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filterPrivacy="1" codeName="ThisWorkbook" defaultThemeVersion="124226"/>
  <xr:revisionPtr revIDLastSave="0" documentId="13_ncr:1_{444629F7-C8A7-44C0-80A2-031A9B4EB398}" xr6:coauthVersionLast="44" xr6:coauthVersionMax="44" xr10:uidLastSave="{00000000-0000-0000-0000-000000000000}"/>
  <bookViews>
    <workbookView xWindow="9030" yWindow="1070" windowWidth="9280" windowHeight="7000" firstSheet="24" activeTab="25" xr2:uid="{00000000-000D-0000-FFFF-FFFF00000000}"/>
  </bookViews>
  <sheets>
    <sheet name="Table of Content" sheetId="108" r:id="rId1"/>
    <sheet name="1_Out_Res" sheetId="14" r:id="rId2"/>
    <sheet name="2_Chg_Out_Res" sheetId="16" r:id="rId3"/>
    <sheet name="3_Grs_Res" sheetId="15" r:id="rId4"/>
    <sheet name="4_Int_Rt" sheetId="41" r:id="rId5"/>
    <sheet name="5_var_int_Rt" sheetId="107" r:id="rId6"/>
    <sheet name="6_Avg_M" sheetId="102" r:id="rId7"/>
    <sheet name="7_Out_Non_Res" sheetId="17" r:id="rId8"/>
    <sheet name="8_M_GDP" sheetId="48" r:id="rId9"/>
    <sheet name="9_M_Dispo" sheetId="59" r:id="rId10"/>
    <sheet name="10_M_Cap" sheetId="4" r:id="rId11"/>
    <sheet name="11_Ow_Oc_Rate" sheetId="105" r:id="rId12"/>
    <sheet name="12_BU_PT" sheetId="10" r:id="rId13"/>
    <sheet name="13_Hou_Str" sheetId="8" r:id="rId14"/>
    <sheet name="14_Hou_Comp" sheetId="9" r:id="rId15"/>
    <sheet name="15_GFCF_Hou" sheetId="33" r:id="rId16"/>
    <sheet name="16_TDwe_Stc" sheetId="7" r:id="rId17"/>
    <sheet name="17_Tran" sheetId="46" r:id="rId18"/>
    <sheet name="18_NHou_Pr" sheetId="38" r:id="rId19"/>
    <sheet name="19_NHPI_cities" sheetId="104" r:id="rId20"/>
    <sheet name="20_NHou_Pr_%" sheetId="12" r:id="rId21"/>
    <sheet name="21_NHou_Pr_Disp" sheetId="56" r:id="rId22"/>
    <sheet name="22_CB_Out" sheetId="35" r:id="rId23"/>
    <sheet name="23_CB_Iss" sheetId="31" r:id="rId24"/>
    <sheet name="24_CB_GDP" sheetId="1" r:id="rId25"/>
    <sheet name="25_RMBS_Out" sheetId="109" r:id="rId26"/>
    <sheet name="26_RMBS_Iss" sheetId="22" r:id="rId27"/>
    <sheet name="27_Curr_GDP" sheetId="36" r:id="rId28"/>
    <sheet name="28_Dispo" sheetId="58" r:id="rId29"/>
    <sheet name="29_Pop_18" sheetId="55" r:id="rId30"/>
    <sheet name="30_ER" sheetId="57" r:id="rId31"/>
    <sheet name="Norway" sheetId="61" state="hidden" r:id="rId32"/>
    <sheet name="Iceland" sheetId="63" state="hidden" r:id="rId33"/>
    <sheet name="CZ int rate hyponet.cz" sheetId="68" state="hidden" r:id="rId34"/>
    <sheet name="Table 27 calculation" sheetId="80" state="hidden" r:id="rId35"/>
    <sheet name="RMBS" sheetId="78" state="hidden" r:id="rId36"/>
    <sheet name="BU_PT EU" sheetId="98" state="hidden" r:id="rId37"/>
    <sheet name="Starts EU" sheetId="99" state="hidden" r:id="rId38"/>
    <sheet name="Comp EU" sheetId="100" state="hidden" r:id="rId39"/>
  </sheets>
  <externalReferences>
    <externalReference r:id="rId40"/>
    <externalReference r:id="rId41"/>
  </externalReferences>
  <definedNames>
    <definedName name="_xlnm._FilterDatabase" localSheetId="28" hidden="1">'28_Dispo'!$A$94:$R$99</definedName>
    <definedName name="_xlnm._FilterDatabase" localSheetId="4" hidden="1">'4_Int_Rt'!$A$3:$DM$30</definedName>
    <definedName name="annual">#REF!</definedName>
    <definedName name="Austria">[1]Austria!$A$1:$CZ$200</definedName>
    <definedName name="Belgium">[1]Belgium!$A$1:$CZ$150</definedName>
    <definedName name="Cyprus">[1]Cyprus!$A$1:$CZ$150</definedName>
    <definedName name="Czech">[1]Czech!$A$1:$CZ$150</definedName>
    <definedName name="Denmark">[1]Denmark!$A$1:$CZ$150</definedName>
    <definedName name="Estonia">[1]Estonia!$A$1:$CZ$150</definedName>
    <definedName name="Finland">'[1]Finland '!$A$1:$CZ$150</definedName>
    <definedName name="France">[1]France!$A$1:$CZ$150</definedName>
    <definedName name="Germany">[1]Germany!$A$1:$CZ$150</definedName>
    <definedName name="Greece">[1]Greece!$A$1:$CZ$150</definedName>
    <definedName name="Hungary">[1]Hungary!$A$1:$CZ$150</definedName>
    <definedName name="Ireland">[1]Ireland!$A$1:$CZ$150</definedName>
    <definedName name="Italy">[1]Italy!$A$1:$CZ$150</definedName>
    <definedName name="Latvia">[1]Latvia!$A$1:$CZ$150</definedName>
    <definedName name="Lithuania">[1]Lithuania!$A$1:$CZ$150</definedName>
    <definedName name="Luxembourg">[1]Luxembourg!$A$1:$CZ$150</definedName>
    <definedName name="Malta">[1]Malta!$A$1:$CZ$150</definedName>
    <definedName name="Netherlands">[1]Netherlands!$A$1:$CZ$150</definedName>
    <definedName name="Norway">[1]Norway!$A$1:$CZ$150</definedName>
    <definedName name="notes" localSheetId="4">'4_Int_Rt'!#REF!</definedName>
    <definedName name="Poland">[1]Poland!$A$1:$CZ$150</definedName>
    <definedName name="Portugal">[1]Portugal!$A$1:$CZ$150</definedName>
    <definedName name="_xlnm.Print_Area" localSheetId="1">'1_Out_Res'!$A$3:$P$47</definedName>
    <definedName name="_xlnm.Print_Area" localSheetId="11">'11_Ow_Oc_Rate'!$A$1:$O$39</definedName>
    <definedName name="_xlnm.Print_Area" localSheetId="24">'24_CB_GDP'!$A$30:$A$32</definedName>
    <definedName name="quarterly">#REF!</definedName>
    <definedName name="Slovakia">[1]Slovakia!$A$1:$CZ$150</definedName>
    <definedName name="Slovenia">[1]Slovenia!$A$1:$CZ$150</definedName>
    <definedName name="Spain">[1]Spain!$A$1:$CZ$150</definedName>
    <definedName name="Sweden">[1]Sweden!$A$1:$CZ$150</definedName>
    <definedName name="tolerance">#REF!</definedName>
    <definedName name="UK">[1]UK!$A$1:$CZ$150</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S34" i="16" l="1"/>
  <c r="R34" i="16"/>
  <c r="Q34" i="16"/>
  <c r="P34" i="16"/>
  <c r="O34" i="16"/>
  <c r="N34" i="16"/>
  <c r="M34" i="16"/>
  <c r="S33" i="16"/>
  <c r="R33" i="16"/>
  <c r="Q33" i="16"/>
  <c r="P33" i="16"/>
  <c r="O33" i="16"/>
  <c r="N33" i="16"/>
  <c r="M33" i="16"/>
  <c r="S31" i="16"/>
  <c r="R31" i="16"/>
  <c r="Q31" i="16"/>
  <c r="P31" i="16"/>
  <c r="O31" i="16"/>
  <c r="N31" i="16"/>
  <c r="M31" i="16"/>
  <c r="S30" i="16"/>
  <c r="R30" i="16"/>
  <c r="Q30" i="16"/>
  <c r="P30" i="16"/>
  <c r="O30" i="16"/>
  <c r="N30" i="16"/>
  <c r="M30" i="16"/>
  <c r="S29" i="16"/>
  <c r="R29" i="16"/>
  <c r="Q29" i="16"/>
  <c r="P29" i="16"/>
  <c r="O29" i="16"/>
  <c r="N29" i="16"/>
  <c r="M29" i="16"/>
  <c r="S28" i="16"/>
  <c r="R28" i="16"/>
  <c r="Q28" i="16"/>
  <c r="P28" i="16"/>
  <c r="O28" i="16"/>
  <c r="N28" i="16"/>
  <c r="M28" i="16"/>
  <c r="S27" i="16"/>
  <c r="R27" i="16"/>
  <c r="Q27" i="16"/>
  <c r="P27" i="16"/>
  <c r="O27" i="16"/>
  <c r="N27" i="16"/>
  <c r="M27" i="16"/>
  <c r="S26" i="16"/>
  <c r="R26" i="16"/>
  <c r="Q26" i="16"/>
  <c r="P26" i="16"/>
  <c r="O26" i="16"/>
  <c r="N26" i="16"/>
  <c r="M26" i="16"/>
  <c r="S25" i="16"/>
  <c r="R25" i="16"/>
  <c r="Q25" i="16"/>
  <c r="P25" i="16"/>
  <c r="O25" i="16"/>
  <c r="N25" i="16"/>
  <c r="M25" i="16"/>
  <c r="S24" i="16"/>
  <c r="R24" i="16"/>
  <c r="Q24" i="16"/>
  <c r="P24" i="16"/>
  <c r="O24" i="16"/>
  <c r="N24" i="16"/>
  <c r="M24" i="16"/>
  <c r="S23" i="16"/>
  <c r="R23" i="16"/>
  <c r="Q23" i="16"/>
  <c r="P23" i="16"/>
  <c r="O23" i="16"/>
  <c r="N23" i="16"/>
  <c r="M23" i="16"/>
  <c r="S22" i="16"/>
  <c r="R22" i="16"/>
  <c r="Q22" i="16"/>
  <c r="P22" i="16"/>
  <c r="O22" i="16"/>
  <c r="N22" i="16"/>
  <c r="M22" i="16"/>
  <c r="S21" i="16"/>
  <c r="R21" i="16"/>
  <c r="Q21" i="16"/>
  <c r="P21" i="16"/>
  <c r="O21" i="16"/>
  <c r="N21" i="16"/>
  <c r="M21" i="16"/>
  <c r="S20" i="16"/>
  <c r="R20" i="16"/>
  <c r="Q20" i="16"/>
  <c r="P20" i="16"/>
  <c r="O20" i="16"/>
  <c r="N20" i="16"/>
  <c r="M20" i="16"/>
  <c r="S19" i="16"/>
  <c r="R19" i="16"/>
  <c r="Q19" i="16"/>
  <c r="P19" i="16"/>
  <c r="O19" i="16"/>
  <c r="N19" i="16"/>
  <c r="M19" i="16"/>
  <c r="S18" i="16"/>
  <c r="R18" i="16"/>
  <c r="Q18" i="16"/>
  <c r="P18" i="16"/>
  <c r="O18" i="16"/>
  <c r="N18" i="16"/>
  <c r="M18" i="16"/>
  <c r="S17" i="16"/>
  <c r="R17" i="16"/>
  <c r="Q17" i="16"/>
  <c r="P17" i="16"/>
  <c r="O17" i="16"/>
  <c r="N17" i="16"/>
  <c r="M17" i="16"/>
  <c r="S16" i="16"/>
  <c r="R16" i="16"/>
  <c r="Q16" i="16"/>
  <c r="P16" i="16"/>
  <c r="O16" i="16"/>
  <c r="N16" i="16"/>
  <c r="M16" i="16"/>
  <c r="S15" i="16"/>
  <c r="R15" i="16"/>
  <c r="Q15" i="16"/>
  <c r="P15" i="16"/>
  <c r="O15" i="16"/>
  <c r="N15" i="16"/>
  <c r="M15" i="16"/>
  <c r="S14" i="16"/>
  <c r="R14" i="16"/>
  <c r="Q14" i="16"/>
  <c r="P14" i="16"/>
  <c r="O14" i="16"/>
  <c r="N14" i="16"/>
  <c r="M14" i="16"/>
  <c r="S13" i="16"/>
  <c r="R13" i="16"/>
  <c r="Q13" i="16"/>
  <c r="P13" i="16"/>
  <c r="O13" i="16"/>
  <c r="N13" i="16"/>
  <c r="M13" i="16"/>
  <c r="S12" i="16"/>
  <c r="R12" i="16"/>
  <c r="Q12" i="16"/>
  <c r="P12" i="16"/>
  <c r="O12" i="16"/>
  <c r="N12" i="16"/>
  <c r="M12" i="16"/>
  <c r="S11" i="16"/>
  <c r="R11" i="16"/>
  <c r="Q11" i="16"/>
  <c r="P11" i="16"/>
  <c r="O11" i="16"/>
  <c r="N11" i="16"/>
  <c r="M11" i="16"/>
  <c r="S10" i="16"/>
  <c r="R10" i="16"/>
  <c r="Q10" i="16"/>
  <c r="P10" i="16"/>
  <c r="O10" i="16"/>
  <c r="N10" i="16"/>
  <c r="M10" i="16"/>
  <c r="S9" i="16"/>
  <c r="R9" i="16"/>
  <c r="Q9" i="16"/>
  <c r="P9" i="16"/>
  <c r="O9" i="16"/>
  <c r="N9" i="16"/>
  <c r="M9" i="16"/>
  <c r="S8" i="16"/>
  <c r="R8" i="16"/>
  <c r="Q8" i="16"/>
  <c r="P8" i="16"/>
  <c r="O8" i="16"/>
  <c r="N8" i="16"/>
  <c r="M8" i="16"/>
  <c r="S7" i="16"/>
  <c r="R7" i="16"/>
  <c r="Q7" i="16"/>
  <c r="P7" i="16"/>
  <c r="O7" i="16"/>
  <c r="N7" i="16"/>
  <c r="M7" i="16"/>
  <c r="S6" i="16"/>
  <c r="R6" i="16"/>
  <c r="Q6" i="16"/>
  <c r="P6" i="16"/>
  <c r="O6" i="16"/>
  <c r="N6" i="16"/>
  <c r="M6" i="16"/>
  <c r="S5" i="16"/>
  <c r="R5" i="16"/>
  <c r="Q5" i="16"/>
  <c r="P5" i="16"/>
  <c r="O5" i="16"/>
  <c r="N5" i="16"/>
  <c r="M5" i="16"/>
  <c r="S4" i="16"/>
  <c r="R4" i="16"/>
  <c r="Q4" i="16"/>
  <c r="P4" i="16"/>
  <c r="O4" i="16"/>
  <c r="N4" i="16"/>
  <c r="M4" i="16"/>
  <c r="T34" i="15"/>
  <c r="T33" i="15"/>
  <c r="T34" i="38"/>
  <c r="T33" i="38"/>
  <c r="S47" i="14" l="1"/>
  <c r="B34" i="55" l="1"/>
  <c r="B33" i="55" s="1"/>
  <c r="S33" i="38" l="1"/>
  <c r="S34" i="38"/>
  <c r="S38" i="38" l="1"/>
  <c r="S19" i="102"/>
  <c r="S31" i="17" l="1"/>
  <c r="S34" i="15" l="1"/>
  <c r="S33" i="15" l="1"/>
  <c r="C34" i="55" l="1"/>
  <c r="C33" i="55" s="1"/>
  <c r="D34" i="55"/>
  <c r="E34" i="55"/>
  <c r="F34" i="55"/>
  <c r="G34" i="55"/>
  <c r="H34" i="55"/>
  <c r="I34" i="55"/>
  <c r="I33" i="55" s="1"/>
  <c r="J34" i="55"/>
  <c r="K34" i="55"/>
  <c r="L34" i="55"/>
  <c r="M34" i="55"/>
  <c r="N34" i="55"/>
  <c r="O34" i="55"/>
  <c r="P34" i="55"/>
  <c r="Q34" i="55"/>
  <c r="H34" i="38" l="1"/>
  <c r="I34" i="38"/>
  <c r="J34" i="38"/>
  <c r="K34" i="38"/>
  <c r="L34" i="38"/>
  <c r="M34" i="38"/>
  <c r="N34" i="38"/>
  <c r="O34" i="38"/>
  <c r="P34" i="38"/>
  <c r="Q34" i="38"/>
  <c r="R34" i="38"/>
  <c r="G33" i="38"/>
  <c r="H33" i="38"/>
  <c r="I33" i="38"/>
  <c r="J33" i="38"/>
  <c r="K33" i="38"/>
  <c r="L33" i="38"/>
  <c r="M33" i="38"/>
  <c r="N33" i="38"/>
  <c r="O33" i="38"/>
  <c r="P33" i="38"/>
  <c r="Q33" i="38"/>
  <c r="R33" i="38"/>
  <c r="J33" i="55" l="1"/>
  <c r="K33" i="55"/>
  <c r="L33" i="55"/>
  <c r="M33" i="55"/>
  <c r="N33" i="55"/>
  <c r="O33" i="55"/>
  <c r="P33" i="55"/>
  <c r="Q33" i="55"/>
  <c r="D33" i="55"/>
  <c r="E33" i="55"/>
  <c r="F33" i="55"/>
  <c r="G33" i="55"/>
  <c r="H33" i="55"/>
  <c r="R33" i="15" l="1"/>
  <c r="R34" i="15"/>
  <c r="E33" i="15" l="1"/>
  <c r="F33" i="15"/>
  <c r="G33" i="15"/>
  <c r="H33" i="15"/>
  <c r="I33" i="15"/>
  <c r="J33" i="15"/>
  <c r="K33" i="15"/>
  <c r="L33" i="15"/>
  <c r="M33" i="15"/>
  <c r="N33" i="15"/>
  <c r="O33" i="15"/>
  <c r="P33" i="15"/>
  <c r="Q33" i="15"/>
  <c r="Q34" i="15" l="1"/>
  <c r="G34" i="15" l="1"/>
  <c r="O34" i="15"/>
  <c r="N34" i="15"/>
  <c r="M34" i="15"/>
  <c r="L34" i="15"/>
  <c r="J34" i="15"/>
  <c r="I34" i="15"/>
  <c r="H34" i="15"/>
  <c r="P34" i="15"/>
  <c r="C27" i="100" l="1"/>
  <c r="D27" i="100"/>
  <c r="E27" i="100"/>
  <c r="F27" i="100"/>
  <c r="G27" i="100"/>
  <c r="H27" i="100"/>
  <c r="I27" i="100"/>
  <c r="J27" i="100"/>
  <c r="K27" i="100"/>
  <c r="L27" i="100"/>
  <c r="M27" i="100"/>
  <c r="N27" i="100"/>
  <c r="O27" i="100"/>
  <c r="B27" i="100"/>
  <c r="C20" i="99"/>
  <c r="D20" i="99"/>
  <c r="E20" i="99"/>
  <c r="F20" i="99"/>
  <c r="G20" i="99"/>
  <c r="H20" i="99"/>
  <c r="I20" i="99"/>
  <c r="J20" i="99"/>
  <c r="K20" i="99"/>
  <c r="L20" i="99"/>
  <c r="M20" i="99"/>
  <c r="N20" i="99"/>
  <c r="O20" i="99"/>
  <c r="B20" i="99"/>
  <c r="O30" i="98"/>
  <c r="C30" i="98"/>
  <c r="D30" i="98"/>
  <c r="E30" i="98"/>
  <c r="F30" i="98"/>
  <c r="G30" i="98"/>
  <c r="H30" i="98"/>
  <c r="I30" i="98"/>
  <c r="J30" i="98"/>
  <c r="K30" i="98"/>
  <c r="L30" i="98"/>
  <c r="M30" i="98"/>
  <c r="N30" i="98"/>
  <c r="B30" i="98"/>
  <c r="N33" i="80" l="1"/>
  <c r="M33" i="80"/>
  <c r="L33" i="80"/>
  <c r="K33" i="80"/>
  <c r="J33" i="80"/>
  <c r="I33" i="80"/>
  <c r="H33" i="80"/>
  <c r="G33" i="80"/>
  <c r="F33" i="80"/>
  <c r="E33" i="80"/>
  <c r="D33" i="80"/>
  <c r="C33" i="80"/>
  <c r="B33" i="80"/>
  <c r="N32" i="80"/>
  <c r="M32" i="80"/>
  <c r="L32" i="80"/>
  <c r="K32" i="80"/>
  <c r="J32" i="80"/>
  <c r="I32" i="80"/>
  <c r="H32" i="80"/>
  <c r="G32" i="80"/>
  <c r="F32" i="80"/>
  <c r="E32" i="80"/>
  <c r="D32" i="80"/>
  <c r="C32" i="80"/>
  <c r="B32" i="80"/>
  <c r="N30" i="80"/>
  <c r="M30" i="80"/>
  <c r="L30" i="80"/>
  <c r="K30" i="80"/>
  <c r="J30" i="80"/>
  <c r="I30" i="80"/>
  <c r="H30" i="80"/>
  <c r="G30" i="80"/>
  <c r="V30" i="80" s="1"/>
  <c r="F30" i="80"/>
  <c r="E30" i="80"/>
  <c r="D30" i="80"/>
  <c r="C30" i="80"/>
  <c r="B30" i="80"/>
  <c r="N29" i="80"/>
  <c r="M29" i="80"/>
  <c r="L29" i="80"/>
  <c r="K29" i="80"/>
  <c r="J29" i="80"/>
  <c r="I29" i="80"/>
  <c r="H29" i="80"/>
  <c r="G29" i="80"/>
  <c r="V29" i="80" s="1"/>
  <c r="F29" i="80"/>
  <c r="E29" i="80"/>
  <c r="D29" i="80"/>
  <c r="C29" i="80"/>
  <c r="B29" i="80"/>
  <c r="N28" i="80"/>
  <c r="M28" i="80"/>
  <c r="L28" i="80"/>
  <c r="K28" i="80"/>
  <c r="J28" i="80"/>
  <c r="I28" i="80"/>
  <c r="H28" i="80"/>
  <c r="G28" i="80"/>
  <c r="V28" i="80" s="1"/>
  <c r="F28" i="80"/>
  <c r="E28" i="80"/>
  <c r="D28" i="80"/>
  <c r="C28" i="80"/>
  <c r="B28" i="80"/>
  <c r="N27" i="80"/>
  <c r="M27" i="80"/>
  <c r="L27" i="80"/>
  <c r="K27" i="80"/>
  <c r="J27" i="80"/>
  <c r="I27" i="80"/>
  <c r="H27" i="80"/>
  <c r="G27" i="80"/>
  <c r="V27" i="80" s="1"/>
  <c r="F27" i="80"/>
  <c r="E27" i="80"/>
  <c r="D27" i="80"/>
  <c r="C27" i="80"/>
  <c r="B27" i="80"/>
  <c r="N26" i="80"/>
  <c r="M26" i="80"/>
  <c r="L26" i="80"/>
  <c r="K26" i="80"/>
  <c r="J26" i="80"/>
  <c r="I26" i="80"/>
  <c r="H26" i="80"/>
  <c r="G26" i="80"/>
  <c r="V26" i="80" s="1"/>
  <c r="F26" i="80"/>
  <c r="E26" i="80"/>
  <c r="D26" i="80"/>
  <c r="C26" i="80"/>
  <c r="B26" i="80"/>
  <c r="N25" i="80"/>
  <c r="M25" i="80"/>
  <c r="L25" i="80"/>
  <c r="K25" i="80"/>
  <c r="J25" i="80"/>
  <c r="I25" i="80"/>
  <c r="H25" i="80"/>
  <c r="G25" i="80"/>
  <c r="F25" i="80"/>
  <c r="E25" i="80"/>
  <c r="D25" i="80"/>
  <c r="C25" i="80"/>
  <c r="B25" i="80"/>
  <c r="N24" i="80"/>
  <c r="M24" i="80"/>
  <c r="L24" i="80"/>
  <c r="K24" i="80"/>
  <c r="J24" i="80"/>
  <c r="I24" i="80"/>
  <c r="H24" i="80"/>
  <c r="G24" i="80"/>
  <c r="V24" i="80" s="1"/>
  <c r="F24" i="80"/>
  <c r="E24" i="80"/>
  <c r="D24" i="80"/>
  <c r="C24" i="80"/>
  <c r="B24" i="80"/>
  <c r="N23" i="80"/>
  <c r="M23" i="80"/>
  <c r="L23" i="80"/>
  <c r="K23" i="80"/>
  <c r="J23" i="80"/>
  <c r="I23" i="80"/>
  <c r="H23" i="80"/>
  <c r="G23" i="80"/>
  <c r="F23" i="80"/>
  <c r="E23" i="80"/>
  <c r="D23" i="80"/>
  <c r="C23" i="80"/>
  <c r="B23" i="80"/>
  <c r="N22" i="80"/>
  <c r="M22" i="80"/>
  <c r="L22" i="80"/>
  <c r="K22" i="80"/>
  <c r="J22" i="80"/>
  <c r="I22" i="80"/>
  <c r="H22" i="80"/>
  <c r="G22" i="80"/>
  <c r="F22" i="80"/>
  <c r="E22" i="80"/>
  <c r="D22" i="80"/>
  <c r="C22" i="80"/>
  <c r="B22" i="80"/>
  <c r="M21" i="80"/>
  <c r="L21" i="80"/>
  <c r="K21" i="80"/>
  <c r="J21" i="80"/>
  <c r="I21" i="80"/>
  <c r="H21" i="80"/>
  <c r="W21" i="80" s="1"/>
  <c r="G21" i="80"/>
  <c r="M20" i="80"/>
  <c r="L20" i="80"/>
  <c r="K20" i="80"/>
  <c r="J20" i="80"/>
  <c r="I20" i="80"/>
  <c r="H20" i="80"/>
  <c r="G20" i="80"/>
  <c r="F20" i="80"/>
  <c r="E20" i="80"/>
  <c r="D20" i="80"/>
  <c r="C20" i="80"/>
  <c r="B20" i="80"/>
  <c r="N19" i="80"/>
  <c r="M19" i="80"/>
  <c r="L19" i="80"/>
  <c r="K19" i="80"/>
  <c r="J19" i="80"/>
  <c r="I19" i="80"/>
  <c r="H19" i="80"/>
  <c r="G19" i="80"/>
  <c r="V19" i="80" s="1"/>
  <c r="F19" i="80"/>
  <c r="E19" i="80"/>
  <c r="D19" i="80"/>
  <c r="C19" i="80"/>
  <c r="B19" i="80"/>
  <c r="N18" i="80"/>
  <c r="M18" i="80"/>
  <c r="L18" i="80"/>
  <c r="K18" i="80"/>
  <c r="J18" i="80"/>
  <c r="I18" i="80"/>
  <c r="H18" i="80"/>
  <c r="G18" i="80"/>
  <c r="F18" i="80"/>
  <c r="E18" i="80"/>
  <c r="D18" i="80"/>
  <c r="C18" i="80"/>
  <c r="B18" i="80"/>
  <c r="N17" i="80"/>
  <c r="M17" i="80"/>
  <c r="L17" i="80"/>
  <c r="K17" i="80"/>
  <c r="J17" i="80"/>
  <c r="I17" i="80"/>
  <c r="H17" i="80"/>
  <c r="G17" i="80"/>
  <c r="V17" i="80" s="1"/>
  <c r="F17" i="80"/>
  <c r="E17" i="80"/>
  <c r="D17" i="80"/>
  <c r="C17" i="80"/>
  <c r="N16" i="80"/>
  <c r="M16" i="80"/>
  <c r="L16" i="80"/>
  <c r="K16" i="80"/>
  <c r="J16" i="80"/>
  <c r="I16" i="80"/>
  <c r="H16" i="80"/>
  <c r="G16" i="80"/>
  <c r="F16" i="80"/>
  <c r="E16" i="80"/>
  <c r="D16" i="80"/>
  <c r="C16" i="80"/>
  <c r="B16" i="80"/>
  <c r="N15" i="80"/>
  <c r="M15" i="80"/>
  <c r="L15" i="80"/>
  <c r="K15" i="80"/>
  <c r="J15" i="80"/>
  <c r="I15" i="80"/>
  <c r="H15" i="80"/>
  <c r="G15" i="80"/>
  <c r="V15" i="80" s="1"/>
  <c r="F15" i="80"/>
  <c r="E15" i="80"/>
  <c r="D15" i="80"/>
  <c r="C15" i="80"/>
  <c r="B15" i="80"/>
  <c r="N14" i="80"/>
  <c r="M14" i="80"/>
  <c r="L14" i="80"/>
  <c r="K14" i="80"/>
  <c r="J14" i="80"/>
  <c r="I14" i="80"/>
  <c r="H14" i="80"/>
  <c r="G14" i="80"/>
  <c r="V14" i="80" s="1"/>
  <c r="F14" i="80"/>
  <c r="E14" i="80"/>
  <c r="D14" i="80"/>
  <c r="C14" i="80"/>
  <c r="B14" i="80"/>
  <c r="N13" i="80"/>
  <c r="M13" i="80"/>
  <c r="L13" i="80"/>
  <c r="K13" i="80"/>
  <c r="J13" i="80"/>
  <c r="I13" i="80"/>
  <c r="H13" i="80"/>
  <c r="G13" i="80"/>
  <c r="F13" i="80"/>
  <c r="E13" i="80"/>
  <c r="D13" i="80"/>
  <c r="C13" i="80"/>
  <c r="B13" i="80"/>
  <c r="N12" i="80"/>
  <c r="M12" i="80"/>
  <c r="L12" i="80"/>
  <c r="K12" i="80"/>
  <c r="J12" i="80"/>
  <c r="I12" i="80"/>
  <c r="H12" i="80"/>
  <c r="G12" i="80"/>
  <c r="V12" i="80" s="1"/>
  <c r="F12" i="80"/>
  <c r="E12" i="80"/>
  <c r="D12" i="80"/>
  <c r="C12" i="80"/>
  <c r="B12" i="80"/>
  <c r="N11" i="80"/>
  <c r="M11" i="80"/>
  <c r="L11" i="80"/>
  <c r="K11" i="80"/>
  <c r="J11" i="80"/>
  <c r="I11" i="80"/>
  <c r="H11" i="80"/>
  <c r="G11" i="80"/>
  <c r="V11" i="80" s="1"/>
  <c r="F11" i="80"/>
  <c r="E11" i="80"/>
  <c r="D11" i="80"/>
  <c r="C11" i="80"/>
  <c r="B11" i="80"/>
  <c r="N10" i="80"/>
  <c r="M10" i="80"/>
  <c r="L10" i="80"/>
  <c r="K10" i="80"/>
  <c r="J10" i="80"/>
  <c r="I10" i="80"/>
  <c r="H10" i="80"/>
  <c r="G10" i="80"/>
  <c r="V10" i="80" s="1"/>
  <c r="F10" i="80"/>
  <c r="E10" i="80"/>
  <c r="D10" i="80"/>
  <c r="C10" i="80"/>
  <c r="B10" i="80"/>
  <c r="N9" i="80"/>
  <c r="M9" i="80"/>
  <c r="L9" i="80"/>
  <c r="K9" i="80"/>
  <c r="J9" i="80"/>
  <c r="I9" i="80"/>
  <c r="H9" i="80"/>
  <c r="G9" i="80"/>
  <c r="F9" i="80"/>
  <c r="E9" i="80"/>
  <c r="D9" i="80"/>
  <c r="C9" i="80"/>
  <c r="B9" i="80"/>
  <c r="N8" i="80"/>
  <c r="M8" i="80"/>
  <c r="L8" i="80"/>
  <c r="K8" i="80"/>
  <c r="J8" i="80"/>
  <c r="I8" i="80"/>
  <c r="H8" i="80"/>
  <c r="G8" i="80"/>
  <c r="V8" i="80" s="1"/>
  <c r="F8" i="80"/>
  <c r="E8" i="80"/>
  <c r="D8" i="80"/>
  <c r="C8" i="80"/>
  <c r="B8" i="80"/>
  <c r="M7" i="80"/>
  <c r="L7" i="80"/>
  <c r="K7" i="80"/>
  <c r="J7" i="80"/>
  <c r="I7" i="80"/>
  <c r="H7" i="80"/>
  <c r="G7" i="80"/>
  <c r="V7" i="80" s="1"/>
  <c r="F7" i="80"/>
  <c r="E7" i="80"/>
  <c r="D7" i="80"/>
  <c r="C7" i="80"/>
  <c r="M6" i="80"/>
  <c r="L6" i="80"/>
  <c r="K6" i="80"/>
  <c r="J6" i="80"/>
  <c r="I6" i="80"/>
  <c r="H6" i="80"/>
  <c r="G6" i="80"/>
  <c r="V6" i="80" s="1"/>
  <c r="F6" i="80"/>
  <c r="E6" i="80"/>
  <c r="D6" i="80"/>
  <c r="C6" i="80"/>
  <c r="B6" i="80"/>
  <c r="N5" i="80"/>
  <c r="M5" i="80"/>
  <c r="L5" i="80"/>
  <c r="K5" i="80"/>
  <c r="J5" i="80"/>
  <c r="I5" i="80"/>
  <c r="H5" i="80"/>
  <c r="G5" i="80"/>
  <c r="F5" i="80"/>
  <c r="E5" i="80"/>
  <c r="D5" i="80"/>
  <c r="C5" i="80"/>
  <c r="B5" i="80"/>
  <c r="N4" i="80"/>
  <c r="M4" i="80"/>
  <c r="L4" i="80"/>
  <c r="K4" i="80"/>
  <c r="J4" i="80"/>
  <c r="I4" i="80"/>
  <c r="H4" i="80"/>
  <c r="G4" i="80"/>
  <c r="V4" i="80" s="1"/>
  <c r="F4" i="80"/>
  <c r="E4" i="80"/>
  <c r="D4" i="80"/>
  <c r="C4" i="80"/>
  <c r="B4" i="80"/>
  <c r="K3" i="78"/>
  <c r="K4" i="78"/>
  <c r="K5" i="78"/>
  <c r="K6" i="78"/>
  <c r="K7" i="78"/>
  <c r="K8" i="78"/>
  <c r="K9" i="78"/>
  <c r="K10" i="78"/>
  <c r="K11" i="78"/>
  <c r="K12" i="78"/>
  <c r="K13" i="78"/>
  <c r="K14" i="78"/>
  <c r="K15" i="78"/>
  <c r="K2" i="78"/>
  <c r="F3" i="78"/>
  <c r="F4" i="78"/>
  <c r="F5" i="78"/>
  <c r="F6" i="78"/>
  <c r="F7" i="78"/>
  <c r="F8" i="78"/>
  <c r="F9" i="78"/>
  <c r="F10" i="78"/>
  <c r="F11" i="78"/>
  <c r="F12" i="78"/>
  <c r="F13" i="78"/>
  <c r="F14" i="78"/>
  <c r="F15" i="78"/>
  <c r="F2" i="78"/>
  <c r="R9" i="80" l="1"/>
  <c r="R7" i="80"/>
  <c r="R12" i="80"/>
  <c r="R4" i="80"/>
  <c r="R10" i="80"/>
  <c r="R22" i="80"/>
  <c r="R30" i="80"/>
  <c r="R6" i="80"/>
  <c r="R13" i="80"/>
  <c r="R29" i="80"/>
  <c r="R5" i="80"/>
  <c r="R15" i="80"/>
  <c r="R24" i="80"/>
  <c r="R16" i="80"/>
  <c r="X16" i="80"/>
  <c r="X30" i="80"/>
  <c r="Q22" i="80"/>
  <c r="Q30" i="80"/>
  <c r="W26" i="80"/>
  <c r="AB30" i="80"/>
  <c r="Q9" i="80"/>
  <c r="U9" i="80"/>
  <c r="Q13" i="80"/>
  <c r="S15" i="80"/>
  <c r="Z25" i="80"/>
  <c r="X26" i="80"/>
  <c r="Q15" i="80"/>
  <c r="U15" i="80"/>
  <c r="Z23" i="80"/>
  <c r="R28" i="80"/>
  <c r="S7" i="80"/>
  <c r="S12" i="80"/>
  <c r="S24" i="80"/>
  <c r="T5" i="80"/>
  <c r="T12" i="80"/>
  <c r="X12" i="80"/>
  <c r="T16" i="80"/>
  <c r="X17" i="80"/>
  <c r="AB22" i="80"/>
  <c r="T24" i="80"/>
  <c r="T9" i="80"/>
  <c r="AB9" i="80"/>
  <c r="Q12" i="80"/>
  <c r="U12" i="80"/>
  <c r="Y12" i="80"/>
  <c r="T13" i="80"/>
  <c r="Q16" i="80"/>
  <c r="U16" i="80"/>
  <c r="X18" i="80"/>
  <c r="Q24" i="80"/>
  <c r="Q28" i="80"/>
  <c r="Z7" i="80"/>
  <c r="W15" i="80"/>
  <c r="Z24" i="80"/>
  <c r="W7" i="80"/>
  <c r="X13" i="80"/>
  <c r="T15" i="80"/>
  <c r="X15" i="80"/>
  <c r="W17" i="80"/>
  <c r="W24" i="80"/>
  <c r="X5" i="80"/>
  <c r="AB12" i="80"/>
  <c r="Y15" i="80"/>
  <c r="AC15" i="80"/>
  <c r="AB17" i="80"/>
  <c r="X24" i="80"/>
  <c r="AC12" i="80"/>
  <c r="AB18" i="80"/>
  <c r="W19" i="80"/>
  <c r="AA19" i="80"/>
  <c r="X20" i="80"/>
  <c r="U24" i="80"/>
  <c r="Z14" i="80"/>
  <c r="AA17" i="80"/>
  <c r="AA18" i="80"/>
  <c r="AB20" i="80"/>
  <c r="U22" i="80"/>
  <c r="Y22" i="80"/>
  <c r="AB26" i="80"/>
  <c r="Q29" i="80"/>
  <c r="U29" i="80"/>
  <c r="AB5" i="80"/>
  <c r="S6" i="80"/>
  <c r="W6" i="80"/>
  <c r="AA6" i="80"/>
  <c r="T7" i="80"/>
  <c r="X7" i="80"/>
  <c r="AB7" i="80"/>
  <c r="Y9" i="80"/>
  <c r="Z12" i="80"/>
  <c r="AB13" i="80"/>
  <c r="S14" i="80"/>
  <c r="W14" i="80"/>
  <c r="AA14" i="80"/>
  <c r="Z15" i="80"/>
  <c r="AB16" i="80"/>
  <c r="Z22" i="80"/>
  <c r="AB24" i="80"/>
  <c r="Z29" i="80"/>
  <c r="T6" i="80"/>
  <c r="X6" i="80"/>
  <c r="AB6" i="80"/>
  <c r="U7" i="80"/>
  <c r="Y7" i="80"/>
  <c r="X9" i="80"/>
  <c r="Z9" i="80"/>
  <c r="U13" i="80"/>
  <c r="X14" i="80"/>
  <c r="Z20" i="80"/>
  <c r="AA21" i="80"/>
  <c r="Y24" i="80"/>
  <c r="AC24" i="80"/>
  <c r="X28" i="80"/>
  <c r="AB28" i="80"/>
  <c r="AA5" i="80"/>
  <c r="Q6" i="80"/>
  <c r="U11" i="80"/>
  <c r="Z13" i="80"/>
  <c r="AB15" i="80"/>
  <c r="Z16" i="80"/>
  <c r="X19" i="80"/>
  <c r="AB19" i="80"/>
  <c r="W20" i="80"/>
  <c r="AA26" i="80"/>
  <c r="U28" i="80"/>
  <c r="Y28" i="80"/>
  <c r="Z5" i="80"/>
  <c r="U6" i="80"/>
  <c r="Y6" i="80"/>
  <c r="X8" i="80"/>
  <c r="AB8" i="80"/>
  <c r="S9" i="80"/>
  <c r="W9" i="80"/>
  <c r="AA9" i="80"/>
  <c r="T10" i="80"/>
  <c r="X10" i="80"/>
  <c r="AB10" i="80"/>
  <c r="W11" i="80"/>
  <c r="AA11" i="80"/>
  <c r="S13" i="80"/>
  <c r="W13" i="80"/>
  <c r="AA13" i="80"/>
  <c r="S16" i="80"/>
  <c r="W16" i="80"/>
  <c r="AA16" i="80"/>
  <c r="Z18" i="80"/>
  <c r="Y19" i="80"/>
  <c r="AC19" i="80"/>
  <c r="Y21" i="80"/>
  <c r="S22" i="80"/>
  <c r="W22" i="80"/>
  <c r="AA22" i="80"/>
  <c r="V22" i="80"/>
  <c r="AA23" i="80"/>
  <c r="Y26" i="80"/>
  <c r="AC26" i="80"/>
  <c r="X27" i="80"/>
  <c r="AB27" i="80"/>
  <c r="S28" i="80"/>
  <c r="W28" i="80"/>
  <c r="AA28" i="80"/>
  <c r="S29" i="80"/>
  <c r="W29" i="80"/>
  <c r="AA29" i="80"/>
  <c r="S30" i="80"/>
  <c r="W30" i="80"/>
  <c r="AA30" i="80"/>
  <c r="T4" i="80"/>
  <c r="X4" i="80"/>
  <c r="AB4" i="80"/>
  <c r="Z6" i="80"/>
  <c r="AA7" i="80"/>
  <c r="Y8" i="80"/>
  <c r="AC8" i="80"/>
  <c r="V9" i="80"/>
  <c r="T11" i="80"/>
  <c r="X11" i="80"/>
  <c r="AB11" i="80"/>
  <c r="W12" i="80"/>
  <c r="AA12" i="80"/>
  <c r="V13" i="80"/>
  <c r="U14" i="80"/>
  <c r="Y14" i="80"/>
  <c r="AC14" i="80"/>
  <c r="AA15" i="80"/>
  <c r="V16" i="80"/>
  <c r="Z17" i="80"/>
  <c r="Z19" i="80"/>
  <c r="Y20" i="80"/>
  <c r="V20" i="80"/>
  <c r="Z21" i="80"/>
  <c r="T22" i="80"/>
  <c r="X22" i="80"/>
  <c r="AA24" i="80"/>
  <c r="AA25" i="80"/>
  <c r="Z26" i="80"/>
  <c r="Y27" i="80"/>
  <c r="AC27" i="80"/>
  <c r="T29" i="80"/>
  <c r="X29" i="80"/>
  <c r="AB29" i="80"/>
  <c r="Z8" i="80"/>
  <c r="Z10" i="80"/>
  <c r="Y11" i="80"/>
  <c r="AC11" i="80"/>
  <c r="Y13" i="80"/>
  <c r="AC13" i="80"/>
  <c r="T14" i="80"/>
  <c r="AB14" i="80"/>
  <c r="Y16" i="80"/>
  <c r="AC16" i="80"/>
  <c r="AC22" i="80"/>
  <c r="AC23" i="80"/>
  <c r="Z27" i="80"/>
  <c r="AC28" i="80"/>
  <c r="Y29" i="80"/>
  <c r="AC29" i="80"/>
  <c r="U30" i="80"/>
  <c r="Y30" i="80"/>
  <c r="AC30" i="80"/>
  <c r="Z4" i="80"/>
  <c r="W8" i="80"/>
  <c r="AA8" i="80"/>
  <c r="Z11" i="80"/>
  <c r="AA20" i="80"/>
  <c r="X21" i="80"/>
  <c r="AB21" i="80"/>
  <c r="AC25" i="80"/>
  <c r="W27" i="80"/>
  <c r="AA27" i="80"/>
  <c r="Z28" i="80"/>
  <c r="T28" i="80"/>
  <c r="Z30" i="80"/>
  <c r="T30" i="80"/>
  <c r="S4" i="80"/>
  <c r="W4" i="80"/>
  <c r="AA4" i="80"/>
  <c r="Q5" i="80"/>
  <c r="U5" i="80"/>
  <c r="Y5" i="80"/>
  <c r="AC5" i="80"/>
  <c r="S10" i="80"/>
  <c r="W10" i="80"/>
  <c r="AA10" i="80"/>
  <c r="U18" i="80"/>
  <c r="Y18" i="80"/>
  <c r="AC18" i="80"/>
  <c r="AB23" i="80"/>
  <c r="AB25" i="80"/>
  <c r="V5" i="80"/>
  <c r="V18" i="80"/>
  <c r="Y23" i="80"/>
  <c r="Y25" i="80"/>
  <c r="Q4" i="80"/>
  <c r="U4" i="80"/>
  <c r="Y4" i="80"/>
  <c r="AC4" i="80"/>
  <c r="S5" i="80"/>
  <c r="W5" i="80"/>
  <c r="Q10" i="80"/>
  <c r="U10" i="80"/>
  <c r="Y10" i="80"/>
  <c r="AC10" i="80"/>
  <c r="U17" i="80"/>
  <c r="Y17" i="80"/>
  <c r="AC17" i="80"/>
  <c r="W18" i="80"/>
  <c r="C61" i="68" l="1"/>
  <c r="C62" i="68"/>
  <c r="C63" i="68"/>
  <c r="C64" i="68"/>
  <c r="C65" i="68"/>
  <c r="C66" i="68"/>
  <c r="C67" i="68"/>
  <c r="C68" i="68"/>
  <c r="C69" i="68"/>
  <c r="C70" i="68"/>
  <c r="C71" i="68"/>
  <c r="C72" i="68"/>
  <c r="C73" i="68"/>
  <c r="C74" i="68"/>
  <c r="C75" i="68"/>
  <c r="C76" i="68"/>
  <c r="C77" i="68"/>
  <c r="C78" i="68"/>
  <c r="C79" i="68"/>
  <c r="C80" i="68"/>
  <c r="C81" i="68"/>
  <c r="C82" i="68"/>
  <c r="C83" i="68"/>
  <c r="C84" i="68"/>
  <c r="C85" i="68"/>
  <c r="C86" i="68"/>
  <c r="C87" i="68"/>
  <c r="C88" i="68"/>
  <c r="C89" i="68"/>
  <c r="C90" i="68"/>
  <c r="C91" i="68"/>
  <c r="C92" i="68"/>
  <c r="C93" i="68"/>
  <c r="C94" i="68"/>
  <c r="C95" i="68"/>
  <c r="C96" i="68"/>
  <c r="C97" i="68"/>
  <c r="C98" i="68"/>
  <c r="C99" i="68"/>
  <c r="C100" i="68"/>
  <c r="C101" i="68"/>
  <c r="C102" i="68"/>
  <c r="C103" i="68"/>
  <c r="C104" i="68"/>
  <c r="C105" i="68"/>
  <c r="C106" i="68"/>
  <c r="C107" i="68"/>
  <c r="C108" i="68"/>
  <c r="C109" i="68"/>
  <c r="C110" i="68"/>
  <c r="C111" i="68"/>
  <c r="C112" i="68"/>
  <c r="C113" i="68"/>
  <c r="C114" i="68"/>
  <c r="C115" i="68"/>
  <c r="C116" i="68"/>
  <c r="C117" i="68"/>
  <c r="C118" i="68"/>
  <c r="C119" i="68"/>
  <c r="C120" i="68"/>
  <c r="C121" i="68"/>
  <c r="C122" i="68"/>
  <c r="C123" i="68"/>
  <c r="C124" i="68"/>
  <c r="C125" i="68"/>
  <c r="C126" i="68"/>
  <c r="C127" i="68"/>
  <c r="C128" i="68"/>
  <c r="C129" i="68"/>
  <c r="C130" i="68"/>
  <c r="C131" i="68"/>
  <c r="C132" i="68"/>
  <c r="C1" i="68"/>
  <c r="C2" i="68"/>
  <c r="C3" i="68"/>
  <c r="C4" i="68"/>
  <c r="C5" i="68"/>
  <c r="C6" i="68"/>
  <c r="C7" i="68"/>
  <c r="C8" i="68"/>
  <c r="C9" i="68"/>
  <c r="C10" i="68"/>
  <c r="C11" i="68"/>
  <c r="C12" i="68"/>
  <c r="C13" i="68"/>
  <c r="C14" i="68"/>
  <c r="C15" i="68"/>
  <c r="C16" i="68"/>
  <c r="C17" i="68"/>
  <c r="C18" i="68"/>
  <c r="C19" i="68"/>
  <c r="C20" i="68"/>
  <c r="C21" i="68"/>
  <c r="C22" i="68"/>
  <c r="C23" i="68"/>
  <c r="C24" i="68"/>
  <c r="C25" i="68"/>
  <c r="C26" i="68"/>
  <c r="C27" i="68"/>
  <c r="C28" i="68"/>
  <c r="C29" i="68"/>
  <c r="C30" i="68"/>
  <c r="C31" i="68"/>
  <c r="C32" i="68"/>
  <c r="C33" i="68"/>
  <c r="C34" i="68"/>
  <c r="C35" i="68"/>
  <c r="C36" i="68"/>
  <c r="C37" i="68"/>
  <c r="C38" i="68"/>
  <c r="C39" i="68"/>
  <c r="C40" i="68"/>
  <c r="C41" i="68"/>
  <c r="C42" i="68"/>
  <c r="C43" i="68"/>
  <c r="C44" i="68"/>
  <c r="C45" i="68"/>
  <c r="C46" i="68"/>
  <c r="C47" i="68"/>
  <c r="C48" i="68"/>
  <c r="C49" i="68"/>
  <c r="C50" i="68"/>
  <c r="C51" i="68"/>
  <c r="C52" i="68"/>
  <c r="C53" i="68"/>
  <c r="C54" i="68"/>
  <c r="C55" i="68"/>
  <c r="C56" i="68"/>
  <c r="C57" i="68"/>
  <c r="C58" i="68"/>
  <c r="C59" i="68"/>
  <c r="C60" i="68"/>
  <c r="C133" i="61" l="1"/>
  <c r="D133" i="61"/>
  <c r="E133" i="61"/>
  <c r="F133" i="61"/>
  <c r="G133" i="61"/>
  <c r="H133" i="61"/>
  <c r="J133" i="61"/>
  <c r="K133" i="61"/>
  <c r="L133" i="61"/>
  <c r="M133" i="61"/>
  <c r="N133" i="61"/>
  <c r="O133" i="61"/>
  <c r="P133" i="61"/>
  <c r="I133" i="61"/>
  <c r="I115" i="61"/>
  <c r="H115" i="61"/>
  <c r="G115" i="61"/>
  <c r="G117" i="61" s="1"/>
  <c r="F115" i="61"/>
  <c r="F117" i="61" s="1"/>
  <c r="E115" i="61"/>
  <c r="E117" i="61" s="1"/>
  <c r="D115" i="61"/>
  <c r="D117" i="61" s="1"/>
  <c r="C115" i="61"/>
  <c r="C117" i="61" s="1"/>
  <c r="B115" i="61"/>
  <c r="B117" i="61" s="1"/>
  <c r="D102" i="61"/>
  <c r="E102" i="61"/>
  <c r="F102" i="61"/>
  <c r="G102" i="61"/>
  <c r="H102" i="61"/>
  <c r="I102" i="61"/>
  <c r="J102" i="61"/>
  <c r="K102" i="61"/>
  <c r="L102" i="61"/>
  <c r="M102" i="61"/>
  <c r="N102" i="61"/>
  <c r="O102" i="61"/>
  <c r="P102" i="61"/>
  <c r="C102" i="61"/>
  <c r="P73" i="61"/>
  <c r="P74" i="61" s="1"/>
  <c r="O73" i="61"/>
  <c r="O74" i="61" s="1"/>
  <c r="N73" i="61"/>
  <c r="N74" i="61" s="1"/>
  <c r="M73" i="61"/>
  <c r="M74" i="61" s="1"/>
  <c r="L73" i="61"/>
  <c r="L74" i="61" s="1"/>
  <c r="K73" i="61"/>
  <c r="K74" i="61" s="1"/>
  <c r="J73" i="61"/>
  <c r="J74" i="61" s="1"/>
  <c r="I73" i="61"/>
  <c r="I74" i="61" s="1"/>
  <c r="H73" i="61"/>
  <c r="H74" i="61" s="1"/>
  <c r="G73" i="61"/>
  <c r="G74" i="61" s="1"/>
  <c r="F73" i="61"/>
  <c r="F74" i="61" s="1"/>
  <c r="E73" i="61"/>
  <c r="E74" i="61" s="1"/>
  <c r="D73" i="61"/>
  <c r="D74" i="61" s="1"/>
  <c r="C73" i="61"/>
  <c r="C74" i="61" s="1"/>
  <c r="E42" i="61" l="1"/>
  <c r="F42" i="61"/>
  <c r="G42" i="61"/>
  <c r="H42" i="61"/>
  <c r="D42" i="61"/>
  <c r="F33" i="61"/>
  <c r="G33" i="61"/>
  <c r="G35" i="61" s="1"/>
  <c r="G39" i="61" s="1"/>
  <c r="H33" i="61"/>
  <c r="H35" i="61" s="1"/>
  <c r="D33" i="61"/>
  <c r="D35" i="61" s="1"/>
  <c r="D39" i="61" s="1"/>
  <c r="E33" i="61"/>
  <c r="E35" i="61" s="1"/>
  <c r="E39" i="61" s="1"/>
  <c r="F43" i="61" l="1"/>
  <c r="F44" i="61" s="1"/>
  <c r="F35" i="61"/>
  <c r="F39" i="61" s="1"/>
  <c r="D43" i="61"/>
  <c r="D44" i="61" s="1"/>
  <c r="G43" i="61"/>
  <c r="G44" i="61" s="1"/>
  <c r="E43" i="61"/>
  <c r="E44" i="61" s="1"/>
  <c r="H43" i="61"/>
  <c r="H44" i="61" s="1"/>
  <c r="K22" i="15" l="1"/>
  <c r="K34" i="15" s="1"/>
  <c r="E34" i="15" l="1"/>
  <c r="F34" i="15"/>
  <c r="D34" i="15"/>
  <c r="C34" i="15"/>
  <c r="B34"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114" authorId="0" shapeId="0" xr:uid="{00000000-0006-0000-1F00-000001000000}">
      <text>
        <r>
          <rPr>
            <sz val="8"/>
            <color rgb="FF000000"/>
            <rFont val="Tahoma"/>
            <family val="2"/>
          </rPr>
          <t xml:space="preserve">Other buildingtypes mainly includes dwellings in garages, industrial buildings and other non-residential buildings.
</t>
        </r>
      </text>
    </comment>
  </commentList>
</comments>
</file>

<file path=xl/sharedStrings.xml><?xml version="1.0" encoding="utf-8"?>
<sst xmlns="http://schemas.openxmlformats.org/spreadsheetml/2006/main" count="4291" uniqueCount="631">
  <si>
    <t>*Hungary</t>
  </si>
  <si>
    <t>*Netherlands</t>
  </si>
  <si>
    <t>*Russia</t>
  </si>
  <si>
    <t>*Turkey</t>
  </si>
  <si>
    <t>*USA</t>
  </si>
  <si>
    <t>*Finland</t>
  </si>
  <si>
    <t>*Greece</t>
  </si>
  <si>
    <t>*Spain</t>
  </si>
  <si>
    <t>*Malta</t>
  </si>
  <si>
    <t>*Iceland: 2005 (in 2004, the average is based on data between September and December)</t>
  </si>
  <si>
    <t>*Slovakia: 2009 (before 2009, the reference currency for the interest rate was SKK)</t>
  </si>
  <si>
    <t>*Slovenia: 2007 (before 2007, the reference currency for the interest rate was SIT)</t>
  </si>
  <si>
    <t>Romanian leu</t>
  </si>
  <si>
    <t xml:space="preserve">Icelandic krona </t>
  </si>
  <si>
    <t xml:space="preserve">Russian rouble, </t>
  </si>
  <si>
    <t>*For a detailed defintion of covered bonds, please see the glossary</t>
  </si>
  <si>
    <t>Source: European Covered Bond Council, Eurostat</t>
  </si>
  <si>
    <t>Source: Association for Financial Markets in Europe (AFME)</t>
  </si>
  <si>
    <t>* For further details on the methodologies, please see "Annex : Explanatory Note on data"</t>
  </si>
  <si>
    <t>*n/a : figure not available</t>
  </si>
  <si>
    <t>*Portugal: 2005</t>
  </si>
  <si>
    <t>*France (2007)</t>
  </si>
  <si>
    <t>1) Time series breaks:</t>
  </si>
  <si>
    <t>3) Notes:</t>
  </si>
  <si>
    <t>*All countries</t>
  </si>
  <si>
    <r>
      <t>(1)</t>
    </r>
    <r>
      <rPr>
        <sz val="7"/>
        <color indexed="8"/>
        <rFont val="Times New Roman"/>
        <family val="1"/>
      </rPr>
      <t xml:space="preserve">     </t>
    </r>
    <r>
      <rPr>
        <sz val="9"/>
        <color indexed="8"/>
        <rFont val="Verdana"/>
        <family val="2"/>
      </rPr>
      <t>Weighted average interest rate on loans to households for house purchase</t>
    </r>
  </si>
  <si>
    <r>
      <t>(2)</t>
    </r>
    <r>
      <rPr>
        <sz val="7"/>
        <color indexed="8"/>
        <rFont val="Times New Roman"/>
        <family val="1"/>
      </rPr>
      <t xml:space="preserve">     </t>
    </r>
    <r>
      <rPr>
        <sz val="9"/>
        <color indexed="8"/>
        <rFont val="Verdana"/>
        <family val="2"/>
      </rPr>
      <t>Initial fixed period interest rate up to 1 year on loans for house purchase</t>
    </r>
  </si>
  <si>
    <r>
      <t>(6)</t>
    </r>
    <r>
      <rPr>
        <sz val="7"/>
        <color indexed="8"/>
        <rFont val="Times New Roman"/>
        <family val="1"/>
      </rPr>
      <t xml:space="preserve">     </t>
    </r>
    <r>
      <rPr>
        <sz val="9"/>
        <color indexed="8"/>
        <rFont val="Verdana"/>
        <family val="2"/>
      </rPr>
      <t>Other</t>
    </r>
  </si>
  <si>
    <t>Source: European Central Bank</t>
  </si>
  <si>
    <t>Croatia</t>
  </si>
  <si>
    <t>*Please note that the conversion to euros is based on the yearly average bilateral exchange rate (provided by the ECB)</t>
  </si>
  <si>
    <t>2) The series has been revised for at least two years in:</t>
  </si>
  <si>
    <t xml:space="preserve"> Type </t>
  </si>
  <si>
    <t>*Sweden: 2005 (before 2005, the average was calculated with quarterly data)</t>
  </si>
  <si>
    <r>
      <t>*For national definitions of representative interest rates on new residential loans, please see the methodological Annex (</t>
    </r>
    <r>
      <rPr>
        <sz val="10"/>
        <rFont val="Calibri"/>
        <family val="2"/>
      </rPr>
      <t>"</t>
    </r>
    <r>
      <rPr>
        <sz val="10"/>
        <rFont val="Verdana"/>
        <family val="2"/>
      </rPr>
      <t xml:space="preserve">Explanatory Note on data") </t>
    </r>
  </si>
  <si>
    <t>*Belgium</t>
  </si>
  <si>
    <t>*France</t>
  </si>
  <si>
    <t>*Germany</t>
  </si>
  <si>
    <t>*Ireland</t>
  </si>
  <si>
    <t>*Denmark</t>
  </si>
  <si>
    <t>*Sweden</t>
  </si>
  <si>
    <t>*Latvia</t>
  </si>
  <si>
    <t>*Cyprus</t>
  </si>
  <si>
    <t>*Sweden: 2004 (due to a change in the statistical source)</t>
  </si>
  <si>
    <t>*Italy: 2010 (due to a change of methodology)</t>
  </si>
  <si>
    <t>1) Time series breaks</t>
  </si>
  <si>
    <t>3) Notes</t>
  </si>
  <si>
    <t>*Poland: 2007 (due to a change of methodology)</t>
  </si>
  <si>
    <t>*Romania: 2007 (due to a change of methodology)</t>
  </si>
  <si>
    <t>*Slovakia: 2006 (due to a change of methodology)</t>
  </si>
  <si>
    <t>Bulgarian lev</t>
  </si>
  <si>
    <t xml:space="preserve">Croatian kuna, </t>
  </si>
  <si>
    <t xml:space="preserve">Czech koruna, </t>
  </si>
  <si>
    <t xml:space="preserve">Danish krone, </t>
  </si>
  <si>
    <t xml:space="preserve">Hungarian forint, </t>
  </si>
  <si>
    <t xml:space="preserve">Polish zloty, </t>
  </si>
  <si>
    <t xml:space="preserve">Swedish krona, </t>
  </si>
  <si>
    <t xml:space="preserve">UK pound sterling, </t>
  </si>
  <si>
    <t xml:space="preserve">Norwegian krone, </t>
  </si>
  <si>
    <t xml:space="preserve">Turkish lira, 			</t>
  </si>
  <si>
    <t xml:space="preserve">US dollar, 			</t>
  </si>
  <si>
    <t>Sources: European Mortgage Federation National Experts, European Central Bank, National Central Banks, Federal Reserve</t>
  </si>
  <si>
    <t>Source: European Covered Bond Council</t>
  </si>
  <si>
    <t>Source : European Mortgage Federation National Experts, European Central Bank, National Central Banks, National Statistics Offices, Eurostat, US Bureau of Census</t>
  </si>
  <si>
    <t>Source: European Mortgage Federation National Experts, European Central Bank, National Central Banks, National Statistics Offices, Eurostat, Federal Reserve, US Bureau of Census</t>
  </si>
  <si>
    <t xml:space="preserve">Even though mortgage bonds legislation exists in Greece and Portugal, no mortgage bonds have been issued there. There is no mortgage bond legislation in Belgium. Italy just adopted legislation. It is expected to issue covered bonds in 2006. </t>
  </si>
  <si>
    <t>Hungarian series has been revised</t>
  </si>
  <si>
    <t>Covered bonds include only bonds secured on property by mortgage lending insittutions</t>
  </si>
  <si>
    <t>Spanish series has been revised</t>
  </si>
  <si>
    <t>Portuguese series has been revised</t>
  </si>
  <si>
    <t>French series has been revised</t>
  </si>
  <si>
    <t>Czech series has been revised</t>
  </si>
  <si>
    <t xml:space="preserve"> n/a</t>
  </si>
  <si>
    <t>Norvegian series has been updated</t>
  </si>
  <si>
    <t>Austrian and Icelandic figures are estimates</t>
  </si>
  <si>
    <t>Private Note</t>
  </si>
  <si>
    <t>French series: Outstanding CBs+50% of Mixed Assets</t>
  </si>
  <si>
    <t>Belgium</t>
  </si>
  <si>
    <t>Czech Republic</t>
  </si>
  <si>
    <t>Denmark</t>
  </si>
  <si>
    <t>Germany</t>
  </si>
  <si>
    <t>Greece</t>
  </si>
  <si>
    <t>Spain</t>
  </si>
  <si>
    <t>France</t>
  </si>
  <si>
    <t>Hungary</t>
  </si>
  <si>
    <t>Ireland</t>
  </si>
  <si>
    <t>Italy</t>
  </si>
  <si>
    <t>Latvia</t>
  </si>
  <si>
    <t>Luxembourg</t>
  </si>
  <si>
    <t>Netherlands</t>
  </si>
  <si>
    <t>Austria</t>
  </si>
  <si>
    <t>Poland</t>
  </si>
  <si>
    <t>Portugal</t>
  </si>
  <si>
    <t>Finland</t>
  </si>
  <si>
    <t>Sweden</t>
  </si>
  <si>
    <t>UK</t>
  </si>
  <si>
    <t>Norway</t>
  </si>
  <si>
    <t>Cyprus</t>
  </si>
  <si>
    <t>Estonia</t>
  </si>
  <si>
    <t>Lithuania</t>
  </si>
  <si>
    <t>Malta</t>
  </si>
  <si>
    <t>Slovenia</t>
  </si>
  <si>
    <t>Slovakia</t>
  </si>
  <si>
    <t>Bulgaria</t>
  </si>
  <si>
    <t>Turkey</t>
  </si>
  <si>
    <t>Iceland</t>
  </si>
  <si>
    <t>Romania</t>
  </si>
  <si>
    <t>Notes :</t>
  </si>
  <si>
    <t>quality of the data is uncertain.</t>
  </si>
  <si>
    <t>n/a</t>
  </si>
  <si>
    <t>n/a : figure not available</t>
  </si>
  <si>
    <t xml:space="preserve">Bonds were not issued in the UK and Ireland before 2003. In other countries were data is missing, bonds may have been issued but the </t>
  </si>
  <si>
    <t>Russia</t>
  </si>
  <si>
    <t>In Sweden, the first covered bonds were issued in 2006, even though the Swedish covered bonds act applies from</t>
  </si>
  <si>
    <t>2004. Prior to 2006 only mortgage bonds were issued in Sweden (outstanding volume at the end of 2005: 92,8 bn</t>
  </si>
  <si>
    <t>Euro) and as they are not directly comparable to covered bonds they are not included in the figures. A large part of</t>
  </si>
  <si>
    <t>the mortgage bond stock have also been converted into covered bonds in 2006. The figures include both the</t>
  </si>
  <si>
    <t>converted bonds and the new bonds issued during the year</t>
  </si>
  <si>
    <t>USA</t>
  </si>
  <si>
    <t>Source: European Mortgage Federation National Experts, European Central Bank, National Central Banks, Eurostat, Bureau of Economic Analysis, Federal Reserve</t>
  </si>
  <si>
    <t>Source: European Mortgage Federation National Experts, National Statistics Offices, US Bureau of Census</t>
  </si>
  <si>
    <t>*Netherlands: 2006 (due to a change of methodology)</t>
  </si>
  <si>
    <t>Ireland*</t>
  </si>
  <si>
    <t>Icelandic krona,*</t>
  </si>
  <si>
    <t>2009M12</t>
  </si>
  <si>
    <t>2010M12</t>
  </si>
  <si>
    <t>2011M12</t>
  </si>
  <si>
    <t>2012M12</t>
  </si>
  <si>
    <t>2013M12</t>
  </si>
  <si>
    <t>Loans</t>
  </si>
  <si>
    <t>All loans</t>
  </si>
  <si>
    <t>Sum all sectors</t>
  </si>
  <si>
    <t>Households</t>
  </si>
  <si>
    <t>Credit lines, secured on dwellings</t>
  </si>
  <si>
    <t>Repayment loans secured on dwellings</t>
  </si>
  <si>
    <t>Mortgage Companies</t>
  </si>
  <si>
    <t>House building loans and other building loans</t>
  </si>
  <si>
    <t>Banks</t>
  </si>
  <si>
    <t>Exchange rate</t>
  </si>
  <si>
    <t>TOTAL</t>
  </si>
  <si>
    <t>Other repayment lonas (incl. Leasing)</t>
  </si>
  <si>
    <t>Changes in exchange rate, prices and value</t>
  </si>
  <si>
    <t>Other repayment loans</t>
  </si>
  <si>
    <t>State lending institutions</t>
  </si>
  <si>
    <t>sum</t>
  </si>
  <si>
    <t>in euro</t>
  </si>
  <si>
    <t>Hypostat 2012</t>
  </si>
  <si>
    <t>Difference</t>
  </si>
  <si>
    <t>*Norway: 2009 (due to a change in methodology)</t>
  </si>
  <si>
    <t>All sectors</t>
  </si>
  <si>
    <t>Non-household</t>
  </si>
  <si>
    <t>Dwellings and utility floor space in dwellings, by region, type of building, time and contents</t>
  </si>
  <si>
    <t>Building work started. Dwellings</t>
  </si>
  <si>
    <t>0 The whole country</t>
  </si>
  <si>
    <t>000  Non-residential buildings</t>
  </si>
  <si>
    <t>111  Detached house</t>
  </si>
  <si>
    <t>112  Detached house with 2 dwelling units, including one bed-sit, basement flat etc.</t>
  </si>
  <si>
    <t>113  Farmhouse</t>
  </si>
  <si>
    <t>121  Part of semi-detached house</t>
  </si>
  <si>
    <t>122  House with 2 dwellings</t>
  </si>
  <si>
    <t>123  Part of semi-detached farmhouse</t>
  </si>
  <si>
    <t>124  Farmhouse with 2 dwellings</t>
  </si>
  <si>
    <t>131  Row house</t>
  </si>
  <si>
    <t>133  Linked house incl. atrium</t>
  </si>
  <si>
    <t>135  Terraced house</t>
  </si>
  <si>
    <t>136  House with 3 dwellings or more</t>
  </si>
  <si>
    <t>141  Multi-dwelling building, 2 storeys</t>
  </si>
  <si>
    <t>142  Multi-dwelling building, 3 and 4 storeys</t>
  </si>
  <si>
    <t>143  Multi-dwelling building, 5 or more storeys</t>
  </si>
  <si>
    <t>144  Linked multi-dwelling building, 2 storeys</t>
  </si>
  <si>
    <t>145  Linked multi-dwelling building, 3 and 4 storeys</t>
  </si>
  <si>
    <t>146  Linked multi-dwelling building, 5 or more storeys</t>
  </si>
  <si>
    <t>151  Residence and service residence for the elderly and other social groups</t>
  </si>
  <si>
    <t>152  Student home</t>
  </si>
  <si>
    <t>159  Other residential building for communities</t>
  </si>
  <si>
    <t>Total</t>
  </si>
  <si>
    <t>Total minus 000</t>
  </si>
  <si>
    <t>HOUSING STARTS</t>
  </si>
  <si>
    <t>Buildings completed. Dwellings</t>
  </si>
  <si>
    <t>HOUSING COMPLETIONS</t>
  </si>
  <si>
    <t>Dwellings, by type of building, time and contents</t>
  </si>
  <si>
    <t>Dwellings (occupied and vacant)</t>
  </si>
  <si>
    <t>Detached house</t>
  </si>
  <si>
    <t>House with 2 dwellings</t>
  </si>
  <si>
    <t>Row house, linked house and house with 3 dwellings or more</t>
  </si>
  <si>
    <t>Multi-dwelling building</t>
  </si>
  <si>
    <t>Residence for communities</t>
  </si>
  <si>
    <t>Other building</t>
  </si>
  <si>
    <t>Diff</t>
  </si>
  <si>
    <t>*Norway: 2006 (due to a change in methodology)</t>
  </si>
  <si>
    <t>Transfers of dwelling properties with building, free market sale, by region, time and contents</t>
  </si>
  <si>
    <t>Transfers (numbers)</t>
  </si>
  <si>
    <t>House price index, by region, type of building, time and contents</t>
  </si>
  <si>
    <t>House price index</t>
  </si>
  <si>
    <t>The whole country</t>
  </si>
  <si>
    <t>Begun during year</t>
  </si>
  <si>
    <t>Completed during year</t>
  </si>
  <si>
    <t>2000</t>
  </si>
  <si>
    <t>2001</t>
  </si>
  <si>
    <t>2002</t>
  </si>
  <si>
    <t>2003</t>
  </si>
  <si>
    <t>2004</t>
  </si>
  <si>
    <t>2005</t>
  </si>
  <si>
    <t>2006</t>
  </si>
  <si>
    <t>2007</t>
  </si>
  <si>
    <t>2008</t>
  </si>
  <si>
    <t>2009</t>
  </si>
  <si>
    <t>2010</t>
  </si>
  <si>
    <t>2011</t>
  </si>
  <si>
    <t>2012</t>
  </si>
  <si>
    <t>2013</t>
  </si>
  <si>
    <t>Dwellings</t>
  </si>
  <si>
    <t>*Iceland: 2005 (change of source)</t>
  </si>
  <si>
    <t>EU 28</t>
  </si>
  <si>
    <t>Sources : Eurostat, World Bank</t>
  </si>
  <si>
    <t xml:space="preserve">Austria </t>
  </si>
  <si>
    <t xml:space="preserve">Belgium </t>
  </si>
  <si>
    <t xml:space="preserve">Bulgaria </t>
  </si>
  <si>
    <t xml:space="preserve">Croatia </t>
  </si>
  <si>
    <t xml:space="preserve">Cyprus </t>
  </si>
  <si>
    <t xml:space="preserve">Czech Republic </t>
  </si>
  <si>
    <t xml:space="preserve">Denmark </t>
  </si>
  <si>
    <t xml:space="preserve">Estonia </t>
  </si>
  <si>
    <t xml:space="preserve">Finland </t>
  </si>
  <si>
    <t xml:space="preserve">France </t>
  </si>
  <si>
    <t xml:space="preserve">Germany </t>
  </si>
  <si>
    <t xml:space="preserve">Greece </t>
  </si>
  <si>
    <t xml:space="preserve">Hungary </t>
  </si>
  <si>
    <t xml:space="preserve">Ireland </t>
  </si>
  <si>
    <t xml:space="preserve">Italy </t>
  </si>
  <si>
    <t xml:space="preserve">Latvia </t>
  </si>
  <si>
    <t xml:space="preserve">Lithuania </t>
  </si>
  <si>
    <t xml:space="preserve">Luxembourg </t>
  </si>
  <si>
    <t xml:space="preserve">Netherlands </t>
  </si>
  <si>
    <t xml:space="preserve">Poland </t>
  </si>
  <si>
    <t xml:space="preserve">Portugal </t>
  </si>
  <si>
    <t xml:space="preserve">Romania </t>
  </si>
  <si>
    <t xml:space="preserve">Slovakia </t>
  </si>
  <si>
    <t xml:space="preserve">Slovenia </t>
  </si>
  <si>
    <t xml:space="preserve">Spain </t>
  </si>
  <si>
    <t xml:space="preserve">Sweden </t>
  </si>
  <si>
    <t xml:space="preserve">United Kingdom </t>
  </si>
  <si>
    <t xml:space="preserve">Norway </t>
  </si>
  <si>
    <t xml:space="preserve">United States </t>
  </si>
  <si>
    <t>BE</t>
  </si>
  <si>
    <t>DE</t>
  </si>
  <si>
    <t>FR</t>
  </si>
  <si>
    <t>NL</t>
  </si>
  <si>
    <t>PT</t>
  </si>
  <si>
    <t>*Poland</t>
  </si>
  <si>
    <t>*UK</t>
  </si>
  <si>
    <t>*Croatia: 2012 (new series from 2012 onwards due to revised methodology)</t>
  </si>
  <si>
    <t/>
  </si>
  <si>
    <t>*Croatia: 2005 (change of source)</t>
  </si>
  <si>
    <t>*Denmark: 2012 (source was changed from 2012 onwards)</t>
  </si>
  <si>
    <t>*Austria</t>
  </si>
  <si>
    <t>*Austria: 2005 (source was changed from 2005 onwards)</t>
  </si>
  <si>
    <t>United Kingdom</t>
  </si>
  <si>
    <t>Source: Eurostat</t>
  </si>
  <si>
    <t>United States</t>
  </si>
  <si>
    <t>PanEurope</t>
  </si>
  <si>
    <t>Other Europe</t>
  </si>
  <si>
    <r>
      <t>Multinational</t>
    </r>
    <r>
      <rPr>
        <b/>
        <vertAlign val="superscript"/>
        <sz val="8"/>
        <rFont val="Arial"/>
        <family val="2"/>
      </rPr>
      <t>7</t>
    </r>
  </si>
  <si>
    <t>2012Q1</t>
  </si>
  <si>
    <t>2012Q2</t>
  </si>
  <si>
    <t>2012Q3</t>
  </si>
  <si>
    <t>2012Q4</t>
  </si>
  <si>
    <t>2013Q1</t>
  </si>
  <si>
    <t>2013Q2</t>
  </si>
  <si>
    <t>2013Q3</t>
  </si>
  <si>
    <t>2013Q4</t>
  </si>
  <si>
    <t>Securitisation Data Reports. Tables 3 and 9 of the downloadable data.</t>
  </si>
  <si>
    <t>Issuances</t>
  </si>
  <si>
    <t>Outstanding</t>
  </si>
  <si>
    <r>
      <t>Other</t>
    </r>
    <r>
      <rPr>
        <b/>
        <vertAlign val="superscript"/>
        <sz val="8"/>
        <rFont val="Arial"/>
        <family val="2"/>
      </rPr>
      <t>7</t>
    </r>
  </si>
  <si>
    <r>
      <t>PanEurope</t>
    </r>
    <r>
      <rPr>
        <b/>
        <vertAlign val="superscript"/>
        <sz val="8"/>
        <rFont val="Arial"/>
        <family val="2"/>
      </rPr>
      <t>9</t>
    </r>
  </si>
  <si>
    <r>
      <t>Multinational</t>
    </r>
    <r>
      <rPr>
        <b/>
        <vertAlign val="superscript"/>
        <sz val="8"/>
        <rFont val="Arial"/>
        <family val="2"/>
      </rPr>
      <t>5</t>
    </r>
  </si>
  <si>
    <t>*In Poland, the data for 2012 concerns only the dwellings of the secondary market and excludes single family houses.</t>
  </si>
  <si>
    <t>AT</t>
  </si>
  <si>
    <t>HR</t>
  </si>
  <si>
    <t>CY</t>
  </si>
  <si>
    <t>EE</t>
  </si>
  <si>
    <t>LV</t>
  </si>
  <si>
    <t>LT</t>
  </si>
  <si>
    <t>LU</t>
  </si>
  <si>
    <t>MT</t>
  </si>
  <si>
    <t>excluding</t>
  </si>
  <si>
    <t>BG (2000-2005)</t>
  </si>
  <si>
    <t>LV (2000-2002)</t>
  </si>
  <si>
    <t>RO (2000-2004)</t>
  </si>
  <si>
    <t>IT (2001-2002, 2013)</t>
  </si>
  <si>
    <t>SK (2012-2013)</t>
  </si>
  <si>
    <t>BG (2000-2009)</t>
  </si>
  <si>
    <t>IE (2000-2003)</t>
  </si>
  <si>
    <t>HU (2000-2003, 2010-2013)</t>
  </si>
  <si>
    <t>IT (2000-2003, 2012-2013)</t>
  </si>
  <si>
    <t>RO (2000-2001, 2009-2013)</t>
  </si>
  <si>
    <t>SI (2009)</t>
  </si>
  <si>
    <t>UK (2013)</t>
  </si>
  <si>
    <t>BG (2000-2003)</t>
  </si>
  <si>
    <t>HR (2000-2001, 2012-2013)</t>
  </si>
  <si>
    <t>CY (2013)</t>
  </si>
  <si>
    <t>GR (2012-2013)</t>
  </si>
  <si>
    <t>IT (2011-2013)</t>
  </si>
  <si>
    <t>LU (2012-2013)</t>
  </si>
  <si>
    <t>*n/a: figure not available</t>
  </si>
  <si>
    <t>*For further details on the methodologies, please see "Annex : Explanatory Note on data"</t>
  </si>
  <si>
    <t>*Please note that due to the conversion to euros, changes observed for countries not belonging to the euro area may be due to exchange rate fluctuations. To obtain values in national currency, please refer to the exchange rates used, on Table 27 of this publication.</t>
  </si>
  <si>
    <t>*See Table 1</t>
  </si>
  <si>
    <r>
      <t>*</t>
    </r>
    <r>
      <rPr>
        <b/>
        <sz val="10"/>
        <rFont val="Arial"/>
        <family val="2"/>
      </rPr>
      <t>Type:</t>
    </r>
    <r>
      <rPr>
        <sz val="10"/>
        <rFont val="Arial"/>
        <family val="2"/>
      </rPr>
      <t xml:space="preserve"> The type of new residential loan related to the published representative interest rate is provided in the column "type". There are 6 main types:</t>
    </r>
  </si>
  <si>
    <t>3. Gross Residential Loans,Total Amount, EUR million</t>
  </si>
  <si>
    <t>* Please note that the GDP at current prices has been taken in euros directly from Eurostat.</t>
  </si>
  <si>
    <t>*Please note that the GDP at current prices has been taken in euros directly from Eurostat.</t>
  </si>
  <si>
    <t>*Latvia: 2003 (due to a change in the statistical source)</t>
  </si>
  <si>
    <r>
      <t>(3)</t>
    </r>
    <r>
      <rPr>
        <sz val="7"/>
        <color indexed="8"/>
        <rFont val="Times New Roman"/>
        <family val="1"/>
      </rPr>
      <t xml:space="preserve">     </t>
    </r>
    <r>
      <rPr>
        <sz val="9"/>
        <color indexed="8"/>
        <rFont val="Verdana"/>
        <family val="2"/>
      </rPr>
      <t>Initial fixed period interest rate over 1 and up to 5 years on loans for house purchase</t>
    </r>
  </si>
  <si>
    <r>
      <t>(4)</t>
    </r>
    <r>
      <rPr>
        <sz val="7"/>
        <color indexed="8"/>
        <rFont val="Times New Roman"/>
        <family val="1"/>
      </rPr>
      <t xml:space="preserve">     </t>
    </r>
    <r>
      <rPr>
        <sz val="9"/>
        <color indexed="8"/>
        <rFont val="Verdana"/>
        <family val="2"/>
      </rPr>
      <t>Initial fixed period interest rate over 5 and up to 10 years on loans for house purchase</t>
    </r>
  </si>
  <si>
    <r>
      <t>(5)</t>
    </r>
    <r>
      <rPr>
        <sz val="7"/>
        <color indexed="8"/>
        <rFont val="Times New Roman"/>
        <family val="1"/>
      </rPr>
      <t xml:space="preserve">     </t>
    </r>
    <r>
      <rPr>
        <sz val="9"/>
        <color indexed="8"/>
        <rFont val="Verdana"/>
        <family val="2"/>
      </rPr>
      <t>Initial fixed period interest rate of over 10 years on loans for house purchase</t>
    </r>
  </si>
  <si>
    <t>*Please note that the disposable income of households at current prices has been taken in euros directly from AMECO.</t>
  </si>
  <si>
    <t>*Please note that the population concerns residents who are more than 18 years old</t>
  </si>
  <si>
    <t>*For further details on the methodologies, please see "Annex  Explanatory Note on data"</t>
  </si>
  <si>
    <t>*For further details on the methodologies, please see "Annex: Explanatory Note on data"</t>
  </si>
  <si>
    <t>Sources: Eurostat, OECD</t>
  </si>
  <si>
    <t>*For Ireland, please note that data prior to 2011 is an estimation based on mortgage approvals, and must thus be used with caution.</t>
  </si>
  <si>
    <t>*See Table16</t>
  </si>
  <si>
    <t>*See Table 16 for further notes.</t>
  </si>
  <si>
    <t>*Please note that the conversion to euros was performed by the ECBC</t>
  </si>
  <si>
    <t>End-of-year</t>
  </si>
  <si>
    <t>Non-EU</t>
  </si>
  <si>
    <t>Yearly Average</t>
  </si>
  <si>
    <t>4. Representative Interest Rates on New Residential Loans, annual average based on monthly figures, percent</t>
  </si>
  <si>
    <t>1. Total Outstanding Residential Loans, Total Amount , End of the Year, EUR million</t>
  </si>
  <si>
    <t>Sources: European Mortgage Federation, National Statistics Offices, OECD, ECB (for the euro area)</t>
  </si>
  <si>
    <t>http://www.afme.eu/documents/statistics-and-reports.aspx</t>
  </si>
  <si>
    <t>*Luxembourg: 2003 (due to a change in the statistical source)</t>
  </si>
  <si>
    <t>2. Change in Outstanding Residential Loans, End of period, EUR million</t>
  </si>
  <si>
    <t>*Please note that the time series are the result of the variation between two consecutive amounts of outstanding mortgage loans.</t>
  </si>
  <si>
    <t>*The Netherlands (2003: change of source; 2004-2007: change of methodology)</t>
  </si>
  <si>
    <t>*Ireland: 2011 (the source was changed from 2011 onwards)</t>
  </si>
  <si>
    <t>*Germany: 2007 (the source was changed from 2007 onwards)</t>
  </si>
  <si>
    <t>*Please note that the conversion to euros was performed by AFME</t>
  </si>
  <si>
    <t xml:space="preserve"> </t>
  </si>
  <si>
    <t>2) The series has been revised for:</t>
  </si>
  <si>
    <t>* For Iceland, the source for end-of-year was Bloomberg.</t>
  </si>
  <si>
    <t>2014</t>
  </si>
  <si>
    <t>Euro area 19</t>
  </si>
  <si>
    <t>*Figures from Malta not available</t>
  </si>
  <si>
    <t>*Please note that the conversion to euros is based on the bilateral exchange rate at the end of the period (provided by the ECB and Bloomberg)</t>
  </si>
  <si>
    <t>*USA (2006)</t>
  </si>
  <si>
    <t xml:space="preserve">*For Sweden only residential lending from mortgage credit institutions is included. Lending by banks is not included in the above. However, mortgage credit institutions are estimated to constitute around 75% of the total residential mortgage credit market. </t>
  </si>
  <si>
    <t xml:space="preserve">*For Spain the figure also includes credits  to households. </t>
  </si>
  <si>
    <t>*For Iceland the number represents real interest rate</t>
  </si>
  <si>
    <t>*Czech Republic: 2013 (source was changed from 2013 to the Central Bank data)</t>
  </si>
  <si>
    <t>*For Denmark the figure does not include second homes</t>
  </si>
  <si>
    <t>*Denmark: 2007 (due to a change in methodology)</t>
  </si>
  <si>
    <t>*Netherlands: 2012  (due to a change in methodology)</t>
  </si>
  <si>
    <t>*Estonia</t>
  </si>
  <si>
    <t xml:space="preserve">*Portugal: 2000 </t>
  </si>
  <si>
    <t>*Slovakia</t>
  </si>
  <si>
    <t>*Norway</t>
  </si>
  <si>
    <t xml:space="preserve">*For all counties:  2003 and onwards  </t>
  </si>
  <si>
    <t>*Icelandic krona</t>
  </si>
  <si>
    <t xml:space="preserve">*In Belgium, the number includes only transaction on second hand houses. </t>
  </si>
  <si>
    <t>*In the Netherlands, the number includes commercial transactions also.</t>
  </si>
  <si>
    <t xml:space="preserve">*In Romania, the number includes commercial transactions also. </t>
  </si>
  <si>
    <t xml:space="preserve">*In Portugal, the number covers only urban areas including commercial transactions. </t>
  </si>
  <si>
    <t>*For Finland 2000-2007 are estimates by the Federation of Finnish Financial Service.</t>
  </si>
  <si>
    <t>*For Denmark 2000-2003 is an estimation.</t>
  </si>
  <si>
    <t>*In Croatia, the number refers to new dwellings only.</t>
  </si>
  <si>
    <t xml:space="preserve">*For Poland, the index includes only transactions in the secondary market, covering the 7 biggest cities in Poland. </t>
  </si>
  <si>
    <t>*For Croatia, the index covers the average price of new dwellings sold.</t>
  </si>
  <si>
    <t>*Malta: 2005 (due to a change in the statistical source)</t>
  </si>
  <si>
    <t>*In Denmark, the number excludes self-build dwellings but covers second homes.</t>
  </si>
  <si>
    <t>*For Bulgaria, the index excludes new flats.</t>
  </si>
  <si>
    <t>*For Czech Republic, the index covers second-hand flat prices in CZ and also new flat prices Prague.</t>
  </si>
  <si>
    <t>*For Estonia, both new and existing dwellings are included.</t>
  </si>
  <si>
    <t>*For Denmark, second homes and flats are included.</t>
  </si>
  <si>
    <t xml:space="preserve">*For Greece, the index covers only urban areas. </t>
  </si>
  <si>
    <t xml:space="preserve">*For Sweden, the index covers one- and two-dwellings buildings. </t>
  </si>
  <si>
    <t xml:space="preserve">*For Austria, the index covers new and used condominiums and for single-family houses. </t>
  </si>
  <si>
    <t>*For France, the index covers the weighted average of existing homes and the price index for new housing.</t>
  </si>
  <si>
    <t>*For Finland, the index covers the change in the prices of single-family houses and single-family house plots.</t>
  </si>
  <si>
    <t>*Please note that the disposable income of households at current prices has been taken in euros directly from AMECO, except for Greece which was taken from ELSTAT</t>
  </si>
  <si>
    <t>Japanese yen</t>
  </si>
  <si>
    <t xml:space="preserve">Australian dollar, </t>
  </si>
  <si>
    <t>Australian dollar,</t>
  </si>
  <si>
    <t>2015</t>
  </si>
  <si>
    <t>*all revised</t>
  </si>
  <si>
    <t>Madrid</t>
  </si>
  <si>
    <t>Barcelona</t>
  </si>
  <si>
    <t>Valencia</t>
  </si>
  <si>
    <t>Spain: the indexes refer to the regions around these cities</t>
  </si>
  <si>
    <t>Zagreb</t>
  </si>
  <si>
    <t>Spain:</t>
  </si>
  <si>
    <t>Rest of the country</t>
  </si>
  <si>
    <t>Croatia:</t>
  </si>
  <si>
    <t>Poland:</t>
  </si>
  <si>
    <t>Warsaw</t>
  </si>
  <si>
    <t>Lodz</t>
  </si>
  <si>
    <t>Cracovia</t>
  </si>
  <si>
    <t xml:space="preserve">Greece: </t>
  </si>
  <si>
    <t>Athens</t>
  </si>
  <si>
    <t>Thessaloniki</t>
  </si>
  <si>
    <t>Denmark:</t>
  </si>
  <si>
    <t>Copenhagen</t>
  </si>
  <si>
    <t>Aarhus</t>
  </si>
  <si>
    <t>Odense</t>
  </si>
  <si>
    <t>United Kingdom:</t>
  </si>
  <si>
    <t>London</t>
  </si>
  <si>
    <t>Budapest</t>
  </si>
  <si>
    <t>Debrecen</t>
  </si>
  <si>
    <t>Szeged</t>
  </si>
  <si>
    <t>Japan</t>
  </si>
  <si>
    <t>Tokyo</t>
  </si>
  <si>
    <t>Osaka</t>
  </si>
  <si>
    <t>Aichi</t>
  </si>
  <si>
    <t>France:</t>
  </si>
  <si>
    <t>Paris</t>
  </si>
  <si>
    <t xml:space="preserve">Marseille </t>
  </si>
  <si>
    <t>Lyon</t>
  </si>
  <si>
    <t>Portugal:</t>
  </si>
  <si>
    <t>Lisbon</t>
  </si>
  <si>
    <t>Dublin</t>
  </si>
  <si>
    <t>Australia</t>
  </si>
  <si>
    <t>Sweden:</t>
  </si>
  <si>
    <t>Stockholm</t>
  </si>
  <si>
    <t>Malmö</t>
  </si>
  <si>
    <t>Göteborg</t>
  </si>
  <si>
    <t>Germany:</t>
  </si>
  <si>
    <t>Aggregate Berlin, Hamburg, Munich</t>
  </si>
  <si>
    <t>Helsinki</t>
  </si>
  <si>
    <t>Tampere</t>
  </si>
  <si>
    <t>Turku</t>
  </si>
  <si>
    <t>*Romania: 2014 (change in the methodology of the NBR to reflect the changes in granting mortgages by currency)</t>
  </si>
  <si>
    <t>*In Cyprus, the number refers to properties sold and transferred</t>
  </si>
  <si>
    <t>Norway:</t>
  </si>
  <si>
    <t>Oslo</t>
  </si>
  <si>
    <t>Bergen</t>
  </si>
  <si>
    <t>Trondheim</t>
  </si>
  <si>
    <t>Vienna</t>
  </si>
  <si>
    <t>Czech Republic:</t>
  </si>
  <si>
    <t>Prague</t>
  </si>
  <si>
    <t>Notes:</t>
  </si>
  <si>
    <t>Nicosia</t>
  </si>
  <si>
    <t>Bratislava</t>
  </si>
  <si>
    <t>Košice</t>
  </si>
  <si>
    <t>Prešov</t>
  </si>
  <si>
    <t>Ljubliana</t>
  </si>
  <si>
    <t>US.</t>
  </si>
  <si>
    <t>Washington - DC</t>
  </si>
  <si>
    <t>New York</t>
  </si>
  <si>
    <t>Los Angeles</t>
  </si>
  <si>
    <t>Sofia</t>
  </si>
  <si>
    <t>Varna</t>
  </si>
  <si>
    <t>Plovdiv</t>
  </si>
  <si>
    <t xml:space="preserve">*Data includes internal remortgaging for the following countries: Slovakia and Italy </t>
  </si>
  <si>
    <t>Amsterdam</t>
  </si>
  <si>
    <t>The Hague</t>
  </si>
  <si>
    <t>Rotterdam</t>
  </si>
  <si>
    <t>Ankara</t>
  </si>
  <si>
    <t>Istanbul</t>
  </si>
  <si>
    <t>Izmir</t>
  </si>
  <si>
    <t>*Cyprus: 2004 (reclassification of loans)</t>
  </si>
  <si>
    <t>*Czech Republic</t>
  </si>
  <si>
    <t>*Please note that due to the conversion to euros, changes observed for countries not belonging to the euro area may be due to exchange rate fluctuations. To obtain values in national currency, please refer to the exchange rates used, on Table 30 of this publication.</t>
  </si>
  <si>
    <t>*Ireland: 2010 (different definition used from 2010 - see point (1) Notes).</t>
  </si>
  <si>
    <t>*Japan: 2003 (the underlying mortgage products were changed due to a succession in Japan of government agencies dealing with housing finance)</t>
  </si>
  <si>
    <t>Source: European Mortgage Federation National Experts, National Central Banks, Federal Reserve</t>
  </si>
  <si>
    <t>Source: European Mortgage Federation National Experts, National Central Banks, Japan Housing Finance Agency</t>
  </si>
  <si>
    <t>*For Japan, the reference year is the Japanse Fiscal year, from April to March</t>
  </si>
  <si>
    <t>*For Malta, this series does not include non-resident lending</t>
  </si>
  <si>
    <t>*For Ireland, this series includes all housing loans until 2009. From 2010, this series represents only housing loans for owner-occupied dwellings.</t>
  </si>
  <si>
    <t xml:space="preserve">Source: European Mortgage Federation National Experts, European Central Bank, Japan Housing Finance Agency, National Central Banks, Federal Reserve, Inside Mortgage Finance, </t>
  </si>
  <si>
    <t>Source: European Mortgage Federation National Experts, European Central Bank, Japan Housing Finance Agency, National Central Banks, Federal Reserve</t>
  </si>
  <si>
    <t>*for Denmark the statistics includes only owner occupation from mortgage banks</t>
  </si>
  <si>
    <t>*for Germany the statistics contain average amount of a mortgage for the purchase of a second hand single family house</t>
  </si>
  <si>
    <t xml:space="preserve">*At the time of writing, the majority of Eurostat’s 2015 owner occupation rates were not yet available.  </t>
  </si>
  <si>
    <t>*for the UK the figure represents the median advance mate to home-owner for house purchase activity</t>
  </si>
  <si>
    <t>*Belgiu</t>
  </si>
  <si>
    <t>*Bulgaria</t>
  </si>
  <si>
    <t>*See Tables 1 and 27 for further information on the data used.</t>
  </si>
  <si>
    <t>*For Ireland: new data series taking into account the number of dwelling units</t>
  </si>
  <si>
    <t>*For Austria and Turkey the figure includes only new loans</t>
  </si>
  <si>
    <t xml:space="preserve">Source: European Mortgage Federation National Experts, National Statistics Offices, Japanese Ministry of Internal Affairs and Communication, US Bureau of Census </t>
  </si>
  <si>
    <t>*Czech Republic: 2008 (change in source)</t>
  </si>
  <si>
    <t>*For further details on the methodologies, please see "Annex: Explanatory Note on Data"</t>
  </si>
  <si>
    <t>*For Turkey 2010=100</t>
  </si>
  <si>
    <t>*For Japan 2008=100</t>
  </si>
  <si>
    <t>*For Romania 2009=100</t>
  </si>
  <si>
    <t>*For Japan, the index covers monthly price indices for detached houses.</t>
  </si>
  <si>
    <t>Sources: European Mortgage Federation, National Statistics Offices, OECD, ECB (for the euro area (19)), EUROSTAT (for the EU), Central Statistical Bureau of Latvia (LV), Federal Housing Finance Agency (US), Ministry of Land Infrastructure Transport and Tourism (JP)</t>
  </si>
  <si>
    <t>Sources: European Mortgage Federation National Experts, National Central Banks, National Statistics Offices, Federal Housing Finance Agency (US), Ministry of Land Infrastructure Transport and Tourism (JP)</t>
  </si>
  <si>
    <t>Limassol</t>
  </si>
  <si>
    <t>Larnaca</t>
  </si>
  <si>
    <t>Bulgaria:  Data referred to flats in the district centres only (newly built flats are excluded)</t>
  </si>
  <si>
    <t>*For Cyprus, the index covers houses and flats and is calculated on year averages of valuation data</t>
  </si>
  <si>
    <t>*For the UK, the index covers only market prices, self-built dwellings are excluded</t>
  </si>
  <si>
    <t>Slovakia: the indexes refer to the regions around these cities, price per square metre</t>
  </si>
  <si>
    <t>Slovenia: the index comprises only apartments</t>
  </si>
  <si>
    <t>*See Tables 18 and 28 for further notes.</t>
  </si>
  <si>
    <t>none</t>
  </si>
  <si>
    <t xml:space="preserve">*Please note that for the non European countries GDP figures have been downloaded from the World Bank and the year-average USD/EUR exchange rate (Table 30) has been applied </t>
  </si>
  <si>
    <t xml:space="preserve">*All countries: 2007 </t>
  </si>
  <si>
    <t>*all countries</t>
  </si>
  <si>
    <t>Canberra</t>
  </si>
  <si>
    <t>Sydney</t>
  </si>
  <si>
    <t>Melbourne</t>
  </si>
  <si>
    <t>Australia:</t>
  </si>
  <si>
    <t>*For Australia, the index is a weighted average of the seven largest cities</t>
  </si>
  <si>
    <t>Source: european Commission (AMECO Database), National Statistical Offices</t>
  </si>
  <si>
    <t>Reykjavik</t>
  </si>
  <si>
    <t>2016</t>
  </si>
  <si>
    <t>*Estonia: 2006 (data from the Estonian Landboard)</t>
  </si>
  <si>
    <t>Brussels</t>
  </si>
  <si>
    <t xml:space="preserve">**For Exchange Rates </t>
  </si>
  <si>
    <t>Bucarest</t>
  </si>
  <si>
    <t>Brazil</t>
  </si>
  <si>
    <t>For Archive:</t>
  </si>
  <si>
    <t>Austria - data break in 1995</t>
  </si>
  <si>
    <t>Brazilian real</t>
  </si>
  <si>
    <t>*For Brazil: Prices grew fast due to pent-up demand unleashed after 2006, when inflation and interest rates where controled.</t>
  </si>
  <si>
    <t>São Paulo</t>
  </si>
  <si>
    <t>Rio de Janeiro</t>
  </si>
  <si>
    <t>Belo Horizonte</t>
  </si>
  <si>
    <t>Moscow</t>
  </si>
  <si>
    <t>St. Petersburg</t>
  </si>
  <si>
    <t>*For Turkey the entire series has been updated</t>
  </si>
  <si>
    <t>*Please note that due to the conversion to euros, changes observed for countries not belonging to the euro area may be due to exchange rate fluctuations. To obtain values in national currency, please refer to the exchange rates used, on Table 29 of this publication.</t>
  </si>
  <si>
    <t>*For Belgium the figure also includes external remortgaging</t>
  </si>
  <si>
    <t>The series has been revised for at least two years in:</t>
  </si>
  <si>
    <t>*For US: the index includes purchase-only</t>
  </si>
  <si>
    <t>Croatia (2016) data from the ECB</t>
  </si>
  <si>
    <t>2017</t>
  </si>
  <si>
    <t>*for Belgium it represents the average of the year for the purchase of a dwelling</t>
  </si>
  <si>
    <t>5. Amount of gross lending with a variable interest rate (fixation period of up to 1 year), percent</t>
  </si>
  <si>
    <t>Canadian dollar</t>
  </si>
  <si>
    <t>Swiss franc</t>
  </si>
  <si>
    <t>South Korean won</t>
  </si>
  <si>
    <t>Euro Area 19</t>
  </si>
  <si>
    <t>United Kingdom (regulated)</t>
  </si>
  <si>
    <t>United Kingdom (non regulated)</t>
  </si>
  <si>
    <t>Belgium: Data refers to apartments in Brussels which constitute 70% of the market.</t>
  </si>
  <si>
    <t>*For Japan, the reference year is the Japanese Fiscal year, from April to March</t>
  </si>
  <si>
    <t>*Spain: 1999 (due to a change in methodology)</t>
  </si>
  <si>
    <t>*For Spain the series from 1999 has been updated and refers total residential mortgage loans (only backed up by a mortgage)</t>
  </si>
  <si>
    <t>100.0</t>
  </si>
  <si>
    <t>104.2</t>
  </si>
  <si>
    <t>104.8</t>
  </si>
  <si>
    <t>102.2</t>
  </si>
  <si>
    <t>101.8</t>
  </si>
  <si>
    <t>100.7</t>
  </si>
  <si>
    <t>96.3</t>
  </si>
  <si>
    <t>99.3</t>
  </si>
  <si>
    <t>96.5</t>
  </si>
  <si>
    <t>94.0</t>
  </si>
  <si>
    <t>Euro area 19 (simple average)</t>
  </si>
  <si>
    <t xml:space="preserve">EU 28 (simple average) </t>
  </si>
  <si>
    <t>*For Italy: 2017  figure takes into accout the first 9 months</t>
  </si>
  <si>
    <t>1,203,000</t>
  </si>
  <si>
    <t>9 884</t>
  </si>
  <si>
    <t>12 128</t>
  </si>
  <si>
    <t>14 607</t>
  </si>
  <si>
    <t>14 065</t>
  </si>
  <si>
    <t>16 586</t>
  </si>
  <si>
    <t>19 796</t>
  </si>
  <si>
    <t>20 592</t>
  </si>
  <si>
    <t>18 116</t>
  </si>
  <si>
    <t>28 321</t>
  </si>
  <si>
    <t>South Korea</t>
  </si>
  <si>
    <t>Seul</t>
  </si>
  <si>
    <t>Busan</t>
  </si>
  <si>
    <t>15. Real Gross Fixed Investment in Housing, annual percentage change</t>
  </si>
  <si>
    <t>14. Housing Completions, number of projects completed per year</t>
  </si>
  <si>
    <t>13. Housing Starts, number of projects started per year</t>
  </si>
  <si>
    <t>6. Average amount of a Mortgage granted in EUR</t>
  </si>
  <si>
    <t>7. Total Outstanding Non-Residential Mortgage Loans, Total Amount , End of the Year, EUR million</t>
  </si>
  <si>
    <t>8. Total Outstanding Residential Loans to GDP Ratio, percent</t>
  </si>
  <si>
    <t>9. Total Outstanding Residential Loans to Disposable Income of Households Ratio, percent</t>
  </si>
  <si>
    <t>10. Total Outstanding Residential Loans per Capita (population over 18 years), EUR</t>
  </si>
  <si>
    <t>16. Total Dwelling Stock, thousands units</t>
  </si>
  <si>
    <t>Singapore</t>
  </si>
  <si>
    <t>Singapore Dollar</t>
  </si>
  <si>
    <t>-</t>
  </si>
  <si>
    <t>17. Number of Transactions</t>
  </si>
  <si>
    <t>18. Nominal House Price Indices, 2007=100</t>
  </si>
  <si>
    <t>19. Nominal House Price Index - cities: 2007 = 100</t>
  </si>
  <si>
    <t>20. Change in Nominal house price, annual percentage change</t>
  </si>
  <si>
    <t>21. Nominal House Price to Disposable Income of Households Ratio, 2007 = 100</t>
  </si>
  <si>
    <t>22. Total Covered Bonds Outstanding, Backed by Mortgages, EUR million</t>
  </si>
  <si>
    <t>23. Total Covered Bonds Issuances, Backed by Mortgages, EUR million</t>
  </si>
  <si>
    <t>24. Total Covered Bonds Outstanding as a Percentage of GDP, Backed by Mortgages, percent</t>
  </si>
  <si>
    <t>25. Total Residential Mortgage-Backed Securities (RMBS) Outstanding, EUR million</t>
  </si>
  <si>
    <t>26. Total RMBS Issuances, EUR million</t>
  </si>
  <si>
    <t>27. GDP at Current Market Prices, EUR million</t>
  </si>
  <si>
    <t>28. Gross Disposable Income of Households, EUR million</t>
  </si>
  <si>
    <t>29. Population over 18</t>
  </si>
  <si>
    <t>30. Bilateral Nominal Exchange Rate with the Euro</t>
  </si>
  <si>
    <t>*Brazil</t>
  </si>
  <si>
    <t>Sources: European Mortgage Federation National Experts, National Central Banks</t>
  </si>
  <si>
    <t>*United Kingdom</t>
  </si>
  <si>
    <t>*Japan</t>
  </si>
  <si>
    <t>Note:</t>
  </si>
  <si>
    <t>this dataset has been newly introduced in Hypostat 2018</t>
  </si>
  <si>
    <t xml:space="preserve">*Brazil </t>
  </si>
  <si>
    <t>*For Hypostat 2018 the base year has been postponed to 2007</t>
  </si>
  <si>
    <t>*See Table 18</t>
  </si>
  <si>
    <t>Singapore Dollar,</t>
  </si>
  <si>
    <t>* - : no active covered bond market</t>
  </si>
  <si>
    <t>*See Tables 22 and 27 for further notes</t>
  </si>
  <si>
    <t xml:space="preserve">Singapore </t>
  </si>
  <si>
    <t>Sources : Eurostat, US Bureau of Census, World Bank</t>
  </si>
  <si>
    <t>11. Owner Occupation Rate, percent</t>
  </si>
  <si>
    <t>12. Building Permits, number issued</t>
  </si>
  <si>
    <t>Table of content</t>
  </si>
  <si>
    <t>Mortgage Market</t>
  </si>
  <si>
    <t>Housing Market</t>
  </si>
  <si>
    <t>Mortgage Funding</t>
  </si>
  <si>
    <t>Macroeconomic Variables</t>
  </si>
  <si>
    <t>EMF - Hypostat 2019</t>
  </si>
  <si>
    <t>Canada</t>
  </si>
  <si>
    <t xml:space="preserve">Canada </t>
  </si>
  <si>
    <t xml:space="preserve">            -     </t>
  </si>
  <si>
    <t>Rome</t>
  </si>
  <si>
    <t>Milan</t>
  </si>
  <si>
    <t>Naples</t>
  </si>
  <si>
    <t>*United States</t>
  </si>
  <si>
    <t xml:space="preserve">n/a </t>
  </si>
  <si>
    <t>*Lithuania</t>
  </si>
  <si>
    <t>*Luxembourg</t>
  </si>
  <si>
    <t>2018</t>
  </si>
  <si>
    <t>The series have been revised for at least two years in:</t>
  </si>
  <si>
    <t>Switzerland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</si>
</sst>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0">
    <numFmt numFmtId="41" formatCode="_-* #,##0_-;\-* #,##0_-;_-* &quot;-&quot;_-;_-@_-"/>
    <numFmt numFmtId="43" formatCode="_-* #,##0.00_-;\-* #,##0.00_-;_-* &quot;-&quot;??_-;_-@_-"/>
    <numFmt numFmtId="164" formatCode="_(* #,##0.00_);_(* \(#,##0.00\);_(* &quot;-&quot;??_);_(@_)"/>
    <numFmt numFmtId="165" formatCode="_ * #,##0.00_ ;_ * \-#,##0.00_ ;_ * &quot;-&quot;??_ ;_ @_ "/>
    <numFmt numFmtId="166" formatCode="_-* #,##0.00\ _F_B_-;\-* #,##0.00\ _F_B_-;_-* &quot;-&quot;??\ _F_B_-;_-@_-"/>
    <numFmt numFmtId="167" formatCode="&quot;kr&quot;\ #,##0.00_);[Red]\(&quot;kr&quot;\ #,##0.00\)"/>
    <numFmt numFmtId="168" formatCode="_([$€-2]\ * #,##0.00_);_([$€-2]\ * \(#,##0.00\);_([$€-2]\ * &quot;-&quot;??_)"/>
    <numFmt numFmtId="169" formatCode="0.0"/>
    <numFmt numFmtId="170" formatCode="0.000"/>
    <numFmt numFmtId="171" formatCode="#,##0.0"/>
    <numFmt numFmtId="172" formatCode="_(&quot;$&quot;* #,##0_);_(&quot;$&quot;* \(#,##0\);_(&quot;$&quot;* &quot;-&quot;_);_(@_)"/>
    <numFmt numFmtId="173" formatCode="_(&quot;$&quot;* #,##0.00_);_(&quot;$&quot;* \(#,##0.00\);_(&quot;$&quot;* &quot;-&quot;??_);_(@_)"/>
    <numFmt numFmtId="174" formatCode="_-* #,##0_-;\-* #,##0_-;_-* &quot;-&quot;??_-;_-@_-"/>
    <numFmt numFmtId="175" formatCode="_([$€-2]* #,##0.00_);_([$€-2]* \(#,##0.00\);_([$€-2]* &quot;-&quot;??_)"/>
    <numFmt numFmtId="176" formatCode="_-* #,##0_-;_-* #,##0\-;_-* &quot;-&quot;_-;_-@_-"/>
    <numFmt numFmtId="177" formatCode="_-* #,##0.00_-;_-* #,##0.00\-;_-* &quot;-&quot;??_-;_-@_-"/>
    <numFmt numFmtId="178" formatCode="#,##0\ &quot;F&quot;;[Red]\-#,##0\ &quot;F&quot;"/>
    <numFmt numFmtId="179" formatCode="#,##0.00\ &quot;F&quot;;[Red]\-#,##0.00\ &quot;F&quot;"/>
    <numFmt numFmtId="180" formatCode="_-&quot;fl&quot;\ * #,##0_-;_-&quot;fl&quot;\ * #,##0\-;_-&quot;fl&quot;\ * &quot;-&quot;_-;_-@_-"/>
    <numFmt numFmtId="181" formatCode="_-&quot;fl&quot;\ * #,##0.00_-;_-&quot;fl&quot;\ * #,##0.00\-;_-&quot;fl&quot;\ * &quot;-&quot;??_-;_-@_-"/>
    <numFmt numFmtId="182" formatCode="[$-C09]dd\-mmm\-yyyy;@"/>
    <numFmt numFmtId="183" formatCode="#,##0.000"/>
    <numFmt numFmtId="184" formatCode="#,##0.00_ ;[Red]\-#,##0.00\ "/>
    <numFmt numFmtId="185" formatCode="_-* #,##0\ _F_B_-;\-* #,##0\ _F_B_-;_-* &quot;-&quot;??\ _F_B_-;_-@_-"/>
    <numFmt numFmtId="186" formatCode="_-* #,##0.0\ _F_B_-;\-* #,##0.0\ _F_B_-;_-* &quot;-&quot;??\ _F_B_-;_-@_-"/>
    <numFmt numFmtId="187" formatCode="#,##0.00;[Red]#,##0.00"/>
    <numFmt numFmtId="188" formatCode="#,##0;[Red]#,##0"/>
    <numFmt numFmtId="189" formatCode="#,##0_ ;[Red]\-#,##0\ "/>
    <numFmt numFmtId="190" formatCode="_-* #,##0.0_-;\-* #,##0.0_-;_-* &quot;-&quot;??_-;_-@_-"/>
    <numFmt numFmtId="191" formatCode="0.0000"/>
  </numFmts>
  <fonts count="180">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8"/>
      <name val="Arial"/>
      <family val="2"/>
    </font>
    <font>
      <sz val="10"/>
      <name val="Verdana"/>
      <family val="2"/>
    </font>
    <font>
      <sz val="10"/>
      <name val="Arial"/>
      <family val="2"/>
    </font>
    <font>
      <sz val="8"/>
      <name val="Arial"/>
      <family val="2"/>
    </font>
    <font>
      <sz val="9"/>
      <name val="Verdana"/>
      <family val="2"/>
    </font>
    <font>
      <b/>
      <sz val="10"/>
      <name val="Arial"/>
      <family val="2"/>
    </font>
    <font>
      <sz val="8"/>
      <name val="Verdana"/>
      <family val="2"/>
    </font>
    <font>
      <sz val="10"/>
      <name val="Calibri"/>
      <family val="2"/>
    </font>
    <font>
      <sz val="11"/>
      <color indexed="8"/>
      <name val="Calibri"/>
      <family val="2"/>
    </font>
    <font>
      <sz val="10"/>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sz val="11"/>
      <color indexed="62"/>
      <name val="Calibri"/>
      <family val="2"/>
    </font>
    <font>
      <sz val="11"/>
      <color indexed="52"/>
      <name val="Calibri"/>
      <family val="2"/>
    </font>
    <font>
      <sz val="11"/>
      <color indexed="60"/>
      <name val="Calibri"/>
      <family val="2"/>
    </font>
    <font>
      <sz val="11"/>
      <color indexed="10"/>
      <name val="Calibri"/>
      <family val="2"/>
    </font>
    <font>
      <sz val="11"/>
      <color indexed="8"/>
      <name val="Calibri"/>
      <family val="2"/>
    </font>
    <font>
      <sz val="8"/>
      <name val="Times New Roman"/>
      <family val="1"/>
    </font>
    <font>
      <b/>
      <sz val="15"/>
      <color indexed="62"/>
      <name val="Calibri"/>
      <family val="2"/>
    </font>
    <font>
      <b/>
      <sz val="13"/>
      <color indexed="62"/>
      <name val="Calibri"/>
      <family val="2"/>
    </font>
    <font>
      <b/>
      <sz val="11"/>
      <color indexed="62"/>
      <name val="Calibri"/>
      <family val="2"/>
    </font>
    <font>
      <b/>
      <sz val="11"/>
      <color indexed="10"/>
      <name val="Calibri"/>
      <family val="2"/>
    </font>
    <font>
      <sz val="11"/>
      <color indexed="19"/>
      <name val="Calibri"/>
      <family val="2"/>
    </font>
    <font>
      <u/>
      <sz val="11"/>
      <color indexed="12"/>
      <name val="Calibri"/>
      <family val="2"/>
    </font>
    <font>
      <sz val="12"/>
      <name val="CG Times"/>
      <family val="1"/>
    </font>
    <font>
      <u/>
      <sz val="7.5"/>
      <color indexed="12"/>
      <name val="Arial"/>
      <family val="2"/>
    </font>
    <font>
      <u/>
      <sz val="12"/>
      <color indexed="12"/>
      <name val="CG Times"/>
      <family val="1"/>
    </font>
    <font>
      <sz val="9"/>
      <color indexed="8"/>
      <name val="Verdana"/>
      <family val="2"/>
    </font>
    <font>
      <sz val="7"/>
      <color indexed="8"/>
      <name val="Times New Roman"/>
      <family val="1"/>
    </font>
    <font>
      <sz val="11"/>
      <color indexed="8"/>
      <name val="Calibri"/>
      <family val="2"/>
    </font>
    <font>
      <b/>
      <sz val="15"/>
      <color indexed="56"/>
      <name val="Calibri"/>
      <family val="2"/>
    </font>
    <font>
      <b/>
      <sz val="11"/>
      <color indexed="56"/>
      <name val="Calibri"/>
      <family val="2"/>
    </font>
    <font>
      <sz val="10"/>
      <name val="Arial"/>
      <family val="2"/>
    </font>
    <font>
      <u/>
      <sz val="11"/>
      <color indexed="39"/>
      <name val="Calibri"/>
      <family val="2"/>
    </font>
    <font>
      <b/>
      <sz val="15"/>
      <color indexed="62"/>
      <name val="Calibri"/>
      <family val="2"/>
    </font>
    <font>
      <b/>
      <sz val="11"/>
      <color indexed="62"/>
      <name val="Calibri"/>
      <family val="2"/>
    </font>
    <font>
      <sz val="11"/>
      <color theme="1"/>
      <name val="Calibri"/>
      <family val="2"/>
      <scheme val="minor"/>
    </font>
    <font>
      <sz val="11"/>
      <color theme="0"/>
      <name val="Calibri"/>
      <family val="2"/>
      <scheme val="minor"/>
    </font>
    <font>
      <sz val="11"/>
      <color indexed="20"/>
      <name val="Calibri"/>
      <family val="2"/>
      <scheme val="minor"/>
    </font>
    <font>
      <sz val="11"/>
      <color indexed="14"/>
      <name val="Calibri"/>
      <family val="2"/>
      <scheme val="minor"/>
    </font>
    <font>
      <b/>
      <sz val="11"/>
      <color rgb="FFFA7D00"/>
      <name val="Calibri"/>
      <family val="2"/>
    </font>
    <font>
      <b/>
      <sz val="11"/>
      <color rgb="FFFA7D00"/>
      <name val="Calibri"/>
      <family val="2"/>
      <scheme val="minor"/>
    </font>
    <font>
      <b/>
      <sz val="11"/>
      <color theme="0"/>
      <name val="Calibri"/>
      <family val="2"/>
      <scheme val="minor"/>
    </font>
    <font>
      <i/>
      <sz val="11"/>
      <color rgb="FF7F7F7F"/>
      <name val="Calibri"/>
      <family val="2"/>
      <scheme val="minor"/>
    </font>
    <font>
      <sz val="11"/>
      <color rgb="FF013473"/>
      <name val="Calibri"/>
      <family val="2"/>
      <scheme val="minor"/>
    </font>
    <font>
      <i/>
      <sz val="11"/>
      <color rgb="FF7F7F7F"/>
      <name val="Calibri"/>
      <family val="2"/>
    </font>
    <font>
      <sz val="11"/>
      <color rgb="FF006100"/>
      <name val="Calibri"/>
      <family val="2"/>
    </font>
    <font>
      <sz val="11"/>
      <color rgb="FF006100"/>
      <name val="Calibri"/>
      <family val="2"/>
      <scheme val="minor"/>
    </font>
    <font>
      <b/>
      <sz val="13"/>
      <color indexed="56"/>
      <name val="Calibri"/>
      <family val="2"/>
      <scheme val="minor"/>
    </font>
    <font>
      <b/>
      <sz val="13"/>
      <color indexed="62"/>
      <name val="Calibri"/>
      <family val="2"/>
      <scheme val="minor"/>
    </font>
    <font>
      <sz val="11"/>
      <color rgb="FF3F3F76"/>
      <name val="Calibri"/>
      <family val="2"/>
      <scheme val="minor"/>
    </font>
    <font>
      <sz val="11"/>
      <color rgb="FF3F3F76"/>
      <name val="Calibri"/>
      <family val="2"/>
    </font>
    <font>
      <sz val="11"/>
      <color rgb="FFFA7D00"/>
      <name val="Calibri"/>
      <family val="2"/>
      <scheme val="minor"/>
    </font>
    <font>
      <sz val="11"/>
      <color rgb="FF9C6500"/>
      <name val="Calibri"/>
      <family val="2"/>
      <scheme val="minor"/>
    </font>
    <font>
      <sz val="11"/>
      <color rgb="FF9C6500"/>
      <name val="Calibri"/>
      <family val="2"/>
    </font>
    <font>
      <sz val="10"/>
      <name val="Arial"/>
      <family val="2"/>
    </font>
    <font>
      <sz val="7"/>
      <color rgb="FF363636"/>
      <name val="Lucida Sans"/>
      <family val="2"/>
    </font>
    <font>
      <sz val="10"/>
      <name val="Helv"/>
      <charset val="204"/>
    </font>
    <font>
      <b/>
      <sz val="8"/>
      <name val="Times New Roman"/>
      <family val="1"/>
      <charset val="162"/>
    </font>
    <font>
      <sz val="11"/>
      <color rgb="FF000000"/>
      <name val="Calibri"/>
      <family val="2"/>
    </font>
    <font>
      <b/>
      <sz val="11"/>
      <color rgb="FF000000"/>
      <name val="Calibri"/>
      <family val="2"/>
    </font>
    <font>
      <sz val="7"/>
      <color rgb="FF383838"/>
      <name val="Arial"/>
      <family val="2"/>
    </font>
    <font>
      <b/>
      <u/>
      <sz val="10"/>
      <name val="Arial"/>
      <family val="2"/>
    </font>
    <font>
      <b/>
      <sz val="14"/>
      <color rgb="FF000000"/>
      <name val="Calibri"/>
      <family val="2"/>
    </font>
    <font>
      <sz val="8"/>
      <color rgb="FF000000"/>
      <name val="Tahoma"/>
      <family val="2"/>
    </font>
    <font>
      <sz val="11"/>
      <name val="Arial"/>
      <family val="2"/>
    </font>
    <font>
      <sz val="12"/>
      <name val="Arial"/>
      <family val="2"/>
    </font>
    <font>
      <sz val="10"/>
      <name val="Courier"/>
      <family val="3"/>
    </font>
    <font>
      <u/>
      <sz val="10"/>
      <color indexed="12"/>
      <name val="Arial"/>
      <family val="2"/>
    </font>
    <font>
      <sz val="10"/>
      <color rgb="FFFF0000"/>
      <name val="Arial"/>
      <family val="2"/>
    </font>
    <font>
      <b/>
      <sz val="11"/>
      <color rgb="FF3F3F3F"/>
      <name val="Calibri"/>
      <family val="2"/>
    </font>
    <font>
      <b/>
      <sz val="15"/>
      <color theme="3"/>
      <name val="Calibri"/>
      <family val="2"/>
    </font>
    <font>
      <b/>
      <sz val="13"/>
      <color theme="3"/>
      <name val="Calibri"/>
      <family val="2"/>
    </font>
    <font>
      <b/>
      <sz val="11"/>
      <color theme="3"/>
      <name val="Calibri"/>
      <family val="2"/>
    </font>
    <font>
      <sz val="11"/>
      <color rgb="FFFA7D00"/>
      <name val="Calibri"/>
      <family val="2"/>
    </font>
    <font>
      <b/>
      <sz val="18"/>
      <color theme="3"/>
      <name val="Cambria"/>
      <family val="2"/>
    </font>
    <font>
      <b/>
      <sz val="11"/>
      <color indexed="8"/>
      <name val="Calibri"/>
      <family val="2"/>
    </font>
    <font>
      <sz val="11"/>
      <color rgb="FF9C0006"/>
      <name val="Calibri"/>
      <family val="2"/>
    </font>
    <font>
      <sz val="11"/>
      <color theme="1"/>
      <name val="Calibri"/>
      <family val="2"/>
    </font>
    <font>
      <b/>
      <sz val="13"/>
      <color indexed="56"/>
      <name val="Calibri"/>
      <family val="2"/>
    </font>
    <font>
      <b/>
      <sz val="11"/>
      <color indexed="63"/>
      <name val="Calibri"/>
      <family val="2"/>
    </font>
    <font>
      <b/>
      <sz val="18"/>
      <color indexed="56"/>
      <name val="Cambria"/>
      <family val="2"/>
    </font>
    <font>
      <sz val="10"/>
      <color indexed="8"/>
      <name val="Arial"/>
      <family val="2"/>
    </font>
    <font>
      <b/>
      <sz val="10"/>
      <color indexed="10"/>
      <name val="Arial"/>
      <family val="2"/>
    </font>
    <font>
      <sz val="10"/>
      <name val="MS Sans Serif"/>
      <family val="2"/>
    </font>
    <font>
      <sz val="10"/>
      <color indexed="8"/>
      <name val="MS Sans Serif"/>
      <family val="2"/>
    </font>
    <font>
      <sz val="12"/>
      <name val="Times New Roman"/>
      <family val="1"/>
    </font>
    <font>
      <b/>
      <sz val="8"/>
      <color indexed="9"/>
      <name val="Helvetica"/>
      <family val="2"/>
    </font>
    <font>
      <sz val="10"/>
      <name val="Helv"/>
    </font>
    <font>
      <sz val="10"/>
      <name val="Arial"/>
      <family val="2"/>
    </font>
    <font>
      <sz val="11"/>
      <name val="Arial"/>
      <family val="2"/>
    </font>
    <font>
      <sz val="8"/>
      <color theme="1"/>
      <name val="Arial"/>
      <family val="2"/>
    </font>
    <font>
      <sz val="10"/>
      <name val="Times New Roman"/>
      <family val="1"/>
    </font>
    <font>
      <sz val="9"/>
      <name val="Times New Roman"/>
      <family val="1"/>
    </font>
    <font>
      <i/>
      <sz val="8"/>
      <name val="Tms Rmn"/>
    </font>
    <font>
      <b/>
      <sz val="8"/>
      <name val="Tms Rmn"/>
    </font>
    <font>
      <b/>
      <sz val="8"/>
      <name val="Arial"/>
      <family val="2"/>
    </font>
    <font>
      <b/>
      <vertAlign val="superscript"/>
      <sz val="8"/>
      <name val="Arial"/>
      <family val="2"/>
    </font>
    <font>
      <sz val="10"/>
      <name val="Arial"/>
      <family val="2"/>
      <charset val="162"/>
    </font>
    <font>
      <sz val="11"/>
      <name val="Arial"/>
      <family val="2"/>
    </font>
    <font>
      <u/>
      <sz val="10"/>
      <color theme="10"/>
      <name val="Arial"/>
      <family val="2"/>
    </font>
    <font>
      <sz val="10"/>
      <name val="Times"/>
    </font>
    <font>
      <u/>
      <sz val="10"/>
      <color theme="10"/>
      <name val="Times"/>
      <family val="1"/>
    </font>
    <font>
      <sz val="10"/>
      <name val="Arial"/>
      <family val="2"/>
    </font>
    <font>
      <sz val="11"/>
      <name val="Arial"/>
      <family val="2"/>
    </font>
    <font>
      <sz val="8"/>
      <name val="Verdana"/>
      <family val="2"/>
      <charset val="238"/>
    </font>
    <font>
      <sz val="10"/>
      <color theme="1"/>
      <name val="Arial"/>
      <family val="2"/>
      <charset val="162"/>
    </font>
    <font>
      <sz val="10"/>
      <name val="Arial"/>
      <family val="2"/>
      <charset val="161"/>
    </font>
    <font>
      <sz val="10"/>
      <name val="Arial"/>
      <family val="2"/>
      <charset val="186"/>
    </font>
    <font>
      <sz val="10"/>
      <name val="Arial"/>
      <family val="2"/>
    </font>
    <font>
      <u/>
      <sz val="10"/>
      <color theme="10"/>
      <name val="Arial"/>
      <family val="2"/>
    </font>
    <font>
      <sz val="11"/>
      <name val="Arial"/>
      <family val="2"/>
    </font>
    <font>
      <sz val="10"/>
      <name val="Arial"/>
      <family val="2"/>
    </font>
    <font>
      <sz val="10"/>
      <name val="Arial"/>
      <family val="2"/>
    </font>
    <font>
      <sz val="11"/>
      <color theme="1"/>
      <name val="Calibri"/>
      <family val="2"/>
      <charset val="186"/>
      <scheme val="minor"/>
    </font>
    <font>
      <u/>
      <sz val="11"/>
      <color theme="10"/>
      <name val="Calibri"/>
      <family val="2"/>
    </font>
    <font>
      <sz val="5"/>
      <color rgb="FF000000"/>
      <name val="Verdana"/>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9C0006"/>
      <name val="Calibri"/>
      <family val="2"/>
      <scheme val="minor"/>
    </font>
    <font>
      <sz val="11"/>
      <color rgb="FF9C5700"/>
      <name val="Calibri"/>
      <family val="2"/>
      <scheme val="minor"/>
    </font>
    <font>
      <b/>
      <sz val="11"/>
      <color rgb="FF3F3F3F"/>
      <name val="Calibri"/>
      <family val="2"/>
      <scheme val="minor"/>
    </font>
    <font>
      <sz val="11"/>
      <color rgb="FFFF0000"/>
      <name val="Calibri"/>
      <family val="2"/>
      <scheme val="minor"/>
    </font>
    <font>
      <b/>
      <sz val="11"/>
      <color theme="1"/>
      <name val="Calibri"/>
      <family val="2"/>
      <scheme val="minor"/>
    </font>
    <font>
      <sz val="10"/>
      <name val="Arial"/>
      <family val="2"/>
    </font>
    <font>
      <b/>
      <sz val="18"/>
      <color theme="3"/>
      <name val="Cambria"/>
      <family val="2"/>
      <scheme val="major"/>
    </font>
    <font>
      <u/>
      <sz val="10"/>
      <color indexed="12"/>
      <name val="MS Sans Serif"/>
      <family val="2"/>
    </font>
    <font>
      <b/>
      <sz val="15"/>
      <color theme="3"/>
      <name val="Arial"/>
      <family val="2"/>
    </font>
    <font>
      <b/>
      <sz val="13"/>
      <color theme="3"/>
      <name val="Arial"/>
      <family val="2"/>
    </font>
    <font>
      <b/>
      <sz val="11"/>
      <color theme="3"/>
      <name val="Arial"/>
      <family val="2"/>
    </font>
    <font>
      <sz val="11"/>
      <color rgb="FF006100"/>
      <name val="Arial"/>
      <family val="2"/>
    </font>
    <font>
      <sz val="11"/>
      <color rgb="FF9C0006"/>
      <name val="Arial"/>
      <family val="2"/>
    </font>
    <font>
      <sz val="11"/>
      <color rgb="FF9C6500"/>
      <name val="Arial"/>
      <family val="2"/>
    </font>
    <font>
      <sz val="11"/>
      <color rgb="FF3F3F76"/>
      <name val="Arial"/>
      <family val="2"/>
    </font>
    <font>
      <b/>
      <sz val="11"/>
      <color rgb="FF3F3F3F"/>
      <name val="Arial"/>
      <family val="2"/>
    </font>
    <font>
      <b/>
      <sz val="11"/>
      <color rgb="FFFA7D00"/>
      <name val="Arial"/>
      <family val="2"/>
    </font>
    <font>
      <sz val="11"/>
      <color rgb="FFFA7D00"/>
      <name val="Arial"/>
      <family val="2"/>
    </font>
    <font>
      <b/>
      <sz val="11"/>
      <color theme="0"/>
      <name val="Arial"/>
      <family val="2"/>
    </font>
    <font>
      <sz val="11"/>
      <color rgb="FFFF0000"/>
      <name val="Arial"/>
      <family val="2"/>
    </font>
    <font>
      <i/>
      <sz val="11"/>
      <color rgb="FF7F7F7F"/>
      <name val="Arial"/>
      <family val="2"/>
    </font>
    <font>
      <b/>
      <sz val="11"/>
      <color theme="1"/>
      <name val="Arial"/>
      <family val="2"/>
    </font>
    <font>
      <sz val="11"/>
      <color theme="0"/>
      <name val="Arial"/>
      <family val="2"/>
    </font>
    <font>
      <sz val="11"/>
      <color theme="1"/>
      <name val="Arial"/>
      <family val="2"/>
    </font>
    <font>
      <sz val="8"/>
      <color theme="1"/>
      <name val="Arial"/>
      <family val="2"/>
      <charset val="238"/>
    </font>
    <font>
      <b/>
      <sz val="12"/>
      <name val="Arial"/>
      <family val="2"/>
      <charset val="238"/>
    </font>
    <font>
      <sz val="10"/>
      <name val="Arial"/>
      <family val="2"/>
      <charset val="238"/>
    </font>
    <font>
      <b/>
      <sz val="8"/>
      <color theme="1"/>
      <name val="Arial"/>
      <family val="2"/>
      <charset val="238"/>
    </font>
    <font>
      <sz val="7"/>
      <color theme="1"/>
      <name val="Arial"/>
      <family val="2"/>
      <charset val="238"/>
    </font>
    <font>
      <sz val="8"/>
      <name val="Arial"/>
      <family val="2"/>
      <charset val="238"/>
    </font>
  </fonts>
  <fills count="117">
    <fill>
      <patternFill patternType="none"/>
    </fill>
    <fill>
      <patternFill patternType="gray125"/>
    </fill>
    <fill>
      <patternFill patternType="solid">
        <fgColor indexed="44"/>
        <bgColor indexed="64"/>
      </patternFill>
    </fill>
    <fill>
      <patternFill patternType="solid">
        <fgColor indexed="31"/>
      </patternFill>
    </fill>
    <fill>
      <patternFill patternType="solid">
        <fgColor indexed="9"/>
      </patternFill>
    </fill>
    <fill>
      <patternFill patternType="solid">
        <fgColor indexed="9"/>
        <bgColor indexed="64"/>
      </patternFill>
    </fill>
    <fill>
      <patternFill patternType="solid">
        <fgColor indexed="31"/>
        <bgColor indexed="64"/>
      </patternFill>
    </fill>
    <fill>
      <patternFill patternType="solid">
        <fgColor indexed="29"/>
        <bgColor indexed="64"/>
      </patternFill>
    </fill>
    <fill>
      <patternFill patternType="solid">
        <fgColor indexed="45"/>
      </patternFill>
    </fill>
    <fill>
      <patternFill patternType="solid">
        <fgColor indexed="47"/>
      </patternFill>
    </fill>
    <fill>
      <patternFill patternType="solid">
        <fgColor indexed="47"/>
        <bgColor indexed="64"/>
      </patternFill>
    </fill>
    <fill>
      <patternFill patternType="solid">
        <fgColor indexed="45"/>
        <bgColor indexed="64"/>
      </patternFill>
    </fill>
    <fill>
      <patternFill patternType="solid">
        <fgColor indexed="26"/>
        <bgColor indexed="64"/>
      </patternFill>
    </fill>
    <fill>
      <patternFill patternType="solid">
        <fgColor indexed="42"/>
      </patternFill>
    </fill>
    <fill>
      <patternFill patternType="solid">
        <fgColor indexed="26"/>
      </patternFill>
    </fill>
    <fill>
      <patternFill patternType="solid">
        <fgColor indexed="42"/>
        <bgColor indexed="64"/>
      </patternFill>
    </fill>
    <fill>
      <patternFill patternType="solid">
        <fgColor indexed="46"/>
      </patternFill>
    </fill>
    <fill>
      <patternFill patternType="solid">
        <fgColor indexed="46"/>
        <bgColor indexed="64"/>
      </patternFill>
    </fill>
    <fill>
      <patternFill patternType="solid">
        <fgColor indexed="27"/>
        <bgColor indexed="64"/>
      </patternFill>
    </fill>
    <fill>
      <patternFill patternType="solid">
        <fgColor indexed="27"/>
      </patternFill>
    </fill>
    <fill>
      <patternFill patternType="solid">
        <fgColor indexed="44"/>
      </patternFill>
    </fill>
    <fill>
      <patternFill patternType="solid">
        <fgColor indexed="22"/>
      </patternFill>
    </fill>
    <fill>
      <patternFill patternType="solid">
        <fgColor indexed="22"/>
        <bgColor indexed="64"/>
      </patternFill>
    </fill>
    <fill>
      <patternFill patternType="solid">
        <fgColor indexed="29"/>
      </patternFill>
    </fill>
    <fill>
      <patternFill patternType="solid">
        <fgColor indexed="43"/>
        <bgColor indexed="64"/>
      </patternFill>
    </fill>
    <fill>
      <patternFill patternType="solid">
        <fgColor indexed="11"/>
      </patternFill>
    </fill>
    <fill>
      <patternFill patternType="solid">
        <fgColor indexed="43"/>
      </patternFill>
    </fill>
    <fill>
      <patternFill patternType="solid">
        <fgColor indexed="11"/>
        <bgColor indexed="64"/>
      </patternFill>
    </fill>
    <fill>
      <patternFill patternType="solid">
        <fgColor indexed="51"/>
      </patternFill>
    </fill>
    <fill>
      <patternFill patternType="solid">
        <fgColor indexed="51"/>
        <bgColor indexed="64"/>
      </patternFill>
    </fill>
    <fill>
      <patternFill patternType="solid">
        <fgColor indexed="49"/>
        <bgColor indexed="64"/>
      </patternFill>
    </fill>
    <fill>
      <patternFill patternType="solid">
        <fgColor indexed="30"/>
        <bgColor indexed="64"/>
      </patternFill>
    </fill>
    <fill>
      <patternFill patternType="solid">
        <fgColor indexed="53"/>
        <bgColor indexed="64"/>
      </patternFill>
    </fill>
    <fill>
      <patternFill patternType="solid">
        <fgColor indexed="36"/>
        <bgColor indexed="64"/>
      </patternFill>
    </fill>
    <fill>
      <patternFill patternType="solid">
        <fgColor indexed="52"/>
        <bgColor indexed="64"/>
      </patternFill>
    </fill>
    <fill>
      <patternFill patternType="solid">
        <fgColor indexed="30"/>
      </patternFill>
    </fill>
    <fill>
      <patternFill patternType="solid">
        <fgColor indexed="49"/>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19"/>
      </patternFill>
    </fill>
    <fill>
      <patternFill patternType="solid">
        <fgColor indexed="57"/>
      </patternFill>
    </fill>
    <fill>
      <patternFill patternType="solid">
        <fgColor indexed="54"/>
      </patternFill>
    </fill>
    <fill>
      <patternFill patternType="solid">
        <fgColor indexed="53"/>
      </patternFill>
    </fill>
    <fill>
      <patternFill patternType="solid">
        <fgColor indexed="55"/>
      </patternFill>
    </fill>
    <fill>
      <patternFill patternType="solid">
        <fgColor indexed="56"/>
        <bgColor indexed="64"/>
      </patternFill>
    </fill>
    <fill>
      <patternFill patternType="solid">
        <fgColor indexed="55"/>
        <bgColor indexed="64"/>
      </patternFill>
    </fill>
    <fill>
      <patternFill patternType="solid">
        <fgColor indexed="62"/>
        <bgColor indexed="64"/>
      </patternFill>
    </fill>
    <fill>
      <patternFill patternType="solid">
        <fgColor indexed="10"/>
        <bgColor indexed="64"/>
      </patternFill>
    </fill>
    <fill>
      <patternFill patternType="solid">
        <fgColor indexed="19"/>
        <bgColor indexed="64"/>
      </patternFill>
    </fill>
    <fill>
      <patternFill patternType="solid">
        <fgColor indexed="57"/>
        <bgColor indexed="64"/>
      </patternFill>
    </fill>
    <fill>
      <patternFill patternType="solid">
        <fgColor indexed="54"/>
        <bgColor indexed="64"/>
      </patternFill>
    </fill>
    <fill>
      <patternFill patternType="solid">
        <fgColor theme="8" tint="0.79998168889431442"/>
        <bgColor indexed="65"/>
      </patternFill>
    </fill>
    <fill>
      <patternFill patternType="solid">
        <fgColor theme="8" tint="0.79998168889431442"/>
        <bgColor indexed="64"/>
      </patternFill>
    </fill>
    <fill>
      <patternFill patternType="solid">
        <fgColor theme="9" tint="0.79998168889431442"/>
        <bgColor indexed="65"/>
      </patternFill>
    </fill>
    <fill>
      <patternFill patternType="solid">
        <fgColor theme="9" tint="0.79998168889431442"/>
        <bgColor indexed="64"/>
      </patternFill>
    </fill>
    <fill>
      <patternFill patternType="solid">
        <fgColor theme="5" tint="0.59999389629810485"/>
        <bgColor indexed="65"/>
      </patternFill>
    </fill>
    <fill>
      <patternFill patternType="solid">
        <fgColor theme="5" tint="0.59999389629810485"/>
        <bgColor indexed="64"/>
      </patternFill>
    </fill>
    <fill>
      <patternFill patternType="solid">
        <fgColor theme="8" tint="0.59999389629810485"/>
        <bgColor indexed="65"/>
      </patternFill>
    </fill>
    <fill>
      <patternFill patternType="solid">
        <fgColor theme="8" tint="0.59999389629810485"/>
        <bgColor indexed="64"/>
      </patternFill>
    </fill>
    <fill>
      <patternFill patternType="solid">
        <fgColor theme="5" tint="0.39997558519241921"/>
        <bgColor indexed="64"/>
      </patternFill>
    </fill>
    <fill>
      <patternFill patternType="solid">
        <fgColor theme="8" tint="0.39997558519241921"/>
        <bgColor indexed="64"/>
      </patternFill>
    </fill>
    <fill>
      <patternFill patternType="solid">
        <fgColor theme="5" tint="0.39997558519241921"/>
        <bgColor indexed="65"/>
      </patternFill>
    </fill>
    <fill>
      <patternFill patternType="solid">
        <fgColor theme="8" tint="0.39997558519241921"/>
        <bgColor indexed="65"/>
      </patternFill>
    </fill>
    <fill>
      <patternFill patternType="solid">
        <fgColor theme="8"/>
      </patternFill>
    </fill>
    <fill>
      <patternFill patternType="solid">
        <fgColor theme="9"/>
      </patternFill>
    </fill>
    <fill>
      <patternFill patternType="solid">
        <fgColor rgb="FFFFC7CE"/>
      </patternFill>
    </fill>
    <fill>
      <patternFill patternType="solid">
        <fgColor rgb="FFFFFFCC"/>
      </patternFill>
    </fill>
    <fill>
      <patternFill patternType="solid">
        <fgColor rgb="FFA5A5A5"/>
      </patternFill>
    </fill>
    <fill>
      <patternFill patternType="solid">
        <fgColor rgb="FF013473"/>
        <bgColor indexed="64"/>
      </patternFill>
    </fill>
    <fill>
      <patternFill patternType="solid">
        <fgColor rgb="FFC6EFCE"/>
        <bgColor indexed="64"/>
      </patternFill>
    </fill>
    <fill>
      <patternFill patternType="solid">
        <fgColor rgb="FFC6EFCE"/>
      </patternFill>
    </fill>
    <fill>
      <patternFill patternType="solid">
        <fgColor rgb="FFFFCC99"/>
      </patternFill>
    </fill>
    <fill>
      <patternFill patternType="solid">
        <fgColor rgb="FFA5A5A5"/>
        <bgColor indexed="64"/>
      </patternFill>
    </fill>
    <fill>
      <patternFill patternType="solid">
        <fgColor theme="8"/>
        <bgColor indexed="64"/>
      </patternFill>
    </fill>
    <fill>
      <patternFill patternType="solid">
        <fgColor theme="9"/>
        <bgColor indexed="64"/>
      </patternFill>
    </fill>
    <fill>
      <patternFill patternType="solid">
        <fgColor rgb="FFFFEB9C"/>
      </patternFill>
    </fill>
    <fill>
      <patternFill patternType="solid">
        <fgColor rgb="FFFFEB9C"/>
        <bgColor indexed="64"/>
      </patternFill>
    </fill>
    <fill>
      <patternFill patternType="solid">
        <fgColor rgb="FFFFFF00"/>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theme="7" tint="0.79998168889431442"/>
        <bgColor indexed="64"/>
      </patternFill>
    </fill>
    <fill>
      <patternFill patternType="solid">
        <fgColor theme="4" tint="0.59999389629810485"/>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4" tint="0.39997558519241921"/>
        <bgColor indexed="64"/>
      </patternFill>
    </fill>
    <fill>
      <patternFill patternType="solid">
        <fgColor theme="6" tint="0.39997558519241921"/>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rgb="FFF2F2F2"/>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rgb="FFFFC7CE"/>
        <bgColor indexed="64"/>
      </patternFill>
    </fill>
    <fill>
      <patternFill patternType="solid">
        <fgColor indexed="8"/>
        <bgColor indexed="64"/>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4"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9" tint="0.59999389629810485"/>
        <bgColor indexed="65"/>
      </patternFill>
    </fill>
    <fill>
      <patternFill patternType="solid">
        <fgColor theme="0"/>
        <bgColor indexed="64"/>
      </patternFill>
    </fill>
    <fill>
      <patternFill patternType="solid">
        <fgColor rgb="FFF2F2F2"/>
      </patternFill>
    </fill>
    <fill>
      <patternFill patternType="solid">
        <fgColor theme="4"/>
      </patternFill>
    </fill>
    <fill>
      <patternFill patternType="solid">
        <fgColor theme="4" tint="0.39997558519241921"/>
        <bgColor indexed="65"/>
      </patternFill>
    </fill>
    <fill>
      <patternFill patternType="solid">
        <fgColor theme="5"/>
      </patternFill>
    </fill>
    <fill>
      <patternFill patternType="solid">
        <fgColor theme="6"/>
      </patternFill>
    </fill>
    <fill>
      <patternFill patternType="solid">
        <fgColor theme="6" tint="0.39997558519241921"/>
        <bgColor indexed="65"/>
      </patternFill>
    </fill>
    <fill>
      <patternFill patternType="solid">
        <fgColor theme="7"/>
      </patternFill>
    </fill>
    <fill>
      <patternFill patternType="solid">
        <fgColor theme="7" tint="0.39997558519241921"/>
        <bgColor indexed="65"/>
      </patternFill>
    </fill>
    <fill>
      <patternFill patternType="solid">
        <fgColor theme="9" tint="0.39997558519241921"/>
        <bgColor indexed="65"/>
      </patternFill>
    </fill>
  </fills>
  <borders count="59">
    <border>
      <left/>
      <right/>
      <top/>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49"/>
      </bottom>
      <diagonal/>
    </border>
    <border>
      <left/>
      <right/>
      <top/>
      <bottom style="thick">
        <color indexed="22"/>
      </bottom>
      <diagonal/>
    </border>
    <border>
      <left/>
      <right/>
      <top/>
      <bottom style="medium">
        <color indexed="30"/>
      </bottom>
      <diagonal/>
    </border>
    <border>
      <left/>
      <right/>
      <top/>
      <bottom style="medium">
        <color indexed="49"/>
      </bottom>
      <diagonal/>
    </border>
    <border>
      <left/>
      <right/>
      <top/>
      <bottom style="double">
        <color indexed="52"/>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tint="0.499984740745262"/>
      </bottom>
      <diagonal/>
    </border>
    <border>
      <left/>
      <right/>
      <top/>
      <bottom style="double">
        <color rgb="FFFF8001"/>
      </bottom>
      <diagonal/>
    </border>
    <border>
      <left/>
      <right/>
      <top/>
      <bottom style="thick">
        <color theme="4"/>
      </bottom>
      <diagonal/>
    </border>
    <border>
      <left/>
      <right/>
      <top/>
      <bottom style="medium">
        <color theme="4" tint="0.39997558519241921"/>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style="thin">
        <color indexed="64"/>
      </bottom>
      <diagonal/>
    </border>
    <border>
      <left style="thin">
        <color indexed="64"/>
      </left>
      <right/>
      <top/>
      <bottom/>
      <diagonal/>
    </border>
    <border>
      <left/>
      <right/>
      <top/>
      <bottom style="thin">
        <color indexed="64"/>
      </bottom>
      <diagonal/>
    </border>
    <border>
      <left style="thin">
        <color rgb="FFA7A9AC"/>
      </left>
      <right style="thin">
        <color rgb="FFA7A9AC"/>
      </right>
      <top style="thin">
        <color rgb="FFA7A9AC"/>
      </top>
      <bottom style="thin">
        <color rgb="FFA7A9AC"/>
      </bottom>
      <diagonal/>
    </border>
    <border>
      <left style="thin">
        <color indexed="64"/>
      </left>
      <right style="thin">
        <color indexed="64"/>
      </right>
      <top style="thin">
        <color indexed="64"/>
      </top>
      <bottom style="thin">
        <color indexed="64"/>
      </bottom>
      <diagonal/>
    </border>
    <border>
      <left/>
      <right/>
      <top/>
      <bottom style="thin">
        <color theme="0" tint="-4.9989318521683403E-2"/>
      </bottom>
      <diagonal/>
    </border>
    <border>
      <left/>
      <right style="thin">
        <color theme="0" tint="-4.9989318521683403E-2"/>
      </right>
      <top/>
      <bottom/>
      <diagonal/>
    </border>
    <border>
      <left/>
      <right style="thin">
        <color theme="0" tint="-4.9989318521683403E-2"/>
      </right>
      <top style="thin">
        <color theme="0" tint="-4.9989318521683403E-2"/>
      </top>
      <bottom style="thin">
        <color theme="0" tint="-4.9989318521683403E-2"/>
      </bottom>
      <diagonal/>
    </border>
    <border>
      <left/>
      <right/>
      <top/>
      <bottom style="thin">
        <color theme="0" tint="-0.14999847407452621"/>
      </bottom>
      <diagonal/>
    </border>
    <border>
      <left/>
      <right style="thin">
        <color theme="0" tint="-0.14999847407452621"/>
      </right>
      <top/>
      <bottom/>
      <diagonal/>
    </border>
    <border>
      <left/>
      <right style="thin">
        <color theme="0" tint="-0.14999847407452621"/>
      </right>
      <top/>
      <bottom style="thin">
        <color theme="0" tint="-0.14999847407452621"/>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theme="0" tint="-0.14999847407452621"/>
      </left>
      <right/>
      <top style="thin">
        <color theme="0" tint="-0.14999847407452621"/>
      </top>
      <bottom style="thin">
        <color theme="0" tint="-0.14999847407452621"/>
      </bottom>
      <diagonal/>
    </border>
    <border>
      <left style="thin">
        <color theme="0" tint="-0.14999847407452621"/>
      </left>
      <right style="thin">
        <color theme="0" tint="-0.14999847407452621"/>
      </right>
      <top/>
      <bottom style="thin">
        <color theme="0" tint="-0.14999847407452621"/>
      </bottom>
      <diagonal/>
    </border>
    <border>
      <left style="thin">
        <color indexed="64"/>
      </left>
      <right style="thin">
        <color indexed="64"/>
      </right>
      <top/>
      <bottom style="thin">
        <color theme="0" tint="-0.14999847407452621"/>
      </bottom>
      <diagonal/>
    </border>
    <border>
      <left style="thin">
        <color indexed="64"/>
      </left>
      <right style="thin">
        <color theme="0" tint="-0.14999847407452621"/>
      </right>
      <top style="thin">
        <color theme="0" tint="-0.14999847407452621"/>
      </top>
      <bottom style="thin">
        <color theme="0" tint="-0.14999847407452621"/>
      </bottom>
      <diagonal/>
    </border>
    <border>
      <left style="thin">
        <color theme="0" tint="-0.14999847407452621"/>
      </left>
      <right/>
      <top/>
      <bottom style="thin">
        <color theme="0" tint="-0.14999847407452621"/>
      </bottom>
      <diagonal/>
    </border>
    <border>
      <left/>
      <right style="thin">
        <color theme="0" tint="-0.14999847407452621"/>
      </right>
      <top style="thin">
        <color theme="0" tint="-0.14999847407452621"/>
      </top>
      <bottom style="thin">
        <color theme="0" tint="-0.14999847407452621"/>
      </bottom>
      <diagonal/>
    </border>
    <border>
      <left/>
      <right/>
      <top/>
      <bottom style="thin">
        <color rgb="FFFF0000"/>
      </bottom>
      <diagonal/>
    </border>
    <border>
      <left/>
      <right/>
      <top style="thin">
        <color rgb="FFFF0000"/>
      </top>
      <bottom style="thin">
        <color rgb="FFFF0000"/>
      </bottom>
      <diagonal/>
    </border>
    <border>
      <left/>
      <right style="thin">
        <color indexed="64"/>
      </right>
      <top/>
      <bottom/>
      <diagonal/>
    </border>
    <border>
      <left style="thin">
        <color indexed="64"/>
      </left>
      <right/>
      <top/>
      <bottom style="thin">
        <color theme="0" tint="-0.14999847407452621"/>
      </bottom>
      <diagonal/>
    </border>
    <border>
      <left/>
      <right style="thin">
        <color theme="0" tint="-0.14999847407452621"/>
      </right>
      <top style="thin">
        <color theme="0" tint="-0.14999847407452621"/>
      </top>
      <bottom/>
      <diagonal/>
    </border>
    <border>
      <left style="thin">
        <color theme="0" tint="-0.14999847407452621"/>
      </left>
      <right style="thin">
        <color theme="0" tint="-0.14999847407452621"/>
      </right>
      <top style="thin">
        <color indexed="64"/>
      </top>
      <bottom style="thin">
        <color theme="0" tint="-0.14999847407452621"/>
      </bottom>
      <diagonal/>
    </border>
    <border>
      <left/>
      <right/>
      <top style="thin">
        <color theme="0" tint="-0.14999847407452621"/>
      </top>
      <bottom style="thin">
        <color theme="0" tint="-0.14999847407452621"/>
      </bottom>
      <diagonal/>
    </border>
    <border>
      <left/>
      <right/>
      <top/>
      <bottom style="thin">
        <color theme="1"/>
      </bottom>
      <diagonal/>
    </border>
    <border>
      <left/>
      <right/>
      <top style="thin">
        <color theme="1"/>
      </top>
      <bottom style="thin">
        <color theme="0" tint="-0.249977111117893"/>
      </bottom>
      <diagonal/>
    </border>
    <border>
      <left/>
      <right style="thin">
        <color theme="0" tint="-0.249977111117893"/>
      </right>
      <top/>
      <bottom/>
      <diagonal/>
    </border>
    <border>
      <left/>
      <right style="thin">
        <color theme="0" tint="-0.249977111117893"/>
      </right>
      <top style="thin">
        <color theme="0" tint="-0.249977111117893"/>
      </top>
      <bottom style="thin">
        <color theme="0" tint="-0.249977111117893"/>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249977111117893"/>
      </left>
      <right/>
      <top style="thin">
        <color theme="0" tint="-0.249977111117893"/>
      </top>
      <bottom style="thin">
        <color indexed="64"/>
      </bottom>
      <diagonal/>
    </border>
    <border>
      <left/>
      <right/>
      <top style="thin">
        <color theme="0" tint="-0.249977111117893"/>
      </top>
      <bottom style="thin">
        <color indexed="64"/>
      </bottom>
      <diagonal/>
    </border>
    <border>
      <left/>
      <right style="thin">
        <color theme="0" tint="-0.249977111117893"/>
      </right>
      <top style="thin">
        <color theme="0" tint="-0.249977111117893"/>
      </top>
      <bottom style="thin">
        <color indexed="64"/>
      </bottom>
      <diagonal/>
    </border>
    <border>
      <left style="thin">
        <color theme="0" tint="-0.14999847407452621"/>
      </left>
      <right style="thin">
        <color theme="0" tint="-0.14999847407452621"/>
      </right>
      <top style="thin">
        <color theme="0" tint="-0.14999847407452621"/>
      </top>
      <bottom/>
      <diagonal/>
    </border>
    <border>
      <left style="thin">
        <color theme="0" tint="-0.14999847407452621"/>
      </left>
      <right style="thin">
        <color theme="0" tint="-0.14999847407452621"/>
      </right>
      <top/>
      <bottom/>
      <diagonal/>
    </border>
    <border>
      <left style="thin">
        <color theme="0" tint="-0.14999847407452621"/>
      </left>
      <right/>
      <top style="thin">
        <color theme="0" tint="-0.14999847407452621"/>
      </top>
      <bottom/>
      <diagonal/>
    </border>
    <border>
      <left style="thin">
        <color theme="0" tint="-0.14999847407452621"/>
      </left>
      <right/>
      <top/>
      <bottom/>
      <diagonal/>
    </border>
    <border>
      <left/>
      <right/>
      <top style="thin">
        <color theme="0" tint="-0.14999847407452621"/>
      </top>
      <bottom/>
      <diagonal/>
    </border>
  </borders>
  <cellStyleXfs count="49546">
    <xf numFmtId="0" fontId="0" fillId="0" borderId="0"/>
    <xf numFmtId="165" fontId="33" fillId="0" borderId="0" applyFont="0" applyFill="0" applyBorder="0" applyAlignment="0" applyProtection="0"/>
    <xf numFmtId="165" fontId="45"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4" fontId="27" fillId="0" borderId="0" applyFont="0" applyFill="0" applyBorder="0" applyAlignment="0" applyProtection="0"/>
    <xf numFmtId="164" fontId="61" fillId="0" borderId="0" applyFont="0" applyFill="0" applyBorder="0" applyAlignment="0" applyProtection="0"/>
    <xf numFmtId="165" fontId="33"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4" fontId="61" fillId="0" borderId="0" applyFont="0" applyFill="0" applyBorder="0" applyAlignment="0" applyProtection="0"/>
    <xf numFmtId="165" fontId="33" fillId="0" borderId="0" applyFont="0" applyFill="0" applyBorder="0" applyAlignment="0" applyProtection="0"/>
    <xf numFmtId="165" fontId="45"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43" fontId="27" fillId="0" borderId="0" applyFont="0" applyFill="0" applyBorder="0" applyAlignment="0" applyProtection="0"/>
    <xf numFmtId="43" fontId="61" fillId="0" borderId="0" applyFont="0" applyFill="0" applyBorder="0" applyAlignment="0" applyProtection="0"/>
    <xf numFmtId="165" fontId="33" fillId="0" borderId="0" applyFont="0" applyFill="0" applyBorder="0" applyAlignment="0" applyProtection="0"/>
    <xf numFmtId="164" fontId="61"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43" fontId="61" fillId="0" borderId="0" applyFont="0" applyFill="0" applyBorder="0" applyAlignment="0" applyProtection="0"/>
    <xf numFmtId="165" fontId="45" fillId="0" borderId="0" applyFont="0" applyFill="0" applyBorder="0" applyAlignment="0" applyProtection="0"/>
    <xf numFmtId="165" fontId="27" fillId="0" borderId="0" applyFont="0" applyFill="0" applyBorder="0" applyAlignment="0" applyProtection="0"/>
    <xf numFmtId="165" fontId="61"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61" fillId="0" borderId="0" applyFont="0" applyFill="0" applyBorder="0" applyAlignment="0" applyProtection="0"/>
    <xf numFmtId="165" fontId="27"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61" fillId="0" borderId="0" applyFont="0" applyFill="0" applyBorder="0" applyAlignment="0" applyProtection="0"/>
    <xf numFmtId="43" fontId="27" fillId="0" borderId="0" applyFont="0" applyFill="0" applyBorder="0" applyAlignment="0" applyProtection="0"/>
    <xf numFmtId="43" fontId="61" fillId="0" borderId="0" applyFont="0" applyFill="0" applyBorder="0" applyAlignment="0" applyProtection="0"/>
    <xf numFmtId="165" fontId="27" fillId="0" borderId="0" applyFont="0" applyFill="0" applyBorder="0" applyAlignment="0" applyProtection="0"/>
    <xf numFmtId="165" fontId="61" fillId="0" borderId="0" applyFont="0" applyFill="0" applyBorder="0" applyAlignment="0" applyProtection="0"/>
    <xf numFmtId="43" fontId="27" fillId="0" borderId="0" applyFont="0" applyFill="0" applyBorder="0" applyAlignment="0" applyProtection="0"/>
    <xf numFmtId="43" fontId="61" fillId="0" borderId="0" applyFont="0" applyFill="0" applyBorder="0" applyAlignment="0" applyProtection="0"/>
    <xf numFmtId="43" fontId="27" fillId="0" borderId="0" applyFont="0" applyFill="0" applyBorder="0" applyAlignment="0" applyProtection="0"/>
    <xf numFmtId="43" fontId="61" fillId="0" borderId="0" applyFont="0" applyFill="0" applyBorder="0" applyAlignment="0" applyProtection="0"/>
    <xf numFmtId="165" fontId="27" fillId="0" borderId="0" applyFont="0" applyFill="0" applyBorder="0" applyAlignment="0" applyProtection="0"/>
    <xf numFmtId="165" fontId="61" fillId="0" borderId="0" applyFont="0" applyFill="0" applyBorder="0" applyAlignment="0" applyProtection="0"/>
    <xf numFmtId="165" fontId="27" fillId="0" borderId="0" applyFont="0" applyFill="0" applyBorder="0" applyAlignment="0" applyProtection="0"/>
    <xf numFmtId="165" fontId="61" fillId="0" borderId="0" applyFont="0" applyFill="0" applyBorder="0" applyAlignment="0" applyProtection="0"/>
    <xf numFmtId="166" fontId="27" fillId="0" borderId="0" applyFont="0" applyFill="0" applyBorder="0" applyAlignment="0" applyProtection="0"/>
    <xf numFmtId="164" fontId="27" fillId="0" borderId="0" applyFont="0" applyFill="0" applyBorder="0" applyAlignment="0" applyProtection="0"/>
    <xf numFmtId="164" fontId="61" fillId="0" borderId="0" applyFont="0" applyFill="0" applyBorder="0" applyAlignment="0" applyProtection="0"/>
    <xf numFmtId="164" fontId="27" fillId="0" borderId="0" applyFont="0" applyFill="0" applyBorder="0" applyAlignment="0" applyProtection="0"/>
    <xf numFmtId="164" fontId="61" fillId="0" borderId="0" applyFont="0" applyFill="0" applyBorder="0" applyAlignment="0" applyProtection="0"/>
    <xf numFmtId="164" fontId="27" fillId="0" borderId="0" applyFont="0" applyFill="0" applyBorder="0" applyAlignment="0" applyProtection="0"/>
    <xf numFmtId="164" fontId="61" fillId="0" borderId="0" applyFont="0" applyFill="0" applyBorder="0" applyAlignment="0" applyProtection="0"/>
    <xf numFmtId="164" fontId="27" fillId="0" borderId="0" applyFont="0" applyFill="0" applyBorder="0" applyAlignment="0" applyProtection="0"/>
    <xf numFmtId="164" fontId="61" fillId="0" borderId="0" applyFont="0" applyFill="0" applyBorder="0" applyAlignment="0" applyProtection="0"/>
    <xf numFmtId="164" fontId="27" fillId="0" borderId="0" applyFont="0" applyFill="0" applyBorder="0" applyAlignment="0" applyProtection="0"/>
    <xf numFmtId="164" fontId="61" fillId="0" borderId="0" applyFont="0" applyFill="0" applyBorder="0" applyAlignment="0" applyProtection="0"/>
    <xf numFmtId="164" fontId="27" fillId="0" borderId="0" applyFont="0" applyFill="0" applyBorder="0" applyAlignment="0" applyProtection="0"/>
    <xf numFmtId="164" fontId="61" fillId="0" borderId="0" applyFont="0" applyFill="0" applyBorder="0" applyAlignment="0" applyProtection="0"/>
    <xf numFmtId="164" fontId="27" fillId="0" borderId="0" applyFont="0" applyFill="0" applyBorder="0" applyAlignment="0" applyProtection="0"/>
    <xf numFmtId="164" fontId="61" fillId="0" borderId="0" applyFont="0" applyFill="0" applyBorder="0" applyAlignment="0" applyProtection="0"/>
    <xf numFmtId="43" fontId="27" fillId="0" borderId="0" applyFont="0" applyFill="0" applyBorder="0" applyAlignment="0" applyProtection="0"/>
    <xf numFmtId="43" fontId="61" fillId="0" borderId="0" applyFont="0" applyFill="0" applyBorder="0" applyAlignment="0" applyProtection="0"/>
    <xf numFmtId="164" fontId="27" fillId="0" borderId="0" applyFont="0" applyFill="0" applyBorder="0" applyAlignment="0" applyProtection="0"/>
    <xf numFmtId="164" fontId="61" fillId="0" borderId="0" applyFont="0" applyFill="0" applyBorder="0" applyAlignment="0" applyProtection="0"/>
    <xf numFmtId="166" fontId="61" fillId="0" borderId="0" applyFont="0" applyFill="0" applyBorder="0" applyAlignment="0" applyProtection="0"/>
    <xf numFmtId="164" fontId="27" fillId="0" borderId="0" applyFont="0" applyFill="0" applyBorder="0" applyAlignment="0" applyProtection="0"/>
    <xf numFmtId="164" fontId="61" fillId="0" borderId="0" applyFont="0" applyFill="0" applyBorder="0" applyAlignment="0" applyProtection="0"/>
    <xf numFmtId="43" fontId="61" fillId="0" borderId="0" applyFont="0" applyFill="0" applyBorder="0" applyAlignment="0" applyProtection="0"/>
    <xf numFmtId="165" fontId="45" fillId="0" borderId="0" applyFont="0" applyFill="0" applyBorder="0" applyAlignment="0" applyProtection="0"/>
    <xf numFmtId="164" fontId="27" fillId="0" borderId="0" applyFont="0" applyFill="0" applyBorder="0" applyAlignment="0" applyProtection="0"/>
    <xf numFmtId="164" fontId="61"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4" fontId="61" fillId="0" borderId="0" applyFont="0" applyFill="0" applyBorder="0" applyAlignment="0" applyProtection="0"/>
    <xf numFmtId="164" fontId="27" fillId="0" borderId="0" applyFont="0" applyFill="0" applyBorder="0" applyAlignment="0" applyProtection="0"/>
    <xf numFmtId="164" fontId="61" fillId="0" borderId="0" applyFont="0" applyFill="0" applyBorder="0" applyAlignment="0" applyProtection="0"/>
    <xf numFmtId="164" fontId="27" fillId="0" borderId="0" applyFont="0" applyFill="0" applyBorder="0" applyAlignment="0" applyProtection="0"/>
    <xf numFmtId="164" fontId="61" fillId="0" borderId="0" applyFont="0" applyFill="0" applyBorder="0" applyAlignment="0" applyProtection="0"/>
    <xf numFmtId="164" fontId="27" fillId="0" borderId="0" applyFont="0" applyFill="0" applyBorder="0" applyAlignment="0" applyProtection="0"/>
    <xf numFmtId="164" fontId="61" fillId="0" borderId="0" applyFont="0" applyFill="0" applyBorder="0" applyAlignment="0" applyProtection="0"/>
    <xf numFmtId="164" fontId="27" fillId="0" borderId="0" applyFont="0" applyFill="0" applyBorder="0" applyAlignment="0" applyProtection="0"/>
    <xf numFmtId="164" fontId="61" fillId="0" borderId="0" applyFont="0" applyFill="0" applyBorder="0" applyAlignment="0" applyProtection="0"/>
    <xf numFmtId="164" fontId="27" fillId="0" borderId="0" applyFont="0" applyFill="0" applyBorder="0" applyAlignment="0" applyProtection="0"/>
    <xf numFmtId="164" fontId="61" fillId="0" borderId="0" applyFont="0" applyFill="0" applyBorder="0" applyAlignment="0" applyProtection="0"/>
    <xf numFmtId="164" fontId="27" fillId="0" borderId="0" applyFont="0" applyFill="0" applyBorder="0" applyAlignment="0" applyProtection="0"/>
    <xf numFmtId="164" fontId="61" fillId="0" borderId="0" applyFont="0" applyFill="0" applyBorder="0" applyAlignment="0" applyProtection="0"/>
    <xf numFmtId="43" fontId="27" fillId="0" borderId="0" applyFont="0" applyFill="0" applyBorder="0" applyAlignment="0" applyProtection="0"/>
    <xf numFmtId="43" fontId="61" fillId="0" borderId="0" applyFont="0" applyFill="0" applyBorder="0" applyAlignment="0" applyProtection="0"/>
    <xf numFmtId="43" fontId="27" fillId="0" borderId="0" applyFont="0" applyFill="0" applyBorder="0" applyAlignment="0" applyProtection="0"/>
    <xf numFmtId="43" fontId="61" fillId="0" borderId="0" applyFont="0" applyFill="0" applyBorder="0" applyAlignment="0" applyProtection="0"/>
    <xf numFmtId="165" fontId="27" fillId="0" borderId="0" applyFont="0" applyFill="0" applyBorder="0" applyAlignment="0" applyProtection="0"/>
    <xf numFmtId="165" fontId="61" fillId="0" borderId="0" applyFont="0" applyFill="0" applyBorder="0" applyAlignment="0" applyProtection="0"/>
    <xf numFmtId="43" fontId="27" fillId="0" borderId="0" applyFont="0" applyFill="0" applyBorder="0" applyAlignment="0" applyProtection="0"/>
    <xf numFmtId="43" fontId="61" fillId="0" borderId="0" applyFont="0" applyFill="0" applyBorder="0" applyAlignment="0" applyProtection="0"/>
    <xf numFmtId="43" fontId="27" fillId="0" borderId="0" applyFont="0" applyFill="0" applyBorder="0" applyAlignment="0" applyProtection="0"/>
    <xf numFmtId="43" fontId="61" fillId="0" borderId="0" applyFont="0" applyFill="0" applyBorder="0" applyAlignment="0" applyProtection="0"/>
    <xf numFmtId="43" fontId="27" fillId="0" borderId="0" applyFont="0" applyFill="0" applyBorder="0" applyAlignment="0" applyProtection="0"/>
    <xf numFmtId="43" fontId="61" fillId="0" borderId="0" applyFont="0" applyFill="0" applyBorder="0" applyAlignment="0" applyProtection="0"/>
    <xf numFmtId="43" fontId="27" fillId="0" borderId="0" applyFont="0" applyFill="0" applyBorder="0" applyAlignment="0" applyProtection="0"/>
    <xf numFmtId="43" fontId="61" fillId="0" borderId="0" applyFont="0" applyFill="0" applyBorder="0" applyAlignment="0" applyProtection="0"/>
    <xf numFmtId="43" fontId="27" fillId="0" borderId="0" applyFont="0" applyFill="0" applyBorder="0" applyAlignment="0" applyProtection="0"/>
    <xf numFmtId="43" fontId="61" fillId="0" borderId="0" applyFont="0" applyFill="0" applyBorder="0" applyAlignment="0" applyProtection="0"/>
    <xf numFmtId="43" fontId="27" fillId="0" borderId="0" applyFont="0" applyFill="0" applyBorder="0" applyAlignment="0" applyProtection="0"/>
    <xf numFmtId="43" fontId="6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33" fillId="0" borderId="0" applyFont="0" applyFill="0" applyBorder="0" applyAlignment="0" applyProtection="0"/>
    <xf numFmtId="164" fontId="29" fillId="0" borderId="0" applyFont="0" applyFill="0" applyBorder="0" applyAlignment="0" applyProtection="0"/>
    <xf numFmtId="164" fontId="29" fillId="0" borderId="0" applyFont="0" applyFill="0" applyBorder="0" applyAlignment="0" applyProtection="0"/>
    <xf numFmtId="164" fontId="29" fillId="0" borderId="0" applyFont="0" applyFill="0" applyBorder="0" applyAlignment="0" applyProtection="0"/>
    <xf numFmtId="164" fontId="27" fillId="0" borderId="0" applyFont="0" applyFill="0" applyBorder="0" applyAlignment="0" applyProtection="0"/>
    <xf numFmtId="164" fontId="61"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45"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4" fontId="29"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4" fontId="29" fillId="0" borderId="0" applyFont="0" applyFill="0" applyBorder="0" applyAlignment="0" applyProtection="0"/>
    <xf numFmtId="164" fontId="29" fillId="0" borderId="0" applyFont="0" applyFill="0" applyBorder="0" applyAlignment="0" applyProtection="0"/>
    <xf numFmtId="164" fontId="29" fillId="0" borderId="0" applyFont="0" applyFill="0" applyBorder="0" applyAlignment="0" applyProtection="0"/>
    <xf numFmtId="164" fontId="29" fillId="0" borderId="0" applyFont="0" applyFill="0" applyBorder="0" applyAlignment="0" applyProtection="0"/>
    <xf numFmtId="164" fontId="29" fillId="0" borderId="0" applyFont="0" applyFill="0" applyBorder="0" applyAlignment="0" applyProtection="0"/>
    <xf numFmtId="164" fontId="29" fillId="0" borderId="0" applyFont="0" applyFill="0" applyBorder="0" applyAlignment="0" applyProtection="0"/>
    <xf numFmtId="164" fontId="29"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27" fillId="0" borderId="0" applyFont="0" applyFill="0" applyBorder="0" applyAlignment="0" applyProtection="0"/>
    <xf numFmtId="166"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61" fillId="0" borderId="0" applyFont="0" applyFill="0" applyBorder="0" applyAlignment="0" applyProtection="0"/>
    <xf numFmtId="167" fontId="61" fillId="0" borderId="0" applyFont="0" applyFill="0" applyBorder="0" applyAlignment="0" applyProtection="0"/>
    <xf numFmtId="165" fontId="33" fillId="0" borderId="0" applyFont="0" applyFill="0" applyBorder="0" applyAlignment="0" applyProtection="0"/>
    <xf numFmtId="167" fontId="27" fillId="0" borderId="0" applyFont="0" applyFill="0" applyBorder="0" applyAlignment="0" applyProtection="0"/>
    <xf numFmtId="167" fontId="61" fillId="0" borderId="0" applyFont="0" applyFill="0" applyBorder="0" applyAlignment="0" applyProtection="0"/>
    <xf numFmtId="167" fontId="61" fillId="0" borderId="0" applyFont="0" applyFill="0" applyBorder="0" applyAlignment="0" applyProtection="0"/>
    <xf numFmtId="165" fontId="33" fillId="0" borderId="0" applyFont="0" applyFill="0" applyBorder="0" applyAlignment="0" applyProtection="0"/>
    <xf numFmtId="167" fontId="27" fillId="0" borderId="0" applyFont="0" applyFill="0" applyBorder="0" applyAlignment="0" applyProtection="0"/>
    <xf numFmtId="167" fontId="61" fillId="0" borderId="0" applyFont="0" applyFill="0" applyBorder="0" applyAlignment="0" applyProtection="0"/>
    <xf numFmtId="166" fontId="27" fillId="0" borderId="0" applyFont="0" applyFill="0" applyBorder="0" applyAlignment="0" applyProtection="0"/>
    <xf numFmtId="166" fontId="61" fillId="0" borderId="0" applyFont="0" applyFill="0" applyBorder="0" applyAlignment="0" applyProtection="0"/>
    <xf numFmtId="166" fontId="61" fillId="0" borderId="0" applyFont="0" applyFill="0" applyBorder="0" applyAlignment="0" applyProtection="0"/>
    <xf numFmtId="164" fontId="27" fillId="0" borderId="0" applyFont="0" applyFill="0" applyBorder="0" applyAlignment="0" applyProtection="0"/>
    <xf numFmtId="165" fontId="45" fillId="0" borderId="0" applyFont="0" applyFill="0" applyBorder="0" applyAlignment="0" applyProtection="0"/>
    <xf numFmtId="165" fontId="58"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45"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45" fillId="0" borderId="0" applyFont="0" applyFill="0" applyBorder="0" applyAlignment="0" applyProtection="0"/>
    <xf numFmtId="165" fontId="58"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45"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45"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45"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4" fontId="61" fillId="0" borderId="0" applyFont="0" applyFill="0" applyBorder="0" applyAlignment="0" applyProtection="0"/>
    <xf numFmtId="165" fontId="33" fillId="0" borderId="0" applyFont="0" applyFill="0" applyBorder="0" applyAlignment="0" applyProtection="0"/>
    <xf numFmtId="165" fontId="45"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4" fontId="27" fillId="0" borderId="0" applyFont="0" applyFill="0" applyBorder="0" applyAlignment="0" applyProtection="0"/>
    <xf numFmtId="164" fontId="61" fillId="0" borderId="0" applyFont="0" applyFill="0" applyBorder="0" applyAlignment="0" applyProtection="0"/>
    <xf numFmtId="165" fontId="33"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4" fontId="61"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61" fillId="0" borderId="0" applyFont="0" applyFill="0" applyBorder="0" applyAlignment="0" applyProtection="0"/>
    <xf numFmtId="167" fontId="61" fillId="0" borderId="0" applyFont="0" applyFill="0" applyBorder="0" applyAlignment="0" applyProtection="0"/>
    <xf numFmtId="167" fontId="27" fillId="0" borderId="0" applyFont="0" applyFill="0" applyBorder="0" applyAlignment="0" applyProtection="0"/>
    <xf numFmtId="167" fontId="61" fillId="0" borderId="0" applyFont="0" applyFill="0" applyBorder="0" applyAlignment="0" applyProtection="0"/>
    <xf numFmtId="167" fontId="61" fillId="0" borderId="0" applyFont="0" applyFill="0" applyBorder="0" applyAlignment="0" applyProtection="0"/>
    <xf numFmtId="165" fontId="33" fillId="0" borderId="0" applyFont="0" applyFill="0" applyBorder="0" applyAlignment="0" applyProtection="0"/>
    <xf numFmtId="167" fontId="27" fillId="0" borderId="0" applyFont="0" applyFill="0" applyBorder="0" applyAlignment="0" applyProtection="0"/>
    <xf numFmtId="167" fontId="61" fillId="0" borderId="0" applyFont="0" applyFill="0" applyBorder="0" applyAlignment="0" applyProtection="0"/>
    <xf numFmtId="167" fontId="61" fillId="0" borderId="0" applyFont="0" applyFill="0" applyBorder="0" applyAlignment="0" applyProtection="0"/>
    <xf numFmtId="165" fontId="33" fillId="0" borderId="0" applyFont="0" applyFill="0" applyBorder="0" applyAlignment="0" applyProtection="0"/>
    <xf numFmtId="165" fontId="45"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4" fontId="27"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4" fontId="61"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33" fillId="0" borderId="0" applyFont="0" applyFill="0" applyBorder="0" applyAlignment="0" applyProtection="0"/>
    <xf numFmtId="165" fontId="45"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0" fontId="33" fillId="2" borderId="0" applyNumberFormat="0" applyBorder="0" applyAlignment="0" applyProtection="0"/>
    <xf numFmtId="0" fontId="33" fillId="2" borderId="0" applyNumberFormat="0" applyBorder="0" applyAlignment="0" applyProtection="0"/>
    <xf numFmtId="0" fontId="33" fillId="2" borderId="0" applyNumberFormat="0" applyBorder="0" applyAlignment="0" applyProtection="0"/>
    <xf numFmtId="0" fontId="33" fillId="2" borderId="0" applyNumberFormat="0" applyBorder="0" applyAlignment="0" applyProtection="0"/>
    <xf numFmtId="0" fontId="33" fillId="2" borderId="0" applyNumberFormat="0" applyBorder="0" applyAlignment="0" applyProtection="0"/>
    <xf numFmtId="0" fontId="65" fillId="3"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33" fillId="5" borderId="0" applyNumberFormat="0" applyBorder="0" applyAlignment="0" applyProtection="0"/>
    <xf numFmtId="0" fontId="33" fillId="2" borderId="0" applyNumberFormat="0" applyBorder="0" applyAlignment="0" applyProtection="0"/>
    <xf numFmtId="0" fontId="33" fillId="2" borderId="0" applyNumberFormat="0" applyBorder="0" applyAlignment="0" applyProtection="0"/>
    <xf numFmtId="0" fontId="33" fillId="2" borderId="0" applyNumberFormat="0" applyBorder="0" applyAlignment="0" applyProtection="0"/>
    <xf numFmtId="0" fontId="33" fillId="2" borderId="0" applyNumberFormat="0" applyBorder="0" applyAlignment="0" applyProtection="0"/>
    <xf numFmtId="0" fontId="33" fillId="2" borderId="0" applyNumberFormat="0" applyBorder="0" applyAlignment="0" applyProtection="0"/>
    <xf numFmtId="0" fontId="33" fillId="5" borderId="0" applyNumberFormat="0" applyBorder="0" applyAlignment="0" applyProtection="0"/>
    <xf numFmtId="0" fontId="33" fillId="6" borderId="0" applyNumberFormat="0" applyBorder="0" applyAlignment="0" applyProtection="0"/>
    <xf numFmtId="0" fontId="33" fillId="2" borderId="0" applyNumberFormat="0" applyBorder="0" applyAlignment="0" applyProtection="0"/>
    <xf numFmtId="0" fontId="33" fillId="6" borderId="0" applyNumberFormat="0" applyBorder="0" applyAlignment="0" applyProtection="0"/>
    <xf numFmtId="0" fontId="33" fillId="6" borderId="0" applyNumberFormat="0" applyBorder="0" applyAlignment="0" applyProtection="0"/>
    <xf numFmtId="0" fontId="33" fillId="2" borderId="0" applyNumberFormat="0" applyBorder="0" applyAlignment="0" applyProtection="0"/>
    <xf numFmtId="0" fontId="33" fillId="6" borderId="0" applyNumberFormat="0" applyBorder="0" applyAlignment="0" applyProtection="0"/>
    <xf numFmtId="0" fontId="33" fillId="6" borderId="0" applyNumberFormat="0" applyBorder="0" applyAlignment="0" applyProtection="0"/>
    <xf numFmtId="0" fontId="33" fillId="2" borderId="0" applyNumberFormat="0" applyBorder="0" applyAlignment="0" applyProtection="0"/>
    <xf numFmtId="0" fontId="33" fillId="5" borderId="0" applyNumberFormat="0" applyBorder="0" applyAlignment="0" applyProtection="0"/>
    <xf numFmtId="0" fontId="33" fillId="6" borderId="0" applyNumberFormat="0" applyBorder="0" applyAlignment="0" applyProtection="0"/>
    <xf numFmtId="0" fontId="33" fillId="2" borderId="0" applyNumberFormat="0" applyBorder="0" applyAlignment="0" applyProtection="0"/>
    <xf numFmtId="0" fontId="33" fillId="6" borderId="0" applyNumberFormat="0" applyBorder="0" applyAlignment="0" applyProtection="0"/>
    <xf numFmtId="0" fontId="33" fillId="2" borderId="0" applyNumberFormat="0" applyBorder="0" applyAlignment="0" applyProtection="0"/>
    <xf numFmtId="0" fontId="33" fillId="2" borderId="0" applyNumberFormat="0" applyBorder="0" applyAlignment="0" applyProtection="0"/>
    <xf numFmtId="0" fontId="33" fillId="2" borderId="0" applyNumberFormat="0" applyBorder="0" applyAlignment="0" applyProtection="0"/>
    <xf numFmtId="0" fontId="33" fillId="2" borderId="0" applyNumberFormat="0" applyBorder="0" applyAlignment="0" applyProtection="0"/>
    <xf numFmtId="0" fontId="33" fillId="6" borderId="0" applyNumberFormat="0" applyBorder="0" applyAlignment="0" applyProtection="0"/>
    <xf numFmtId="0" fontId="33" fillId="6" borderId="0" applyNumberFormat="0" applyBorder="0" applyAlignment="0" applyProtection="0"/>
    <xf numFmtId="0" fontId="65" fillId="3"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65" fillId="3"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33" fillId="6"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33" fillId="2"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65" fillId="3"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65" fillId="3"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33" fillId="6"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33" fillId="6" borderId="0" applyNumberFormat="0" applyBorder="0" applyAlignment="0" applyProtection="0"/>
    <xf numFmtId="0" fontId="33" fillId="2"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65" fillId="3"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65" fillId="3"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33" fillId="6"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33" fillId="6" borderId="0" applyNumberFormat="0" applyBorder="0" applyAlignment="0" applyProtection="0"/>
    <xf numFmtId="0" fontId="33" fillId="2" borderId="0" applyNumberFormat="0" applyBorder="0" applyAlignment="0" applyProtection="0"/>
    <xf numFmtId="0" fontId="33" fillId="6"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33" fillId="6" borderId="0" applyNumberFormat="0" applyBorder="0" applyAlignment="0" applyProtection="0"/>
    <xf numFmtId="0" fontId="33" fillId="2" borderId="0" applyNumberFormat="0" applyBorder="0" applyAlignment="0" applyProtection="0"/>
    <xf numFmtId="0" fontId="33" fillId="5"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33" fillId="2"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33" fillId="2" borderId="0" applyNumberFormat="0" applyBorder="0" applyAlignment="0" applyProtection="0"/>
    <xf numFmtId="0" fontId="33" fillId="2" borderId="0" applyNumberFormat="0" applyBorder="0" applyAlignment="0" applyProtection="0"/>
    <xf numFmtId="0" fontId="33" fillId="7" borderId="0" applyNumberFormat="0" applyBorder="0" applyAlignment="0" applyProtection="0"/>
    <xf numFmtId="0" fontId="33" fillId="7" borderId="0" applyNumberFormat="0" applyBorder="0" applyAlignment="0" applyProtection="0"/>
    <xf numFmtId="0" fontId="33" fillId="7" borderId="0" applyNumberFormat="0" applyBorder="0" applyAlignment="0" applyProtection="0"/>
    <xf numFmtId="0" fontId="33" fillId="7" borderId="0" applyNumberFormat="0" applyBorder="0" applyAlignment="0" applyProtection="0"/>
    <xf numFmtId="0" fontId="33" fillId="7" borderId="0" applyNumberFormat="0" applyBorder="0" applyAlignment="0" applyProtection="0"/>
    <xf numFmtId="0" fontId="65" fillId="8"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33" fillId="10" borderId="0" applyNumberFormat="0" applyBorder="0" applyAlignment="0" applyProtection="0"/>
    <xf numFmtId="0" fontId="33" fillId="7" borderId="0" applyNumberFormat="0" applyBorder="0" applyAlignment="0" applyProtection="0"/>
    <xf numFmtId="0" fontId="33" fillId="7" borderId="0" applyNumberFormat="0" applyBorder="0" applyAlignment="0" applyProtection="0"/>
    <xf numFmtId="0" fontId="33" fillId="7" borderId="0" applyNumberFormat="0" applyBorder="0" applyAlignment="0" applyProtection="0"/>
    <xf numFmtId="0" fontId="33" fillId="7" borderId="0" applyNumberFormat="0" applyBorder="0" applyAlignment="0" applyProtection="0"/>
    <xf numFmtId="0" fontId="33" fillId="7" borderId="0" applyNumberFormat="0" applyBorder="0" applyAlignment="0" applyProtection="0"/>
    <xf numFmtId="0" fontId="33" fillId="10" borderId="0" applyNumberFormat="0" applyBorder="0" applyAlignment="0" applyProtection="0"/>
    <xf numFmtId="0" fontId="33" fillId="11" borderId="0" applyNumberFormat="0" applyBorder="0" applyAlignment="0" applyProtection="0"/>
    <xf numFmtId="0" fontId="33" fillId="7" borderId="0" applyNumberFormat="0" applyBorder="0" applyAlignment="0" applyProtection="0"/>
    <xf numFmtId="0" fontId="33" fillId="11" borderId="0" applyNumberFormat="0" applyBorder="0" applyAlignment="0" applyProtection="0"/>
    <xf numFmtId="0" fontId="33" fillId="11" borderId="0" applyNumberFormat="0" applyBorder="0" applyAlignment="0" applyProtection="0"/>
    <xf numFmtId="0" fontId="33" fillId="7" borderId="0" applyNumberFormat="0" applyBorder="0" applyAlignment="0" applyProtection="0"/>
    <xf numFmtId="0" fontId="33" fillId="11" borderId="0" applyNumberFormat="0" applyBorder="0" applyAlignment="0" applyProtection="0"/>
    <xf numFmtId="0" fontId="33" fillId="11" borderId="0" applyNumberFormat="0" applyBorder="0" applyAlignment="0" applyProtection="0"/>
    <xf numFmtId="0" fontId="33" fillId="7" borderId="0" applyNumberFormat="0" applyBorder="0" applyAlignment="0" applyProtection="0"/>
    <xf numFmtId="0" fontId="33" fillId="10" borderId="0" applyNumberFormat="0" applyBorder="0" applyAlignment="0" applyProtection="0"/>
    <xf numFmtId="0" fontId="33" fillId="11" borderId="0" applyNumberFormat="0" applyBorder="0" applyAlignment="0" applyProtection="0"/>
    <xf numFmtId="0" fontId="33" fillId="7" borderId="0" applyNumberFormat="0" applyBorder="0" applyAlignment="0" applyProtection="0"/>
    <xf numFmtId="0" fontId="33" fillId="11" borderId="0" applyNumberFormat="0" applyBorder="0" applyAlignment="0" applyProtection="0"/>
    <xf numFmtId="0" fontId="33" fillId="7" borderId="0" applyNumberFormat="0" applyBorder="0" applyAlignment="0" applyProtection="0"/>
    <xf numFmtId="0" fontId="33" fillId="7" borderId="0" applyNumberFormat="0" applyBorder="0" applyAlignment="0" applyProtection="0"/>
    <xf numFmtId="0" fontId="33" fillId="7" borderId="0" applyNumberFormat="0" applyBorder="0" applyAlignment="0" applyProtection="0"/>
    <xf numFmtId="0" fontId="33" fillId="7" borderId="0" applyNumberFormat="0" applyBorder="0" applyAlignment="0" applyProtection="0"/>
    <xf numFmtId="0" fontId="33" fillId="11" borderId="0" applyNumberFormat="0" applyBorder="0" applyAlignment="0" applyProtection="0"/>
    <xf numFmtId="0" fontId="33" fillId="11" borderId="0" applyNumberFormat="0" applyBorder="0" applyAlignment="0" applyProtection="0"/>
    <xf numFmtId="0" fontId="65" fillId="8"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8"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33" fillId="11"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33" fillId="7"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8"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8"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33" fillId="11"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33" fillId="11" borderId="0" applyNumberFormat="0" applyBorder="0" applyAlignment="0" applyProtection="0"/>
    <xf numFmtId="0" fontId="33" fillId="7"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8"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8"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33" fillId="11"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33" fillId="11" borderId="0" applyNumberFormat="0" applyBorder="0" applyAlignment="0" applyProtection="0"/>
    <xf numFmtId="0" fontId="33" fillId="7" borderId="0" applyNumberFormat="0" applyBorder="0" applyAlignment="0" applyProtection="0"/>
    <xf numFmtId="0" fontId="33" fillId="11"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33" fillId="11" borderId="0" applyNumberFormat="0" applyBorder="0" applyAlignment="0" applyProtection="0"/>
    <xf numFmtId="0" fontId="33" fillId="7" borderId="0" applyNumberFormat="0" applyBorder="0" applyAlignment="0" applyProtection="0"/>
    <xf numFmtId="0" fontId="33" fillId="10"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33" fillId="7"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33" fillId="7" borderId="0" applyNumberFormat="0" applyBorder="0" applyAlignment="0" applyProtection="0"/>
    <xf numFmtId="0" fontId="33" fillId="7" borderId="0" applyNumberFormat="0" applyBorder="0" applyAlignment="0" applyProtection="0"/>
    <xf numFmtId="0" fontId="33" fillId="12" borderId="0" applyNumberFormat="0" applyBorder="0" applyAlignment="0" applyProtection="0"/>
    <xf numFmtId="0" fontId="33" fillId="12" borderId="0" applyNumberFormat="0" applyBorder="0" applyAlignment="0" applyProtection="0"/>
    <xf numFmtId="0" fontId="33" fillId="12" borderId="0" applyNumberFormat="0" applyBorder="0" applyAlignment="0" applyProtection="0"/>
    <xf numFmtId="0" fontId="33" fillId="12" borderId="0" applyNumberFormat="0" applyBorder="0" applyAlignment="0" applyProtection="0"/>
    <xf numFmtId="0" fontId="33" fillId="12" borderId="0" applyNumberFormat="0" applyBorder="0" applyAlignment="0" applyProtection="0"/>
    <xf numFmtId="0" fontId="65" fillId="13" borderId="0" applyNumberFormat="0" applyBorder="0" applyAlignment="0" applyProtection="0"/>
    <xf numFmtId="0" fontId="65" fillId="14" borderId="0" applyNumberFormat="0" applyBorder="0" applyAlignment="0" applyProtection="0"/>
    <xf numFmtId="0" fontId="65" fillId="14" borderId="0" applyNumberFormat="0" applyBorder="0" applyAlignment="0" applyProtection="0"/>
    <xf numFmtId="0" fontId="65" fillId="14" borderId="0" applyNumberFormat="0" applyBorder="0" applyAlignment="0" applyProtection="0"/>
    <xf numFmtId="0" fontId="65" fillId="14" borderId="0" applyNumberFormat="0" applyBorder="0" applyAlignment="0" applyProtection="0"/>
    <xf numFmtId="0" fontId="65" fillId="14" borderId="0" applyNumberFormat="0" applyBorder="0" applyAlignment="0" applyProtection="0"/>
    <xf numFmtId="0" fontId="65" fillId="14" borderId="0" applyNumberFormat="0" applyBorder="0" applyAlignment="0" applyProtection="0"/>
    <xf numFmtId="0" fontId="65" fillId="14" borderId="0" applyNumberFormat="0" applyBorder="0" applyAlignment="0" applyProtection="0"/>
    <xf numFmtId="0" fontId="65" fillId="14" borderId="0" applyNumberFormat="0" applyBorder="0" applyAlignment="0" applyProtection="0"/>
    <xf numFmtId="0" fontId="65" fillId="14" borderId="0" applyNumberFormat="0" applyBorder="0" applyAlignment="0" applyProtection="0"/>
    <xf numFmtId="0" fontId="65" fillId="14" borderId="0" applyNumberFormat="0" applyBorder="0" applyAlignment="0" applyProtection="0"/>
    <xf numFmtId="0" fontId="65" fillId="14" borderId="0" applyNumberFormat="0" applyBorder="0" applyAlignment="0" applyProtection="0"/>
    <xf numFmtId="0" fontId="65" fillId="14" borderId="0" applyNumberFormat="0" applyBorder="0" applyAlignment="0" applyProtection="0"/>
    <xf numFmtId="0" fontId="65" fillId="14" borderId="0" applyNumberFormat="0" applyBorder="0" applyAlignment="0" applyProtection="0"/>
    <xf numFmtId="0" fontId="33" fillId="12" borderId="0" applyNumberFormat="0" applyBorder="0" applyAlignment="0" applyProtection="0"/>
    <xf numFmtId="0" fontId="33" fillId="12" borderId="0" applyNumberFormat="0" applyBorder="0" applyAlignment="0" applyProtection="0"/>
    <xf numFmtId="0" fontId="33" fillId="12" borderId="0" applyNumberFormat="0" applyBorder="0" applyAlignment="0" applyProtection="0"/>
    <xf numFmtId="0" fontId="33" fillId="12" borderId="0" applyNumberFormat="0" applyBorder="0" applyAlignment="0" applyProtection="0"/>
    <xf numFmtId="0" fontId="33" fillId="12" borderId="0" applyNumberFormat="0" applyBorder="0" applyAlignment="0" applyProtection="0"/>
    <xf numFmtId="0" fontId="33" fillId="15" borderId="0" applyNumberFormat="0" applyBorder="0" applyAlignment="0" applyProtection="0"/>
    <xf numFmtId="0" fontId="33" fillId="12" borderId="0" applyNumberFormat="0" applyBorder="0" applyAlignment="0" applyProtection="0"/>
    <xf numFmtId="0" fontId="33" fillId="15" borderId="0" applyNumberFormat="0" applyBorder="0" applyAlignment="0" applyProtection="0"/>
    <xf numFmtId="0" fontId="33" fillId="15" borderId="0" applyNumberFormat="0" applyBorder="0" applyAlignment="0" applyProtection="0"/>
    <xf numFmtId="0" fontId="33" fillId="12" borderId="0" applyNumberFormat="0" applyBorder="0" applyAlignment="0" applyProtection="0"/>
    <xf numFmtId="0" fontId="33" fillId="15" borderId="0" applyNumberFormat="0" applyBorder="0" applyAlignment="0" applyProtection="0"/>
    <xf numFmtId="0" fontId="33" fillId="15" borderId="0" applyNumberFormat="0" applyBorder="0" applyAlignment="0" applyProtection="0"/>
    <xf numFmtId="0" fontId="33" fillId="12" borderId="0" applyNumberFormat="0" applyBorder="0" applyAlignment="0" applyProtection="0"/>
    <xf numFmtId="0" fontId="33" fillId="12" borderId="0" applyNumberFormat="0" applyBorder="0" applyAlignment="0" applyProtection="0"/>
    <xf numFmtId="0" fontId="33" fillId="15" borderId="0" applyNumberFormat="0" applyBorder="0" applyAlignment="0" applyProtection="0"/>
    <xf numFmtId="0" fontId="33" fillId="12" borderId="0" applyNumberFormat="0" applyBorder="0" applyAlignment="0" applyProtection="0"/>
    <xf numFmtId="0" fontId="33" fillId="15" borderId="0" applyNumberFormat="0" applyBorder="0" applyAlignment="0" applyProtection="0"/>
    <xf numFmtId="0" fontId="33" fillId="12" borderId="0" applyNumberFormat="0" applyBorder="0" applyAlignment="0" applyProtection="0"/>
    <xf numFmtId="0" fontId="33" fillId="12" borderId="0" applyNumberFormat="0" applyBorder="0" applyAlignment="0" applyProtection="0"/>
    <xf numFmtId="0" fontId="33" fillId="12" borderId="0" applyNumberFormat="0" applyBorder="0" applyAlignment="0" applyProtection="0"/>
    <xf numFmtId="0" fontId="33" fillId="12" borderId="0" applyNumberFormat="0" applyBorder="0" applyAlignment="0" applyProtection="0"/>
    <xf numFmtId="0" fontId="33" fillId="15" borderId="0" applyNumberFormat="0" applyBorder="0" applyAlignment="0" applyProtection="0"/>
    <xf numFmtId="0" fontId="33" fillId="15" borderId="0" applyNumberFormat="0" applyBorder="0" applyAlignment="0" applyProtection="0"/>
    <xf numFmtId="0" fontId="65" fillId="13" borderId="0" applyNumberFormat="0" applyBorder="0" applyAlignment="0" applyProtection="0"/>
    <xf numFmtId="0" fontId="65" fillId="14" borderId="0" applyNumberFormat="0" applyBorder="0" applyAlignment="0" applyProtection="0"/>
    <xf numFmtId="0" fontId="65" fillId="14" borderId="0" applyNumberFormat="0" applyBorder="0" applyAlignment="0" applyProtection="0"/>
    <xf numFmtId="0" fontId="65" fillId="14" borderId="0" applyNumberFormat="0" applyBorder="0" applyAlignment="0" applyProtection="0"/>
    <xf numFmtId="0" fontId="65" fillId="14" borderId="0" applyNumberFormat="0" applyBorder="0" applyAlignment="0" applyProtection="0"/>
    <xf numFmtId="0" fontId="65" fillId="14" borderId="0" applyNumberFormat="0" applyBorder="0" applyAlignment="0" applyProtection="0"/>
    <xf numFmtId="0" fontId="65" fillId="14" borderId="0" applyNumberFormat="0" applyBorder="0" applyAlignment="0" applyProtection="0"/>
    <xf numFmtId="0" fontId="65" fillId="14" borderId="0" applyNumberFormat="0" applyBorder="0" applyAlignment="0" applyProtection="0"/>
    <xf numFmtId="0" fontId="65" fillId="13" borderId="0" applyNumberFormat="0" applyBorder="0" applyAlignment="0" applyProtection="0"/>
    <xf numFmtId="0" fontId="65" fillId="14" borderId="0" applyNumberFormat="0" applyBorder="0" applyAlignment="0" applyProtection="0"/>
    <xf numFmtId="0" fontId="65" fillId="14" borderId="0" applyNumberFormat="0" applyBorder="0" applyAlignment="0" applyProtection="0"/>
    <xf numFmtId="0" fontId="65" fillId="14" borderId="0" applyNumberFormat="0" applyBorder="0" applyAlignment="0" applyProtection="0"/>
    <xf numFmtId="0" fontId="65" fillId="14" borderId="0" applyNumberFormat="0" applyBorder="0" applyAlignment="0" applyProtection="0"/>
    <xf numFmtId="0" fontId="65" fillId="14" borderId="0" applyNumberFormat="0" applyBorder="0" applyAlignment="0" applyProtection="0"/>
    <xf numFmtId="0" fontId="65" fillId="14" borderId="0" applyNumberFormat="0" applyBorder="0" applyAlignment="0" applyProtection="0"/>
    <xf numFmtId="0" fontId="65" fillId="14" borderId="0" applyNumberFormat="0" applyBorder="0" applyAlignment="0" applyProtection="0"/>
    <xf numFmtId="0" fontId="65" fillId="14" borderId="0" applyNumberFormat="0" applyBorder="0" applyAlignment="0" applyProtection="0"/>
    <xf numFmtId="0" fontId="65" fillId="14" borderId="0" applyNumberFormat="0" applyBorder="0" applyAlignment="0" applyProtection="0"/>
    <xf numFmtId="0" fontId="65" fillId="14" borderId="0" applyNumberFormat="0" applyBorder="0" applyAlignment="0" applyProtection="0"/>
    <xf numFmtId="0" fontId="65" fillId="14" borderId="0" applyNumberFormat="0" applyBorder="0" applyAlignment="0" applyProtection="0"/>
    <xf numFmtId="0" fontId="33" fillId="15" borderId="0" applyNumberFormat="0" applyBorder="0" applyAlignment="0" applyProtection="0"/>
    <xf numFmtId="0" fontId="65" fillId="14" borderId="0" applyNumberFormat="0" applyBorder="0" applyAlignment="0" applyProtection="0"/>
    <xf numFmtId="0" fontId="65" fillId="14" borderId="0" applyNumberFormat="0" applyBorder="0" applyAlignment="0" applyProtection="0"/>
    <xf numFmtId="0" fontId="33" fillId="12" borderId="0" applyNumberFormat="0" applyBorder="0" applyAlignment="0" applyProtection="0"/>
    <xf numFmtId="0" fontId="65" fillId="14" borderId="0" applyNumberFormat="0" applyBorder="0" applyAlignment="0" applyProtection="0"/>
    <xf numFmtId="0" fontId="65" fillId="14" borderId="0" applyNumberFormat="0" applyBorder="0" applyAlignment="0" applyProtection="0"/>
    <xf numFmtId="0" fontId="65" fillId="13" borderId="0" applyNumberFormat="0" applyBorder="0" applyAlignment="0" applyProtection="0"/>
    <xf numFmtId="0" fontId="65" fillId="14" borderId="0" applyNumberFormat="0" applyBorder="0" applyAlignment="0" applyProtection="0"/>
    <xf numFmtId="0" fontId="65" fillId="14" borderId="0" applyNumberFormat="0" applyBorder="0" applyAlignment="0" applyProtection="0"/>
    <xf numFmtId="0" fontId="65" fillId="14" borderId="0" applyNumberFormat="0" applyBorder="0" applyAlignment="0" applyProtection="0"/>
    <xf numFmtId="0" fontId="65" fillId="14" borderId="0" applyNumberFormat="0" applyBorder="0" applyAlignment="0" applyProtection="0"/>
    <xf numFmtId="0" fontId="65" fillId="14" borderId="0" applyNumberFormat="0" applyBorder="0" applyAlignment="0" applyProtection="0"/>
    <xf numFmtId="0" fontId="65" fillId="14" borderId="0" applyNumberFormat="0" applyBorder="0" applyAlignment="0" applyProtection="0"/>
    <xf numFmtId="0" fontId="65" fillId="14" borderId="0" applyNumberFormat="0" applyBorder="0" applyAlignment="0" applyProtection="0"/>
    <xf numFmtId="0" fontId="65" fillId="13" borderId="0" applyNumberFormat="0" applyBorder="0" applyAlignment="0" applyProtection="0"/>
    <xf numFmtId="0" fontId="65" fillId="14" borderId="0" applyNumberFormat="0" applyBorder="0" applyAlignment="0" applyProtection="0"/>
    <xf numFmtId="0" fontId="65" fillId="14" borderId="0" applyNumberFormat="0" applyBorder="0" applyAlignment="0" applyProtection="0"/>
    <xf numFmtId="0" fontId="65" fillId="14" borderId="0" applyNumberFormat="0" applyBorder="0" applyAlignment="0" applyProtection="0"/>
    <xf numFmtId="0" fontId="65" fillId="14" borderId="0" applyNumberFormat="0" applyBorder="0" applyAlignment="0" applyProtection="0"/>
    <xf numFmtId="0" fontId="65" fillId="14" borderId="0" applyNumberFormat="0" applyBorder="0" applyAlignment="0" applyProtection="0"/>
    <xf numFmtId="0" fontId="65" fillId="14" borderId="0" applyNumberFormat="0" applyBorder="0" applyAlignment="0" applyProtection="0"/>
    <xf numFmtId="0" fontId="65" fillId="14" borderId="0" applyNumberFormat="0" applyBorder="0" applyAlignment="0" applyProtection="0"/>
    <xf numFmtId="0" fontId="33" fillId="15" borderId="0" applyNumberFormat="0" applyBorder="0" applyAlignment="0" applyProtection="0"/>
    <xf numFmtId="0" fontId="65" fillId="14" borderId="0" applyNumberFormat="0" applyBorder="0" applyAlignment="0" applyProtection="0"/>
    <xf numFmtId="0" fontId="65" fillId="14" borderId="0" applyNumberFormat="0" applyBorder="0" applyAlignment="0" applyProtection="0"/>
    <xf numFmtId="0" fontId="33" fillId="15" borderId="0" applyNumberFormat="0" applyBorder="0" applyAlignment="0" applyProtection="0"/>
    <xf numFmtId="0" fontId="33" fillId="12" borderId="0" applyNumberFormat="0" applyBorder="0" applyAlignment="0" applyProtection="0"/>
    <xf numFmtId="0" fontId="65" fillId="14" borderId="0" applyNumberFormat="0" applyBorder="0" applyAlignment="0" applyProtection="0"/>
    <xf numFmtId="0" fontId="65" fillId="14" borderId="0" applyNumberFormat="0" applyBorder="0" applyAlignment="0" applyProtection="0"/>
    <xf numFmtId="0" fontId="65" fillId="13" borderId="0" applyNumberFormat="0" applyBorder="0" applyAlignment="0" applyProtection="0"/>
    <xf numFmtId="0" fontId="65" fillId="14" borderId="0" applyNumberFormat="0" applyBorder="0" applyAlignment="0" applyProtection="0"/>
    <xf numFmtId="0" fontId="65" fillId="14" borderId="0" applyNumberFormat="0" applyBorder="0" applyAlignment="0" applyProtection="0"/>
    <xf numFmtId="0" fontId="65" fillId="14" borderId="0" applyNumberFormat="0" applyBorder="0" applyAlignment="0" applyProtection="0"/>
    <xf numFmtId="0" fontId="65" fillId="14" borderId="0" applyNumberFormat="0" applyBorder="0" applyAlignment="0" applyProtection="0"/>
    <xf numFmtId="0" fontId="65" fillId="14" borderId="0" applyNumberFormat="0" applyBorder="0" applyAlignment="0" applyProtection="0"/>
    <xf numFmtId="0" fontId="65" fillId="14" borderId="0" applyNumberFormat="0" applyBorder="0" applyAlignment="0" applyProtection="0"/>
    <xf numFmtId="0" fontId="65" fillId="14" borderId="0" applyNumberFormat="0" applyBorder="0" applyAlignment="0" applyProtection="0"/>
    <xf numFmtId="0" fontId="65" fillId="13" borderId="0" applyNumberFormat="0" applyBorder="0" applyAlignment="0" applyProtection="0"/>
    <xf numFmtId="0" fontId="65" fillId="14" borderId="0" applyNumberFormat="0" applyBorder="0" applyAlignment="0" applyProtection="0"/>
    <xf numFmtId="0" fontId="65" fillId="14" borderId="0" applyNumberFormat="0" applyBorder="0" applyAlignment="0" applyProtection="0"/>
    <xf numFmtId="0" fontId="65" fillId="14" borderId="0" applyNumberFormat="0" applyBorder="0" applyAlignment="0" applyProtection="0"/>
    <xf numFmtId="0" fontId="65" fillId="14" borderId="0" applyNumberFormat="0" applyBorder="0" applyAlignment="0" applyProtection="0"/>
    <xf numFmtId="0" fontId="65" fillId="14" borderId="0" applyNumberFormat="0" applyBorder="0" applyAlignment="0" applyProtection="0"/>
    <xf numFmtId="0" fontId="65" fillId="14" borderId="0" applyNumberFormat="0" applyBorder="0" applyAlignment="0" applyProtection="0"/>
    <xf numFmtId="0" fontId="65" fillId="14" borderId="0" applyNumberFormat="0" applyBorder="0" applyAlignment="0" applyProtection="0"/>
    <xf numFmtId="0" fontId="33" fillId="15" borderId="0" applyNumberFormat="0" applyBorder="0" applyAlignment="0" applyProtection="0"/>
    <xf numFmtId="0" fontId="65" fillId="14" borderId="0" applyNumberFormat="0" applyBorder="0" applyAlignment="0" applyProtection="0"/>
    <xf numFmtId="0" fontId="65" fillId="14" borderId="0" applyNumberFormat="0" applyBorder="0" applyAlignment="0" applyProtection="0"/>
    <xf numFmtId="0" fontId="33" fillId="15" borderId="0" applyNumberFormat="0" applyBorder="0" applyAlignment="0" applyProtection="0"/>
    <xf numFmtId="0" fontId="33" fillId="12" borderId="0" applyNumberFormat="0" applyBorder="0" applyAlignment="0" applyProtection="0"/>
    <xf numFmtId="0" fontId="33" fillId="15" borderId="0" applyNumberFormat="0" applyBorder="0" applyAlignment="0" applyProtection="0"/>
    <xf numFmtId="0" fontId="65" fillId="14" borderId="0" applyNumberFormat="0" applyBorder="0" applyAlignment="0" applyProtection="0"/>
    <xf numFmtId="0" fontId="65" fillId="14" borderId="0" applyNumberFormat="0" applyBorder="0" applyAlignment="0" applyProtection="0"/>
    <xf numFmtId="0" fontId="33" fillId="15" borderId="0" applyNumberFormat="0" applyBorder="0" applyAlignment="0" applyProtection="0"/>
    <xf numFmtId="0" fontId="33" fillId="12" borderId="0" applyNumberFormat="0" applyBorder="0" applyAlignment="0" applyProtection="0"/>
    <xf numFmtId="0" fontId="33" fillId="12" borderId="0" applyNumberFormat="0" applyBorder="0" applyAlignment="0" applyProtection="0"/>
    <xf numFmtId="0" fontId="65" fillId="14" borderId="0" applyNumberFormat="0" applyBorder="0" applyAlignment="0" applyProtection="0"/>
    <xf numFmtId="0" fontId="65" fillId="14" borderId="0" applyNumberFormat="0" applyBorder="0" applyAlignment="0" applyProtection="0"/>
    <xf numFmtId="0" fontId="33" fillId="12" borderId="0" applyNumberFormat="0" applyBorder="0" applyAlignment="0" applyProtection="0"/>
    <xf numFmtId="0" fontId="65" fillId="14" borderId="0" applyNumberFormat="0" applyBorder="0" applyAlignment="0" applyProtection="0"/>
    <xf numFmtId="0" fontId="65" fillId="14" borderId="0" applyNumberFormat="0" applyBorder="0" applyAlignment="0" applyProtection="0"/>
    <xf numFmtId="0" fontId="33" fillId="12" borderId="0" applyNumberFormat="0" applyBorder="0" applyAlignment="0" applyProtection="0"/>
    <xf numFmtId="0" fontId="33" fillId="12" borderId="0" applyNumberFormat="0" applyBorder="0" applyAlignment="0" applyProtection="0"/>
    <xf numFmtId="0" fontId="33" fillId="10" borderId="0" applyNumberFormat="0" applyBorder="0" applyAlignment="0" applyProtection="0"/>
    <xf numFmtId="0" fontId="33" fillId="10" borderId="0" applyNumberFormat="0" applyBorder="0" applyAlignment="0" applyProtection="0"/>
    <xf numFmtId="0" fontId="33" fillId="10" borderId="0" applyNumberFormat="0" applyBorder="0" applyAlignment="0" applyProtection="0"/>
    <xf numFmtId="0" fontId="33" fillId="10" borderId="0" applyNumberFormat="0" applyBorder="0" applyAlignment="0" applyProtection="0"/>
    <xf numFmtId="0" fontId="33" fillId="10" borderId="0" applyNumberFormat="0" applyBorder="0" applyAlignment="0" applyProtection="0"/>
    <xf numFmtId="0" fontId="65" fillId="16"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33" fillId="5" borderId="0" applyNumberFormat="0" applyBorder="0" applyAlignment="0" applyProtection="0"/>
    <xf numFmtId="0" fontId="33" fillId="10" borderId="0" applyNumberFormat="0" applyBorder="0" applyAlignment="0" applyProtection="0"/>
    <xf numFmtId="0" fontId="33" fillId="10" borderId="0" applyNumberFormat="0" applyBorder="0" applyAlignment="0" applyProtection="0"/>
    <xf numFmtId="0" fontId="33" fillId="10" borderId="0" applyNumberFormat="0" applyBorder="0" applyAlignment="0" applyProtection="0"/>
    <xf numFmtId="0" fontId="33" fillId="10" borderId="0" applyNumberFormat="0" applyBorder="0" applyAlignment="0" applyProtection="0"/>
    <xf numFmtId="0" fontId="33" fillId="10" borderId="0" applyNumberFormat="0" applyBorder="0" applyAlignment="0" applyProtection="0"/>
    <xf numFmtId="0" fontId="33" fillId="5" borderId="0" applyNumberFormat="0" applyBorder="0" applyAlignment="0" applyProtection="0"/>
    <xf numFmtId="0" fontId="33" fillId="17" borderId="0" applyNumberFormat="0" applyBorder="0" applyAlignment="0" applyProtection="0"/>
    <xf numFmtId="0" fontId="33" fillId="10" borderId="0" applyNumberFormat="0" applyBorder="0" applyAlignment="0" applyProtection="0"/>
    <xf numFmtId="0" fontId="33" fillId="17" borderId="0" applyNumberFormat="0" applyBorder="0" applyAlignment="0" applyProtection="0"/>
    <xf numFmtId="0" fontId="33" fillId="17" borderId="0" applyNumberFormat="0" applyBorder="0" applyAlignment="0" applyProtection="0"/>
    <xf numFmtId="0" fontId="33" fillId="10" borderId="0" applyNumberFormat="0" applyBorder="0" applyAlignment="0" applyProtection="0"/>
    <xf numFmtId="0" fontId="33" fillId="17" borderId="0" applyNumberFormat="0" applyBorder="0" applyAlignment="0" applyProtection="0"/>
    <xf numFmtId="0" fontId="33" fillId="17" borderId="0" applyNumberFormat="0" applyBorder="0" applyAlignment="0" applyProtection="0"/>
    <xf numFmtId="0" fontId="33" fillId="10" borderId="0" applyNumberFormat="0" applyBorder="0" applyAlignment="0" applyProtection="0"/>
    <xf numFmtId="0" fontId="33" fillId="5" borderId="0" applyNumberFormat="0" applyBorder="0" applyAlignment="0" applyProtection="0"/>
    <xf numFmtId="0" fontId="33" fillId="17" borderId="0" applyNumberFormat="0" applyBorder="0" applyAlignment="0" applyProtection="0"/>
    <xf numFmtId="0" fontId="33" fillId="10" borderId="0" applyNumberFormat="0" applyBorder="0" applyAlignment="0" applyProtection="0"/>
    <xf numFmtId="0" fontId="33" fillId="17" borderId="0" applyNumberFormat="0" applyBorder="0" applyAlignment="0" applyProtection="0"/>
    <xf numFmtId="0" fontId="33" fillId="10" borderId="0" applyNumberFormat="0" applyBorder="0" applyAlignment="0" applyProtection="0"/>
    <xf numFmtId="0" fontId="33" fillId="10" borderId="0" applyNumberFormat="0" applyBorder="0" applyAlignment="0" applyProtection="0"/>
    <xf numFmtId="0" fontId="33" fillId="10" borderId="0" applyNumberFormat="0" applyBorder="0" applyAlignment="0" applyProtection="0"/>
    <xf numFmtId="0" fontId="33" fillId="10" borderId="0" applyNumberFormat="0" applyBorder="0" applyAlignment="0" applyProtection="0"/>
    <xf numFmtId="0" fontId="33" fillId="17" borderId="0" applyNumberFormat="0" applyBorder="0" applyAlignment="0" applyProtection="0"/>
    <xf numFmtId="0" fontId="33" fillId="17" borderId="0" applyNumberFormat="0" applyBorder="0" applyAlignment="0" applyProtection="0"/>
    <xf numFmtId="0" fontId="65" fillId="16"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65" fillId="16"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33" fillId="17"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33" fillId="10"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65" fillId="16"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65" fillId="16"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33" fillId="17"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33" fillId="17" borderId="0" applyNumberFormat="0" applyBorder="0" applyAlignment="0" applyProtection="0"/>
    <xf numFmtId="0" fontId="33" fillId="10"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65" fillId="16"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65" fillId="16"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33" fillId="17"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33" fillId="17" borderId="0" applyNumberFormat="0" applyBorder="0" applyAlignment="0" applyProtection="0"/>
    <xf numFmtId="0" fontId="33" fillId="10" borderId="0" applyNumberFormat="0" applyBorder="0" applyAlignment="0" applyProtection="0"/>
    <xf numFmtId="0" fontId="33" fillId="17"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33" fillId="17" borderId="0" applyNumberFormat="0" applyBorder="0" applyAlignment="0" applyProtection="0"/>
    <xf numFmtId="0" fontId="33" fillId="10" borderId="0" applyNumberFormat="0" applyBorder="0" applyAlignment="0" applyProtection="0"/>
    <xf numFmtId="0" fontId="33" fillId="5"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33" fillId="10" borderId="0" applyNumberFormat="0" applyBorder="0" applyAlignment="0" applyProtection="0"/>
    <xf numFmtId="0" fontId="65" fillId="4" borderId="0" applyNumberFormat="0" applyBorder="0" applyAlignment="0" applyProtection="0"/>
    <xf numFmtId="0" fontId="65" fillId="4" borderId="0" applyNumberFormat="0" applyBorder="0" applyAlignment="0" applyProtection="0"/>
    <xf numFmtId="0" fontId="33" fillId="10" borderId="0" applyNumberFormat="0" applyBorder="0" applyAlignment="0" applyProtection="0"/>
    <xf numFmtId="0" fontId="33" fillId="10"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33" fillId="54" borderId="0" applyNumberFormat="0" applyBorder="0" applyAlignment="0" applyProtection="0"/>
    <xf numFmtId="0" fontId="33" fillId="18" borderId="0" applyNumberFormat="0" applyBorder="0" applyAlignment="0" applyProtection="0"/>
    <xf numFmtId="0" fontId="33" fillId="54"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33" fillId="18"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33" fillId="18"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33" fillId="18"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33" fillId="54" borderId="0" applyNumberFormat="0" applyBorder="0" applyAlignment="0" applyProtection="0"/>
    <xf numFmtId="0" fontId="33" fillId="18" borderId="0" applyNumberFormat="0" applyBorder="0" applyAlignment="0" applyProtection="0"/>
    <xf numFmtId="0" fontId="33" fillId="54"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33" fillId="18"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33" fillId="12" borderId="0" applyNumberFormat="0" applyBorder="0" applyAlignment="0" applyProtection="0"/>
    <xf numFmtId="0" fontId="33" fillId="12" borderId="0" applyNumberFormat="0" applyBorder="0" applyAlignment="0" applyProtection="0"/>
    <xf numFmtId="0" fontId="33" fillId="12" borderId="0" applyNumberFormat="0" applyBorder="0" applyAlignment="0" applyProtection="0"/>
    <xf numFmtId="0" fontId="33" fillId="12" borderId="0" applyNumberFormat="0" applyBorder="0" applyAlignment="0" applyProtection="0"/>
    <xf numFmtId="0" fontId="33" fillId="12"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33" fillId="10" borderId="0" applyNumberFormat="0" applyBorder="0" applyAlignment="0" applyProtection="0"/>
    <xf numFmtId="0" fontId="33" fillId="12" borderId="0" applyNumberFormat="0" applyBorder="0" applyAlignment="0" applyProtection="0"/>
    <xf numFmtId="0" fontId="33" fillId="12" borderId="0" applyNumberFormat="0" applyBorder="0" applyAlignment="0" applyProtection="0"/>
    <xf numFmtId="0" fontId="33" fillId="12" borderId="0" applyNumberFormat="0" applyBorder="0" applyAlignment="0" applyProtection="0"/>
    <xf numFmtId="0" fontId="33" fillId="12" borderId="0" applyNumberFormat="0" applyBorder="0" applyAlignment="0" applyProtection="0"/>
    <xf numFmtId="0" fontId="33" fillId="12" borderId="0" applyNumberFormat="0" applyBorder="0" applyAlignment="0" applyProtection="0"/>
    <xf numFmtId="0" fontId="33" fillId="10" borderId="0" applyNumberFormat="0" applyBorder="0" applyAlignment="0" applyProtection="0"/>
    <xf numFmtId="0" fontId="33" fillId="10" borderId="0" applyNumberFormat="0" applyBorder="0" applyAlignment="0" applyProtection="0"/>
    <xf numFmtId="0" fontId="33" fillId="12" borderId="0" applyNumberFormat="0" applyBorder="0" applyAlignment="0" applyProtection="0"/>
    <xf numFmtId="0" fontId="33" fillId="10" borderId="0" applyNumberFormat="0" applyBorder="0" applyAlignment="0" applyProtection="0"/>
    <xf numFmtId="0" fontId="33" fillId="10" borderId="0" applyNumberFormat="0" applyBorder="0" applyAlignment="0" applyProtection="0"/>
    <xf numFmtId="0" fontId="33" fillId="12" borderId="0" applyNumberFormat="0" applyBorder="0" applyAlignment="0" applyProtection="0"/>
    <xf numFmtId="0" fontId="33" fillId="10" borderId="0" applyNumberFormat="0" applyBorder="0" applyAlignment="0" applyProtection="0"/>
    <xf numFmtId="0" fontId="33" fillId="56" borderId="0" applyNumberFormat="0" applyBorder="0" applyAlignment="0" applyProtection="0"/>
    <xf numFmtId="0" fontId="33" fillId="12" borderId="0" applyNumberFormat="0" applyBorder="0" applyAlignment="0" applyProtection="0"/>
    <xf numFmtId="0" fontId="33" fillId="56" borderId="0" applyNumberFormat="0" applyBorder="0" applyAlignment="0" applyProtection="0"/>
    <xf numFmtId="0" fontId="33" fillId="12" borderId="0" applyNumberFormat="0" applyBorder="0" applyAlignment="0" applyProtection="0"/>
    <xf numFmtId="0" fontId="33" fillId="10" borderId="0" applyNumberFormat="0" applyBorder="0" applyAlignment="0" applyProtection="0"/>
    <xf numFmtId="0" fontId="33" fillId="12" borderId="0" applyNumberFormat="0" applyBorder="0" applyAlignment="0" applyProtection="0"/>
    <xf numFmtId="0" fontId="33" fillId="12" borderId="0" applyNumberFormat="0" applyBorder="0" applyAlignment="0" applyProtection="0"/>
    <xf numFmtId="0" fontId="33" fillId="12" borderId="0" applyNumberFormat="0" applyBorder="0" applyAlignment="0" applyProtection="0"/>
    <xf numFmtId="0" fontId="33" fillId="12" borderId="0" applyNumberFormat="0" applyBorder="0" applyAlignment="0" applyProtection="0"/>
    <xf numFmtId="0" fontId="33" fillId="10" borderId="0" applyNumberFormat="0" applyBorder="0" applyAlignment="0" applyProtection="0"/>
    <xf numFmtId="0" fontId="33" fillId="10"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33" fillId="10"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33" fillId="12"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33" fillId="10"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33" fillId="10" borderId="0" applyNumberFormat="0" applyBorder="0" applyAlignment="0" applyProtection="0"/>
    <xf numFmtId="0" fontId="33" fillId="12"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33" fillId="10"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33" fillId="10" borderId="0" applyNumberFormat="0" applyBorder="0" applyAlignment="0" applyProtection="0"/>
    <xf numFmtId="0" fontId="33" fillId="12" borderId="0" applyNumberFormat="0" applyBorder="0" applyAlignment="0" applyProtection="0"/>
    <xf numFmtId="0" fontId="33" fillId="10"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33" fillId="56" borderId="0" applyNumberFormat="0" applyBorder="0" applyAlignment="0" applyProtection="0"/>
    <xf numFmtId="0" fontId="33" fillId="12" borderId="0" applyNumberFormat="0" applyBorder="0" applyAlignment="0" applyProtection="0"/>
    <xf numFmtId="0" fontId="33" fillId="56"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33" fillId="12"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33" fillId="12" borderId="0" applyNumberFormat="0" applyBorder="0" applyAlignment="0" applyProtection="0"/>
    <xf numFmtId="0" fontId="33" fillId="12" borderId="0" applyNumberFormat="0" applyBorder="0" applyAlignment="0" applyProtection="0"/>
    <xf numFmtId="0" fontId="65" fillId="3" borderId="0" applyNumberFormat="0" applyBorder="0" applyAlignment="0" applyProtection="0"/>
    <xf numFmtId="0" fontId="33" fillId="6" borderId="0" applyNumberFormat="0" applyBorder="0" applyAlignment="0" applyProtection="0"/>
    <xf numFmtId="0" fontId="33" fillId="4" borderId="0" applyNumberFormat="0" applyBorder="0" applyAlignment="0" applyProtection="0"/>
    <xf numFmtId="0" fontId="33" fillId="5" borderId="0" applyNumberFormat="0" applyBorder="0" applyAlignment="0" applyProtection="0"/>
    <xf numFmtId="0" fontId="65" fillId="8" borderId="0" applyNumberFormat="0" applyBorder="0" applyAlignment="0" applyProtection="0"/>
    <xf numFmtId="0" fontId="33" fillId="11" borderId="0" applyNumberFormat="0" applyBorder="0" applyAlignment="0" applyProtection="0"/>
    <xf numFmtId="0" fontId="33" fillId="9" borderId="0" applyNumberFormat="0" applyBorder="0" applyAlignment="0" applyProtection="0"/>
    <xf numFmtId="0" fontId="33" fillId="10" borderId="0" applyNumberFormat="0" applyBorder="0" applyAlignment="0" applyProtection="0"/>
    <xf numFmtId="0" fontId="65" fillId="13" borderId="0" applyNumberFormat="0" applyBorder="0" applyAlignment="0" applyProtection="0"/>
    <xf numFmtId="0" fontId="33" fillId="15" borderId="0" applyNumberFormat="0" applyBorder="0" applyAlignment="0" applyProtection="0"/>
    <xf numFmtId="0" fontId="33" fillId="14" borderId="0" applyNumberFormat="0" applyBorder="0" applyAlignment="0" applyProtection="0"/>
    <xf numFmtId="0" fontId="33" fillId="12" borderId="0" applyNumberFormat="0" applyBorder="0" applyAlignment="0" applyProtection="0"/>
    <xf numFmtId="0" fontId="65" fillId="16" borderId="0" applyNumberFormat="0" applyBorder="0" applyAlignment="0" applyProtection="0"/>
    <xf numFmtId="0" fontId="33" fillId="17" borderId="0" applyNumberFormat="0" applyBorder="0" applyAlignment="0" applyProtection="0"/>
    <xf numFmtId="0" fontId="33" fillId="4" borderId="0" applyNumberFormat="0" applyBorder="0" applyAlignment="0" applyProtection="0"/>
    <xf numFmtId="0" fontId="33" fillId="5" borderId="0" applyNumberFormat="0" applyBorder="0" applyAlignment="0" applyProtection="0"/>
    <xf numFmtId="0" fontId="65" fillId="53" borderId="0" applyNumberFormat="0" applyBorder="0" applyAlignment="0" applyProtection="0"/>
    <xf numFmtId="0" fontId="33" fillId="54" borderId="0" applyNumberFormat="0" applyBorder="0" applyAlignment="0" applyProtection="0"/>
    <xf numFmtId="0" fontId="33" fillId="19" borderId="0" applyNumberFormat="0" applyBorder="0" applyAlignment="0" applyProtection="0"/>
    <xf numFmtId="0" fontId="65" fillId="55" borderId="0" applyNumberFormat="0" applyBorder="0" applyAlignment="0" applyProtection="0"/>
    <xf numFmtId="0" fontId="33" fillId="56" borderId="0" applyNumberFormat="0" applyBorder="0" applyAlignment="0" applyProtection="0"/>
    <xf numFmtId="0" fontId="33" fillId="9"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65" fillId="20"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33" fillId="22"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33" fillId="22" borderId="0" applyNumberFormat="0" applyBorder="0" applyAlignment="0" applyProtection="0"/>
    <xf numFmtId="0" fontId="33" fillId="2" borderId="0" applyNumberFormat="0" applyBorder="0" applyAlignment="0" applyProtection="0"/>
    <xf numFmtId="0" fontId="33" fillId="18" borderId="0" applyNumberFormat="0" applyBorder="0" applyAlignment="0" applyProtection="0"/>
    <xf numFmtId="0" fontId="33" fillId="2" borderId="0" applyNumberFormat="0" applyBorder="0" applyAlignment="0" applyProtection="0"/>
    <xf numFmtId="0" fontId="33" fillId="2" borderId="0" applyNumberFormat="0" applyBorder="0" applyAlignment="0" applyProtection="0"/>
    <xf numFmtId="0" fontId="33" fillId="18" borderId="0" applyNumberFormat="0" applyBorder="0" applyAlignment="0" applyProtection="0"/>
    <xf numFmtId="0" fontId="33" fillId="2" borderId="0" applyNumberFormat="0" applyBorder="0" applyAlignment="0" applyProtection="0"/>
    <xf numFmtId="0" fontId="33" fillId="2" borderId="0" applyNumberFormat="0" applyBorder="0" applyAlignment="0" applyProtection="0"/>
    <xf numFmtId="0" fontId="33" fillId="18" borderId="0" applyNumberFormat="0" applyBorder="0" applyAlignment="0" applyProtection="0"/>
    <xf numFmtId="0" fontId="33" fillId="22" borderId="0" applyNumberFormat="0" applyBorder="0" applyAlignment="0" applyProtection="0"/>
    <xf numFmtId="0" fontId="33" fillId="2" borderId="0" applyNumberFormat="0" applyBorder="0" applyAlignment="0" applyProtection="0"/>
    <xf numFmtId="0" fontId="33" fillId="18" borderId="0" applyNumberFormat="0" applyBorder="0" applyAlignment="0" applyProtection="0"/>
    <xf numFmtId="0" fontId="33" fillId="2"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33" fillId="2" borderId="0" applyNumberFormat="0" applyBorder="0" applyAlignment="0" applyProtection="0"/>
    <xf numFmtId="0" fontId="33" fillId="2" borderId="0" applyNumberFormat="0" applyBorder="0" applyAlignment="0" applyProtection="0"/>
    <xf numFmtId="0" fontId="65" fillId="20"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65" fillId="20"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33" fillId="2"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33" fillId="18"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65" fillId="20"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65" fillId="20"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33" fillId="2"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33" fillId="2" borderId="0" applyNumberFormat="0" applyBorder="0" applyAlignment="0" applyProtection="0"/>
    <xf numFmtId="0" fontId="33" fillId="18"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65" fillId="20"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65" fillId="20"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33" fillId="2"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33" fillId="2" borderId="0" applyNumberFormat="0" applyBorder="0" applyAlignment="0" applyProtection="0"/>
    <xf numFmtId="0" fontId="33" fillId="18" borderId="0" applyNumberFormat="0" applyBorder="0" applyAlignment="0" applyProtection="0"/>
    <xf numFmtId="0" fontId="33" fillId="2"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33" fillId="2" borderId="0" applyNumberFormat="0" applyBorder="0" applyAlignment="0" applyProtection="0"/>
    <xf numFmtId="0" fontId="33" fillId="18" borderId="0" applyNumberFormat="0" applyBorder="0" applyAlignment="0" applyProtection="0"/>
    <xf numFmtId="0" fontId="33" fillId="22"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33" fillId="18"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33" fillId="7" borderId="0" applyNumberFormat="0" applyBorder="0" applyAlignment="0" applyProtection="0"/>
    <xf numFmtId="0" fontId="33" fillId="7" borderId="0" applyNumberFormat="0" applyBorder="0" applyAlignment="0" applyProtection="0"/>
    <xf numFmtId="0" fontId="33" fillId="7" borderId="0" applyNumberFormat="0" applyBorder="0" applyAlignment="0" applyProtection="0"/>
    <xf numFmtId="0" fontId="33" fillId="7" borderId="0" applyNumberFormat="0" applyBorder="0" applyAlignment="0" applyProtection="0"/>
    <xf numFmtId="0" fontId="33" fillId="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33" fillId="7" borderId="0" applyNumberFormat="0" applyBorder="0" applyAlignment="0" applyProtection="0"/>
    <xf numFmtId="0" fontId="33" fillId="7" borderId="0" applyNumberFormat="0" applyBorder="0" applyAlignment="0" applyProtection="0"/>
    <xf numFmtId="0" fontId="33" fillId="7" borderId="0" applyNumberFormat="0" applyBorder="0" applyAlignment="0" applyProtection="0"/>
    <xf numFmtId="0" fontId="33" fillId="7" borderId="0" applyNumberFormat="0" applyBorder="0" applyAlignment="0" applyProtection="0"/>
    <xf numFmtId="0" fontId="33" fillId="7" borderId="0" applyNumberFormat="0" applyBorder="0" applyAlignment="0" applyProtection="0"/>
    <xf numFmtId="0" fontId="33" fillId="7" borderId="0" applyNumberFormat="0" applyBorder="0" applyAlignment="0" applyProtection="0"/>
    <xf numFmtId="0" fontId="33" fillId="7" borderId="0" applyNumberFormat="0" applyBorder="0" applyAlignment="0" applyProtection="0"/>
    <xf numFmtId="0" fontId="33" fillId="58" borderId="0" applyNumberFormat="0" applyBorder="0" applyAlignment="0" applyProtection="0"/>
    <xf numFmtId="0" fontId="33" fillId="7" borderId="0" applyNumberFormat="0" applyBorder="0" applyAlignment="0" applyProtection="0"/>
    <xf numFmtId="0" fontId="33" fillId="58" borderId="0" applyNumberFormat="0" applyBorder="0" applyAlignment="0" applyProtection="0"/>
    <xf numFmtId="0" fontId="33" fillId="7" borderId="0" applyNumberFormat="0" applyBorder="0" applyAlignment="0" applyProtection="0"/>
    <xf numFmtId="0" fontId="33" fillId="7" borderId="0" applyNumberFormat="0" applyBorder="0" applyAlignment="0" applyProtection="0"/>
    <xf numFmtId="0" fontId="33" fillId="7" borderId="0" applyNumberFormat="0" applyBorder="0" applyAlignment="0" applyProtection="0"/>
    <xf numFmtId="0" fontId="33" fillId="7" borderId="0" applyNumberFormat="0" applyBorder="0" applyAlignment="0" applyProtection="0"/>
    <xf numFmtId="0" fontId="33" fillId="7" borderId="0" applyNumberFormat="0" applyBorder="0" applyAlignment="0" applyProtection="0"/>
    <xf numFmtId="0" fontId="33" fillId="7" borderId="0" applyNumberFormat="0" applyBorder="0" applyAlignment="0" applyProtection="0"/>
    <xf numFmtId="0" fontId="33" fillId="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33" fillId="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33" fillId="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33" fillId="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33" fillId="58" borderId="0" applyNumberFormat="0" applyBorder="0" applyAlignment="0" applyProtection="0"/>
    <xf numFmtId="0" fontId="33" fillId="7" borderId="0" applyNumberFormat="0" applyBorder="0" applyAlignment="0" applyProtection="0"/>
    <xf numFmtId="0" fontId="33" fillId="58"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33" fillId="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33" fillId="7" borderId="0" applyNumberFormat="0" applyBorder="0" applyAlignment="0" applyProtection="0"/>
    <xf numFmtId="0" fontId="33" fillId="7" borderId="0" applyNumberFormat="0" applyBorder="0" applyAlignment="0" applyProtection="0"/>
    <xf numFmtId="0" fontId="33" fillId="24" borderId="0" applyNumberFormat="0" applyBorder="0" applyAlignment="0" applyProtection="0"/>
    <xf numFmtId="0" fontId="33" fillId="24" borderId="0" applyNumberFormat="0" applyBorder="0" applyAlignment="0" applyProtection="0"/>
    <xf numFmtId="0" fontId="33" fillId="24" borderId="0" applyNumberFormat="0" applyBorder="0" applyAlignment="0" applyProtection="0"/>
    <xf numFmtId="0" fontId="33" fillId="24" borderId="0" applyNumberFormat="0" applyBorder="0" applyAlignment="0" applyProtection="0"/>
    <xf numFmtId="0" fontId="33" fillId="24" borderId="0" applyNumberFormat="0" applyBorder="0" applyAlignment="0" applyProtection="0"/>
    <xf numFmtId="0" fontId="65" fillId="25" borderId="0" applyNumberFormat="0" applyBorder="0" applyAlignment="0" applyProtection="0"/>
    <xf numFmtId="0" fontId="65" fillId="26" borderId="0" applyNumberFormat="0" applyBorder="0" applyAlignment="0" applyProtection="0"/>
    <xf numFmtId="0" fontId="65" fillId="26" borderId="0" applyNumberFormat="0" applyBorder="0" applyAlignment="0" applyProtection="0"/>
    <xf numFmtId="0" fontId="65" fillId="26" borderId="0" applyNumberFormat="0" applyBorder="0" applyAlignment="0" applyProtection="0"/>
    <xf numFmtId="0" fontId="65" fillId="26" borderId="0" applyNumberFormat="0" applyBorder="0" applyAlignment="0" applyProtection="0"/>
    <xf numFmtId="0" fontId="65" fillId="26" borderId="0" applyNumberFormat="0" applyBorder="0" applyAlignment="0" applyProtection="0"/>
    <xf numFmtId="0" fontId="65" fillId="26" borderId="0" applyNumberFormat="0" applyBorder="0" applyAlignment="0" applyProtection="0"/>
    <xf numFmtId="0" fontId="65" fillId="26" borderId="0" applyNumberFormat="0" applyBorder="0" applyAlignment="0" applyProtection="0"/>
    <xf numFmtId="0" fontId="65" fillId="26" borderId="0" applyNumberFormat="0" applyBorder="0" applyAlignment="0" applyProtection="0"/>
    <xf numFmtId="0" fontId="65" fillId="26" borderId="0" applyNumberFormat="0" applyBorder="0" applyAlignment="0" applyProtection="0"/>
    <xf numFmtId="0" fontId="65" fillId="26" borderId="0" applyNumberFormat="0" applyBorder="0" applyAlignment="0" applyProtection="0"/>
    <xf numFmtId="0" fontId="65" fillId="26" borderId="0" applyNumberFormat="0" applyBorder="0" applyAlignment="0" applyProtection="0"/>
    <xf numFmtId="0" fontId="65" fillId="26" borderId="0" applyNumberFormat="0" applyBorder="0" applyAlignment="0" applyProtection="0"/>
    <xf numFmtId="0" fontId="65" fillId="26" borderId="0" applyNumberFormat="0" applyBorder="0" applyAlignment="0" applyProtection="0"/>
    <xf numFmtId="0" fontId="33" fillId="24" borderId="0" applyNumberFormat="0" applyBorder="0" applyAlignment="0" applyProtection="0"/>
    <xf numFmtId="0" fontId="33" fillId="24" borderId="0" applyNumberFormat="0" applyBorder="0" applyAlignment="0" applyProtection="0"/>
    <xf numFmtId="0" fontId="33" fillId="24" borderId="0" applyNumberFormat="0" applyBorder="0" applyAlignment="0" applyProtection="0"/>
    <xf numFmtId="0" fontId="33" fillId="24" borderId="0" applyNumberFormat="0" applyBorder="0" applyAlignment="0" applyProtection="0"/>
    <xf numFmtId="0" fontId="33" fillId="24" borderId="0" applyNumberFormat="0" applyBorder="0" applyAlignment="0" applyProtection="0"/>
    <xf numFmtId="0" fontId="33" fillId="27" borderId="0" applyNumberFormat="0" applyBorder="0" applyAlignment="0" applyProtection="0"/>
    <xf numFmtId="0" fontId="33" fillId="24" borderId="0" applyNumberFormat="0" applyBorder="0" applyAlignment="0" applyProtection="0"/>
    <xf numFmtId="0" fontId="33" fillId="27" borderId="0" applyNumberFormat="0" applyBorder="0" applyAlignment="0" applyProtection="0"/>
    <xf numFmtId="0" fontId="33" fillId="27" borderId="0" applyNumberFormat="0" applyBorder="0" applyAlignment="0" applyProtection="0"/>
    <xf numFmtId="0" fontId="33" fillId="24" borderId="0" applyNumberFormat="0" applyBorder="0" applyAlignment="0" applyProtection="0"/>
    <xf numFmtId="0" fontId="33" fillId="27" borderId="0" applyNumberFormat="0" applyBorder="0" applyAlignment="0" applyProtection="0"/>
    <xf numFmtId="0" fontId="33" fillId="27" borderId="0" applyNumberFormat="0" applyBorder="0" applyAlignment="0" applyProtection="0"/>
    <xf numFmtId="0" fontId="33" fillId="24" borderId="0" applyNumberFormat="0" applyBorder="0" applyAlignment="0" applyProtection="0"/>
    <xf numFmtId="0" fontId="33" fillId="24" borderId="0" applyNumberFormat="0" applyBorder="0" applyAlignment="0" applyProtection="0"/>
    <xf numFmtId="0" fontId="33" fillId="27" borderId="0" applyNumberFormat="0" applyBorder="0" applyAlignment="0" applyProtection="0"/>
    <xf numFmtId="0" fontId="33" fillId="24" borderId="0" applyNumberFormat="0" applyBorder="0" applyAlignment="0" applyProtection="0"/>
    <xf numFmtId="0" fontId="33" fillId="27" borderId="0" applyNumberFormat="0" applyBorder="0" applyAlignment="0" applyProtection="0"/>
    <xf numFmtId="0" fontId="33" fillId="24" borderId="0" applyNumberFormat="0" applyBorder="0" applyAlignment="0" applyProtection="0"/>
    <xf numFmtId="0" fontId="33" fillId="24" borderId="0" applyNumberFormat="0" applyBorder="0" applyAlignment="0" applyProtection="0"/>
    <xf numFmtId="0" fontId="33" fillId="24" borderId="0" applyNumberFormat="0" applyBorder="0" applyAlignment="0" applyProtection="0"/>
    <xf numFmtId="0" fontId="33" fillId="24" borderId="0" applyNumberFormat="0" applyBorder="0" applyAlignment="0" applyProtection="0"/>
    <xf numFmtId="0" fontId="33" fillId="27" borderId="0" applyNumberFormat="0" applyBorder="0" applyAlignment="0" applyProtection="0"/>
    <xf numFmtId="0" fontId="33" fillId="27" borderId="0" applyNumberFormat="0" applyBorder="0" applyAlignment="0" applyProtection="0"/>
    <xf numFmtId="0" fontId="65" fillId="25" borderId="0" applyNumberFormat="0" applyBorder="0" applyAlignment="0" applyProtection="0"/>
    <xf numFmtId="0" fontId="65" fillId="26" borderId="0" applyNumberFormat="0" applyBorder="0" applyAlignment="0" applyProtection="0"/>
    <xf numFmtId="0" fontId="65" fillId="26" borderId="0" applyNumberFormat="0" applyBorder="0" applyAlignment="0" applyProtection="0"/>
    <xf numFmtId="0" fontId="65" fillId="26" borderId="0" applyNumberFormat="0" applyBorder="0" applyAlignment="0" applyProtection="0"/>
    <xf numFmtId="0" fontId="65" fillId="26" borderId="0" applyNumberFormat="0" applyBorder="0" applyAlignment="0" applyProtection="0"/>
    <xf numFmtId="0" fontId="65" fillId="26" borderId="0" applyNumberFormat="0" applyBorder="0" applyAlignment="0" applyProtection="0"/>
    <xf numFmtId="0" fontId="65" fillId="26" borderId="0" applyNumberFormat="0" applyBorder="0" applyAlignment="0" applyProtection="0"/>
    <xf numFmtId="0" fontId="65" fillId="26" borderId="0" applyNumberFormat="0" applyBorder="0" applyAlignment="0" applyProtection="0"/>
    <xf numFmtId="0" fontId="65" fillId="25" borderId="0" applyNumberFormat="0" applyBorder="0" applyAlignment="0" applyProtection="0"/>
    <xf numFmtId="0" fontId="65" fillId="26" borderId="0" applyNumberFormat="0" applyBorder="0" applyAlignment="0" applyProtection="0"/>
    <xf numFmtId="0" fontId="65" fillId="26" borderId="0" applyNumberFormat="0" applyBorder="0" applyAlignment="0" applyProtection="0"/>
    <xf numFmtId="0" fontId="65" fillId="26" borderId="0" applyNumberFormat="0" applyBorder="0" applyAlignment="0" applyProtection="0"/>
    <xf numFmtId="0" fontId="65" fillId="26" borderId="0" applyNumberFormat="0" applyBorder="0" applyAlignment="0" applyProtection="0"/>
    <xf numFmtId="0" fontId="65" fillId="26" borderId="0" applyNumberFormat="0" applyBorder="0" applyAlignment="0" applyProtection="0"/>
    <xf numFmtId="0" fontId="65" fillId="26" borderId="0" applyNumberFormat="0" applyBorder="0" applyAlignment="0" applyProtection="0"/>
    <xf numFmtId="0" fontId="65" fillId="26" borderId="0" applyNumberFormat="0" applyBorder="0" applyAlignment="0" applyProtection="0"/>
    <xf numFmtId="0" fontId="65" fillId="26" borderId="0" applyNumberFormat="0" applyBorder="0" applyAlignment="0" applyProtection="0"/>
    <xf numFmtId="0" fontId="65" fillId="26" borderId="0" applyNumberFormat="0" applyBorder="0" applyAlignment="0" applyProtection="0"/>
    <xf numFmtId="0" fontId="65" fillId="26" borderId="0" applyNumberFormat="0" applyBorder="0" applyAlignment="0" applyProtection="0"/>
    <xf numFmtId="0" fontId="65" fillId="26" borderId="0" applyNumberFormat="0" applyBorder="0" applyAlignment="0" applyProtection="0"/>
    <xf numFmtId="0" fontId="33" fillId="27" borderId="0" applyNumberFormat="0" applyBorder="0" applyAlignment="0" applyProtection="0"/>
    <xf numFmtId="0" fontId="65" fillId="26" borderId="0" applyNumberFormat="0" applyBorder="0" applyAlignment="0" applyProtection="0"/>
    <xf numFmtId="0" fontId="65" fillId="26" borderId="0" applyNumberFormat="0" applyBorder="0" applyAlignment="0" applyProtection="0"/>
    <xf numFmtId="0" fontId="33" fillId="24" borderId="0" applyNumberFormat="0" applyBorder="0" applyAlignment="0" applyProtection="0"/>
    <xf numFmtId="0" fontId="65" fillId="26" borderId="0" applyNumberFormat="0" applyBorder="0" applyAlignment="0" applyProtection="0"/>
    <xf numFmtId="0" fontId="65" fillId="26" borderId="0" applyNumberFormat="0" applyBorder="0" applyAlignment="0" applyProtection="0"/>
    <xf numFmtId="0" fontId="65" fillId="25" borderId="0" applyNumberFormat="0" applyBorder="0" applyAlignment="0" applyProtection="0"/>
    <xf numFmtId="0" fontId="65" fillId="26" borderId="0" applyNumberFormat="0" applyBorder="0" applyAlignment="0" applyProtection="0"/>
    <xf numFmtId="0" fontId="65" fillId="26" borderId="0" applyNumberFormat="0" applyBorder="0" applyAlignment="0" applyProtection="0"/>
    <xf numFmtId="0" fontId="65" fillId="26" borderId="0" applyNumberFormat="0" applyBorder="0" applyAlignment="0" applyProtection="0"/>
    <xf numFmtId="0" fontId="65" fillId="26" borderId="0" applyNumberFormat="0" applyBorder="0" applyAlignment="0" applyProtection="0"/>
    <xf numFmtId="0" fontId="65" fillId="26" borderId="0" applyNumberFormat="0" applyBorder="0" applyAlignment="0" applyProtection="0"/>
    <xf numFmtId="0" fontId="65" fillId="26" borderId="0" applyNumberFormat="0" applyBorder="0" applyAlignment="0" applyProtection="0"/>
    <xf numFmtId="0" fontId="65" fillId="26" borderId="0" applyNumberFormat="0" applyBorder="0" applyAlignment="0" applyProtection="0"/>
    <xf numFmtId="0" fontId="65" fillId="25" borderId="0" applyNumberFormat="0" applyBorder="0" applyAlignment="0" applyProtection="0"/>
    <xf numFmtId="0" fontId="65" fillId="26" borderId="0" applyNumberFormat="0" applyBorder="0" applyAlignment="0" applyProtection="0"/>
    <xf numFmtId="0" fontId="65" fillId="26" borderId="0" applyNumberFormat="0" applyBorder="0" applyAlignment="0" applyProtection="0"/>
    <xf numFmtId="0" fontId="65" fillId="26" borderId="0" applyNumberFormat="0" applyBorder="0" applyAlignment="0" applyProtection="0"/>
    <xf numFmtId="0" fontId="65" fillId="26" borderId="0" applyNumberFormat="0" applyBorder="0" applyAlignment="0" applyProtection="0"/>
    <xf numFmtId="0" fontId="65" fillId="26" borderId="0" applyNumberFormat="0" applyBorder="0" applyAlignment="0" applyProtection="0"/>
    <xf numFmtId="0" fontId="65" fillId="26" borderId="0" applyNumberFormat="0" applyBorder="0" applyAlignment="0" applyProtection="0"/>
    <xf numFmtId="0" fontId="65" fillId="26" borderId="0" applyNumberFormat="0" applyBorder="0" applyAlignment="0" applyProtection="0"/>
    <xf numFmtId="0" fontId="33" fillId="27" borderId="0" applyNumberFormat="0" applyBorder="0" applyAlignment="0" applyProtection="0"/>
    <xf numFmtId="0" fontId="65" fillId="26" borderId="0" applyNumberFormat="0" applyBorder="0" applyAlignment="0" applyProtection="0"/>
    <xf numFmtId="0" fontId="65" fillId="26" borderId="0" applyNumberFormat="0" applyBorder="0" applyAlignment="0" applyProtection="0"/>
    <xf numFmtId="0" fontId="33" fillId="27" borderId="0" applyNumberFormat="0" applyBorder="0" applyAlignment="0" applyProtection="0"/>
    <xf numFmtId="0" fontId="33" fillId="24" borderId="0" applyNumberFormat="0" applyBorder="0" applyAlignment="0" applyProtection="0"/>
    <xf numFmtId="0" fontId="65" fillId="26" borderId="0" applyNumberFormat="0" applyBorder="0" applyAlignment="0" applyProtection="0"/>
    <xf numFmtId="0" fontId="65" fillId="26" borderId="0" applyNumberFormat="0" applyBorder="0" applyAlignment="0" applyProtection="0"/>
    <xf numFmtId="0" fontId="65" fillId="25" borderId="0" applyNumberFormat="0" applyBorder="0" applyAlignment="0" applyProtection="0"/>
    <xf numFmtId="0" fontId="65" fillId="26" borderId="0" applyNumberFormat="0" applyBorder="0" applyAlignment="0" applyProtection="0"/>
    <xf numFmtId="0" fontId="65" fillId="26" borderId="0" applyNumberFormat="0" applyBorder="0" applyAlignment="0" applyProtection="0"/>
    <xf numFmtId="0" fontId="65" fillId="26" borderId="0" applyNumberFormat="0" applyBorder="0" applyAlignment="0" applyProtection="0"/>
    <xf numFmtId="0" fontId="65" fillId="26" borderId="0" applyNumberFormat="0" applyBorder="0" applyAlignment="0" applyProtection="0"/>
    <xf numFmtId="0" fontId="65" fillId="26" borderId="0" applyNumberFormat="0" applyBorder="0" applyAlignment="0" applyProtection="0"/>
    <xf numFmtId="0" fontId="65" fillId="26" borderId="0" applyNumberFormat="0" applyBorder="0" applyAlignment="0" applyProtection="0"/>
    <xf numFmtId="0" fontId="65" fillId="26" borderId="0" applyNumberFormat="0" applyBorder="0" applyAlignment="0" applyProtection="0"/>
    <xf numFmtId="0" fontId="65" fillId="25" borderId="0" applyNumberFormat="0" applyBorder="0" applyAlignment="0" applyProtection="0"/>
    <xf numFmtId="0" fontId="65" fillId="26" borderId="0" applyNumberFormat="0" applyBorder="0" applyAlignment="0" applyProtection="0"/>
    <xf numFmtId="0" fontId="65" fillId="26" borderId="0" applyNumberFormat="0" applyBorder="0" applyAlignment="0" applyProtection="0"/>
    <xf numFmtId="0" fontId="65" fillId="26" borderId="0" applyNumberFormat="0" applyBorder="0" applyAlignment="0" applyProtection="0"/>
    <xf numFmtId="0" fontId="65" fillId="26" borderId="0" applyNumberFormat="0" applyBorder="0" applyAlignment="0" applyProtection="0"/>
    <xf numFmtId="0" fontId="65" fillId="26" borderId="0" applyNumberFormat="0" applyBorder="0" applyAlignment="0" applyProtection="0"/>
    <xf numFmtId="0" fontId="65" fillId="26" borderId="0" applyNumberFormat="0" applyBorder="0" applyAlignment="0" applyProtection="0"/>
    <xf numFmtId="0" fontId="65" fillId="26" borderId="0" applyNumberFormat="0" applyBorder="0" applyAlignment="0" applyProtection="0"/>
    <xf numFmtId="0" fontId="33" fillId="27" borderId="0" applyNumberFormat="0" applyBorder="0" applyAlignment="0" applyProtection="0"/>
    <xf numFmtId="0" fontId="65" fillId="26" borderId="0" applyNumberFormat="0" applyBorder="0" applyAlignment="0" applyProtection="0"/>
    <xf numFmtId="0" fontId="65" fillId="26" borderId="0" applyNumberFormat="0" applyBorder="0" applyAlignment="0" applyProtection="0"/>
    <xf numFmtId="0" fontId="33" fillId="27" borderId="0" applyNumberFormat="0" applyBorder="0" applyAlignment="0" applyProtection="0"/>
    <xf numFmtId="0" fontId="33" fillId="24" borderId="0" applyNumberFormat="0" applyBorder="0" applyAlignment="0" applyProtection="0"/>
    <xf numFmtId="0" fontId="33" fillId="27" borderId="0" applyNumberFormat="0" applyBorder="0" applyAlignment="0" applyProtection="0"/>
    <xf numFmtId="0" fontId="65" fillId="26" borderId="0" applyNumberFormat="0" applyBorder="0" applyAlignment="0" applyProtection="0"/>
    <xf numFmtId="0" fontId="65" fillId="26" borderId="0" applyNumberFormat="0" applyBorder="0" applyAlignment="0" applyProtection="0"/>
    <xf numFmtId="0" fontId="33" fillId="27" borderId="0" applyNumberFormat="0" applyBorder="0" applyAlignment="0" applyProtection="0"/>
    <xf numFmtId="0" fontId="33" fillId="24" borderId="0" applyNumberFormat="0" applyBorder="0" applyAlignment="0" applyProtection="0"/>
    <xf numFmtId="0" fontId="33" fillId="24" borderId="0" applyNumberFormat="0" applyBorder="0" applyAlignment="0" applyProtection="0"/>
    <xf numFmtId="0" fontId="65" fillId="26" borderId="0" applyNumberFormat="0" applyBorder="0" applyAlignment="0" applyProtection="0"/>
    <xf numFmtId="0" fontId="65" fillId="26" borderId="0" applyNumberFormat="0" applyBorder="0" applyAlignment="0" applyProtection="0"/>
    <xf numFmtId="0" fontId="33" fillId="24" borderId="0" applyNumberFormat="0" applyBorder="0" applyAlignment="0" applyProtection="0"/>
    <xf numFmtId="0" fontId="65" fillId="26" borderId="0" applyNumberFormat="0" applyBorder="0" applyAlignment="0" applyProtection="0"/>
    <xf numFmtId="0" fontId="65" fillId="26" borderId="0" applyNumberFormat="0" applyBorder="0" applyAlignment="0" applyProtection="0"/>
    <xf numFmtId="0" fontId="33" fillId="24" borderId="0" applyNumberFormat="0" applyBorder="0" applyAlignment="0" applyProtection="0"/>
    <xf numFmtId="0" fontId="33" fillId="24" borderId="0" applyNumberFormat="0" applyBorder="0" applyAlignment="0" applyProtection="0"/>
    <xf numFmtId="0" fontId="33" fillId="11" borderId="0" applyNumberFormat="0" applyBorder="0" applyAlignment="0" applyProtection="0"/>
    <xf numFmtId="0" fontId="33" fillId="11" borderId="0" applyNumberFormat="0" applyBorder="0" applyAlignment="0" applyProtection="0"/>
    <xf numFmtId="0" fontId="33" fillId="11" borderId="0" applyNumberFormat="0" applyBorder="0" applyAlignment="0" applyProtection="0"/>
    <xf numFmtId="0" fontId="33" fillId="11" borderId="0" applyNumberFormat="0" applyBorder="0" applyAlignment="0" applyProtection="0"/>
    <xf numFmtId="0" fontId="33" fillId="11" borderId="0" applyNumberFormat="0" applyBorder="0" applyAlignment="0" applyProtection="0"/>
    <xf numFmtId="0" fontId="65" fillId="16"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33" fillId="22" borderId="0" applyNumberFormat="0" applyBorder="0" applyAlignment="0" applyProtection="0"/>
    <xf numFmtId="0" fontId="33" fillId="11" borderId="0" applyNumberFormat="0" applyBorder="0" applyAlignment="0" applyProtection="0"/>
    <xf numFmtId="0" fontId="33" fillId="11" borderId="0" applyNumberFormat="0" applyBorder="0" applyAlignment="0" applyProtection="0"/>
    <xf numFmtId="0" fontId="33" fillId="11" borderId="0" applyNumberFormat="0" applyBorder="0" applyAlignment="0" applyProtection="0"/>
    <xf numFmtId="0" fontId="33" fillId="11" borderId="0" applyNumberFormat="0" applyBorder="0" applyAlignment="0" applyProtection="0"/>
    <xf numFmtId="0" fontId="33" fillId="11" borderId="0" applyNumberFormat="0" applyBorder="0" applyAlignment="0" applyProtection="0"/>
    <xf numFmtId="0" fontId="33" fillId="22" borderId="0" applyNumberFormat="0" applyBorder="0" applyAlignment="0" applyProtection="0"/>
    <xf numFmtId="0" fontId="33" fillId="17" borderId="0" applyNumberFormat="0" applyBorder="0" applyAlignment="0" applyProtection="0"/>
    <xf numFmtId="0" fontId="33" fillId="11" borderId="0" applyNumberFormat="0" applyBorder="0" applyAlignment="0" applyProtection="0"/>
    <xf numFmtId="0" fontId="33" fillId="17" borderId="0" applyNumberFormat="0" applyBorder="0" applyAlignment="0" applyProtection="0"/>
    <xf numFmtId="0" fontId="33" fillId="17" borderId="0" applyNumberFormat="0" applyBorder="0" applyAlignment="0" applyProtection="0"/>
    <xf numFmtId="0" fontId="33" fillId="11" borderId="0" applyNumberFormat="0" applyBorder="0" applyAlignment="0" applyProtection="0"/>
    <xf numFmtId="0" fontId="33" fillId="17" borderId="0" applyNumberFormat="0" applyBorder="0" applyAlignment="0" applyProtection="0"/>
    <xf numFmtId="0" fontId="33" fillId="17" borderId="0" applyNumberFormat="0" applyBorder="0" applyAlignment="0" applyProtection="0"/>
    <xf numFmtId="0" fontId="33" fillId="11" borderId="0" applyNumberFormat="0" applyBorder="0" applyAlignment="0" applyProtection="0"/>
    <xf numFmtId="0" fontId="33" fillId="22" borderId="0" applyNumberFormat="0" applyBorder="0" applyAlignment="0" applyProtection="0"/>
    <xf numFmtId="0" fontId="33" fillId="17" borderId="0" applyNumberFormat="0" applyBorder="0" applyAlignment="0" applyProtection="0"/>
    <xf numFmtId="0" fontId="33" fillId="11" borderId="0" applyNumberFormat="0" applyBorder="0" applyAlignment="0" applyProtection="0"/>
    <xf numFmtId="0" fontId="33" fillId="17" borderId="0" applyNumberFormat="0" applyBorder="0" applyAlignment="0" applyProtection="0"/>
    <xf numFmtId="0" fontId="33" fillId="11" borderId="0" applyNumberFormat="0" applyBorder="0" applyAlignment="0" applyProtection="0"/>
    <xf numFmtId="0" fontId="33" fillId="11" borderId="0" applyNumberFormat="0" applyBorder="0" applyAlignment="0" applyProtection="0"/>
    <xf numFmtId="0" fontId="33" fillId="11" borderId="0" applyNumberFormat="0" applyBorder="0" applyAlignment="0" applyProtection="0"/>
    <xf numFmtId="0" fontId="33" fillId="11" borderId="0" applyNumberFormat="0" applyBorder="0" applyAlignment="0" applyProtection="0"/>
    <xf numFmtId="0" fontId="33" fillId="17" borderId="0" applyNumberFormat="0" applyBorder="0" applyAlignment="0" applyProtection="0"/>
    <xf numFmtId="0" fontId="33" fillId="17" borderId="0" applyNumberFormat="0" applyBorder="0" applyAlignment="0" applyProtection="0"/>
    <xf numFmtId="0" fontId="65" fillId="16"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65" fillId="16"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33" fillId="17"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33" fillId="11"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65" fillId="16"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65" fillId="16"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33" fillId="17"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33" fillId="17" borderId="0" applyNumberFormat="0" applyBorder="0" applyAlignment="0" applyProtection="0"/>
    <xf numFmtId="0" fontId="33" fillId="11"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65" fillId="16"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65" fillId="16"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33" fillId="17"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33" fillId="17" borderId="0" applyNumberFormat="0" applyBorder="0" applyAlignment="0" applyProtection="0"/>
    <xf numFmtId="0" fontId="33" fillId="11" borderId="0" applyNumberFormat="0" applyBorder="0" applyAlignment="0" applyProtection="0"/>
    <xf numFmtId="0" fontId="33" fillId="17"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33" fillId="17" borderId="0" applyNumberFormat="0" applyBorder="0" applyAlignment="0" applyProtection="0"/>
    <xf numFmtId="0" fontId="33" fillId="11" borderId="0" applyNumberFormat="0" applyBorder="0" applyAlignment="0" applyProtection="0"/>
    <xf numFmtId="0" fontId="33" fillId="22"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33" fillId="11" borderId="0" applyNumberFormat="0" applyBorder="0" applyAlignment="0" applyProtection="0"/>
    <xf numFmtId="0" fontId="65" fillId="21" borderId="0" applyNumberFormat="0" applyBorder="0" applyAlignment="0" applyProtection="0"/>
    <xf numFmtId="0" fontId="65" fillId="21" borderId="0" applyNumberFormat="0" applyBorder="0" applyAlignment="0" applyProtection="0"/>
    <xf numFmtId="0" fontId="33" fillId="11" borderId="0" applyNumberFormat="0" applyBorder="0" applyAlignment="0" applyProtection="0"/>
    <xf numFmtId="0" fontId="33" fillId="11"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33" fillId="2"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33" fillId="2" borderId="0" applyNumberFormat="0" applyBorder="0" applyAlignment="0" applyProtection="0"/>
    <xf numFmtId="0" fontId="33" fillId="2" borderId="0" applyNumberFormat="0" applyBorder="0" applyAlignment="0" applyProtection="0"/>
    <xf numFmtId="0" fontId="33" fillId="18" borderId="0" applyNumberFormat="0" applyBorder="0" applyAlignment="0" applyProtection="0"/>
    <xf numFmtId="0" fontId="33" fillId="2" borderId="0" applyNumberFormat="0" applyBorder="0" applyAlignment="0" applyProtection="0"/>
    <xf numFmtId="0" fontId="33" fillId="2" borderId="0" applyNumberFormat="0" applyBorder="0" applyAlignment="0" applyProtection="0"/>
    <xf numFmtId="0" fontId="33" fillId="18" borderId="0" applyNumberFormat="0" applyBorder="0" applyAlignment="0" applyProtection="0"/>
    <xf numFmtId="0" fontId="33" fillId="2" borderId="0" applyNumberFormat="0" applyBorder="0" applyAlignment="0" applyProtection="0"/>
    <xf numFmtId="0" fontId="33" fillId="60" borderId="0" applyNumberFormat="0" applyBorder="0" applyAlignment="0" applyProtection="0"/>
    <xf numFmtId="0" fontId="33" fillId="18" borderId="0" applyNumberFormat="0" applyBorder="0" applyAlignment="0" applyProtection="0"/>
    <xf numFmtId="0" fontId="33" fillId="60" borderId="0" applyNumberFormat="0" applyBorder="0" applyAlignment="0" applyProtection="0"/>
    <xf numFmtId="0" fontId="33" fillId="18" borderId="0" applyNumberFormat="0" applyBorder="0" applyAlignment="0" applyProtection="0"/>
    <xf numFmtId="0" fontId="33" fillId="2"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33" fillId="2" borderId="0" applyNumberFormat="0" applyBorder="0" applyAlignment="0" applyProtection="0"/>
    <xf numFmtId="0" fontId="33" fillId="2"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33" fillId="2"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33" fillId="18"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33" fillId="2"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33" fillId="2" borderId="0" applyNumberFormat="0" applyBorder="0" applyAlignment="0" applyProtection="0"/>
    <xf numFmtId="0" fontId="33" fillId="18"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33" fillId="2"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33" fillId="2" borderId="0" applyNumberFormat="0" applyBorder="0" applyAlignment="0" applyProtection="0"/>
    <xf numFmtId="0" fontId="33" fillId="18" borderId="0" applyNumberFormat="0" applyBorder="0" applyAlignment="0" applyProtection="0"/>
    <xf numFmtId="0" fontId="33" fillId="2"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33" fillId="60" borderId="0" applyNumberFormat="0" applyBorder="0" applyAlignment="0" applyProtection="0"/>
    <xf numFmtId="0" fontId="33" fillId="18" borderId="0" applyNumberFormat="0" applyBorder="0" applyAlignment="0" applyProtection="0"/>
    <xf numFmtId="0" fontId="33" fillId="60"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33" fillId="18"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33" fillId="12" borderId="0" applyNumberFormat="0" applyBorder="0" applyAlignment="0" applyProtection="0"/>
    <xf numFmtId="0" fontId="33" fillId="12" borderId="0" applyNumberFormat="0" applyBorder="0" applyAlignment="0" applyProtection="0"/>
    <xf numFmtId="0" fontId="33" fillId="12" borderId="0" applyNumberFormat="0" applyBorder="0" applyAlignment="0" applyProtection="0"/>
    <xf numFmtId="0" fontId="33" fillId="12" borderId="0" applyNumberFormat="0" applyBorder="0" applyAlignment="0" applyProtection="0"/>
    <xf numFmtId="0" fontId="33" fillId="12" borderId="0" applyNumberFormat="0" applyBorder="0" applyAlignment="0" applyProtection="0"/>
    <xf numFmtId="0" fontId="65" fillId="28"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33" fillId="10" borderId="0" applyNumberFormat="0" applyBorder="0" applyAlignment="0" applyProtection="0"/>
    <xf numFmtId="0" fontId="33" fillId="12" borderId="0" applyNumberFormat="0" applyBorder="0" applyAlignment="0" applyProtection="0"/>
    <xf numFmtId="0" fontId="33" fillId="12" borderId="0" applyNumberFormat="0" applyBorder="0" applyAlignment="0" applyProtection="0"/>
    <xf numFmtId="0" fontId="33" fillId="12" borderId="0" applyNumberFormat="0" applyBorder="0" applyAlignment="0" applyProtection="0"/>
    <xf numFmtId="0" fontId="33" fillId="12" borderId="0" applyNumberFormat="0" applyBorder="0" applyAlignment="0" applyProtection="0"/>
    <xf numFmtId="0" fontId="33" fillId="12" borderId="0" applyNumberFormat="0" applyBorder="0" applyAlignment="0" applyProtection="0"/>
    <xf numFmtId="0" fontId="33" fillId="10" borderId="0" applyNumberFormat="0" applyBorder="0" applyAlignment="0" applyProtection="0"/>
    <xf numFmtId="0" fontId="33" fillId="29" borderId="0" applyNumberFormat="0" applyBorder="0" applyAlignment="0" applyProtection="0"/>
    <xf numFmtId="0" fontId="33" fillId="12"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0" fontId="33" fillId="12"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0" fontId="33" fillId="12" borderId="0" applyNumberFormat="0" applyBorder="0" applyAlignment="0" applyProtection="0"/>
    <xf numFmtId="0" fontId="33" fillId="10" borderId="0" applyNumberFormat="0" applyBorder="0" applyAlignment="0" applyProtection="0"/>
    <xf numFmtId="0" fontId="33" fillId="29" borderId="0" applyNumberFormat="0" applyBorder="0" applyAlignment="0" applyProtection="0"/>
    <xf numFmtId="0" fontId="33" fillId="12" borderId="0" applyNumberFormat="0" applyBorder="0" applyAlignment="0" applyProtection="0"/>
    <xf numFmtId="0" fontId="33" fillId="29" borderId="0" applyNumberFormat="0" applyBorder="0" applyAlignment="0" applyProtection="0"/>
    <xf numFmtId="0" fontId="33" fillId="12" borderId="0" applyNumberFormat="0" applyBorder="0" applyAlignment="0" applyProtection="0"/>
    <xf numFmtId="0" fontId="33" fillId="12" borderId="0" applyNumberFormat="0" applyBorder="0" applyAlignment="0" applyProtection="0"/>
    <xf numFmtId="0" fontId="33" fillId="12" borderId="0" applyNumberFormat="0" applyBorder="0" applyAlignment="0" applyProtection="0"/>
    <xf numFmtId="0" fontId="33" fillId="12"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0" fontId="65" fillId="28"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28"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33" fillId="2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33" fillId="12"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28"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28"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33" fillId="2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33" fillId="29" borderId="0" applyNumberFormat="0" applyBorder="0" applyAlignment="0" applyProtection="0"/>
    <xf numFmtId="0" fontId="33" fillId="12"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28"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28"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33" fillId="2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33" fillId="29" borderId="0" applyNumberFormat="0" applyBorder="0" applyAlignment="0" applyProtection="0"/>
    <xf numFmtId="0" fontId="33" fillId="12" borderId="0" applyNumberFormat="0" applyBorder="0" applyAlignment="0" applyProtection="0"/>
    <xf numFmtId="0" fontId="33" fillId="2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33" fillId="29" borderId="0" applyNumberFormat="0" applyBorder="0" applyAlignment="0" applyProtection="0"/>
    <xf numFmtId="0" fontId="33" fillId="12" borderId="0" applyNumberFormat="0" applyBorder="0" applyAlignment="0" applyProtection="0"/>
    <xf numFmtId="0" fontId="33" fillId="10"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33" fillId="12"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33" fillId="12" borderId="0" applyNumberFormat="0" applyBorder="0" applyAlignment="0" applyProtection="0"/>
    <xf numFmtId="0" fontId="33" fillId="12" borderId="0" applyNumberFormat="0" applyBorder="0" applyAlignment="0" applyProtection="0"/>
    <xf numFmtId="0" fontId="65" fillId="20" borderId="0" applyNumberFormat="0" applyBorder="0" applyAlignment="0" applyProtection="0"/>
    <xf numFmtId="0" fontId="33" fillId="2" borderId="0" applyNumberFormat="0" applyBorder="0" applyAlignment="0" applyProtection="0"/>
    <xf numFmtId="0" fontId="33" fillId="21" borderId="0" applyNumberFormat="0" applyBorder="0" applyAlignment="0" applyProtection="0"/>
    <xf numFmtId="0" fontId="33" fillId="22" borderId="0" applyNumberFormat="0" applyBorder="0" applyAlignment="0" applyProtection="0"/>
    <xf numFmtId="0" fontId="65" fillId="57" borderId="0" applyNumberFormat="0" applyBorder="0" applyAlignment="0" applyProtection="0"/>
    <xf numFmtId="0" fontId="33" fillId="58" borderId="0" applyNumberFormat="0" applyBorder="0" applyAlignment="0" applyProtection="0"/>
    <xf numFmtId="0" fontId="33" fillId="23" borderId="0" applyNumberFormat="0" applyBorder="0" applyAlignment="0" applyProtection="0"/>
    <xf numFmtId="0" fontId="65" fillId="25" borderId="0" applyNumberFormat="0" applyBorder="0" applyAlignment="0" applyProtection="0"/>
    <xf numFmtId="0" fontId="33" fillId="27" borderId="0" applyNumberFormat="0" applyBorder="0" applyAlignment="0" applyProtection="0"/>
    <xf numFmtId="0" fontId="33" fillId="26" borderId="0" applyNumberFormat="0" applyBorder="0" applyAlignment="0" applyProtection="0"/>
    <xf numFmtId="0" fontId="33" fillId="24" borderId="0" applyNumberFormat="0" applyBorder="0" applyAlignment="0" applyProtection="0"/>
    <xf numFmtId="0" fontId="65" fillId="16" borderId="0" applyNumberFormat="0" applyBorder="0" applyAlignment="0" applyProtection="0"/>
    <xf numFmtId="0" fontId="33" fillId="17" borderId="0" applyNumberFormat="0" applyBorder="0" applyAlignment="0" applyProtection="0"/>
    <xf numFmtId="0" fontId="33" fillId="21" borderId="0" applyNumberFormat="0" applyBorder="0" applyAlignment="0" applyProtection="0"/>
    <xf numFmtId="0" fontId="33" fillId="22" borderId="0" applyNumberFormat="0" applyBorder="0" applyAlignment="0" applyProtection="0"/>
    <xf numFmtId="0" fontId="65" fillId="59" borderId="0" applyNumberFormat="0" applyBorder="0" applyAlignment="0" applyProtection="0"/>
    <xf numFmtId="0" fontId="33" fillId="60" borderId="0" applyNumberFormat="0" applyBorder="0" applyAlignment="0" applyProtection="0"/>
    <xf numFmtId="0" fontId="33" fillId="20" borderId="0" applyNumberFormat="0" applyBorder="0" applyAlignment="0" applyProtection="0"/>
    <xf numFmtId="0" fontId="65" fillId="28" borderId="0" applyNumberFormat="0" applyBorder="0" applyAlignment="0" applyProtection="0"/>
    <xf numFmtId="0" fontId="33" fillId="29" borderId="0" applyNumberFormat="0" applyBorder="0" applyAlignment="0" applyProtection="0"/>
    <xf numFmtId="0" fontId="33" fillId="9" borderId="0" applyNumberFormat="0" applyBorder="0" applyAlignment="0" applyProtection="0"/>
    <xf numFmtId="0" fontId="33" fillId="10" borderId="0" applyNumberFormat="0" applyBorder="0" applyAlignment="0" applyProtection="0"/>
    <xf numFmtId="0" fontId="35" fillId="18" borderId="0" applyNumberFormat="0" applyBorder="0" applyAlignment="0" applyProtection="0"/>
    <xf numFmtId="0" fontId="35" fillId="18" borderId="0" applyNumberFormat="0" applyBorder="0" applyAlignment="0" applyProtection="0"/>
    <xf numFmtId="0" fontId="35" fillId="18" borderId="0" applyNumberFormat="0" applyBorder="0" applyAlignment="0" applyProtection="0"/>
    <xf numFmtId="0" fontId="35" fillId="18" borderId="0" applyNumberFormat="0" applyBorder="0" applyAlignment="0" applyProtection="0"/>
    <xf numFmtId="0" fontId="35" fillId="18" borderId="0" applyNumberFormat="0" applyBorder="0" applyAlignment="0" applyProtection="0"/>
    <xf numFmtId="0" fontId="35" fillId="30" borderId="0" applyNumberFormat="0" applyBorder="0" applyAlignment="0" applyProtection="0"/>
    <xf numFmtId="0" fontId="35" fillId="18" borderId="0" applyNumberFormat="0" applyBorder="0" applyAlignment="0" applyProtection="0"/>
    <xf numFmtId="0" fontId="35" fillId="18" borderId="0" applyNumberFormat="0" applyBorder="0" applyAlignment="0" applyProtection="0"/>
    <xf numFmtId="0" fontId="35" fillId="18" borderId="0" applyNumberFormat="0" applyBorder="0" applyAlignment="0" applyProtection="0"/>
    <xf numFmtId="0" fontId="35" fillId="18" borderId="0" applyNumberFormat="0" applyBorder="0" applyAlignment="0" applyProtection="0"/>
    <xf numFmtId="0" fontId="35" fillId="18" borderId="0" applyNumberFormat="0" applyBorder="0" applyAlignment="0" applyProtection="0"/>
    <xf numFmtId="0" fontId="35" fillId="30" borderId="0" applyNumberFormat="0" applyBorder="0" applyAlignment="0" applyProtection="0"/>
    <xf numFmtId="0" fontId="35" fillId="31" borderId="0" applyNumberFormat="0" applyBorder="0" applyAlignment="0" applyProtection="0"/>
    <xf numFmtId="0" fontId="35" fillId="18" borderId="0" applyNumberFormat="0" applyBorder="0" applyAlignment="0" applyProtection="0"/>
    <xf numFmtId="0" fontId="35" fillId="31" borderId="0" applyNumberFormat="0" applyBorder="0" applyAlignment="0" applyProtection="0"/>
    <xf numFmtId="0" fontId="35" fillId="31" borderId="0" applyNumberFormat="0" applyBorder="0" applyAlignment="0" applyProtection="0"/>
    <xf numFmtId="0" fontId="35" fillId="18" borderId="0" applyNumberFormat="0" applyBorder="0" applyAlignment="0" applyProtection="0"/>
    <xf numFmtId="0" fontId="35" fillId="31" borderId="0" applyNumberFormat="0" applyBorder="0" applyAlignment="0" applyProtection="0"/>
    <xf numFmtId="0" fontId="35" fillId="31" borderId="0" applyNumberFormat="0" applyBorder="0" applyAlignment="0" applyProtection="0"/>
    <xf numFmtId="0" fontId="35" fillId="18" borderId="0" applyNumberFormat="0" applyBorder="0" applyAlignment="0" applyProtection="0"/>
    <xf numFmtId="0" fontId="35" fillId="30" borderId="0" applyNumberFormat="0" applyBorder="0" applyAlignment="0" applyProtection="0"/>
    <xf numFmtId="0" fontId="35" fillId="31" borderId="0" applyNumberFormat="0" applyBorder="0" applyAlignment="0" applyProtection="0"/>
    <xf numFmtId="0" fontId="35" fillId="18" borderId="0" applyNumberFormat="0" applyBorder="0" applyAlignment="0" applyProtection="0"/>
    <xf numFmtId="0" fontId="35" fillId="31" borderId="0" applyNumberFormat="0" applyBorder="0" applyAlignment="0" applyProtection="0"/>
    <xf numFmtId="0" fontId="35" fillId="18" borderId="0" applyNumberFormat="0" applyBorder="0" applyAlignment="0" applyProtection="0"/>
    <xf numFmtId="0" fontId="35" fillId="18" borderId="0" applyNumberFormat="0" applyBorder="0" applyAlignment="0" applyProtection="0"/>
    <xf numFmtId="0" fontId="35" fillId="18" borderId="0" applyNumberFormat="0" applyBorder="0" applyAlignment="0" applyProtection="0"/>
    <xf numFmtId="0" fontId="35" fillId="18" borderId="0" applyNumberFormat="0" applyBorder="0" applyAlignment="0" applyProtection="0"/>
    <xf numFmtId="0" fontId="35" fillId="31" borderId="0" applyNumberFormat="0" applyBorder="0" applyAlignment="0" applyProtection="0"/>
    <xf numFmtId="0" fontId="35" fillId="31" borderId="0" applyNumberFormat="0" applyBorder="0" applyAlignment="0" applyProtection="0"/>
    <xf numFmtId="0" fontId="35" fillId="31" borderId="0" applyNumberFormat="0" applyBorder="0" applyAlignment="0" applyProtection="0"/>
    <xf numFmtId="0" fontId="35" fillId="18" borderId="0" applyNumberFormat="0" applyBorder="0" applyAlignment="0" applyProtection="0"/>
    <xf numFmtId="0" fontId="35" fillId="31" borderId="0" applyNumberFormat="0" applyBorder="0" applyAlignment="0" applyProtection="0"/>
    <xf numFmtId="0" fontId="35" fillId="31" borderId="0" applyNumberFormat="0" applyBorder="0" applyAlignment="0" applyProtection="0"/>
    <xf numFmtId="0" fontId="35" fillId="18" borderId="0" applyNumberFormat="0" applyBorder="0" applyAlignment="0" applyProtection="0"/>
    <xf numFmtId="0" fontId="35" fillId="31" borderId="0" applyNumberFormat="0" applyBorder="0" applyAlignment="0" applyProtection="0"/>
    <xf numFmtId="0" fontId="35" fillId="31" borderId="0" applyNumberFormat="0" applyBorder="0" applyAlignment="0" applyProtection="0"/>
    <xf numFmtId="0" fontId="35" fillId="18" borderId="0" applyNumberFormat="0" applyBorder="0" applyAlignment="0" applyProtection="0"/>
    <xf numFmtId="0" fontId="35" fillId="31" borderId="0" applyNumberFormat="0" applyBorder="0" applyAlignment="0" applyProtection="0"/>
    <xf numFmtId="0" fontId="35" fillId="31" borderId="0" applyNumberFormat="0" applyBorder="0" applyAlignment="0" applyProtection="0"/>
    <xf numFmtId="0" fontId="35" fillId="18" borderId="0" applyNumberFormat="0" applyBorder="0" applyAlignment="0" applyProtection="0"/>
    <xf numFmtId="0" fontId="35" fillId="30" borderId="0" applyNumberFormat="0" applyBorder="0" applyAlignment="0" applyProtection="0"/>
    <xf numFmtId="0" fontId="35" fillId="18" borderId="0" applyNumberFormat="0" applyBorder="0" applyAlignment="0" applyProtection="0"/>
    <xf numFmtId="0" fontId="35" fillId="18" borderId="0" applyNumberFormat="0" applyBorder="0" applyAlignment="0" applyProtection="0"/>
    <xf numFmtId="0" fontId="35" fillId="18" borderId="0" applyNumberFormat="0" applyBorder="0" applyAlignment="0" applyProtection="0"/>
    <xf numFmtId="0" fontId="35" fillId="32" borderId="0" applyNumberFormat="0" applyBorder="0" applyAlignment="0" applyProtection="0"/>
    <xf numFmtId="0" fontId="35" fillId="32" borderId="0" applyNumberFormat="0" applyBorder="0" applyAlignment="0" applyProtection="0"/>
    <xf numFmtId="0" fontId="35" fillId="32" borderId="0" applyNumberFormat="0" applyBorder="0" applyAlignment="0" applyProtection="0"/>
    <xf numFmtId="0" fontId="35" fillId="32" borderId="0" applyNumberFormat="0" applyBorder="0" applyAlignment="0" applyProtection="0"/>
    <xf numFmtId="0" fontId="35" fillId="32" borderId="0" applyNumberFormat="0" applyBorder="0" applyAlignment="0" applyProtection="0"/>
    <xf numFmtId="0" fontId="35" fillId="7" borderId="0" applyNumberFormat="0" applyBorder="0" applyAlignment="0" applyProtection="0"/>
    <xf numFmtId="0" fontId="35" fillId="32" borderId="0" applyNumberFormat="0" applyBorder="0" applyAlignment="0" applyProtection="0"/>
    <xf numFmtId="0" fontId="35" fillId="32" borderId="0" applyNumberFormat="0" applyBorder="0" applyAlignment="0" applyProtection="0"/>
    <xf numFmtId="0" fontId="35" fillId="32" borderId="0" applyNumberFormat="0" applyBorder="0" applyAlignment="0" applyProtection="0"/>
    <xf numFmtId="0" fontId="35" fillId="32" borderId="0" applyNumberFormat="0" applyBorder="0" applyAlignment="0" applyProtection="0"/>
    <xf numFmtId="0" fontId="35" fillId="32" borderId="0" applyNumberFormat="0" applyBorder="0" applyAlignment="0" applyProtection="0"/>
    <xf numFmtId="0" fontId="35" fillId="7" borderId="0" applyNumberFormat="0" applyBorder="0" applyAlignment="0" applyProtection="0"/>
    <xf numFmtId="0" fontId="35" fillId="7" borderId="0" applyNumberFormat="0" applyBorder="0" applyAlignment="0" applyProtection="0"/>
    <xf numFmtId="0" fontId="35" fillId="32" borderId="0" applyNumberFormat="0" applyBorder="0" applyAlignment="0" applyProtection="0"/>
    <xf numFmtId="0" fontId="35" fillId="7" borderId="0" applyNumberFormat="0" applyBorder="0" applyAlignment="0" applyProtection="0"/>
    <xf numFmtId="0" fontId="35" fillId="7" borderId="0" applyNumberFormat="0" applyBorder="0" applyAlignment="0" applyProtection="0"/>
    <xf numFmtId="0" fontId="35" fillId="32" borderId="0" applyNumberFormat="0" applyBorder="0" applyAlignment="0" applyProtection="0"/>
    <xf numFmtId="0" fontId="35" fillId="7" borderId="0" applyNumberFormat="0" applyBorder="0" applyAlignment="0" applyProtection="0"/>
    <xf numFmtId="0" fontId="35" fillId="61" borderId="0" applyNumberFormat="0" applyBorder="0" applyAlignment="0" applyProtection="0"/>
    <xf numFmtId="0" fontId="35" fillId="32" borderId="0" applyNumberFormat="0" applyBorder="0" applyAlignment="0" applyProtection="0"/>
    <xf numFmtId="0" fontId="35" fillId="61" borderId="0" applyNumberFormat="0" applyBorder="0" applyAlignment="0" applyProtection="0"/>
    <xf numFmtId="0" fontId="35" fillId="32" borderId="0" applyNumberFormat="0" applyBorder="0" applyAlignment="0" applyProtection="0"/>
    <xf numFmtId="0" fontId="35" fillId="7" borderId="0" applyNumberFormat="0" applyBorder="0" applyAlignment="0" applyProtection="0"/>
    <xf numFmtId="0" fontId="35" fillId="32" borderId="0" applyNumberFormat="0" applyBorder="0" applyAlignment="0" applyProtection="0"/>
    <xf numFmtId="0" fontId="35" fillId="32" borderId="0" applyNumberFormat="0" applyBorder="0" applyAlignment="0" applyProtection="0"/>
    <xf numFmtId="0" fontId="35" fillId="32" borderId="0" applyNumberFormat="0" applyBorder="0" applyAlignment="0" applyProtection="0"/>
    <xf numFmtId="0" fontId="35" fillId="32" borderId="0" applyNumberFormat="0" applyBorder="0" applyAlignment="0" applyProtection="0"/>
    <xf numFmtId="0" fontId="35" fillId="7" borderId="0" applyNumberFormat="0" applyBorder="0" applyAlignment="0" applyProtection="0"/>
    <xf numFmtId="0" fontId="35" fillId="7" borderId="0" applyNumberFormat="0" applyBorder="0" applyAlignment="0" applyProtection="0"/>
    <xf numFmtId="0" fontId="35" fillId="7" borderId="0" applyNumberFormat="0" applyBorder="0" applyAlignment="0" applyProtection="0"/>
    <xf numFmtId="0" fontId="35" fillId="32" borderId="0" applyNumberFormat="0" applyBorder="0" applyAlignment="0" applyProtection="0"/>
    <xf numFmtId="0" fontId="35" fillId="7" borderId="0" applyNumberFormat="0" applyBorder="0" applyAlignment="0" applyProtection="0"/>
    <xf numFmtId="0" fontId="35" fillId="7" borderId="0" applyNumberFormat="0" applyBorder="0" applyAlignment="0" applyProtection="0"/>
    <xf numFmtId="0" fontId="35" fillId="32" borderId="0" applyNumberFormat="0" applyBorder="0" applyAlignment="0" applyProtection="0"/>
    <xf numFmtId="0" fontId="35" fillId="7" borderId="0" applyNumberFormat="0" applyBorder="0" applyAlignment="0" applyProtection="0"/>
    <xf numFmtId="0" fontId="35" fillId="7" borderId="0" applyNumberFormat="0" applyBorder="0" applyAlignment="0" applyProtection="0"/>
    <xf numFmtId="0" fontId="35" fillId="32" borderId="0" applyNumberFormat="0" applyBorder="0" applyAlignment="0" applyProtection="0"/>
    <xf numFmtId="0" fontId="35" fillId="7" borderId="0" applyNumberFormat="0" applyBorder="0" applyAlignment="0" applyProtection="0"/>
    <xf numFmtId="0" fontId="35" fillId="61" borderId="0" applyNumberFormat="0" applyBorder="0" applyAlignment="0" applyProtection="0"/>
    <xf numFmtId="0" fontId="35" fillId="32" borderId="0" applyNumberFormat="0" applyBorder="0" applyAlignment="0" applyProtection="0"/>
    <xf numFmtId="0" fontId="35" fillId="61" borderId="0" applyNumberFormat="0" applyBorder="0" applyAlignment="0" applyProtection="0"/>
    <xf numFmtId="0" fontId="35" fillId="32" borderId="0" applyNumberFormat="0" applyBorder="0" applyAlignment="0" applyProtection="0"/>
    <xf numFmtId="0" fontId="35" fillId="32" borderId="0" applyNumberFormat="0" applyBorder="0" applyAlignment="0" applyProtection="0"/>
    <xf numFmtId="0" fontId="35" fillId="32" borderId="0" applyNumberFormat="0" applyBorder="0" applyAlignment="0" applyProtection="0"/>
    <xf numFmtId="0" fontId="35" fillId="29" borderId="0" applyNumberFormat="0" applyBorder="0" applyAlignment="0" applyProtection="0"/>
    <xf numFmtId="0" fontId="35" fillId="29" borderId="0" applyNumberFormat="0" applyBorder="0" applyAlignment="0" applyProtection="0"/>
    <xf numFmtId="0" fontId="35" fillId="29" borderId="0" applyNumberFormat="0" applyBorder="0" applyAlignment="0" applyProtection="0"/>
    <xf numFmtId="0" fontId="35" fillId="29" borderId="0" applyNumberFormat="0" applyBorder="0" applyAlignment="0" applyProtection="0"/>
    <xf numFmtId="0" fontId="35" fillId="29" borderId="0" applyNumberFormat="0" applyBorder="0" applyAlignment="0" applyProtection="0"/>
    <xf numFmtId="0" fontId="35" fillId="24" borderId="0" applyNumberFormat="0" applyBorder="0" applyAlignment="0" applyProtection="0"/>
    <xf numFmtId="0" fontId="35" fillId="29" borderId="0" applyNumberFormat="0" applyBorder="0" applyAlignment="0" applyProtection="0"/>
    <xf numFmtId="0" fontId="35" fillId="29" borderId="0" applyNumberFormat="0" applyBorder="0" applyAlignment="0" applyProtection="0"/>
    <xf numFmtId="0" fontId="35" fillId="29" borderId="0" applyNumberFormat="0" applyBorder="0" applyAlignment="0" applyProtection="0"/>
    <xf numFmtId="0" fontId="35" fillId="29" borderId="0" applyNumberFormat="0" applyBorder="0" applyAlignment="0" applyProtection="0"/>
    <xf numFmtId="0" fontId="35" fillId="29" borderId="0" applyNumberFormat="0" applyBorder="0" applyAlignment="0" applyProtection="0"/>
    <xf numFmtId="0" fontId="35" fillId="24" borderId="0" applyNumberFormat="0" applyBorder="0" applyAlignment="0" applyProtection="0"/>
    <xf numFmtId="0" fontId="35" fillId="27" borderId="0" applyNumberFormat="0" applyBorder="0" applyAlignment="0" applyProtection="0"/>
    <xf numFmtId="0" fontId="35" fillId="29" borderId="0" applyNumberFormat="0" applyBorder="0" applyAlignment="0" applyProtection="0"/>
    <xf numFmtId="0" fontId="35" fillId="27" borderId="0" applyNumberFormat="0" applyBorder="0" applyAlignment="0" applyProtection="0"/>
    <xf numFmtId="0" fontId="35" fillId="27" borderId="0" applyNumberFormat="0" applyBorder="0" applyAlignment="0" applyProtection="0"/>
    <xf numFmtId="0" fontId="35" fillId="29" borderId="0" applyNumberFormat="0" applyBorder="0" applyAlignment="0" applyProtection="0"/>
    <xf numFmtId="0" fontId="35" fillId="27" borderId="0" applyNumberFormat="0" applyBorder="0" applyAlignment="0" applyProtection="0"/>
    <xf numFmtId="0" fontId="35" fillId="27" borderId="0" applyNumberFormat="0" applyBorder="0" applyAlignment="0" applyProtection="0"/>
    <xf numFmtId="0" fontId="35" fillId="29" borderId="0" applyNumberFormat="0" applyBorder="0" applyAlignment="0" applyProtection="0"/>
    <xf numFmtId="0" fontId="35" fillId="24" borderId="0" applyNumberFormat="0" applyBorder="0" applyAlignment="0" applyProtection="0"/>
    <xf numFmtId="0" fontId="35" fillId="27" borderId="0" applyNumberFormat="0" applyBorder="0" applyAlignment="0" applyProtection="0"/>
    <xf numFmtId="0" fontId="35" fillId="29" borderId="0" applyNumberFormat="0" applyBorder="0" applyAlignment="0" applyProtection="0"/>
    <xf numFmtId="0" fontId="35" fillId="27" borderId="0" applyNumberFormat="0" applyBorder="0" applyAlignment="0" applyProtection="0"/>
    <xf numFmtId="0" fontId="35" fillId="29" borderId="0" applyNumberFormat="0" applyBorder="0" applyAlignment="0" applyProtection="0"/>
    <xf numFmtId="0" fontId="35" fillId="29" borderId="0" applyNumberFormat="0" applyBorder="0" applyAlignment="0" applyProtection="0"/>
    <xf numFmtId="0" fontId="35" fillId="29" borderId="0" applyNumberFormat="0" applyBorder="0" applyAlignment="0" applyProtection="0"/>
    <xf numFmtId="0" fontId="35" fillId="29" borderId="0" applyNumberFormat="0" applyBorder="0" applyAlignment="0" applyProtection="0"/>
    <xf numFmtId="0" fontId="35" fillId="27" borderId="0" applyNumberFormat="0" applyBorder="0" applyAlignment="0" applyProtection="0"/>
    <xf numFmtId="0" fontId="35" fillId="27" borderId="0" applyNumberFormat="0" applyBorder="0" applyAlignment="0" applyProtection="0"/>
    <xf numFmtId="0" fontId="35" fillId="27" borderId="0" applyNumberFormat="0" applyBorder="0" applyAlignment="0" applyProtection="0"/>
    <xf numFmtId="0" fontId="35" fillId="29" borderId="0" applyNumberFormat="0" applyBorder="0" applyAlignment="0" applyProtection="0"/>
    <xf numFmtId="0" fontId="35" fillId="27" borderId="0" applyNumberFormat="0" applyBorder="0" applyAlignment="0" applyProtection="0"/>
    <xf numFmtId="0" fontId="35" fillId="27" borderId="0" applyNumberFormat="0" applyBorder="0" applyAlignment="0" applyProtection="0"/>
    <xf numFmtId="0" fontId="35" fillId="29" borderId="0" applyNumberFormat="0" applyBorder="0" applyAlignment="0" applyProtection="0"/>
    <xf numFmtId="0" fontId="35" fillId="27" borderId="0" applyNumberFormat="0" applyBorder="0" applyAlignment="0" applyProtection="0"/>
    <xf numFmtId="0" fontId="35" fillId="27" borderId="0" applyNumberFormat="0" applyBorder="0" applyAlignment="0" applyProtection="0"/>
    <xf numFmtId="0" fontId="35" fillId="29" borderId="0" applyNumberFormat="0" applyBorder="0" applyAlignment="0" applyProtection="0"/>
    <xf numFmtId="0" fontId="35" fillId="27" borderId="0" applyNumberFormat="0" applyBorder="0" applyAlignment="0" applyProtection="0"/>
    <xf numFmtId="0" fontId="35" fillId="27" borderId="0" applyNumberFormat="0" applyBorder="0" applyAlignment="0" applyProtection="0"/>
    <xf numFmtId="0" fontId="35" fillId="29" borderId="0" applyNumberFormat="0" applyBorder="0" applyAlignment="0" applyProtection="0"/>
    <xf numFmtId="0" fontId="35" fillId="24" borderId="0" applyNumberFormat="0" applyBorder="0" applyAlignment="0" applyProtection="0"/>
    <xf numFmtId="0" fontId="35" fillId="29" borderId="0" applyNumberFormat="0" applyBorder="0" applyAlignment="0" applyProtection="0"/>
    <xf numFmtId="0" fontId="35" fillId="29" borderId="0" applyNumberFormat="0" applyBorder="0" applyAlignment="0" applyProtection="0"/>
    <xf numFmtId="0" fontId="35" fillId="29" borderId="0" applyNumberFormat="0" applyBorder="0" applyAlignment="0" applyProtection="0"/>
    <xf numFmtId="0" fontId="35" fillId="11" borderId="0" applyNumberFormat="0" applyBorder="0" applyAlignment="0" applyProtection="0"/>
    <xf numFmtId="0" fontId="35" fillId="11" borderId="0" applyNumberFormat="0" applyBorder="0" applyAlignment="0" applyProtection="0"/>
    <xf numFmtId="0" fontId="35" fillId="11" borderId="0" applyNumberFormat="0" applyBorder="0" applyAlignment="0" applyProtection="0"/>
    <xf numFmtId="0" fontId="35" fillId="11" borderId="0" applyNumberFormat="0" applyBorder="0" applyAlignment="0" applyProtection="0"/>
    <xf numFmtId="0" fontId="35" fillId="11" borderId="0" applyNumberFormat="0" applyBorder="0" applyAlignment="0" applyProtection="0"/>
    <xf numFmtId="0" fontId="35" fillId="22" borderId="0" applyNumberFormat="0" applyBorder="0" applyAlignment="0" applyProtection="0"/>
    <xf numFmtId="0" fontId="35" fillId="11" borderId="0" applyNumberFormat="0" applyBorder="0" applyAlignment="0" applyProtection="0"/>
    <xf numFmtId="0" fontId="35" fillId="11" borderId="0" applyNumberFormat="0" applyBorder="0" applyAlignment="0" applyProtection="0"/>
    <xf numFmtId="0" fontId="35" fillId="11" borderId="0" applyNumberFormat="0" applyBorder="0" applyAlignment="0" applyProtection="0"/>
    <xf numFmtId="0" fontId="35" fillId="11" borderId="0" applyNumberFormat="0" applyBorder="0" applyAlignment="0" applyProtection="0"/>
    <xf numFmtId="0" fontId="35" fillId="11" borderId="0" applyNumberFormat="0" applyBorder="0" applyAlignment="0" applyProtection="0"/>
    <xf numFmtId="0" fontId="35" fillId="22" borderId="0" applyNumberFormat="0" applyBorder="0" applyAlignment="0" applyProtection="0"/>
    <xf numFmtId="0" fontId="35" fillId="33" borderId="0" applyNumberFormat="0" applyBorder="0" applyAlignment="0" applyProtection="0"/>
    <xf numFmtId="0" fontId="35" fillId="11" borderId="0" applyNumberFormat="0" applyBorder="0" applyAlignment="0" applyProtection="0"/>
    <xf numFmtId="0" fontId="35" fillId="33" borderId="0" applyNumberFormat="0" applyBorder="0" applyAlignment="0" applyProtection="0"/>
    <xf numFmtId="0" fontId="35" fillId="33" borderId="0" applyNumberFormat="0" applyBorder="0" applyAlignment="0" applyProtection="0"/>
    <xf numFmtId="0" fontId="35" fillId="11" borderId="0" applyNumberFormat="0" applyBorder="0" applyAlignment="0" applyProtection="0"/>
    <xf numFmtId="0" fontId="35" fillId="33" borderId="0" applyNumberFormat="0" applyBorder="0" applyAlignment="0" applyProtection="0"/>
    <xf numFmtId="0" fontId="35" fillId="33" borderId="0" applyNumberFormat="0" applyBorder="0" applyAlignment="0" applyProtection="0"/>
    <xf numFmtId="0" fontId="35" fillId="11" borderId="0" applyNumberFormat="0" applyBorder="0" applyAlignment="0" applyProtection="0"/>
    <xf numFmtId="0" fontId="35" fillId="22" borderId="0" applyNumberFormat="0" applyBorder="0" applyAlignment="0" applyProtection="0"/>
    <xf numFmtId="0" fontId="35" fillId="33" borderId="0" applyNumberFormat="0" applyBorder="0" applyAlignment="0" applyProtection="0"/>
    <xf numFmtId="0" fontId="35" fillId="11" borderId="0" applyNumberFormat="0" applyBorder="0" applyAlignment="0" applyProtection="0"/>
    <xf numFmtId="0" fontId="35" fillId="33" borderId="0" applyNumberFormat="0" applyBorder="0" applyAlignment="0" applyProtection="0"/>
    <xf numFmtId="0" fontId="35" fillId="11" borderId="0" applyNumberFormat="0" applyBorder="0" applyAlignment="0" applyProtection="0"/>
    <xf numFmtId="0" fontId="35" fillId="11" borderId="0" applyNumberFormat="0" applyBorder="0" applyAlignment="0" applyProtection="0"/>
    <xf numFmtId="0" fontId="35" fillId="11" borderId="0" applyNumberFormat="0" applyBorder="0" applyAlignment="0" applyProtection="0"/>
    <xf numFmtId="0" fontId="35" fillId="11" borderId="0" applyNumberFormat="0" applyBorder="0" applyAlignment="0" applyProtection="0"/>
    <xf numFmtId="0" fontId="35" fillId="33" borderId="0" applyNumberFormat="0" applyBorder="0" applyAlignment="0" applyProtection="0"/>
    <xf numFmtId="0" fontId="35" fillId="33" borderId="0" applyNumberFormat="0" applyBorder="0" applyAlignment="0" applyProtection="0"/>
    <xf numFmtId="0" fontId="35" fillId="33" borderId="0" applyNumberFormat="0" applyBorder="0" applyAlignment="0" applyProtection="0"/>
    <xf numFmtId="0" fontId="35" fillId="11" borderId="0" applyNumberFormat="0" applyBorder="0" applyAlignment="0" applyProtection="0"/>
    <xf numFmtId="0" fontId="35" fillId="33" borderId="0" applyNumberFormat="0" applyBorder="0" applyAlignment="0" applyProtection="0"/>
    <xf numFmtId="0" fontId="35" fillId="33" borderId="0" applyNumberFormat="0" applyBorder="0" applyAlignment="0" applyProtection="0"/>
    <xf numFmtId="0" fontId="35" fillId="11" borderId="0" applyNumberFormat="0" applyBorder="0" applyAlignment="0" applyProtection="0"/>
    <xf numFmtId="0" fontId="35" fillId="33" borderId="0" applyNumberFormat="0" applyBorder="0" applyAlignment="0" applyProtection="0"/>
    <xf numFmtId="0" fontId="35" fillId="33" borderId="0" applyNumberFormat="0" applyBorder="0" applyAlignment="0" applyProtection="0"/>
    <xf numFmtId="0" fontId="35" fillId="11" borderId="0" applyNumberFormat="0" applyBorder="0" applyAlignment="0" applyProtection="0"/>
    <xf numFmtId="0" fontId="35" fillId="33" borderId="0" applyNumberFormat="0" applyBorder="0" applyAlignment="0" applyProtection="0"/>
    <xf numFmtId="0" fontId="35" fillId="33" borderId="0" applyNumberFormat="0" applyBorder="0" applyAlignment="0" applyProtection="0"/>
    <xf numFmtId="0" fontId="35" fillId="11" borderId="0" applyNumberFormat="0" applyBorder="0" applyAlignment="0" applyProtection="0"/>
    <xf numFmtId="0" fontId="35" fillId="22" borderId="0" applyNumberFormat="0" applyBorder="0" applyAlignment="0" applyProtection="0"/>
    <xf numFmtId="0" fontId="35" fillId="11" borderId="0" applyNumberFormat="0" applyBorder="0" applyAlignment="0" applyProtection="0"/>
    <xf numFmtId="0" fontId="35" fillId="11" borderId="0" applyNumberFormat="0" applyBorder="0" applyAlignment="0" applyProtection="0"/>
    <xf numFmtId="0" fontId="35" fillId="11" borderId="0" applyNumberFormat="0" applyBorder="0" applyAlignment="0" applyProtection="0"/>
    <xf numFmtId="0" fontId="35" fillId="18" borderId="0" applyNumberFormat="0" applyBorder="0" applyAlignment="0" applyProtection="0"/>
    <xf numFmtId="0" fontId="35" fillId="18" borderId="0" applyNumberFormat="0" applyBorder="0" applyAlignment="0" applyProtection="0"/>
    <xf numFmtId="0" fontId="35" fillId="18" borderId="0" applyNumberFormat="0" applyBorder="0" applyAlignment="0" applyProtection="0"/>
    <xf numFmtId="0" fontId="35" fillId="18" borderId="0" applyNumberFormat="0" applyBorder="0" applyAlignment="0" applyProtection="0"/>
    <xf numFmtId="0" fontId="35" fillId="18" borderId="0" applyNumberFormat="0" applyBorder="0" applyAlignment="0" applyProtection="0"/>
    <xf numFmtId="0" fontId="35" fillId="30" borderId="0" applyNumberFormat="0" applyBorder="0" applyAlignment="0" applyProtection="0"/>
    <xf numFmtId="0" fontId="35" fillId="18" borderId="0" applyNumberFormat="0" applyBorder="0" applyAlignment="0" applyProtection="0"/>
    <xf numFmtId="0" fontId="35" fillId="18" borderId="0" applyNumberFormat="0" applyBorder="0" applyAlignment="0" applyProtection="0"/>
    <xf numFmtId="0" fontId="35" fillId="18" borderId="0" applyNumberFormat="0" applyBorder="0" applyAlignment="0" applyProtection="0"/>
    <xf numFmtId="0" fontId="35" fillId="18" borderId="0" applyNumberFormat="0" applyBorder="0" applyAlignment="0" applyProtection="0"/>
    <xf numFmtId="0" fontId="35" fillId="18" borderId="0" applyNumberFormat="0" applyBorder="0" applyAlignment="0" applyProtection="0"/>
    <xf numFmtId="0" fontId="35" fillId="30" borderId="0" applyNumberFormat="0" applyBorder="0" applyAlignment="0" applyProtection="0"/>
    <xf numFmtId="0" fontId="35" fillId="30" borderId="0" applyNumberFormat="0" applyBorder="0" applyAlignment="0" applyProtection="0"/>
    <xf numFmtId="0" fontId="35" fillId="18" borderId="0" applyNumberFormat="0" applyBorder="0" applyAlignment="0" applyProtection="0"/>
    <xf numFmtId="0" fontId="35" fillId="30" borderId="0" applyNumberFormat="0" applyBorder="0" applyAlignment="0" applyProtection="0"/>
    <xf numFmtId="0" fontId="35" fillId="30" borderId="0" applyNumberFormat="0" applyBorder="0" applyAlignment="0" applyProtection="0"/>
    <xf numFmtId="0" fontId="35" fillId="18" borderId="0" applyNumberFormat="0" applyBorder="0" applyAlignment="0" applyProtection="0"/>
    <xf numFmtId="0" fontId="35" fillId="30" borderId="0" applyNumberFormat="0" applyBorder="0" applyAlignment="0" applyProtection="0"/>
    <xf numFmtId="0" fontId="35" fillId="62" borderId="0" applyNumberFormat="0" applyBorder="0" applyAlignment="0" applyProtection="0"/>
    <xf numFmtId="0" fontId="35" fillId="18" borderId="0" applyNumberFormat="0" applyBorder="0" applyAlignment="0" applyProtection="0"/>
    <xf numFmtId="0" fontId="35" fillId="62" borderId="0" applyNumberFormat="0" applyBorder="0" applyAlignment="0" applyProtection="0"/>
    <xf numFmtId="0" fontId="35" fillId="18" borderId="0" applyNumberFormat="0" applyBorder="0" applyAlignment="0" applyProtection="0"/>
    <xf numFmtId="0" fontId="35" fillId="30" borderId="0" applyNumberFormat="0" applyBorder="0" applyAlignment="0" applyProtection="0"/>
    <xf numFmtId="0" fontId="35" fillId="18" borderId="0" applyNumberFormat="0" applyBorder="0" applyAlignment="0" applyProtection="0"/>
    <xf numFmtId="0" fontId="35" fillId="18" borderId="0" applyNumberFormat="0" applyBorder="0" applyAlignment="0" applyProtection="0"/>
    <xf numFmtId="0" fontId="35" fillId="18" borderId="0" applyNumberFormat="0" applyBorder="0" applyAlignment="0" applyProtection="0"/>
    <xf numFmtId="0" fontId="35" fillId="18" borderId="0" applyNumberFormat="0" applyBorder="0" applyAlignment="0" applyProtection="0"/>
    <xf numFmtId="0" fontId="35" fillId="30" borderId="0" applyNumberFormat="0" applyBorder="0" applyAlignment="0" applyProtection="0"/>
    <xf numFmtId="0" fontId="35" fillId="30" borderId="0" applyNumberFormat="0" applyBorder="0" applyAlignment="0" applyProtection="0"/>
    <xf numFmtId="0" fontId="35" fillId="30" borderId="0" applyNumberFormat="0" applyBorder="0" applyAlignment="0" applyProtection="0"/>
    <xf numFmtId="0" fontId="35" fillId="18" borderId="0" applyNumberFormat="0" applyBorder="0" applyAlignment="0" applyProtection="0"/>
    <xf numFmtId="0" fontId="35" fillId="30" borderId="0" applyNumberFormat="0" applyBorder="0" applyAlignment="0" applyProtection="0"/>
    <xf numFmtId="0" fontId="35" fillId="30" borderId="0" applyNumberFormat="0" applyBorder="0" applyAlignment="0" applyProtection="0"/>
    <xf numFmtId="0" fontId="35" fillId="18" borderId="0" applyNumberFormat="0" applyBorder="0" applyAlignment="0" applyProtection="0"/>
    <xf numFmtId="0" fontId="35" fillId="30" borderId="0" applyNumberFormat="0" applyBorder="0" applyAlignment="0" applyProtection="0"/>
    <xf numFmtId="0" fontId="35" fillId="30" borderId="0" applyNumberFormat="0" applyBorder="0" applyAlignment="0" applyProtection="0"/>
    <xf numFmtId="0" fontId="35" fillId="18" borderId="0" applyNumberFormat="0" applyBorder="0" applyAlignment="0" applyProtection="0"/>
    <xf numFmtId="0" fontId="35" fillId="30" borderId="0" applyNumberFormat="0" applyBorder="0" applyAlignment="0" applyProtection="0"/>
    <xf numFmtId="0" fontId="35" fillId="62" borderId="0" applyNumberFormat="0" applyBorder="0" applyAlignment="0" applyProtection="0"/>
    <xf numFmtId="0" fontId="35" fillId="18" borderId="0" applyNumberFormat="0" applyBorder="0" applyAlignment="0" applyProtection="0"/>
    <xf numFmtId="0" fontId="35" fillId="62" borderId="0" applyNumberFormat="0" applyBorder="0" applyAlignment="0" applyProtection="0"/>
    <xf numFmtId="0" fontId="35" fillId="18" borderId="0" applyNumberFormat="0" applyBorder="0" applyAlignment="0" applyProtection="0"/>
    <xf numFmtId="0" fontId="35" fillId="18" borderId="0" applyNumberFormat="0" applyBorder="0" applyAlignment="0" applyProtection="0"/>
    <xf numFmtId="0" fontId="35" fillId="18" borderId="0" applyNumberFormat="0" applyBorder="0" applyAlignment="0" applyProtection="0"/>
    <xf numFmtId="0" fontId="35" fillId="7" borderId="0" applyNumberFormat="0" applyBorder="0" applyAlignment="0" applyProtection="0"/>
    <xf numFmtId="0" fontId="35" fillId="7" borderId="0" applyNumberFormat="0" applyBorder="0" applyAlignment="0" applyProtection="0"/>
    <xf numFmtId="0" fontId="35" fillId="7" borderId="0" applyNumberFormat="0" applyBorder="0" applyAlignment="0" applyProtection="0"/>
    <xf numFmtId="0" fontId="35" fillId="7" borderId="0" applyNumberFormat="0" applyBorder="0" applyAlignment="0" applyProtection="0"/>
    <xf numFmtId="0" fontId="35" fillId="7" borderId="0" applyNumberFormat="0" applyBorder="0" applyAlignment="0" applyProtection="0"/>
    <xf numFmtId="0" fontId="35" fillId="10" borderId="0" applyNumberFormat="0" applyBorder="0" applyAlignment="0" applyProtection="0"/>
    <xf numFmtId="0" fontId="35" fillId="7" borderId="0" applyNumberFormat="0" applyBorder="0" applyAlignment="0" applyProtection="0"/>
    <xf numFmtId="0" fontId="35" fillId="7" borderId="0" applyNumberFormat="0" applyBorder="0" applyAlignment="0" applyProtection="0"/>
    <xf numFmtId="0" fontId="35" fillId="7" borderId="0" applyNumberFormat="0" applyBorder="0" applyAlignment="0" applyProtection="0"/>
    <xf numFmtId="0" fontId="35" fillId="7" borderId="0" applyNumberFormat="0" applyBorder="0" applyAlignment="0" applyProtection="0"/>
    <xf numFmtId="0" fontId="35" fillId="7" borderId="0" applyNumberFormat="0" applyBorder="0" applyAlignment="0" applyProtection="0"/>
    <xf numFmtId="0" fontId="35" fillId="10" borderId="0" applyNumberFormat="0" applyBorder="0" applyAlignment="0" applyProtection="0"/>
    <xf numFmtId="0" fontId="35" fillId="34" borderId="0" applyNumberFormat="0" applyBorder="0" applyAlignment="0" applyProtection="0"/>
    <xf numFmtId="0" fontId="35" fillId="7" borderId="0" applyNumberFormat="0" applyBorder="0" applyAlignment="0" applyProtection="0"/>
    <xf numFmtId="0" fontId="35" fillId="34" borderId="0" applyNumberFormat="0" applyBorder="0" applyAlignment="0" applyProtection="0"/>
    <xf numFmtId="0" fontId="35" fillId="34" borderId="0" applyNumberFormat="0" applyBorder="0" applyAlignment="0" applyProtection="0"/>
    <xf numFmtId="0" fontId="35" fillId="7" borderId="0" applyNumberFormat="0" applyBorder="0" applyAlignment="0" applyProtection="0"/>
    <xf numFmtId="0" fontId="35" fillId="34" borderId="0" applyNumberFormat="0" applyBorder="0" applyAlignment="0" applyProtection="0"/>
    <xf numFmtId="0" fontId="35" fillId="34" borderId="0" applyNumberFormat="0" applyBorder="0" applyAlignment="0" applyProtection="0"/>
    <xf numFmtId="0" fontId="35" fillId="7" borderId="0" applyNumberFormat="0" applyBorder="0" applyAlignment="0" applyProtection="0"/>
    <xf numFmtId="0" fontId="35" fillId="10" borderId="0" applyNumberFormat="0" applyBorder="0" applyAlignment="0" applyProtection="0"/>
    <xf numFmtId="0" fontId="35" fillId="34" borderId="0" applyNumberFormat="0" applyBorder="0" applyAlignment="0" applyProtection="0"/>
    <xf numFmtId="0" fontId="35" fillId="7" borderId="0" applyNumberFormat="0" applyBorder="0" applyAlignment="0" applyProtection="0"/>
    <xf numFmtId="0" fontId="35" fillId="34" borderId="0" applyNumberFormat="0" applyBorder="0" applyAlignment="0" applyProtection="0"/>
    <xf numFmtId="0" fontId="35" fillId="7" borderId="0" applyNumberFormat="0" applyBorder="0" applyAlignment="0" applyProtection="0"/>
    <xf numFmtId="0" fontId="35" fillId="7" borderId="0" applyNumberFormat="0" applyBorder="0" applyAlignment="0" applyProtection="0"/>
    <xf numFmtId="0" fontId="35" fillId="7" borderId="0" applyNumberFormat="0" applyBorder="0" applyAlignment="0" applyProtection="0"/>
    <xf numFmtId="0" fontId="35" fillId="7" borderId="0" applyNumberFormat="0" applyBorder="0" applyAlignment="0" applyProtection="0"/>
    <xf numFmtId="0" fontId="35" fillId="34" borderId="0" applyNumberFormat="0" applyBorder="0" applyAlignment="0" applyProtection="0"/>
    <xf numFmtId="0" fontId="35" fillId="34" borderId="0" applyNumberFormat="0" applyBorder="0" applyAlignment="0" applyProtection="0"/>
    <xf numFmtId="0" fontId="35" fillId="34" borderId="0" applyNumberFormat="0" applyBorder="0" applyAlignment="0" applyProtection="0"/>
    <xf numFmtId="0" fontId="35" fillId="7" borderId="0" applyNumberFormat="0" applyBorder="0" applyAlignment="0" applyProtection="0"/>
    <xf numFmtId="0" fontId="35" fillId="34" borderId="0" applyNumberFormat="0" applyBorder="0" applyAlignment="0" applyProtection="0"/>
    <xf numFmtId="0" fontId="35" fillId="34" borderId="0" applyNumberFormat="0" applyBorder="0" applyAlignment="0" applyProtection="0"/>
    <xf numFmtId="0" fontId="35" fillId="7" borderId="0" applyNumberFormat="0" applyBorder="0" applyAlignment="0" applyProtection="0"/>
    <xf numFmtId="0" fontId="35" fillId="34" borderId="0" applyNumberFormat="0" applyBorder="0" applyAlignment="0" applyProtection="0"/>
    <xf numFmtId="0" fontId="35" fillId="34" borderId="0" applyNumberFormat="0" applyBorder="0" applyAlignment="0" applyProtection="0"/>
    <xf numFmtId="0" fontId="35" fillId="7" borderId="0" applyNumberFormat="0" applyBorder="0" applyAlignment="0" applyProtection="0"/>
    <xf numFmtId="0" fontId="35" fillId="34" borderId="0" applyNumberFormat="0" applyBorder="0" applyAlignment="0" applyProtection="0"/>
    <xf numFmtId="0" fontId="35" fillId="34" borderId="0" applyNumberFormat="0" applyBorder="0" applyAlignment="0" applyProtection="0"/>
    <xf numFmtId="0" fontId="35" fillId="7" borderId="0" applyNumberFormat="0" applyBorder="0" applyAlignment="0" applyProtection="0"/>
    <xf numFmtId="0" fontId="35" fillId="10" borderId="0" applyNumberFormat="0" applyBorder="0" applyAlignment="0" applyProtection="0"/>
    <xf numFmtId="0" fontId="35" fillId="7" borderId="0" applyNumberFormat="0" applyBorder="0" applyAlignment="0" applyProtection="0"/>
    <xf numFmtId="0" fontId="35" fillId="7" borderId="0" applyNumberFormat="0" applyBorder="0" applyAlignment="0" applyProtection="0"/>
    <xf numFmtId="0" fontId="35" fillId="7" borderId="0" applyNumberFormat="0" applyBorder="0" applyAlignment="0" applyProtection="0"/>
    <xf numFmtId="0" fontId="66" fillId="35" borderId="0" applyNumberFormat="0" applyBorder="0" applyAlignment="0" applyProtection="0"/>
    <xf numFmtId="0" fontId="35" fillId="31" borderId="0" applyNumberFormat="0" applyBorder="0" applyAlignment="0" applyProtection="0"/>
    <xf numFmtId="0" fontId="35" fillId="36" borderId="0" applyNumberFormat="0" applyBorder="0" applyAlignment="0" applyProtection="0"/>
    <xf numFmtId="0" fontId="35" fillId="30" borderId="0" applyNumberFormat="0" applyBorder="0" applyAlignment="0" applyProtection="0"/>
    <xf numFmtId="0" fontId="66" fillId="63" borderId="0" applyNumberFormat="0" applyBorder="0" applyAlignment="0" applyProtection="0"/>
    <xf numFmtId="0" fontId="35" fillId="61" borderId="0" applyNumberFormat="0" applyBorder="0" applyAlignment="0" applyProtection="0"/>
    <xf numFmtId="0" fontId="35" fillId="23" borderId="0" applyNumberFormat="0" applyBorder="0" applyAlignment="0" applyProtection="0"/>
    <xf numFmtId="0" fontId="66" fillId="25" borderId="0" applyNumberFormat="0" applyBorder="0" applyAlignment="0" applyProtection="0"/>
    <xf numFmtId="0" fontId="35" fillId="27" borderId="0" applyNumberFormat="0" applyBorder="0" applyAlignment="0" applyProtection="0"/>
    <xf numFmtId="0" fontId="35" fillId="26" borderId="0" applyNumberFormat="0" applyBorder="0" applyAlignment="0" applyProtection="0"/>
    <xf numFmtId="0" fontId="35" fillId="24" borderId="0" applyNumberFormat="0" applyBorder="0" applyAlignment="0" applyProtection="0"/>
    <xf numFmtId="0" fontId="66" fillId="37" borderId="0" applyNumberFormat="0" applyBorder="0" applyAlignment="0" applyProtection="0"/>
    <xf numFmtId="0" fontId="35" fillId="33" borderId="0" applyNumberFormat="0" applyBorder="0" applyAlignment="0" applyProtection="0"/>
    <xf numFmtId="0" fontId="35" fillId="21" borderId="0" applyNumberFormat="0" applyBorder="0" applyAlignment="0" applyProtection="0"/>
    <xf numFmtId="0" fontId="35" fillId="22" borderId="0" applyNumberFormat="0" applyBorder="0" applyAlignment="0" applyProtection="0"/>
    <xf numFmtId="0" fontId="66" fillId="64" borderId="0" applyNumberFormat="0" applyBorder="0" applyAlignment="0" applyProtection="0"/>
    <xf numFmtId="0" fontId="35" fillId="62" borderId="0" applyNumberFormat="0" applyBorder="0" applyAlignment="0" applyProtection="0"/>
    <xf numFmtId="0" fontId="35" fillId="36" borderId="0" applyNumberFormat="0" applyBorder="0" applyAlignment="0" applyProtection="0"/>
    <xf numFmtId="0" fontId="66" fillId="38" borderId="0" applyNumberFormat="0" applyBorder="0" applyAlignment="0" applyProtection="0"/>
    <xf numFmtId="0" fontId="35" fillId="34" borderId="0" applyNumberFormat="0" applyBorder="0" applyAlignment="0" applyProtection="0"/>
    <xf numFmtId="0" fontId="35" fillId="9" borderId="0" applyNumberFormat="0" applyBorder="0" applyAlignment="0" applyProtection="0"/>
    <xf numFmtId="0" fontId="35" fillId="10" borderId="0" applyNumberFormat="0" applyBorder="0" applyAlignment="0" applyProtection="0"/>
    <xf numFmtId="0" fontId="66" fillId="39" borderId="0" applyNumberFormat="0" applyBorder="0" applyAlignment="0" applyProtection="0"/>
    <xf numFmtId="0" fontId="66" fillId="39" borderId="0" applyNumberFormat="0" applyBorder="0" applyAlignment="0" applyProtection="0"/>
    <xf numFmtId="0" fontId="35" fillId="36" borderId="0" applyNumberFormat="0" applyBorder="0" applyAlignment="0" applyProtection="0"/>
    <xf numFmtId="0" fontId="66" fillId="36" borderId="0" applyNumberFormat="0" applyBorder="0" applyAlignment="0" applyProtection="0"/>
    <xf numFmtId="0" fontId="66" fillId="40" borderId="0" applyNumberFormat="0" applyBorder="0" applyAlignment="0" applyProtection="0"/>
    <xf numFmtId="0" fontId="66" fillId="40" borderId="0" applyNumberFormat="0" applyBorder="0" applyAlignment="0" applyProtection="0"/>
    <xf numFmtId="0" fontId="35" fillId="40" borderId="0" applyNumberFormat="0" applyBorder="0" applyAlignment="0" applyProtection="0"/>
    <xf numFmtId="0" fontId="66" fillId="41" borderId="0" applyNumberFormat="0" applyBorder="0" applyAlignment="0" applyProtection="0"/>
    <xf numFmtId="0" fontId="66" fillId="42" borderId="0" applyNumberFormat="0" applyBorder="0" applyAlignment="0" applyProtection="0"/>
    <xf numFmtId="0" fontId="66" fillId="42" borderId="0" applyNumberFormat="0" applyBorder="0" applyAlignment="0" applyProtection="0"/>
    <xf numFmtId="0" fontId="35" fillId="42" borderId="0" applyNumberFormat="0" applyBorder="0" applyAlignment="0" applyProtection="0"/>
    <xf numFmtId="0" fontId="66" fillId="41" borderId="0" applyNumberFormat="0" applyBorder="0" applyAlignment="0" applyProtection="0"/>
    <xf numFmtId="0" fontId="66" fillId="37" borderId="0" applyNumberFormat="0" applyBorder="0" applyAlignment="0" applyProtection="0"/>
    <xf numFmtId="0" fontId="66" fillId="37" borderId="0" applyNumberFormat="0" applyBorder="0" applyAlignment="0" applyProtection="0"/>
    <xf numFmtId="0" fontId="35" fillId="43" borderId="0" applyNumberFormat="0" applyBorder="0" applyAlignment="0" applyProtection="0"/>
    <xf numFmtId="0" fontId="66" fillId="43"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35" fillId="36" borderId="0" applyNumberFormat="0" applyBorder="0" applyAlignment="0" applyProtection="0"/>
    <xf numFmtId="0" fontId="66" fillId="66" borderId="0" applyNumberFormat="0" applyBorder="0" applyAlignment="0" applyProtection="0"/>
    <xf numFmtId="0" fontId="66" fillId="66" borderId="0" applyNumberFormat="0" applyBorder="0" applyAlignment="0" applyProtection="0"/>
    <xf numFmtId="0" fontId="35" fillId="44" borderId="0" applyNumberFormat="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67" fillId="67" borderId="0" applyNumberFormat="0" applyBorder="0" applyAlignment="0" applyProtection="0"/>
    <xf numFmtId="0" fontId="67" fillId="67" borderId="0" applyNumberFormat="0" applyBorder="0" applyAlignment="0" applyProtection="0"/>
    <xf numFmtId="0" fontId="36" fillId="8" borderId="0" applyNumberFormat="0" applyBorder="0" applyAlignment="0" applyProtection="0"/>
    <xf numFmtId="0" fontId="68" fillId="67" borderId="0" applyNumberFormat="0" applyBorder="0" applyAlignment="0" applyProtection="0"/>
    <xf numFmtId="0" fontId="27" fillId="12" borderId="1" applyNumberFormat="0" applyFont="0" applyAlignment="0" applyProtection="0"/>
    <xf numFmtId="0" fontId="61" fillId="12" borderId="1" applyNumberFormat="0" applyFont="0" applyAlignment="0" applyProtection="0"/>
    <xf numFmtId="0" fontId="27" fillId="12" borderId="1" applyNumberFormat="0" applyFont="0" applyAlignment="0" applyProtection="0"/>
    <xf numFmtId="0" fontId="61" fillId="12" borderId="1" applyNumberFormat="0" applyFont="0" applyAlignment="0" applyProtection="0"/>
    <xf numFmtId="0" fontId="27" fillId="12" borderId="1" applyNumberFormat="0" applyFont="0" applyAlignment="0" applyProtection="0"/>
    <xf numFmtId="0" fontId="61" fillId="12" borderId="1" applyNumberFormat="0" applyFont="0" applyAlignment="0" applyProtection="0"/>
    <xf numFmtId="0" fontId="27" fillId="12" borderId="1" applyNumberFormat="0" applyFont="0" applyAlignment="0" applyProtection="0"/>
    <xf numFmtId="0" fontId="61" fillId="12" borderId="1" applyNumberFormat="0" applyFont="0" applyAlignment="0" applyProtection="0"/>
    <xf numFmtId="0" fontId="27" fillId="12" borderId="1" applyNumberFormat="0" applyFont="0" applyAlignment="0" applyProtection="0"/>
    <xf numFmtId="0" fontId="61" fillId="12" borderId="1" applyNumberFormat="0" applyFont="0" applyAlignment="0" applyProtection="0"/>
    <xf numFmtId="0" fontId="33" fillId="12" borderId="10" applyNumberFormat="0" applyFont="0" applyAlignment="0" applyProtection="0"/>
    <xf numFmtId="0" fontId="27" fillId="12" borderId="1" applyNumberFormat="0" applyFont="0" applyAlignment="0" applyProtection="0"/>
    <xf numFmtId="0" fontId="61" fillId="12" borderId="1" applyNumberFormat="0" applyFont="0" applyAlignment="0" applyProtection="0"/>
    <xf numFmtId="0" fontId="27" fillId="12" borderId="1" applyNumberFormat="0" applyFont="0" applyAlignment="0" applyProtection="0"/>
    <xf numFmtId="0" fontId="61" fillId="12" borderId="1" applyNumberFormat="0" applyFont="0" applyAlignment="0" applyProtection="0"/>
    <xf numFmtId="0" fontId="27" fillId="12" borderId="1" applyNumberFormat="0" applyFont="0" applyAlignment="0" applyProtection="0"/>
    <xf numFmtId="0" fontId="61" fillId="12" borderId="1" applyNumberFormat="0" applyFont="0" applyAlignment="0" applyProtection="0"/>
    <xf numFmtId="0" fontId="27" fillId="12" borderId="1" applyNumberFormat="0" applyFont="0" applyAlignment="0" applyProtection="0"/>
    <xf numFmtId="0" fontId="61" fillId="12" borderId="1" applyNumberFormat="0" applyFont="0" applyAlignment="0" applyProtection="0"/>
    <xf numFmtId="0" fontId="45" fillId="68" borderId="10" applyNumberFormat="0" applyFont="0" applyAlignment="0" applyProtection="0"/>
    <xf numFmtId="0" fontId="58" fillId="68" borderId="10" applyNumberFormat="0" applyFont="0" applyAlignment="0" applyProtection="0"/>
    <xf numFmtId="0" fontId="58" fillId="68" borderId="10" applyNumberFormat="0" applyFont="0" applyAlignment="0" applyProtection="0"/>
    <xf numFmtId="0" fontId="58" fillId="68" borderId="10" applyNumberFormat="0" applyFont="0" applyAlignment="0" applyProtection="0"/>
    <xf numFmtId="0" fontId="58" fillId="68" borderId="10" applyNumberFormat="0" applyFont="0" applyAlignment="0" applyProtection="0"/>
    <xf numFmtId="0" fontId="58" fillId="68" borderId="10" applyNumberFormat="0" applyFont="0" applyAlignment="0" applyProtection="0"/>
    <xf numFmtId="0" fontId="58" fillId="68" borderId="10" applyNumberFormat="0" applyFont="0" applyAlignment="0" applyProtection="0"/>
    <xf numFmtId="0" fontId="58" fillId="68" borderId="10" applyNumberFormat="0" applyFont="0" applyAlignment="0" applyProtection="0"/>
    <xf numFmtId="0" fontId="45" fillId="68" borderId="10" applyNumberFormat="0" applyFont="0" applyAlignment="0" applyProtection="0"/>
    <xf numFmtId="0" fontId="58" fillId="68" borderId="10" applyNumberFormat="0" applyFont="0" applyAlignment="0" applyProtection="0"/>
    <xf numFmtId="0" fontId="58" fillId="68" borderId="10" applyNumberFormat="0" applyFont="0" applyAlignment="0" applyProtection="0"/>
    <xf numFmtId="0" fontId="58" fillId="68" borderId="10" applyNumberFormat="0" applyFont="0" applyAlignment="0" applyProtection="0"/>
    <xf numFmtId="0" fontId="58" fillId="68" borderId="10" applyNumberFormat="0" applyFont="0" applyAlignment="0" applyProtection="0"/>
    <xf numFmtId="0" fontId="58" fillId="68" borderId="10" applyNumberFormat="0" applyFont="0" applyAlignment="0" applyProtection="0"/>
    <xf numFmtId="0" fontId="58" fillId="68" borderId="10" applyNumberFormat="0" applyFont="0" applyAlignment="0" applyProtection="0"/>
    <xf numFmtId="0" fontId="58" fillId="68" borderId="10" applyNumberFormat="0" applyFont="0" applyAlignment="0" applyProtection="0"/>
    <xf numFmtId="0" fontId="33" fillId="12" borderId="10" applyNumberFormat="0" applyFont="0" applyAlignment="0" applyProtection="0"/>
    <xf numFmtId="0" fontId="58" fillId="68" borderId="10" applyNumberFormat="0" applyFont="0" applyAlignment="0" applyProtection="0"/>
    <xf numFmtId="0" fontId="58" fillId="68" borderId="10" applyNumberFormat="0" applyFont="0" applyAlignment="0" applyProtection="0"/>
    <xf numFmtId="0" fontId="61" fillId="12" borderId="1" applyNumberFormat="0" applyFont="0" applyAlignment="0" applyProtection="0"/>
    <xf numFmtId="0" fontId="27" fillId="12" borderId="1"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58" fillId="68" borderId="10" applyNumberFormat="0" applyFont="0" applyAlignment="0" applyProtection="0"/>
    <xf numFmtId="0" fontId="58" fillId="68" borderId="10" applyNumberFormat="0" applyFont="0" applyAlignment="0" applyProtection="0"/>
    <xf numFmtId="0" fontId="58" fillId="68" borderId="10" applyNumberFormat="0" applyFont="0" applyAlignment="0" applyProtection="0"/>
    <xf numFmtId="0" fontId="58" fillId="68" borderId="10" applyNumberFormat="0" applyFont="0" applyAlignment="0" applyProtection="0"/>
    <xf numFmtId="0" fontId="58" fillId="68" borderId="10" applyNumberFormat="0" applyFont="0" applyAlignment="0" applyProtection="0"/>
    <xf numFmtId="0" fontId="58" fillId="68" borderId="10" applyNumberFormat="0" applyFont="0" applyAlignment="0" applyProtection="0"/>
    <xf numFmtId="0" fontId="58" fillId="68" borderId="10" applyNumberFormat="0" applyFont="0" applyAlignment="0" applyProtection="0"/>
    <xf numFmtId="0" fontId="58" fillId="68" borderId="10" applyNumberFormat="0" applyFont="0" applyAlignment="0" applyProtection="0"/>
    <xf numFmtId="0" fontId="58" fillId="68" borderId="10" applyNumberFormat="0" applyFont="0" applyAlignment="0" applyProtection="0"/>
    <xf numFmtId="0" fontId="58" fillId="68" borderId="10" applyNumberFormat="0" applyFont="0" applyAlignment="0" applyProtection="0"/>
    <xf numFmtId="0" fontId="58" fillId="68" borderId="10" applyNumberFormat="0" applyFont="0" applyAlignment="0" applyProtection="0"/>
    <xf numFmtId="0" fontId="58" fillId="68" borderId="10" applyNumberFormat="0" applyFont="0" applyAlignment="0" applyProtection="0"/>
    <xf numFmtId="0" fontId="58" fillId="68" borderId="10" applyNumberFormat="0" applyFont="0" applyAlignment="0" applyProtection="0"/>
    <xf numFmtId="0" fontId="58" fillId="68" borderId="10" applyNumberFormat="0" applyFont="0" applyAlignment="0" applyProtection="0"/>
    <xf numFmtId="0" fontId="58" fillId="68" borderId="10" applyNumberFormat="0" applyFont="0" applyAlignment="0" applyProtection="0"/>
    <xf numFmtId="0" fontId="58" fillId="68" borderId="10" applyNumberFormat="0" applyFont="0" applyAlignment="0" applyProtection="0"/>
    <xf numFmtId="0" fontId="58" fillId="68" borderId="10" applyNumberFormat="0" applyFont="0" applyAlignment="0" applyProtection="0"/>
    <xf numFmtId="0" fontId="58" fillId="68" borderId="10" applyNumberFormat="0" applyFont="0" applyAlignment="0" applyProtection="0"/>
    <xf numFmtId="0" fontId="45" fillId="68" borderId="10" applyNumberFormat="0" applyFont="0" applyAlignment="0" applyProtection="0"/>
    <xf numFmtId="0" fontId="58" fillId="68" borderId="10" applyNumberFormat="0" applyFont="0" applyAlignment="0" applyProtection="0"/>
    <xf numFmtId="0" fontId="58" fillId="68" borderId="10" applyNumberFormat="0" applyFont="0" applyAlignment="0" applyProtection="0"/>
    <xf numFmtId="0" fontId="58" fillId="68" borderId="10" applyNumberFormat="0" applyFont="0" applyAlignment="0" applyProtection="0"/>
    <xf numFmtId="0" fontId="58" fillId="68" borderId="10" applyNumberFormat="0" applyFont="0" applyAlignment="0" applyProtection="0"/>
    <xf numFmtId="0" fontId="58" fillId="68" borderId="10" applyNumberFormat="0" applyFont="0" applyAlignment="0" applyProtection="0"/>
    <xf numFmtId="0" fontId="58" fillId="68" borderId="10" applyNumberFormat="0" applyFont="0" applyAlignment="0" applyProtection="0"/>
    <xf numFmtId="0" fontId="58" fillId="68" borderId="10" applyNumberFormat="0" applyFont="0" applyAlignment="0" applyProtection="0"/>
    <xf numFmtId="0" fontId="45" fillId="68" borderId="10" applyNumberFormat="0" applyFont="0" applyAlignment="0" applyProtection="0"/>
    <xf numFmtId="0" fontId="58" fillId="68" borderId="10" applyNumberFormat="0" applyFont="0" applyAlignment="0" applyProtection="0"/>
    <xf numFmtId="0" fontId="58" fillId="68" borderId="10" applyNumberFormat="0" applyFont="0" applyAlignment="0" applyProtection="0"/>
    <xf numFmtId="0" fontId="58" fillId="68" borderId="10" applyNumberFormat="0" applyFont="0" applyAlignment="0" applyProtection="0"/>
    <xf numFmtId="0" fontId="58" fillId="68" borderId="10" applyNumberFormat="0" applyFont="0" applyAlignment="0" applyProtection="0"/>
    <xf numFmtId="0" fontId="58" fillId="68" borderId="10" applyNumberFormat="0" applyFont="0" applyAlignment="0" applyProtection="0"/>
    <xf numFmtId="0" fontId="58" fillId="68" borderId="10" applyNumberFormat="0" applyFont="0" applyAlignment="0" applyProtection="0"/>
    <xf numFmtId="0" fontId="58" fillId="68" borderId="10" applyNumberFormat="0" applyFont="0" applyAlignment="0" applyProtection="0"/>
    <xf numFmtId="0" fontId="58" fillId="68" borderId="10" applyNumberFormat="0" applyFont="0" applyAlignment="0" applyProtection="0"/>
    <xf numFmtId="0" fontId="58" fillId="68" borderId="10" applyNumberFormat="0" applyFont="0" applyAlignment="0" applyProtection="0"/>
    <xf numFmtId="0" fontId="58" fillId="68" borderId="10" applyNumberFormat="0" applyFont="0" applyAlignment="0" applyProtection="0"/>
    <xf numFmtId="0" fontId="58" fillId="68" borderId="10" applyNumberFormat="0" applyFont="0" applyAlignment="0" applyProtection="0"/>
    <xf numFmtId="0" fontId="61" fillId="12" borderId="1" applyNumberFormat="0" applyFont="0" applyAlignment="0" applyProtection="0"/>
    <xf numFmtId="0" fontId="27" fillId="12" borderId="1"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58" fillId="68" borderId="10" applyNumberFormat="0" applyFont="0" applyAlignment="0" applyProtection="0"/>
    <xf numFmtId="0" fontId="58" fillId="68" borderId="10" applyNumberFormat="0" applyFont="0" applyAlignment="0" applyProtection="0"/>
    <xf numFmtId="0" fontId="58" fillId="68" borderId="10" applyNumberFormat="0" applyFont="0" applyAlignment="0" applyProtection="0"/>
    <xf numFmtId="0" fontId="58" fillId="68" borderId="10" applyNumberFormat="0" applyFont="0" applyAlignment="0" applyProtection="0"/>
    <xf numFmtId="0" fontId="58" fillId="68" borderId="10" applyNumberFormat="0" applyFont="0" applyAlignment="0" applyProtection="0"/>
    <xf numFmtId="0" fontId="58" fillId="68" borderId="10" applyNumberFormat="0" applyFont="0" applyAlignment="0" applyProtection="0"/>
    <xf numFmtId="0" fontId="58" fillId="68" borderId="10" applyNumberFormat="0" applyFont="0" applyAlignment="0" applyProtection="0"/>
    <xf numFmtId="0" fontId="58" fillId="68" borderId="10" applyNumberFormat="0" applyFont="0" applyAlignment="0" applyProtection="0"/>
    <xf numFmtId="0" fontId="58" fillId="68" borderId="10" applyNumberFormat="0" applyFont="0" applyAlignment="0" applyProtection="0"/>
    <xf numFmtId="0" fontId="58" fillId="68" borderId="10" applyNumberFormat="0" applyFont="0" applyAlignment="0" applyProtection="0"/>
    <xf numFmtId="0" fontId="58" fillId="68" borderId="10" applyNumberFormat="0" applyFont="0" applyAlignment="0" applyProtection="0"/>
    <xf numFmtId="0" fontId="58" fillId="68" borderId="10" applyNumberFormat="0" applyFont="0" applyAlignment="0" applyProtection="0"/>
    <xf numFmtId="0" fontId="58" fillId="68" borderId="10" applyNumberFormat="0" applyFont="0" applyAlignment="0" applyProtection="0"/>
    <xf numFmtId="0" fontId="58" fillId="68" borderId="10" applyNumberFormat="0" applyFont="0" applyAlignment="0" applyProtection="0"/>
    <xf numFmtId="0" fontId="58" fillId="68" borderId="10" applyNumberFormat="0" applyFont="0" applyAlignment="0" applyProtection="0"/>
    <xf numFmtId="0" fontId="58" fillId="68" borderId="10" applyNumberFormat="0" applyFont="0" applyAlignment="0" applyProtection="0"/>
    <xf numFmtId="0" fontId="58" fillId="68" borderId="10" applyNumberFormat="0" applyFont="0" applyAlignment="0" applyProtection="0"/>
    <xf numFmtId="0" fontId="58" fillId="68" borderId="10" applyNumberFormat="0" applyFont="0" applyAlignment="0" applyProtection="0"/>
    <xf numFmtId="0" fontId="45" fillId="68" borderId="10" applyNumberFormat="0" applyFont="0" applyAlignment="0" applyProtection="0"/>
    <xf numFmtId="0" fontId="58" fillId="68" borderId="10" applyNumberFormat="0" applyFont="0" applyAlignment="0" applyProtection="0"/>
    <xf numFmtId="0" fontId="58" fillId="68" borderId="10" applyNumberFormat="0" applyFont="0" applyAlignment="0" applyProtection="0"/>
    <xf numFmtId="0" fontId="58" fillId="68" borderId="10" applyNumberFormat="0" applyFont="0" applyAlignment="0" applyProtection="0"/>
    <xf numFmtId="0" fontId="58" fillId="68" borderId="10" applyNumberFormat="0" applyFont="0" applyAlignment="0" applyProtection="0"/>
    <xf numFmtId="0" fontId="58" fillId="68" borderId="10" applyNumberFormat="0" applyFont="0" applyAlignment="0" applyProtection="0"/>
    <xf numFmtId="0" fontId="58" fillId="68" borderId="10" applyNumberFormat="0" applyFont="0" applyAlignment="0" applyProtection="0"/>
    <xf numFmtId="0" fontId="58" fillId="68" borderId="10" applyNumberFormat="0" applyFont="0" applyAlignment="0" applyProtection="0"/>
    <xf numFmtId="0" fontId="45" fillId="68" borderId="10" applyNumberFormat="0" applyFont="0" applyAlignment="0" applyProtection="0"/>
    <xf numFmtId="0" fontId="58" fillId="68" borderId="10" applyNumberFormat="0" applyFont="0" applyAlignment="0" applyProtection="0"/>
    <xf numFmtId="0" fontId="58" fillId="68" borderId="10" applyNumberFormat="0" applyFont="0" applyAlignment="0" applyProtection="0"/>
    <xf numFmtId="0" fontId="58" fillId="68" borderId="10" applyNumberFormat="0" applyFont="0" applyAlignment="0" applyProtection="0"/>
    <xf numFmtId="0" fontId="58" fillId="68" borderId="10" applyNumberFormat="0" applyFont="0" applyAlignment="0" applyProtection="0"/>
    <xf numFmtId="0" fontId="58" fillId="68" borderId="10" applyNumberFormat="0" applyFont="0" applyAlignment="0" applyProtection="0"/>
    <xf numFmtId="0" fontId="58" fillId="68" borderId="10" applyNumberFormat="0" applyFont="0" applyAlignment="0" applyProtection="0"/>
    <xf numFmtId="0" fontId="58" fillId="68" borderId="10" applyNumberFormat="0" applyFont="0" applyAlignment="0" applyProtection="0"/>
    <xf numFmtId="0" fontId="58" fillId="68" borderId="10" applyNumberFormat="0" applyFont="0" applyAlignment="0" applyProtection="0"/>
    <xf numFmtId="0" fontId="58" fillId="68" borderId="10" applyNumberFormat="0" applyFont="0" applyAlignment="0" applyProtection="0"/>
    <xf numFmtId="0" fontId="58" fillId="68" borderId="10" applyNumberFormat="0" applyFont="0" applyAlignment="0" applyProtection="0"/>
    <xf numFmtId="0" fontId="58" fillId="68" borderId="10" applyNumberFormat="0" applyFont="0" applyAlignment="0" applyProtection="0"/>
    <xf numFmtId="0" fontId="61" fillId="12" borderId="1" applyNumberFormat="0" applyFont="0" applyAlignment="0" applyProtection="0"/>
    <xf numFmtId="0" fontId="27" fillId="12" borderId="10" applyNumberFormat="0" applyFont="0" applyAlignment="0" applyProtection="0"/>
    <xf numFmtId="0" fontId="27" fillId="12" borderId="1" applyNumberFormat="0" applyFont="0" applyAlignment="0" applyProtection="0"/>
    <xf numFmtId="0" fontId="58" fillId="68" borderId="10" applyNumberFormat="0" applyFont="0" applyAlignment="0" applyProtection="0"/>
    <xf numFmtId="0" fontId="58" fillId="68" borderId="10" applyNumberFormat="0" applyFont="0" applyAlignment="0" applyProtection="0"/>
    <xf numFmtId="0" fontId="61" fillId="12" borderId="1" applyNumberFormat="0" applyFont="0" applyAlignment="0" applyProtection="0"/>
    <xf numFmtId="0" fontId="45" fillId="68" borderId="10" applyNumberFormat="0" applyFont="0" applyAlignment="0" applyProtection="0"/>
    <xf numFmtId="0" fontId="58" fillId="68" borderId="10" applyNumberFormat="0" applyFont="0" applyAlignment="0" applyProtection="0"/>
    <xf numFmtId="0" fontId="58" fillId="68" borderId="10" applyNumberFormat="0" applyFont="0" applyAlignment="0" applyProtection="0"/>
    <xf numFmtId="0" fontId="58" fillId="68" borderId="10" applyNumberFormat="0" applyFont="0" applyAlignment="0" applyProtection="0"/>
    <xf numFmtId="0" fontId="58" fillId="68" borderId="10" applyNumberFormat="0" applyFont="0" applyAlignment="0" applyProtection="0"/>
    <xf numFmtId="0" fontId="58" fillId="68" borderId="10" applyNumberFormat="0" applyFont="0" applyAlignment="0" applyProtection="0"/>
    <xf numFmtId="0" fontId="58" fillId="68" borderId="10" applyNumberFormat="0" applyFont="0" applyAlignment="0" applyProtection="0"/>
    <xf numFmtId="0" fontId="58" fillId="68" borderId="10" applyNumberFormat="0" applyFont="0" applyAlignment="0" applyProtection="0"/>
    <xf numFmtId="0" fontId="45" fillId="68" borderId="10" applyNumberFormat="0" applyFont="0" applyAlignment="0" applyProtection="0"/>
    <xf numFmtId="0" fontId="58" fillId="68" borderId="10" applyNumberFormat="0" applyFont="0" applyAlignment="0" applyProtection="0"/>
    <xf numFmtId="0" fontId="58" fillId="68" borderId="10" applyNumberFormat="0" applyFont="0" applyAlignment="0" applyProtection="0"/>
    <xf numFmtId="0" fontId="58" fillId="68" borderId="10" applyNumberFormat="0" applyFont="0" applyAlignment="0" applyProtection="0"/>
    <xf numFmtId="0" fontId="58" fillId="68" borderId="10" applyNumberFormat="0" applyFont="0" applyAlignment="0" applyProtection="0"/>
    <xf numFmtId="0" fontId="58" fillId="68" borderId="10" applyNumberFormat="0" applyFont="0" applyAlignment="0" applyProtection="0"/>
    <xf numFmtId="0" fontId="58" fillId="68" borderId="10" applyNumberFormat="0" applyFont="0" applyAlignment="0" applyProtection="0"/>
    <xf numFmtId="0" fontId="58" fillId="68" borderId="10" applyNumberFormat="0" applyFont="0" applyAlignment="0" applyProtection="0"/>
    <xf numFmtId="0" fontId="61" fillId="12" borderId="10" applyNumberFormat="0" applyFont="0" applyAlignment="0" applyProtection="0"/>
    <xf numFmtId="0" fontId="58" fillId="68" borderId="10" applyNumberFormat="0" applyFont="0" applyAlignment="0" applyProtection="0"/>
    <xf numFmtId="0" fontId="58" fillId="68" borderId="10" applyNumberFormat="0" applyFont="0" applyAlignment="0" applyProtection="0"/>
    <xf numFmtId="0" fontId="61" fillId="12" borderId="1" applyNumberFormat="0" applyFont="0" applyAlignment="0" applyProtection="0"/>
    <xf numFmtId="0" fontId="33" fillId="12" borderId="1" applyNumberFormat="0" applyFont="0" applyAlignment="0" applyProtection="0"/>
    <xf numFmtId="0" fontId="27" fillId="12" borderId="1" applyNumberFormat="0" applyFont="0" applyAlignment="0" applyProtection="0"/>
    <xf numFmtId="0" fontId="61" fillId="12" borderId="1" applyNumberFormat="0" applyFont="0" applyAlignment="0" applyProtection="0"/>
    <xf numFmtId="0" fontId="33" fillId="12" borderId="1" applyNumberFormat="0" applyFont="0" applyAlignment="0" applyProtection="0"/>
    <xf numFmtId="0" fontId="58" fillId="68" borderId="10" applyNumberFormat="0" applyFont="0" applyAlignment="0" applyProtection="0"/>
    <xf numFmtId="0" fontId="58" fillId="68" borderId="10" applyNumberFormat="0" applyFont="0" applyAlignment="0" applyProtection="0"/>
    <xf numFmtId="0" fontId="61" fillId="12" borderId="1" applyNumberFormat="0" applyFont="0" applyAlignment="0" applyProtection="0"/>
    <xf numFmtId="0" fontId="27" fillId="12" borderId="1" applyNumberFormat="0" applyFont="0" applyAlignment="0" applyProtection="0"/>
    <xf numFmtId="0" fontId="58" fillId="68" borderId="10" applyNumberFormat="0" applyFont="0" applyAlignment="0" applyProtection="0"/>
    <xf numFmtId="0" fontId="58" fillId="68" borderId="10" applyNumberFormat="0" applyFont="0" applyAlignment="0" applyProtection="0"/>
    <xf numFmtId="0" fontId="61" fillId="12" borderId="1" applyNumberFormat="0" applyFont="0" applyAlignment="0" applyProtection="0"/>
    <xf numFmtId="0" fontId="27" fillId="12" borderId="1" applyNumberFormat="0" applyFont="0" applyAlignment="0" applyProtection="0"/>
    <xf numFmtId="0" fontId="58" fillId="68" borderId="10" applyNumberFormat="0" applyFont="0" applyAlignment="0" applyProtection="0"/>
    <xf numFmtId="0" fontId="58" fillId="68" borderId="10" applyNumberFormat="0" applyFont="0" applyAlignment="0" applyProtection="0"/>
    <xf numFmtId="0" fontId="61" fillId="12" borderId="1" applyNumberFormat="0" applyFont="0" applyAlignment="0" applyProtection="0"/>
    <xf numFmtId="0" fontId="27" fillId="12" borderId="1" applyNumberFormat="0" applyFont="0" applyAlignment="0" applyProtection="0"/>
    <xf numFmtId="0" fontId="61" fillId="12" borderId="1" applyNumberFormat="0" applyFont="0" applyAlignment="0" applyProtection="0"/>
    <xf numFmtId="0" fontId="27" fillId="12" borderId="1" applyNumberFormat="0" applyFont="0" applyAlignment="0" applyProtection="0"/>
    <xf numFmtId="0" fontId="61" fillId="12" borderId="1" applyNumberFormat="0" applyFont="0" applyAlignment="0" applyProtection="0"/>
    <xf numFmtId="0" fontId="27" fillId="12" borderId="1" applyNumberFormat="0" applyFont="0" applyAlignment="0" applyProtection="0"/>
    <xf numFmtId="0" fontId="27" fillId="12" borderId="1" applyNumberFormat="0" applyFont="0" applyAlignment="0" applyProtection="0"/>
    <xf numFmtId="0" fontId="61" fillId="12" borderId="1" applyNumberFormat="0" applyFont="0" applyAlignment="0" applyProtection="0"/>
    <xf numFmtId="0" fontId="27" fillId="12" borderId="1" applyNumberFormat="0" applyFont="0" applyAlignment="0" applyProtection="0"/>
    <xf numFmtId="0" fontId="61" fillId="12" borderId="1" applyNumberFormat="0" applyFont="0" applyAlignment="0" applyProtection="0"/>
    <xf numFmtId="0" fontId="27" fillId="12" borderId="10" applyNumberFormat="0" applyFont="0" applyAlignment="0" applyProtection="0"/>
    <xf numFmtId="0" fontId="61" fillId="12" borderId="10" applyNumberFormat="0" applyFont="0" applyAlignment="0" applyProtection="0"/>
    <xf numFmtId="0" fontId="61" fillId="12" borderId="1" applyNumberFormat="0" applyFont="0" applyAlignment="0" applyProtection="0"/>
    <xf numFmtId="0" fontId="27" fillId="12" borderId="1" applyNumberFormat="0" applyFont="0" applyAlignment="0" applyProtection="0"/>
    <xf numFmtId="0" fontId="61" fillId="12" borderId="1" applyNumberFormat="0" applyFont="0" applyAlignment="0" applyProtection="0"/>
    <xf numFmtId="0" fontId="27" fillId="12" borderId="1" applyNumberFormat="0" applyFont="0" applyAlignment="0" applyProtection="0"/>
    <xf numFmtId="0" fontId="61" fillId="12" borderId="1" applyNumberFormat="0" applyFont="0" applyAlignment="0" applyProtection="0"/>
    <xf numFmtId="0" fontId="27" fillId="12" borderId="10" applyNumberFormat="0" applyFont="0" applyAlignment="0" applyProtection="0"/>
    <xf numFmtId="0" fontId="27" fillId="12" borderId="1" applyNumberFormat="0" applyFont="0" applyAlignment="0" applyProtection="0"/>
    <xf numFmtId="0" fontId="61" fillId="12" borderId="1" applyNumberFormat="0" applyFont="0" applyAlignment="0" applyProtection="0"/>
    <xf numFmtId="0" fontId="61" fillId="12" borderId="10" applyNumberFormat="0" applyFont="0" applyAlignment="0" applyProtection="0"/>
    <xf numFmtId="0" fontId="61" fillId="12" borderId="1" applyNumberFormat="0" applyFont="0" applyAlignment="0" applyProtection="0"/>
    <xf numFmtId="0" fontId="27" fillId="12" borderId="1" applyNumberFormat="0" applyFont="0" applyAlignment="0" applyProtection="0"/>
    <xf numFmtId="0" fontId="61" fillId="12" borderId="1" applyNumberFormat="0" applyFont="0" applyAlignment="0" applyProtection="0"/>
    <xf numFmtId="0" fontId="27" fillId="12" borderId="1" applyNumberFormat="0" applyFont="0" applyAlignment="0" applyProtection="0"/>
    <xf numFmtId="0" fontId="61" fillId="12" borderId="1" applyNumberFormat="0" applyFont="0" applyAlignment="0" applyProtection="0"/>
    <xf numFmtId="0" fontId="27" fillId="12" borderId="1" applyNumberFormat="0" applyFont="0" applyAlignment="0" applyProtection="0"/>
    <xf numFmtId="0" fontId="61" fillId="12" borderId="1" applyNumberFormat="0" applyFont="0" applyAlignment="0" applyProtection="0"/>
    <xf numFmtId="0" fontId="50" fillId="5" borderId="2" applyNumberFormat="0" applyAlignment="0" applyProtection="0"/>
    <xf numFmtId="0" fontId="50" fillId="5" borderId="2" applyNumberFormat="0" applyAlignment="0" applyProtection="0"/>
    <xf numFmtId="0" fontId="50" fillId="5" borderId="2" applyNumberFormat="0" applyAlignment="0" applyProtection="0"/>
    <xf numFmtId="0" fontId="50" fillId="5" borderId="2" applyNumberFormat="0" applyAlignment="0" applyProtection="0"/>
    <xf numFmtId="0" fontId="50" fillId="5" borderId="2" applyNumberFormat="0" applyAlignment="0" applyProtection="0"/>
    <xf numFmtId="0" fontId="37" fillId="5" borderId="2" applyNumberFormat="0" applyAlignment="0" applyProtection="0"/>
    <xf numFmtId="0" fontId="50" fillId="5" borderId="2" applyNumberFormat="0" applyAlignment="0" applyProtection="0"/>
    <xf numFmtId="0" fontId="50" fillId="5" borderId="2" applyNumberFormat="0" applyAlignment="0" applyProtection="0"/>
    <xf numFmtId="0" fontId="50" fillId="5" borderId="2" applyNumberFormat="0" applyAlignment="0" applyProtection="0"/>
    <xf numFmtId="0" fontId="50" fillId="5" borderId="2" applyNumberFormat="0" applyAlignment="0" applyProtection="0"/>
    <xf numFmtId="0" fontId="50" fillId="5" borderId="2" applyNumberFormat="0" applyAlignment="0" applyProtection="0"/>
    <xf numFmtId="0" fontId="37" fillId="5" borderId="2" applyNumberFormat="0" applyAlignment="0" applyProtection="0"/>
    <xf numFmtId="0" fontId="37" fillId="22" borderId="2" applyNumberFormat="0" applyAlignment="0" applyProtection="0"/>
    <xf numFmtId="0" fontId="50" fillId="5" borderId="2" applyNumberFormat="0" applyAlignment="0" applyProtection="0"/>
    <xf numFmtId="0" fontId="37" fillId="22" borderId="2" applyNumberFormat="0" applyAlignment="0" applyProtection="0"/>
    <xf numFmtId="0" fontId="37" fillId="22" borderId="2" applyNumberFormat="0" applyAlignment="0" applyProtection="0"/>
    <xf numFmtId="0" fontId="50" fillId="5" borderId="2" applyNumberFormat="0" applyAlignment="0" applyProtection="0"/>
    <xf numFmtId="0" fontId="37" fillId="22" borderId="2" applyNumberFormat="0" applyAlignment="0" applyProtection="0"/>
    <xf numFmtId="0" fontId="69" fillId="22" borderId="11" applyNumberFormat="0" applyAlignment="0" applyProtection="0"/>
    <xf numFmtId="0" fontId="50" fillId="5" borderId="2" applyNumberFormat="0" applyAlignment="0" applyProtection="0"/>
    <xf numFmtId="0" fontId="69" fillId="5" borderId="11" applyNumberFormat="0" applyAlignment="0" applyProtection="0"/>
    <xf numFmtId="0" fontId="37" fillId="22" borderId="2" applyNumberFormat="0" applyAlignment="0" applyProtection="0"/>
    <xf numFmtId="0" fontId="50" fillId="5" borderId="2" applyNumberFormat="0" applyAlignment="0" applyProtection="0"/>
    <xf numFmtId="0" fontId="37" fillId="22" borderId="2" applyNumberFormat="0" applyAlignment="0" applyProtection="0"/>
    <xf numFmtId="0" fontId="50" fillId="5" borderId="2" applyNumberFormat="0" applyAlignment="0" applyProtection="0"/>
    <xf numFmtId="0" fontId="50" fillId="5" borderId="2" applyNumberFormat="0" applyAlignment="0" applyProtection="0"/>
    <xf numFmtId="0" fontId="50" fillId="5" borderId="2" applyNumberFormat="0" applyAlignment="0" applyProtection="0"/>
    <xf numFmtId="0" fontId="50" fillId="5" borderId="2" applyNumberFormat="0" applyAlignment="0" applyProtection="0"/>
    <xf numFmtId="0" fontId="37" fillId="22" borderId="2" applyNumberFormat="0" applyAlignment="0" applyProtection="0"/>
    <xf numFmtId="0" fontId="37" fillId="22" borderId="2" applyNumberFormat="0" applyAlignment="0" applyProtection="0"/>
    <xf numFmtId="0" fontId="37" fillId="22" borderId="2" applyNumberFormat="0" applyAlignment="0" applyProtection="0"/>
    <xf numFmtId="0" fontId="50" fillId="5" borderId="2" applyNumberFormat="0" applyAlignment="0" applyProtection="0"/>
    <xf numFmtId="0" fontId="37" fillId="22" borderId="2" applyNumberFormat="0" applyAlignment="0" applyProtection="0"/>
    <xf numFmtId="0" fontId="37" fillId="22" borderId="2" applyNumberFormat="0" applyAlignment="0" applyProtection="0"/>
    <xf numFmtId="0" fontId="50" fillId="5" borderId="2" applyNumberFormat="0" applyAlignment="0" applyProtection="0"/>
    <xf numFmtId="0" fontId="37" fillId="22" borderId="2" applyNumberFormat="0" applyAlignment="0" applyProtection="0"/>
    <xf numFmtId="0" fontId="37" fillId="22" borderId="2" applyNumberFormat="0" applyAlignment="0" applyProtection="0"/>
    <xf numFmtId="0" fontId="50" fillId="5" borderId="2" applyNumberFormat="0" applyAlignment="0" applyProtection="0"/>
    <xf numFmtId="0" fontId="37" fillId="22" borderId="2" applyNumberFormat="0" applyAlignment="0" applyProtection="0"/>
    <xf numFmtId="0" fontId="69" fillId="22" borderId="11" applyNumberFormat="0" applyAlignment="0" applyProtection="0"/>
    <xf numFmtId="0" fontId="50" fillId="5" borderId="2" applyNumberFormat="0" applyAlignment="0" applyProtection="0"/>
    <xf numFmtId="0" fontId="69" fillId="5" borderId="11" applyNumberFormat="0" applyAlignment="0" applyProtection="0"/>
    <xf numFmtId="0" fontId="50" fillId="5" borderId="2" applyNumberFormat="0" applyAlignment="0" applyProtection="0"/>
    <xf numFmtId="0" fontId="50" fillId="5" borderId="2" applyNumberFormat="0" applyAlignment="0" applyProtection="0"/>
    <xf numFmtId="0" fontId="50" fillId="5" borderId="2" applyNumberFormat="0" applyAlignment="0" applyProtection="0"/>
    <xf numFmtId="0" fontId="70" fillId="21" borderId="11" applyNumberFormat="0" applyAlignment="0" applyProtection="0"/>
    <xf numFmtId="0" fontId="69" fillId="22" borderId="11" applyNumberFormat="0" applyAlignment="0" applyProtection="0"/>
    <xf numFmtId="0" fontId="37" fillId="4" borderId="2" applyNumberFormat="0" applyAlignment="0" applyProtection="0"/>
    <xf numFmtId="0" fontId="69" fillId="5" borderId="11" applyNumberFormat="0" applyAlignment="0" applyProtection="0"/>
    <xf numFmtId="0" fontId="71" fillId="69" borderId="12" applyNumberFormat="0" applyAlignment="0" applyProtection="0"/>
    <xf numFmtId="0" fontId="71" fillId="69" borderId="12" applyNumberFormat="0" applyAlignment="0" applyProtection="0"/>
    <xf numFmtId="0" fontId="38" fillId="45" borderId="3" applyNumberFormat="0" applyAlignment="0" applyProtection="0"/>
    <xf numFmtId="43" fontId="27" fillId="0" borderId="0" applyFont="0" applyFill="0" applyBorder="0" applyAlignment="0" applyProtection="0"/>
    <xf numFmtId="43" fontId="53" fillId="0" borderId="0" applyFont="0" applyFill="0" applyBorder="0" applyAlignment="0" applyProtection="0"/>
    <xf numFmtId="166" fontId="61" fillId="0" borderId="0" applyFont="0" applyFill="0" applyBorder="0" applyAlignment="0" applyProtection="0"/>
    <xf numFmtId="43" fontId="27" fillId="0" borderId="0" applyFont="0" applyFill="0" applyBorder="0" applyAlignment="0" applyProtection="0"/>
    <xf numFmtId="165" fontId="58" fillId="0" borderId="0" applyFont="0" applyFill="0" applyBorder="0" applyAlignment="0" applyProtection="0"/>
    <xf numFmtId="3" fontId="46" fillId="4" borderId="0">
      <alignment horizontal="right"/>
    </xf>
    <xf numFmtId="168" fontId="27" fillId="0" borderId="0" applyFont="0" applyFill="0" applyBorder="0" applyAlignment="0" applyProtection="0"/>
    <xf numFmtId="168" fontId="61" fillId="0" borderId="0" applyFon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39" fillId="0" borderId="0" applyNumberFormat="0" applyFill="0" applyBorder="0" applyAlignment="0" applyProtection="0"/>
    <xf numFmtId="0" fontId="73" fillId="70" borderId="0" applyNumberFormat="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74" fillId="0" borderId="0" applyNumberFormat="0" applyFill="0" applyBorder="0" applyAlignment="0" applyProtection="0"/>
    <xf numFmtId="0" fontId="39" fillId="0" borderId="0" applyNumberFormat="0" applyFill="0" applyBorder="0" applyAlignment="0" applyProtection="0"/>
    <xf numFmtId="0" fontId="74"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74" fillId="0" borderId="0" applyNumberFormat="0" applyFill="0" applyBorder="0" applyAlignment="0" applyProtection="0"/>
    <xf numFmtId="0" fontId="39" fillId="0" borderId="0" applyNumberFormat="0" applyFill="0" applyBorder="0" applyAlignment="0" applyProtection="0"/>
    <xf numFmtId="0" fontId="74"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5"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8"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8" borderId="0" applyNumberFormat="0" applyBorder="0" applyAlignment="0" applyProtection="0"/>
    <xf numFmtId="0" fontId="40" fillId="15" borderId="0" applyNumberFormat="0" applyBorder="0" applyAlignment="0" applyProtection="0"/>
    <xf numFmtId="0" fontId="75" fillId="71" borderId="0" applyNumberFormat="0" applyBorder="0" applyAlignment="0" applyProtection="0"/>
    <xf numFmtId="0" fontId="40" fillId="18" borderId="0" applyNumberFormat="0" applyBorder="0" applyAlignment="0" applyProtection="0"/>
    <xf numFmtId="0" fontId="75" fillId="71" borderId="0" applyNumberFormat="0" applyBorder="0" applyAlignment="0" applyProtection="0"/>
    <xf numFmtId="0" fontId="40" fillId="18" borderId="0" applyNumberFormat="0" applyBorder="0" applyAlignment="0" applyProtection="0"/>
    <xf numFmtId="0" fontId="40" fillId="15"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8"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8"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8" borderId="0" applyNumberFormat="0" applyBorder="0" applyAlignment="0" applyProtection="0"/>
    <xf numFmtId="0" fontId="40" fillId="15" borderId="0" applyNumberFormat="0" applyBorder="0" applyAlignment="0" applyProtection="0"/>
    <xf numFmtId="0" fontId="75" fillId="71" borderId="0" applyNumberFormat="0" applyBorder="0" applyAlignment="0" applyProtection="0"/>
    <xf numFmtId="0" fontId="40" fillId="18" borderId="0" applyNumberFormat="0" applyBorder="0" applyAlignment="0" applyProtection="0"/>
    <xf numFmtId="0" fontId="75" fillId="71"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76" fillId="72" borderId="0" applyNumberFormat="0" applyBorder="0" applyAlignment="0" applyProtection="0"/>
    <xf numFmtId="0" fontId="75" fillId="71" borderId="0" applyNumberFormat="0" applyBorder="0" applyAlignment="0" applyProtection="0"/>
    <xf numFmtId="0" fontId="40" fillId="13" borderId="0" applyNumberFormat="0" applyBorder="0" applyAlignment="0" applyProtection="0"/>
    <xf numFmtId="0" fontId="59" fillId="0" borderId="4" applyNumberFormat="0" applyFill="0" applyAlignment="0" applyProtection="0"/>
    <xf numFmtId="0" fontId="59" fillId="0" borderId="4" applyNumberFormat="0" applyFill="0" applyAlignment="0" applyProtection="0"/>
    <xf numFmtId="0" fontId="47" fillId="0" borderId="5" applyNumberFormat="0" applyFill="0" applyAlignment="0" applyProtection="0"/>
    <xf numFmtId="0" fontId="63" fillId="0" borderId="5" applyNumberFormat="0" applyFill="0" applyAlignment="0" applyProtection="0"/>
    <xf numFmtId="0" fontId="77" fillId="0" borderId="13" applyNumberFormat="0" applyFill="0" applyAlignment="0" applyProtection="0"/>
    <xf numFmtId="0" fontId="77" fillId="0" borderId="13" applyNumberFormat="0" applyFill="0" applyAlignment="0" applyProtection="0"/>
    <xf numFmtId="0" fontId="48" fillId="0" borderId="6" applyNumberFormat="0" applyFill="0" applyAlignment="0" applyProtection="0"/>
    <xf numFmtId="0" fontId="78" fillId="0" borderId="13" applyNumberFormat="0" applyFill="0" applyAlignment="0" applyProtection="0"/>
    <xf numFmtId="0" fontId="60" fillId="0" borderId="7" applyNumberFormat="0" applyFill="0" applyAlignment="0" applyProtection="0"/>
    <xf numFmtId="0" fontId="60" fillId="0" borderId="7" applyNumberFormat="0" applyFill="0" applyAlignment="0" applyProtection="0"/>
    <xf numFmtId="0" fontId="49" fillId="0" borderId="8" applyNumberFormat="0" applyFill="0" applyAlignment="0" applyProtection="0"/>
    <xf numFmtId="0" fontId="64" fillId="0" borderId="8" applyNumberFormat="0" applyFill="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49" fillId="0" borderId="0" applyNumberFormat="0" applyFill="0" applyBorder="0" applyAlignment="0" applyProtection="0"/>
    <xf numFmtId="0" fontId="64" fillId="0" borderId="0" applyNumberFormat="0" applyFill="0" applyBorder="0" applyAlignment="0" applyProtection="0"/>
    <xf numFmtId="0" fontId="73" fillId="70" borderId="0" applyNumberFormat="0" applyBorder="0" applyAlignment="0" applyProtection="0"/>
    <xf numFmtId="0" fontId="52"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52" fillId="0" borderId="0" applyNumberFormat="0" applyFill="0" applyBorder="0" applyAlignment="0" applyProtection="0">
      <alignment vertical="top"/>
      <protection locked="0"/>
    </xf>
    <xf numFmtId="0" fontId="54" fillId="0" borderId="0" applyNumberFormat="0" applyFill="0" applyBorder="0" applyAlignment="0" applyProtection="0">
      <alignment vertical="top"/>
      <protection locked="0"/>
    </xf>
    <xf numFmtId="0" fontId="52" fillId="0" borderId="0" applyNumberFormat="0" applyFill="0" applyBorder="0" applyAlignment="0" applyProtection="0">
      <alignment vertical="top"/>
      <protection locked="0"/>
    </xf>
    <xf numFmtId="0" fontId="52" fillId="0" borderId="0" applyNumberFormat="0" applyFill="0" applyBorder="0" applyAlignment="0" applyProtection="0">
      <alignment vertical="top"/>
      <protection locked="0"/>
    </xf>
    <xf numFmtId="0" fontId="62" fillId="0" borderId="0" applyNumberFormat="0" applyFill="0" applyBorder="0" applyAlignment="0" applyProtection="0">
      <alignment vertical="top"/>
      <protection locked="0"/>
    </xf>
    <xf numFmtId="0" fontId="79" fillId="73" borderId="11" applyNumberFormat="0" applyAlignment="0" applyProtection="0"/>
    <xf numFmtId="0" fontId="41" fillId="24" borderId="2" applyNumberFormat="0" applyAlignment="0" applyProtection="0"/>
    <xf numFmtId="0" fontId="41" fillId="24" borderId="2" applyNumberFormat="0" applyAlignment="0" applyProtection="0"/>
    <xf numFmtId="0" fontId="41" fillId="24" borderId="2" applyNumberFormat="0" applyAlignment="0" applyProtection="0"/>
    <xf numFmtId="0" fontId="41" fillId="24" borderId="2" applyNumberFormat="0" applyAlignment="0" applyProtection="0"/>
    <xf numFmtId="0" fontId="41" fillId="24" borderId="2" applyNumberFormat="0" applyAlignment="0" applyProtection="0"/>
    <xf numFmtId="0" fontId="41" fillId="10" borderId="2" applyNumberFormat="0" applyAlignment="0" applyProtection="0"/>
    <xf numFmtId="0" fontId="41" fillId="24" borderId="2" applyNumberFormat="0" applyAlignment="0" applyProtection="0"/>
    <xf numFmtId="0" fontId="41" fillId="24" borderId="2" applyNumberFormat="0" applyAlignment="0" applyProtection="0"/>
    <xf numFmtId="0" fontId="41" fillId="24" borderId="2" applyNumberFormat="0" applyAlignment="0" applyProtection="0"/>
    <xf numFmtId="0" fontId="41" fillId="24" borderId="2" applyNumberFormat="0" applyAlignment="0" applyProtection="0"/>
    <xf numFmtId="0" fontId="41" fillId="24" borderId="2" applyNumberFormat="0" applyAlignment="0" applyProtection="0"/>
    <xf numFmtId="0" fontId="41" fillId="9" borderId="2" applyNumberFormat="0" applyAlignment="0" applyProtection="0"/>
    <xf numFmtId="0" fontId="41" fillId="10" borderId="2" applyNumberFormat="0" applyAlignment="0" applyProtection="0"/>
    <xf numFmtId="0" fontId="41" fillId="10" borderId="2" applyNumberFormat="0" applyAlignment="0" applyProtection="0"/>
    <xf numFmtId="0" fontId="41" fillId="24" borderId="2" applyNumberFormat="0" applyAlignment="0" applyProtection="0"/>
    <xf numFmtId="0" fontId="41" fillId="10" borderId="2" applyNumberFormat="0" applyAlignment="0" applyProtection="0"/>
    <xf numFmtId="0" fontId="41" fillId="10" borderId="2" applyNumberFormat="0" applyAlignment="0" applyProtection="0"/>
    <xf numFmtId="0" fontId="41" fillId="24" borderId="2" applyNumberFormat="0" applyAlignment="0" applyProtection="0"/>
    <xf numFmtId="0" fontId="41" fillId="10" borderId="2" applyNumberFormat="0" applyAlignment="0" applyProtection="0"/>
    <xf numFmtId="0" fontId="80" fillId="10" borderId="11" applyNumberFormat="0" applyAlignment="0" applyProtection="0"/>
    <xf numFmtId="0" fontId="41" fillId="24" borderId="2" applyNumberFormat="0" applyAlignment="0" applyProtection="0"/>
    <xf numFmtId="0" fontId="80" fillId="10" borderId="11" applyNumberFormat="0" applyAlignment="0" applyProtection="0"/>
    <xf numFmtId="0" fontId="41" fillId="24" borderId="2" applyNumberFormat="0" applyAlignment="0" applyProtection="0"/>
    <xf numFmtId="0" fontId="41" fillId="10" borderId="2" applyNumberFormat="0" applyAlignment="0" applyProtection="0"/>
    <xf numFmtId="0" fontId="41" fillId="24" borderId="2" applyNumberFormat="0" applyAlignment="0" applyProtection="0"/>
    <xf numFmtId="0" fontId="41" fillId="24" borderId="2" applyNumberFormat="0" applyAlignment="0" applyProtection="0"/>
    <xf numFmtId="0" fontId="41" fillId="24" borderId="2" applyNumberFormat="0" applyAlignment="0" applyProtection="0"/>
    <xf numFmtId="0" fontId="41" fillId="24" borderId="2" applyNumberFormat="0" applyAlignment="0" applyProtection="0"/>
    <xf numFmtId="0" fontId="41" fillId="10" borderId="2" applyNumberFormat="0" applyAlignment="0" applyProtection="0"/>
    <xf numFmtId="0" fontId="41" fillId="10" borderId="2" applyNumberFormat="0" applyAlignment="0" applyProtection="0"/>
    <xf numFmtId="0" fontId="41" fillId="10" borderId="2" applyNumberFormat="0" applyAlignment="0" applyProtection="0"/>
    <xf numFmtId="0" fontId="41" fillId="24" borderId="2" applyNumberFormat="0" applyAlignment="0" applyProtection="0"/>
    <xf numFmtId="0" fontId="41" fillId="10" borderId="2" applyNumberFormat="0" applyAlignment="0" applyProtection="0"/>
    <xf numFmtId="0" fontId="41" fillId="10" borderId="2" applyNumberFormat="0" applyAlignment="0" applyProtection="0"/>
    <xf numFmtId="0" fontId="41" fillId="24" borderId="2" applyNumberFormat="0" applyAlignment="0" applyProtection="0"/>
    <xf numFmtId="0" fontId="41" fillId="10" borderId="2" applyNumberFormat="0" applyAlignment="0" applyProtection="0"/>
    <xf numFmtId="0" fontId="41" fillId="10" borderId="2" applyNumberFormat="0" applyAlignment="0" applyProtection="0"/>
    <xf numFmtId="0" fontId="41" fillId="24" borderId="2" applyNumberFormat="0" applyAlignment="0" applyProtection="0"/>
    <xf numFmtId="0" fontId="41" fillId="10" borderId="2" applyNumberFormat="0" applyAlignment="0" applyProtection="0"/>
    <xf numFmtId="0" fontId="79" fillId="73" borderId="11" applyNumberFormat="0" applyAlignment="0" applyProtection="0"/>
    <xf numFmtId="0" fontId="41" fillId="24" borderId="2" applyNumberFormat="0" applyAlignment="0" applyProtection="0"/>
    <xf numFmtId="0" fontId="79" fillId="73" borderId="11" applyNumberFormat="0" applyAlignment="0" applyProtection="0"/>
    <xf numFmtId="0" fontId="80" fillId="10" borderId="11" applyNumberFormat="0" applyAlignment="0" applyProtection="0"/>
    <xf numFmtId="0" fontId="41" fillId="24" borderId="2" applyNumberFormat="0" applyAlignment="0" applyProtection="0"/>
    <xf numFmtId="0" fontId="80" fillId="10" borderId="11" applyNumberFormat="0" applyAlignment="0" applyProtection="0"/>
    <xf numFmtId="0" fontId="41" fillId="24" borderId="2" applyNumberFormat="0" applyAlignment="0" applyProtection="0"/>
    <xf numFmtId="0" fontId="41" fillId="24" borderId="2" applyNumberFormat="0" applyAlignment="0" applyProtection="0"/>
    <xf numFmtId="164" fontId="61" fillId="0" borderId="0" applyFont="0" applyFill="0" applyBorder="0" applyAlignment="0" applyProtection="0"/>
    <xf numFmtId="0" fontId="38" fillId="47" borderId="3" applyNumberFormat="0" applyAlignment="0" applyProtection="0"/>
    <xf numFmtId="0" fontId="38" fillId="47" borderId="3" applyNumberFormat="0" applyAlignment="0" applyProtection="0"/>
    <xf numFmtId="0" fontId="38" fillId="47" borderId="3" applyNumberFormat="0" applyAlignment="0" applyProtection="0"/>
    <xf numFmtId="0" fontId="38" fillId="47" borderId="3" applyNumberFormat="0" applyAlignment="0" applyProtection="0"/>
    <xf numFmtId="0" fontId="38" fillId="47" borderId="3" applyNumberFormat="0" applyAlignment="0" applyProtection="0"/>
    <xf numFmtId="0" fontId="38" fillId="47" borderId="3" applyNumberFormat="0" applyAlignment="0" applyProtection="0"/>
    <xf numFmtId="0" fontId="38" fillId="47" borderId="3" applyNumberFormat="0" applyAlignment="0" applyProtection="0"/>
    <xf numFmtId="0" fontId="38" fillId="47" borderId="3" applyNumberFormat="0" applyAlignment="0" applyProtection="0"/>
    <xf numFmtId="0" fontId="38" fillId="47" borderId="3" applyNumberFormat="0" applyAlignment="0" applyProtection="0"/>
    <xf numFmtId="0" fontId="38" fillId="47" borderId="3" applyNumberFormat="0" applyAlignment="0" applyProtection="0"/>
    <xf numFmtId="0" fontId="38" fillId="47" borderId="3" applyNumberFormat="0" applyAlignment="0" applyProtection="0"/>
    <xf numFmtId="0" fontId="38" fillId="47" borderId="3" applyNumberFormat="0" applyAlignment="0" applyProtection="0"/>
    <xf numFmtId="0" fontId="38" fillId="74" borderId="12" applyNumberFormat="0" applyAlignment="0" applyProtection="0"/>
    <xf numFmtId="0" fontId="38" fillId="47" borderId="3" applyNumberFormat="0" applyAlignment="0" applyProtection="0"/>
    <xf numFmtId="0" fontId="38" fillId="74" borderId="12" applyNumberFormat="0" applyAlignment="0" applyProtection="0"/>
    <xf numFmtId="0" fontId="38" fillId="47" borderId="3" applyNumberFormat="0" applyAlignment="0" applyProtection="0"/>
    <xf numFmtId="0" fontId="38" fillId="47" borderId="3" applyNumberFormat="0" applyAlignment="0" applyProtection="0"/>
    <xf numFmtId="0" fontId="38" fillId="47" borderId="3" applyNumberFormat="0" applyAlignment="0" applyProtection="0"/>
    <xf numFmtId="0" fontId="38" fillId="47" borderId="3" applyNumberFormat="0" applyAlignment="0" applyProtection="0"/>
    <xf numFmtId="0" fontId="38" fillId="47" borderId="3" applyNumberFormat="0" applyAlignment="0" applyProtection="0"/>
    <xf numFmtId="0" fontId="38" fillId="47" borderId="3" applyNumberFormat="0" applyAlignment="0" applyProtection="0"/>
    <xf numFmtId="0" fontId="38" fillId="47" borderId="3" applyNumberFormat="0" applyAlignment="0" applyProtection="0"/>
    <xf numFmtId="0" fontId="38" fillId="47" borderId="3" applyNumberFormat="0" applyAlignment="0" applyProtection="0"/>
    <xf numFmtId="0" fontId="38" fillId="47" borderId="3" applyNumberFormat="0" applyAlignment="0" applyProtection="0"/>
    <xf numFmtId="0" fontId="38" fillId="47" borderId="3" applyNumberFormat="0" applyAlignment="0" applyProtection="0"/>
    <xf numFmtId="0" fontId="38" fillId="74" borderId="12" applyNumberFormat="0" applyAlignment="0" applyProtection="0"/>
    <xf numFmtId="0" fontId="38" fillId="47" borderId="3" applyNumberFormat="0" applyAlignment="0" applyProtection="0"/>
    <xf numFmtId="0" fontId="38" fillId="74" borderId="12" applyNumberFormat="0" applyAlignment="0" applyProtection="0"/>
    <xf numFmtId="0" fontId="38" fillId="47" borderId="3" applyNumberFormat="0" applyAlignment="0" applyProtection="0"/>
    <xf numFmtId="0" fontId="38" fillId="47" borderId="3" applyNumberFormat="0" applyAlignment="0" applyProtection="0"/>
    <xf numFmtId="0" fontId="38" fillId="47" borderId="3" applyNumberFormat="0" applyAlignment="0" applyProtection="0"/>
    <xf numFmtId="0" fontId="81" fillId="0" borderId="14" applyNumberFormat="0" applyFill="0" applyAlignment="0" applyProtection="0"/>
    <xf numFmtId="0" fontId="81" fillId="0" borderId="14" applyNumberFormat="0" applyFill="0" applyAlignment="0" applyProtection="0"/>
    <xf numFmtId="0" fontId="42" fillId="0" borderId="9" applyNumberFormat="0" applyFill="0" applyAlignment="0" applyProtection="0"/>
    <xf numFmtId="0" fontId="35" fillId="46"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35" fillId="30"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35" fillId="30" borderId="0" applyNumberFormat="0" applyBorder="0" applyAlignment="0" applyProtection="0"/>
    <xf numFmtId="0" fontId="35" fillId="48" borderId="0" applyNumberFormat="0" applyBorder="0" applyAlignment="0" applyProtection="0"/>
    <xf numFmtId="0" fontId="35" fillId="46"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0" fontId="35" fillId="46"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0" fontId="35" fillId="46" borderId="0" applyNumberFormat="0" applyBorder="0" applyAlignment="0" applyProtection="0"/>
    <xf numFmtId="0" fontId="35" fillId="30" borderId="0" applyNumberFormat="0" applyBorder="0" applyAlignment="0" applyProtection="0"/>
    <xf numFmtId="0" fontId="35" fillId="48" borderId="0" applyNumberFormat="0" applyBorder="0" applyAlignment="0" applyProtection="0"/>
    <xf numFmtId="0" fontId="35" fillId="46" borderId="0" applyNumberFormat="0" applyBorder="0" applyAlignment="0" applyProtection="0"/>
    <xf numFmtId="0" fontId="35" fillId="48"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0" fontId="35" fillId="46"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0" fontId="35" fillId="46"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0" fontId="35" fillId="46"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0" fontId="35" fillId="46" borderId="0" applyNumberFormat="0" applyBorder="0" applyAlignment="0" applyProtection="0"/>
    <xf numFmtId="0" fontId="35" fillId="30"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35" fillId="32" borderId="0" applyNumberFormat="0" applyBorder="0" applyAlignment="0" applyProtection="0"/>
    <xf numFmtId="0" fontId="35" fillId="32" borderId="0" applyNumberFormat="0" applyBorder="0" applyAlignment="0" applyProtection="0"/>
    <xf numFmtId="0" fontId="35" fillId="32" borderId="0" applyNumberFormat="0" applyBorder="0" applyAlignment="0" applyProtection="0"/>
    <xf numFmtId="0" fontId="35" fillId="32" borderId="0" applyNumberFormat="0" applyBorder="0" applyAlignment="0" applyProtection="0"/>
    <xf numFmtId="0" fontId="35" fillId="32" borderId="0" applyNumberFormat="0" applyBorder="0" applyAlignment="0" applyProtection="0"/>
    <xf numFmtId="0" fontId="35" fillId="49" borderId="0" applyNumberFormat="0" applyBorder="0" applyAlignment="0" applyProtection="0"/>
    <xf numFmtId="0" fontId="35" fillId="32" borderId="0" applyNumberFormat="0" applyBorder="0" applyAlignment="0" applyProtection="0"/>
    <xf numFmtId="0" fontId="35" fillId="32" borderId="0" applyNumberFormat="0" applyBorder="0" applyAlignment="0" applyProtection="0"/>
    <xf numFmtId="0" fontId="35" fillId="32" borderId="0" applyNumberFormat="0" applyBorder="0" applyAlignment="0" applyProtection="0"/>
    <xf numFmtId="0" fontId="35" fillId="32" borderId="0" applyNumberFormat="0" applyBorder="0" applyAlignment="0" applyProtection="0"/>
    <xf numFmtId="0" fontId="35" fillId="32" borderId="0" applyNumberFormat="0" applyBorder="0" applyAlignment="0" applyProtection="0"/>
    <xf numFmtId="0" fontId="35" fillId="49" borderId="0" applyNumberFormat="0" applyBorder="0" applyAlignment="0" applyProtection="0"/>
    <xf numFmtId="0" fontId="35" fillId="49" borderId="0" applyNumberFormat="0" applyBorder="0" applyAlignment="0" applyProtection="0"/>
    <xf numFmtId="0" fontId="35" fillId="32" borderId="0" applyNumberFormat="0" applyBorder="0" applyAlignment="0" applyProtection="0"/>
    <xf numFmtId="0" fontId="35" fillId="49" borderId="0" applyNumberFormat="0" applyBorder="0" applyAlignment="0" applyProtection="0"/>
    <xf numFmtId="0" fontId="35" fillId="49" borderId="0" applyNumberFormat="0" applyBorder="0" applyAlignment="0" applyProtection="0"/>
    <xf numFmtId="0" fontId="35" fillId="32" borderId="0" applyNumberFormat="0" applyBorder="0" applyAlignment="0" applyProtection="0"/>
    <xf numFmtId="0" fontId="35" fillId="49" borderId="0" applyNumberFormat="0" applyBorder="0" applyAlignment="0" applyProtection="0"/>
    <xf numFmtId="0" fontId="35" fillId="49" borderId="0" applyNumberFormat="0" applyBorder="0" applyAlignment="0" applyProtection="0"/>
    <xf numFmtId="0" fontId="35" fillId="32" borderId="0" applyNumberFormat="0" applyBorder="0" applyAlignment="0" applyProtection="0"/>
    <xf numFmtId="0" fontId="35" fillId="50" borderId="0" applyNumberFormat="0" applyBorder="0" applyAlignment="0" applyProtection="0"/>
    <xf numFmtId="0" fontId="35" fillId="32" borderId="0" applyNumberFormat="0" applyBorder="0" applyAlignment="0" applyProtection="0"/>
    <xf numFmtId="0" fontId="35" fillId="49" borderId="0" applyNumberFormat="0" applyBorder="0" applyAlignment="0" applyProtection="0"/>
    <xf numFmtId="0" fontId="35" fillId="32" borderId="0" applyNumberFormat="0" applyBorder="0" applyAlignment="0" applyProtection="0"/>
    <xf numFmtId="0" fontId="35" fillId="32" borderId="0" applyNumberFormat="0" applyBorder="0" applyAlignment="0" applyProtection="0"/>
    <xf numFmtId="0" fontId="35" fillId="32" borderId="0" applyNumberFormat="0" applyBorder="0" applyAlignment="0" applyProtection="0"/>
    <xf numFmtId="0" fontId="35" fillId="32" borderId="0" applyNumberFormat="0" applyBorder="0" applyAlignment="0" applyProtection="0"/>
    <xf numFmtId="0" fontId="35" fillId="49" borderId="0" applyNumberFormat="0" applyBorder="0" applyAlignment="0" applyProtection="0"/>
    <xf numFmtId="0" fontId="35" fillId="49" borderId="0" applyNumberFormat="0" applyBorder="0" applyAlignment="0" applyProtection="0"/>
    <xf numFmtId="0" fontId="35" fillId="49" borderId="0" applyNumberFormat="0" applyBorder="0" applyAlignment="0" applyProtection="0"/>
    <xf numFmtId="0" fontId="35" fillId="32" borderId="0" applyNumberFormat="0" applyBorder="0" applyAlignment="0" applyProtection="0"/>
    <xf numFmtId="0" fontId="35" fillId="49" borderId="0" applyNumberFormat="0" applyBorder="0" applyAlignment="0" applyProtection="0"/>
    <xf numFmtId="0" fontId="35" fillId="49" borderId="0" applyNumberFormat="0" applyBorder="0" applyAlignment="0" applyProtection="0"/>
    <xf numFmtId="0" fontId="35" fillId="32" borderId="0" applyNumberFormat="0" applyBorder="0" applyAlignment="0" applyProtection="0"/>
    <xf numFmtId="0" fontId="35" fillId="49" borderId="0" applyNumberFormat="0" applyBorder="0" applyAlignment="0" applyProtection="0"/>
    <xf numFmtId="0" fontId="35" fillId="49" borderId="0" applyNumberFormat="0" applyBorder="0" applyAlignment="0" applyProtection="0"/>
    <xf numFmtId="0" fontId="35" fillId="32" borderId="0" applyNumberFormat="0" applyBorder="0" applyAlignment="0" applyProtection="0"/>
    <xf numFmtId="0" fontId="35" fillId="49" borderId="0" applyNumberFormat="0" applyBorder="0" applyAlignment="0" applyProtection="0"/>
    <xf numFmtId="0" fontId="35" fillId="49" borderId="0" applyNumberFormat="0" applyBorder="0" applyAlignment="0" applyProtection="0"/>
    <xf numFmtId="0" fontId="35" fillId="32" borderId="0" applyNumberFormat="0" applyBorder="0" applyAlignment="0" applyProtection="0"/>
    <xf numFmtId="0" fontId="35" fillId="50" borderId="0" applyNumberFormat="0" applyBorder="0" applyAlignment="0" applyProtection="0"/>
    <xf numFmtId="0" fontId="35" fillId="32" borderId="0" applyNumberFormat="0" applyBorder="0" applyAlignment="0" applyProtection="0"/>
    <xf numFmtId="0" fontId="35" fillId="32" borderId="0" applyNumberFormat="0" applyBorder="0" applyAlignment="0" applyProtection="0"/>
    <xf numFmtId="0" fontId="35" fillId="32" borderId="0" applyNumberFormat="0" applyBorder="0" applyAlignment="0" applyProtection="0"/>
    <xf numFmtId="0" fontId="35" fillId="29" borderId="0" applyNumberFormat="0" applyBorder="0" applyAlignment="0" applyProtection="0"/>
    <xf numFmtId="0" fontId="35" fillId="29" borderId="0" applyNumberFormat="0" applyBorder="0" applyAlignment="0" applyProtection="0"/>
    <xf numFmtId="0" fontId="35" fillId="29" borderId="0" applyNumberFormat="0" applyBorder="0" applyAlignment="0" applyProtection="0"/>
    <xf numFmtId="0" fontId="35" fillId="29" borderId="0" applyNumberFormat="0" applyBorder="0" applyAlignment="0" applyProtection="0"/>
    <xf numFmtId="0" fontId="35" fillId="29" borderId="0" applyNumberFormat="0" applyBorder="0" applyAlignment="0" applyProtection="0"/>
    <xf numFmtId="0" fontId="35" fillId="51" borderId="0" applyNumberFormat="0" applyBorder="0" applyAlignment="0" applyProtection="0"/>
    <xf numFmtId="0" fontId="35" fillId="29" borderId="0" applyNumberFormat="0" applyBorder="0" applyAlignment="0" applyProtection="0"/>
    <xf numFmtId="0" fontId="35" fillId="29" borderId="0" applyNumberFormat="0" applyBorder="0" applyAlignment="0" applyProtection="0"/>
    <xf numFmtId="0" fontId="35" fillId="29" borderId="0" applyNumberFormat="0" applyBorder="0" applyAlignment="0" applyProtection="0"/>
    <xf numFmtId="0" fontId="35" fillId="29" borderId="0" applyNumberFormat="0" applyBorder="0" applyAlignment="0" applyProtection="0"/>
    <xf numFmtId="0" fontId="35" fillId="29" borderId="0" applyNumberFormat="0" applyBorder="0" applyAlignment="0" applyProtection="0"/>
    <xf numFmtId="0" fontId="35" fillId="51" borderId="0" applyNumberFormat="0" applyBorder="0" applyAlignment="0" applyProtection="0"/>
    <xf numFmtId="0" fontId="35" fillId="51" borderId="0" applyNumberFormat="0" applyBorder="0" applyAlignment="0" applyProtection="0"/>
    <xf numFmtId="0" fontId="35" fillId="29" borderId="0" applyNumberFormat="0" applyBorder="0" applyAlignment="0" applyProtection="0"/>
    <xf numFmtId="0" fontId="35" fillId="51" borderId="0" applyNumberFormat="0" applyBorder="0" applyAlignment="0" applyProtection="0"/>
    <xf numFmtId="0" fontId="35" fillId="51" borderId="0" applyNumberFormat="0" applyBorder="0" applyAlignment="0" applyProtection="0"/>
    <xf numFmtId="0" fontId="35" fillId="29" borderId="0" applyNumberFormat="0" applyBorder="0" applyAlignment="0" applyProtection="0"/>
    <xf numFmtId="0" fontId="35" fillId="51" borderId="0" applyNumberFormat="0" applyBorder="0" applyAlignment="0" applyProtection="0"/>
    <xf numFmtId="0" fontId="35" fillId="51" borderId="0" applyNumberFormat="0" applyBorder="0" applyAlignment="0" applyProtection="0"/>
    <xf numFmtId="0" fontId="35" fillId="29" borderId="0" applyNumberFormat="0" applyBorder="0" applyAlignment="0" applyProtection="0"/>
    <xf numFmtId="0" fontId="35" fillId="50" borderId="0" applyNumberFormat="0" applyBorder="0" applyAlignment="0" applyProtection="0"/>
    <xf numFmtId="0" fontId="35" fillId="29" borderId="0" applyNumberFormat="0" applyBorder="0" applyAlignment="0" applyProtection="0"/>
    <xf numFmtId="0" fontId="35" fillId="51" borderId="0" applyNumberFormat="0" applyBorder="0" applyAlignment="0" applyProtection="0"/>
    <xf numFmtId="0" fontId="35" fillId="29" borderId="0" applyNumberFormat="0" applyBorder="0" applyAlignment="0" applyProtection="0"/>
    <xf numFmtId="0" fontId="35" fillId="29" borderId="0" applyNumberFormat="0" applyBorder="0" applyAlignment="0" applyProtection="0"/>
    <xf numFmtId="0" fontId="35" fillId="29" borderId="0" applyNumberFormat="0" applyBorder="0" applyAlignment="0" applyProtection="0"/>
    <xf numFmtId="0" fontId="35" fillId="29" borderId="0" applyNumberFormat="0" applyBorder="0" applyAlignment="0" applyProtection="0"/>
    <xf numFmtId="0" fontId="35" fillId="51" borderId="0" applyNumberFormat="0" applyBorder="0" applyAlignment="0" applyProtection="0"/>
    <xf numFmtId="0" fontId="35" fillId="51" borderId="0" applyNumberFormat="0" applyBorder="0" applyAlignment="0" applyProtection="0"/>
    <xf numFmtId="0" fontId="35" fillId="51" borderId="0" applyNumberFormat="0" applyBorder="0" applyAlignment="0" applyProtection="0"/>
    <xf numFmtId="0" fontId="35" fillId="29" borderId="0" applyNumberFormat="0" applyBorder="0" applyAlignment="0" applyProtection="0"/>
    <xf numFmtId="0" fontId="35" fillId="51" borderId="0" applyNumberFormat="0" applyBorder="0" applyAlignment="0" applyProtection="0"/>
    <xf numFmtId="0" fontId="35" fillId="51" borderId="0" applyNumberFormat="0" applyBorder="0" applyAlignment="0" applyProtection="0"/>
    <xf numFmtId="0" fontId="35" fillId="29" borderId="0" applyNumberFormat="0" applyBorder="0" applyAlignment="0" applyProtection="0"/>
    <xf numFmtId="0" fontId="35" fillId="51" borderId="0" applyNumberFormat="0" applyBorder="0" applyAlignment="0" applyProtection="0"/>
    <xf numFmtId="0" fontId="35" fillId="51" borderId="0" applyNumberFormat="0" applyBorder="0" applyAlignment="0" applyProtection="0"/>
    <xf numFmtId="0" fontId="35" fillId="29" borderId="0" applyNumberFormat="0" applyBorder="0" applyAlignment="0" applyProtection="0"/>
    <xf numFmtId="0" fontId="35" fillId="51" borderId="0" applyNumberFormat="0" applyBorder="0" applyAlignment="0" applyProtection="0"/>
    <xf numFmtId="0" fontId="35" fillId="51" borderId="0" applyNumberFormat="0" applyBorder="0" applyAlignment="0" applyProtection="0"/>
    <xf numFmtId="0" fontId="35" fillId="29" borderId="0" applyNumberFormat="0" applyBorder="0" applyAlignment="0" applyProtection="0"/>
    <xf numFmtId="0" fontId="35" fillId="50" borderId="0" applyNumberFormat="0" applyBorder="0" applyAlignment="0" applyProtection="0"/>
    <xf numFmtId="0" fontId="35" fillId="29" borderId="0" applyNumberFormat="0" applyBorder="0" applyAlignment="0" applyProtection="0"/>
    <xf numFmtId="0" fontId="35" fillId="29" borderId="0" applyNumberFormat="0" applyBorder="0" applyAlignment="0" applyProtection="0"/>
    <xf numFmtId="0" fontId="35" fillId="29" borderId="0" applyNumberFormat="0" applyBorder="0" applyAlignment="0" applyProtection="0"/>
    <xf numFmtId="0" fontId="35" fillId="52" borderId="0" applyNumberFormat="0" applyBorder="0" applyAlignment="0" applyProtection="0"/>
    <xf numFmtId="0" fontId="35" fillId="52" borderId="0" applyNumberFormat="0" applyBorder="0" applyAlignment="0" applyProtection="0"/>
    <xf numFmtId="0" fontId="35" fillId="52" borderId="0" applyNumberFormat="0" applyBorder="0" applyAlignment="0" applyProtection="0"/>
    <xf numFmtId="0" fontId="35" fillId="52" borderId="0" applyNumberFormat="0" applyBorder="0" applyAlignment="0" applyProtection="0"/>
    <xf numFmtId="0" fontId="35" fillId="52" borderId="0" applyNumberFormat="0" applyBorder="0" applyAlignment="0" applyProtection="0"/>
    <xf numFmtId="0" fontId="35" fillId="52" borderId="0" applyNumberFormat="0" applyBorder="0" applyAlignment="0" applyProtection="0"/>
    <xf numFmtId="0" fontId="35" fillId="52" borderId="0" applyNumberFormat="0" applyBorder="0" applyAlignment="0" applyProtection="0"/>
    <xf numFmtId="0" fontId="35" fillId="52" borderId="0" applyNumberFormat="0" applyBorder="0" applyAlignment="0" applyProtection="0"/>
    <xf numFmtId="0" fontId="35" fillId="52" borderId="0" applyNumberFormat="0" applyBorder="0" applyAlignment="0" applyProtection="0"/>
    <xf numFmtId="0" fontId="35" fillId="52" borderId="0" applyNumberFormat="0" applyBorder="0" applyAlignment="0" applyProtection="0"/>
    <xf numFmtId="0" fontId="35" fillId="33" borderId="0" applyNumberFormat="0" applyBorder="0" applyAlignment="0" applyProtection="0"/>
    <xf numFmtId="0" fontId="35" fillId="52" borderId="0" applyNumberFormat="0" applyBorder="0" applyAlignment="0" applyProtection="0"/>
    <xf numFmtId="0" fontId="35" fillId="33" borderId="0" applyNumberFormat="0" applyBorder="0" applyAlignment="0" applyProtection="0"/>
    <xf numFmtId="0" fontId="35" fillId="33" borderId="0" applyNumberFormat="0" applyBorder="0" applyAlignment="0" applyProtection="0"/>
    <xf numFmtId="0" fontId="35" fillId="52" borderId="0" applyNumberFormat="0" applyBorder="0" applyAlignment="0" applyProtection="0"/>
    <xf numFmtId="0" fontId="35" fillId="33" borderId="0" applyNumberFormat="0" applyBorder="0" applyAlignment="0" applyProtection="0"/>
    <xf numFmtId="0" fontId="35" fillId="33" borderId="0" applyNumberFormat="0" applyBorder="0" applyAlignment="0" applyProtection="0"/>
    <xf numFmtId="0" fontId="35" fillId="52" borderId="0" applyNumberFormat="0" applyBorder="0" applyAlignment="0" applyProtection="0"/>
    <xf numFmtId="0" fontId="35" fillId="52" borderId="0" applyNumberFormat="0" applyBorder="0" applyAlignment="0" applyProtection="0"/>
    <xf numFmtId="0" fontId="35" fillId="33" borderId="0" applyNumberFormat="0" applyBorder="0" applyAlignment="0" applyProtection="0"/>
    <xf numFmtId="0" fontId="35" fillId="52" borderId="0" applyNumberFormat="0" applyBorder="0" applyAlignment="0" applyProtection="0"/>
    <xf numFmtId="0" fontId="35" fillId="33" borderId="0" applyNumberFormat="0" applyBorder="0" applyAlignment="0" applyProtection="0"/>
    <xf numFmtId="0" fontId="35" fillId="52" borderId="0" applyNumberFormat="0" applyBorder="0" applyAlignment="0" applyProtection="0"/>
    <xf numFmtId="0" fontId="35" fillId="52" borderId="0" applyNumberFormat="0" applyBorder="0" applyAlignment="0" applyProtection="0"/>
    <xf numFmtId="0" fontId="35" fillId="52" borderId="0" applyNumberFormat="0" applyBorder="0" applyAlignment="0" applyProtection="0"/>
    <xf numFmtId="0" fontId="35" fillId="52" borderId="0" applyNumberFormat="0" applyBorder="0" applyAlignment="0" applyProtection="0"/>
    <xf numFmtId="0" fontId="35" fillId="33" borderId="0" applyNumberFormat="0" applyBorder="0" applyAlignment="0" applyProtection="0"/>
    <xf numFmtId="0" fontId="35" fillId="33" borderId="0" applyNumberFormat="0" applyBorder="0" applyAlignment="0" applyProtection="0"/>
    <xf numFmtId="0" fontId="35" fillId="33" borderId="0" applyNumberFormat="0" applyBorder="0" applyAlignment="0" applyProtection="0"/>
    <xf numFmtId="0" fontId="35" fillId="52" borderId="0" applyNumberFormat="0" applyBorder="0" applyAlignment="0" applyProtection="0"/>
    <xf numFmtId="0" fontId="35" fillId="33" borderId="0" applyNumberFormat="0" applyBorder="0" applyAlignment="0" applyProtection="0"/>
    <xf numFmtId="0" fontId="35" fillId="33" borderId="0" applyNumberFormat="0" applyBorder="0" applyAlignment="0" applyProtection="0"/>
    <xf numFmtId="0" fontId="35" fillId="52" borderId="0" applyNumberFormat="0" applyBorder="0" applyAlignment="0" applyProtection="0"/>
    <xf numFmtId="0" fontId="35" fillId="33" borderId="0" applyNumberFormat="0" applyBorder="0" applyAlignment="0" applyProtection="0"/>
    <xf numFmtId="0" fontId="35" fillId="33" borderId="0" applyNumberFormat="0" applyBorder="0" applyAlignment="0" applyProtection="0"/>
    <xf numFmtId="0" fontId="35" fillId="52" borderId="0" applyNumberFormat="0" applyBorder="0" applyAlignment="0" applyProtection="0"/>
    <xf numFmtId="0" fontId="35" fillId="33" borderId="0" applyNumberFormat="0" applyBorder="0" applyAlignment="0" applyProtection="0"/>
    <xf numFmtId="0" fontId="35" fillId="33" borderId="0" applyNumberFormat="0" applyBorder="0" applyAlignment="0" applyProtection="0"/>
    <xf numFmtId="0" fontId="35" fillId="52" borderId="0" applyNumberFormat="0" applyBorder="0" applyAlignment="0" applyProtection="0"/>
    <xf numFmtId="0" fontId="35" fillId="52" borderId="0" applyNumberFormat="0" applyBorder="0" applyAlignment="0" applyProtection="0"/>
    <xf numFmtId="0" fontId="35" fillId="52" borderId="0" applyNumberFormat="0" applyBorder="0" applyAlignment="0" applyProtection="0"/>
    <xf numFmtId="0" fontId="35" fillId="52" borderId="0" applyNumberFormat="0" applyBorder="0" applyAlignment="0" applyProtection="0"/>
    <xf numFmtId="0" fontId="35" fillId="52" borderId="0" applyNumberFormat="0" applyBorder="0" applyAlignment="0" applyProtection="0"/>
    <xf numFmtId="0" fontId="35" fillId="30" borderId="0" applyNumberFormat="0" applyBorder="0" applyAlignment="0" applyProtection="0"/>
    <xf numFmtId="0" fontId="35" fillId="30" borderId="0" applyNumberFormat="0" applyBorder="0" applyAlignment="0" applyProtection="0"/>
    <xf numFmtId="0" fontId="35" fillId="30" borderId="0" applyNumberFormat="0" applyBorder="0" applyAlignment="0" applyProtection="0"/>
    <xf numFmtId="0" fontId="35" fillId="30" borderId="0" applyNumberFormat="0" applyBorder="0" applyAlignment="0" applyProtection="0"/>
    <xf numFmtId="0" fontId="35" fillId="30" borderId="0" applyNumberFormat="0" applyBorder="0" applyAlignment="0" applyProtection="0"/>
    <xf numFmtId="0" fontId="35" fillId="30" borderId="0" applyNumberFormat="0" applyBorder="0" applyAlignment="0" applyProtection="0"/>
    <xf numFmtId="0" fontId="35" fillId="30" borderId="0" applyNumberFormat="0" applyBorder="0" applyAlignment="0" applyProtection="0"/>
    <xf numFmtId="0" fontId="35" fillId="30" borderId="0" applyNumberFormat="0" applyBorder="0" applyAlignment="0" applyProtection="0"/>
    <xf numFmtId="0" fontId="35" fillId="30" borderId="0" applyNumberFormat="0" applyBorder="0" applyAlignment="0" applyProtection="0"/>
    <xf numFmtId="0" fontId="35" fillId="30" borderId="0" applyNumberFormat="0" applyBorder="0" applyAlignment="0" applyProtection="0"/>
    <xf numFmtId="0" fontId="35" fillId="30" borderId="0" applyNumberFormat="0" applyBorder="0" applyAlignment="0" applyProtection="0"/>
    <xf numFmtId="0" fontId="35" fillId="30" borderId="0" applyNumberFormat="0" applyBorder="0" applyAlignment="0" applyProtection="0"/>
    <xf numFmtId="0" fontId="35" fillId="75" borderId="0" applyNumberFormat="0" applyBorder="0" applyAlignment="0" applyProtection="0"/>
    <xf numFmtId="0" fontId="35" fillId="30" borderId="0" applyNumberFormat="0" applyBorder="0" applyAlignment="0" applyProtection="0"/>
    <xf numFmtId="0" fontId="35" fillId="75" borderId="0" applyNumberFormat="0" applyBorder="0" applyAlignment="0" applyProtection="0"/>
    <xf numFmtId="0" fontId="35" fillId="30" borderId="0" applyNumberFormat="0" applyBorder="0" applyAlignment="0" applyProtection="0"/>
    <xf numFmtId="0" fontId="35" fillId="30" borderId="0" applyNumberFormat="0" applyBorder="0" applyAlignment="0" applyProtection="0"/>
    <xf numFmtId="0" fontId="35" fillId="30" borderId="0" applyNumberFormat="0" applyBorder="0" applyAlignment="0" applyProtection="0"/>
    <xf numFmtId="0" fontId="35" fillId="30" borderId="0" applyNumberFormat="0" applyBorder="0" applyAlignment="0" applyProtection="0"/>
    <xf numFmtId="0" fontId="35" fillId="30" borderId="0" applyNumberFormat="0" applyBorder="0" applyAlignment="0" applyProtection="0"/>
    <xf numFmtId="0" fontId="35" fillId="30" borderId="0" applyNumberFormat="0" applyBorder="0" applyAlignment="0" applyProtection="0"/>
    <xf numFmtId="0" fontId="35" fillId="30" borderId="0" applyNumberFormat="0" applyBorder="0" applyAlignment="0" applyProtection="0"/>
    <xf numFmtId="0" fontId="35" fillId="30" borderId="0" applyNumberFormat="0" applyBorder="0" applyAlignment="0" applyProtection="0"/>
    <xf numFmtId="0" fontId="35" fillId="30" borderId="0" applyNumberFormat="0" applyBorder="0" applyAlignment="0" applyProtection="0"/>
    <xf numFmtId="0" fontId="35" fillId="30" borderId="0" applyNumberFormat="0" applyBorder="0" applyAlignment="0" applyProtection="0"/>
    <xf numFmtId="0" fontId="35" fillId="75" borderId="0" applyNumberFormat="0" applyBorder="0" applyAlignment="0" applyProtection="0"/>
    <xf numFmtId="0" fontId="35" fillId="30" borderId="0" applyNumberFormat="0" applyBorder="0" applyAlignment="0" applyProtection="0"/>
    <xf numFmtId="0" fontId="35" fillId="75" borderId="0" applyNumberFormat="0" applyBorder="0" applyAlignment="0" applyProtection="0"/>
    <xf numFmtId="0" fontId="35" fillId="30" borderId="0" applyNumberFormat="0" applyBorder="0" applyAlignment="0" applyProtection="0"/>
    <xf numFmtId="0" fontId="35" fillId="30" borderId="0" applyNumberFormat="0" applyBorder="0" applyAlignment="0" applyProtection="0"/>
    <xf numFmtId="0" fontId="35" fillId="30" borderId="0" applyNumberFormat="0" applyBorder="0" applyAlignment="0" applyProtection="0"/>
    <xf numFmtId="0" fontId="35" fillId="49" borderId="0" applyNumberFormat="0" applyBorder="0" applyAlignment="0" applyProtection="0"/>
    <xf numFmtId="0" fontId="35" fillId="49" borderId="0" applyNumberFormat="0" applyBorder="0" applyAlignment="0" applyProtection="0"/>
    <xf numFmtId="0" fontId="35" fillId="49" borderId="0" applyNumberFormat="0" applyBorder="0" applyAlignment="0" applyProtection="0"/>
    <xf numFmtId="0" fontId="35" fillId="49" borderId="0" applyNumberFormat="0" applyBorder="0" applyAlignment="0" applyProtection="0"/>
    <xf numFmtId="0" fontId="35" fillId="49" borderId="0" applyNumberFormat="0" applyBorder="0" applyAlignment="0" applyProtection="0"/>
    <xf numFmtId="0" fontId="35" fillId="32" borderId="0" applyNumberFormat="0" applyBorder="0" applyAlignment="0" applyProtection="0"/>
    <xf numFmtId="0" fontId="35" fillId="49" borderId="0" applyNumberFormat="0" applyBorder="0" applyAlignment="0" applyProtection="0"/>
    <xf numFmtId="0" fontId="35" fillId="49" borderId="0" applyNumberFormat="0" applyBorder="0" applyAlignment="0" applyProtection="0"/>
    <xf numFmtId="0" fontId="35" fillId="49" borderId="0" applyNumberFormat="0" applyBorder="0" applyAlignment="0" applyProtection="0"/>
    <xf numFmtId="0" fontId="35" fillId="49" borderId="0" applyNumberFormat="0" applyBorder="0" applyAlignment="0" applyProtection="0"/>
    <xf numFmtId="0" fontId="35" fillId="49" borderId="0" applyNumberFormat="0" applyBorder="0" applyAlignment="0" applyProtection="0"/>
    <xf numFmtId="0" fontId="35" fillId="32" borderId="0" applyNumberFormat="0" applyBorder="0" applyAlignment="0" applyProtection="0"/>
    <xf numFmtId="0" fontId="35" fillId="32" borderId="0" applyNumberFormat="0" applyBorder="0" applyAlignment="0" applyProtection="0"/>
    <xf numFmtId="0" fontId="35" fillId="49" borderId="0" applyNumberFormat="0" applyBorder="0" applyAlignment="0" applyProtection="0"/>
    <xf numFmtId="0" fontId="35" fillId="32" borderId="0" applyNumberFormat="0" applyBorder="0" applyAlignment="0" applyProtection="0"/>
    <xf numFmtId="0" fontId="35" fillId="32" borderId="0" applyNumberFormat="0" applyBorder="0" applyAlignment="0" applyProtection="0"/>
    <xf numFmtId="0" fontId="35" fillId="49" borderId="0" applyNumberFormat="0" applyBorder="0" applyAlignment="0" applyProtection="0"/>
    <xf numFmtId="0" fontId="35" fillId="32" borderId="0" applyNumberFormat="0" applyBorder="0" applyAlignment="0" applyProtection="0"/>
    <xf numFmtId="0" fontId="35" fillId="76" borderId="0" applyNumberFormat="0" applyBorder="0" applyAlignment="0" applyProtection="0"/>
    <xf numFmtId="0" fontId="35" fillId="49" borderId="0" applyNumberFormat="0" applyBorder="0" applyAlignment="0" applyProtection="0"/>
    <xf numFmtId="0" fontId="35" fillId="76" borderId="0" applyNumberFormat="0" applyBorder="0" applyAlignment="0" applyProtection="0"/>
    <xf numFmtId="0" fontId="35" fillId="49" borderId="0" applyNumberFormat="0" applyBorder="0" applyAlignment="0" applyProtection="0"/>
    <xf numFmtId="0" fontId="35" fillId="32" borderId="0" applyNumberFormat="0" applyBorder="0" applyAlignment="0" applyProtection="0"/>
    <xf numFmtId="0" fontId="35" fillId="49" borderId="0" applyNumberFormat="0" applyBorder="0" applyAlignment="0" applyProtection="0"/>
    <xf numFmtId="0" fontId="35" fillId="49" borderId="0" applyNumberFormat="0" applyBorder="0" applyAlignment="0" applyProtection="0"/>
    <xf numFmtId="0" fontId="35" fillId="49" borderId="0" applyNumberFormat="0" applyBorder="0" applyAlignment="0" applyProtection="0"/>
    <xf numFmtId="0" fontId="35" fillId="49" borderId="0" applyNumberFormat="0" applyBorder="0" applyAlignment="0" applyProtection="0"/>
    <xf numFmtId="0" fontId="35" fillId="32" borderId="0" applyNumberFormat="0" applyBorder="0" applyAlignment="0" applyProtection="0"/>
    <xf numFmtId="0" fontId="35" fillId="32" borderId="0" applyNumberFormat="0" applyBorder="0" applyAlignment="0" applyProtection="0"/>
    <xf numFmtId="0" fontId="35" fillId="32" borderId="0" applyNumberFormat="0" applyBorder="0" applyAlignment="0" applyProtection="0"/>
    <xf numFmtId="0" fontId="35" fillId="49" borderId="0" applyNumberFormat="0" applyBorder="0" applyAlignment="0" applyProtection="0"/>
    <xf numFmtId="0" fontId="35" fillId="32" borderId="0" applyNumberFormat="0" applyBorder="0" applyAlignment="0" applyProtection="0"/>
    <xf numFmtId="0" fontId="35" fillId="32" borderId="0" applyNumberFormat="0" applyBorder="0" applyAlignment="0" applyProtection="0"/>
    <xf numFmtId="0" fontId="35" fillId="49" borderId="0" applyNumberFormat="0" applyBorder="0" applyAlignment="0" applyProtection="0"/>
    <xf numFmtId="0" fontId="35" fillId="32" borderId="0" applyNumberFormat="0" applyBorder="0" applyAlignment="0" applyProtection="0"/>
    <xf numFmtId="0" fontId="35" fillId="32" borderId="0" applyNumberFormat="0" applyBorder="0" applyAlignment="0" applyProtection="0"/>
    <xf numFmtId="0" fontId="35" fillId="49" borderId="0" applyNumberFormat="0" applyBorder="0" applyAlignment="0" applyProtection="0"/>
    <xf numFmtId="0" fontId="35" fillId="32" borderId="0" applyNumberFormat="0" applyBorder="0" applyAlignment="0" applyProtection="0"/>
    <xf numFmtId="0" fontId="35" fillId="76" borderId="0" applyNumberFormat="0" applyBorder="0" applyAlignment="0" applyProtection="0"/>
    <xf numFmtId="0" fontId="35" fillId="49" borderId="0" applyNumberFormat="0" applyBorder="0" applyAlignment="0" applyProtection="0"/>
    <xf numFmtId="0" fontId="35" fillId="76" borderId="0" applyNumberFormat="0" applyBorder="0" applyAlignment="0" applyProtection="0"/>
    <xf numFmtId="0" fontId="35" fillId="49" borderId="0" applyNumberFormat="0" applyBorder="0" applyAlignment="0" applyProtection="0"/>
    <xf numFmtId="0" fontId="35" fillId="49" borderId="0" applyNumberFormat="0" applyBorder="0" applyAlignment="0" applyProtection="0"/>
    <xf numFmtId="0" fontId="35" fillId="49" borderId="0" applyNumberFormat="0" applyBorder="0" applyAlignment="0" applyProtection="0"/>
    <xf numFmtId="0" fontId="82" fillId="77" borderId="0" applyNumberFormat="0" applyBorder="0" applyAlignment="0" applyProtection="0"/>
    <xf numFmtId="0" fontId="51" fillId="24" borderId="0" applyNumberFormat="0" applyBorder="0" applyAlignment="0" applyProtection="0"/>
    <xf numFmtId="0" fontId="51" fillId="24" borderId="0" applyNumberFormat="0" applyBorder="0" applyAlignment="0" applyProtection="0"/>
    <xf numFmtId="0" fontId="51" fillId="24" borderId="0" applyNumberFormat="0" applyBorder="0" applyAlignment="0" applyProtection="0"/>
    <xf numFmtId="0" fontId="51" fillId="24" borderId="0" applyNumberFormat="0" applyBorder="0" applyAlignment="0" applyProtection="0"/>
    <xf numFmtId="0" fontId="51" fillId="24" borderId="0" applyNumberFormat="0" applyBorder="0" applyAlignment="0" applyProtection="0"/>
    <xf numFmtId="0" fontId="43" fillId="24" borderId="0" applyNumberFormat="0" applyBorder="0" applyAlignment="0" applyProtection="0"/>
    <xf numFmtId="0" fontId="51" fillId="24" borderId="0" applyNumberFormat="0" applyBorder="0" applyAlignment="0" applyProtection="0"/>
    <xf numFmtId="0" fontId="51" fillId="24" borderId="0" applyNumberFormat="0" applyBorder="0" applyAlignment="0" applyProtection="0"/>
    <xf numFmtId="0" fontId="51" fillId="24" borderId="0" applyNumberFormat="0" applyBorder="0" applyAlignment="0" applyProtection="0"/>
    <xf numFmtId="0" fontId="51" fillId="24" borderId="0" applyNumberFormat="0" applyBorder="0" applyAlignment="0" applyProtection="0"/>
    <xf numFmtId="0" fontId="51" fillId="24" borderId="0" applyNumberFormat="0" applyBorder="0" applyAlignment="0" applyProtection="0"/>
    <xf numFmtId="0" fontId="43" fillId="26" borderId="0" applyNumberFormat="0" applyBorder="0" applyAlignment="0" applyProtection="0"/>
    <xf numFmtId="0" fontId="43" fillId="24" borderId="0" applyNumberFormat="0" applyBorder="0" applyAlignment="0" applyProtection="0"/>
    <xf numFmtId="0" fontId="43" fillId="24" borderId="0" applyNumberFormat="0" applyBorder="0" applyAlignment="0" applyProtection="0"/>
    <xf numFmtId="0" fontId="51" fillId="24" borderId="0" applyNumberFormat="0" applyBorder="0" applyAlignment="0" applyProtection="0"/>
    <xf numFmtId="0" fontId="43" fillId="24" borderId="0" applyNumberFormat="0" applyBorder="0" applyAlignment="0" applyProtection="0"/>
    <xf numFmtId="0" fontId="43" fillId="24" borderId="0" applyNumberFormat="0" applyBorder="0" applyAlignment="0" applyProtection="0"/>
    <xf numFmtId="0" fontId="51" fillId="24" borderId="0" applyNumberFormat="0" applyBorder="0" applyAlignment="0" applyProtection="0"/>
    <xf numFmtId="0" fontId="43" fillId="24" borderId="0" applyNumberFormat="0" applyBorder="0" applyAlignment="0" applyProtection="0"/>
    <xf numFmtId="0" fontId="83" fillId="78" borderId="0" applyNumberFormat="0" applyBorder="0" applyAlignment="0" applyProtection="0"/>
    <xf numFmtId="0" fontId="51" fillId="24" borderId="0" applyNumberFormat="0" applyBorder="0" applyAlignment="0" applyProtection="0"/>
    <xf numFmtId="0" fontId="83" fillId="78" borderId="0" applyNumberFormat="0" applyBorder="0" applyAlignment="0" applyProtection="0"/>
    <xf numFmtId="0" fontId="51" fillId="24" borderId="0" applyNumberFormat="0" applyBorder="0" applyAlignment="0" applyProtection="0"/>
    <xf numFmtId="0" fontId="43" fillId="24" borderId="0" applyNumberFormat="0" applyBorder="0" applyAlignment="0" applyProtection="0"/>
    <xf numFmtId="0" fontId="51" fillId="24" borderId="0" applyNumberFormat="0" applyBorder="0" applyAlignment="0" applyProtection="0"/>
    <xf numFmtId="0" fontId="51" fillId="24" borderId="0" applyNumberFormat="0" applyBorder="0" applyAlignment="0" applyProtection="0"/>
    <xf numFmtId="0" fontId="51" fillId="24" borderId="0" applyNumberFormat="0" applyBorder="0" applyAlignment="0" applyProtection="0"/>
    <xf numFmtId="0" fontId="51" fillId="24" borderId="0" applyNumberFormat="0" applyBorder="0" applyAlignment="0" applyProtection="0"/>
    <xf numFmtId="0" fontId="43" fillId="24" borderId="0" applyNumberFormat="0" applyBorder="0" applyAlignment="0" applyProtection="0"/>
    <xf numFmtId="0" fontId="43" fillId="24" borderId="0" applyNumberFormat="0" applyBorder="0" applyAlignment="0" applyProtection="0"/>
    <xf numFmtId="0" fontId="43" fillId="24" borderId="0" applyNumberFormat="0" applyBorder="0" applyAlignment="0" applyProtection="0"/>
    <xf numFmtId="0" fontId="51" fillId="24" borderId="0" applyNumberFormat="0" applyBorder="0" applyAlignment="0" applyProtection="0"/>
    <xf numFmtId="0" fontId="43" fillId="24" borderId="0" applyNumberFormat="0" applyBorder="0" applyAlignment="0" applyProtection="0"/>
    <xf numFmtId="0" fontId="43" fillId="24" borderId="0" applyNumberFormat="0" applyBorder="0" applyAlignment="0" applyProtection="0"/>
    <xf numFmtId="0" fontId="51" fillId="24" borderId="0" applyNumberFormat="0" applyBorder="0" applyAlignment="0" applyProtection="0"/>
    <xf numFmtId="0" fontId="43" fillId="24" borderId="0" applyNumberFormat="0" applyBorder="0" applyAlignment="0" applyProtection="0"/>
    <xf numFmtId="0" fontId="43" fillId="24" borderId="0" applyNumberFormat="0" applyBorder="0" applyAlignment="0" applyProtection="0"/>
    <xf numFmtId="0" fontId="51" fillId="24" borderId="0" applyNumberFormat="0" applyBorder="0" applyAlignment="0" applyProtection="0"/>
    <xf numFmtId="0" fontId="43" fillId="24" borderId="0" applyNumberFormat="0" applyBorder="0" applyAlignment="0" applyProtection="0"/>
    <xf numFmtId="0" fontId="82" fillId="77" borderId="0" applyNumberFormat="0" applyBorder="0" applyAlignment="0" applyProtection="0"/>
    <xf numFmtId="0" fontId="51" fillId="24" borderId="0" applyNumberFormat="0" applyBorder="0" applyAlignment="0" applyProtection="0"/>
    <xf numFmtId="0" fontId="82" fillId="77" borderId="0" applyNumberFormat="0" applyBorder="0" applyAlignment="0" applyProtection="0"/>
    <xf numFmtId="0" fontId="83" fillId="78" borderId="0" applyNumberFormat="0" applyBorder="0" applyAlignment="0" applyProtection="0"/>
    <xf numFmtId="0" fontId="51" fillId="24" borderId="0" applyNumberFormat="0" applyBorder="0" applyAlignment="0" applyProtection="0"/>
    <xf numFmtId="0" fontId="83" fillId="78" borderId="0" applyNumberFormat="0" applyBorder="0" applyAlignment="0" applyProtection="0"/>
    <xf numFmtId="0" fontId="51" fillId="24" borderId="0" applyNumberFormat="0" applyBorder="0" applyAlignment="0" applyProtection="0"/>
    <xf numFmtId="0" fontId="51" fillId="24" borderId="0" applyNumberFormat="0" applyBorder="0" applyAlignment="0" applyProtection="0"/>
    <xf numFmtId="0" fontId="34" fillId="0" borderId="0">
      <alignment vertical="top"/>
    </xf>
    <xf numFmtId="0" fontId="27" fillId="0" borderId="0">
      <alignment vertical="top"/>
    </xf>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33" fillId="0" borderId="0"/>
    <xf numFmtId="0" fontId="65" fillId="0" borderId="0"/>
    <xf numFmtId="0" fontId="65" fillId="0" borderId="0"/>
    <xf numFmtId="0" fontId="65" fillId="0" borderId="0"/>
    <xf numFmtId="0" fontId="65" fillId="0" borderId="0"/>
    <xf numFmtId="0" fontId="33"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27" fillId="0" borderId="0"/>
    <xf numFmtId="0" fontId="61" fillId="0" borderId="0"/>
    <xf numFmtId="0" fontId="65" fillId="0" borderId="0"/>
    <xf numFmtId="0" fontId="65" fillId="0" borderId="0"/>
    <xf numFmtId="0" fontId="65" fillId="0" borderId="0"/>
    <xf numFmtId="0" fontId="33" fillId="0" borderId="0"/>
    <xf numFmtId="0" fontId="65" fillId="0" borderId="0"/>
    <xf numFmtId="0" fontId="61" fillId="0" borderId="0"/>
    <xf numFmtId="0" fontId="65" fillId="0" borderId="0"/>
    <xf numFmtId="0" fontId="65" fillId="0" borderId="0"/>
    <xf numFmtId="0" fontId="65" fillId="0" borderId="0"/>
    <xf numFmtId="0" fontId="65" fillId="0" borderId="0"/>
    <xf numFmtId="0" fontId="65" fillId="0" borderId="0"/>
    <xf numFmtId="0" fontId="65" fillId="0" borderId="0"/>
    <xf numFmtId="0" fontId="27" fillId="0" borderId="0"/>
    <xf numFmtId="0" fontId="61" fillId="0" borderId="0"/>
    <xf numFmtId="0" fontId="65" fillId="0" borderId="0"/>
    <xf numFmtId="0" fontId="65" fillId="0" borderId="0"/>
    <xf numFmtId="0" fontId="65" fillId="0" borderId="0"/>
    <xf numFmtId="0" fontId="33"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33" fillId="0" borderId="0"/>
    <xf numFmtId="0" fontId="65" fillId="0" borderId="0"/>
    <xf numFmtId="0" fontId="61"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1"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27" fillId="0" borderId="0"/>
    <xf numFmtId="0" fontId="33" fillId="0" borderId="0"/>
    <xf numFmtId="0" fontId="65" fillId="0" borderId="0"/>
    <xf numFmtId="0" fontId="65" fillId="0" borderId="0"/>
    <xf numFmtId="0" fontId="27" fillId="0" borderId="0"/>
    <xf numFmtId="0" fontId="61" fillId="0" borderId="0"/>
    <xf numFmtId="0" fontId="65" fillId="0" borderId="0"/>
    <xf numFmtId="0" fontId="65" fillId="0" borderId="0"/>
    <xf numFmtId="0" fontId="61" fillId="0" borderId="0"/>
    <xf numFmtId="0" fontId="33" fillId="0" borderId="0"/>
    <xf numFmtId="0" fontId="65" fillId="0" borderId="0"/>
    <xf numFmtId="0" fontId="65" fillId="0" borderId="0"/>
    <xf numFmtId="0" fontId="65" fillId="0" borderId="0"/>
    <xf numFmtId="0" fontId="65" fillId="0" borderId="0"/>
    <xf numFmtId="0" fontId="65" fillId="0" borderId="0"/>
    <xf numFmtId="0" fontId="33"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33" fillId="0" borderId="0"/>
    <xf numFmtId="0" fontId="61" fillId="0" borderId="0"/>
    <xf numFmtId="0" fontId="27" fillId="0" borderId="0"/>
    <xf numFmtId="0" fontId="65" fillId="0" borderId="0"/>
    <xf numFmtId="0" fontId="65" fillId="0" borderId="0"/>
    <xf numFmtId="0" fontId="61" fillId="0" borderId="0"/>
    <xf numFmtId="0" fontId="27" fillId="0" borderId="0"/>
    <xf numFmtId="0" fontId="61" fillId="0" borderId="0"/>
    <xf numFmtId="0" fontId="27" fillId="0" borderId="0"/>
    <xf numFmtId="0" fontId="61" fillId="0" borderId="0"/>
    <xf numFmtId="0" fontId="27" fillId="0" borderId="0"/>
    <xf numFmtId="0" fontId="61" fillId="0" borderId="0"/>
    <xf numFmtId="0" fontId="27" fillId="0" borderId="0"/>
    <xf numFmtId="0" fontId="61" fillId="0" borderId="0"/>
    <xf numFmtId="0" fontId="27" fillId="0" borderId="0"/>
    <xf numFmtId="0" fontId="61" fillId="0" borderId="0"/>
    <xf numFmtId="0" fontId="27" fillId="0" borderId="0"/>
    <xf numFmtId="0" fontId="61" fillId="0" borderId="0"/>
    <xf numFmtId="0" fontId="27" fillId="0" borderId="0"/>
    <xf numFmtId="0" fontId="61" fillId="0" borderId="0"/>
    <xf numFmtId="0" fontId="33" fillId="0" borderId="0"/>
    <xf numFmtId="0" fontId="27" fillId="0" borderId="0"/>
    <xf numFmtId="0" fontId="61" fillId="0" borderId="0"/>
    <xf numFmtId="0" fontId="27" fillId="0" borderId="0"/>
    <xf numFmtId="0" fontId="61" fillId="0" borderId="0"/>
    <xf numFmtId="0" fontId="27" fillId="0" borderId="0"/>
    <xf numFmtId="0" fontId="27" fillId="0" borderId="0"/>
    <xf numFmtId="0" fontId="61" fillId="0" borderId="0"/>
    <xf numFmtId="0" fontId="27" fillId="0" borderId="0"/>
    <xf numFmtId="0" fontId="61" fillId="0" borderId="0"/>
    <xf numFmtId="0" fontId="27" fillId="0" borderId="0"/>
    <xf numFmtId="0" fontId="61" fillId="0" borderId="0"/>
    <xf numFmtId="0" fontId="27" fillId="0" borderId="0"/>
    <xf numFmtId="0" fontId="61" fillId="0" borderId="0"/>
    <xf numFmtId="0" fontId="27" fillId="0" borderId="0"/>
    <xf numFmtId="0" fontId="61" fillId="0" borderId="0"/>
    <xf numFmtId="0" fontId="27" fillId="0" borderId="0"/>
    <xf numFmtId="0" fontId="61" fillId="0" borderId="0"/>
    <xf numFmtId="0" fontId="27" fillId="0" borderId="0"/>
    <xf numFmtId="0" fontId="61" fillId="0" borderId="0"/>
    <xf numFmtId="0" fontId="27" fillId="0" borderId="0"/>
    <xf numFmtId="0" fontId="61" fillId="0" borderId="0"/>
    <xf numFmtId="0" fontId="27" fillId="0" borderId="0"/>
    <xf numFmtId="0" fontId="61" fillId="0" borderId="0"/>
    <xf numFmtId="0" fontId="27" fillId="0" borderId="0"/>
    <xf numFmtId="0" fontId="61" fillId="0" borderId="0"/>
    <xf numFmtId="0" fontId="27" fillId="0" borderId="0"/>
    <xf numFmtId="0" fontId="61" fillId="0" borderId="0"/>
    <xf numFmtId="0" fontId="27" fillId="0" borderId="0"/>
    <xf numFmtId="0" fontId="61" fillId="0" borderId="0"/>
    <xf numFmtId="0" fontId="27" fillId="0" borderId="0"/>
    <xf numFmtId="0" fontId="61" fillId="0" borderId="0"/>
    <xf numFmtId="0" fontId="27" fillId="0" borderId="0"/>
    <xf numFmtId="0" fontId="61" fillId="0" borderId="0"/>
    <xf numFmtId="0" fontId="33" fillId="0" borderId="0"/>
    <xf numFmtId="0" fontId="53" fillId="0" borderId="0"/>
    <xf numFmtId="0" fontId="27" fillId="0" borderId="0"/>
    <xf numFmtId="0" fontId="61" fillId="0" borderId="0"/>
    <xf numFmtId="0" fontId="27" fillId="0" borderId="0"/>
    <xf numFmtId="0" fontId="61" fillId="0" borderId="0"/>
    <xf numFmtId="0" fontId="27" fillId="0" borderId="0"/>
    <xf numFmtId="0" fontId="61" fillId="0" borderId="0"/>
    <xf numFmtId="0" fontId="27" fillId="0" borderId="0"/>
    <xf numFmtId="0" fontId="61" fillId="0" borderId="0"/>
    <xf numFmtId="0" fontId="27" fillId="0" borderId="0"/>
    <xf numFmtId="0" fontId="61" fillId="0" borderId="0"/>
    <xf numFmtId="0" fontId="27" fillId="0" borderId="0"/>
    <xf numFmtId="0" fontId="61" fillId="0" borderId="0"/>
    <xf numFmtId="0" fontId="27" fillId="0" borderId="0"/>
    <xf numFmtId="0" fontId="61" fillId="0" borderId="0"/>
    <xf numFmtId="0" fontId="33" fillId="0" borderId="0"/>
    <xf numFmtId="0" fontId="27" fillId="0" borderId="0"/>
    <xf numFmtId="0" fontId="61" fillId="0" borderId="0"/>
    <xf numFmtId="0" fontId="33" fillId="0" borderId="0"/>
    <xf numFmtId="0" fontId="33" fillId="0" borderId="0"/>
    <xf numFmtId="0" fontId="27" fillId="0" borderId="0"/>
    <xf numFmtId="0" fontId="61" fillId="0" borderId="0"/>
    <xf numFmtId="0" fontId="27" fillId="0" borderId="0"/>
    <xf numFmtId="0" fontId="61" fillId="0" borderId="0"/>
    <xf numFmtId="0" fontId="33" fillId="0" borderId="0"/>
    <xf numFmtId="0" fontId="33" fillId="0" borderId="0"/>
    <xf numFmtId="0" fontId="27" fillId="0" borderId="0"/>
    <xf numFmtId="0" fontId="61" fillId="0" borderId="0"/>
    <xf numFmtId="0" fontId="33" fillId="0" borderId="0"/>
    <xf numFmtId="0" fontId="27" fillId="0" borderId="0"/>
    <xf numFmtId="0" fontId="27" fillId="0" borderId="0"/>
    <xf numFmtId="0" fontId="61" fillId="0" borderId="0"/>
    <xf numFmtId="0" fontId="65" fillId="0" borderId="0"/>
    <xf numFmtId="0" fontId="65" fillId="0" borderId="0"/>
    <xf numFmtId="0" fontId="61" fillId="0" borderId="0"/>
    <xf numFmtId="0" fontId="33" fillId="0" borderId="0"/>
    <xf numFmtId="0" fontId="33" fillId="0" borderId="0"/>
    <xf numFmtId="0" fontId="33" fillId="0" borderId="0"/>
    <xf numFmtId="0" fontId="33" fillId="0" borderId="0"/>
    <xf numFmtId="0" fontId="27" fillId="0" borderId="0"/>
    <xf numFmtId="0" fontId="61" fillId="0" borderId="0"/>
    <xf numFmtId="0" fontId="27" fillId="0" borderId="0"/>
    <xf numFmtId="0" fontId="61" fillId="0" borderId="0"/>
    <xf numFmtId="0" fontId="33" fillId="0" borderId="0"/>
    <xf numFmtId="0" fontId="27" fillId="0" borderId="0"/>
    <xf numFmtId="0" fontId="61"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27" fillId="0" borderId="0"/>
    <xf numFmtId="0" fontId="27" fillId="0" borderId="0"/>
    <xf numFmtId="0" fontId="61" fillId="0" borderId="0"/>
    <xf numFmtId="0" fontId="61" fillId="0" borderId="0"/>
    <xf numFmtId="0" fontId="65" fillId="0" borderId="0"/>
    <xf numFmtId="0" fontId="65" fillId="0" borderId="0"/>
    <xf numFmtId="0" fontId="65" fillId="0" borderId="0"/>
    <xf numFmtId="0" fontId="61" fillId="0" borderId="0"/>
    <xf numFmtId="0" fontId="27" fillId="0" borderId="0"/>
    <xf numFmtId="0" fontId="61" fillId="0" borderId="0"/>
    <xf numFmtId="0" fontId="27" fillId="0" borderId="0"/>
    <xf numFmtId="0" fontId="65" fillId="0" borderId="0"/>
    <xf numFmtId="0" fontId="65" fillId="0" borderId="0"/>
    <xf numFmtId="0" fontId="65" fillId="0" borderId="0"/>
    <xf numFmtId="0" fontId="65" fillId="0" borderId="0"/>
    <xf numFmtId="0" fontId="65" fillId="0" borderId="0"/>
    <xf numFmtId="0" fontId="65" fillId="0" borderId="0"/>
    <xf numFmtId="0" fontId="61" fillId="0" borderId="0"/>
    <xf numFmtId="0" fontId="27" fillId="0" borderId="0"/>
    <xf numFmtId="0" fontId="61" fillId="0" borderId="0"/>
    <xf numFmtId="0" fontId="33" fillId="0" borderId="0"/>
    <xf numFmtId="0" fontId="65" fillId="0" borderId="0"/>
    <xf numFmtId="0" fontId="65" fillId="0" borderId="0"/>
    <xf numFmtId="0" fontId="65" fillId="0" borderId="0"/>
    <xf numFmtId="0" fontId="27" fillId="0" borderId="0"/>
    <xf numFmtId="0" fontId="61"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1" fillId="0" borderId="0"/>
    <xf numFmtId="0" fontId="27" fillId="0" borderId="0"/>
    <xf numFmtId="0" fontId="65" fillId="0" borderId="0"/>
    <xf numFmtId="0" fontId="65" fillId="0" borderId="0"/>
    <xf numFmtId="0" fontId="61" fillId="0" borderId="0"/>
    <xf numFmtId="0" fontId="27" fillId="0" borderId="0"/>
    <xf numFmtId="0" fontId="61" fillId="0" borderId="0"/>
    <xf numFmtId="0" fontId="27" fillId="0" borderId="0"/>
    <xf numFmtId="0" fontId="61" fillId="0" borderId="0"/>
    <xf numFmtId="0" fontId="27" fillId="0" borderId="0"/>
    <xf numFmtId="0" fontId="61" fillId="0" borderId="0"/>
    <xf numFmtId="0" fontId="27" fillId="0" borderId="0"/>
    <xf numFmtId="0" fontId="61" fillId="0" borderId="0"/>
    <xf numFmtId="0" fontId="27" fillId="0" borderId="0"/>
    <xf numFmtId="0" fontId="61" fillId="0" borderId="0"/>
    <xf numFmtId="0" fontId="27" fillId="0" borderId="0"/>
    <xf numFmtId="0" fontId="61" fillId="0" borderId="0"/>
    <xf numFmtId="0" fontId="27" fillId="0" borderId="0"/>
    <xf numFmtId="0" fontId="61" fillId="0" borderId="0"/>
    <xf numFmtId="0" fontId="27" fillId="0" borderId="0"/>
    <xf numFmtId="0" fontId="61" fillId="0" borderId="0"/>
    <xf numFmtId="0" fontId="27" fillId="0" borderId="0"/>
    <xf numFmtId="0" fontId="61" fillId="0" borderId="0"/>
    <xf numFmtId="0" fontId="27" fillId="0" borderId="0"/>
    <xf numFmtId="0" fontId="27" fillId="0" borderId="0"/>
    <xf numFmtId="0" fontId="61"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27" fillId="0" borderId="0"/>
    <xf numFmtId="0" fontId="61" fillId="0" borderId="0"/>
    <xf numFmtId="0" fontId="29" fillId="0" borderId="0"/>
    <xf numFmtId="0" fontId="27" fillId="0" borderId="0"/>
    <xf numFmtId="0" fontId="61" fillId="0" borderId="0"/>
    <xf numFmtId="0" fontId="27" fillId="0" borderId="0"/>
    <xf numFmtId="0" fontId="61" fillId="0" borderId="0"/>
    <xf numFmtId="0" fontId="29" fillId="0" borderId="0"/>
    <xf numFmtId="0" fontId="29" fillId="0" borderId="0"/>
    <xf numFmtId="0" fontId="27" fillId="0" borderId="0"/>
    <xf numFmtId="0" fontId="61" fillId="0" borderId="0"/>
    <xf numFmtId="0" fontId="27" fillId="0" borderId="0"/>
    <xf numFmtId="0" fontId="61" fillId="0" borderId="0"/>
    <xf numFmtId="0" fontId="29" fillId="0" borderId="0"/>
    <xf numFmtId="0" fontId="27" fillId="0" borderId="0"/>
    <xf numFmtId="0" fontId="61" fillId="0" borderId="0"/>
    <xf numFmtId="0" fontId="27" fillId="0" borderId="0"/>
    <xf numFmtId="0" fontId="29" fillId="0" borderId="0"/>
    <xf numFmtId="0" fontId="29" fillId="0" borderId="0"/>
    <xf numFmtId="0" fontId="29" fillId="0" borderId="0"/>
    <xf numFmtId="0" fontId="29" fillId="0" borderId="0"/>
    <xf numFmtId="0" fontId="29" fillId="0" borderId="0"/>
    <xf numFmtId="0" fontId="61" fillId="0" borderId="0"/>
    <xf numFmtId="0" fontId="29" fillId="0" borderId="0"/>
    <xf numFmtId="0" fontId="27" fillId="0" borderId="0"/>
    <xf numFmtId="0" fontId="6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7" fillId="0" borderId="0"/>
    <xf numFmtId="0" fontId="61" fillId="0" borderId="0"/>
    <xf numFmtId="0" fontId="27" fillId="0" borderId="0"/>
    <xf numFmtId="0" fontId="61" fillId="0" borderId="0"/>
    <xf numFmtId="0" fontId="27" fillId="0" borderId="0"/>
    <xf numFmtId="0" fontId="61" fillId="0" borderId="0"/>
    <xf numFmtId="0" fontId="27" fillId="0" borderId="0"/>
    <xf numFmtId="0" fontId="61" fillId="0" borderId="0"/>
    <xf numFmtId="0" fontId="27" fillId="0" borderId="0"/>
    <xf numFmtId="0" fontId="61" fillId="0" borderId="0"/>
    <xf numFmtId="0" fontId="27" fillId="0" borderId="0"/>
    <xf numFmtId="0" fontId="29" fillId="0" borderId="0"/>
    <xf numFmtId="0" fontId="61" fillId="0" borderId="0"/>
    <xf numFmtId="0" fontId="29" fillId="0" borderId="0"/>
    <xf numFmtId="0" fontId="29" fillId="0" borderId="0"/>
    <xf numFmtId="0" fontId="29" fillId="0" borderId="0"/>
    <xf numFmtId="0" fontId="27" fillId="0" borderId="0"/>
    <xf numFmtId="0" fontId="61" fillId="0" borderId="0"/>
    <xf numFmtId="0" fontId="29" fillId="0" borderId="0"/>
    <xf numFmtId="0" fontId="29" fillId="0" borderId="0"/>
    <xf numFmtId="0" fontId="33" fillId="0" borderId="0"/>
    <xf numFmtId="0" fontId="33" fillId="0" borderId="0"/>
    <xf numFmtId="0" fontId="27" fillId="0" borderId="0"/>
    <xf numFmtId="0" fontId="61" fillId="0" borderId="0"/>
    <xf numFmtId="0" fontId="27" fillId="0" borderId="0"/>
    <xf numFmtId="0" fontId="61" fillId="0" borderId="0"/>
    <xf numFmtId="0" fontId="33" fillId="0" borderId="0"/>
    <xf numFmtId="0" fontId="65" fillId="0" borderId="0"/>
    <xf numFmtId="0" fontId="65" fillId="0" borderId="0"/>
    <xf numFmtId="0" fontId="65" fillId="0" borderId="0"/>
    <xf numFmtId="0" fontId="27" fillId="0" borderId="0"/>
    <xf numFmtId="0" fontId="33" fillId="0" borderId="0"/>
    <xf numFmtId="0" fontId="61" fillId="0" borderId="0"/>
    <xf numFmtId="0" fontId="27" fillId="0" borderId="0"/>
    <xf numFmtId="0" fontId="61" fillId="0" borderId="0"/>
    <xf numFmtId="0" fontId="33" fillId="0" borderId="0"/>
    <xf numFmtId="0" fontId="27" fillId="0" borderId="0"/>
    <xf numFmtId="0" fontId="61" fillId="0" borderId="0"/>
    <xf numFmtId="0" fontId="33" fillId="0" borderId="0"/>
    <xf numFmtId="0" fontId="61" fillId="0" borderId="0"/>
    <xf numFmtId="0" fontId="65" fillId="0" borderId="0"/>
    <xf numFmtId="0" fontId="27" fillId="0" borderId="0"/>
    <xf numFmtId="0" fontId="61"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1" fillId="0" borderId="0"/>
    <xf numFmtId="0" fontId="27" fillId="0" borderId="0"/>
    <xf numFmtId="0" fontId="61" fillId="0" borderId="0"/>
    <xf numFmtId="0" fontId="27" fillId="0" borderId="0"/>
    <xf numFmtId="0" fontId="61" fillId="0" borderId="0"/>
    <xf numFmtId="0" fontId="27" fillId="0" borderId="0"/>
    <xf numFmtId="0" fontId="61" fillId="0" borderId="0"/>
    <xf numFmtId="0" fontId="27" fillId="0" borderId="0"/>
    <xf numFmtId="0" fontId="61" fillId="0" borderId="0"/>
    <xf numFmtId="0" fontId="27" fillId="0" borderId="0"/>
    <xf numFmtId="0" fontId="61" fillId="0" borderId="0"/>
    <xf numFmtId="0" fontId="27" fillId="0" borderId="0"/>
    <xf numFmtId="0" fontId="61" fillId="0" borderId="0"/>
    <xf numFmtId="0" fontId="27" fillId="0" borderId="0"/>
    <xf numFmtId="0" fontId="61" fillId="0" borderId="0"/>
    <xf numFmtId="0" fontId="33" fillId="0" borderId="0"/>
    <xf numFmtId="0" fontId="33" fillId="0" borderId="0"/>
    <xf numFmtId="0" fontId="27" fillId="0" borderId="0"/>
    <xf numFmtId="0" fontId="61" fillId="0" borderId="0"/>
    <xf numFmtId="0" fontId="27" fillId="0" borderId="0"/>
    <xf numFmtId="0" fontId="61"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33" fillId="0" borderId="0"/>
    <xf numFmtId="0" fontId="65" fillId="0" borderId="0"/>
    <xf numFmtId="0" fontId="65" fillId="0" borderId="0"/>
    <xf numFmtId="0" fontId="65"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33"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33"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33"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33"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33" fillId="0" borderId="0"/>
    <xf numFmtId="0" fontId="65" fillId="0" borderId="0"/>
    <xf numFmtId="0" fontId="65" fillId="0" borderId="0"/>
    <xf numFmtId="0" fontId="33" fillId="0" borderId="0"/>
    <xf numFmtId="0" fontId="65" fillId="0" borderId="0"/>
    <xf numFmtId="0" fontId="65" fillId="0" borderId="0"/>
    <xf numFmtId="0" fontId="33" fillId="0" borderId="0"/>
    <xf numFmtId="0" fontId="65" fillId="0" borderId="0"/>
    <xf numFmtId="0" fontId="65"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33" fillId="0" borderId="0"/>
    <xf numFmtId="0" fontId="65" fillId="0" borderId="0"/>
    <xf numFmtId="0" fontId="65" fillId="0" borderId="0"/>
    <xf numFmtId="0" fontId="61" fillId="0" borderId="0"/>
    <xf numFmtId="0" fontId="27" fillId="0" borderId="0"/>
    <xf numFmtId="0" fontId="33"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1" fillId="0" borderId="0"/>
    <xf numFmtId="0" fontId="65" fillId="0" borderId="0"/>
    <xf numFmtId="0" fontId="65" fillId="0" borderId="0"/>
    <xf numFmtId="0" fontId="65" fillId="0" borderId="0"/>
    <xf numFmtId="0" fontId="65" fillId="0" borderId="0"/>
    <xf numFmtId="0" fontId="27" fillId="0" borderId="0"/>
    <xf numFmtId="0" fontId="33"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1" fillId="0" borderId="0"/>
    <xf numFmtId="0" fontId="65" fillId="0" borderId="0"/>
    <xf numFmtId="0" fontId="65" fillId="0" borderId="0"/>
    <xf numFmtId="0" fontId="65" fillId="0" borderId="0"/>
    <xf numFmtId="0" fontId="65" fillId="0" borderId="0"/>
    <xf numFmtId="0" fontId="33"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33"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33" fillId="0" borderId="0"/>
    <xf numFmtId="0" fontId="65" fillId="0" borderId="0"/>
    <xf numFmtId="0" fontId="65" fillId="0" borderId="0"/>
    <xf numFmtId="0" fontId="33" fillId="0" borderId="0"/>
    <xf numFmtId="0" fontId="65" fillId="0" borderId="0"/>
    <xf numFmtId="0" fontId="65" fillId="0" borderId="0"/>
    <xf numFmtId="0" fontId="33" fillId="0" borderId="0"/>
    <xf numFmtId="0" fontId="65" fillId="0" borderId="0"/>
    <xf numFmtId="0" fontId="65" fillId="0" borderId="0"/>
    <xf numFmtId="0" fontId="65" fillId="0" borderId="0"/>
    <xf numFmtId="0" fontId="65" fillId="0" borderId="0"/>
    <xf numFmtId="0" fontId="65" fillId="0" borderId="0"/>
    <xf numFmtId="0" fontId="27" fillId="0" borderId="0"/>
    <xf numFmtId="0" fontId="65" fillId="0" borderId="0"/>
    <xf numFmtId="0" fontId="33" fillId="0" borderId="0"/>
    <xf numFmtId="0" fontId="33" fillId="0" borderId="0"/>
    <xf numFmtId="0" fontId="33" fillId="0" borderId="0"/>
    <xf numFmtId="0" fontId="33" fillId="0" borderId="0"/>
    <xf numFmtId="0" fontId="33" fillId="0" borderId="0"/>
    <xf numFmtId="0" fontId="27" fillId="0" borderId="0"/>
    <xf numFmtId="0" fontId="33" fillId="0" borderId="0"/>
    <xf numFmtId="0" fontId="61" fillId="0" borderId="0"/>
    <xf numFmtId="0" fontId="27" fillId="0" borderId="0"/>
    <xf numFmtId="0" fontId="33" fillId="0" borderId="0"/>
    <xf numFmtId="0" fontId="27" fillId="0" borderId="0"/>
    <xf numFmtId="0" fontId="61" fillId="0" borderId="0"/>
    <xf numFmtId="0" fontId="61" fillId="0" borderId="0"/>
    <xf numFmtId="0" fontId="33" fillId="0" borderId="0"/>
    <xf numFmtId="0" fontId="27" fillId="0" borderId="0"/>
    <xf numFmtId="0" fontId="61" fillId="0" borderId="0"/>
    <xf numFmtId="0" fontId="33" fillId="0" borderId="0"/>
    <xf numFmtId="0" fontId="33" fillId="0" borderId="0"/>
    <xf numFmtId="0" fontId="33" fillId="0" borderId="0"/>
    <xf numFmtId="0" fontId="33" fillId="0" borderId="0"/>
    <xf numFmtId="0" fontId="33" fillId="0" borderId="0"/>
    <xf numFmtId="0" fontId="33" fillId="0" borderId="0"/>
    <xf numFmtId="0" fontId="27" fillId="0" borderId="0"/>
    <xf numFmtId="0" fontId="33" fillId="0" borderId="0"/>
    <xf numFmtId="0" fontId="61" fillId="0" borderId="0"/>
    <xf numFmtId="0" fontId="27" fillId="0" borderId="0"/>
    <xf numFmtId="0" fontId="33"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6" fillId="0" borderId="0"/>
    <xf numFmtId="0" fontId="88" fillId="0" borderId="0" applyNumberFormat="0" applyBorder="0" applyAlignment="0"/>
    <xf numFmtId="0" fontId="24" fillId="0" borderId="0"/>
    <xf numFmtId="0" fontId="94" fillId="0" borderId="0"/>
    <xf numFmtId="164" fontId="27" fillId="0" borderId="0" applyFont="0" applyFill="0" applyBorder="0" applyAlignment="0" applyProtection="0"/>
    <xf numFmtId="164" fontId="27" fillId="0" borderId="0" applyFont="0" applyFill="0" applyBorder="0" applyAlignment="0" applyProtection="0"/>
    <xf numFmtId="164" fontId="23"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0" fontId="95" fillId="0" borderId="0"/>
    <xf numFmtId="0" fontId="95" fillId="0" borderId="0"/>
    <xf numFmtId="0" fontId="95" fillId="0" borderId="0"/>
    <xf numFmtId="0" fontId="95" fillId="0" borderId="0"/>
    <xf numFmtId="0" fontId="95" fillId="0" borderId="0"/>
    <xf numFmtId="0" fontId="95" fillId="0" borderId="0"/>
    <xf numFmtId="0" fontId="95" fillId="0" borderId="0"/>
    <xf numFmtId="0" fontId="95" fillId="0" borderId="0"/>
    <xf numFmtId="0" fontId="95" fillId="0" borderId="0"/>
    <xf numFmtId="0" fontId="23" fillId="0" borderId="0"/>
    <xf numFmtId="0" fontId="96" fillId="0" borderId="0"/>
    <xf numFmtId="0" fontId="96" fillId="0" borderId="0"/>
    <xf numFmtId="0" fontId="23" fillId="0" borderId="0"/>
    <xf numFmtId="0" fontId="95" fillId="0" borderId="0"/>
    <xf numFmtId="0" fontId="23" fillId="0" borderId="0"/>
    <xf numFmtId="0" fontId="95" fillId="0" borderId="0"/>
    <xf numFmtId="0" fontId="95" fillId="0" borderId="0"/>
    <xf numFmtId="0" fontId="95" fillId="0" borderId="0"/>
    <xf numFmtId="0" fontId="96" fillId="0" borderId="0"/>
    <xf numFmtId="0" fontId="95" fillId="0" borderId="0"/>
    <xf numFmtId="0" fontId="95" fillId="0" borderId="0"/>
    <xf numFmtId="0" fontId="96" fillId="0" borderId="0"/>
    <xf numFmtId="0" fontId="27" fillId="0" borderId="0"/>
    <xf numFmtId="0" fontId="27" fillId="0" borderId="0"/>
    <xf numFmtId="0" fontId="27" fillId="0" borderId="0"/>
    <xf numFmtId="0" fontId="27" fillId="0" borderId="0"/>
    <xf numFmtId="0" fontId="27" fillId="0" borderId="0"/>
    <xf numFmtId="0" fontId="27" fillId="0" borderId="0"/>
    <xf numFmtId="0" fontId="95" fillId="0" borderId="0"/>
    <xf numFmtId="0" fontId="96" fillId="0" borderId="0"/>
    <xf numFmtId="0" fontId="27" fillId="0" borderId="0"/>
    <xf numFmtId="0" fontId="95" fillId="0" borderId="0"/>
    <xf numFmtId="0" fontId="97" fillId="0" borderId="0" applyNumberFormat="0" applyFill="0" applyBorder="0" applyAlignment="0" applyProtection="0">
      <alignment vertical="top"/>
      <protection locked="0"/>
    </xf>
    <xf numFmtId="0" fontId="22" fillId="0" borderId="0"/>
    <xf numFmtId="43" fontId="84" fillId="0" borderId="0" applyFont="0" applyFill="0" applyBorder="0" applyAlignment="0" applyProtection="0"/>
    <xf numFmtId="166" fontId="27" fillId="0" borderId="0" applyFont="0" applyFill="0" applyBorder="0" applyAlignment="0" applyProtection="0"/>
    <xf numFmtId="9" fontId="27" fillId="0" borderId="0" applyFont="0" applyFill="0" applyBorder="0" applyAlignment="0" applyProtection="0"/>
    <xf numFmtId="165" fontId="21" fillId="0" borderId="0" applyFont="0" applyFill="0" applyBorder="0" applyAlignment="0" applyProtection="0"/>
    <xf numFmtId="166" fontId="27" fillId="0" borderId="0" applyFont="0" applyFill="0" applyBorder="0" applyAlignment="0" applyProtection="0"/>
    <xf numFmtId="0" fontId="21" fillId="0" borderId="0"/>
    <xf numFmtId="0" fontId="33" fillId="80" borderId="0" applyNumberFormat="0" applyBorder="0" applyAlignment="0" applyProtection="0"/>
    <xf numFmtId="0" fontId="33" fillId="81" borderId="0" applyNumberFormat="0" applyBorder="0" applyAlignment="0" applyProtection="0"/>
    <xf numFmtId="0" fontId="33" fillId="82" borderId="0" applyNumberFormat="0" applyBorder="0" applyAlignment="0" applyProtection="0"/>
    <xf numFmtId="0" fontId="33" fillId="83" borderId="0" applyNumberFormat="0" applyBorder="0" applyAlignment="0" applyProtection="0"/>
    <xf numFmtId="0" fontId="33" fillId="84" borderId="0" applyNumberFormat="0" applyBorder="0" applyAlignment="0" applyProtection="0"/>
    <xf numFmtId="0" fontId="33" fillId="85" borderId="0" applyNumberFormat="0" applyBorder="0" applyAlignment="0" applyProtection="0"/>
    <xf numFmtId="0" fontId="33" fillId="86" borderId="0" applyNumberFormat="0" applyBorder="0" applyAlignment="0" applyProtection="0"/>
    <xf numFmtId="0" fontId="33" fillId="87" borderId="0" applyNumberFormat="0" applyBorder="0" applyAlignment="0" applyProtection="0"/>
    <xf numFmtId="0" fontId="35" fillId="88" borderId="0" applyNumberFormat="0" applyBorder="0" applyAlignment="0" applyProtection="0"/>
    <xf numFmtId="0" fontId="35" fillId="89" borderId="0" applyNumberFormat="0" applyBorder="0" applyAlignment="0" applyProtection="0"/>
    <xf numFmtId="0" fontId="35" fillId="90" borderId="0" applyNumberFormat="0" applyBorder="0" applyAlignment="0" applyProtection="0"/>
    <xf numFmtId="0" fontId="35" fillId="91" borderId="0" applyNumberFormat="0" applyBorder="0" applyAlignment="0" applyProtection="0"/>
    <xf numFmtId="0" fontId="69" fillId="92" borderId="11" applyNumberFormat="0" applyAlignment="0" applyProtection="0"/>
    <xf numFmtId="0" fontId="35" fillId="93" borderId="0" applyNumberFormat="0" applyBorder="0" applyAlignment="0" applyProtection="0"/>
    <xf numFmtId="0" fontId="35" fillId="94" borderId="0" applyNumberFormat="0" applyBorder="0" applyAlignment="0" applyProtection="0"/>
    <xf numFmtId="0" fontId="35" fillId="95" borderId="0" applyNumberFormat="0" applyBorder="0" applyAlignment="0" applyProtection="0"/>
    <xf numFmtId="0" fontId="35" fillId="96" borderId="0" applyNumberFormat="0" applyBorder="0" applyAlignment="0" applyProtection="0"/>
    <xf numFmtId="0" fontId="99" fillId="92" borderId="17" applyNumberFormat="0" applyAlignment="0" applyProtection="0"/>
    <xf numFmtId="0" fontId="100" fillId="0" borderId="15" applyNumberFormat="0" applyFill="0" applyAlignment="0" applyProtection="0"/>
    <xf numFmtId="0" fontId="101" fillId="0" borderId="13" applyNumberFormat="0" applyFill="0" applyAlignment="0" applyProtection="0"/>
    <xf numFmtId="0" fontId="102" fillId="0" borderId="16" applyNumberFormat="0" applyFill="0" applyAlignment="0" applyProtection="0"/>
    <xf numFmtId="0" fontId="102" fillId="0" borderId="0" applyNumberFormat="0" applyFill="0" applyBorder="0" applyAlignment="0" applyProtection="0"/>
    <xf numFmtId="9" fontId="27" fillId="0" borderId="0" applyFont="0" applyFill="0" applyBorder="0" applyAlignment="0" applyProtection="0"/>
    <xf numFmtId="0" fontId="103" fillId="0" borderId="14" applyNumberFormat="0" applyFill="0" applyAlignment="0" applyProtection="0"/>
    <xf numFmtId="0" fontId="104" fillId="0" borderId="0" applyNumberFormat="0" applyFill="0" applyBorder="0" applyAlignment="0" applyProtection="0"/>
    <xf numFmtId="0" fontId="105" fillId="0" borderId="18" applyNumberFormat="0" applyFill="0" applyAlignment="0" applyProtection="0"/>
    <xf numFmtId="0" fontId="106" fillId="97" borderId="0" applyNumberFormat="0" applyBorder="0" applyAlignment="0" applyProtection="0"/>
    <xf numFmtId="0" fontId="33" fillId="3" borderId="0" applyNumberFormat="0" applyBorder="0" applyAlignment="0" applyProtection="0"/>
    <xf numFmtId="0" fontId="33" fillId="8" borderId="0" applyNumberFormat="0" applyBorder="0" applyAlignment="0" applyProtection="0"/>
    <xf numFmtId="0" fontId="33" fillId="13" borderId="0" applyNumberFormat="0" applyBorder="0" applyAlignment="0" applyProtection="0"/>
    <xf numFmtId="0" fontId="33" fillId="16" borderId="0" applyNumberFormat="0" applyBorder="0" applyAlignment="0" applyProtection="0"/>
    <xf numFmtId="0" fontId="33" fillId="19" borderId="0" applyNumberFormat="0" applyBorder="0" applyAlignment="0" applyProtection="0"/>
    <xf numFmtId="0" fontId="33" fillId="9" borderId="0" applyNumberFormat="0" applyBorder="0" applyAlignment="0" applyProtection="0"/>
    <xf numFmtId="0" fontId="33" fillId="20" borderId="0" applyNumberFormat="0" applyBorder="0" applyAlignment="0" applyProtection="0"/>
    <xf numFmtId="0" fontId="33" fillId="23" borderId="0" applyNumberFormat="0" applyBorder="0" applyAlignment="0" applyProtection="0"/>
    <xf numFmtId="0" fontId="33" fillId="25" borderId="0" applyNumberFormat="0" applyBorder="0" applyAlignment="0" applyProtection="0"/>
    <xf numFmtId="0" fontId="33" fillId="16" borderId="0" applyNumberFormat="0" applyBorder="0" applyAlignment="0" applyProtection="0"/>
    <xf numFmtId="0" fontId="33" fillId="20" borderId="0" applyNumberFormat="0" applyBorder="0" applyAlignment="0" applyProtection="0"/>
    <xf numFmtId="0" fontId="33" fillId="28" borderId="0" applyNumberFormat="0" applyBorder="0" applyAlignment="0" applyProtection="0"/>
    <xf numFmtId="0" fontId="35" fillId="35" borderId="0" applyNumberFormat="0" applyBorder="0" applyAlignment="0" applyProtection="0"/>
    <xf numFmtId="0" fontId="35" fillId="23" borderId="0" applyNumberFormat="0" applyBorder="0" applyAlignment="0" applyProtection="0"/>
    <xf numFmtId="0" fontId="35" fillId="25" borderId="0" applyNumberFormat="0" applyBorder="0" applyAlignment="0" applyProtection="0"/>
    <xf numFmtId="0" fontId="35" fillId="37"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9" fontId="27" fillId="0" borderId="0" applyFont="0" applyFill="0" applyBorder="0" applyAlignment="0" applyProtection="0"/>
    <xf numFmtId="43" fontId="107" fillId="0" borderId="0" applyFont="0" applyFill="0" applyBorder="0" applyAlignment="0" applyProtection="0"/>
    <xf numFmtId="165" fontId="27" fillId="0" borderId="0" applyFont="0" applyFill="0" applyBorder="0" applyAlignment="0" applyProtection="0"/>
    <xf numFmtId="165" fontId="21" fillId="0" borderId="0" applyFont="0" applyFill="0" applyBorder="0" applyAlignment="0" applyProtection="0"/>
    <xf numFmtId="0" fontId="27" fillId="0" borderId="0"/>
    <xf numFmtId="0" fontId="21" fillId="0" borderId="0"/>
    <xf numFmtId="0" fontId="33" fillId="0" borderId="0"/>
    <xf numFmtId="0" fontId="27" fillId="0" borderId="0"/>
    <xf numFmtId="0" fontId="21" fillId="0" borderId="0"/>
    <xf numFmtId="165" fontId="21" fillId="0" borderId="0" applyFont="0" applyFill="0" applyBorder="0" applyAlignment="0" applyProtection="0"/>
    <xf numFmtId="0" fontId="21" fillId="0" borderId="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0" fontId="21" fillId="0" borderId="0"/>
    <xf numFmtId="0" fontId="21" fillId="0" borderId="0"/>
    <xf numFmtId="165" fontId="21" fillId="0" borderId="0" applyFont="0" applyFill="0" applyBorder="0" applyAlignment="0" applyProtection="0"/>
    <xf numFmtId="0" fontId="21" fillId="0" borderId="0"/>
    <xf numFmtId="165" fontId="21" fillId="0" borderId="0" applyFont="0" applyFill="0" applyBorder="0" applyAlignment="0" applyProtection="0"/>
    <xf numFmtId="0" fontId="33" fillId="3" borderId="0" applyNumberFormat="0" applyBorder="0" applyAlignment="0" applyProtection="0"/>
    <xf numFmtId="0" fontId="33" fillId="3" borderId="0" applyNumberFormat="0" applyBorder="0" applyAlignment="0" applyProtection="0"/>
    <xf numFmtId="0" fontId="33" fillId="8" borderId="0" applyNumberFormat="0" applyBorder="0" applyAlignment="0" applyProtection="0"/>
    <xf numFmtId="0" fontId="33" fillId="8" borderId="0" applyNumberFormat="0" applyBorder="0" applyAlignment="0" applyProtection="0"/>
    <xf numFmtId="0" fontId="33" fillId="13" borderId="0" applyNumberFormat="0" applyBorder="0" applyAlignment="0" applyProtection="0"/>
    <xf numFmtId="0" fontId="33" fillId="13" borderId="0" applyNumberFormat="0" applyBorder="0" applyAlignment="0" applyProtection="0"/>
    <xf numFmtId="0" fontId="33" fillId="16" borderId="0" applyNumberFormat="0" applyBorder="0" applyAlignment="0" applyProtection="0"/>
    <xf numFmtId="0" fontId="33" fillId="16" borderId="0" applyNumberFormat="0" applyBorder="0" applyAlignment="0" applyProtection="0"/>
    <xf numFmtId="0" fontId="33" fillId="19" borderId="0" applyNumberFormat="0" applyBorder="0" applyAlignment="0" applyProtection="0"/>
    <xf numFmtId="0" fontId="33" fillId="9" borderId="0" applyNumberFormat="0" applyBorder="0" applyAlignment="0" applyProtection="0"/>
    <xf numFmtId="0" fontId="33" fillId="20" borderId="0" applyNumberFormat="0" applyBorder="0" applyAlignment="0" applyProtection="0"/>
    <xf numFmtId="0" fontId="33" fillId="20" borderId="0" applyNumberFormat="0" applyBorder="0" applyAlignment="0" applyProtection="0"/>
    <xf numFmtId="0" fontId="33" fillId="23" borderId="0" applyNumberFormat="0" applyBorder="0" applyAlignment="0" applyProtection="0"/>
    <xf numFmtId="0" fontId="33" fillId="25" borderId="0" applyNumberFormat="0" applyBorder="0" applyAlignment="0" applyProtection="0"/>
    <xf numFmtId="0" fontId="33" fillId="25" borderId="0" applyNumberFormat="0" applyBorder="0" applyAlignment="0" applyProtection="0"/>
    <xf numFmtId="0" fontId="33" fillId="16" borderId="0" applyNumberFormat="0" applyBorder="0" applyAlignment="0" applyProtection="0"/>
    <xf numFmtId="0" fontId="33" fillId="16" borderId="0" applyNumberFormat="0" applyBorder="0" applyAlignment="0" applyProtection="0"/>
    <xf numFmtId="0" fontId="33" fillId="20" borderId="0" applyNumberFormat="0" applyBorder="0" applyAlignment="0" applyProtection="0"/>
    <xf numFmtId="0" fontId="33" fillId="28" borderId="0" applyNumberFormat="0" applyBorder="0" applyAlignment="0" applyProtection="0"/>
    <xf numFmtId="0" fontId="33" fillId="28" borderId="0" applyNumberFormat="0" applyBorder="0" applyAlignment="0" applyProtection="0"/>
    <xf numFmtId="0" fontId="35" fillId="35" borderId="0" applyNumberFormat="0" applyBorder="0" applyAlignment="0" applyProtection="0"/>
    <xf numFmtId="0" fontId="35" fillId="35" borderId="0" applyNumberFormat="0" applyBorder="0" applyAlignment="0" applyProtection="0"/>
    <xf numFmtId="0" fontId="35" fillId="23" borderId="0" applyNumberFormat="0" applyBorder="0" applyAlignment="0" applyProtection="0"/>
    <xf numFmtId="0" fontId="35" fillId="25" borderId="0" applyNumberFormat="0" applyBorder="0" applyAlignment="0" applyProtection="0"/>
    <xf numFmtId="0" fontId="35" fillId="25" borderId="0" applyNumberFormat="0" applyBorder="0" applyAlignment="0" applyProtection="0"/>
    <xf numFmtId="0" fontId="35" fillId="37" borderId="0" applyNumberFormat="0" applyBorder="0" applyAlignment="0" applyProtection="0"/>
    <xf numFmtId="0" fontId="35" fillId="37"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37" borderId="0" applyNumberFormat="0" applyBorder="0" applyAlignment="0" applyProtection="0"/>
    <xf numFmtId="0" fontId="35" fillId="37" borderId="0" applyNumberFormat="0" applyBorder="0" applyAlignment="0" applyProtection="0"/>
    <xf numFmtId="0" fontId="35" fillId="36" borderId="0" applyNumberFormat="0" applyBorder="0" applyAlignment="0" applyProtection="0"/>
    <xf numFmtId="0" fontId="35" fillId="44" borderId="0" applyNumberFormat="0" applyBorder="0" applyAlignment="0" applyProtection="0"/>
    <xf numFmtId="0" fontId="36" fillId="8" borderId="0" applyNumberFormat="0" applyBorder="0" applyAlignment="0" applyProtection="0"/>
    <xf numFmtId="0" fontId="37" fillId="21" borderId="2" applyNumberFormat="0" applyAlignment="0" applyProtection="0"/>
    <xf numFmtId="0" fontId="37" fillId="21" borderId="2" applyNumberFormat="0" applyAlignment="0" applyProtection="0"/>
    <xf numFmtId="0" fontId="38" fillId="45" borderId="3" applyNumberFormat="0" applyAlignment="0" applyProtection="0"/>
    <xf numFmtId="43" fontId="27" fillId="0" borderId="0" applyFont="0" applyFill="0" applyBorder="0" applyAlignment="0" applyProtection="0"/>
    <xf numFmtId="166" fontId="27" fillId="0" borderId="0" applyFont="0" applyFill="0" applyBorder="0" applyAlignment="0" applyProtection="0"/>
    <xf numFmtId="0" fontId="39" fillId="0" borderId="0" applyNumberFormat="0" applyFill="0" applyBorder="0" applyAlignment="0" applyProtection="0"/>
    <xf numFmtId="0" fontId="40" fillId="13" borderId="0" applyNumberFormat="0" applyBorder="0" applyAlignment="0" applyProtection="0"/>
    <xf numFmtId="0" fontId="59" fillId="0" borderId="4" applyNumberFormat="0" applyFill="0" applyAlignment="0" applyProtection="0"/>
    <xf numFmtId="0" fontId="108" fillId="0" borderId="6" applyNumberFormat="0" applyFill="0" applyAlignment="0" applyProtection="0"/>
    <xf numFmtId="0" fontId="108" fillId="0" borderId="6" applyNumberFormat="0" applyFill="0" applyAlignment="0" applyProtection="0"/>
    <xf numFmtId="0" fontId="60" fillId="0" borderId="7" applyNumberFormat="0" applyFill="0" applyAlignment="0" applyProtection="0"/>
    <xf numFmtId="0" fontId="60" fillId="0" borderId="0" applyNumberFormat="0" applyFill="0" applyBorder="0" applyAlignment="0" applyProtection="0"/>
    <xf numFmtId="0" fontId="41" fillId="9" borderId="2" applyNumberFormat="0" applyAlignment="0" applyProtection="0"/>
    <xf numFmtId="0" fontId="42" fillId="0" borderId="9" applyNumberFormat="0" applyFill="0" applyAlignment="0" applyProtection="0"/>
    <xf numFmtId="0" fontId="43" fillId="26" borderId="0" applyNumberFormat="0" applyBorder="0" applyAlignment="0" applyProtection="0"/>
    <xf numFmtId="0" fontId="33" fillId="0" borderId="0"/>
    <xf numFmtId="0" fontId="33" fillId="0" borderId="0"/>
    <xf numFmtId="0" fontId="33" fillId="14" borderId="1" applyNumberFormat="0" applyFont="0" applyAlignment="0" applyProtection="0"/>
    <xf numFmtId="0" fontId="33" fillId="14" borderId="1" applyNumberFormat="0" applyFont="0" applyAlignment="0" applyProtection="0"/>
    <xf numFmtId="0" fontId="109" fillId="21" borderId="19" applyNumberFormat="0" applyAlignment="0" applyProtection="0"/>
    <xf numFmtId="0" fontId="110" fillId="0" borderId="0" applyNumberFormat="0" applyFill="0" applyBorder="0" applyAlignment="0" applyProtection="0"/>
    <xf numFmtId="0" fontId="110" fillId="0" borderId="0" applyNumberFormat="0" applyFill="0" applyBorder="0" applyAlignment="0" applyProtection="0"/>
    <xf numFmtId="0" fontId="105" fillId="0" borderId="20" applyNumberFormat="0" applyFill="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21" fillId="0" borderId="0"/>
    <xf numFmtId="165" fontId="21" fillId="0" borderId="0" applyFont="0" applyFill="0" applyBorder="0" applyAlignment="0" applyProtection="0"/>
    <xf numFmtId="9" fontId="27" fillId="0" borderId="0" applyFont="0" applyFill="0" applyBorder="0" applyAlignment="0" applyProtection="0"/>
    <xf numFmtId="0" fontId="21" fillId="0" borderId="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0" fontId="21" fillId="0" borderId="0"/>
    <xf numFmtId="165" fontId="21" fillId="0" borderId="0" applyFont="0" applyFill="0" applyBorder="0" applyAlignment="0" applyProtection="0"/>
    <xf numFmtId="165" fontId="21" fillId="0" borderId="0" applyFont="0" applyFill="0" applyBorder="0" applyAlignment="0" applyProtection="0"/>
    <xf numFmtId="0" fontId="21" fillId="0" borderId="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73" fontId="27" fillId="0" borderId="0" applyFont="0" applyFill="0" applyBorder="0" applyAlignment="0" applyProtection="0"/>
    <xf numFmtId="173" fontId="27" fillId="0" borderId="0" applyFont="0" applyFill="0" applyBorder="0" applyAlignment="0" applyProtection="0"/>
    <xf numFmtId="173" fontId="27" fillId="0" borderId="0" applyFont="0" applyFill="0" applyBorder="0" applyAlignment="0" applyProtection="0"/>
    <xf numFmtId="41" fontId="111" fillId="0" borderId="0" applyFont="0" applyFill="0" applyBorder="0" applyAlignment="0" applyProtection="0"/>
    <xf numFmtId="43" fontId="27" fillId="0" borderId="0" applyFont="0" applyFill="0" applyBorder="0" applyAlignment="0" applyProtection="0"/>
    <xf numFmtId="43" fontId="111" fillId="0" borderId="0" applyFont="0" applyFill="0" applyBorder="0" applyAlignment="0" applyProtection="0"/>
    <xf numFmtId="175" fontId="27" fillId="0" borderId="0" applyFont="0" applyFill="0" applyBorder="0" applyAlignment="0" applyProtection="0"/>
    <xf numFmtId="0" fontId="112" fillId="0" borderId="0" applyNumberFormat="0" applyFill="0" applyBorder="0" applyAlignment="0" applyProtection="0">
      <alignment vertical="top"/>
      <protection locked="0"/>
    </xf>
    <xf numFmtId="176" fontId="27" fillId="0" borderId="0" applyFont="0" applyFill="0" applyBorder="0" applyAlignment="0" applyProtection="0"/>
    <xf numFmtId="177" fontId="27" fillId="0" borderId="0" applyFont="0" applyFill="0" applyBorder="0" applyAlignment="0" applyProtection="0"/>
    <xf numFmtId="38" fontId="113" fillId="0" borderId="0" applyFont="0" applyFill="0" applyBorder="0" applyAlignment="0" applyProtection="0"/>
    <xf numFmtId="40" fontId="113" fillId="0" borderId="0" applyFont="0" applyFill="0" applyBorder="0" applyAlignment="0" applyProtection="0"/>
    <xf numFmtId="178" fontId="113" fillId="0" borderId="0" applyFont="0" applyFill="0" applyBorder="0" applyAlignment="0" applyProtection="0"/>
    <xf numFmtId="179" fontId="113" fillId="0" borderId="0" applyFont="0" applyFill="0" applyBorder="0" applyAlignment="0" applyProtection="0"/>
    <xf numFmtId="0" fontId="27"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114" fillId="0" borderId="0"/>
    <xf numFmtId="0" fontId="27" fillId="0" borderId="0">
      <alignment horizontal="left" wrapText="1"/>
    </xf>
    <xf numFmtId="41" fontId="27" fillId="0" borderId="0" applyFont="0" applyFill="0" applyBorder="0" applyAlignment="0" applyProtection="0"/>
    <xf numFmtId="43" fontId="27" fillId="0" borderId="0" applyFont="0" applyFill="0" applyBorder="0" applyAlignment="0" applyProtection="0"/>
    <xf numFmtId="172" fontId="27" fillId="0" borderId="0" applyFont="0" applyFill="0" applyBorder="0" applyAlignment="0" applyProtection="0"/>
    <xf numFmtId="180" fontId="27" fillId="0" borderId="0" applyFont="0" applyFill="0" applyBorder="0" applyAlignment="0" applyProtection="0"/>
    <xf numFmtId="181" fontId="27" fillId="0" borderId="0" applyFont="0" applyFill="0" applyBorder="0" applyAlignment="0" applyProtection="0"/>
    <xf numFmtId="172" fontId="111" fillId="0" borderId="0" applyFont="0" applyFill="0" applyBorder="0" applyAlignment="0" applyProtection="0"/>
    <xf numFmtId="173" fontId="111" fillId="0" borderId="0" applyFont="0" applyFill="0" applyBorder="0" applyAlignment="0" applyProtection="0"/>
    <xf numFmtId="43" fontId="115" fillId="0" borderId="0" applyFont="0" applyFill="0" applyBorder="0" applyAlignment="0" applyProtection="0"/>
    <xf numFmtId="41" fontId="115" fillId="0" borderId="0" applyFont="0" applyFill="0" applyBorder="0" applyAlignment="0" applyProtection="0"/>
    <xf numFmtId="0" fontId="115" fillId="0" borderId="0"/>
    <xf numFmtId="173" fontId="115" fillId="0" borderId="0" applyFont="0" applyFill="0" applyBorder="0" applyAlignment="0" applyProtection="0"/>
    <xf numFmtId="172" fontId="115" fillId="0" borderId="0" applyFont="0" applyFill="0" applyBorder="0" applyAlignment="0" applyProtection="0"/>
    <xf numFmtId="0" fontId="21" fillId="0" borderId="0"/>
    <xf numFmtId="165" fontId="21" fillId="0" borderId="0" applyFont="0" applyFill="0" applyBorder="0" applyAlignment="0" applyProtection="0"/>
    <xf numFmtId="165" fontId="21" fillId="0" borderId="0" applyFont="0" applyFill="0" applyBorder="0" applyAlignment="0" applyProtection="0"/>
    <xf numFmtId="182" fontId="116" fillId="98" borderId="0" applyAlignment="0">
      <alignment horizontal="left"/>
    </xf>
    <xf numFmtId="15" fontId="117" fillId="0" borderId="0" applyFill="0" applyBorder="0">
      <alignment horizontal="right"/>
    </xf>
    <xf numFmtId="0" fontId="21" fillId="0" borderId="0"/>
    <xf numFmtId="165" fontId="21" fillId="0" borderId="0" applyFont="0" applyFill="0" applyBorder="0" applyAlignment="0" applyProtection="0"/>
    <xf numFmtId="0" fontId="119" fillId="0" borderId="0"/>
    <xf numFmtId="0" fontId="120" fillId="0" borderId="0"/>
    <xf numFmtId="0" fontId="121" fillId="0" borderId="21">
      <alignment horizontal="center" vertical="center"/>
    </xf>
    <xf numFmtId="169" fontId="121" fillId="0" borderId="0" applyBorder="0"/>
    <xf numFmtId="169" fontId="121" fillId="0" borderId="22"/>
    <xf numFmtId="0" fontId="121" fillId="0" borderId="0"/>
    <xf numFmtId="0" fontId="122" fillId="0" borderId="0">
      <alignment horizontal="left"/>
    </xf>
    <xf numFmtId="0" fontId="121" fillId="0" borderId="23">
      <alignment horizontal="center" vertical="center"/>
    </xf>
    <xf numFmtId="0" fontId="123" fillId="0" borderId="0"/>
    <xf numFmtId="0" fontId="124" fillId="0" borderId="0"/>
    <xf numFmtId="0" fontId="118" fillId="0" borderId="0">
      <alignment horizontal="left" wrapText="1"/>
    </xf>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0" fontId="27" fillId="0" borderId="0"/>
    <xf numFmtId="0" fontId="27" fillId="0" borderId="0"/>
    <xf numFmtId="0" fontId="27" fillId="0" borderId="0"/>
    <xf numFmtId="0" fontId="20" fillId="0" borderId="0"/>
    <xf numFmtId="0" fontId="20" fillId="0" borderId="0"/>
    <xf numFmtId="0" fontId="20" fillId="0" borderId="0"/>
    <xf numFmtId="0" fontId="33" fillId="0" borderId="0"/>
    <xf numFmtId="0" fontId="111" fillId="0" borderId="0"/>
    <xf numFmtId="0" fontId="111" fillId="0" borderId="0"/>
    <xf numFmtId="0" fontId="111" fillId="0" borderId="0"/>
    <xf numFmtId="0" fontId="27" fillId="0" borderId="0">
      <alignment horizontal="left" wrapText="1"/>
    </xf>
    <xf numFmtId="0" fontId="26" fillId="0" borderId="0"/>
    <xf numFmtId="0" fontId="20" fillId="0" borderId="0"/>
    <xf numFmtId="0" fontId="27" fillId="0" borderId="0">
      <alignment horizontal="left" wrapText="1"/>
    </xf>
    <xf numFmtId="0" fontId="118" fillId="0" borderId="0">
      <alignment horizontal="left" wrapText="1"/>
    </xf>
    <xf numFmtId="0" fontId="27" fillId="0" borderId="0">
      <alignment horizontal="left" wrapText="1"/>
    </xf>
    <xf numFmtId="0" fontId="118" fillId="0" borderId="0">
      <alignment horizontal="left" wrapText="1"/>
    </xf>
    <xf numFmtId="0" fontId="118" fillId="0" borderId="0">
      <alignment horizontal="left" wrapText="1"/>
    </xf>
    <xf numFmtId="0" fontId="118" fillId="0" borderId="0">
      <alignment horizontal="left" wrapText="1"/>
    </xf>
    <xf numFmtId="0" fontId="27" fillId="0" borderId="0">
      <alignment horizontal="left" wrapText="1"/>
    </xf>
    <xf numFmtId="0" fontId="27" fillId="0" borderId="0">
      <alignment horizontal="left" wrapText="1"/>
    </xf>
    <xf numFmtId="0" fontId="27" fillId="0" borderId="0">
      <alignment horizontal="left" wrapText="1"/>
    </xf>
    <xf numFmtId="0" fontId="27" fillId="0" borderId="0">
      <alignment horizontal="left" wrapText="1"/>
    </xf>
    <xf numFmtId="0" fontId="27" fillId="0" borderId="0">
      <alignment horizontal="left" wrapText="1"/>
    </xf>
    <xf numFmtId="0" fontId="27" fillId="0" borderId="0">
      <alignment horizontal="left" wrapText="1"/>
    </xf>
    <xf numFmtId="0" fontId="19" fillId="0" borderId="0"/>
    <xf numFmtId="0" fontId="127" fillId="0" borderId="0"/>
    <xf numFmtId="0" fontId="86" fillId="0" borderId="0"/>
    <xf numFmtId="0" fontId="128" fillId="0" borderId="0"/>
    <xf numFmtId="0" fontId="128" fillId="0" borderId="0"/>
    <xf numFmtId="0" fontId="128" fillId="0" borderId="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4" fontId="27"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4" fontId="27"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43" fontId="27" fillId="0" borderId="0" applyFont="0" applyFill="0" applyBorder="0" applyAlignment="0" applyProtection="0"/>
    <xf numFmtId="164" fontId="27"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43" fontId="27" fillId="0" borderId="0" applyFont="0" applyFill="0" applyBorder="0" applyAlignment="0" applyProtection="0"/>
    <xf numFmtId="165" fontId="33" fillId="0" borderId="0" applyFont="0" applyFill="0" applyBorder="0" applyAlignment="0" applyProtection="0"/>
    <xf numFmtId="165" fontId="27"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27"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3" fontId="27" fillId="0" borderId="0" applyFont="0" applyFill="0" applyBorder="0" applyAlignment="0" applyProtection="0"/>
    <xf numFmtId="164" fontId="27" fillId="0" borderId="0" applyFont="0" applyFill="0" applyBorder="0" applyAlignment="0" applyProtection="0"/>
    <xf numFmtId="166" fontId="27" fillId="0" borderId="0" applyFont="0" applyFill="0" applyBorder="0" applyAlignment="0" applyProtection="0"/>
    <xf numFmtId="164" fontId="27" fillId="0" borderId="0" applyFont="0" applyFill="0" applyBorder="0" applyAlignment="0" applyProtection="0"/>
    <xf numFmtId="43" fontId="27" fillId="0" borderId="0" applyFont="0" applyFill="0" applyBorder="0" applyAlignment="0" applyProtection="0"/>
    <xf numFmtId="165" fontId="33" fillId="0" borderId="0" applyFont="0" applyFill="0" applyBorder="0" applyAlignment="0" applyProtection="0"/>
    <xf numFmtId="164" fontId="27"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4" fontId="27"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6" fontId="27" fillId="0" borderId="0" applyFont="0" applyFill="0" applyBorder="0" applyAlignment="0" applyProtection="0"/>
    <xf numFmtId="166" fontId="27"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4" fontId="27"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4" fontId="27"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4"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4" fontId="27"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0" fontId="18" fillId="3"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3"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3"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3"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3"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3"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3"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8"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8"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8"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8"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8"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8"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8"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13"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3"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3"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3"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3"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3"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3"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6"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16"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16"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16"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16"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16"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16"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5" borderId="0" applyNumberFormat="0" applyBorder="0" applyAlignment="0" applyProtection="0"/>
    <xf numFmtId="0" fontId="18" fillId="55" borderId="0" applyNumberFormat="0" applyBorder="0" applyAlignment="0" applyProtection="0"/>
    <xf numFmtId="0" fontId="18" fillId="55" borderId="0" applyNumberFormat="0" applyBorder="0" applyAlignment="0" applyProtection="0"/>
    <xf numFmtId="0" fontId="18" fillId="55" borderId="0" applyNumberFormat="0" applyBorder="0" applyAlignment="0" applyProtection="0"/>
    <xf numFmtId="0" fontId="18" fillId="55" borderId="0" applyNumberFormat="0" applyBorder="0" applyAlignment="0" applyProtection="0"/>
    <xf numFmtId="0" fontId="18" fillId="55" borderId="0" applyNumberFormat="0" applyBorder="0" applyAlignment="0" applyProtection="0"/>
    <xf numFmtId="0" fontId="18" fillId="55" borderId="0" applyNumberFormat="0" applyBorder="0" applyAlignment="0" applyProtection="0"/>
    <xf numFmtId="0" fontId="18" fillId="55" borderId="0" applyNumberFormat="0" applyBorder="0" applyAlignment="0" applyProtection="0"/>
    <xf numFmtId="0" fontId="18" fillId="55" borderId="0" applyNumberFormat="0" applyBorder="0" applyAlignment="0" applyProtection="0"/>
    <xf numFmtId="0" fontId="18" fillId="55" borderId="0" applyNumberFormat="0" applyBorder="0" applyAlignment="0" applyProtection="0"/>
    <xf numFmtId="0" fontId="18" fillId="55" borderId="0" applyNumberFormat="0" applyBorder="0" applyAlignment="0" applyProtection="0"/>
    <xf numFmtId="0" fontId="18" fillId="55" borderId="0" applyNumberFormat="0" applyBorder="0" applyAlignment="0" applyProtection="0"/>
    <xf numFmtId="0" fontId="18" fillId="55" borderId="0" applyNumberFormat="0" applyBorder="0" applyAlignment="0" applyProtection="0"/>
    <xf numFmtId="0" fontId="18" fillId="55" borderId="0" applyNumberFormat="0" applyBorder="0" applyAlignment="0" applyProtection="0"/>
    <xf numFmtId="0" fontId="18" fillId="55" borderId="0" applyNumberFormat="0" applyBorder="0" applyAlignment="0" applyProtection="0"/>
    <xf numFmtId="0" fontId="18" fillId="55" borderId="0" applyNumberFormat="0" applyBorder="0" applyAlignment="0" applyProtection="0"/>
    <xf numFmtId="0" fontId="18" fillId="55" borderId="0" applyNumberFormat="0" applyBorder="0" applyAlignment="0" applyProtection="0"/>
    <xf numFmtId="0" fontId="18" fillId="55" borderId="0" applyNumberFormat="0" applyBorder="0" applyAlignment="0" applyProtection="0"/>
    <xf numFmtId="0" fontId="18" fillId="55" borderId="0" applyNumberFormat="0" applyBorder="0" applyAlignment="0" applyProtection="0"/>
    <xf numFmtId="0" fontId="18" fillId="55" borderId="0" applyNumberFormat="0" applyBorder="0" applyAlignment="0" applyProtection="0"/>
    <xf numFmtId="0" fontId="18" fillId="55" borderId="0" applyNumberFormat="0" applyBorder="0" applyAlignment="0" applyProtection="0"/>
    <xf numFmtId="0" fontId="18" fillId="55" borderId="0" applyNumberFormat="0" applyBorder="0" applyAlignment="0" applyProtection="0"/>
    <xf numFmtId="0" fontId="18" fillId="55" borderId="0" applyNumberFormat="0" applyBorder="0" applyAlignment="0" applyProtection="0"/>
    <xf numFmtId="0" fontId="18" fillId="55" borderId="0" applyNumberFormat="0" applyBorder="0" applyAlignment="0" applyProtection="0"/>
    <xf numFmtId="0" fontId="18" fillId="55" borderId="0" applyNumberFormat="0" applyBorder="0" applyAlignment="0" applyProtection="0"/>
    <xf numFmtId="0" fontId="18" fillId="55" borderId="0" applyNumberFormat="0" applyBorder="0" applyAlignment="0" applyProtection="0"/>
    <xf numFmtId="0" fontId="18" fillId="55" borderId="0" applyNumberFormat="0" applyBorder="0" applyAlignment="0" applyProtection="0"/>
    <xf numFmtId="0" fontId="18" fillId="55" borderId="0" applyNumberFormat="0" applyBorder="0" applyAlignment="0" applyProtection="0"/>
    <xf numFmtId="0" fontId="18" fillId="55" borderId="0" applyNumberFormat="0" applyBorder="0" applyAlignment="0" applyProtection="0"/>
    <xf numFmtId="0" fontId="18" fillId="55" borderId="0" applyNumberFormat="0" applyBorder="0" applyAlignment="0" applyProtection="0"/>
    <xf numFmtId="0" fontId="18" fillId="55" borderId="0" applyNumberFormat="0" applyBorder="0" applyAlignment="0" applyProtection="0"/>
    <xf numFmtId="0" fontId="18" fillId="55" borderId="0" applyNumberFormat="0" applyBorder="0" applyAlignment="0" applyProtection="0"/>
    <xf numFmtId="0" fontId="18" fillId="55" borderId="0" applyNumberFormat="0" applyBorder="0" applyAlignment="0" applyProtection="0"/>
    <xf numFmtId="0" fontId="18" fillId="55" borderId="0" applyNumberFormat="0" applyBorder="0" applyAlignment="0" applyProtection="0"/>
    <xf numFmtId="0" fontId="18" fillId="55" borderId="0" applyNumberFormat="0" applyBorder="0" applyAlignment="0" applyProtection="0"/>
    <xf numFmtId="0" fontId="18" fillId="55" borderId="0" applyNumberFormat="0" applyBorder="0" applyAlignment="0" applyProtection="0"/>
    <xf numFmtId="0" fontId="18" fillId="55" borderId="0" applyNumberFormat="0" applyBorder="0" applyAlignment="0" applyProtection="0"/>
    <xf numFmtId="0" fontId="18" fillId="55" borderId="0" applyNumberFormat="0" applyBorder="0" applyAlignment="0" applyProtection="0"/>
    <xf numFmtId="0" fontId="18" fillId="55" borderId="0" applyNumberFormat="0" applyBorder="0" applyAlignment="0" applyProtection="0"/>
    <xf numFmtId="0" fontId="18" fillId="55" borderId="0" applyNumberFormat="0" applyBorder="0" applyAlignment="0" applyProtection="0"/>
    <xf numFmtId="0" fontId="18" fillId="55" borderId="0" applyNumberFormat="0" applyBorder="0" applyAlignment="0" applyProtection="0"/>
    <xf numFmtId="0" fontId="18" fillId="55" borderId="0" applyNumberFormat="0" applyBorder="0" applyAlignment="0" applyProtection="0"/>
    <xf numFmtId="0" fontId="18" fillId="55" borderId="0" applyNumberFormat="0" applyBorder="0" applyAlignment="0" applyProtection="0"/>
    <xf numFmtId="0" fontId="18" fillId="55" borderId="0" applyNumberFormat="0" applyBorder="0" applyAlignment="0" applyProtection="0"/>
    <xf numFmtId="0" fontId="18" fillId="55" borderId="0" applyNumberFormat="0" applyBorder="0" applyAlignment="0" applyProtection="0"/>
    <xf numFmtId="0" fontId="18" fillId="55" borderId="0" applyNumberFormat="0" applyBorder="0" applyAlignment="0" applyProtection="0"/>
    <xf numFmtId="0" fontId="18" fillId="55" borderId="0" applyNumberFormat="0" applyBorder="0" applyAlignment="0" applyProtection="0"/>
    <xf numFmtId="0" fontId="18" fillId="55" borderId="0" applyNumberFormat="0" applyBorder="0" applyAlignment="0" applyProtection="0"/>
    <xf numFmtId="0" fontId="18" fillId="55" borderId="0" applyNumberFormat="0" applyBorder="0" applyAlignment="0" applyProtection="0"/>
    <xf numFmtId="0" fontId="18" fillId="55" borderId="0" applyNumberFormat="0" applyBorder="0" applyAlignment="0" applyProtection="0"/>
    <xf numFmtId="0" fontId="18" fillId="55" borderId="0" applyNumberFormat="0" applyBorder="0" applyAlignment="0" applyProtection="0"/>
    <xf numFmtId="0" fontId="18" fillId="55" borderId="0" applyNumberFormat="0" applyBorder="0" applyAlignment="0" applyProtection="0"/>
    <xf numFmtId="0" fontId="18" fillId="55" borderId="0" applyNumberFormat="0" applyBorder="0" applyAlignment="0" applyProtection="0"/>
    <xf numFmtId="0" fontId="18" fillId="55" borderId="0" applyNumberFormat="0" applyBorder="0" applyAlignment="0" applyProtection="0"/>
    <xf numFmtId="0" fontId="18" fillId="55" borderId="0" applyNumberFormat="0" applyBorder="0" applyAlignment="0" applyProtection="0"/>
    <xf numFmtId="0" fontId="18" fillId="55" borderId="0" applyNumberFormat="0" applyBorder="0" applyAlignment="0" applyProtection="0"/>
    <xf numFmtId="0" fontId="18" fillId="55" borderId="0" applyNumberFormat="0" applyBorder="0" applyAlignment="0" applyProtection="0"/>
    <xf numFmtId="0" fontId="18" fillId="55" borderId="0" applyNumberFormat="0" applyBorder="0" applyAlignment="0" applyProtection="0"/>
    <xf numFmtId="0" fontId="18" fillId="55" borderId="0" applyNumberFormat="0" applyBorder="0" applyAlignment="0" applyProtection="0"/>
    <xf numFmtId="0" fontId="18" fillId="55" borderId="0" applyNumberFormat="0" applyBorder="0" applyAlignment="0" applyProtection="0"/>
    <xf numFmtId="0" fontId="18" fillId="55" borderId="0" applyNumberFormat="0" applyBorder="0" applyAlignment="0" applyProtection="0"/>
    <xf numFmtId="0" fontId="18" fillId="55" borderId="0" applyNumberFormat="0" applyBorder="0" applyAlignment="0" applyProtection="0"/>
    <xf numFmtId="0" fontId="18" fillId="55" borderId="0" applyNumberFormat="0" applyBorder="0" applyAlignment="0" applyProtection="0"/>
    <xf numFmtId="0" fontId="18" fillId="55" borderId="0" applyNumberFormat="0" applyBorder="0" applyAlignment="0" applyProtection="0"/>
    <xf numFmtId="0" fontId="18" fillId="55" borderId="0" applyNumberFormat="0" applyBorder="0" applyAlignment="0" applyProtection="0"/>
    <xf numFmtId="0" fontId="18" fillId="55" borderId="0" applyNumberFormat="0" applyBorder="0" applyAlignment="0" applyProtection="0"/>
    <xf numFmtId="0" fontId="18" fillId="55" borderId="0" applyNumberFormat="0" applyBorder="0" applyAlignment="0" applyProtection="0"/>
    <xf numFmtId="0" fontId="18" fillId="55" borderId="0" applyNumberFormat="0" applyBorder="0" applyAlignment="0" applyProtection="0"/>
    <xf numFmtId="0" fontId="18" fillId="55" borderId="0" applyNumberFormat="0" applyBorder="0" applyAlignment="0" applyProtection="0"/>
    <xf numFmtId="0" fontId="18" fillId="55" borderId="0" applyNumberFormat="0" applyBorder="0" applyAlignment="0" applyProtection="0"/>
    <xf numFmtId="0" fontId="18" fillId="55" borderId="0" applyNumberFormat="0" applyBorder="0" applyAlignment="0" applyProtection="0"/>
    <xf numFmtId="0" fontId="18" fillId="55" borderId="0" applyNumberFormat="0" applyBorder="0" applyAlignment="0" applyProtection="0"/>
    <xf numFmtId="0" fontId="18" fillId="55" borderId="0" applyNumberFormat="0" applyBorder="0" applyAlignment="0" applyProtection="0"/>
    <xf numFmtId="0" fontId="18" fillId="55" borderId="0" applyNumberFormat="0" applyBorder="0" applyAlignment="0" applyProtection="0"/>
    <xf numFmtId="0" fontId="18" fillId="55" borderId="0" applyNumberFormat="0" applyBorder="0" applyAlignment="0" applyProtection="0"/>
    <xf numFmtId="0" fontId="18" fillId="3" borderId="0" applyNumberFormat="0" applyBorder="0" applyAlignment="0" applyProtection="0"/>
    <xf numFmtId="0" fontId="18" fillId="8" borderId="0" applyNumberFormat="0" applyBorder="0" applyAlignment="0" applyProtection="0"/>
    <xf numFmtId="0" fontId="18" fillId="13" borderId="0" applyNumberFormat="0" applyBorder="0" applyAlignment="0" applyProtection="0"/>
    <xf numFmtId="0" fontId="18" fillId="16" borderId="0" applyNumberFormat="0" applyBorder="0" applyAlignment="0" applyProtection="0"/>
    <xf numFmtId="0" fontId="18" fillId="53" borderId="0" applyNumberFormat="0" applyBorder="0" applyAlignment="0" applyProtection="0"/>
    <xf numFmtId="0" fontId="18" fillId="55"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25"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5"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5"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5"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5"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5"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5"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16"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16"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16"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16"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16"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16"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16"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59" borderId="0" applyNumberFormat="0" applyBorder="0" applyAlignment="0" applyProtection="0"/>
    <xf numFmtId="0" fontId="18" fillId="59" borderId="0" applyNumberFormat="0" applyBorder="0" applyAlignment="0" applyProtection="0"/>
    <xf numFmtId="0" fontId="18" fillId="59" borderId="0" applyNumberFormat="0" applyBorder="0" applyAlignment="0" applyProtection="0"/>
    <xf numFmtId="0" fontId="18" fillId="59" borderId="0" applyNumberFormat="0" applyBorder="0" applyAlignment="0" applyProtection="0"/>
    <xf numFmtId="0" fontId="18" fillId="59" borderId="0" applyNumberFormat="0" applyBorder="0" applyAlignment="0" applyProtection="0"/>
    <xf numFmtId="0" fontId="18" fillId="59" borderId="0" applyNumberFormat="0" applyBorder="0" applyAlignment="0" applyProtection="0"/>
    <xf numFmtId="0" fontId="18" fillId="59" borderId="0" applyNumberFormat="0" applyBorder="0" applyAlignment="0" applyProtection="0"/>
    <xf numFmtId="0" fontId="18" fillId="59" borderId="0" applyNumberFormat="0" applyBorder="0" applyAlignment="0" applyProtection="0"/>
    <xf numFmtId="0" fontId="18" fillId="59" borderId="0" applyNumberFormat="0" applyBorder="0" applyAlignment="0" applyProtection="0"/>
    <xf numFmtId="0" fontId="18" fillId="59" borderId="0" applyNumberFormat="0" applyBorder="0" applyAlignment="0" applyProtection="0"/>
    <xf numFmtId="0" fontId="18" fillId="59" borderId="0" applyNumberFormat="0" applyBorder="0" applyAlignment="0" applyProtection="0"/>
    <xf numFmtId="0" fontId="18" fillId="59" borderId="0" applyNumberFormat="0" applyBorder="0" applyAlignment="0" applyProtection="0"/>
    <xf numFmtId="0" fontId="18" fillId="59" borderId="0" applyNumberFormat="0" applyBorder="0" applyAlignment="0" applyProtection="0"/>
    <xf numFmtId="0" fontId="18" fillId="59" borderId="0" applyNumberFormat="0" applyBorder="0" applyAlignment="0" applyProtection="0"/>
    <xf numFmtId="0" fontId="18" fillId="59" borderId="0" applyNumberFormat="0" applyBorder="0" applyAlignment="0" applyProtection="0"/>
    <xf numFmtId="0" fontId="18" fillId="59" borderId="0" applyNumberFormat="0" applyBorder="0" applyAlignment="0" applyProtection="0"/>
    <xf numFmtId="0" fontId="18" fillId="59" borderId="0" applyNumberFormat="0" applyBorder="0" applyAlignment="0" applyProtection="0"/>
    <xf numFmtId="0" fontId="18" fillId="59" borderId="0" applyNumberFormat="0" applyBorder="0" applyAlignment="0" applyProtection="0"/>
    <xf numFmtId="0" fontId="18" fillId="59" borderId="0" applyNumberFormat="0" applyBorder="0" applyAlignment="0" applyProtection="0"/>
    <xf numFmtId="0" fontId="18" fillId="59" borderId="0" applyNumberFormat="0" applyBorder="0" applyAlignment="0" applyProtection="0"/>
    <xf numFmtId="0" fontId="18" fillId="59" borderId="0" applyNumberFormat="0" applyBorder="0" applyAlignment="0" applyProtection="0"/>
    <xf numFmtId="0" fontId="18" fillId="59" borderId="0" applyNumberFormat="0" applyBorder="0" applyAlignment="0" applyProtection="0"/>
    <xf numFmtId="0" fontId="18" fillId="59" borderId="0" applyNumberFormat="0" applyBorder="0" applyAlignment="0" applyProtection="0"/>
    <xf numFmtId="0" fontId="18" fillId="59" borderId="0" applyNumberFormat="0" applyBorder="0" applyAlignment="0" applyProtection="0"/>
    <xf numFmtId="0" fontId="18" fillId="59" borderId="0" applyNumberFormat="0" applyBorder="0" applyAlignment="0" applyProtection="0"/>
    <xf numFmtId="0" fontId="18" fillId="59" borderId="0" applyNumberFormat="0" applyBorder="0" applyAlignment="0" applyProtection="0"/>
    <xf numFmtId="0" fontId="18" fillId="59" borderId="0" applyNumberFormat="0" applyBorder="0" applyAlignment="0" applyProtection="0"/>
    <xf numFmtId="0" fontId="18" fillId="59" borderId="0" applyNumberFormat="0" applyBorder="0" applyAlignment="0" applyProtection="0"/>
    <xf numFmtId="0" fontId="18" fillId="59" borderId="0" applyNumberFormat="0" applyBorder="0" applyAlignment="0" applyProtection="0"/>
    <xf numFmtId="0" fontId="18" fillId="59" borderId="0" applyNumberFormat="0" applyBorder="0" applyAlignment="0" applyProtection="0"/>
    <xf numFmtId="0" fontId="18" fillId="59" borderId="0" applyNumberFormat="0" applyBorder="0" applyAlignment="0" applyProtection="0"/>
    <xf numFmtId="0" fontId="18" fillId="59" borderId="0" applyNumberFormat="0" applyBorder="0" applyAlignment="0" applyProtection="0"/>
    <xf numFmtId="0" fontId="18" fillId="59" borderId="0" applyNumberFormat="0" applyBorder="0" applyAlignment="0" applyProtection="0"/>
    <xf numFmtId="0" fontId="18" fillId="59" borderId="0" applyNumberFormat="0" applyBorder="0" applyAlignment="0" applyProtection="0"/>
    <xf numFmtId="0" fontId="18" fillId="59" borderId="0" applyNumberFormat="0" applyBorder="0" applyAlignment="0" applyProtection="0"/>
    <xf numFmtId="0" fontId="18" fillId="59" borderId="0" applyNumberFormat="0" applyBorder="0" applyAlignment="0" applyProtection="0"/>
    <xf numFmtId="0" fontId="18" fillId="59" borderId="0" applyNumberFormat="0" applyBorder="0" applyAlignment="0" applyProtection="0"/>
    <xf numFmtId="0" fontId="18" fillId="59" borderId="0" applyNumberFormat="0" applyBorder="0" applyAlignment="0" applyProtection="0"/>
    <xf numFmtId="0" fontId="18" fillId="59" borderId="0" applyNumberFormat="0" applyBorder="0" applyAlignment="0" applyProtection="0"/>
    <xf numFmtId="0" fontId="18" fillId="59" borderId="0" applyNumberFormat="0" applyBorder="0" applyAlignment="0" applyProtection="0"/>
    <xf numFmtId="0" fontId="18" fillId="59" borderId="0" applyNumberFormat="0" applyBorder="0" applyAlignment="0" applyProtection="0"/>
    <xf numFmtId="0" fontId="18" fillId="59" borderId="0" applyNumberFormat="0" applyBorder="0" applyAlignment="0" applyProtection="0"/>
    <xf numFmtId="0" fontId="18" fillId="59" borderId="0" applyNumberFormat="0" applyBorder="0" applyAlignment="0" applyProtection="0"/>
    <xf numFmtId="0" fontId="18" fillId="59" borderId="0" applyNumberFormat="0" applyBorder="0" applyAlignment="0" applyProtection="0"/>
    <xf numFmtId="0" fontId="18" fillId="59" borderId="0" applyNumberFormat="0" applyBorder="0" applyAlignment="0" applyProtection="0"/>
    <xf numFmtId="0" fontId="18" fillId="59" borderId="0" applyNumberFormat="0" applyBorder="0" applyAlignment="0" applyProtection="0"/>
    <xf numFmtId="0" fontId="18" fillId="59" borderId="0" applyNumberFormat="0" applyBorder="0" applyAlignment="0" applyProtection="0"/>
    <xf numFmtId="0" fontId="18" fillId="59" borderId="0" applyNumberFormat="0" applyBorder="0" applyAlignment="0" applyProtection="0"/>
    <xf numFmtId="0" fontId="18" fillId="59" borderId="0" applyNumberFormat="0" applyBorder="0" applyAlignment="0" applyProtection="0"/>
    <xf numFmtId="0" fontId="18" fillId="59" borderId="0" applyNumberFormat="0" applyBorder="0" applyAlignment="0" applyProtection="0"/>
    <xf numFmtId="0" fontId="18" fillId="59" borderId="0" applyNumberFormat="0" applyBorder="0" applyAlignment="0" applyProtection="0"/>
    <xf numFmtId="0" fontId="18" fillId="59" borderId="0" applyNumberFormat="0" applyBorder="0" applyAlignment="0" applyProtection="0"/>
    <xf numFmtId="0" fontId="18" fillId="59" borderId="0" applyNumberFormat="0" applyBorder="0" applyAlignment="0" applyProtection="0"/>
    <xf numFmtId="0" fontId="18" fillId="59" borderId="0" applyNumberFormat="0" applyBorder="0" applyAlignment="0" applyProtection="0"/>
    <xf numFmtId="0" fontId="18" fillId="59" borderId="0" applyNumberFormat="0" applyBorder="0" applyAlignment="0" applyProtection="0"/>
    <xf numFmtId="0" fontId="18" fillId="59" borderId="0" applyNumberFormat="0" applyBorder="0" applyAlignment="0" applyProtection="0"/>
    <xf numFmtId="0" fontId="18" fillId="59" borderId="0" applyNumberFormat="0" applyBorder="0" applyAlignment="0" applyProtection="0"/>
    <xf numFmtId="0" fontId="18" fillId="59" borderId="0" applyNumberFormat="0" applyBorder="0" applyAlignment="0" applyProtection="0"/>
    <xf numFmtId="0" fontId="18" fillId="59" borderId="0" applyNumberFormat="0" applyBorder="0" applyAlignment="0" applyProtection="0"/>
    <xf numFmtId="0" fontId="18" fillId="59" borderId="0" applyNumberFormat="0" applyBorder="0" applyAlignment="0" applyProtection="0"/>
    <xf numFmtId="0" fontId="18" fillId="59" borderId="0" applyNumberFormat="0" applyBorder="0" applyAlignment="0" applyProtection="0"/>
    <xf numFmtId="0" fontId="18" fillId="59" borderId="0" applyNumberFormat="0" applyBorder="0" applyAlignment="0" applyProtection="0"/>
    <xf numFmtId="0" fontId="18" fillId="59" borderId="0" applyNumberFormat="0" applyBorder="0" applyAlignment="0" applyProtection="0"/>
    <xf numFmtId="0" fontId="18" fillId="59" borderId="0" applyNumberFormat="0" applyBorder="0" applyAlignment="0" applyProtection="0"/>
    <xf numFmtId="0" fontId="18" fillId="59" borderId="0" applyNumberFormat="0" applyBorder="0" applyAlignment="0" applyProtection="0"/>
    <xf numFmtId="0" fontId="18" fillId="59" borderId="0" applyNumberFormat="0" applyBorder="0" applyAlignment="0" applyProtection="0"/>
    <xf numFmtId="0" fontId="18" fillId="59" borderId="0" applyNumberFormat="0" applyBorder="0" applyAlignment="0" applyProtection="0"/>
    <xf numFmtId="0" fontId="18" fillId="59" borderId="0" applyNumberFormat="0" applyBorder="0" applyAlignment="0" applyProtection="0"/>
    <xf numFmtId="0" fontId="18" fillId="59" borderId="0" applyNumberFormat="0" applyBorder="0" applyAlignment="0" applyProtection="0"/>
    <xf numFmtId="0" fontId="18" fillId="59" borderId="0" applyNumberFormat="0" applyBorder="0" applyAlignment="0" applyProtection="0"/>
    <xf numFmtId="0" fontId="18" fillId="59" borderId="0" applyNumberFormat="0" applyBorder="0" applyAlignment="0" applyProtection="0"/>
    <xf numFmtId="0" fontId="18" fillId="59" borderId="0" applyNumberFormat="0" applyBorder="0" applyAlignment="0" applyProtection="0"/>
    <xf numFmtId="0" fontId="18" fillId="59" borderId="0" applyNumberFormat="0" applyBorder="0" applyAlignment="0" applyProtection="0"/>
    <xf numFmtId="0" fontId="18" fillId="59" borderId="0" applyNumberFormat="0" applyBorder="0" applyAlignment="0" applyProtection="0"/>
    <xf numFmtId="0" fontId="18" fillId="59" borderId="0" applyNumberFormat="0" applyBorder="0" applyAlignment="0" applyProtection="0"/>
    <xf numFmtId="0" fontId="18" fillId="28"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28"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28"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28"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28"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28"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28"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20" borderId="0" applyNumberFormat="0" applyBorder="0" applyAlignment="0" applyProtection="0"/>
    <xf numFmtId="0" fontId="18" fillId="57" borderId="0" applyNumberFormat="0" applyBorder="0" applyAlignment="0" applyProtection="0"/>
    <xf numFmtId="0" fontId="18" fillId="25" borderId="0" applyNumberFormat="0" applyBorder="0" applyAlignment="0" applyProtection="0"/>
    <xf numFmtId="0" fontId="18" fillId="16" borderId="0" applyNumberFormat="0" applyBorder="0" applyAlignment="0" applyProtection="0"/>
    <xf numFmtId="0" fontId="18" fillId="59" borderId="0" applyNumberFormat="0" applyBorder="0" applyAlignment="0" applyProtection="0"/>
    <xf numFmtId="0" fontId="18" fillId="28" borderId="0" applyNumberFormat="0" applyBorder="0" applyAlignment="0" applyProtection="0"/>
    <xf numFmtId="0" fontId="27" fillId="12" borderId="1" applyNumberFormat="0" applyFont="0" applyAlignment="0" applyProtection="0"/>
    <xf numFmtId="0" fontId="27" fillId="12" borderId="1" applyNumberFormat="0" applyFont="0" applyAlignment="0" applyProtection="0"/>
    <xf numFmtId="0" fontId="27" fillId="12" borderId="1" applyNumberFormat="0" applyFont="0" applyAlignment="0" applyProtection="0"/>
    <xf numFmtId="0" fontId="27" fillId="12" borderId="1" applyNumberFormat="0" applyFont="0" applyAlignment="0" applyProtection="0"/>
    <xf numFmtId="0" fontId="27" fillId="12" borderId="1" applyNumberFormat="0" applyFont="0" applyAlignment="0" applyProtection="0"/>
    <xf numFmtId="0" fontId="27" fillId="12" borderId="1" applyNumberFormat="0" applyFont="0" applyAlignment="0" applyProtection="0"/>
    <xf numFmtId="0" fontId="27" fillId="12" borderId="1" applyNumberFormat="0" applyFont="0" applyAlignment="0" applyProtection="0"/>
    <xf numFmtId="0" fontId="27" fillId="12" borderId="1" applyNumberFormat="0" applyFont="0" applyAlignment="0" applyProtection="0"/>
    <xf numFmtId="0" fontId="27" fillId="12" borderId="1"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27" fillId="12" borderId="1"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27" fillId="12" borderId="1"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27" fillId="12" borderId="1"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27" fillId="12" borderId="1"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27" fillId="12" borderId="10"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27" fillId="12" borderId="1" applyNumberFormat="0" applyFont="0" applyAlignment="0" applyProtection="0"/>
    <xf numFmtId="0" fontId="27" fillId="12" borderId="1"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27" fillId="12" borderId="1"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27" fillId="12" borderId="1" applyNumberFormat="0" applyFont="0" applyAlignment="0" applyProtection="0"/>
    <xf numFmtId="0" fontId="33" fillId="68" borderId="10" applyNumberFormat="0" applyFont="0" applyAlignment="0" applyProtection="0"/>
    <xf numFmtId="0" fontId="33" fillId="68" borderId="10" applyNumberFormat="0" applyFont="0" applyAlignment="0" applyProtection="0"/>
    <xf numFmtId="0" fontId="27" fillId="12" borderId="1" applyNumberFormat="0" applyFont="0" applyAlignment="0" applyProtection="0"/>
    <xf numFmtId="0" fontId="27" fillId="12" borderId="1" applyNumberFormat="0" applyFont="0" applyAlignment="0" applyProtection="0"/>
    <xf numFmtId="0" fontId="27" fillId="12" borderId="1" applyNumberFormat="0" applyFont="0" applyAlignment="0" applyProtection="0"/>
    <xf numFmtId="0" fontId="27" fillId="12" borderId="1" applyNumberFormat="0" applyFont="0" applyAlignment="0" applyProtection="0"/>
    <xf numFmtId="0" fontId="27" fillId="12" borderId="1" applyNumberFormat="0" applyFont="0" applyAlignment="0" applyProtection="0"/>
    <xf numFmtId="0" fontId="27" fillId="12" borderId="10" applyNumberFormat="0" applyFont="0" applyAlignment="0" applyProtection="0"/>
    <xf numFmtId="0" fontId="27" fillId="12" borderId="1" applyNumberFormat="0" applyFont="0" applyAlignment="0" applyProtection="0"/>
    <xf numFmtId="0" fontId="27" fillId="12" borderId="1" applyNumberFormat="0" applyFont="0" applyAlignment="0" applyProtection="0"/>
    <xf numFmtId="0" fontId="27" fillId="12" borderId="1" applyNumberFormat="0" applyFont="0" applyAlignment="0" applyProtection="0"/>
    <xf numFmtId="0" fontId="27" fillId="12" borderId="1" applyNumberFormat="0" applyFont="0" applyAlignment="0" applyProtection="0"/>
    <xf numFmtId="0" fontId="27" fillId="12" borderId="10" applyNumberFormat="0" applyFont="0" applyAlignment="0" applyProtection="0"/>
    <xf numFmtId="0" fontId="27" fillId="12" borderId="1" applyNumberFormat="0" applyFont="0" applyAlignment="0" applyProtection="0"/>
    <xf numFmtId="0" fontId="27" fillId="12" borderId="1" applyNumberFormat="0" applyFont="0" applyAlignment="0" applyProtection="0"/>
    <xf numFmtId="0" fontId="27" fillId="12" borderId="1" applyNumberFormat="0" applyFont="0" applyAlignment="0" applyProtection="0"/>
    <xf numFmtId="0" fontId="27" fillId="12" borderId="1" applyNumberFormat="0" applyFont="0" applyAlignment="0" applyProtection="0"/>
    <xf numFmtId="165" fontId="33" fillId="0" borderId="0" applyFont="0" applyFill="0" applyBorder="0" applyAlignment="0" applyProtection="0"/>
    <xf numFmtId="168" fontId="27" fillId="0" borderId="0" applyFont="0" applyFill="0" applyBorder="0" applyAlignment="0" applyProtection="0"/>
    <xf numFmtId="0" fontId="47" fillId="0" borderId="5" applyNumberFormat="0" applyFill="0" applyAlignment="0" applyProtection="0"/>
    <xf numFmtId="0" fontId="49" fillId="0" borderId="8" applyNumberFormat="0" applyFill="0" applyAlignment="0" applyProtection="0"/>
    <xf numFmtId="0" fontId="49" fillId="0" borderId="0" applyNumberFormat="0" applyFill="0" applyBorder="0" applyAlignment="0" applyProtection="0"/>
    <xf numFmtId="164" fontId="27"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27" fillId="0" borderId="0"/>
    <xf numFmtId="0" fontId="18" fillId="0" borderId="0"/>
    <xf numFmtId="0" fontId="18" fillId="0" borderId="0"/>
    <xf numFmtId="0" fontId="18" fillId="0" borderId="0"/>
    <xf numFmtId="0" fontId="18" fillId="0" borderId="0"/>
    <xf numFmtId="0" fontId="27" fillId="0" borderId="0"/>
    <xf numFmtId="0" fontId="18" fillId="0" borderId="0"/>
    <xf numFmtId="0" fontId="18" fillId="0" borderId="0"/>
    <xf numFmtId="0" fontId="18" fillId="0" borderId="0"/>
    <xf numFmtId="0" fontId="18" fillId="0" borderId="0"/>
    <xf numFmtId="0" fontId="18" fillId="0" borderId="0"/>
    <xf numFmtId="0" fontId="18" fillId="0" borderId="0"/>
    <xf numFmtId="0" fontId="27"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27"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27"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27" fillId="0" borderId="0"/>
    <xf numFmtId="0" fontId="18" fillId="0" borderId="0"/>
    <xf numFmtId="0" fontId="18" fillId="0" borderId="0"/>
    <xf numFmtId="0" fontId="27"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27" fillId="0" borderId="0"/>
    <xf numFmtId="0" fontId="18" fillId="0" borderId="0"/>
    <xf numFmtId="0" fontId="18"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8" fillId="0" borderId="0"/>
    <xf numFmtId="0" fontId="18" fillId="0" borderId="0"/>
    <xf numFmtId="0" fontId="27" fillId="0" borderId="0"/>
    <xf numFmtId="0" fontId="27" fillId="0" borderId="0"/>
    <xf numFmtId="0" fontId="27" fillId="0" borderId="0"/>
    <xf numFmtId="0" fontId="27"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27" fillId="0" borderId="0"/>
    <xf numFmtId="0" fontId="27" fillId="0" borderId="0"/>
    <xf numFmtId="0" fontId="18" fillId="0" borderId="0"/>
    <xf numFmtId="0" fontId="18" fillId="0" borderId="0"/>
    <xf numFmtId="0" fontId="18" fillId="0" borderId="0"/>
    <xf numFmtId="0" fontId="27" fillId="0" borderId="0"/>
    <xf numFmtId="0" fontId="27" fillId="0" borderId="0"/>
    <xf numFmtId="0" fontId="18" fillId="0" borderId="0"/>
    <xf numFmtId="0" fontId="18" fillId="0" borderId="0"/>
    <xf numFmtId="0" fontId="18" fillId="0" borderId="0"/>
    <xf numFmtId="0" fontId="18" fillId="0" borderId="0"/>
    <xf numFmtId="0" fontId="18" fillId="0" borderId="0"/>
    <xf numFmtId="0" fontId="18" fillId="0" borderId="0"/>
    <xf numFmtId="0" fontId="27" fillId="0" borderId="0"/>
    <xf numFmtId="0" fontId="27" fillId="0" borderId="0"/>
    <xf numFmtId="0" fontId="18" fillId="0" borderId="0"/>
    <xf numFmtId="0" fontId="18" fillId="0" borderId="0"/>
    <xf numFmtId="0" fontId="18" fillId="0" borderId="0"/>
    <xf numFmtId="0" fontId="27"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27" fillId="0" borderId="0"/>
    <xf numFmtId="0" fontId="18" fillId="0" borderId="0"/>
    <xf numFmtId="0" fontId="18"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8" fillId="0" borderId="0"/>
    <xf numFmtId="0" fontId="18" fillId="0" borderId="0"/>
    <xf numFmtId="0" fontId="18" fillId="0" borderId="0"/>
    <xf numFmtId="0" fontId="27" fillId="0" borderId="0"/>
    <xf numFmtId="0" fontId="27" fillId="0" borderId="0"/>
    <xf numFmtId="0" fontId="27" fillId="0" borderId="0"/>
    <xf numFmtId="0" fontId="27" fillId="0" borderId="0"/>
    <xf numFmtId="0" fontId="18" fillId="0" borderId="0"/>
    <xf numFmtId="0" fontId="27"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27"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27"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27"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27" fillId="0" borderId="0"/>
    <xf numFmtId="0" fontId="27" fillId="0" borderId="0"/>
    <xf numFmtId="0" fontId="27" fillId="0" borderId="0"/>
    <xf numFmtId="0" fontId="27" fillId="0" borderId="0"/>
    <xf numFmtId="0" fontId="27"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8" fillId="0" borderId="0"/>
    <xf numFmtId="164" fontId="18" fillId="0" borderId="0" applyFont="0" applyFill="0" applyBorder="0" applyAlignment="0" applyProtection="0"/>
    <xf numFmtId="0" fontId="18" fillId="0" borderId="0"/>
    <xf numFmtId="0" fontId="18" fillId="0" borderId="0"/>
    <xf numFmtId="0" fontId="18" fillId="0" borderId="0"/>
    <xf numFmtId="0" fontId="18" fillId="0" borderId="0"/>
    <xf numFmtId="165" fontId="18" fillId="0" borderId="0" applyFont="0" applyFill="0" applyBorder="0" applyAlignment="0" applyProtection="0"/>
    <xf numFmtId="0" fontId="18" fillId="0" borderId="0"/>
    <xf numFmtId="165" fontId="18" fillId="0" borderId="0" applyFont="0" applyFill="0" applyBorder="0" applyAlignment="0" applyProtection="0"/>
    <xf numFmtId="0" fontId="18" fillId="0" borderId="0"/>
    <xf numFmtId="0" fontId="18" fillId="0" borderId="0"/>
    <xf numFmtId="165" fontId="18" fillId="0" borderId="0" applyFont="0" applyFill="0" applyBorder="0" applyAlignment="0" applyProtection="0"/>
    <xf numFmtId="0" fontId="18" fillId="0" borderId="0"/>
    <xf numFmtId="165"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0" fontId="18" fillId="0" borderId="0"/>
    <xf numFmtId="0" fontId="18" fillId="0" borderId="0"/>
    <xf numFmtId="165" fontId="18" fillId="0" borderId="0" applyFont="0" applyFill="0" applyBorder="0" applyAlignment="0" applyProtection="0"/>
    <xf numFmtId="0" fontId="18" fillId="0" borderId="0"/>
    <xf numFmtId="165" fontId="18" fillId="0" borderId="0" applyFont="0" applyFill="0" applyBorder="0" applyAlignment="0" applyProtection="0"/>
    <xf numFmtId="0" fontId="18" fillId="0" borderId="0"/>
    <xf numFmtId="165" fontId="18" fillId="0" borderId="0" applyFont="0" applyFill="0" applyBorder="0" applyAlignment="0" applyProtection="0"/>
    <xf numFmtId="0" fontId="18" fillId="0" borderId="0"/>
    <xf numFmtId="165"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0" fontId="18" fillId="0" borderId="0"/>
    <xf numFmtId="165" fontId="18" fillId="0" borderId="0" applyFont="0" applyFill="0" applyBorder="0" applyAlignment="0" applyProtection="0"/>
    <xf numFmtId="165" fontId="18" fillId="0" borderId="0" applyFont="0" applyFill="0" applyBorder="0" applyAlignment="0" applyProtection="0"/>
    <xf numFmtId="0" fontId="18" fillId="0" borderId="0"/>
    <xf numFmtId="165"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165" fontId="18" fillId="0" borderId="0" applyFont="0" applyFill="0" applyBorder="0" applyAlignment="0" applyProtection="0"/>
    <xf numFmtId="165" fontId="18" fillId="0" borderId="0" applyFont="0" applyFill="0" applyBorder="0" applyAlignment="0" applyProtection="0"/>
    <xf numFmtId="0" fontId="18" fillId="0" borderId="0"/>
    <xf numFmtId="165" fontId="18" fillId="0" borderId="0" applyFont="0" applyFill="0" applyBorder="0" applyAlignment="0" applyProtection="0"/>
    <xf numFmtId="0" fontId="94" fillId="0" borderId="0"/>
    <xf numFmtId="0" fontId="27" fillId="0" borderId="0">
      <alignment horizontal="left" wrapText="1"/>
    </xf>
    <xf numFmtId="0" fontId="18" fillId="0" borderId="0"/>
    <xf numFmtId="0" fontId="18" fillId="0" borderId="0"/>
    <xf numFmtId="0" fontId="18" fillId="0" borderId="0"/>
    <xf numFmtId="0" fontId="18" fillId="0" borderId="0"/>
    <xf numFmtId="0" fontId="27" fillId="0" borderId="0">
      <alignment horizontal="left" wrapText="1"/>
    </xf>
    <xf numFmtId="0" fontId="27" fillId="0" borderId="0">
      <alignment horizontal="left" wrapText="1"/>
    </xf>
    <xf numFmtId="0" fontId="27" fillId="0" borderId="0">
      <alignment horizontal="left" wrapText="1"/>
    </xf>
    <xf numFmtId="0" fontId="27" fillId="0" borderId="0">
      <alignment horizontal="left" wrapText="1"/>
    </xf>
    <xf numFmtId="0" fontId="18" fillId="0" borderId="0"/>
    <xf numFmtId="0" fontId="17" fillId="3"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3"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3"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3"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3"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3"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3"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8"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8"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8"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8"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8"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8"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8"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6"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16"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16"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16"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16"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16"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16"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53" borderId="0" applyNumberFormat="0" applyBorder="0" applyAlignment="0" applyProtection="0"/>
    <xf numFmtId="0" fontId="17" fillId="53" borderId="0" applyNumberFormat="0" applyBorder="0" applyAlignment="0" applyProtection="0"/>
    <xf numFmtId="0" fontId="17" fillId="53" borderId="0" applyNumberFormat="0" applyBorder="0" applyAlignment="0" applyProtection="0"/>
    <xf numFmtId="0" fontId="17" fillId="53" borderId="0" applyNumberFormat="0" applyBorder="0" applyAlignment="0" applyProtection="0"/>
    <xf numFmtId="0" fontId="17" fillId="53" borderId="0" applyNumberFormat="0" applyBorder="0" applyAlignment="0" applyProtection="0"/>
    <xf numFmtId="0" fontId="17" fillId="53" borderId="0" applyNumberFormat="0" applyBorder="0" applyAlignment="0" applyProtection="0"/>
    <xf numFmtId="0" fontId="17" fillId="53" borderId="0" applyNumberFormat="0" applyBorder="0" applyAlignment="0" applyProtection="0"/>
    <xf numFmtId="0" fontId="17" fillId="53" borderId="0" applyNumberFormat="0" applyBorder="0" applyAlignment="0" applyProtection="0"/>
    <xf numFmtId="0" fontId="17" fillId="53" borderId="0" applyNumberFormat="0" applyBorder="0" applyAlignment="0" applyProtection="0"/>
    <xf numFmtId="0" fontId="17" fillId="53" borderId="0" applyNumberFormat="0" applyBorder="0" applyAlignment="0" applyProtection="0"/>
    <xf numFmtId="0" fontId="17" fillId="53" borderId="0" applyNumberFormat="0" applyBorder="0" applyAlignment="0" applyProtection="0"/>
    <xf numFmtId="0" fontId="17" fillId="53" borderId="0" applyNumberFormat="0" applyBorder="0" applyAlignment="0" applyProtection="0"/>
    <xf numFmtId="0" fontId="17" fillId="53" borderId="0" applyNumberFormat="0" applyBorder="0" applyAlignment="0" applyProtection="0"/>
    <xf numFmtId="0" fontId="17" fillId="53" borderId="0" applyNumberFormat="0" applyBorder="0" applyAlignment="0" applyProtection="0"/>
    <xf numFmtId="0" fontId="17" fillId="53" borderId="0" applyNumberFormat="0" applyBorder="0" applyAlignment="0" applyProtection="0"/>
    <xf numFmtId="0" fontId="17" fillId="53" borderId="0" applyNumberFormat="0" applyBorder="0" applyAlignment="0" applyProtection="0"/>
    <xf numFmtId="0" fontId="17" fillId="53" borderId="0" applyNumberFormat="0" applyBorder="0" applyAlignment="0" applyProtection="0"/>
    <xf numFmtId="0" fontId="17" fillId="53" borderId="0" applyNumberFormat="0" applyBorder="0" applyAlignment="0" applyProtection="0"/>
    <xf numFmtId="0" fontId="17" fillId="53" borderId="0" applyNumberFormat="0" applyBorder="0" applyAlignment="0" applyProtection="0"/>
    <xf numFmtId="0" fontId="17" fillId="53" borderId="0" applyNumberFormat="0" applyBorder="0" applyAlignment="0" applyProtection="0"/>
    <xf numFmtId="0" fontId="17" fillId="53" borderId="0" applyNumberFormat="0" applyBorder="0" applyAlignment="0" applyProtection="0"/>
    <xf numFmtId="0" fontId="17" fillId="53" borderId="0" applyNumberFormat="0" applyBorder="0" applyAlignment="0" applyProtection="0"/>
    <xf numFmtId="0" fontId="17" fillId="53" borderId="0" applyNumberFormat="0" applyBorder="0" applyAlignment="0" applyProtection="0"/>
    <xf numFmtId="0" fontId="17" fillId="53" borderId="0" applyNumberFormat="0" applyBorder="0" applyAlignment="0" applyProtection="0"/>
    <xf numFmtId="0" fontId="17" fillId="53" borderId="0" applyNumberFormat="0" applyBorder="0" applyAlignment="0" applyProtection="0"/>
    <xf numFmtId="0" fontId="17" fillId="53" borderId="0" applyNumberFormat="0" applyBorder="0" applyAlignment="0" applyProtection="0"/>
    <xf numFmtId="0" fontId="17" fillId="53" borderId="0" applyNumberFormat="0" applyBorder="0" applyAlignment="0" applyProtection="0"/>
    <xf numFmtId="0" fontId="17" fillId="53" borderId="0" applyNumberFormat="0" applyBorder="0" applyAlignment="0" applyProtection="0"/>
    <xf numFmtId="0" fontId="17" fillId="53" borderId="0" applyNumberFormat="0" applyBorder="0" applyAlignment="0" applyProtection="0"/>
    <xf numFmtId="0" fontId="17" fillId="53" borderId="0" applyNumberFormat="0" applyBorder="0" applyAlignment="0" applyProtection="0"/>
    <xf numFmtId="0" fontId="17" fillId="53" borderId="0" applyNumberFormat="0" applyBorder="0" applyAlignment="0" applyProtection="0"/>
    <xf numFmtId="0" fontId="17" fillId="53" borderId="0" applyNumberFormat="0" applyBorder="0" applyAlignment="0" applyProtection="0"/>
    <xf numFmtId="0" fontId="17" fillId="53" borderId="0" applyNumberFormat="0" applyBorder="0" applyAlignment="0" applyProtection="0"/>
    <xf numFmtId="0" fontId="17" fillId="53" borderId="0" applyNumberFormat="0" applyBorder="0" applyAlignment="0" applyProtection="0"/>
    <xf numFmtId="0" fontId="17" fillId="53" borderId="0" applyNumberFormat="0" applyBorder="0" applyAlignment="0" applyProtection="0"/>
    <xf numFmtId="0" fontId="17" fillId="53" borderId="0" applyNumberFormat="0" applyBorder="0" applyAlignment="0" applyProtection="0"/>
    <xf numFmtId="0" fontId="17" fillId="53" borderId="0" applyNumberFormat="0" applyBorder="0" applyAlignment="0" applyProtection="0"/>
    <xf numFmtId="0" fontId="17" fillId="53" borderId="0" applyNumberFormat="0" applyBorder="0" applyAlignment="0" applyProtection="0"/>
    <xf numFmtId="0" fontId="17" fillId="53" borderId="0" applyNumberFormat="0" applyBorder="0" applyAlignment="0" applyProtection="0"/>
    <xf numFmtId="0" fontId="17" fillId="53" borderId="0" applyNumberFormat="0" applyBorder="0" applyAlignment="0" applyProtection="0"/>
    <xf numFmtId="0" fontId="17" fillId="53" borderId="0" applyNumberFormat="0" applyBorder="0" applyAlignment="0" applyProtection="0"/>
    <xf numFmtId="0" fontId="17" fillId="53" borderId="0" applyNumberFormat="0" applyBorder="0" applyAlignment="0" applyProtection="0"/>
    <xf numFmtId="0" fontId="17" fillId="53" borderId="0" applyNumberFormat="0" applyBorder="0" applyAlignment="0" applyProtection="0"/>
    <xf numFmtId="0" fontId="17" fillId="53" borderId="0" applyNumberFormat="0" applyBorder="0" applyAlignment="0" applyProtection="0"/>
    <xf numFmtId="0" fontId="17" fillId="53" borderId="0" applyNumberFormat="0" applyBorder="0" applyAlignment="0" applyProtection="0"/>
    <xf numFmtId="0" fontId="17" fillId="53" borderId="0" applyNumberFormat="0" applyBorder="0" applyAlignment="0" applyProtection="0"/>
    <xf numFmtId="0" fontId="17" fillId="53" borderId="0" applyNumberFormat="0" applyBorder="0" applyAlignment="0" applyProtection="0"/>
    <xf numFmtId="0" fontId="17" fillId="53" borderId="0" applyNumberFormat="0" applyBorder="0" applyAlignment="0" applyProtection="0"/>
    <xf numFmtId="0" fontId="17" fillId="53" borderId="0" applyNumberFormat="0" applyBorder="0" applyAlignment="0" applyProtection="0"/>
    <xf numFmtId="0" fontId="17" fillId="53" borderId="0" applyNumberFormat="0" applyBorder="0" applyAlignment="0" applyProtection="0"/>
    <xf numFmtId="0" fontId="17" fillId="53" borderId="0" applyNumberFormat="0" applyBorder="0" applyAlignment="0" applyProtection="0"/>
    <xf numFmtId="0" fontId="17" fillId="53" borderId="0" applyNumberFormat="0" applyBorder="0" applyAlignment="0" applyProtection="0"/>
    <xf numFmtId="0" fontId="17" fillId="53" borderId="0" applyNumberFormat="0" applyBorder="0" applyAlignment="0" applyProtection="0"/>
    <xf numFmtId="0" fontId="17" fillId="53" borderId="0" applyNumberFormat="0" applyBorder="0" applyAlignment="0" applyProtection="0"/>
    <xf numFmtId="0" fontId="17" fillId="53" borderId="0" applyNumberFormat="0" applyBorder="0" applyAlignment="0" applyProtection="0"/>
    <xf numFmtId="0" fontId="17" fillId="53" borderId="0" applyNumberFormat="0" applyBorder="0" applyAlignment="0" applyProtection="0"/>
    <xf numFmtId="0" fontId="17" fillId="53" borderId="0" applyNumberFormat="0" applyBorder="0" applyAlignment="0" applyProtection="0"/>
    <xf numFmtId="0" fontId="17" fillId="53" borderId="0" applyNumberFormat="0" applyBorder="0" applyAlignment="0" applyProtection="0"/>
    <xf numFmtId="0" fontId="17" fillId="53" borderId="0" applyNumberFormat="0" applyBorder="0" applyAlignment="0" applyProtection="0"/>
    <xf numFmtId="0" fontId="17" fillId="53" borderId="0" applyNumberFormat="0" applyBorder="0" applyAlignment="0" applyProtection="0"/>
    <xf numFmtId="0" fontId="17" fillId="53" borderId="0" applyNumberFormat="0" applyBorder="0" applyAlignment="0" applyProtection="0"/>
    <xf numFmtId="0" fontId="17" fillId="53" borderId="0" applyNumberFormat="0" applyBorder="0" applyAlignment="0" applyProtection="0"/>
    <xf numFmtId="0" fontId="17" fillId="53" borderId="0" applyNumberFormat="0" applyBorder="0" applyAlignment="0" applyProtection="0"/>
    <xf numFmtId="0" fontId="17" fillId="53" borderId="0" applyNumberFormat="0" applyBorder="0" applyAlignment="0" applyProtection="0"/>
    <xf numFmtId="0" fontId="17" fillId="53" borderId="0" applyNumberFormat="0" applyBorder="0" applyAlignment="0" applyProtection="0"/>
    <xf numFmtId="0" fontId="17" fillId="53" borderId="0" applyNumberFormat="0" applyBorder="0" applyAlignment="0" applyProtection="0"/>
    <xf numFmtId="0" fontId="17" fillId="53" borderId="0" applyNumberFormat="0" applyBorder="0" applyAlignment="0" applyProtection="0"/>
    <xf numFmtId="0" fontId="17" fillId="53" borderId="0" applyNumberFormat="0" applyBorder="0" applyAlignment="0" applyProtection="0"/>
    <xf numFmtId="0" fontId="17" fillId="53" borderId="0" applyNumberFormat="0" applyBorder="0" applyAlignment="0" applyProtection="0"/>
    <xf numFmtId="0" fontId="17" fillId="53" borderId="0" applyNumberFormat="0" applyBorder="0" applyAlignment="0" applyProtection="0"/>
    <xf numFmtId="0" fontId="17" fillId="53" borderId="0" applyNumberFormat="0" applyBorder="0" applyAlignment="0" applyProtection="0"/>
    <xf numFmtId="0" fontId="17" fillId="53" borderId="0" applyNumberFormat="0" applyBorder="0" applyAlignment="0" applyProtection="0"/>
    <xf numFmtId="0" fontId="17" fillId="53" borderId="0" applyNumberFormat="0" applyBorder="0" applyAlignment="0" applyProtection="0"/>
    <xf numFmtId="0" fontId="17" fillId="55" borderId="0" applyNumberFormat="0" applyBorder="0" applyAlignment="0" applyProtection="0"/>
    <xf numFmtId="0" fontId="17" fillId="55" borderId="0" applyNumberFormat="0" applyBorder="0" applyAlignment="0" applyProtection="0"/>
    <xf numFmtId="0" fontId="17" fillId="55" borderId="0" applyNumberFormat="0" applyBorder="0" applyAlignment="0" applyProtection="0"/>
    <xf numFmtId="0" fontId="17" fillId="55" borderId="0" applyNumberFormat="0" applyBorder="0" applyAlignment="0" applyProtection="0"/>
    <xf numFmtId="0" fontId="17" fillId="55" borderId="0" applyNumberFormat="0" applyBorder="0" applyAlignment="0" applyProtection="0"/>
    <xf numFmtId="0" fontId="17" fillId="55" borderId="0" applyNumberFormat="0" applyBorder="0" applyAlignment="0" applyProtection="0"/>
    <xf numFmtId="0" fontId="17" fillId="55" borderId="0" applyNumberFormat="0" applyBorder="0" applyAlignment="0" applyProtection="0"/>
    <xf numFmtId="0" fontId="17" fillId="55" borderId="0" applyNumberFormat="0" applyBorder="0" applyAlignment="0" applyProtection="0"/>
    <xf numFmtId="0" fontId="17" fillId="55" borderId="0" applyNumberFormat="0" applyBorder="0" applyAlignment="0" applyProtection="0"/>
    <xf numFmtId="0" fontId="17" fillId="55" borderId="0" applyNumberFormat="0" applyBorder="0" applyAlignment="0" applyProtection="0"/>
    <xf numFmtId="0" fontId="17" fillId="55" borderId="0" applyNumberFormat="0" applyBorder="0" applyAlignment="0" applyProtection="0"/>
    <xf numFmtId="0" fontId="17" fillId="55" borderId="0" applyNumberFormat="0" applyBorder="0" applyAlignment="0" applyProtection="0"/>
    <xf numFmtId="0" fontId="17" fillId="55" borderId="0" applyNumberFormat="0" applyBorder="0" applyAlignment="0" applyProtection="0"/>
    <xf numFmtId="0" fontId="17" fillId="55" borderId="0" applyNumberFormat="0" applyBorder="0" applyAlignment="0" applyProtection="0"/>
    <xf numFmtId="0" fontId="17" fillId="55" borderId="0" applyNumberFormat="0" applyBorder="0" applyAlignment="0" applyProtection="0"/>
    <xf numFmtId="0" fontId="17" fillId="55" borderId="0" applyNumberFormat="0" applyBorder="0" applyAlignment="0" applyProtection="0"/>
    <xf numFmtId="0" fontId="17" fillId="55" borderId="0" applyNumberFormat="0" applyBorder="0" applyAlignment="0" applyProtection="0"/>
    <xf numFmtId="0" fontId="17" fillId="55" borderId="0" applyNumberFormat="0" applyBorder="0" applyAlignment="0" applyProtection="0"/>
    <xf numFmtId="0" fontId="17" fillId="55" borderId="0" applyNumberFormat="0" applyBorder="0" applyAlignment="0" applyProtection="0"/>
    <xf numFmtId="0" fontId="17" fillId="55" borderId="0" applyNumberFormat="0" applyBorder="0" applyAlignment="0" applyProtection="0"/>
    <xf numFmtId="0" fontId="17" fillId="55" borderId="0" applyNumberFormat="0" applyBorder="0" applyAlignment="0" applyProtection="0"/>
    <xf numFmtId="0" fontId="17" fillId="55" borderId="0" applyNumberFormat="0" applyBorder="0" applyAlignment="0" applyProtection="0"/>
    <xf numFmtId="0" fontId="17" fillId="55" borderId="0" applyNumberFormat="0" applyBorder="0" applyAlignment="0" applyProtection="0"/>
    <xf numFmtId="0" fontId="17" fillId="55" borderId="0" applyNumberFormat="0" applyBorder="0" applyAlignment="0" applyProtection="0"/>
    <xf numFmtId="0" fontId="17" fillId="55" borderId="0" applyNumberFormat="0" applyBorder="0" applyAlignment="0" applyProtection="0"/>
    <xf numFmtId="0" fontId="17" fillId="55" borderId="0" applyNumberFormat="0" applyBorder="0" applyAlignment="0" applyProtection="0"/>
    <xf numFmtId="0" fontId="17" fillId="55" borderId="0" applyNumberFormat="0" applyBorder="0" applyAlignment="0" applyProtection="0"/>
    <xf numFmtId="0" fontId="17" fillId="55" borderId="0" applyNumberFormat="0" applyBorder="0" applyAlignment="0" applyProtection="0"/>
    <xf numFmtId="0" fontId="17" fillId="55" borderId="0" applyNumberFormat="0" applyBorder="0" applyAlignment="0" applyProtection="0"/>
    <xf numFmtId="0" fontId="17" fillId="55" borderId="0" applyNumberFormat="0" applyBorder="0" applyAlignment="0" applyProtection="0"/>
    <xf numFmtId="0" fontId="17" fillId="55" borderId="0" applyNumberFormat="0" applyBorder="0" applyAlignment="0" applyProtection="0"/>
    <xf numFmtId="0" fontId="17" fillId="55" borderId="0" applyNumberFormat="0" applyBorder="0" applyAlignment="0" applyProtection="0"/>
    <xf numFmtId="0" fontId="17" fillId="55" borderId="0" applyNumberFormat="0" applyBorder="0" applyAlignment="0" applyProtection="0"/>
    <xf numFmtId="0" fontId="17" fillId="55" borderId="0" applyNumberFormat="0" applyBorder="0" applyAlignment="0" applyProtection="0"/>
    <xf numFmtId="0" fontId="17" fillId="55" borderId="0" applyNumberFormat="0" applyBorder="0" applyAlignment="0" applyProtection="0"/>
    <xf numFmtId="0" fontId="17" fillId="55" borderId="0" applyNumberFormat="0" applyBorder="0" applyAlignment="0" applyProtection="0"/>
    <xf numFmtId="0" fontId="17" fillId="55" borderId="0" applyNumberFormat="0" applyBorder="0" applyAlignment="0" applyProtection="0"/>
    <xf numFmtId="0" fontId="17" fillId="55" borderId="0" applyNumberFormat="0" applyBorder="0" applyAlignment="0" applyProtection="0"/>
    <xf numFmtId="0" fontId="17" fillId="55" borderId="0" applyNumberFormat="0" applyBorder="0" applyAlignment="0" applyProtection="0"/>
    <xf numFmtId="0" fontId="17" fillId="55" borderId="0" applyNumberFormat="0" applyBorder="0" applyAlignment="0" applyProtection="0"/>
    <xf numFmtId="0" fontId="17" fillId="55" borderId="0" applyNumberFormat="0" applyBorder="0" applyAlignment="0" applyProtection="0"/>
    <xf numFmtId="0" fontId="17" fillId="55" borderId="0" applyNumberFormat="0" applyBorder="0" applyAlignment="0" applyProtection="0"/>
    <xf numFmtId="0" fontId="17" fillId="55" borderId="0" applyNumberFormat="0" applyBorder="0" applyAlignment="0" applyProtection="0"/>
    <xf numFmtId="0" fontId="17" fillId="55" borderId="0" applyNumberFormat="0" applyBorder="0" applyAlignment="0" applyProtection="0"/>
    <xf numFmtId="0" fontId="17" fillId="55" borderId="0" applyNumberFormat="0" applyBorder="0" applyAlignment="0" applyProtection="0"/>
    <xf numFmtId="0" fontId="17" fillId="55" borderId="0" applyNumberFormat="0" applyBorder="0" applyAlignment="0" applyProtection="0"/>
    <xf numFmtId="0" fontId="17" fillId="55" borderId="0" applyNumberFormat="0" applyBorder="0" applyAlignment="0" applyProtection="0"/>
    <xf numFmtId="0" fontId="17" fillId="55" borderId="0" applyNumberFormat="0" applyBorder="0" applyAlignment="0" applyProtection="0"/>
    <xf numFmtId="0" fontId="17" fillId="55" borderId="0" applyNumberFormat="0" applyBorder="0" applyAlignment="0" applyProtection="0"/>
    <xf numFmtId="0" fontId="17" fillId="55" borderId="0" applyNumberFormat="0" applyBorder="0" applyAlignment="0" applyProtection="0"/>
    <xf numFmtId="0" fontId="17" fillId="55" borderId="0" applyNumberFormat="0" applyBorder="0" applyAlignment="0" applyProtection="0"/>
    <xf numFmtId="0" fontId="17" fillId="55" borderId="0" applyNumberFormat="0" applyBorder="0" applyAlignment="0" applyProtection="0"/>
    <xf numFmtId="0" fontId="17" fillId="55" borderId="0" applyNumberFormat="0" applyBorder="0" applyAlignment="0" applyProtection="0"/>
    <xf numFmtId="0" fontId="17" fillId="55" borderId="0" applyNumberFormat="0" applyBorder="0" applyAlignment="0" applyProtection="0"/>
    <xf numFmtId="0" fontId="17" fillId="55" borderId="0" applyNumberFormat="0" applyBorder="0" applyAlignment="0" applyProtection="0"/>
    <xf numFmtId="0" fontId="17" fillId="55" borderId="0" applyNumberFormat="0" applyBorder="0" applyAlignment="0" applyProtection="0"/>
    <xf numFmtId="0" fontId="17" fillId="55" borderId="0" applyNumberFormat="0" applyBorder="0" applyAlignment="0" applyProtection="0"/>
    <xf numFmtId="0" fontId="17" fillId="55" borderId="0" applyNumberFormat="0" applyBorder="0" applyAlignment="0" applyProtection="0"/>
    <xf numFmtId="0" fontId="17" fillId="55" borderId="0" applyNumberFormat="0" applyBorder="0" applyAlignment="0" applyProtection="0"/>
    <xf numFmtId="0" fontId="17" fillId="55" borderId="0" applyNumberFormat="0" applyBorder="0" applyAlignment="0" applyProtection="0"/>
    <xf numFmtId="0" fontId="17" fillId="55" borderId="0" applyNumberFormat="0" applyBorder="0" applyAlignment="0" applyProtection="0"/>
    <xf numFmtId="0" fontId="17" fillId="55" borderId="0" applyNumberFormat="0" applyBorder="0" applyAlignment="0" applyProtection="0"/>
    <xf numFmtId="0" fontId="17" fillId="55" borderId="0" applyNumberFormat="0" applyBorder="0" applyAlignment="0" applyProtection="0"/>
    <xf numFmtId="0" fontId="17" fillId="55" borderId="0" applyNumberFormat="0" applyBorder="0" applyAlignment="0" applyProtection="0"/>
    <xf numFmtId="0" fontId="17" fillId="55" borderId="0" applyNumberFormat="0" applyBorder="0" applyAlignment="0" applyProtection="0"/>
    <xf numFmtId="0" fontId="17" fillId="55" borderId="0" applyNumberFormat="0" applyBorder="0" applyAlignment="0" applyProtection="0"/>
    <xf numFmtId="0" fontId="17" fillId="55" borderId="0" applyNumberFormat="0" applyBorder="0" applyAlignment="0" applyProtection="0"/>
    <xf numFmtId="0" fontId="17" fillId="55" borderId="0" applyNumberFormat="0" applyBorder="0" applyAlignment="0" applyProtection="0"/>
    <xf numFmtId="0" fontId="17" fillId="55" borderId="0" applyNumberFormat="0" applyBorder="0" applyAlignment="0" applyProtection="0"/>
    <xf numFmtId="0" fontId="17" fillId="55" borderId="0" applyNumberFormat="0" applyBorder="0" applyAlignment="0" applyProtection="0"/>
    <xf numFmtId="0" fontId="17" fillId="55" borderId="0" applyNumberFormat="0" applyBorder="0" applyAlignment="0" applyProtection="0"/>
    <xf numFmtId="0" fontId="17" fillId="55" borderId="0" applyNumberFormat="0" applyBorder="0" applyAlignment="0" applyProtection="0"/>
    <xf numFmtId="0" fontId="17" fillId="55" borderId="0" applyNumberFormat="0" applyBorder="0" applyAlignment="0" applyProtection="0"/>
    <xf numFmtId="0" fontId="17" fillId="55" borderId="0" applyNumberFormat="0" applyBorder="0" applyAlignment="0" applyProtection="0"/>
    <xf numFmtId="0" fontId="17" fillId="55" borderId="0" applyNumberFormat="0" applyBorder="0" applyAlignment="0" applyProtection="0"/>
    <xf numFmtId="0" fontId="17" fillId="3" borderId="0" applyNumberFormat="0" applyBorder="0" applyAlignment="0" applyProtection="0"/>
    <xf numFmtId="0" fontId="17" fillId="8" borderId="0" applyNumberFormat="0" applyBorder="0" applyAlignment="0" applyProtection="0"/>
    <xf numFmtId="0" fontId="17" fillId="13" borderId="0" applyNumberFormat="0" applyBorder="0" applyAlignment="0" applyProtection="0"/>
    <xf numFmtId="0" fontId="17" fillId="16" borderId="0" applyNumberFormat="0" applyBorder="0" applyAlignment="0" applyProtection="0"/>
    <xf numFmtId="0" fontId="17" fillId="53" borderId="0" applyNumberFormat="0" applyBorder="0" applyAlignment="0" applyProtection="0"/>
    <xf numFmtId="0" fontId="17" fillId="55"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25" borderId="0" applyNumberFormat="0" applyBorder="0" applyAlignment="0" applyProtection="0"/>
    <xf numFmtId="0" fontId="17" fillId="26" borderId="0" applyNumberFormat="0" applyBorder="0" applyAlignment="0" applyProtection="0"/>
    <xf numFmtId="0" fontId="17" fillId="26" borderId="0" applyNumberFormat="0" applyBorder="0" applyAlignment="0" applyProtection="0"/>
    <xf numFmtId="0" fontId="17" fillId="26" borderId="0" applyNumberFormat="0" applyBorder="0" applyAlignment="0" applyProtection="0"/>
    <xf numFmtId="0" fontId="17" fillId="26" borderId="0" applyNumberFormat="0" applyBorder="0" applyAlignment="0" applyProtection="0"/>
    <xf numFmtId="0" fontId="17" fillId="26" borderId="0" applyNumberFormat="0" applyBorder="0" applyAlignment="0" applyProtection="0"/>
    <xf numFmtId="0" fontId="17" fillId="26" borderId="0" applyNumberFormat="0" applyBorder="0" applyAlignment="0" applyProtection="0"/>
    <xf numFmtId="0" fontId="17" fillId="26" borderId="0" applyNumberFormat="0" applyBorder="0" applyAlignment="0" applyProtection="0"/>
    <xf numFmtId="0" fontId="17" fillId="26" borderId="0" applyNumberFormat="0" applyBorder="0" applyAlignment="0" applyProtection="0"/>
    <xf numFmtId="0" fontId="17" fillId="26" borderId="0" applyNumberFormat="0" applyBorder="0" applyAlignment="0" applyProtection="0"/>
    <xf numFmtId="0" fontId="17" fillId="26" borderId="0" applyNumberFormat="0" applyBorder="0" applyAlignment="0" applyProtection="0"/>
    <xf numFmtId="0" fontId="17" fillId="26" borderId="0" applyNumberFormat="0" applyBorder="0" applyAlignment="0" applyProtection="0"/>
    <xf numFmtId="0" fontId="17" fillId="26" borderId="0" applyNumberFormat="0" applyBorder="0" applyAlignment="0" applyProtection="0"/>
    <xf numFmtId="0" fontId="17" fillId="26" borderId="0" applyNumberFormat="0" applyBorder="0" applyAlignment="0" applyProtection="0"/>
    <xf numFmtId="0" fontId="17" fillId="25" borderId="0" applyNumberFormat="0" applyBorder="0" applyAlignment="0" applyProtection="0"/>
    <xf numFmtId="0" fontId="17" fillId="26" borderId="0" applyNumberFormat="0" applyBorder="0" applyAlignment="0" applyProtection="0"/>
    <xf numFmtId="0" fontId="17" fillId="26" borderId="0" applyNumberFormat="0" applyBorder="0" applyAlignment="0" applyProtection="0"/>
    <xf numFmtId="0" fontId="17" fillId="26" borderId="0" applyNumberFormat="0" applyBorder="0" applyAlignment="0" applyProtection="0"/>
    <xf numFmtId="0" fontId="17" fillId="26" borderId="0" applyNumberFormat="0" applyBorder="0" applyAlignment="0" applyProtection="0"/>
    <xf numFmtId="0" fontId="17" fillId="26" borderId="0" applyNumberFormat="0" applyBorder="0" applyAlignment="0" applyProtection="0"/>
    <xf numFmtId="0" fontId="17" fillId="26" borderId="0" applyNumberFormat="0" applyBorder="0" applyAlignment="0" applyProtection="0"/>
    <xf numFmtId="0" fontId="17" fillId="26" borderId="0" applyNumberFormat="0" applyBorder="0" applyAlignment="0" applyProtection="0"/>
    <xf numFmtId="0" fontId="17" fillId="25" borderId="0" applyNumberFormat="0" applyBorder="0" applyAlignment="0" applyProtection="0"/>
    <xf numFmtId="0" fontId="17" fillId="26" borderId="0" applyNumberFormat="0" applyBorder="0" applyAlignment="0" applyProtection="0"/>
    <xf numFmtId="0" fontId="17" fillId="26" borderId="0" applyNumberFormat="0" applyBorder="0" applyAlignment="0" applyProtection="0"/>
    <xf numFmtId="0" fontId="17" fillId="26" borderId="0" applyNumberFormat="0" applyBorder="0" applyAlignment="0" applyProtection="0"/>
    <xf numFmtId="0" fontId="17" fillId="26" borderId="0" applyNumberFormat="0" applyBorder="0" applyAlignment="0" applyProtection="0"/>
    <xf numFmtId="0" fontId="17" fillId="26" borderId="0" applyNumberFormat="0" applyBorder="0" applyAlignment="0" applyProtection="0"/>
    <xf numFmtId="0" fontId="17" fillId="26" borderId="0" applyNumberFormat="0" applyBorder="0" applyAlignment="0" applyProtection="0"/>
    <xf numFmtId="0" fontId="17" fillId="26" borderId="0" applyNumberFormat="0" applyBorder="0" applyAlignment="0" applyProtection="0"/>
    <xf numFmtId="0" fontId="17" fillId="26" borderId="0" applyNumberFormat="0" applyBorder="0" applyAlignment="0" applyProtection="0"/>
    <xf numFmtId="0" fontId="17" fillId="26" borderId="0" applyNumberFormat="0" applyBorder="0" applyAlignment="0" applyProtection="0"/>
    <xf numFmtId="0" fontId="17" fillId="26" borderId="0" applyNumberFormat="0" applyBorder="0" applyAlignment="0" applyProtection="0"/>
    <xf numFmtId="0" fontId="17" fillId="26" borderId="0" applyNumberFormat="0" applyBorder="0" applyAlignment="0" applyProtection="0"/>
    <xf numFmtId="0" fontId="17" fillId="26" borderId="0" applyNumberFormat="0" applyBorder="0" applyAlignment="0" applyProtection="0"/>
    <xf numFmtId="0" fontId="17" fillId="26" borderId="0" applyNumberFormat="0" applyBorder="0" applyAlignment="0" applyProtection="0"/>
    <xf numFmtId="0" fontId="17" fillId="26" borderId="0" applyNumberFormat="0" applyBorder="0" applyAlignment="0" applyProtection="0"/>
    <xf numFmtId="0" fontId="17" fillId="26" borderId="0" applyNumberFormat="0" applyBorder="0" applyAlignment="0" applyProtection="0"/>
    <xf numFmtId="0" fontId="17" fillId="25" borderId="0" applyNumberFormat="0" applyBorder="0" applyAlignment="0" applyProtection="0"/>
    <xf numFmtId="0" fontId="17" fillId="26" borderId="0" applyNumberFormat="0" applyBorder="0" applyAlignment="0" applyProtection="0"/>
    <xf numFmtId="0" fontId="17" fillId="26" borderId="0" applyNumberFormat="0" applyBorder="0" applyAlignment="0" applyProtection="0"/>
    <xf numFmtId="0" fontId="17" fillId="26" borderId="0" applyNumberFormat="0" applyBorder="0" applyAlignment="0" applyProtection="0"/>
    <xf numFmtId="0" fontId="17" fillId="26" borderId="0" applyNumberFormat="0" applyBorder="0" applyAlignment="0" applyProtection="0"/>
    <xf numFmtId="0" fontId="17" fillId="26" borderId="0" applyNumberFormat="0" applyBorder="0" applyAlignment="0" applyProtection="0"/>
    <xf numFmtId="0" fontId="17" fillId="26" borderId="0" applyNumberFormat="0" applyBorder="0" applyAlignment="0" applyProtection="0"/>
    <xf numFmtId="0" fontId="17" fillId="26" borderId="0" applyNumberFormat="0" applyBorder="0" applyAlignment="0" applyProtection="0"/>
    <xf numFmtId="0" fontId="17" fillId="25" borderId="0" applyNumberFormat="0" applyBorder="0" applyAlignment="0" applyProtection="0"/>
    <xf numFmtId="0" fontId="17" fillId="26" borderId="0" applyNumberFormat="0" applyBorder="0" applyAlignment="0" applyProtection="0"/>
    <xf numFmtId="0" fontId="17" fillId="26" borderId="0" applyNumberFormat="0" applyBorder="0" applyAlignment="0" applyProtection="0"/>
    <xf numFmtId="0" fontId="17" fillId="26" borderId="0" applyNumberFormat="0" applyBorder="0" applyAlignment="0" applyProtection="0"/>
    <xf numFmtId="0" fontId="17" fillId="26" borderId="0" applyNumberFormat="0" applyBorder="0" applyAlignment="0" applyProtection="0"/>
    <xf numFmtId="0" fontId="17" fillId="26" borderId="0" applyNumberFormat="0" applyBorder="0" applyAlignment="0" applyProtection="0"/>
    <xf numFmtId="0" fontId="17" fillId="26" borderId="0" applyNumberFormat="0" applyBorder="0" applyAlignment="0" applyProtection="0"/>
    <xf numFmtId="0" fontId="17" fillId="26" borderId="0" applyNumberFormat="0" applyBorder="0" applyAlignment="0" applyProtection="0"/>
    <xf numFmtId="0" fontId="17" fillId="26" borderId="0" applyNumberFormat="0" applyBorder="0" applyAlignment="0" applyProtection="0"/>
    <xf numFmtId="0" fontId="17" fillId="26" borderId="0" applyNumberFormat="0" applyBorder="0" applyAlignment="0" applyProtection="0"/>
    <xf numFmtId="0" fontId="17" fillId="26" borderId="0" applyNumberFormat="0" applyBorder="0" applyAlignment="0" applyProtection="0"/>
    <xf numFmtId="0" fontId="17" fillId="26" borderId="0" applyNumberFormat="0" applyBorder="0" applyAlignment="0" applyProtection="0"/>
    <xf numFmtId="0" fontId="17" fillId="25" borderId="0" applyNumberFormat="0" applyBorder="0" applyAlignment="0" applyProtection="0"/>
    <xf numFmtId="0" fontId="17" fillId="26" borderId="0" applyNumberFormat="0" applyBorder="0" applyAlignment="0" applyProtection="0"/>
    <xf numFmtId="0" fontId="17" fillId="26" borderId="0" applyNumberFormat="0" applyBorder="0" applyAlignment="0" applyProtection="0"/>
    <xf numFmtId="0" fontId="17" fillId="26" borderId="0" applyNumberFormat="0" applyBorder="0" applyAlignment="0" applyProtection="0"/>
    <xf numFmtId="0" fontId="17" fillId="26" borderId="0" applyNumberFormat="0" applyBorder="0" applyAlignment="0" applyProtection="0"/>
    <xf numFmtId="0" fontId="17" fillId="26" borderId="0" applyNumberFormat="0" applyBorder="0" applyAlignment="0" applyProtection="0"/>
    <xf numFmtId="0" fontId="17" fillId="26" borderId="0" applyNumberFormat="0" applyBorder="0" applyAlignment="0" applyProtection="0"/>
    <xf numFmtId="0" fontId="17" fillId="26" borderId="0" applyNumberFormat="0" applyBorder="0" applyAlignment="0" applyProtection="0"/>
    <xf numFmtId="0" fontId="17" fillId="25" borderId="0" applyNumberFormat="0" applyBorder="0" applyAlignment="0" applyProtection="0"/>
    <xf numFmtId="0" fontId="17" fillId="26" borderId="0" applyNumberFormat="0" applyBorder="0" applyAlignment="0" applyProtection="0"/>
    <xf numFmtId="0" fontId="17" fillId="26" borderId="0" applyNumberFormat="0" applyBorder="0" applyAlignment="0" applyProtection="0"/>
    <xf numFmtId="0" fontId="17" fillId="26" borderId="0" applyNumberFormat="0" applyBorder="0" applyAlignment="0" applyProtection="0"/>
    <xf numFmtId="0" fontId="17" fillId="26" borderId="0" applyNumberFormat="0" applyBorder="0" applyAlignment="0" applyProtection="0"/>
    <xf numFmtId="0" fontId="17" fillId="26" borderId="0" applyNumberFormat="0" applyBorder="0" applyAlignment="0" applyProtection="0"/>
    <xf numFmtId="0" fontId="17" fillId="26" borderId="0" applyNumberFormat="0" applyBorder="0" applyAlignment="0" applyProtection="0"/>
    <xf numFmtId="0" fontId="17" fillId="26" borderId="0" applyNumberFormat="0" applyBorder="0" applyAlignment="0" applyProtection="0"/>
    <xf numFmtId="0" fontId="17" fillId="26" borderId="0" applyNumberFormat="0" applyBorder="0" applyAlignment="0" applyProtection="0"/>
    <xf numFmtId="0" fontId="17" fillId="26" borderId="0" applyNumberFormat="0" applyBorder="0" applyAlignment="0" applyProtection="0"/>
    <xf numFmtId="0" fontId="17" fillId="26" borderId="0" applyNumberFormat="0" applyBorder="0" applyAlignment="0" applyProtection="0"/>
    <xf numFmtId="0" fontId="17" fillId="26" borderId="0" applyNumberFormat="0" applyBorder="0" applyAlignment="0" applyProtection="0"/>
    <xf numFmtId="0" fontId="17" fillId="26" borderId="0" applyNumberFormat="0" applyBorder="0" applyAlignment="0" applyProtection="0"/>
    <xf numFmtId="0" fontId="17" fillId="26" borderId="0" applyNumberFormat="0" applyBorder="0" applyAlignment="0" applyProtection="0"/>
    <xf numFmtId="0" fontId="17" fillId="26" borderId="0" applyNumberFormat="0" applyBorder="0" applyAlignment="0" applyProtection="0"/>
    <xf numFmtId="0" fontId="17" fillId="26" borderId="0" applyNumberFormat="0" applyBorder="0" applyAlignment="0" applyProtection="0"/>
    <xf numFmtId="0" fontId="17" fillId="16"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16"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16"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16"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16"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16"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16"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28"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28"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28"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28"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28"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28"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28"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20" borderId="0" applyNumberFormat="0" applyBorder="0" applyAlignment="0" applyProtection="0"/>
    <xf numFmtId="0" fontId="17" fillId="57" borderId="0" applyNumberFormat="0" applyBorder="0" applyAlignment="0" applyProtection="0"/>
    <xf numFmtId="0" fontId="17" fillId="25" borderId="0" applyNumberFormat="0" applyBorder="0" applyAlignment="0" applyProtection="0"/>
    <xf numFmtId="0" fontId="17" fillId="16" borderId="0" applyNumberFormat="0" applyBorder="0" applyAlignment="0" applyProtection="0"/>
    <xf numFmtId="0" fontId="17" fillId="59" borderId="0" applyNumberFormat="0" applyBorder="0" applyAlignment="0" applyProtection="0"/>
    <xf numFmtId="0" fontId="17" fillId="28" borderId="0" applyNumberFormat="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164" fontId="17" fillId="0" borderId="0" applyFont="0" applyFill="0" applyBorder="0" applyAlignment="0" applyProtection="0"/>
    <xf numFmtId="0" fontId="17" fillId="0" borderId="0"/>
    <xf numFmtId="0" fontId="17" fillId="0" borderId="0"/>
    <xf numFmtId="0" fontId="17" fillId="0" borderId="0"/>
    <xf numFmtId="0" fontId="17" fillId="0" borderId="0"/>
    <xf numFmtId="165" fontId="17" fillId="0" borderId="0" applyFont="0" applyFill="0" applyBorder="0" applyAlignment="0" applyProtection="0"/>
    <xf numFmtId="0" fontId="17" fillId="0" borderId="0"/>
    <xf numFmtId="165" fontId="17" fillId="0" borderId="0" applyFont="0" applyFill="0" applyBorder="0" applyAlignment="0" applyProtection="0"/>
    <xf numFmtId="0" fontId="17" fillId="0" borderId="0"/>
    <xf numFmtId="0" fontId="17" fillId="0" borderId="0"/>
    <xf numFmtId="165" fontId="17" fillId="0" borderId="0" applyFont="0" applyFill="0" applyBorder="0" applyAlignment="0" applyProtection="0"/>
    <xf numFmtId="0" fontId="17" fillId="0" borderId="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0" fontId="17" fillId="0" borderId="0"/>
    <xf numFmtId="0" fontId="17" fillId="0" borderId="0"/>
    <xf numFmtId="165" fontId="17" fillId="0" borderId="0" applyFont="0" applyFill="0" applyBorder="0" applyAlignment="0" applyProtection="0"/>
    <xf numFmtId="0" fontId="17" fillId="0" borderId="0"/>
    <xf numFmtId="165" fontId="17" fillId="0" borderId="0" applyFont="0" applyFill="0" applyBorder="0" applyAlignment="0" applyProtection="0"/>
    <xf numFmtId="0" fontId="17" fillId="0" borderId="0"/>
    <xf numFmtId="165" fontId="17" fillId="0" borderId="0" applyFont="0" applyFill="0" applyBorder="0" applyAlignment="0" applyProtection="0"/>
    <xf numFmtId="0" fontId="17" fillId="0" borderId="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0" fontId="17" fillId="0" borderId="0"/>
    <xf numFmtId="165" fontId="17" fillId="0" borderId="0" applyFont="0" applyFill="0" applyBorder="0" applyAlignment="0" applyProtection="0"/>
    <xf numFmtId="165" fontId="17" fillId="0" borderId="0" applyFont="0" applyFill="0" applyBorder="0" applyAlignment="0" applyProtection="0"/>
    <xf numFmtId="0" fontId="17" fillId="0" borderId="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165" fontId="17" fillId="0" borderId="0" applyFont="0" applyFill="0" applyBorder="0" applyAlignment="0" applyProtection="0"/>
    <xf numFmtId="165" fontId="17" fillId="0" borderId="0" applyFont="0" applyFill="0" applyBorder="0" applyAlignment="0" applyProtection="0"/>
    <xf numFmtId="0" fontId="17" fillId="0" borderId="0"/>
    <xf numFmtId="165"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0" fontId="16" fillId="0" borderId="0"/>
    <xf numFmtId="43" fontId="27" fillId="0" borderId="0" applyFont="0" applyFill="0" applyBorder="0" applyAlignment="0" applyProtection="0"/>
    <xf numFmtId="0" fontId="129" fillId="0" borderId="0" applyNumberFormat="0" applyFill="0" applyBorder="0" applyAlignment="0" applyProtection="0"/>
    <xf numFmtId="0" fontId="130" fillId="0" borderId="0"/>
    <xf numFmtId="0" fontId="131" fillId="0" borderId="0" applyNumberFormat="0" applyFill="0" applyBorder="0" applyAlignment="0" applyProtection="0">
      <alignment vertical="top"/>
      <protection locked="0"/>
    </xf>
    <xf numFmtId="0" fontId="128" fillId="0" borderId="0"/>
    <xf numFmtId="0" fontId="15" fillId="0" borderId="0"/>
    <xf numFmtId="177" fontId="27" fillId="0" borderId="0" applyFont="0" applyFill="0" applyBorder="0" applyAlignment="0" applyProtection="0"/>
    <xf numFmtId="0" fontId="121" fillId="0" borderId="0">
      <alignment vertical="top"/>
    </xf>
    <xf numFmtId="0" fontId="14" fillId="0" borderId="0"/>
    <xf numFmtId="0" fontId="133" fillId="0" borderId="0"/>
    <xf numFmtId="9" fontId="132" fillId="0" borderId="0" applyFont="0" applyFill="0" applyBorder="0" applyAlignment="0" applyProtection="0"/>
    <xf numFmtId="0" fontId="27" fillId="0" borderId="0">
      <alignment vertical="top"/>
    </xf>
    <xf numFmtId="0" fontId="13" fillId="0" borderId="0"/>
    <xf numFmtId="0" fontId="27" fillId="0" borderId="0"/>
    <xf numFmtId="0" fontId="12" fillId="0" borderId="0"/>
    <xf numFmtId="0" fontId="11" fillId="0" borderId="0"/>
    <xf numFmtId="0" fontId="10"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136" fillId="0" borderId="0" applyFont="0" applyFill="0" applyBorder="0" applyAlignment="0" applyProtection="0"/>
    <xf numFmtId="43" fontId="137"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27"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27"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27"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4" fontId="27" fillId="0" borderId="0" applyFont="0" applyFill="0" applyBorder="0" applyAlignment="0" applyProtection="0"/>
    <xf numFmtId="164" fontId="138" fillId="0" borderId="0" applyFont="0" applyFill="0" applyBorder="0" applyAlignment="0" applyProtection="0"/>
    <xf numFmtId="164" fontId="13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3"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138"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6" fontId="27" fillId="0" borderId="0" applyFont="0" applyFill="0" applyBorder="0" applyAlignment="0" applyProtection="0"/>
    <xf numFmtId="166" fontId="138" fillId="0" borderId="0" applyFont="0" applyFill="0" applyBorder="0" applyAlignment="0" applyProtection="0"/>
    <xf numFmtId="166" fontId="138" fillId="0" borderId="0" applyFont="0" applyFill="0" applyBorder="0" applyAlignment="0" applyProtection="0"/>
    <xf numFmtId="165" fontId="33"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3"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4" fontId="27"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3"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33" fillId="6"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33" fillId="6"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33" fillId="2"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33" fillId="2"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33" fillId="2"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33" fillId="6"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33" fillId="2"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33" fillId="2"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33" fillId="2"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33" fillId="2"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33" fillId="2"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33" fillId="2"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33" fillId="11"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33" fillId="11"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33" fillId="7"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33" fillId="7"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33" fillId="7"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33" fillId="11"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33" fillId="7"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33" fillId="7"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33" fillId="7"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33" fillId="7"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33" fillId="7"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33" fillId="7"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33" fillId="15"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33" fillId="15"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33" fillId="12"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33" fillId="12"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33" fillId="12"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33" fillId="15"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33" fillId="12"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33" fillId="12"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33" fillId="12"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33" fillId="12"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33" fillId="12"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33" fillId="12"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33" fillId="17"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33" fillId="17"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33" fillId="10"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33" fillId="10"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33" fillId="10"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33" fillId="17"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33" fillId="10"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33" fillId="10"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33" fillId="10"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33" fillId="10"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33" fillId="10"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33" fillId="10"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33" fillId="18"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33" fillId="18"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33" fillId="18"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33" fillId="18"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33" fillId="18"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33" fillId="18"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33" fillId="18"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33" fillId="18"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33" fillId="18"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33" fillId="12"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33" fillId="10"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33" fillId="10"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33" fillId="12"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33" fillId="12"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33" fillId="12"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33" fillId="10"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33" fillId="12"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33" fillId="12"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33" fillId="12"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33" fillId="12"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33" fillId="12"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33" fillId="12"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33" fillId="80"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99"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33" fillId="81"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0"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33" fillId="82"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1"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33" fillId="83"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102"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33" fillId="54"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33" fillId="56"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33" fillId="2"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33" fillId="2"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33" fillId="18"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33" fillId="18"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33" fillId="18"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33" fillId="2"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33" fillId="18"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33" fillId="18"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33" fillId="18"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33" fillId="18"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33" fillId="18"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33" fillId="18"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33" fillId="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33" fillId="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33" fillId="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33" fillId="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33" fillId="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33" fillId="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33" fillId="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33" fillId="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33" fillId="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33" fillId="27"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33" fillId="27"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33" fillId="2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33" fillId="2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33" fillId="2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33" fillId="27"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33" fillId="2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33" fillId="2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33" fillId="2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33" fillId="2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33" fillId="2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33" fillId="2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33" fillId="17"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33" fillId="17"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33" fillId="11"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33" fillId="11"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33" fillId="11"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33" fillId="17"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33" fillId="11"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33" fillId="11"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33" fillId="11"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33" fillId="11"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33" fillId="11"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33" fillId="11"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33" fillId="18"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33" fillId="2"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33" fillId="2"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33" fillId="18"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33" fillId="18"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33" fillId="18"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33" fillId="2"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33" fillId="18"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33" fillId="18"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33" fillId="18"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33" fillId="18"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33" fillId="18"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33" fillId="18"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33" fillId="29"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33" fillId="29"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33" fillId="12"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33" fillId="12"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33" fillId="12"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33" fillId="29"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33" fillId="12"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33" fillId="12"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33" fillId="12"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33" fillId="12"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33" fillId="12"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33" fillId="12"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33" fillId="84"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103"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33" fillId="58"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33" fillId="85"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4"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33" fillId="86"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105"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33" fillId="60"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33" fillId="87"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8" fillId="106" borderId="0" applyNumberFormat="0" applyBorder="0" applyAlignment="0" applyProtection="0"/>
    <xf numFmtId="0" fontId="35" fillId="32" borderId="0" applyNumberFormat="0" applyBorder="0" applyAlignment="0" applyProtection="0"/>
    <xf numFmtId="0" fontId="35" fillId="18" borderId="0" applyNumberFormat="0" applyBorder="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27" fillId="12"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0" fontId="39" fillId="0" borderId="0" applyNumberFormat="0" applyFill="0" applyBorder="0" applyAlignment="0" applyProtection="0"/>
    <xf numFmtId="0" fontId="40" fillId="18" borderId="0" applyNumberFormat="0" applyBorder="0" applyAlignment="0" applyProtection="0"/>
    <xf numFmtId="0" fontId="139" fillId="0" borderId="0" applyNumberFormat="0" applyFill="0" applyBorder="0" applyAlignment="0" applyProtection="0">
      <alignment vertical="top"/>
      <protection locked="0"/>
    </xf>
    <xf numFmtId="0" fontId="41" fillId="24" borderId="2" applyNumberFormat="0" applyAlignment="0" applyProtection="0"/>
    <xf numFmtId="165" fontId="8" fillId="0" borderId="0" applyFont="0" applyFill="0" applyBorder="0" applyAlignment="0" applyProtection="0"/>
    <xf numFmtId="165" fontId="8" fillId="0" borderId="0" applyFont="0" applyFill="0" applyBorder="0" applyAlignment="0" applyProtection="0"/>
    <xf numFmtId="0" fontId="38" fillId="47" borderId="3" applyNumberFormat="0" applyAlignment="0" applyProtection="0"/>
    <xf numFmtId="0" fontId="35" fillId="30" borderId="0" applyNumberFormat="0" applyBorder="0" applyAlignment="0" applyProtection="0"/>
    <xf numFmtId="0" fontId="35" fillId="49" borderId="0" applyNumberFormat="0" applyBorder="0" applyAlignment="0" applyProtection="0"/>
    <xf numFmtId="0" fontId="51" fillId="24"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27" fillId="0" borderId="0"/>
    <xf numFmtId="0" fontId="13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27" fillId="0" borderId="0"/>
    <xf numFmtId="0" fontId="13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3"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27" fillId="0" borderId="0"/>
    <xf numFmtId="0" fontId="138" fillId="0" borderId="0"/>
    <xf numFmtId="0" fontId="8" fillId="0" borderId="0"/>
    <xf numFmtId="0" fontId="8" fillId="0" borderId="0"/>
    <xf numFmtId="0" fontId="8" fillId="0" borderId="0"/>
    <xf numFmtId="0" fontId="13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3" fillId="0" borderId="0"/>
    <xf numFmtId="0" fontId="8" fillId="0" borderId="0"/>
    <xf numFmtId="0" fontId="8" fillId="0" borderId="0"/>
    <xf numFmtId="0" fontId="8" fillId="0" borderId="0"/>
    <xf numFmtId="0" fontId="27" fillId="0" borderId="0"/>
    <xf numFmtId="0" fontId="13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3"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3"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3"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3" fillId="0" borderId="0"/>
    <xf numFmtId="0" fontId="27" fillId="0" borderId="0"/>
    <xf numFmtId="0" fontId="13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27" fillId="0" borderId="0"/>
    <xf numFmtId="0" fontId="138" fillId="0" borderId="0"/>
    <xf numFmtId="0" fontId="13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27"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27"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27"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38" fillId="0" borderId="0"/>
    <xf numFmtId="0" fontId="8" fillId="0" borderId="0"/>
    <xf numFmtId="0" fontId="8" fillId="0" borderId="0"/>
    <xf numFmtId="0" fontId="8" fillId="0" borderId="0"/>
    <xf numFmtId="0" fontId="138" fillId="0" borderId="0"/>
    <xf numFmtId="0" fontId="88" fillId="0" borderId="0" applyNumberFormat="0" applyBorder="0" applyAlignment="0"/>
    <xf numFmtId="0" fontId="8" fillId="0" borderId="0"/>
    <xf numFmtId="0" fontId="8" fillId="0" borderId="0"/>
    <xf numFmtId="0" fontId="8" fillId="0" borderId="0"/>
    <xf numFmtId="0" fontId="29" fillId="0" borderId="0"/>
    <xf numFmtId="0" fontId="2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27" fillId="0" borderId="0"/>
    <xf numFmtId="0" fontId="138" fillId="0" borderId="0"/>
    <xf numFmtId="0" fontId="13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8" fillId="0" borderId="0" applyNumberFormat="0" applyBorder="0" applyAlignment="0"/>
    <xf numFmtId="0" fontId="8" fillId="0" borderId="0"/>
    <xf numFmtId="0" fontId="8" fillId="0" borderId="0"/>
    <xf numFmtId="0" fontId="8" fillId="0" borderId="0"/>
    <xf numFmtId="0" fontId="33"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3"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3"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3"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3"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3"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3"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3"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3"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3"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3"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27"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3"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3"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27"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3"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3"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3"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3"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3"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3"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3" fillId="0" borderId="0"/>
    <xf numFmtId="0" fontId="33" fillId="0" borderId="0"/>
    <xf numFmtId="0" fontId="33"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3"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27"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3" fillId="0" borderId="0"/>
    <xf numFmtId="0" fontId="8" fillId="0" borderId="0"/>
    <xf numFmtId="0" fontId="8" fillId="0" borderId="0"/>
    <xf numFmtId="0" fontId="8" fillId="0" borderId="0"/>
    <xf numFmtId="0" fontId="8" fillId="0" borderId="0"/>
    <xf numFmtId="0" fontId="8" fillId="0" borderId="0"/>
    <xf numFmtId="0" fontId="33"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0" fontId="8" fillId="68" borderId="10" applyNumberFormat="0" applyFont="0" applyAlignment="0" applyProtection="0"/>
    <xf numFmtId="9" fontId="138" fillId="0" borderId="0" applyFont="0" applyFill="0" applyBorder="0" applyAlignment="0" applyProtection="0"/>
    <xf numFmtId="9" fontId="13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138" fillId="0" borderId="0" applyFont="0" applyFill="0" applyBorder="0" applyAlignment="0" applyProtection="0"/>
    <xf numFmtId="9" fontId="13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3"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27"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3"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27"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3"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27"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3"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140" fillId="0" borderId="0"/>
    <xf numFmtId="0" fontId="140" fillId="0" borderId="0"/>
    <xf numFmtId="43" fontId="141" fillId="0" borderId="0" applyFont="0" applyFill="0" applyBorder="0" applyAlignment="0" applyProtection="0"/>
    <xf numFmtId="0" fontId="142" fillId="0" borderId="0"/>
    <xf numFmtId="43" fontId="27" fillId="0" borderId="0" applyFont="0" applyFill="0" applyBorder="0" applyAlignment="0" applyProtection="0"/>
    <xf numFmtId="0" fontId="94" fillId="0" borderId="0"/>
    <xf numFmtId="0" fontId="143" fillId="0" borderId="0"/>
    <xf numFmtId="0" fontId="137" fillId="0" borderId="0"/>
    <xf numFmtId="0" fontId="143" fillId="0" borderId="0"/>
    <xf numFmtId="0" fontId="143" fillId="0" borderId="0"/>
    <xf numFmtId="0" fontId="94" fillId="0" borderId="0"/>
    <xf numFmtId="9"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0" fontId="7" fillId="0" borderId="0"/>
    <xf numFmtId="0" fontId="144" fillId="0" borderId="0" applyNumberFormat="0" applyFill="0" applyBorder="0" applyAlignment="0" applyProtection="0">
      <alignment vertical="top"/>
      <protection locked="0"/>
    </xf>
    <xf numFmtId="43" fontId="27" fillId="0" borderId="0" applyFont="0" applyFill="0" applyBorder="0" applyAlignment="0" applyProtection="0"/>
    <xf numFmtId="43" fontId="27" fillId="0" borderId="0" applyFont="0" applyFill="0" applyBorder="0" applyAlignment="0" applyProtection="0"/>
    <xf numFmtId="0" fontId="6" fillId="0" borderId="0"/>
    <xf numFmtId="0" fontId="5" fillId="0" borderId="0"/>
    <xf numFmtId="0" fontId="146" fillId="0" borderId="0" applyNumberFormat="0" applyFill="0" applyBorder="0" applyAlignment="0" applyProtection="0"/>
    <xf numFmtId="0" fontId="147" fillId="0" borderId="15" applyNumberFormat="0" applyFill="0" applyAlignment="0" applyProtection="0"/>
    <xf numFmtId="0" fontId="148" fillId="0" borderId="13" applyNumberFormat="0" applyFill="0" applyAlignment="0" applyProtection="0"/>
    <xf numFmtId="0" fontId="149" fillId="0" borderId="16" applyNumberFormat="0" applyFill="0" applyAlignment="0" applyProtection="0"/>
    <xf numFmtId="0" fontId="149" fillId="0" borderId="0" applyNumberFormat="0" applyFill="0" applyBorder="0" applyAlignment="0" applyProtection="0"/>
    <xf numFmtId="0" fontId="150" fillId="67" borderId="0" applyNumberFormat="0" applyBorder="0" applyAlignment="0" applyProtection="0"/>
    <xf numFmtId="0" fontId="151" fillId="77" borderId="0" applyNumberFormat="0" applyBorder="0" applyAlignment="0" applyProtection="0"/>
    <xf numFmtId="0" fontId="152" fillId="108" borderId="17" applyNumberFormat="0" applyAlignment="0" applyProtection="0"/>
    <xf numFmtId="0" fontId="70" fillId="108" borderId="11" applyNumberFormat="0" applyAlignment="0" applyProtection="0"/>
    <xf numFmtId="0" fontId="5" fillId="0" borderId="0"/>
    <xf numFmtId="0" fontId="153" fillId="0" borderId="0" applyNumberFormat="0" applyFill="0" applyBorder="0" applyAlignment="0" applyProtection="0"/>
    <xf numFmtId="0" fontId="5" fillId="68" borderId="10" applyNumberFormat="0" applyFont="0" applyAlignment="0" applyProtection="0"/>
    <xf numFmtId="0" fontId="154" fillId="0" borderId="18" applyNumberFormat="0" applyFill="0" applyAlignment="0" applyProtection="0"/>
    <xf numFmtId="0" fontId="66" fillId="109" borderId="0" applyNumberFormat="0" applyBorder="0" applyAlignment="0" applyProtection="0"/>
    <xf numFmtId="0" fontId="5" fillId="99" borderId="0" applyNumberFormat="0" applyBorder="0" applyAlignment="0" applyProtection="0"/>
    <xf numFmtId="0" fontId="5" fillId="103" borderId="0" applyNumberFormat="0" applyBorder="0" applyAlignment="0" applyProtection="0"/>
    <xf numFmtId="0" fontId="5" fillId="110" borderId="0" applyNumberFormat="0" applyBorder="0" applyAlignment="0" applyProtection="0"/>
    <xf numFmtId="0" fontId="66" fillId="111" borderId="0" applyNumberFormat="0" applyBorder="0" applyAlignment="0" applyProtection="0"/>
    <xf numFmtId="0" fontId="5" fillId="100" borderId="0" applyNumberFormat="0" applyBorder="0" applyAlignment="0" applyProtection="0"/>
    <xf numFmtId="0" fontId="5" fillId="57" borderId="0" applyNumberFormat="0" applyBorder="0" applyAlignment="0" applyProtection="0"/>
    <xf numFmtId="0" fontId="5" fillId="63" borderId="0" applyNumberFormat="0" applyBorder="0" applyAlignment="0" applyProtection="0"/>
    <xf numFmtId="0" fontId="66" fillId="112" borderId="0" applyNumberFormat="0" applyBorder="0" applyAlignment="0" applyProtection="0"/>
    <xf numFmtId="0" fontId="5" fillId="101" borderId="0" applyNumberFormat="0" applyBorder="0" applyAlignment="0" applyProtection="0"/>
    <xf numFmtId="0" fontId="5" fillId="104" borderId="0" applyNumberFormat="0" applyBorder="0" applyAlignment="0" applyProtection="0"/>
    <xf numFmtId="0" fontId="5" fillId="113" borderId="0" applyNumberFormat="0" applyBorder="0" applyAlignment="0" applyProtection="0"/>
    <xf numFmtId="0" fontId="66" fillId="114" borderId="0" applyNumberFormat="0" applyBorder="0" applyAlignment="0" applyProtection="0"/>
    <xf numFmtId="0" fontId="5" fillId="102" borderId="0" applyNumberFormat="0" applyBorder="0" applyAlignment="0" applyProtection="0"/>
    <xf numFmtId="0" fontId="5" fillId="105" borderId="0" applyNumberFormat="0" applyBorder="0" applyAlignment="0" applyProtection="0"/>
    <xf numFmtId="0" fontId="5" fillId="115" borderId="0" applyNumberFormat="0" applyBorder="0" applyAlignment="0" applyProtection="0"/>
    <xf numFmtId="0" fontId="5" fillId="53" borderId="0" applyNumberFormat="0" applyBorder="0" applyAlignment="0" applyProtection="0"/>
    <xf numFmtId="0" fontId="5" fillId="59" borderId="0" applyNumberFormat="0" applyBorder="0" applyAlignment="0" applyProtection="0"/>
    <xf numFmtId="0" fontId="5" fillId="64" borderId="0" applyNumberFormat="0" applyBorder="0" applyAlignment="0" applyProtection="0"/>
    <xf numFmtId="0" fontId="5" fillId="55" borderId="0" applyNumberFormat="0" applyBorder="0" applyAlignment="0" applyProtection="0"/>
    <xf numFmtId="0" fontId="5" fillId="106" borderId="0" applyNumberFormat="0" applyBorder="0" applyAlignment="0" applyProtection="0"/>
    <xf numFmtId="0" fontId="5" fillId="116" borderId="0" applyNumberFormat="0" applyBorder="0" applyAlignment="0" applyProtection="0"/>
    <xf numFmtId="43" fontId="27" fillId="0" borderId="0" applyFont="0" applyFill="0" applyBorder="0" applyAlignment="0" applyProtection="0"/>
    <xf numFmtId="0" fontId="4" fillId="0" borderId="0"/>
    <xf numFmtId="9" fontId="4" fillId="0" borderId="0" applyFont="0" applyFill="0" applyBorder="0" applyAlignment="0" applyProtection="0"/>
    <xf numFmtId="0" fontId="156" fillId="0" borderId="0" applyNumberFormat="0" applyFill="0" applyBorder="0" applyAlignment="0" applyProtection="0"/>
    <xf numFmtId="0" fontId="113" fillId="0" borderId="0"/>
    <xf numFmtId="0" fontId="173" fillId="99" borderId="0" applyNumberFormat="0" applyBorder="0" applyAlignment="0" applyProtection="0"/>
    <xf numFmtId="0" fontId="173" fillId="100" borderId="0" applyNumberFormat="0" applyBorder="0" applyAlignment="0" applyProtection="0"/>
    <xf numFmtId="0" fontId="173" fillId="101" borderId="0" applyNumberFormat="0" applyBorder="0" applyAlignment="0" applyProtection="0"/>
    <xf numFmtId="0" fontId="173" fillId="102" borderId="0" applyNumberFormat="0" applyBorder="0" applyAlignment="0" applyProtection="0"/>
    <xf numFmtId="0" fontId="173" fillId="53" borderId="0" applyNumberFormat="0" applyBorder="0" applyAlignment="0" applyProtection="0"/>
    <xf numFmtId="0" fontId="173" fillId="55" borderId="0" applyNumberFormat="0" applyBorder="0" applyAlignment="0" applyProtection="0"/>
    <xf numFmtId="0" fontId="173" fillId="103" borderId="0" applyNumberFormat="0" applyBorder="0" applyAlignment="0" applyProtection="0"/>
    <xf numFmtId="0" fontId="173" fillId="57" borderId="0" applyNumberFormat="0" applyBorder="0" applyAlignment="0" applyProtection="0"/>
    <xf numFmtId="0" fontId="173" fillId="104" borderId="0" applyNumberFormat="0" applyBorder="0" applyAlignment="0" applyProtection="0"/>
    <xf numFmtId="0" fontId="173" fillId="105" borderId="0" applyNumberFormat="0" applyBorder="0" applyAlignment="0" applyProtection="0"/>
    <xf numFmtId="0" fontId="173" fillId="59" borderId="0" applyNumberFormat="0" applyBorder="0" applyAlignment="0" applyProtection="0"/>
    <xf numFmtId="0" fontId="173" fillId="106" borderId="0" applyNumberFormat="0" applyBorder="0" applyAlignment="0" applyProtection="0"/>
    <xf numFmtId="0" fontId="172" fillId="110" borderId="0" applyNumberFormat="0" applyBorder="0" applyAlignment="0" applyProtection="0"/>
    <xf numFmtId="0" fontId="172" fillId="63" borderId="0" applyNumberFormat="0" applyBorder="0" applyAlignment="0" applyProtection="0"/>
    <xf numFmtId="0" fontId="172" fillId="113" borderId="0" applyNumberFormat="0" applyBorder="0" applyAlignment="0" applyProtection="0"/>
    <xf numFmtId="0" fontId="172" fillId="115" borderId="0" applyNumberFormat="0" applyBorder="0" applyAlignment="0" applyProtection="0"/>
    <xf numFmtId="0" fontId="172" fillId="64" borderId="0" applyNumberFormat="0" applyBorder="0" applyAlignment="0" applyProtection="0"/>
    <xf numFmtId="0" fontId="172" fillId="116" borderId="0" applyNumberFormat="0" applyBorder="0" applyAlignment="0" applyProtection="0"/>
    <xf numFmtId="0" fontId="172" fillId="109" borderId="0" applyNumberFormat="0" applyBorder="0" applyAlignment="0" applyProtection="0"/>
    <xf numFmtId="0" fontId="172" fillId="111" borderId="0" applyNumberFormat="0" applyBorder="0" applyAlignment="0" applyProtection="0"/>
    <xf numFmtId="0" fontId="172" fillId="112" borderId="0" applyNumberFormat="0" applyBorder="0" applyAlignment="0" applyProtection="0"/>
    <xf numFmtId="0" fontId="172" fillId="114" borderId="0" applyNumberFormat="0" applyBorder="0" applyAlignment="0" applyProtection="0"/>
    <xf numFmtId="0" fontId="172" fillId="65" borderId="0" applyNumberFormat="0" applyBorder="0" applyAlignment="0" applyProtection="0"/>
    <xf numFmtId="0" fontId="172" fillId="66" borderId="0" applyNumberFormat="0" applyBorder="0" applyAlignment="0" applyProtection="0"/>
    <xf numFmtId="0" fontId="162" fillId="67" borderId="0" applyNumberFormat="0" applyBorder="0" applyAlignment="0" applyProtection="0"/>
    <xf numFmtId="0" fontId="166" fillId="108" borderId="11" applyNumberFormat="0" applyAlignment="0" applyProtection="0"/>
    <xf numFmtId="0" fontId="168" fillId="69" borderId="12" applyNumberFormat="0" applyAlignment="0" applyProtection="0"/>
    <xf numFmtId="0" fontId="170" fillId="0" borderId="0" applyNumberFormat="0" applyFill="0" applyBorder="0" applyAlignment="0" applyProtection="0"/>
    <xf numFmtId="0" fontId="161" fillId="72" borderId="0" applyNumberFormat="0" applyBorder="0" applyAlignment="0" applyProtection="0"/>
    <xf numFmtId="0" fontId="158" fillId="0" borderId="15" applyNumberFormat="0" applyFill="0" applyAlignment="0" applyProtection="0"/>
    <xf numFmtId="0" fontId="159" fillId="0" borderId="13" applyNumberFormat="0" applyFill="0" applyAlignment="0" applyProtection="0"/>
    <xf numFmtId="0" fontId="160" fillId="0" borderId="16" applyNumberFormat="0" applyFill="0" applyAlignment="0" applyProtection="0"/>
    <xf numFmtId="0" fontId="160" fillId="0" borderId="0" applyNumberFormat="0" applyFill="0" applyBorder="0" applyAlignment="0" applyProtection="0"/>
    <xf numFmtId="0" fontId="157" fillId="0" borderId="0" applyNumberFormat="0" applyFill="0" applyBorder="0" applyAlignment="0" applyProtection="0"/>
    <xf numFmtId="0" fontId="164" fillId="73" borderId="11" applyNumberFormat="0" applyAlignment="0" applyProtection="0"/>
    <xf numFmtId="0" fontId="167" fillId="0" borderId="14" applyNumberFormat="0" applyFill="0" applyAlignment="0" applyProtection="0"/>
    <xf numFmtId="0" fontId="163" fillId="77" borderId="0" applyNumberFormat="0" applyBorder="0" applyAlignment="0" applyProtection="0"/>
    <xf numFmtId="0" fontId="113" fillId="0" borderId="0"/>
    <xf numFmtId="0" fontId="173" fillId="0" borderId="0"/>
    <xf numFmtId="0" fontId="173" fillId="68" borderId="10" applyNumberFormat="0" applyFont="0" applyAlignment="0" applyProtection="0"/>
    <xf numFmtId="0" fontId="165" fillId="108" borderId="17" applyNumberFormat="0" applyAlignment="0" applyProtection="0"/>
    <xf numFmtId="9" fontId="113" fillId="0" borderId="0" applyFont="0" applyFill="0" applyBorder="0" applyAlignment="0" applyProtection="0"/>
    <xf numFmtId="0" fontId="171" fillId="0" borderId="18" applyNumberFormat="0" applyFill="0" applyAlignment="0" applyProtection="0"/>
    <xf numFmtId="0" fontId="169" fillId="0" borderId="0" applyNumberFormat="0" applyFill="0" applyBorder="0" applyAlignment="0" applyProtection="0"/>
    <xf numFmtId="0" fontId="155" fillId="0" borderId="0"/>
    <xf numFmtId="171" fontId="174" fillId="0" borderId="0" applyNumberFormat="0"/>
    <xf numFmtId="0" fontId="175" fillId="0" borderId="0" applyNumberFormat="0" applyFill="0" applyBorder="0" applyAlignment="0" applyProtection="0"/>
    <xf numFmtId="0" fontId="176" fillId="0" borderId="0" applyNumberFormat="0" applyFill="0" applyAlignment="0" applyProtection="0"/>
    <xf numFmtId="171" fontId="177" fillId="0" borderId="0" applyNumberFormat="0" applyFill="0" applyBorder="0" applyAlignment="0" applyProtection="0"/>
    <xf numFmtId="171" fontId="178" fillId="0" borderId="0" applyNumberFormat="0" applyFill="0" applyBorder="0" applyAlignment="0" applyProtection="0"/>
    <xf numFmtId="171" fontId="174" fillId="0" borderId="23" applyNumberFormat="0" applyFont="0" applyFill="0" applyAlignment="0" applyProtection="0"/>
    <xf numFmtId="171" fontId="177" fillId="0" borderId="23" applyNumberFormat="0" applyFill="0" applyAlignment="0" applyProtection="0"/>
    <xf numFmtId="171" fontId="177" fillId="0" borderId="39" applyNumberFormat="0" applyFill="0" applyAlignment="0" applyProtection="0"/>
    <xf numFmtId="171" fontId="174" fillId="0" borderId="39" applyNumberFormat="0" applyFill="0" applyAlignment="0" applyProtection="0"/>
    <xf numFmtId="171" fontId="177" fillId="0" borderId="40" applyNumberFormat="0" applyFill="0" applyProtection="0">
      <alignment horizontal="right" vertical="center" wrapText="1"/>
    </xf>
    <xf numFmtId="0" fontId="3" fillId="0" borderId="0"/>
    <xf numFmtId="0" fontId="3" fillId="0" borderId="0"/>
    <xf numFmtId="0" fontId="2" fillId="0" borderId="0"/>
    <xf numFmtId="0" fontId="27" fillId="0" borderId="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6"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16"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16"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16"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16"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16"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16"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3" borderId="0" applyNumberFormat="0" applyBorder="0" applyAlignment="0" applyProtection="0"/>
    <xf numFmtId="0" fontId="2" fillId="8" borderId="0" applyNumberFormat="0" applyBorder="0" applyAlignment="0" applyProtection="0"/>
    <xf numFmtId="0" fontId="2" fillId="13" borderId="0" applyNumberFormat="0" applyBorder="0" applyAlignment="0" applyProtection="0"/>
    <xf numFmtId="0" fontId="2" fillId="16" borderId="0" applyNumberFormat="0" applyBorder="0" applyAlignment="0" applyProtection="0"/>
    <xf numFmtId="0" fontId="2" fillId="53" borderId="0" applyNumberFormat="0" applyBorder="0" applyAlignment="0" applyProtection="0"/>
    <xf numFmtId="0" fontId="2" fillId="55" borderId="0" applyNumberFormat="0" applyBorder="0" applyAlignment="0" applyProtection="0"/>
    <xf numFmtId="0" fontId="2" fillId="20"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0"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0"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0"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0"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0"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0"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16"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6"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6"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6"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6"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6"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6"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28"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28"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28"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28"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28"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28"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28"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20" borderId="0" applyNumberFormat="0" applyBorder="0" applyAlignment="0" applyProtection="0"/>
    <xf numFmtId="0" fontId="2" fillId="57" borderId="0" applyNumberFormat="0" applyBorder="0" applyAlignment="0" applyProtection="0"/>
    <xf numFmtId="0" fontId="2" fillId="25" borderId="0" applyNumberFormat="0" applyBorder="0" applyAlignment="0" applyProtection="0"/>
    <xf numFmtId="0" fontId="2" fillId="16" borderId="0" applyNumberFormat="0" applyBorder="0" applyAlignment="0" applyProtection="0"/>
    <xf numFmtId="0" fontId="2" fillId="59" borderId="0" applyNumberFormat="0" applyBorder="0" applyAlignment="0" applyProtection="0"/>
    <xf numFmtId="0" fontId="2" fillId="28" borderId="0" applyNumberFormat="0" applyBorder="0" applyAlignment="0" applyProtection="0"/>
    <xf numFmtId="0" fontId="66" fillId="35" borderId="0" applyNumberFormat="0" applyBorder="0" applyAlignment="0" applyProtection="0"/>
    <xf numFmtId="0" fontId="66" fillId="63" borderId="0" applyNumberFormat="0" applyBorder="0" applyAlignment="0" applyProtection="0"/>
    <xf numFmtId="0" fontId="66" fillId="25" borderId="0" applyNumberFormat="0" applyBorder="0" applyAlignment="0" applyProtection="0"/>
    <xf numFmtId="0" fontId="66" fillId="37" borderId="0" applyNumberFormat="0" applyBorder="0" applyAlignment="0" applyProtection="0"/>
    <xf numFmtId="0" fontId="66" fillId="64" borderId="0" applyNumberFormat="0" applyBorder="0" applyAlignment="0" applyProtection="0"/>
    <xf numFmtId="0" fontId="66" fillId="38" borderId="0" applyNumberFormat="0" applyBorder="0" applyAlignment="0" applyProtection="0"/>
    <xf numFmtId="0" fontId="66" fillId="39" borderId="0" applyNumberFormat="0" applyBorder="0" applyAlignment="0" applyProtection="0"/>
    <xf numFmtId="0" fontId="66" fillId="40" borderId="0" applyNumberFormat="0" applyBorder="0" applyAlignment="0" applyProtection="0"/>
    <xf numFmtId="0" fontId="66" fillId="42" borderId="0" applyNumberFormat="0" applyBorder="0" applyAlignment="0" applyProtection="0"/>
    <xf numFmtId="0" fontId="66" fillId="37" borderId="0" applyNumberFormat="0" applyBorder="0" applyAlignment="0" applyProtection="0"/>
    <xf numFmtId="0" fontId="66" fillId="65" borderId="0" applyNumberFormat="0" applyBorder="0" applyAlignment="0" applyProtection="0"/>
    <xf numFmtId="0" fontId="66" fillId="66" borderId="0" applyNumberFormat="0" applyBorder="0" applyAlignment="0" applyProtection="0"/>
    <xf numFmtId="0" fontId="67" fillId="67" borderId="0" applyNumberFormat="0" applyBorder="0" applyAlignment="0" applyProtection="0"/>
    <xf numFmtId="0" fontId="70" fillId="21" borderId="11" applyNumberFormat="0" applyAlignment="0" applyProtection="0"/>
    <xf numFmtId="0" fontId="71" fillId="69" borderId="12" applyNumberFormat="0" applyAlignment="0" applyProtection="0"/>
    <xf numFmtId="43" fontId="27" fillId="0" borderId="0" applyFont="0" applyFill="0" applyBorder="0" applyAlignment="0" applyProtection="0"/>
    <xf numFmtId="43" fontId="53" fillId="0" borderId="0" applyFont="0" applyFill="0" applyBorder="0" applyAlignment="0" applyProtection="0"/>
    <xf numFmtId="43" fontId="27" fillId="0" borderId="0" applyFont="0" applyFill="0" applyBorder="0" applyAlignment="0" applyProtection="0"/>
    <xf numFmtId="0" fontId="72" fillId="0" borderId="0" applyNumberFormat="0" applyFill="0" applyBorder="0" applyAlignment="0" applyProtection="0"/>
    <xf numFmtId="0" fontId="76" fillId="72" borderId="0" applyNumberFormat="0" applyBorder="0" applyAlignment="0" applyProtection="0"/>
    <xf numFmtId="0" fontId="59" fillId="0" borderId="4" applyNumberFormat="0" applyFill="0" applyAlignment="0" applyProtection="0"/>
    <xf numFmtId="0" fontId="77" fillId="0" borderId="13" applyNumberFormat="0" applyFill="0" applyAlignment="0" applyProtection="0"/>
    <xf numFmtId="0" fontId="60" fillId="0" borderId="7" applyNumberFormat="0" applyFill="0" applyAlignment="0" applyProtection="0"/>
    <xf numFmtId="0" fontId="60" fillId="0" borderId="0" applyNumberFormat="0" applyFill="0" applyBorder="0" applyAlignment="0" applyProtection="0"/>
    <xf numFmtId="0" fontId="79" fillId="73" borderId="11" applyNumberFormat="0" applyAlignment="0" applyProtection="0"/>
    <xf numFmtId="43" fontId="27" fillId="0" borderId="0" applyFont="0" applyFill="0" applyBorder="0" applyAlignment="0" applyProtection="0"/>
    <xf numFmtId="0" fontId="81" fillId="0" borderId="14" applyNumberFormat="0" applyFill="0" applyAlignment="0" applyProtection="0"/>
    <xf numFmtId="0" fontId="82" fillId="77"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7" fillId="0" borderId="0"/>
    <xf numFmtId="0" fontId="27" fillId="0" borderId="0"/>
    <xf numFmtId="0" fontId="27" fillId="0" borderId="0"/>
    <xf numFmtId="0" fontId="27" fillId="0" borderId="0"/>
    <xf numFmtId="0" fontId="2" fillId="0" borderId="0"/>
    <xf numFmtId="43" fontId="27" fillId="0" borderId="0" applyFont="0" applyFill="0" applyBorder="0" applyAlignment="0" applyProtection="0"/>
    <xf numFmtId="43" fontId="27" fillId="0" borderId="0" applyFont="0" applyFill="0" applyBorder="0" applyAlignment="0" applyProtection="0"/>
    <xf numFmtId="43" fontId="2"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0" fontId="2" fillId="0" borderId="0"/>
    <xf numFmtId="0" fontId="2" fillId="0" borderId="0"/>
    <xf numFmtId="0" fontId="2" fillId="0" borderId="0"/>
    <xf numFmtId="0" fontId="2" fillId="0" borderId="0"/>
    <xf numFmtId="43" fontId="27" fillId="0" borderId="0" applyFont="0" applyFill="0" applyBorder="0" applyAlignment="0" applyProtection="0"/>
    <xf numFmtId="165" fontId="2" fillId="0" borderId="0" applyFont="0" applyFill="0" applyBorder="0" applyAlignment="0" applyProtection="0"/>
    <xf numFmtId="0" fontId="2" fillId="0" borderId="0"/>
    <xf numFmtId="43" fontId="107"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0" fontId="2" fillId="0" borderId="0"/>
    <xf numFmtId="165" fontId="2" fillId="0" borderId="0" applyFont="0" applyFill="0" applyBorder="0" applyAlignment="0" applyProtection="0"/>
    <xf numFmtId="43" fontId="27"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165" fontId="2" fillId="0" borderId="0" applyFont="0" applyFill="0" applyBorder="0" applyAlignment="0" applyProtection="0"/>
    <xf numFmtId="165" fontId="2" fillId="0" borderId="0" applyFont="0" applyFill="0" applyBorder="0" applyAlignment="0" applyProtection="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43" fontId="2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165" fontId="2" fillId="0" borderId="0" applyFont="0" applyFill="0" applyBorder="0" applyAlignment="0" applyProtection="0"/>
    <xf numFmtId="165" fontId="2" fillId="0" borderId="0" applyFont="0" applyFill="0" applyBorder="0" applyAlignment="0" applyProtection="0"/>
    <xf numFmtId="0" fontId="2" fillId="0" borderId="0"/>
    <xf numFmtId="165" fontId="2"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94" fillId="0" borderId="0"/>
    <xf numFmtId="0" fontId="94" fillId="0" borderId="0"/>
    <xf numFmtId="0" fontId="94" fillId="0" borderId="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6"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16"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16"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16"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16"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16"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16"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3" borderId="0" applyNumberFormat="0" applyBorder="0" applyAlignment="0" applyProtection="0"/>
    <xf numFmtId="0" fontId="2" fillId="8" borderId="0" applyNumberFormat="0" applyBorder="0" applyAlignment="0" applyProtection="0"/>
    <xf numFmtId="0" fontId="2" fillId="13" borderId="0" applyNumberFormat="0" applyBorder="0" applyAlignment="0" applyProtection="0"/>
    <xf numFmtId="0" fontId="2" fillId="16" borderId="0" applyNumberFormat="0" applyBorder="0" applyAlignment="0" applyProtection="0"/>
    <xf numFmtId="0" fontId="2" fillId="53" borderId="0" applyNumberFormat="0" applyBorder="0" applyAlignment="0" applyProtection="0"/>
    <xf numFmtId="0" fontId="2" fillId="55" borderId="0" applyNumberFormat="0" applyBorder="0" applyAlignment="0" applyProtection="0"/>
    <xf numFmtId="0" fontId="2" fillId="20"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0"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0"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0"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0"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0"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0"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16"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6"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6"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6"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6"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6"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6"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28"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28"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28"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28"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28"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28"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28"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20" borderId="0" applyNumberFormat="0" applyBorder="0" applyAlignment="0" applyProtection="0"/>
    <xf numFmtId="0" fontId="2" fillId="57" borderId="0" applyNumberFormat="0" applyBorder="0" applyAlignment="0" applyProtection="0"/>
    <xf numFmtId="0" fontId="2" fillId="25" borderId="0" applyNumberFormat="0" applyBorder="0" applyAlignment="0" applyProtection="0"/>
    <xf numFmtId="0" fontId="2" fillId="16" borderId="0" applyNumberFormat="0" applyBorder="0" applyAlignment="0" applyProtection="0"/>
    <xf numFmtId="0" fontId="2" fillId="59" borderId="0" applyNumberFormat="0" applyBorder="0" applyAlignment="0" applyProtection="0"/>
    <xf numFmtId="0" fontId="2" fillId="28" borderId="0" applyNumberFormat="0" applyBorder="0" applyAlignment="0" applyProtection="0"/>
    <xf numFmtId="43" fontId="2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165" fontId="2" fillId="0" borderId="0" applyFont="0" applyFill="0" applyBorder="0" applyAlignment="0" applyProtection="0"/>
    <xf numFmtId="165" fontId="2" fillId="0" borderId="0" applyFont="0" applyFill="0" applyBorder="0" applyAlignment="0" applyProtection="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165" fontId="2" fillId="0" borderId="0" applyFont="0" applyFill="0" applyBorder="0" applyAlignment="0" applyProtection="0"/>
    <xf numFmtId="165"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3"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6"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16"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16"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16"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16"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16"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16"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3" borderId="0" applyNumberFormat="0" applyBorder="0" applyAlignment="0" applyProtection="0"/>
    <xf numFmtId="0" fontId="2" fillId="8" borderId="0" applyNumberFormat="0" applyBorder="0" applyAlignment="0" applyProtection="0"/>
    <xf numFmtId="0" fontId="2" fillId="13" borderId="0" applyNumberFormat="0" applyBorder="0" applyAlignment="0" applyProtection="0"/>
    <xf numFmtId="0" fontId="2" fillId="16" borderId="0" applyNumberFormat="0" applyBorder="0" applyAlignment="0" applyProtection="0"/>
    <xf numFmtId="0" fontId="2" fillId="53" borderId="0" applyNumberFormat="0" applyBorder="0" applyAlignment="0" applyProtection="0"/>
    <xf numFmtId="0" fontId="2" fillId="55" borderId="0" applyNumberFormat="0" applyBorder="0" applyAlignment="0" applyProtection="0"/>
    <xf numFmtId="0" fontId="2" fillId="20"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0"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0"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0"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0"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0"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0"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16"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6"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6"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6"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6"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6"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6"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28"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28"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28"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28"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28"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28"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28"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20" borderId="0" applyNumberFormat="0" applyBorder="0" applyAlignment="0" applyProtection="0"/>
    <xf numFmtId="0" fontId="2" fillId="57" borderId="0" applyNumberFormat="0" applyBorder="0" applyAlignment="0" applyProtection="0"/>
    <xf numFmtId="0" fontId="2" fillId="25" borderId="0" applyNumberFormat="0" applyBorder="0" applyAlignment="0" applyProtection="0"/>
    <xf numFmtId="0" fontId="2" fillId="16" borderId="0" applyNumberFormat="0" applyBorder="0" applyAlignment="0" applyProtection="0"/>
    <xf numFmtId="0" fontId="2" fillId="59" borderId="0" applyNumberFormat="0" applyBorder="0" applyAlignment="0" applyProtection="0"/>
    <xf numFmtId="0" fontId="2" fillId="2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165" fontId="2" fillId="0" borderId="0" applyFont="0" applyFill="0" applyBorder="0" applyAlignment="0" applyProtection="0"/>
    <xf numFmtId="165" fontId="2" fillId="0" borderId="0" applyFont="0" applyFill="0" applyBorder="0" applyAlignment="0" applyProtection="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165" fontId="2" fillId="0" borderId="0" applyFont="0" applyFill="0" applyBorder="0" applyAlignment="0" applyProtection="0"/>
    <xf numFmtId="165"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43" fontId="27" fillId="0" borderId="0" applyFont="0" applyFill="0" applyBorder="0" applyAlignment="0" applyProtection="0"/>
    <xf numFmtId="0" fontId="94" fillId="0" borderId="0"/>
    <xf numFmtId="0" fontId="2" fillId="0" borderId="0"/>
    <xf numFmtId="0" fontId="2" fillId="0" borderId="0"/>
    <xf numFmtId="0" fontId="94" fillId="0" borderId="0"/>
    <xf numFmtId="9" fontId="27" fillId="0" borderId="0" applyFont="0" applyFill="0" applyBorder="0" applyAlignment="0" applyProtection="0"/>
    <xf numFmtId="0" fontId="2" fillId="0" borderId="0"/>
    <xf numFmtId="0" fontId="2" fillId="0" borderId="0"/>
    <xf numFmtId="0" fontId="2" fillId="0" borderId="0"/>
    <xf numFmtId="0" fontId="2" fillId="0" borderId="0"/>
    <xf numFmtId="41" fontId="27"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136" fillId="0" borderId="0" applyFont="0" applyFill="0" applyBorder="0" applyAlignment="0" applyProtection="0"/>
    <xf numFmtId="43" fontId="137"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43" fontId="27"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43" fontId="27"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7" fillId="0" borderId="0" applyFont="0" applyFill="0" applyBorder="0" applyAlignment="0" applyProtection="0"/>
    <xf numFmtId="166" fontId="27" fillId="0" borderId="0" applyFont="0" applyFill="0" applyBorder="0" applyAlignment="0" applyProtection="0"/>
    <xf numFmtId="166" fontId="27"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43" fontId="27"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0"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1"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102"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103"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4"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10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106" borderId="0" applyNumberFormat="0" applyBorder="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129" fillId="0" borderId="0" applyNumberFormat="0" applyFill="0" applyBorder="0" applyAlignment="0" applyProtection="0">
      <alignment vertical="top"/>
      <protection locked="0"/>
    </xf>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7" fillId="0" borderId="0"/>
    <xf numFmtId="0" fontId="2" fillId="0" borderId="0"/>
    <xf numFmtId="0" fontId="2" fillId="0" borderId="0"/>
    <xf numFmtId="0" fontId="2" fillId="0" borderId="0"/>
    <xf numFmtId="0" fontId="2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7" fillId="0" borderId="0"/>
    <xf numFmtId="0" fontId="2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7" fillId="0" borderId="0"/>
    <xf numFmtId="0" fontId="2" fillId="0" borderId="0"/>
    <xf numFmtId="0" fontId="2" fillId="0" borderId="0"/>
    <xf numFmtId="0" fontId="2" fillId="0" borderId="0"/>
    <xf numFmtId="0" fontId="2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7" fillId="0" borderId="0"/>
    <xf numFmtId="0" fontId="2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0" fontId="2" fillId="68" borderId="10" applyNumberFormat="0" applyFont="0" applyAlignment="0" applyProtection="0"/>
    <xf numFmtId="9" fontId="27" fillId="0" borderId="0" applyFont="0" applyFill="0" applyBorder="0" applyAlignment="0" applyProtection="0"/>
    <xf numFmtId="9" fontId="27"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94" fillId="0" borderId="0"/>
    <xf numFmtId="0" fontId="94" fillId="0" borderId="0"/>
    <xf numFmtId="43" fontId="27" fillId="0" borderId="0" applyFont="0" applyFill="0" applyBorder="0" applyAlignment="0" applyProtection="0"/>
    <xf numFmtId="0" fontId="27" fillId="0" borderId="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0" fontId="2" fillId="0" borderId="0"/>
    <xf numFmtId="43" fontId="27" fillId="0" borderId="0" applyFont="0" applyFill="0" applyBorder="0" applyAlignment="0" applyProtection="0"/>
    <xf numFmtId="43" fontId="27" fillId="0" borderId="0" applyFont="0" applyFill="0" applyBorder="0" applyAlignment="0" applyProtection="0"/>
    <xf numFmtId="0" fontId="2" fillId="0" borderId="0"/>
    <xf numFmtId="0" fontId="2" fillId="0" borderId="0"/>
    <xf numFmtId="0" fontId="2" fillId="0" borderId="0"/>
    <xf numFmtId="0" fontId="2" fillId="68" borderId="10" applyNumberFormat="0" applyFont="0" applyAlignment="0" applyProtection="0"/>
    <xf numFmtId="0" fontId="2" fillId="99" borderId="0" applyNumberFormat="0" applyBorder="0" applyAlignment="0" applyProtection="0"/>
    <xf numFmtId="0" fontId="2" fillId="103" borderId="0" applyNumberFormat="0" applyBorder="0" applyAlignment="0" applyProtection="0"/>
    <xf numFmtId="0" fontId="2" fillId="110" borderId="0" applyNumberFormat="0" applyBorder="0" applyAlignment="0" applyProtection="0"/>
    <xf numFmtId="0" fontId="2" fillId="100" borderId="0" applyNumberFormat="0" applyBorder="0" applyAlignment="0" applyProtection="0"/>
    <xf numFmtId="0" fontId="2" fillId="57" borderId="0" applyNumberFormat="0" applyBorder="0" applyAlignment="0" applyProtection="0"/>
    <xf numFmtId="0" fontId="2" fillId="63" borderId="0" applyNumberFormat="0" applyBorder="0" applyAlignment="0" applyProtection="0"/>
    <xf numFmtId="0" fontId="2" fillId="101" borderId="0" applyNumberFormat="0" applyBorder="0" applyAlignment="0" applyProtection="0"/>
    <xf numFmtId="0" fontId="2" fillId="104" borderId="0" applyNumberFormat="0" applyBorder="0" applyAlignment="0" applyProtection="0"/>
    <xf numFmtId="0" fontId="2" fillId="113" borderId="0" applyNumberFormat="0" applyBorder="0" applyAlignment="0" applyProtection="0"/>
    <xf numFmtId="0" fontId="2" fillId="102" borderId="0" applyNumberFormat="0" applyBorder="0" applyAlignment="0" applyProtection="0"/>
    <xf numFmtId="0" fontId="2" fillId="105" borderId="0" applyNumberFormat="0" applyBorder="0" applyAlignment="0" applyProtection="0"/>
    <xf numFmtId="0" fontId="2" fillId="115" borderId="0" applyNumberFormat="0" applyBorder="0" applyAlignment="0" applyProtection="0"/>
    <xf numFmtId="0" fontId="2" fillId="53"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5" borderId="0" applyNumberFormat="0" applyBorder="0" applyAlignment="0" applyProtection="0"/>
    <xf numFmtId="0" fontId="2" fillId="106" borderId="0" applyNumberFormat="0" applyBorder="0" applyAlignment="0" applyProtection="0"/>
    <xf numFmtId="0" fontId="2" fillId="116" borderId="0" applyNumberFormat="0" applyBorder="0" applyAlignment="0" applyProtection="0"/>
    <xf numFmtId="43" fontId="27" fillId="0" borderId="0" applyFont="0" applyFill="0" applyBorder="0" applyAlignment="0" applyProtection="0"/>
    <xf numFmtId="0" fontId="2" fillId="0" borderId="0"/>
    <xf numFmtId="9" fontId="2" fillId="0" borderId="0" applyFont="0" applyFill="0" applyBorder="0" applyAlignment="0" applyProtection="0"/>
    <xf numFmtId="0" fontId="27" fillId="0" borderId="0"/>
    <xf numFmtId="0" fontId="2" fillId="0" borderId="0"/>
    <xf numFmtId="0" fontId="2" fillId="0" borderId="0"/>
    <xf numFmtId="0" fontId="27" fillId="0" borderId="0"/>
    <xf numFmtId="43" fontId="27" fillId="0" borderId="0" applyFont="0" applyFill="0" applyBorder="0" applyAlignment="0" applyProtection="0"/>
    <xf numFmtId="0" fontId="27" fillId="0" borderId="0"/>
    <xf numFmtId="43" fontId="27" fillId="0" borderId="0" applyFont="0" applyFill="0" applyBorder="0" applyAlignment="0" applyProtection="0"/>
    <xf numFmtId="0" fontId="27" fillId="0" borderId="0"/>
    <xf numFmtId="43" fontId="27" fillId="0" borderId="0" applyFont="0" applyFill="0" applyBorder="0" applyAlignment="0" applyProtection="0"/>
    <xf numFmtId="43" fontId="27" fillId="0" borderId="0" applyFont="0" applyFill="0" applyBorder="0" applyAlignment="0" applyProtection="0"/>
  </cellStyleXfs>
  <cellXfs count="485">
    <xf numFmtId="0" fontId="0" fillId="0" borderId="0" xfId="0"/>
    <xf numFmtId="0" fontId="0" fillId="0" borderId="0" xfId="0"/>
    <xf numFmtId="0" fontId="30" fillId="0" borderId="0" xfId="0" applyFont="1"/>
    <xf numFmtId="0" fontId="27" fillId="0" borderId="0" xfId="0" applyFont="1"/>
    <xf numFmtId="0" fontId="0" fillId="0" borderId="0" xfId="0"/>
    <xf numFmtId="169" fontId="87" fillId="0" borderId="0" xfId="4852" quotePrefix="1" applyNumberFormat="1" applyFont="1" applyFill="1" applyAlignment="1">
      <alignment horizontal="right"/>
    </xf>
    <xf numFmtId="169" fontId="87" fillId="0" borderId="0" xfId="4852" quotePrefix="1" applyNumberFormat="1" applyFont="1" applyFill="1" applyBorder="1" applyAlignment="1">
      <alignment horizontal="right"/>
    </xf>
    <xf numFmtId="0" fontId="0" fillId="0" borderId="0" xfId="0"/>
    <xf numFmtId="3" fontId="0" fillId="0" borderId="0" xfId="0" applyNumberFormat="1"/>
    <xf numFmtId="0" fontId="90" fillId="0" borderId="0" xfId="0" applyFont="1"/>
    <xf numFmtId="0" fontId="91" fillId="0" borderId="0" xfId="0" applyFont="1"/>
    <xf numFmtId="0" fontId="88" fillId="0" borderId="0" xfId="4853" applyFill="1" applyProtection="1"/>
    <xf numFmtId="0" fontId="89" fillId="0" borderId="0" xfId="4853" applyFont="1" applyFill="1" applyProtection="1"/>
    <xf numFmtId="0" fontId="88" fillId="0" borderId="0" xfId="4853" applyFill="1" applyProtection="1"/>
    <xf numFmtId="0" fontId="89" fillId="0" borderId="0" xfId="4853" applyFont="1" applyFill="1" applyProtection="1"/>
    <xf numFmtId="0" fontId="88" fillId="0" borderId="0" xfId="4853" applyFill="1" applyProtection="1"/>
    <xf numFmtId="0" fontId="89" fillId="0" borderId="0" xfId="4853" applyFont="1" applyFill="1" applyProtection="1"/>
    <xf numFmtId="3" fontId="30" fillId="0" borderId="0" xfId="0" applyNumberFormat="1" applyFont="1"/>
    <xf numFmtId="0" fontId="88" fillId="0" borderId="0" xfId="4853" applyFill="1" applyProtection="1"/>
    <xf numFmtId="0" fontId="89" fillId="0" borderId="0" xfId="4853" applyFont="1" applyFill="1" applyProtection="1"/>
    <xf numFmtId="3" fontId="88" fillId="0" borderId="0" xfId="4853" applyNumberFormat="1" applyFont="1" applyFill="1" applyProtection="1"/>
    <xf numFmtId="0" fontId="92" fillId="0" borderId="0" xfId="0" applyFont="1" applyFill="1" applyProtection="1"/>
    <xf numFmtId="0" fontId="0" fillId="0" borderId="0" xfId="0" applyFill="1" applyProtection="1"/>
    <xf numFmtId="0" fontId="89" fillId="0" borderId="0" xfId="0" applyFont="1" applyFill="1" applyProtection="1"/>
    <xf numFmtId="0" fontId="30" fillId="0" borderId="0" xfId="0" applyFont="1" applyFill="1" applyProtection="1"/>
    <xf numFmtId="0" fontId="88" fillId="0" borderId="0" xfId="4853" applyFill="1" applyProtection="1"/>
    <xf numFmtId="0" fontId="89" fillId="0" borderId="0" xfId="4853" applyFont="1" applyFill="1" applyProtection="1"/>
    <xf numFmtId="0" fontId="88" fillId="0" borderId="0" xfId="4853" applyFill="1" applyProtection="1"/>
    <xf numFmtId="0" fontId="92" fillId="0" borderId="0" xfId="4853" applyFont="1" applyFill="1" applyProtection="1"/>
    <xf numFmtId="0" fontId="89" fillId="0" borderId="0" xfId="4853" applyFont="1" applyFill="1" applyProtection="1"/>
    <xf numFmtId="0" fontId="24" fillId="0" borderId="0" xfId="4854"/>
    <xf numFmtId="0" fontId="24" fillId="0" borderId="0" xfId="4854" applyFont="1" applyAlignment="1" applyProtection="1">
      <alignment horizontal="left"/>
      <protection locked="0"/>
    </xf>
    <xf numFmtId="0" fontId="24" fillId="0" borderId="0" xfId="4854" applyAlignment="1" applyProtection="1">
      <alignment horizontal="right"/>
      <protection locked="0"/>
    </xf>
    <xf numFmtId="0" fontId="0" fillId="0" borderId="0" xfId="0" applyBorder="1"/>
    <xf numFmtId="0" fontId="0" fillId="0" borderId="0" xfId="0"/>
    <xf numFmtId="3" fontId="0" fillId="0" borderId="0" xfId="0" applyNumberFormat="1"/>
    <xf numFmtId="0" fontId="30" fillId="0" borderId="0" xfId="0" applyFont="1"/>
    <xf numFmtId="0" fontId="27" fillId="0" borderId="0" xfId="0" applyFont="1"/>
    <xf numFmtId="0" fontId="0" fillId="0" borderId="0" xfId="0"/>
    <xf numFmtId="0" fontId="0" fillId="0" borderId="0" xfId="0" applyFill="1"/>
    <xf numFmtId="0" fontId="0" fillId="0" borderId="0" xfId="0"/>
    <xf numFmtId="0" fontId="0" fillId="0" borderId="0" xfId="0"/>
    <xf numFmtId="174" fontId="0" fillId="0" borderId="0" xfId="4895" applyNumberFormat="1" applyFont="1"/>
    <xf numFmtId="169" fontId="0" fillId="0" borderId="0" xfId="0" applyNumberFormat="1"/>
    <xf numFmtId="0" fontId="125" fillId="79" borderId="0" xfId="5118" applyFont="1" applyFill="1" applyBorder="1" applyAlignment="1">
      <alignment horizontal="left"/>
    </xf>
    <xf numFmtId="0" fontId="125" fillId="0" borderId="24" xfId="5118" applyFont="1" applyBorder="1" applyAlignment="1">
      <alignment horizontal="left"/>
    </xf>
    <xf numFmtId="169" fontId="25" fillId="0" borderId="24" xfId="5118" applyNumberFormat="1" applyFont="1" applyFill="1" applyBorder="1" applyAlignment="1">
      <alignment horizontal="center"/>
    </xf>
    <xf numFmtId="169" fontId="25" fillId="0" borderId="24" xfId="5120" applyNumberFormat="1" applyFont="1" applyFill="1" applyBorder="1" applyAlignment="1">
      <alignment horizontal="center"/>
    </xf>
    <xf numFmtId="169" fontId="25" fillId="0" borderId="24" xfId="5121" applyNumberFormat="1" applyFont="1" applyFill="1" applyBorder="1" applyAlignment="1">
      <alignment horizontal="center"/>
    </xf>
    <xf numFmtId="169" fontId="25" fillId="0" borderId="0" xfId="5122" applyNumberFormat="1" applyFont="1" applyFill="1" applyBorder="1" applyAlignment="1">
      <alignment horizontal="center"/>
    </xf>
    <xf numFmtId="169" fontId="25" fillId="0" borderId="24" xfId="5122" applyNumberFormat="1" applyFont="1" applyFill="1" applyBorder="1" applyAlignment="1">
      <alignment horizontal="center"/>
    </xf>
    <xf numFmtId="169" fontId="25" fillId="0" borderId="24" xfId="5117" applyNumberFormat="1" applyFont="1" applyFill="1" applyBorder="1" applyAlignment="1">
      <alignment horizontal="center"/>
    </xf>
    <xf numFmtId="169" fontId="25" fillId="0" borderId="24" xfId="5119" applyNumberFormat="1" applyFont="1" applyFill="1" applyBorder="1" applyAlignment="1">
      <alignment horizontal="center"/>
    </xf>
    <xf numFmtId="169" fontId="25" fillId="0" borderId="24" xfId="5124" applyNumberFormat="1" applyFont="1" applyFill="1" applyBorder="1" applyAlignment="1">
      <alignment horizontal="center"/>
    </xf>
    <xf numFmtId="169" fontId="25" fillId="0" borderId="24" xfId="5125" applyNumberFormat="1" applyFont="1" applyFill="1" applyBorder="1" applyAlignment="1">
      <alignment horizontal="center"/>
    </xf>
    <xf numFmtId="0" fontId="125" fillId="0" borderId="24" xfId="5123" applyFont="1" applyBorder="1" applyAlignment="1">
      <alignment horizontal="left"/>
    </xf>
    <xf numFmtId="0" fontId="125" fillId="0" borderId="24" xfId="5123" applyFont="1" applyBorder="1" applyAlignment="1"/>
    <xf numFmtId="171" fontId="25" fillId="0" borderId="24" xfId="5127" applyNumberFormat="1" applyFont="1" applyBorder="1" applyAlignment="1">
      <alignment horizontal="center"/>
    </xf>
    <xf numFmtId="171" fontId="25" fillId="0" borderId="24" xfId="5128" applyNumberFormat="1" applyFont="1" applyBorder="1" applyAlignment="1">
      <alignment horizontal="center"/>
    </xf>
    <xf numFmtId="174" fontId="27" fillId="0" borderId="0" xfId="4895" applyNumberFormat="1" applyFont="1"/>
    <xf numFmtId="0" fontId="0" fillId="0" borderId="0" xfId="0"/>
    <xf numFmtId="0" fontId="0" fillId="0" borderId="0" xfId="0"/>
    <xf numFmtId="0" fontId="0" fillId="0" borderId="0" xfId="0"/>
    <xf numFmtId="0" fontId="0" fillId="0" borderId="0" xfId="0"/>
    <xf numFmtId="0" fontId="27" fillId="0" borderId="0" xfId="0" applyFont="1"/>
    <xf numFmtId="0" fontId="30" fillId="0" borderId="0" xfId="0" applyFont="1" applyFill="1"/>
    <xf numFmtId="0" fontId="0" fillId="0" borderId="0" xfId="0"/>
    <xf numFmtId="0" fontId="129" fillId="79" borderId="0" xfId="10050" applyFill="1" applyBorder="1" applyAlignment="1">
      <alignment horizontal="left"/>
    </xf>
    <xf numFmtId="0" fontId="27" fillId="0" borderId="0" xfId="0" applyFont="1"/>
    <xf numFmtId="0" fontId="27" fillId="0" borderId="0" xfId="0" applyFont="1"/>
    <xf numFmtId="0" fontId="27" fillId="0" borderId="0" xfId="0" applyFont="1" applyFill="1"/>
    <xf numFmtId="170" fontId="27" fillId="0" borderId="0" xfId="0" applyNumberFormat="1" applyFont="1" applyFill="1"/>
    <xf numFmtId="0" fontId="0" fillId="0" borderId="0" xfId="0" applyFill="1" applyBorder="1"/>
    <xf numFmtId="0" fontId="27" fillId="0" borderId="0" xfId="0" applyFont="1" applyFill="1" applyBorder="1"/>
    <xf numFmtId="0" fontId="15" fillId="0" borderId="0" xfId="10054"/>
    <xf numFmtId="14" fontId="15" fillId="0" borderId="0" xfId="10054" applyNumberFormat="1"/>
    <xf numFmtId="0" fontId="0" fillId="0" borderId="0" xfId="0"/>
    <xf numFmtId="0" fontId="27" fillId="0" borderId="0" xfId="0" applyFont="1"/>
    <xf numFmtId="184" fontId="0" fillId="0" borderId="0" xfId="0" applyNumberFormat="1"/>
    <xf numFmtId="184" fontId="27" fillId="0" borderId="0" xfId="0" applyNumberFormat="1" applyFont="1"/>
    <xf numFmtId="174" fontId="0" fillId="0" borderId="0" xfId="4895" applyNumberFormat="1" applyFont="1" applyFill="1" applyBorder="1"/>
    <xf numFmtId="0" fontId="0" fillId="0" borderId="0" xfId="0" applyAlignment="1">
      <alignment horizontal="right"/>
    </xf>
    <xf numFmtId="174" fontId="27" fillId="0" borderId="0" xfId="4895" applyNumberFormat="1" applyFont="1" applyFill="1" applyAlignment="1">
      <alignment horizontal="right"/>
    </xf>
    <xf numFmtId="187" fontId="27" fillId="0" borderId="0" xfId="0" applyNumberFormat="1" applyFont="1" applyFill="1" applyBorder="1" applyAlignment="1" applyProtection="1">
      <alignment wrapText="1"/>
    </xf>
    <xf numFmtId="187" fontId="27" fillId="0" borderId="0" xfId="0" quotePrefix="1" applyNumberFormat="1" applyFont="1" applyFill="1" applyBorder="1" applyAlignment="1" applyProtection="1"/>
    <xf numFmtId="187" fontId="27" fillId="0" borderId="0" xfId="3444" applyNumberFormat="1" applyFont="1" applyFill="1" applyBorder="1" applyAlignment="1" applyProtection="1"/>
    <xf numFmtId="187" fontId="27" fillId="0" borderId="0" xfId="0" applyNumberFormat="1" applyFont="1" applyFill="1" applyBorder="1" applyAlignment="1" applyProtection="1">
      <alignment vertical="center" wrapText="1"/>
    </xf>
    <xf numFmtId="187" fontId="27" fillId="0" borderId="0" xfId="10060" applyNumberFormat="1" applyFont="1" applyFill="1" applyBorder="1" applyAlignment="1" applyProtection="1">
      <protection locked="0"/>
    </xf>
    <xf numFmtId="187" fontId="27" fillId="0" borderId="0" xfId="4897" applyNumberFormat="1" applyFont="1" applyFill="1" applyBorder="1" applyAlignment="1" applyProtection="1">
      <alignment wrapText="1"/>
    </xf>
    <xf numFmtId="187" fontId="27" fillId="0" borderId="0" xfId="5104" applyNumberFormat="1" applyFont="1" applyFill="1" applyBorder="1" applyAlignment="1" applyProtection="1">
      <alignment wrapText="1"/>
    </xf>
    <xf numFmtId="187" fontId="27" fillId="0" borderId="0" xfId="3317" applyNumberFormat="1" applyFont="1" applyFill="1" applyBorder="1" applyAlignment="1" applyProtection="1">
      <alignment wrapText="1"/>
    </xf>
    <xf numFmtId="187" fontId="27" fillId="0" borderId="0" xfId="3317" applyNumberFormat="1" applyFont="1" applyFill="1" applyBorder="1" applyAlignment="1" applyProtection="1"/>
    <xf numFmtId="187" fontId="27" fillId="0" borderId="0" xfId="4899" applyNumberFormat="1" applyFont="1" applyFill="1" applyBorder="1" applyAlignment="1" applyProtection="1">
      <alignment wrapText="1"/>
    </xf>
    <xf numFmtId="169" fontId="0" fillId="0" borderId="0" xfId="0" applyNumberFormat="1" applyFill="1"/>
    <xf numFmtId="187" fontId="27" fillId="0" borderId="0" xfId="4897" applyNumberFormat="1" applyFont="1" applyFill="1" applyBorder="1" applyAlignment="1" applyProtection="1">
      <alignment vertical="center" wrapText="1"/>
    </xf>
    <xf numFmtId="187" fontId="27" fillId="0" borderId="0" xfId="0" applyNumberFormat="1" applyFont="1" applyFill="1" applyBorder="1" applyAlignment="1"/>
    <xf numFmtId="188" fontId="27" fillId="0" borderId="0" xfId="4895" applyNumberFormat="1" applyFont="1" applyFill="1" applyBorder="1" applyAlignment="1">
      <alignment horizontal="right"/>
    </xf>
    <xf numFmtId="188" fontId="27" fillId="0" borderId="0" xfId="0" applyNumberFormat="1" applyFont="1" applyFill="1" applyBorder="1" applyAlignment="1">
      <alignment horizontal="right"/>
    </xf>
    <xf numFmtId="188" fontId="27" fillId="0" borderId="0" xfId="0" applyNumberFormat="1" applyFont="1" applyFill="1" applyBorder="1" applyAlignment="1" applyProtection="1">
      <alignment horizontal="right" wrapText="1"/>
    </xf>
    <xf numFmtId="188" fontId="27" fillId="0" borderId="0" xfId="3317" applyNumberFormat="1" applyFont="1" applyFill="1" applyBorder="1" applyAlignment="1" applyProtection="1">
      <alignment horizontal="right" wrapText="1"/>
    </xf>
    <xf numFmtId="185" fontId="31" fillId="0" borderId="0" xfId="4899" applyNumberFormat="1" applyFont="1" applyFill="1" applyBorder="1" applyAlignment="1" applyProtection="1">
      <alignment horizontal="center" vertical="center" wrapText="1"/>
    </xf>
    <xf numFmtId="171" fontId="27" fillId="0" borderId="0" xfId="0" applyNumberFormat="1" applyFont="1" applyFill="1" applyBorder="1" applyAlignment="1">
      <alignment horizontal="right"/>
    </xf>
    <xf numFmtId="188" fontId="27" fillId="0" borderId="0" xfId="3317" applyNumberFormat="1" applyFont="1" applyFill="1" applyBorder="1" applyAlignment="1" applyProtection="1">
      <alignment horizontal="right"/>
      <protection locked="0"/>
    </xf>
    <xf numFmtId="189" fontId="27" fillId="0" borderId="0" xfId="4895" applyNumberFormat="1" applyFont="1" applyFill="1" applyBorder="1" applyAlignment="1">
      <alignment horizontal="right"/>
    </xf>
    <xf numFmtId="0" fontId="0" fillId="0" borderId="0" xfId="0"/>
    <xf numFmtId="0" fontId="27" fillId="0" borderId="0" xfId="0" applyFont="1"/>
    <xf numFmtId="188" fontId="27" fillId="0" borderId="0" xfId="4895" applyNumberFormat="1" applyFont="1" applyFill="1" applyAlignment="1">
      <alignment horizontal="right"/>
    </xf>
    <xf numFmtId="188" fontId="27" fillId="0" borderId="0" xfId="0" applyNumberFormat="1" applyFont="1" applyFill="1" applyAlignment="1">
      <alignment horizontal="right"/>
    </xf>
    <xf numFmtId="169" fontId="0" fillId="0" borderId="0" xfId="0" applyNumberFormat="1" applyAlignment="1">
      <alignment horizontal="right"/>
    </xf>
    <xf numFmtId="0" fontId="0" fillId="0" borderId="0" xfId="0" applyFill="1" applyAlignment="1">
      <alignment horizontal="right"/>
    </xf>
    <xf numFmtId="169" fontId="27" fillId="0" borderId="0" xfId="0" applyNumberFormat="1" applyFont="1" applyAlignment="1">
      <alignment horizontal="right"/>
    </xf>
    <xf numFmtId="0" fontId="0" fillId="0" borderId="0" xfId="0"/>
    <xf numFmtId="0" fontId="30" fillId="0" borderId="0" xfId="0" applyFont="1" applyFill="1" applyAlignment="1">
      <alignment horizontal="right"/>
    </xf>
    <xf numFmtId="169" fontId="0" fillId="0" borderId="0" xfId="0" applyNumberFormat="1" applyFill="1" applyAlignment="1">
      <alignment horizontal="right"/>
    </xf>
    <xf numFmtId="189" fontId="0" fillId="0" borderId="0" xfId="4895" applyNumberFormat="1" applyFont="1" applyFill="1" applyAlignment="1">
      <alignment horizontal="right"/>
    </xf>
    <xf numFmtId="189" fontId="27" fillId="0" borderId="0" xfId="4895" applyNumberFormat="1" applyFont="1" applyFill="1" applyAlignment="1">
      <alignment horizontal="right"/>
    </xf>
    <xf numFmtId="0" fontId="27" fillId="0" borderId="0" xfId="0" applyFont="1"/>
    <xf numFmtId="174" fontId="0" fillId="0" borderId="0" xfId="4895" applyNumberFormat="1" applyFont="1" applyAlignment="1">
      <alignment horizontal="right"/>
    </xf>
    <xf numFmtId="174" fontId="0" fillId="0" borderId="0" xfId="4895" applyNumberFormat="1" applyFont="1" applyFill="1" applyAlignment="1">
      <alignment horizontal="right"/>
    </xf>
    <xf numFmtId="0" fontId="0" fillId="0" borderId="0" xfId="0" applyFont="1"/>
    <xf numFmtId="169" fontId="27" fillId="0" borderId="0" xfId="0" applyNumberFormat="1" applyFont="1" applyFill="1" applyAlignment="1">
      <alignment horizontal="right"/>
    </xf>
    <xf numFmtId="0" fontId="0" fillId="0" borderId="0" xfId="0"/>
    <xf numFmtId="0" fontId="27" fillId="0" borderId="0" xfId="0" applyFont="1"/>
    <xf numFmtId="0" fontId="0" fillId="0" borderId="0" xfId="0"/>
    <xf numFmtId="0" fontId="27" fillId="0" borderId="0" xfId="0" applyFont="1"/>
    <xf numFmtId="0" fontId="30" fillId="0" borderId="0" xfId="0" applyFont="1" applyAlignment="1">
      <alignment horizontal="right"/>
    </xf>
    <xf numFmtId="174" fontId="0" fillId="0" borderId="0" xfId="2451" applyNumberFormat="1" applyFont="1" applyAlignment="1">
      <alignment horizontal="right"/>
    </xf>
    <xf numFmtId="174" fontId="0" fillId="0" borderId="0" xfId="2451" applyNumberFormat="1" applyFont="1" applyFill="1" applyAlignment="1">
      <alignment horizontal="right"/>
    </xf>
    <xf numFmtId="3" fontId="27" fillId="0" borderId="0" xfId="0" applyNumberFormat="1" applyFont="1" applyFill="1" applyBorder="1" applyAlignment="1">
      <alignment horizontal="right"/>
    </xf>
    <xf numFmtId="170" fontId="0" fillId="0" borderId="0" xfId="0" applyNumberFormat="1" applyAlignment="1">
      <alignment horizontal="right"/>
    </xf>
    <xf numFmtId="170" fontId="0" fillId="0" borderId="0" xfId="0" applyNumberFormat="1" applyFill="1" applyAlignment="1">
      <alignment horizontal="right"/>
    </xf>
    <xf numFmtId="2" fontId="0" fillId="0" borderId="0" xfId="0" applyNumberFormat="1" applyAlignment="1">
      <alignment horizontal="right"/>
    </xf>
    <xf numFmtId="2" fontId="0" fillId="0" borderId="0" xfId="0" applyNumberFormat="1" applyFill="1" applyAlignment="1">
      <alignment horizontal="right"/>
    </xf>
    <xf numFmtId="0" fontId="27" fillId="0" borderId="0" xfId="0" applyFont="1" applyFill="1" applyAlignment="1">
      <alignment horizontal="right"/>
    </xf>
    <xf numFmtId="183" fontId="0" fillId="0" borderId="0" xfId="0" applyNumberFormat="1" applyAlignment="1">
      <alignment horizontal="right"/>
    </xf>
    <xf numFmtId="183" fontId="0" fillId="0" borderId="0" xfId="0" applyNumberFormat="1" applyFill="1" applyAlignment="1">
      <alignment horizontal="right"/>
    </xf>
    <xf numFmtId="183" fontId="27" fillId="0" borderId="0" xfId="0" applyNumberFormat="1" applyFont="1" applyFill="1" applyAlignment="1">
      <alignment horizontal="right"/>
    </xf>
    <xf numFmtId="170" fontId="27" fillId="0" borderId="0" xfId="0" applyNumberFormat="1" applyFont="1" applyFill="1" applyAlignment="1">
      <alignment horizontal="right"/>
    </xf>
    <xf numFmtId="0" fontId="30" fillId="0" borderId="0" xfId="0" applyFont="1" applyFill="1" applyBorder="1"/>
    <xf numFmtId="171" fontId="134" fillId="0" borderId="0" xfId="0" applyNumberFormat="1" applyFont="1" applyFill="1" applyBorder="1" applyAlignment="1" applyProtection="1">
      <alignment horizontal="right"/>
      <protection locked="0"/>
    </xf>
    <xf numFmtId="171" fontId="134" fillId="0" borderId="0" xfId="0" quotePrefix="1" applyNumberFormat="1" applyFont="1" applyFill="1" applyBorder="1" applyAlignment="1" applyProtection="1">
      <alignment horizontal="right"/>
    </xf>
    <xf numFmtId="171" fontId="134" fillId="0" borderId="0" xfId="0" applyNumberFormat="1" applyFont="1" applyFill="1" applyBorder="1" applyAlignment="1" applyProtection="1">
      <alignment horizontal="right"/>
    </xf>
    <xf numFmtId="171" fontId="134" fillId="0" borderId="0" xfId="0" applyNumberFormat="1" applyFont="1" applyFill="1" applyBorder="1" applyAlignment="1">
      <alignment horizontal="right"/>
    </xf>
    <xf numFmtId="0" fontId="134" fillId="0" borderId="0" xfId="0" applyFont="1" applyFill="1" applyBorder="1" applyAlignment="1" applyProtection="1">
      <alignment horizontal="right" wrapText="1"/>
    </xf>
    <xf numFmtId="3" fontId="31" fillId="0" borderId="0" xfId="0" applyNumberFormat="1" applyFont="1" applyFill="1" applyBorder="1" applyAlignment="1" applyProtection="1">
      <alignment horizontal="right" wrapText="1"/>
    </xf>
    <xf numFmtId="174" fontId="27" fillId="0" borderId="0" xfId="4895" applyNumberFormat="1" applyFont="1" applyFill="1" applyBorder="1"/>
    <xf numFmtId="0" fontId="98" fillId="0" borderId="0" xfId="0" applyFont="1" applyFill="1" applyBorder="1"/>
    <xf numFmtId="169" fontId="31" fillId="0" borderId="0" xfId="0" applyNumberFormat="1" applyFont="1" applyFill="1" applyBorder="1" applyAlignment="1" applyProtection="1">
      <alignment horizontal="left" wrapText="1"/>
    </xf>
    <xf numFmtId="3" fontId="31" fillId="0" borderId="0" xfId="0" applyNumberFormat="1" applyFont="1" applyFill="1" applyBorder="1" applyAlignment="1" applyProtection="1">
      <alignment horizontal="center" wrapText="1"/>
    </xf>
    <xf numFmtId="2" fontId="27" fillId="0" borderId="0" xfId="5104" applyNumberFormat="1" applyFont="1" applyFill="1" applyBorder="1"/>
    <xf numFmtId="186" fontId="31" fillId="0" borderId="0" xfId="4899" applyNumberFormat="1" applyFont="1" applyFill="1" applyBorder="1" applyAlignment="1" applyProtection="1">
      <alignment horizontal="left" wrapText="1"/>
    </xf>
    <xf numFmtId="3" fontId="31" fillId="0" borderId="0" xfId="0" applyNumberFormat="1" applyFont="1" applyFill="1" applyBorder="1" applyAlignment="1" applyProtection="1">
      <alignment horizontal="right"/>
    </xf>
    <xf numFmtId="3" fontId="31" fillId="0" borderId="0" xfId="0" applyNumberFormat="1" applyFont="1" applyFill="1" applyBorder="1" applyAlignment="1" applyProtection="1">
      <alignment horizontal="right"/>
      <protection locked="0"/>
    </xf>
    <xf numFmtId="3" fontId="27" fillId="0" borderId="0" xfId="0" applyNumberFormat="1" applyFont="1" applyFill="1" applyBorder="1" applyAlignment="1" applyProtection="1">
      <alignment horizontal="right"/>
      <protection locked="0"/>
    </xf>
    <xf numFmtId="3" fontId="27" fillId="0" borderId="0" xfId="0" applyNumberFormat="1" applyFont="1" applyFill="1" applyBorder="1" applyAlignment="1">
      <alignment horizontal="center"/>
    </xf>
    <xf numFmtId="185" fontId="27" fillId="0" borderId="0" xfId="4899" applyNumberFormat="1" applyFont="1" applyFill="1" applyBorder="1"/>
    <xf numFmtId="185" fontId="27" fillId="0" borderId="0" xfId="4899" applyNumberFormat="1" applyFont="1" applyFill="1" applyBorder="1" applyAlignment="1" applyProtection="1">
      <alignment horizontal="left" wrapText="1"/>
    </xf>
    <xf numFmtId="0" fontId="0" fillId="0" borderId="0" xfId="0"/>
    <xf numFmtId="0" fontId="135" fillId="0" borderId="0" xfId="0" applyFont="1" applyFill="1"/>
    <xf numFmtId="0" fontId="0" fillId="0" borderId="0" xfId="0"/>
    <xf numFmtId="0" fontId="0" fillId="0" borderId="0" xfId="0"/>
    <xf numFmtId="0" fontId="27" fillId="0" borderId="0" xfId="0" applyFont="1"/>
    <xf numFmtId="2" fontId="0" fillId="0" borderId="0" xfId="0" applyNumberFormat="1" applyFont="1" applyFill="1" applyAlignment="1">
      <alignment horizontal="right"/>
    </xf>
    <xf numFmtId="170" fontId="0" fillId="0" borderId="0" xfId="0" applyNumberFormat="1" applyFont="1" applyFill="1" applyAlignment="1">
      <alignment horizontal="right"/>
    </xf>
    <xf numFmtId="0" fontId="27" fillId="0" borderId="0" xfId="0" applyFont="1"/>
    <xf numFmtId="0" fontId="0" fillId="0" borderId="0" xfId="0"/>
    <xf numFmtId="0" fontId="0" fillId="0" borderId="0" xfId="0"/>
    <xf numFmtId="174" fontId="0" fillId="0" borderId="0" xfId="4895" applyNumberFormat="1" applyFont="1" applyFill="1"/>
    <xf numFmtId="190" fontId="27" fillId="0" borderId="0" xfId="4895" applyNumberFormat="1" applyFont="1" applyFill="1" applyBorder="1" applyAlignment="1">
      <alignment horizontal="right"/>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27" fillId="0" borderId="0" xfId="0" applyFont="1"/>
    <xf numFmtId="0" fontId="0" fillId="0" borderId="0" xfId="0"/>
    <xf numFmtId="0" fontId="27" fillId="0" borderId="0" xfId="0" applyFont="1"/>
    <xf numFmtId="0" fontId="0" fillId="0" borderId="0" xfId="0"/>
    <xf numFmtId="0" fontId="27" fillId="0" borderId="0" xfId="0" applyFont="1"/>
    <xf numFmtId="1" fontId="27" fillId="0" borderId="0" xfId="0" applyNumberFormat="1" applyFont="1" applyFill="1" applyBorder="1" applyAlignment="1"/>
    <xf numFmtId="188" fontId="27" fillId="0" borderId="0" xfId="0" applyNumberFormat="1" applyFont="1" applyFill="1" applyBorder="1" applyAlignment="1"/>
    <xf numFmtId="0" fontId="27" fillId="0" borderId="0" xfId="0" applyFont="1"/>
    <xf numFmtId="174" fontId="27" fillId="0" borderId="0" xfId="4895" applyNumberFormat="1" applyFont="1" applyFill="1"/>
    <xf numFmtId="174" fontId="27" fillId="0" borderId="0" xfId="2451" applyNumberFormat="1" applyFont="1" applyFill="1" applyAlignment="1">
      <alignment horizontal="right"/>
    </xf>
    <xf numFmtId="0" fontId="0" fillId="0" borderId="0" xfId="0"/>
    <xf numFmtId="0" fontId="0" fillId="0" borderId="0" xfId="0"/>
    <xf numFmtId="0" fontId="0" fillId="0" borderId="0" xfId="0"/>
    <xf numFmtId="0" fontId="27" fillId="0" borderId="0" xfId="0" applyFont="1"/>
    <xf numFmtId="10" fontId="0" fillId="0" borderId="0" xfId="10059" applyNumberFormat="1" applyFont="1" applyFill="1"/>
    <xf numFmtId="189" fontId="0" fillId="0" borderId="0" xfId="0" applyNumberFormat="1" applyFill="1" applyAlignment="1">
      <alignment horizontal="right"/>
    </xf>
    <xf numFmtId="0" fontId="85" fillId="0" borderId="0" xfId="0" applyFont="1" applyFill="1"/>
    <xf numFmtId="188" fontId="0" fillId="0" borderId="0" xfId="0" applyNumberFormat="1" applyFill="1"/>
    <xf numFmtId="9" fontId="27" fillId="0" borderId="0" xfId="10059" applyFont="1" applyFill="1" applyAlignment="1">
      <alignment horizontal="right"/>
    </xf>
    <xf numFmtId="169" fontId="27" fillId="0" borderId="0" xfId="0" applyNumberFormat="1" applyFont="1" applyFill="1" applyBorder="1" applyAlignment="1">
      <alignment horizontal="right"/>
    </xf>
    <xf numFmtId="187" fontId="27" fillId="0" borderId="0" xfId="3084" applyNumberFormat="1" applyFont="1" applyFill="1" applyBorder="1" applyAlignment="1"/>
    <xf numFmtId="0" fontId="0" fillId="0" borderId="0" xfId="0"/>
    <xf numFmtId="0" fontId="0" fillId="0" borderId="0" xfId="0" applyNumberFormat="1" applyFill="1"/>
    <xf numFmtId="0" fontId="0" fillId="0" borderId="0" xfId="0"/>
    <xf numFmtId="0" fontId="27" fillId="0" borderId="0" xfId="0" applyFont="1"/>
    <xf numFmtId="0" fontId="0" fillId="0" borderId="0" xfId="0"/>
    <xf numFmtId="0" fontId="15" fillId="0" borderId="0" xfId="10054" applyNumberFormat="1"/>
    <xf numFmtId="0" fontId="30" fillId="0" borderId="0" xfId="0" applyFont="1"/>
    <xf numFmtId="0" fontId="0" fillId="0" borderId="0" xfId="0"/>
    <xf numFmtId="0" fontId="0" fillId="0" borderId="0" xfId="0"/>
    <xf numFmtId="0" fontId="27" fillId="0" borderId="0" xfId="0" applyFont="1"/>
    <xf numFmtId="0" fontId="0" fillId="0" borderId="0" xfId="0"/>
    <xf numFmtId="0" fontId="0" fillId="0" borderId="0" xfId="0"/>
    <xf numFmtId="0" fontId="27" fillId="0" borderId="0" xfId="0" applyFont="1"/>
    <xf numFmtId="0" fontId="0" fillId="0" borderId="0" xfId="0"/>
    <xf numFmtId="0" fontId="0" fillId="0" borderId="0" xfId="0" applyFont="1" applyFill="1"/>
    <xf numFmtId="0" fontId="145" fillId="0" borderId="0" xfId="0" applyFont="1" applyAlignment="1">
      <alignment horizontal="right" vertical="center" wrapText="1"/>
    </xf>
    <xf numFmtId="3" fontId="145" fillId="0" borderId="0" xfId="0" applyNumberFormat="1" applyFont="1" applyAlignment="1">
      <alignment horizontal="right" vertical="center" wrapText="1"/>
    </xf>
    <xf numFmtId="0" fontId="0" fillId="0" borderId="0" xfId="0"/>
    <xf numFmtId="174" fontId="27" fillId="0" borderId="0" xfId="2451" applyNumberFormat="1" applyFont="1" applyFill="1"/>
    <xf numFmtId="0" fontId="0" fillId="0" borderId="0" xfId="0"/>
    <xf numFmtId="0" fontId="27" fillId="0" borderId="0" xfId="0" applyFont="1"/>
    <xf numFmtId="0" fontId="0" fillId="0" borderId="0" xfId="0"/>
    <xf numFmtId="0" fontId="0" fillId="0" borderId="0" xfId="0"/>
    <xf numFmtId="4" fontId="0" fillId="0" borderId="0" xfId="0" applyNumberFormat="1" applyFill="1" applyAlignment="1">
      <alignment horizontal="right"/>
    </xf>
    <xf numFmtId="189" fontId="27" fillId="0" borderId="26" xfId="4895" applyNumberFormat="1" applyFont="1" applyFill="1" applyBorder="1" applyAlignment="1">
      <alignment horizontal="right"/>
    </xf>
    <xf numFmtId="189" fontId="27" fillId="107" borderId="28" xfId="4895" applyNumberFormat="1" applyFont="1" applyFill="1" applyBorder="1" applyAlignment="1">
      <alignment horizontal="right"/>
    </xf>
    <xf numFmtId="189" fontId="27" fillId="0" borderId="27" xfId="4895" applyNumberFormat="1" applyFont="1" applyFill="1" applyBorder="1" applyAlignment="1">
      <alignment horizontal="right"/>
    </xf>
    <xf numFmtId="0" fontId="0" fillId="0" borderId="29" xfId="0" applyBorder="1"/>
    <xf numFmtId="0" fontId="0" fillId="0" borderId="30" xfId="0" applyBorder="1"/>
    <xf numFmtId="0" fontId="31" fillId="0" borderId="32" xfId="0" applyFont="1" applyFill="1" applyBorder="1" applyAlignment="1" applyProtection="1">
      <alignment horizontal="left" wrapText="1"/>
    </xf>
    <xf numFmtId="2" fontId="27" fillId="0" borderId="0" xfId="0" applyNumberFormat="1" applyFont="1" applyFill="1" applyBorder="1" applyAlignment="1" applyProtection="1">
      <alignment horizontal="right" wrapText="1"/>
    </xf>
    <xf numFmtId="4" fontId="0" fillId="0" borderId="0" xfId="0" applyNumberFormat="1" applyFill="1"/>
    <xf numFmtId="0" fontId="30" fillId="107" borderId="0" xfId="0" applyFont="1" applyFill="1"/>
    <xf numFmtId="0" fontId="30" fillId="107" borderId="35" xfId="0" applyFont="1" applyFill="1" applyBorder="1"/>
    <xf numFmtId="0" fontId="30" fillId="0" borderId="29" xfId="0" applyFont="1" applyFill="1" applyBorder="1"/>
    <xf numFmtId="174" fontId="27" fillId="0" borderId="29" xfId="2451" applyNumberFormat="1" applyFont="1" applyFill="1" applyBorder="1" applyAlignment="1">
      <alignment horizontal="center"/>
    </xf>
    <xf numFmtId="0" fontId="0" fillId="107" borderId="25" xfId="0" applyFill="1" applyBorder="1"/>
    <xf numFmtId="188" fontId="27" fillId="107" borderId="0" xfId="0" applyNumberFormat="1" applyFont="1" applyFill="1" applyBorder="1" applyAlignment="1" applyProtection="1">
      <alignment horizontal="right" wrapText="1"/>
    </xf>
    <xf numFmtId="0" fontId="0" fillId="107" borderId="0" xfId="0" applyFill="1"/>
    <xf numFmtId="3" fontId="27" fillId="0" borderId="0" xfId="0" applyNumberFormat="1" applyFont="1" applyFill="1"/>
    <xf numFmtId="0" fontId="0" fillId="0" borderId="0" xfId="0"/>
    <xf numFmtId="0" fontId="0" fillId="0" borderId="0" xfId="0"/>
    <xf numFmtId="0" fontId="27" fillId="0" borderId="0" xfId="0" applyFont="1"/>
    <xf numFmtId="0" fontId="0" fillId="0" borderId="0" xfId="0"/>
    <xf numFmtId="189" fontId="27" fillId="0" borderId="29" xfId="2451" applyNumberFormat="1" applyFont="1" applyFill="1" applyBorder="1" applyAlignment="1">
      <alignment horizontal="right"/>
    </xf>
    <xf numFmtId="0" fontId="0" fillId="0" borderId="30" xfId="0" applyFill="1" applyBorder="1"/>
    <xf numFmtId="174" fontId="27" fillId="0" borderId="29" xfId="4895" applyNumberFormat="1" applyFont="1" applyFill="1" applyBorder="1" applyAlignment="1">
      <alignment horizontal="right"/>
    </xf>
    <xf numFmtId="0" fontId="30" fillId="0" borderId="23" xfId="0" applyFont="1" applyFill="1" applyBorder="1"/>
    <xf numFmtId="169" fontId="179" fillId="0" borderId="0" xfId="27192" applyNumberFormat="1" applyFont="1" applyFill="1" applyBorder="1"/>
    <xf numFmtId="0" fontId="0" fillId="0" borderId="32" xfId="0" applyFill="1" applyBorder="1"/>
    <xf numFmtId="169" fontId="27" fillId="0" borderId="0" xfId="0" applyNumberFormat="1" applyFont="1"/>
    <xf numFmtId="169" fontId="27" fillId="0" borderId="32" xfId="0" applyNumberFormat="1" applyFont="1" applyFill="1" applyBorder="1" applyAlignment="1" applyProtection="1">
      <alignment horizontal="right" wrapText="1"/>
    </xf>
    <xf numFmtId="169" fontId="27" fillId="0" borderId="38" xfId="0" applyNumberFormat="1" applyFont="1" applyFill="1" applyBorder="1" applyAlignment="1" applyProtection="1">
      <alignment horizontal="right" wrapText="1"/>
    </xf>
    <xf numFmtId="169" fontId="27" fillId="0" borderId="34" xfId="0" applyNumberFormat="1" applyFont="1" applyFill="1" applyBorder="1" applyAlignment="1" applyProtection="1">
      <alignment horizontal="right" wrapText="1"/>
    </xf>
    <xf numFmtId="0" fontId="27" fillId="0" borderId="0" xfId="0" applyFont="1" applyAlignment="1">
      <alignment horizontal="right"/>
    </xf>
    <xf numFmtId="174" fontId="27" fillId="0" borderId="0" xfId="4895" applyNumberFormat="1" applyFont="1" applyAlignment="1">
      <alignment horizontal="right"/>
    </xf>
    <xf numFmtId="0" fontId="27" fillId="0" borderId="41" xfId="0" applyFont="1" applyFill="1" applyBorder="1"/>
    <xf numFmtId="0" fontId="30" fillId="0" borderId="46" xfId="0" applyFont="1" applyFill="1" applyBorder="1"/>
    <xf numFmtId="0" fontId="30" fillId="0" borderId="51" xfId="0" applyFont="1" applyFill="1" applyBorder="1"/>
    <xf numFmtId="0" fontId="30" fillId="0" borderId="52" xfId="0" applyFont="1" applyFill="1" applyBorder="1"/>
    <xf numFmtId="0" fontId="30" fillId="0" borderId="53" xfId="0" applyFont="1" applyFill="1" applyBorder="1"/>
    <xf numFmtId="188" fontId="27" fillId="0" borderId="30" xfId="3317" applyNumberFormat="1" applyFont="1" applyFill="1" applyBorder="1" applyAlignment="1" applyProtection="1">
      <alignment horizontal="right" wrapText="1"/>
    </xf>
    <xf numFmtId="188" fontId="27" fillId="0" borderId="29" xfId="3317" applyNumberFormat="1" applyFont="1" applyFill="1" applyBorder="1" applyAlignment="1" applyProtection="1">
      <alignment horizontal="right" wrapText="1"/>
    </xf>
    <xf numFmtId="3" fontId="27" fillId="0" borderId="32" xfId="0" applyNumberFormat="1" applyFont="1" applyFill="1" applyBorder="1" applyAlignment="1" applyProtection="1">
      <alignment horizontal="right" wrapText="1"/>
    </xf>
    <xf numFmtId="3" fontId="27" fillId="0" borderId="32" xfId="0" applyNumberFormat="1" applyFont="1" applyFill="1" applyBorder="1" applyAlignment="1" applyProtection="1">
      <alignment horizontal="right" vertical="center"/>
      <protection locked="0"/>
    </xf>
    <xf numFmtId="3" fontId="27" fillId="0" borderId="38" xfId="0" applyNumberFormat="1" applyFont="1" applyFill="1" applyBorder="1" applyAlignment="1" applyProtection="1">
      <alignment horizontal="right" vertical="center"/>
      <protection locked="0"/>
    </xf>
    <xf numFmtId="3" fontId="27" fillId="0" borderId="45" xfId="0" applyNumberFormat="1" applyFont="1" applyFill="1" applyBorder="1" applyAlignment="1" applyProtection="1">
      <alignment horizontal="right" vertical="center"/>
      <protection locked="0"/>
    </xf>
    <xf numFmtId="3" fontId="27" fillId="0" borderId="33" xfId="0" applyNumberFormat="1" applyFont="1" applyFill="1" applyBorder="1" applyAlignment="1" applyProtection="1">
      <alignment horizontal="right" vertical="center"/>
      <protection locked="0"/>
    </xf>
    <xf numFmtId="3" fontId="27" fillId="0" borderId="0" xfId="0" applyNumberFormat="1" applyFont="1" applyFill="1" applyBorder="1" applyAlignment="1" applyProtection="1">
      <alignment horizontal="right" vertical="center"/>
      <protection locked="0"/>
    </xf>
    <xf numFmtId="3" fontId="27" fillId="0" borderId="38" xfId="0" applyNumberFormat="1" applyFont="1" applyFill="1" applyBorder="1" applyAlignment="1" applyProtection="1">
      <alignment horizontal="right" wrapText="1"/>
    </xf>
    <xf numFmtId="3" fontId="27" fillId="0" borderId="29" xfId="0" applyNumberFormat="1" applyFont="1" applyFill="1" applyBorder="1" applyAlignment="1" applyProtection="1">
      <alignment horizontal="right" wrapText="1"/>
    </xf>
    <xf numFmtId="3" fontId="27" fillId="0" borderId="0" xfId="0" applyNumberFormat="1" applyFont="1" applyFill="1" applyAlignment="1">
      <alignment horizontal="right"/>
    </xf>
    <xf numFmtId="3" fontId="27" fillId="0" borderId="55" xfId="0" applyNumberFormat="1" applyFont="1" applyFill="1" applyBorder="1" applyAlignment="1">
      <alignment horizontal="right"/>
    </xf>
    <xf numFmtId="3" fontId="27" fillId="0" borderId="30" xfId="0" applyNumberFormat="1" applyFont="1" applyFill="1" applyBorder="1" applyAlignment="1">
      <alignment horizontal="right"/>
    </xf>
    <xf numFmtId="3" fontId="27" fillId="0" borderId="56" xfId="0" applyNumberFormat="1" applyFont="1" applyFill="1" applyBorder="1" applyAlignment="1">
      <alignment horizontal="right"/>
    </xf>
    <xf numFmtId="3" fontId="27" fillId="0" borderId="0" xfId="4895" applyNumberFormat="1" applyFont="1" applyFill="1" applyBorder="1" applyAlignment="1">
      <alignment horizontal="right"/>
    </xf>
    <xf numFmtId="3" fontId="27" fillId="0" borderId="0" xfId="0" applyNumberFormat="1" applyFont="1" applyFill="1" applyBorder="1" applyAlignment="1" applyProtection="1">
      <alignment horizontal="right" wrapText="1"/>
    </xf>
    <xf numFmtId="3" fontId="27" fillId="0" borderId="30" xfId="4895" applyNumberFormat="1" applyFont="1" applyFill="1" applyBorder="1" applyAlignment="1">
      <alignment horizontal="right"/>
    </xf>
    <xf numFmtId="3" fontId="27" fillId="0" borderId="0" xfId="0" applyNumberFormat="1" applyFont="1" applyFill="1" applyBorder="1" applyAlignment="1" applyProtection="1">
      <alignment horizontal="right"/>
    </xf>
    <xf numFmtId="3" fontId="27" fillId="0" borderId="54" xfId="4895" applyNumberFormat="1" applyFont="1" applyFill="1" applyBorder="1" applyAlignment="1">
      <alignment horizontal="right"/>
    </xf>
    <xf numFmtId="3" fontId="27" fillId="0" borderId="55" xfId="4895" applyNumberFormat="1" applyFont="1" applyFill="1" applyBorder="1" applyAlignment="1">
      <alignment horizontal="right"/>
    </xf>
    <xf numFmtId="3" fontId="27" fillId="0" borderId="0" xfId="4899" applyNumberFormat="1" applyFont="1" applyFill="1" applyBorder="1" applyAlignment="1" applyProtection="1">
      <alignment horizontal="right" wrapText="1"/>
    </xf>
    <xf numFmtId="3" fontId="27" fillId="0" borderId="55" xfId="4899" applyNumberFormat="1" applyFont="1" applyFill="1" applyBorder="1" applyAlignment="1" applyProtection="1">
      <alignment horizontal="right" wrapText="1"/>
    </xf>
    <xf numFmtId="3" fontId="27" fillId="0" borderId="30" xfId="4899" applyNumberFormat="1" applyFont="1" applyFill="1" applyBorder="1" applyAlignment="1" applyProtection="1">
      <alignment horizontal="right" wrapText="1"/>
    </xf>
    <xf numFmtId="3" fontId="27" fillId="0" borderId="42" xfId="4895" applyNumberFormat="1" applyFont="1" applyFill="1" applyBorder="1" applyAlignment="1">
      <alignment horizontal="right"/>
    </xf>
    <xf numFmtId="3" fontId="27" fillId="0" borderId="29" xfId="4895" applyNumberFormat="1" applyFont="1" applyFill="1" applyBorder="1" applyAlignment="1">
      <alignment horizontal="right"/>
    </xf>
    <xf numFmtId="3" fontId="27" fillId="0" borderId="34" xfId="4895" applyNumberFormat="1" applyFont="1" applyFill="1" applyBorder="1" applyAlignment="1">
      <alignment horizontal="right"/>
    </xf>
    <xf numFmtId="3" fontId="27" fillId="0" borderId="31" xfId="4895" applyNumberFormat="1" applyFont="1" applyFill="1" applyBorder="1" applyAlignment="1">
      <alignment horizontal="right"/>
    </xf>
    <xf numFmtId="3" fontId="27" fillId="0" borderId="32" xfId="4895" applyNumberFormat="1" applyFont="1" applyFill="1" applyBorder="1" applyAlignment="1">
      <alignment horizontal="right"/>
    </xf>
    <xf numFmtId="3" fontId="27" fillId="0" borderId="29" xfId="0" applyNumberFormat="1" applyFont="1" applyFill="1" applyBorder="1" applyAlignment="1">
      <alignment horizontal="right"/>
    </xf>
    <xf numFmtId="3" fontId="27" fillId="0" borderId="36" xfId="2451" applyNumberFormat="1" applyFont="1" applyFill="1" applyBorder="1" applyAlignment="1" applyProtection="1">
      <alignment horizontal="right" wrapText="1"/>
    </xf>
    <xf numFmtId="3" fontId="27" fillId="0" borderId="33" xfId="2451" applyNumberFormat="1" applyFont="1" applyFill="1" applyBorder="1" applyAlignment="1" applyProtection="1">
      <alignment horizontal="right" wrapText="1"/>
    </xf>
    <xf numFmtId="3" fontId="27" fillId="0" borderId="32" xfId="2451" applyNumberFormat="1" applyFont="1" applyFill="1" applyBorder="1" applyAlignment="1" applyProtection="1">
      <alignment horizontal="right" wrapText="1"/>
    </xf>
    <xf numFmtId="3" fontId="27" fillId="0" borderId="38" xfId="2451" applyNumberFormat="1" applyFont="1" applyFill="1" applyBorder="1" applyAlignment="1" applyProtection="1">
      <alignment horizontal="right" wrapText="1"/>
    </xf>
    <xf numFmtId="3" fontId="27" fillId="0" borderId="45" xfId="2451" applyNumberFormat="1" applyFont="1" applyFill="1" applyBorder="1" applyAlignment="1" applyProtection="1">
      <alignment horizontal="right" wrapText="1"/>
    </xf>
    <xf numFmtId="3" fontId="27" fillId="0" borderId="42" xfId="0" applyNumberFormat="1" applyFont="1" applyFill="1" applyBorder="1" applyAlignment="1" applyProtection="1">
      <alignment horizontal="right" wrapText="1"/>
    </xf>
    <xf numFmtId="3" fontId="27" fillId="0" borderId="55" xfId="0" applyNumberFormat="1" applyFont="1" applyFill="1" applyBorder="1" applyAlignment="1" applyProtection="1">
      <alignment horizontal="right" wrapText="1"/>
    </xf>
    <xf numFmtId="3" fontId="27" fillId="0" borderId="30" xfId="0" applyNumberFormat="1" applyFont="1" applyFill="1" applyBorder="1" applyAlignment="1" applyProtection="1">
      <alignment horizontal="right" wrapText="1"/>
    </xf>
    <xf numFmtId="3" fontId="27" fillId="0" borderId="57" xfId="0" applyNumberFormat="1" applyFont="1" applyFill="1" applyBorder="1" applyAlignment="1" applyProtection="1">
      <alignment horizontal="right" wrapText="1"/>
    </xf>
    <xf numFmtId="3" fontId="27" fillId="0" borderId="34" xfId="2451" applyNumberFormat="1" applyFont="1" applyFill="1" applyBorder="1" applyAlignment="1" applyProtection="1">
      <alignment horizontal="right" wrapText="1"/>
    </xf>
    <xf numFmtId="3" fontId="27" fillId="0" borderId="0" xfId="2451" applyNumberFormat="1" applyFont="1" applyFill="1" applyBorder="1" applyAlignment="1" applyProtection="1">
      <alignment horizontal="right" wrapText="1"/>
    </xf>
    <xf numFmtId="3" fontId="27" fillId="0" borderId="34" xfId="0" applyNumberFormat="1" applyFont="1" applyFill="1" applyBorder="1" applyAlignment="1" applyProtection="1">
      <alignment horizontal="right" wrapText="1"/>
    </xf>
    <xf numFmtId="3" fontId="27" fillId="0" borderId="55" xfId="0" applyNumberFormat="1" applyFont="1" applyFill="1" applyBorder="1" applyAlignment="1" applyProtection="1">
      <alignment horizontal="right"/>
      <protection locked="0"/>
    </xf>
    <xf numFmtId="3" fontId="27" fillId="0" borderId="30" xfId="0" applyNumberFormat="1" applyFont="1" applyFill="1" applyBorder="1" applyAlignment="1" applyProtection="1">
      <alignment horizontal="right"/>
      <protection locked="0"/>
    </xf>
    <xf numFmtId="3" fontId="27" fillId="0" borderId="57" xfId="0" applyNumberFormat="1" applyFont="1" applyFill="1" applyBorder="1" applyAlignment="1" applyProtection="1">
      <alignment horizontal="right"/>
      <protection locked="0"/>
    </xf>
    <xf numFmtId="3" fontId="27" fillId="0" borderId="0" xfId="3084" applyNumberFormat="1" applyFont="1" applyFill="1" applyBorder="1" applyAlignment="1" applyProtection="1">
      <alignment horizontal="right"/>
      <protection locked="0"/>
    </xf>
    <xf numFmtId="3" fontId="27" fillId="0" borderId="55" xfId="3084" applyNumberFormat="1" applyFont="1" applyFill="1" applyBorder="1" applyAlignment="1" applyProtection="1">
      <alignment horizontal="right"/>
      <protection locked="0"/>
    </xf>
    <xf numFmtId="3" fontId="27" fillId="0" borderId="30" xfId="3084" applyNumberFormat="1" applyFont="1" applyFill="1" applyBorder="1" applyAlignment="1" applyProtection="1">
      <alignment horizontal="right"/>
      <protection locked="0"/>
    </xf>
    <xf numFmtId="3" fontId="27" fillId="0" borderId="57" xfId="3084" applyNumberFormat="1" applyFont="1" applyFill="1" applyBorder="1" applyAlignment="1" applyProtection="1">
      <alignment horizontal="right"/>
      <protection locked="0"/>
    </xf>
    <xf numFmtId="3" fontId="27" fillId="0" borderId="57" xfId="4895" applyNumberFormat="1" applyFont="1" applyFill="1" applyBorder="1" applyAlignment="1">
      <alignment horizontal="right"/>
    </xf>
    <xf numFmtId="3" fontId="27" fillId="0" borderId="0" xfId="3317" applyNumberFormat="1" applyFont="1" applyFill="1" applyBorder="1" applyAlignment="1" applyProtection="1">
      <alignment horizontal="right" wrapText="1"/>
    </xf>
    <xf numFmtId="3" fontId="27" fillId="0" borderId="30" xfId="3317" applyNumberFormat="1" applyFont="1" applyFill="1" applyBorder="1" applyAlignment="1" applyProtection="1">
      <alignment horizontal="right" wrapText="1"/>
    </xf>
    <xf numFmtId="3" fontId="27" fillId="0" borderId="54" xfId="3317" applyNumberFormat="1" applyFont="1" applyFill="1" applyBorder="1" applyAlignment="1" applyProtection="1">
      <alignment horizontal="right" wrapText="1"/>
    </xf>
    <xf numFmtId="3" fontId="27" fillId="0" borderId="55" xfId="3317" applyNumberFormat="1" applyFont="1" applyFill="1" applyBorder="1" applyAlignment="1" applyProtection="1">
      <alignment horizontal="right" wrapText="1"/>
    </xf>
    <xf numFmtId="3" fontId="27" fillId="0" borderId="57" xfId="3317" applyNumberFormat="1" applyFont="1" applyFill="1" applyBorder="1" applyAlignment="1" applyProtection="1">
      <alignment horizontal="right" wrapText="1"/>
    </xf>
    <xf numFmtId="3" fontId="27" fillId="0" borderId="56" xfId="4895" applyNumberFormat="1" applyFont="1" applyFill="1" applyBorder="1" applyAlignment="1">
      <alignment horizontal="right"/>
    </xf>
    <xf numFmtId="3" fontId="27" fillId="0" borderId="58" xfId="4895" applyNumberFormat="1" applyFont="1" applyFill="1" applyBorder="1" applyAlignment="1">
      <alignment horizontal="right"/>
    </xf>
    <xf numFmtId="3" fontId="27" fillId="0" borderId="43" xfId="4895" applyNumberFormat="1" applyFont="1" applyFill="1" applyBorder="1" applyAlignment="1">
      <alignment horizontal="right"/>
    </xf>
    <xf numFmtId="3" fontId="27" fillId="0" borderId="33" xfId="4895" applyNumberFormat="1" applyFont="1" applyFill="1" applyBorder="1" applyAlignment="1">
      <alignment horizontal="right"/>
    </xf>
    <xf numFmtId="3" fontId="27" fillId="0" borderId="45" xfId="4895" applyNumberFormat="1" applyFont="1" applyFill="1" applyBorder="1" applyAlignment="1">
      <alignment horizontal="right"/>
    </xf>
    <xf numFmtId="3" fontId="27" fillId="0" borderId="37" xfId="0" applyNumberFormat="1" applyFont="1" applyFill="1" applyBorder="1" applyAlignment="1" applyProtection="1">
      <alignment horizontal="right" wrapText="1"/>
    </xf>
    <xf numFmtId="3" fontId="27" fillId="0" borderId="31" xfId="0" applyNumberFormat="1" applyFont="1" applyFill="1" applyBorder="1" applyAlignment="1" applyProtection="1">
      <alignment horizontal="right" wrapText="1"/>
    </xf>
    <xf numFmtId="3" fontId="27" fillId="0" borderId="34" xfId="4895" applyNumberFormat="1" applyFont="1" applyFill="1" applyBorder="1" applyAlignment="1" applyProtection="1">
      <alignment horizontal="right" wrapText="1"/>
    </xf>
    <xf numFmtId="3" fontId="27" fillId="0" borderId="0" xfId="4895" applyNumberFormat="1" applyFont="1" applyFill="1" applyAlignment="1">
      <alignment horizontal="right"/>
    </xf>
    <xf numFmtId="3" fontId="27" fillId="0" borderId="37" xfId="2451" applyNumberFormat="1" applyFont="1" applyFill="1" applyBorder="1" applyAlignment="1" applyProtection="1">
      <alignment horizontal="right" wrapText="1"/>
    </xf>
    <xf numFmtId="3" fontId="27" fillId="0" borderId="31" xfId="2451" applyNumberFormat="1" applyFont="1" applyFill="1" applyBorder="1" applyAlignment="1" applyProtection="1">
      <alignment horizontal="right" wrapText="1"/>
    </xf>
    <xf numFmtId="3" fontId="27" fillId="0" borderId="29" xfId="2451" applyNumberFormat="1" applyFont="1" applyFill="1" applyBorder="1" applyAlignment="1" applyProtection="1">
      <alignment horizontal="right" wrapText="1"/>
    </xf>
    <xf numFmtId="3" fontId="27" fillId="0" borderId="32" xfId="27088" applyNumberFormat="1" applyFont="1" applyFill="1" applyBorder="1" applyAlignment="1" applyProtection="1">
      <alignment horizontal="right" wrapText="1"/>
    </xf>
    <xf numFmtId="3" fontId="27" fillId="0" borderId="0" xfId="4895" applyNumberFormat="1" applyFont="1" applyFill="1" applyBorder="1" applyAlignment="1" applyProtection="1">
      <alignment horizontal="right" wrapText="1"/>
    </xf>
    <xf numFmtId="3" fontId="27" fillId="0" borderId="30" xfId="2451" applyNumberFormat="1" applyFont="1" applyFill="1" applyBorder="1" applyAlignment="1" applyProtection="1">
      <alignment horizontal="right" wrapText="1"/>
    </xf>
    <xf numFmtId="3" fontId="27" fillId="0" borderId="55" xfId="2451" applyNumberFormat="1" applyFont="1" applyFill="1" applyBorder="1" applyAlignment="1" applyProtection="1">
      <alignment horizontal="right" wrapText="1"/>
    </xf>
    <xf numFmtId="3" fontId="27" fillId="0" borderId="57" xfId="2451" applyNumberFormat="1" applyFont="1" applyFill="1" applyBorder="1" applyAlignment="1" applyProtection="1">
      <alignment horizontal="right" wrapText="1"/>
    </xf>
    <xf numFmtId="2" fontId="27" fillId="0" borderId="0" xfId="0" applyNumberFormat="1" applyFont="1" applyFill="1" applyAlignment="1">
      <alignment horizontal="right"/>
    </xf>
    <xf numFmtId="169" fontId="31" fillId="0" borderId="31" xfId="0" applyNumberFormat="1" applyFont="1" applyFill="1" applyBorder="1" applyAlignment="1" applyProtection="1">
      <alignment horizontal="right" wrapText="1"/>
    </xf>
    <xf numFmtId="190" fontId="27" fillId="0" borderId="0" xfId="4895" applyNumberFormat="1" applyFont="1" applyFill="1" applyAlignment="1">
      <alignment horizontal="right"/>
    </xf>
    <xf numFmtId="169" fontId="27" fillId="0" borderId="33" xfId="0" applyNumberFormat="1" applyFont="1" applyFill="1" applyBorder="1" applyAlignment="1">
      <alignment horizontal="right"/>
    </xf>
    <xf numFmtId="169" fontId="30" fillId="0" borderId="0" xfId="0" applyNumberFormat="1" applyFont="1" applyAlignment="1">
      <alignment horizontal="right"/>
    </xf>
    <xf numFmtId="169" fontId="27" fillId="0" borderId="32" xfId="0" applyNumberFormat="1" applyFont="1" applyBorder="1" applyAlignment="1">
      <alignment horizontal="right"/>
    </xf>
    <xf numFmtId="169" fontId="26" fillId="0" borderId="34" xfId="0" applyNumberFormat="1" applyFont="1" applyFill="1" applyBorder="1" applyAlignment="1" applyProtection="1">
      <alignment horizontal="right" wrapText="1"/>
    </xf>
    <xf numFmtId="169" fontId="26" fillId="0" borderId="0" xfId="0" applyNumberFormat="1" applyFont="1" applyFill="1" applyBorder="1" applyAlignment="1" applyProtection="1">
      <alignment horizontal="right" wrapText="1"/>
    </xf>
    <xf numFmtId="169" fontId="26" fillId="0" borderId="32" xfId="0" applyNumberFormat="1" applyFont="1" applyFill="1" applyBorder="1" applyAlignment="1" applyProtection="1">
      <alignment horizontal="right" wrapText="1"/>
    </xf>
    <xf numFmtId="169" fontId="27" fillId="0" borderId="34" xfId="0" applyNumberFormat="1" applyFont="1" applyBorder="1" applyAlignment="1">
      <alignment horizontal="right"/>
    </xf>
    <xf numFmtId="169" fontId="27" fillId="0" borderId="30" xfId="0" applyNumberFormat="1" applyFont="1" applyBorder="1" applyAlignment="1">
      <alignment horizontal="right"/>
    </xf>
    <xf numFmtId="169" fontId="27" fillId="0" borderId="29" xfId="0" applyNumberFormat="1" applyFont="1" applyBorder="1" applyAlignment="1">
      <alignment horizontal="right"/>
    </xf>
    <xf numFmtId="0" fontId="0" fillId="0" borderId="23" xfId="0" applyBorder="1"/>
    <xf numFmtId="0" fontId="30" fillId="0" borderId="23" xfId="0" applyFont="1" applyBorder="1"/>
    <xf numFmtId="3" fontId="27" fillId="0" borderId="0" xfId="0" applyNumberFormat="1" applyFont="1"/>
    <xf numFmtId="3" fontId="0" fillId="0" borderId="0" xfId="4895" applyNumberFormat="1" applyFont="1"/>
    <xf numFmtId="0" fontId="27" fillId="0" borderId="0" xfId="0" applyFont="1"/>
    <xf numFmtId="0" fontId="0" fillId="0" borderId="0" xfId="0"/>
    <xf numFmtId="0" fontId="30" fillId="0" borderId="0" xfId="0" applyNumberFormat="1" applyFont="1" applyFill="1" applyAlignment="1">
      <alignment horizontal="right"/>
    </xf>
    <xf numFmtId="0" fontId="0" fillId="0" borderId="0" xfId="0"/>
    <xf numFmtId="0" fontId="27" fillId="0" borderId="0" xfId="10059" applyNumberFormat="1" applyFont="1" applyFill="1" applyAlignment="1">
      <alignment horizontal="right"/>
    </xf>
    <xf numFmtId="0" fontId="27" fillId="0" borderId="0" xfId="0" applyFont="1"/>
    <xf numFmtId="0" fontId="0" fillId="0" borderId="0" xfId="0"/>
    <xf numFmtId="0" fontId="30" fillId="0" borderId="0" xfId="0" applyFont="1" applyBorder="1"/>
    <xf numFmtId="169" fontId="31" fillId="0" borderId="34" xfId="0" applyNumberFormat="1" applyFont="1" applyFill="1" applyBorder="1" applyAlignment="1" applyProtection="1">
      <alignment horizontal="right" wrapText="1"/>
    </xf>
    <xf numFmtId="169" fontId="31" fillId="0" borderId="32" xfId="2451" applyNumberFormat="1" applyFont="1" applyFill="1" applyBorder="1" applyAlignment="1" applyProtection="1">
      <alignment horizontal="right" wrapText="1"/>
    </xf>
    <xf numFmtId="169" fontId="27" fillId="0" borderId="38" xfId="0" applyNumberFormat="1" applyFont="1" applyFill="1" applyBorder="1" applyAlignment="1">
      <alignment horizontal="right"/>
    </xf>
    <xf numFmtId="169" fontId="27" fillId="0" borderId="54" xfId="0" applyNumberFormat="1" applyFont="1" applyFill="1" applyBorder="1" applyAlignment="1">
      <alignment horizontal="right"/>
    </xf>
    <xf numFmtId="169" fontId="31" fillId="0" borderId="38" xfId="0" applyNumberFormat="1" applyFont="1" applyFill="1" applyBorder="1" applyAlignment="1" applyProtection="1">
      <alignment horizontal="right" wrapText="1"/>
    </xf>
    <xf numFmtId="169" fontId="27" fillId="0" borderId="43" xfId="0" applyNumberFormat="1" applyFont="1" applyFill="1" applyBorder="1" applyAlignment="1">
      <alignment horizontal="right"/>
    </xf>
    <xf numFmtId="169" fontId="27" fillId="0" borderId="30" xfId="0" applyNumberFormat="1" applyFont="1" applyFill="1" applyBorder="1" applyAlignment="1">
      <alignment horizontal="right"/>
    </xf>
    <xf numFmtId="169" fontId="27" fillId="0" borderId="31" xfId="0" applyNumberFormat="1" applyFont="1" applyFill="1" applyBorder="1" applyAlignment="1">
      <alignment horizontal="right"/>
    </xf>
    <xf numFmtId="169" fontId="31" fillId="0" borderId="38" xfId="2451" applyNumberFormat="1" applyFont="1" applyFill="1" applyBorder="1" applyAlignment="1" applyProtection="1">
      <alignment horizontal="right" wrapText="1"/>
    </xf>
    <xf numFmtId="3" fontId="27" fillId="0" borderId="36" xfId="0" applyNumberFormat="1" applyFont="1" applyFill="1" applyBorder="1" applyAlignment="1" applyProtection="1">
      <alignment horizontal="right" wrapText="1"/>
    </xf>
    <xf numFmtId="3" fontId="27" fillId="0" borderId="45" xfId="0" applyNumberFormat="1" applyFont="1" applyFill="1" applyBorder="1" applyAlignment="1" applyProtection="1">
      <alignment horizontal="right" wrapText="1"/>
    </xf>
    <xf numFmtId="3" fontId="27" fillId="0" borderId="33" xfId="0" applyNumberFormat="1" applyFont="1" applyFill="1" applyBorder="1" applyAlignment="1" applyProtection="1">
      <alignment horizontal="right" wrapText="1"/>
    </xf>
    <xf numFmtId="171" fontId="0" fillId="0" borderId="0" xfId="0" applyNumberFormat="1" applyAlignment="1">
      <alignment horizontal="right"/>
    </xf>
    <xf numFmtId="171" fontId="0" fillId="0" borderId="0" xfId="0" applyNumberFormat="1" applyFill="1" applyBorder="1" applyAlignment="1">
      <alignment horizontal="right"/>
    </xf>
    <xf numFmtId="171" fontId="27" fillId="0" borderId="0" xfId="0" applyNumberFormat="1" applyFont="1" applyAlignment="1">
      <alignment horizontal="right"/>
    </xf>
    <xf numFmtId="171" fontId="0" fillId="0" borderId="0" xfId="0" applyNumberFormat="1" applyFill="1" applyAlignment="1">
      <alignment horizontal="right"/>
    </xf>
    <xf numFmtId="171" fontId="0" fillId="0" borderId="0" xfId="0" applyNumberFormat="1" applyFont="1" applyAlignment="1">
      <alignment horizontal="right"/>
    </xf>
    <xf numFmtId="174" fontId="27" fillId="0" borderId="0" xfId="4895" applyNumberFormat="1" applyFont="1" applyFill="1" applyBorder="1" applyAlignment="1">
      <alignment horizontal="right"/>
    </xf>
    <xf numFmtId="169" fontId="27" fillId="0" borderId="43" xfId="0" applyNumberFormat="1" applyFont="1" applyBorder="1" applyAlignment="1">
      <alignment horizontal="right"/>
    </xf>
    <xf numFmtId="174" fontId="0" fillId="0" borderId="0" xfId="0" applyNumberFormat="1" applyFill="1" applyAlignment="1">
      <alignment horizontal="right"/>
    </xf>
    <xf numFmtId="174" fontId="27" fillId="0" borderId="29" xfId="2451" applyNumberFormat="1" applyFont="1" applyFill="1" applyBorder="1" applyAlignment="1">
      <alignment horizontal="right"/>
    </xf>
    <xf numFmtId="174" fontId="0" fillId="0" borderId="29" xfId="2451" applyNumberFormat="1" applyFont="1" applyFill="1" applyBorder="1" applyAlignment="1">
      <alignment horizontal="right"/>
    </xf>
    <xf numFmtId="3" fontId="0" fillId="0" borderId="0" xfId="0" applyNumberFormat="1" applyFill="1" applyAlignment="1">
      <alignment horizontal="right"/>
    </xf>
    <xf numFmtId="174" fontId="27" fillId="107" borderId="32" xfId="4895" applyNumberFormat="1" applyFont="1" applyFill="1" applyBorder="1" applyAlignment="1">
      <alignment horizontal="right"/>
    </xf>
    <xf numFmtId="174" fontId="27" fillId="107" borderId="38" xfId="4895" applyNumberFormat="1" applyFont="1" applyFill="1" applyBorder="1" applyAlignment="1">
      <alignment horizontal="right"/>
    </xf>
    <xf numFmtId="174" fontId="0" fillId="107" borderId="32" xfId="4895" applyNumberFormat="1" applyFont="1" applyFill="1" applyBorder="1" applyAlignment="1">
      <alignment horizontal="right"/>
    </xf>
    <xf numFmtId="174" fontId="27" fillId="107" borderId="31" xfId="4895" applyNumberFormat="1" applyFont="1" applyFill="1" applyBorder="1" applyAlignment="1">
      <alignment horizontal="right"/>
    </xf>
    <xf numFmtId="174" fontId="27" fillId="0" borderId="0" xfId="4895" applyNumberFormat="1" applyFont="1" applyFill="1" applyBorder="1" applyAlignment="1" applyProtection="1">
      <alignment horizontal="right" wrapText="1"/>
    </xf>
    <xf numFmtId="0" fontId="129" fillId="0" borderId="0" xfId="10050" applyFill="1"/>
    <xf numFmtId="0" fontId="129" fillId="0" borderId="0" xfId="10050"/>
    <xf numFmtId="0" fontId="129" fillId="0" borderId="41" xfId="10050" applyFill="1" applyBorder="1"/>
    <xf numFmtId="0" fontId="27" fillId="0" borderId="0" xfId="0" applyFont="1"/>
    <xf numFmtId="0" fontId="0" fillId="0" borderId="0" xfId="0"/>
    <xf numFmtId="170" fontId="27" fillId="0" borderId="0" xfId="0" applyNumberFormat="1" applyFont="1"/>
    <xf numFmtId="191" fontId="0" fillId="0" borderId="0" xfId="0" applyNumberFormat="1"/>
    <xf numFmtId="170" fontId="0" fillId="0" borderId="0" xfId="0" applyNumberFormat="1"/>
    <xf numFmtId="2" fontId="0" fillId="0" borderId="0" xfId="0" applyNumberFormat="1"/>
    <xf numFmtId="174" fontId="0" fillId="0" borderId="0" xfId="29100" applyNumberFormat="1" applyFont="1"/>
    <xf numFmtId="174" fontId="27" fillId="0" borderId="0" xfId="29100" applyNumberFormat="1" applyAlignment="1">
      <alignment horizontal="right"/>
    </xf>
    <xf numFmtId="174" fontId="0" fillId="0" borderId="0" xfId="29100" applyNumberFormat="1" applyFont="1" applyAlignment="1">
      <alignment horizontal="right"/>
    </xf>
    <xf numFmtId="3" fontId="27" fillId="0" borderId="44" xfId="0" applyNumberFormat="1" applyFont="1" applyBorder="1" applyAlignment="1">
      <alignment horizontal="right" wrapText="1"/>
    </xf>
    <xf numFmtId="3" fontId="27" fillId="0" borderId="0" xfId="0" applyNumberFormat="1" applyFont="1" applyAlignment="1">
      <alignment horizontal="right"/>
    </xf>
    <xf numFmtId="3" fontId="27" fillId="0" borderId="0" xfId="5104" applyNumberFormat="1" applyAlignment="1">
      <alignment horizontal="right" wrapText="1"/>
    </xf>
    <xf numFmtId="169" fontId="27" fillId="0" borderId="55" xfId="0" applyNumberFormat="1" applyFont="1" applyBorder="1" applyAlignment="1">
      <alignment horizontal="right" wrapText="1"/>
    </xf>
    <xf numFmtId="169" fontId="27" fillId="0" borderId="30" xfId="0" applyNumberFormat="1" applyFont="1" applyBorder="1" applyAlignment="1">
      <alignment horizontal="right" wrapText="1"/>
    </xf>
    <xf numFmtId="169" fontId="27" fillId="0" borderId="32" xfId="0" applyNumberFormat="1" applyFont="1" applyBorder="1" applyAlignment="1">
      <alignment horizontal="right" wrapText="1"/>
    </xf>
    <xf numFmtId="169" fontId="27" fillId="0" borderId="34" xfId="0" applyNumberFormat="1" applyFont="1" applyBorder="1" applyAlignment="1">
      <alignment horizontal="right" wrapText="1"/>
    </xf>
    <xf numFmtId="169" fontId="27" fillId="0" borderId="38" xfId="0" applyNumberFormat="1" applyFont="1" applyBorder="1" applyAlignment="1">
      <alignment horizontal="right" wrapText="1"/>
    </xf>
    <xf numFmtId="169" fontId="27" fillId="0" borderId="31" xfId="0" applyNumberFormat="1" applyFont="1" applyBorder="1" applyAlignment="1">
      <alignment horizontal="right" wrapText="1"/>
    </xf>
    <xf numFmtId="169" fontId="27" fillId="0" borderId="0" xfId="0" applyNumberFormat="1" applyFont="1" applyAlignment="1">
      <alignment horizontal="right" wrapText="1"/>
    </xf>
    <xf numFmtId="169" fontId="27" fillId="0" borderId="0" xfId="0" applyNumberFormat="1" applyFont="1" applyBorder="1" applyAlignment="1">
      <alignment horizontal="right" wrapText="1"/>
    </xf>
    <xf numFmtId="188" fontId="27" fillId="0" borderId="0" xfId="29100" applyNumberFormat="1" applyAlignment="1">
      <alignment horizontal="right"/>
    </xf>
    <xf numFmtId="174" fontId="27" fillId="0" borderId="0" xfId="29100" applyNumberFormat="1" applyFont="1" applyAlignment="1">
      <alignment horizontal="right"/>
    </xf>
    <xf numFmtId="0" fontId="0" fillId="0" borderId="0" xfId="0"/>
    <xf numFmtId="0" fontId="0" fillId="0" borderId="0" xfId="0"/>
    <xf numFmtId="188" fontId="27" fillId="0" borderId="0" xfId="0" applyNumberFormat="1" applyFont="1" applyFill="1" applyBorder="1" applyAlignment="1" applyProtection="1">
      <alignment wrapText="1"/>
    </xf>
    <xf numFmtId="174" fontId="30" fillId="0" borderId="0" xfId="4895" applyNumberFormat="1" applyFont="1"/>
    <xf numFmtId="3" fontId="27" fillId="0" borderId="0" xfId="29100" applyNumberFormat="1" applyFont="1" applyFill="1" applyBorder="1" applyAlignment="1">
      <alignment horizontal="right"/>
    </xf>
    <xf numFmtId="174" fontId="27" fillId="0" borderId="0" xfId="29100" applyNumberFormat="1" applyFont="1" applyFill="1"/>
    <xf numFmtId="174" fontId="27" fillId="0" borderId="0" xfId="29100" applyNumberFormat="1" applyFont="1" applyFill="1" applyAlignment="1">
      <alignment horizontal="right"/>
    </xf>
    <xf numFmtId="174" fontId="0" fillId="0" borderId="0" xfId="29100" applyNumberFormat="1" applyFont="1" applyFill="1" applyAlignment="1">
      <alignment horizontal="right"/>
    </xf>
    <xf numFmtId="43" fontId="27" fillId="0" borderId="0" xfId="4895" applyFont="1" applyFill="1" applyBorder="1" applyAlignment="1">
      <alignment horizontal="right"/>
    </xf>
    <xf numFmtId="174" fontId="27" fillId="0" borderId="47" xfId="4895" applyNumberFormat="1" applyFont="1" applyFill="1" applyBorder="1" applyAlignment="1">
      <alignment horizontal="right"/>
    </xf>
    <xf numFmtId="174" fontId="27" fillId="0" borderId="48" xfId="4895" applyNumberFormat="1" applyFont="1" applyFill="1" applyBorder="1" applyAlignment="1">
      <alignment horizontal="right"/>
    </xf>
    <xf numFmtId="174" fontId="27" fillId="0" borderId="49" xfId="4895" applyNumberFormat="1" applyFont="1" applyFill="1" applyBorder="1" applyAlignment="1">
      <alignment horizontal="right"/>
    </xf>
    <xf numFmtId="174" fontId="27" fillId="0" borderId="50" xfId="4895" applyNumberFormat="1" applyFont="1" applyFill="1" applyBorder="1" applyAlignment="1">
      <alignment horizontal="right"/>
    </xf>
    <xf numFmtId="174" fontId="27" fillId="0" borderId="43" xfId="4895" applyNumberFormat="1" applyFont="1" applyFill="1" applyBorder="1" applyAlignment="1">
      <alignment horizontal="right"/>
    </xf>
    <xf numFmtId="169" fontId="27" fillId="0" borderId="0" xfId="0" applyNumberFormat="1" applyFont="1" applyBorder="1" applyAlignment="1">
      <alignment horizontal="right"/>
    </xf>
    <xf numFmtId="174" fontId="19" fillId="0" borderId="0" xfId="4895" applyNumberFormat="1" applyFont="1" applyFill="1" applyAlignment="1">
      <alignment horizontal="right"/>
    </xf>
    <xf numFmtId="1" fontId="30" fillId="0" borderId="0" xfId="4895" applyNumberFormat="1" applyFont="1" applyFill="1" applyAlignment="1">
      <alignment horizontal="right"/>
    </xf>
    <xf numFmtId="1" fontId="30" fillId="0" borderId="0" xfId="4895" applyNumberFormat="1" applyFont="1" applyFill="1"/>
    <xf numFmtId="174" fontId="0" fillId="0" borderId="29" xfId="4895" applyNumberFormat="1" applyFont="1" applyFill="1" applyBorder="1"/>
    <xf numFmtId="174" fontId="0" fillId="107" borderId="0" xfId="4895" applyNumberFormat="1" applyFont="1" applyFill="1"/>
    <xf numFmtId="0" fontId="30" fillId="0" borderId="0" xfId="0" applyFont="1" applyFill="1" applyBorder="1" applyAlignment="1">
      <alignment horizontal="right"/>
    </xf>
    <xf numFmtId="169" fontId="27" fillId="0" borderId="0" xfId="4895" applyNumberFormat="1" applyFont="1" applyFill="1" applyAlignment="1">
      <alignment horizontal="right"/>
    </xf>
    <xf numFmtId="169" fontId="27" fillId="0" borderId="57" xfId="0" applyNumberFormat="1" applyFont="1" applyFill="1" applyBorder="1" applyAlignment="1">
      <alignment horizontal="right"/>
    </xf>
    <xf numFmtId="169" fontId="27" fillId="0" borderId="32" xfId="3157" applyNumberFormat="1" applyFont="1" applyFill="1" applyBorder="1" applyAlignment="1" applyProtection="1">
      <alignment horizontal="right"/>
    </xf>
    <xf numFmtId="169" fontId="27" fillId="0" borderId="32" xfId="0" applyNumberFormat="1" applyFont="1" applyFill="1" applyBorder="1" applyAlignment="1">
      <alignment horizontal="right"/>
    </xf>
    <xf numFmtId="169" fontId="27" fillId="0" borderId="0" xfId="0" applyNumberFormat="1" applyFont="1" applyFill="1"/>
    <xf numFmtId="3" fontId="0" fillId="0" borderId="0" xfId="0" applyNumberFormat="1" applyAlignment="1">
      <alignment horizontal="right"/>
    </xf>
    <xf numFmtId="0" fontId="30" fillId="0" borderId="0" xfId="4895" applyNumberFormat="1" applyFont="1" applyAlignment="1">
      <alignment horizontal="right"/>
    </xf>
    <xf numFmtId="169" fontId="0" fillId="0" borderId="0" xfId="4895" applyNumberFormat="1" applyFont="1" applyAlignment="1">
      <alignment horizontal="right"/>
    </xf>
    <xf numFmtId="174" fontId="0" fillId="0" borderId="0" xfId="4895" applyNumberFormat="1" applyFont="1" applyFill="1" applyBorder="1" applyAlignment="1">
      <alignment horizontal="right"/>
    </xf>
    <xf numFmtId="0" fontId="27" fillId="0" borderId="0" xfId="0" applyFont="1"/>
    <xf numFmtId="0" fontId="0" fillId="0" borderId="0" xfId="0"/>
    <xf numFmtId="0" fontId="27" fillId="0" borderId="0" xfId="0" applyFont="1"/>
    <xf numFmtId="0" fontId="0" fillId="0" borderId="0" xfId="0"/>
    <xf numFmtId="0" fontId="0" fillId="0" borderId="54" xfId="0" applyBorder="1"/>
    <xf numFmtId="0" fontId="30" fillId="0" borderId="55" xfId="0" applyFont="1" applyBorder="1" applyAlignment="1">
      <alignment horizontal="right"/>
    </xf>
    <xf numFmtId="0" fontId="30" fillId="0" borderId="56" xfId="0" applyFont="1" applyBorder="1" applyAlignment="1">
      <alignment horizontal="right"/>
    </xf>
    <xf numFmtId="0" fontId="30" fillId="0" borderId="54" xfId="0" applyFont="1" applyBorder="1" applyAlignment="1">
      <alignment horizontal="right"/>
    </xf>
    <xf numFmtId="0" fontId="30" fillId="0" borderId="57" xfId="0" applyFont="1" applyBorder="1" applyAlignment="1">
      <alignment horizontal="right"/>
    </xf>
    <xf numFmtId="0" fontId="30" fillId="0" borderId="43" xfId="0" applyFont="1" applyBorder="1" applyAlignment="1">
      <alignment horizontal="right"/>
    </xf>
    <xf numFmtId="0" fontId="30" fillId="0" borderId="54" xfId="0" applyFont="1" applyBorder="1"/>
    <xf numFmtId="0" fontId="30" fillId="0" borderId="58" xfId="0" applyFont="1" applyBorder="1" applyAlignment="1">
      <alignment horizontal="right"/>
    </xf>
    <xf numFmtId="0" fontId="30" fillId="0" borderId="43" xfId="0" applyFont="1" applyBorder="1"/>
    <xf numFmtId="0" fontId="30" fillId="0" borderId="33" xfId="0" applyFont="1" applyBorder="1"/>
    <xf numFmtId="3" fontId="1" fillId="107" borderId="32" xfId="29100" applyNumberFormat="1" applyFont="1" applyFill="1" applyBorder="1"/>
    <xf numFmtId="3" fontId="1" fillId="107" borderId="33" xfId="29100" applyNumberFormat="1" applyFont="1" applyFill="1" applyBorder="1"/>
    <xf numFmtId="3" fontId="1" fillId="107" borderId="38" xfId="29100" applyNumberFormat="1" applyFont="1" applyFill="1" applyBorder="1"/>
    <xf numFmtId="0" fontId="30" fillId="0" borderId="29" xfId="0" applyFont="1" applyBorder="1"/>
    <xf numFmtId="3" fontId="1" fillId="107" borderId="34" xfId="29100" applyNumberFormat="1" applyFont="1" applyFill="1" applyBorder="1"/>
    <xf numFmtId="3" fontId="1" fillId="107" borderId="57" xfId="29100" applyNumberFormat="1" applyFont="1" applyFill="1" applyBorder="1"/>
    <xf numFmtId="3" fontId="1" fillId="107" borderId="55" xfId="29100" applyNumberFormat="1" applyFont="1" applyFill="1" applyBorder="1"/>
    <xf numFmtId="3" fontId="1" fillId="107" borderId="30" xfId="29100" applyNumberFormat="1" applyFont="1" applyFill="1" applyBorder="1"/>
    <xf numFmtId="3" fontId="0" fillId="0" borderId="33" xfId="29100" applyNumberFormat="1" applyFont="1" applyBorder="1" applyAlignment="1">
      <alignment horizontal="right"/>
    </xf>
    <xf numFmtId="3" fontId="0" fillId="0" borderId="32" xfId="29100" applyNumberFormat="1" applyFont="1" applyBorder="1" applyAlignment="1">
      <alignment horizontal="right"/>
    </xf>
    <xf numFmtId="3" fontId="27" fillId="0" borderId="38" xfId="0" applyNumberFormat="1" applyFont="1" applyBorder="1" applyAlignment="1">
      <alignment horizontal="right"/>
    </xf>
    <xf numFmtId="3" fontId="27" fillId="0" borderId="32" xfId="0" applyNumberFormat="1" applyFont="1" applyBorder="1" applyAlignment="1">
      <alignment horizontal="right"/>
    </xf>
    <xf numFmtId="0" fontId="0" fillId="0" borderId="38" xfId="0" applyBorder="1"/>
    <xf numFmtId="0" fontId="0" fillId="0" borderId="58" xfId="0" applyBorder="1"/>
    <xf numFmtId="3" fontId="1" fillId="107" borderId="37" xfId="29100" applyNumberFormat="1" applyFont="1" applyFill="1" applyBorder="1"/>
    <xf numFmtId="3" fontId="27" fillId="0" borderId="31" xfId="0" applyNumberFormat="1" applyFont="1" applyBorder="1" applyAlignment="1">
      <alignment horizontal="right"/>
    </xf>
    <xf numFmtId="3" fontId="1" fillId="107" borderId="31" xfId="29100" applyNumberFormat="1" applyFont="1" applyFill="1" applyBorder="1"/>
    <xf numFmtId="0" fontId="0" fillId="0" borderId="31" xfId="0" applyBorder="1"/>
    <xf numFmtId="0" fontId="30" fillId="0" borderId="37" xfId="0" applyFont="1" applyBorder="1"/>
    <xf numFmtId="0" fontId="30" fillId="0" borderId="56" xfId="0" applyFont="1" applyBorder="1"/>
    <xf numFmtId="0" fontId="0" fillId="0" borderId="45" xfId="0" applyBorder="1"/>
    <xf numFmtId="3" fontId="0" fillId="0" borderId="54" xfId="29100" applyNumberFormat="1" applyFont="1" applyBorder="1" applyAlignment="1">
      <alignment horizontal="right"/>
    </xf>
    <xf numFmtId="3" fontId="0" fillId="0" borderId="56" xfId="29100" applyNumberFormat="1" applyFont="1" applyBorder="1" applyAlignment="1">
      <alignment horizontal="right"/>
    </xf>
    <xf numFmtId="3" fontId="1" fillId="107" borderId="56" xfId="29100" applyNumberFormat="1" applyFont="1" applyFill="1" applyBorder="1"/>
    <xf numFmtId="3" fontId="1" fillId="107" borderId="54" xfId="29100" applyNumberFormat="1" applyFont="1" applyFill="1" applyBorder="1"/>
    <xf numFmtId="0" fontId="0" fillId="0" borderId="43" xfId="0" applyBorder="1"/>
    <xf numFmtId="3" fontId="0" fillId="0" borderId="34" xfId="29100" applyNumberFormat="1" applyFont="1" applyBorder="1" applyAlignment="1">
      <alignment horizontal="right"/>
    </xf>
    <xf numFmtId="3" fontId="0" fillId="0" borderId="37" xfId="29100" applyNumberFormat="1" applyFont="1" applyBorder="1" applyAlignment="1">
      <alignment horizontal="right"/>
    </xf>
    <xf numFmtId="3" fontId="27" fillId="0" borderId="34" xfId="0" applyNumberFormat="1" applyFont="1" applyBorder="1" applyAlignment="1">
      <alignment horizontal="right"/>
    </xf>
    <xf numFmtId="3" fontId="0" fillId="0" borderId="34" xfId="0" applyNumberFormat="1" applyBorder="1"/>
    <xf numFmtId="0" fontId="0" fillId="0" borderId="34" xfId="0" applyBorder="1"/>
    <xf numFmtId="0" fontId="0" fillId="0" borderId="55" xfId="0" applyBorder="1"/>
    <xf numFmtId="0" fontId="0" fillId="0" borderId="57" xfId="0" applyBorder="1"/>
    <xf numFmtId="0" fontId="0" fillId="0" borderId="37" xfId="0" applyBorder="1"/>
    <xf numFmtId="1" fontId="0" fillId="0" borderId="0" xfId="0" applyNumberFormat="1"/>
  </cellXfs>
  <cellStyles count="49546">
    <cellStyle name="1000-sep (2 dec) 10" xfId="1" xr:uid="{00000000-0005-0000-0000-000000000000}"/>
    <cellStyle name="1000-sep (2 dec) 10 10" xfId="10072" xr:uid="{00000000-0005-0000-0000-000001000000}"/>
    <cellStyle name="1000-sep (2 dec) 10 10 2" xfId="32715" xr:uid="{00000000-0005-0000-0000-0000496A0000}"/>
    <cellStyle name="1000-sep (2 dec) 10 11" xfId="10073" xr:uid="{00000000-0005-0000-0000-000002000000}"/>
    <cellStyle name="1000-sep (2 dec) 10 11 2" xfId="32716" xr:uid="{00000000-0005-0000-0000-00004A6A0000}"/>
    <cellStyle name="1000-sep (2 dec) 10 12" xfId="10074" xr:uid="{00000000-0005-0000-0000-000003000000}"/>
    <cellStyle name="1000-sep (2 dec) 10 12 2" xfId="32717" xr:uid="{00000000-0005-0000-0000-00004B6A0000}"/>
    <cellStyle name="1000-sep (2 dec) 10 2" xfId="2" xr:uid="{00000000-0005-0000-0000-000004000000}"/>
    <cellStyle name="1000-sep (2 dec) 10 2 10" xfId="10075" xr:uid="{00000000-0005-0000-0000-000005000000}"/>
    <cellStyle name="1000-sep (2 dec) 10 2 10 2" xfId="32718" xr:uid="{00000000-0005-0000-0000-00004C6A0000}"/>
    <cellStyle name="1000-sep (2 dec) 10 2 2" xfId="3" xr:uid="{00000000-0005-0000-0000-000006000000}"/>
    <cellStyle name="1000-sep (2 dec) 10 2 2 2" xfId="4" xr:uid="{00000000-0005-0000-0000-000007000000}"/>
    <cellStyle name="1000-sep (2 dec) 10 2 2 2 2" xfId="5137" xr:uid="{00000000-0005-0000-0000-000008000000}"/>
    <cellStyle name="1000-sep (2 dec) 10 2 2 2 2 2" xfId="10076" xr:uid="{00000000-0005-0000-0000-000009000000}"/>
    <cellStyle name="1000-sep (2 dec) 10 2 2 2 2 2 2" xfId="32719" xr:uid="{00000000-0005-0000-0000-00004D6A0000}"/>
    <cellStyle name="1000-sep (2 dec) 10 2 2 2 2 3" xfId="10077" xr:uid="{00000000-0005-0000-0000-00000A000000}"/>
    <cellStyle name="1000-sep (2 dec) 10 2 2 2 2 3 2" xfId="32720" xr:uid="{00000000-0005-0000-0000-00004E6A0000}"/>
    <cellStyle name="1000-sep (2 dec) 10 2 2 2 2 4" xfId="10078" xr:uid="{00000000-0005-0000-0000-00000B000000}"/>
    <cellStyle name="1000-sep (2 dec) 10 2 2 2 2 4 2" xfId="32721" xr:uid="{00000000-0005-0000-0000-00004F6A0000}"/>
    <cellStyle name="1000-sep (2 dec) 10 2 2 2 3" xfId="10079" xr:uid="{00000000-0005-0000-0000-00000C000000}"/>
    <cellStyle name="1000-sep (2 dec) 10 2 2 2 3 2" xfId="32722" xr:uid="{00000000-0005-0000-0000-0000506A0000}"/>
    <cellStyle name="1000-sep (2 dec) 10 2 2 2 4" xfId="10080" xr:uid="{00000000-0005-0000-0000-00000D000000}"/>
    <cellStyle name="1000-sep (2 dec) 10 2 2 2 4 2" xfId="32723" xr:uid="{00000000-0005-0000-0000-0000516A0000}"/>
    <cellStyle name="1000-sep (2 dec) 10 2 2 2 5" xfId="10081" xr:uid="{00000000-0005-0000-0000-00000E000000}"/>
    <cellStyle name="1000-sep (2 dec) 10 2 2 2 5 2" xfId="32724" xr:uid="{00000000-0005-0000-0000-0000526A0000}"/>
    <cellStyle name="1000-sep (2 dec) 10 2 2 3" xfId="5136" xr:uid="{00000000-0005-0000-0000-00000F000000}"/>
    <cellStyle name="1000-sep (2 dec) 10 2 2 3 2" xfId="10082" xr:uid="{00000000-0005-0000-0000-000010000000}"/>
    <cellStyle name="1000-sep (2 dec) 10 2 2 3 2 2" xfId="32725" xr:uid="{00000000-0005-0000-0000-0000536A0000}"/>
    <cellStyle name="1000-sep (2 dec) 10 2 2 3 3" xfId="10083" xr:uid="{00000000-0005-0000-0000-000011000000}"/>
    <cellStyle name="1000-sep (2 dec) 10 2 2 3 3 2" xfId="32726" xr:uid="{00000000-0005-0000-0000-0000546A0000}"/>
    <cellStyle name="1000-sep (2 dec) 10 2 2 3 4" xfId="10084" xr:uid="{00000000-0005-0000-0000-000012000000}"/>
    <cellStyle name="1000-sep (2 dec) 10 2 2 3 4 2" xfId="32727" xr:uid="{00000000-0005-0000-0000-0000556A0000}"/>
    <cellStyle name="1000-sep (2 dec) 10 2 2 4" xfId="10085" xr:uid="{00000000-0005-0000-0000-000013000000}"/>
    <cellStyle name="1000-sep (2 dec) 10 2 2 4 2" xfId="32728" xr:uid="{00000000-0005-0000-0000-0000566A0000}"/>
    <cellStyle name="1000-sep (2 dec) 10 2 2 5" xfId="10086" xr:uid="{00000000-0005-0000-0000-000014000000}"/>
    <cellStyle name="1000-sep (2 dec) 10 2 2 5 2" xfId="32729" xr:uid="{00000000-0005-0000-0000-0000576A0000}"/>
    <cellStyle name="1000-sep (2 dec) 10 2 2 6" xfId="10087" xr:uid="{00000000-0005-0000-0000-000015000000}"/>
    <cellStyle name="1000-sep (2 dec) 10 2 2 6 2" xfId="32730" xr:uid="{00000000-0005-0000-0000-0000586A0000}"/>
    <cellStyle name="1000-sep (2 dec) 10 2 3" xfId="5" xr:uid="{00000000-0005-0000-0000-000016000000}"/>
    <cellStyle name="1000-sep (2 dec) 10 2 3 2" xfId="6" xr:uid="{00000000-0005-0000-0000-000017000000}"/>
    <cellStyle name="1000-sep (2 dec) 10 2 3 2 2" xfId="5139" xr:uid="{00000000-0005-0000-0000-000018000000}"/>
    <cellStyle name="1000-sep (2 dec) 10 2 3 2 2 2" xfId="10088" xr:uid="{00000000-0005-0000-0000-000019000000}"/>
    <cellStyle name="1000-sep (2 dec) 10 2 3 2 2 2 2" xfId="32731" xr:uid="{00000000-0005-0000-0000-0000596A0000}"/>
    <cellStyle name="1000-sep (2 dec) 10 2 3 2 2 3" xfId="10089" xr:uid="{00000000-0005-0000-0000-00001A000000}"/>
    <cellStyle name="1000-sep (2 dec) 10 2 3 2 2 3 2" xfId="32732" xr:uid="{00000000-0005-0000-0000-00005A6A0000}"/>
    <cellStyle name="1000-sep (2 dec) 10 2 3 2 2 4" xfId="10090" xr:uid="{00000000-0005-0000-0000-00001B000000}"/>
    <cellStyle name="1000-sep (2 dec) 10 2 3 2 2 4 2" xfId="32733" xr:uid="{00000000-0005-0000-0000-00005B6A0000}"/>
    <cellStyle name="1000-sep (2 dec) 10 2 3 2 3" xfId="10091" xr:uid="{00000000-0005-0000-0000-00001C000000}"/>
    <cellStyle name="1000-sep (2 dec) 10 2 3 2 3 2" xfId="32734" xr:uid="{00000000-0005-0000-0000-00005C6A0000}"/>
    <cellStyle name="1000-sep (2 dec) 10 2 3 2 4" xfId="10092" xr:uid="{00000000-0005-0000-0000-00001D000000}"/>
    <cellStyle name="1000-sep (2 dec) 10 2 3 2 4 2" xfId="32735" xr:uid="{00000000-0005-0000-0000-00005D6A0000}"/>
    <cellStyle name="1000-sep (2 dec) 10 2 3 2 5" xfId="10093" xr:uid="{00000000-0005-0000-0000-00001E000000}"/>
    <cellStyle name="1000-sep (2 dec) 10 2 3 2 5 2" xfId="32736" xr:uid="{00000000-0005-0000-0000-00005E6A0000}"/>
    <cellStyle name="1000-sep (2 dec) 10 2 3 3" xfId="5138" xr:uid="{00000000-0005-0000-0000-00001F000000}"/>
    <cellStyle name="1000-sep (2 dec) 10 2 3 3 2" xfId="10094" xr:uid="{00000000-0005-0000-0000-000020000000}"/>
    <cellStyle name="1000-sep (2 dec) 10 2 3 3 2 2" xfId="32737" xr:uid="{00000000-0005-0000-0000-00005F6A0000}"/>
    <cellStyle name="1000-sep (2 dec) 10 2 3 3 3" xfId="10095" xr:uid="{00000000-0005-0000-0000-000021000000}"/>
    <cellStyle name="1000-sep (2 dec) 10 2 3 3 3 2" xfId="32738" xr:uid="{00000000-0005-0000-0000-0000606A0000}"/>
    <cellStyle name="1000-sep (2 dec) 10 2 3 3 4" xfId="10096" xr:uid="{00000000-0005-0000-0000-000022000000}"/>
    <cellStyle name="1000-sep (2 dec) 10 2 3 3 4 2" xfId="32739" xr:uid="{00000000-0005-0000-0000-0000616A0000}"/>
    <cellStyle name="1000-sep (2 dec) 10 2 3 4" xfId="10097" xr:uid="{00000000-0005-0000-0000-000023000000}"/>
    <cellStyle name="1000-sep (2 dec) 10 2 3 4 2" xfId="32740" xr:uid="{00000000-0005-0000-0000-0000626A0000}"/>
    <cellStyle name="1000-sep (2 dec) 10 2 3 5" xfId="10098" xr:uid="{00000000-0005-0000-0000-000024000000}"/>
    <cellStyle name="1000-sep (2 dec) 10 2 3 5 2" xfId="32741" xr:uid="{00000000-0005-0000-0000-0000636A0000}"/>
    <cellStyle name="1000-sep (2 dec) 10 2 3 6" xfId="10099" xr:uid="{00000000-0005-0000-0000-000025000000}"/>
    <cellStyle name="1000-sep (2 dec) 10 2 3 6 2" xfId="32742" xr:uid="{00000000-0005-0000-0000-0000646A0000}"/>
    <cellStyle name="1000-sep (2 dec) 10 2 4" xfId="7" xr:uid="{00000000-0005-0000-0000-000026000000}"/>
    <cellStyle name="1000-sep (2 dec) 10 2 4 2" xfId="5140" xr:uid="{00000000-0005-0000-0000-000027000000}"/>
    <cellStyle name="1000-sep (2 dec) 10 2 4 2 2" xfId="10100" xr:uid="{00000000-0005-0000-0000-000028000000}"/>
    <cellStyle name="1000-sep (2 dec) 10 2 4 2 2 2" xfId="32743" xr:uid="{00000000-0005-0000-0000-0000656A0000}"/>
    <cellStyle name="1000-sep (2 dec) 10 2 4 2 3" xfId="10101" xr:uid="{00000000-0005-0000-0000-000029000000}"/>
    <cellStyle name="1000-sep (2 dec) 10 2 4 2 3 2" xfId="32744" xr:uid="{00000000-0005-0000-0000-0000666A0000}"/>
    <cellStyle name="1000-sep (2 dec) 10 2 4 2 4" xfId="10102" xr:uid="{00000000-0005-0000-0000-00002A000000}"/>
    <cellStyle name="1000-sep (2 dec) 10 2 4 2 4 2" xfId="32745" xr:uid="{00000000-0005-0000-0000-0000676A0000}"/>
    <cellStyle name="1000-sep (2 dec) 10 2 4 3" xfId="10103" xr:uid="{00000000-0005-0000-0000-00002B000000}"/>
    <cellStyle name="1000-sep (2 dec) 10 2 4 3 2" xfId="32746" xr:uid="{00000000-0005-0000-0000-0000686A0000}"/>
    <cellStyle name="1000-sep (2 dec) 10 2 4 4" xfId="10104" xr:uid="{00000000-0005-0000-0000-00002C000000}"/>
    <cellStyle name="1000-sep (2 dec) 10 2 4 4 2" xfId="32747" xr:uid="{00000000-0005-0000-0000-0000696A0000}"/>
    <cellStyle name="1000-sep (2 dec) 10 2 4 5" xfId="10105" xr:uid="{00000000-0005-0000-0000-00002D000000}"/>
    <cellStyle name="1000-sep (2 dec) 10 2 4 5 2" xfId="32748" xr:uid="{00000000-0005-0000-0000-00006A6A0000}"/>
    <cellStyle name="1000-sep (2 dec) 10 2 5" xfId="8" xr:uid="{00000000-0005-0000-0000-00002E000000}"/>
    <cellStyle name="1000-sep (2 dec) 10 2 5 2" xfId="5141" xr:uid="{00000000-0005-0000-0000-00002F000000}"/>
    <cellStyle name="1000-sep (2 dec) 10 2 5 2 2" xfId="10106" xr:uid="{00000000-0005-0000-0000-000030000000}"/>
    <cellStyle name="1000-sep (2 dec) 10 2 5 2 2 2" xfId="32749" xr:uid="{00000000-0005-0000-0000-00006B6A0000}"/>
    <cellStyle name="1000-sep (2 dec) 10 2 5 2 3" xfId="10107" xr:uid="{00000000-0005-0000-0000-000031000000}"/>
    <cellStyle name="1000-sep (2 dec) 10 2 5 2 3 2" xfId="32750" xr:uid="{00000000-0005-0000-0000-00006C6A0000}"/>
    <cellStyle name="1000-sep (2 dec) 10 2 5 2 4" xfId="10108" xr:uid="{00000000-0005-0000-0000-000032000000}"/>
    <cellStyle name="1000-sep (2 dec) 10 2 5 2 4 2" xfId="32751" xr:uid="{00000000-0005-0000-0000-00006D6A0000}"/>
    <cellStyle name="1000-sep (2 dec) 10 2 5 3" xfId="10109" xr:uid="{00000000-0005-0000-0000-000033000000}"/>
    <cellStyle name="1000-sep (2 dec) 10 2 5 3 2" xfId="32752" xr:uid="{00000000-0005-0000-0000-00006E6A0000}"/>
    <cellStyle name="1000-sep (2 dec) 10 2 5 4" xfId="10110" xr:uid="{00000000-0005-0000-0000-000034000000}"/>
    <cellStyle name="1000-sep (2 dec) 10 2 5 4 2" xfId="32753" xr:uid="{00000000-0005-0000-0000-00006F6A0000}"/>
    <cellStyle name="1000-sep (2 dec) 10 2 5 5" xfId="10111" xr:uid="{00000000-0005-0000-0000-000035000000}"/>
    <cellStyle name="1000-sep (2 dec) 10 2 5 5 2" xfId="32754" xr:uid="{00000000-0005-0000-0000-0000706A0000}"/>
    <cellStyle name="1000-sep (2 dec) 10 2 6" xfId="9" xr:uid="{00000000-0005-0000-0000-000036000000}"/>
    <cellStyle name="1000-sep (2 dec) 10 2 6 2" xfId="5142" xr:uid="{00000000-0005-0000-0000-000037000000}"/>
    <cellStyle name="1000-sep (2 dec) 10 2 6 3" xfId="10112" xr:uid="{00000000-0005-0000-0000-000038000000}"/>
    <cellStyle name="1000-sep (2 dec) 10 2 6 3 2" xfId="32755" xr:uid="{00000000-0005-0000-0000-0000716A0000}"/>
    <cellStyle name="1000-sep (2 dec) 10 2 6 4" xfId="10113" xr:uid="{00000000-0005-0000-0000-000039000000}"/>
    <cellStyle name="1000-sep (2 dec) 10 2 6 4 2" xfId="32756" xr:uid="{00000000-0005-0000-0000-0000726A0000}"/>
    <cellStyle name="1000-sep (2 dec) 10 2 7" xfId="5135" xr:uid="{00000000-0005-0000-0000-00003A000000}"/>
    <cellStyle name="1000-sep (2 dec) 10 2 7 2" xfId="10114" xr:uid="{00000000-0005-0000-0000-00003B000000}"/>
    <cellStyle name="1000-sep (2 dec) 10 2 7 2 2" xfId="32757" xr:uid="{00000000-0005-0000-0000-0000736A0000}"/>
    <cellStyle name="1000-sep (2 dec) 10 2 7 3" xfId="10115" xr:uid="{00000000-0005-0000-0000-00003C000000}"/>
    <cellStyle name="1000-sep (2 dec) 10 2 7 3 2" xfId="32758" xr:uid="{00000000-0005-0000-0000-0000746A0000}"/>
    <cellStyle name="1000-sep (2 dec) 10 2 7 4" xfId="10116" xr:uid="{00000000-0005-0000-0000-00003D000000}"/>
    <cellStyle name="1000-sep (2 dec) 10 2 7 4 2" xfId="32759" xr:uid="{00000000-0005-0000-0000-0000756A0000}"/>
    <cellStyle name="1000-sep (2 dec) 10 2 8" xfId="10117" xr:uid="{00000000-0005-0000-0000-00003E000000}"/>
    <cellStyle name="1000-sep (2 dec) 10 2 8 2" xfId="32760" xr:uid="{00000000-0005-0000-0000-0000766A0000}"/>
    <cellStyle name="1000-sep (2 dec) 10 2 9" xfId="10118" xr:uid="{00000000-0005-0000-0000-00003F000000}"/>
    <cellStyle name="1000-sep (2 dec) 10 2 9 2" xfId="32761" xr:uid="{00000000-0005-0000-0000-0000776A0000}"/>
    <cellStyle name="1000-sep (2 dec) 10 3" xfId="10" xr:uid="{00000000-0005-0000-0000-000040000000}"/>
    <cellStyle name="1000-sep (2 dec) 10 3 2" xfId="11" xr:uid="{00000000-0005-0000-0000-000041000000}"/>
    <cellStyle name="1000-sep (2 dec) 10 3 2 2" xfId="5143" xr:uid="{00000000-0005-0000-0000-000042000000}"/>
    <cellStyle name="1000-sep (2 dec) 10 3 2 2 2" xfId="29112" xr:uid="{00000000-0005-0000-0000-00007A6A0000}"/>
    <cellStyle name="1000-sep (2 dec) 10 3 2 3" xfId="27207" xr:uid="{00000000-0005-0000-0000-0000796A0000}"/>
    <cellStyle name="1000-sep (2 dec) 10 3 3" xfId="27206" xr:uid="{00000000-0005-0000-0000-0000786A0000}"/>
    <cellStyle name="1000-sep (2 dec) 10 4" xfId="12" xr:uid="{00000000-0005-0000-0000-000043000000}"/>
    <cellStyle name="1000-sep (2 dec) 10 5" xfId="13" xr:uid="{00000000-0005-0000-0000-000044000000}"/>
    <cellStyle name="1000-sep (2 dec) 10 5 2" xfId="14" xr:uid="{00000000-0005-0000-0000-000045000000}"/>
    <cellStyle name="1000-sep (2 dec) 10 5 2 2" xfId="5145" xr:uid="{00000000-0005-0000-0000-000046000000}"/>
    <cellStyle name="1000-sep (2 dec) 10 5 2 2 2" xfId="10119" xr:uid="{00000000-0005-0000-0000-000047000000}"/>
    <cellStyle name="1000-sep (2 dec) 10 5 2 2 2 2" xfId="32762" xr:uid="{00000000-0005-0000-0000-00007B6A0000}"/>
    <cellStyle name="1000-sep (2 dec) 10 5 2 2 3" xfId="10120" xr:uid="{00000000-0005-0000-0000-000048000000}"/>
    <cellStyle name="1000-sep (2 dec) 10 5 2 2 3 2" xfId="32763" xr:uid="{00000000-0005-0000-0000-00007C6A0000}"/>
    <cellStyle name="1000-sep (2 dec) 10 5 2 2 4" xfId="10121" xr:uid="{00000000-0005-0000-0000-000049000000}"/>
    <cellStyle name="1000-sep (2 dec) 10 5 2 2 4 2" xfId="32764" xr:uid="{00000000-0005-0000-0000-00007D6A0000}"/>
    <cellStyle name="1000-sep (2 dec) 10 5 2 3" xfId="10122" xr:uid="{00000000-0005-0000-0000-00004A000000}"/>
    <cellStyle name="1000-sep (2 dec) 10 5 2 3 2" xfId="32765" xr:uid="{00000000-0005-0000-0000-00007E6A0000}"/>
    <cellStyle name="1000-sep (2 dec) 10 5 2 4" xfId="10123" xr:uid="{00000000-0005-0000-0000-00004B000000}"/>
    <cellStyle name="1000-sep (2 dec) 10 5 2 4 2" xfId="32766" xr:uid="{00000000-0005-0000-0000-00007F6A0000}"/>
    <cellStyle name="1000-sep (2 dec) 10 5 2 5" xfId="10124" xr:uid="{00000000-0005-0000-0000-00004C000000}"/>
    <cellStyle name="1000-sep (2 dec) 10 5 2 5 2" xfId="32767" xr:uid="{00000000-0005-0000-0000-0000806A0000}"/>
    <cellStyle name="1000-sep (2 dec) 10 5 3" xfId="5144" xr:uid="{00000000-0005-0000-0000-00004D000000}"/>
    <cellStyle name="1000-sep (2 dec) 10 5 3 2" xfId="10125" xr:uid="{00000000-0005-0000-0000-00004E000000}"/>
    <cellStyle name="1000-sep (2 dec) 10 5 3 2 2" xfId="32768" xr:uid="{00000000-0005-0000-0000-0000816A0000}"/>
    <cellStyle name="1000-sep (2 dec) 10 5 3 3" xfId="10126" xr:uid="{00000000-0005-0000-0000-00004F000000}"/>
    <cellStyle name="1000-sep (2 dec) 10 5 3 3 2" xfId="32769" xr:uid="{00000000-0005-0000-0000-0000826A0000}"/>
    <cellStyle name="1000-sep (2 dec) 10 5 3 4" xfId="10127" xr:uid="{00000000-0005-0000-0000-000050000000}"/>
    <cellStyle name="1000-sep (2 dec) 10 5 3 4 2" xfId="32770" xr:uid="{00000000-0005-0000-0000-0000836A0000}"/>
    <cellStyle name="1000-sep (2 dec) 10 5 4" xfId="10128" xr:uid="{00000000-0005-0000-0000-000051000000}"/>
    <cellStyle name="1000-sep (2 dec) 10 5 4 2" xfId="32771" xr:uid="{00000000-0005-0000-0000-0000846A0000}"/>
    <cellStyle name="1000-sep (2 dec) 10 5 5" xfId="10129" xr:uid="{00000000-0005-0000-0000-000052000000}"/>
    <cellStyle name="1000-sep (2 dec) 10 5 5 2" xfId="32772" xr:uid="{00000000-0005-0000-0000-0000856A0000}"/>
    <cellStyle name="1000-sep (2 dec) 10 5 6" xfId="10130" xr:uid="{00000000-0005-0000-0000-000053000000}"/>
    <cellStyle name="1000-sep (2 dec) 10 5 6 2" xfId="32773" xr:uid="{00000000-0005-0000-0000-0000866A0000}"/>
    <cellStyle name="1000-sep (2 dec) 10 6" xfId="15" xr:uid="{00000000-0005-0000-0000-000054000000}"/>
    <cellStyle name="1000-sep (2 dec) 10 6 2" xfId="16" xr:uid="{00000000-0005-0000-0000-000055000000}"/>
    <cellStyle name="1000-sep (2 dec) 10 6 2 2" xfId="5147" xr:uid="{00000000-0005-0000-0000-000056000000}"/>
    <cellStyle name="1000-sep (2 dec) 10 6 2 2 2" xfId="10131" xr:uid="{00000000-0005-0000-0000-000057000000}"/>
    <cellStyle name="1000-sep (2 dec) 10 6 2 2 2 2" xfId="32774" xr:uid="{00000000-0005-0000-0000-0000876A0000}"/>
    <cellStyle name="1000-sep (2 dec) 10 6 2 2 3" xfId="10132" xr:uid="{00000000-0005-0000-0000-000058000000}"/>
    <cellStyle name="1000-sep (2 dec) 10 6 2 2 3 2" xfId="32775" xr:uid="{00000000-0005-0000-0000-0000886A0000}"/>
    <cellStyle name="1000-sep (2 dec) 10 6 2 2 4" xfId="10133" xr:uid="{00000000-0005-0000-0000-000059000000}"/>
    <cellStyle name="1000-sep (2 dec) 10 6 2 2 4 2" xfId="32776" xr:uid="{00000000-0005-0000-0000-0000896A0000}"/>
    <cellStyle name="1000-sep (2 dec) 10 6 2 3" xfId="10134" xr:uid="{00000000-0005-0000-0000-00005A000000}"/>
    <cellStyle name="1000-sep (2 dec) 10 6 2 3 2" xfId="32777" xr:uid="{00000000-0005-0000-0000-00008A6A0000}"/>
    <cellStyle name="1000-sep (2 dec) 10 6 2 4" xfId="10135" xr:uid="{00000000-0005-0000-0000-00005B000000}"/>
    <cellStyle name="1000-sep (2 dec) 10 6 2 4 2" xfId="32778" xr:uid="{00000000-0005-0000-0000-00008B6A0000}"/>
    <cellStyle name="1000-sep (2 dec) 10 6 2 5" xfId="10136" xr:uid="{00000000-0005-0000-0000-00005C000000}"/>
    <cellStyle name="1000-sep (2 dec) 10 6 2 5 2" xfId="32779" xr:uid="{00000000-0005-0000-0000-00008C6A0000}"/>
    <cellStyle name="1000-sep (2 dec) 10 6 3" xfId="5146" xr:uid="{00000000-0005-0000-0000-00005D000000}"/>
    <cellStyle name="1000-sep (2 dec) 10 6 3 2" xfId="10137" xr:uid="{00000000-0005-0000-0000-00005E000000}"/>
    <cellStyle name="1000-sep (2 dec) 10 6 3 2 2" xfId="32780" xr:uid="{00000000-0005-0000-0000-00008D6A0000}"/>
    <cellStyle name="1000-sep (2 dec) 10 6 3 3" xfId="10138" xr:uid="{00000000-0005-0000-0000-00005F000000}"/>
    <cellStyle name="1000-sep (2 dec) 10 6 3 3 2" xfId="32781" xr:uid="{00000000-0005-0000-0000-00008E6A0000}"/>
    <cellStyle name="1000-sep (2 dec) 10 6 3 4" xfId="10139" xr:uid="{00000000-0005-0000-0000-000060000000}"/>
    <cellStyle name="1000-sep (2 dec) 10 6 3 4 2" xfId="32782" xr:uid="{00000000-0005-0000-0000-00008F6A0000}"/>
    <cellStyle name="1000-sep (2 dec) 10 6 4" xfId="10140" xr:uid="{00000000-0005-0000-0000-000061000000}"/>
    <cellStyle name="1000-sep (2 dec) 10 6 4 2" xfId="32783" xr:uid="{00000000-0005-0000-0000-0000906A0000}"/>
    <cellStyle name="1000-sep (2 dec) 10 6 5" xfId="10141" xr:uid="{00000000-0005-0000-0000-000062000000}"/>
    <cellStyle name="1000-sep (2 dec) 10 6 5 2" xfId="32784" xr:uid="{00000000-0005-0000-0000-0000916A0000}"/>
    <cellStyle name="1000-sep (2 dec) 10 6 6" xfId="10142" xr:uid="{00000000-0005-0000-0000-000063000000}"/>
    <cellStyle name="1000-sep (2 dec) 10 6 6 2" xfId="32785" xr:uid="{00000000-0005-0000-0000-0000926A0000}"/>
    <cellStyle name="1000-sep (2 dec) 10 7" xfId="17" xr:uid="{00000000-0005-0000-0000-000064000000}"/>
    <cellStyle name="1000-sep (2 dec) 10 7 2" xfId="5148" xr:uid="{00000000-0005-0000-0000-000065000000}"/>
    <cellStyle name="1000-sep (2 dec) 10 7 2 2" xfId="10143" xr:uid="{00000000-0005-0000-0000-000066000000}"/>
    <cellStyle name="1000-sep (2 dec) 10 7 2 2 2" xfId="32786" xr:uid="{00000000-0005-0000-0000-0000936A0000}"/>
    <cellStyle name="1000-sep (2 dec) 10 7 2 3" xfId="10144" xr:uid="{00000000-0005-0000-0000-000067000000}"/>
    <cellStyle name="1000-sep (2 dec) 10 7 2 3 2" xfId="32787" xr:uid="{00000000-0005-0000-0000-0000946A0000}"/>
    <cellStyle name="1000-sep (2 dec) 10 7 2 4" xfId="10145" xr:uid="{00000000-0005-0000-0000-000068000000}"/>
    <cellStyle name="1000-sep (2 dec) 10 7 2 4 2" xfId="32788" xr:uid="{00000000-0005-0000-0000-0000956A0000}"/>
    <cellStyle name="1000-sep (2 dec) 10 7 3" xfId="10146" xr:uid="{00000000-0005-0000-0000-000069000000}"/>
    <cellStyle name="1000-sep (2 dec) 10 7 3 2" xfId="32789" xr:uid="{00000000-0005-0000-0000-0000966A0000}"/>
    <cellStyle name="1000-sep (2 dec) 10 7 4" xfId="10147" xr:uid="{00000000-0005-0000-0000-00006A000000}"/>
    <cellStyle name="1000-sep (2 dec) 10 7 4 2" xfId="32790" xr:uid="{00000000-0005-0000-0000-0000976A0000}"/>
    <cellStyle name="1000-sep (2 dec) 10 7 5" xfId="10148" xr:uid="{00000000-0005-0000-0000-00006B000000}"/>
    <cellStyle name="1000-sep (2 dec) 10 7 5 2" xfId="32791" xr:uid="{00000000-0005-0000-0000-0000986A0000}"/>
    <cellStyle name="1000-sep (2 dec) 10 8" xfId="18" xr:uid="{00000000-0005-0000-0000-00006C000000}"/>
    <cellStyle name="1000-sep (2 dec) 10 8 2" xfId="5149" xr:uid="{00000000-0005-0000-0000-00006D000000}"/>
    <cellStyle name="1000-sep (2 dec) 10 8 2 2" xfId="29113" xr:uid="{00000000-0005-0000-0000-00009A6A0000}"/>
    <cellStyle name="1000-sep (2 dec) 10 8 3" xfId="10149" xr:uid="{00000000-0005-0000-0000-00006E000000}"/>
    <cellStyle name="1000-sep (2 dec) 10 8 3 2" xfId="10150" xr:uid="{00000000-0005-0000-0000-00006F000000}"/>
    <cellStyle name="1000-sep (2 dec) 10 8 3 2 2" xfId="32793" xr:uid="{00000000-0005-0000-0000-00009C6A0000}"/>
    <cellStyle name="1000-sep (2 dec) 10 8 3 3" xfId="10151" xr:uid="{00000000-0005-0000-0000-000070000000}"/>
    <cellStyle name="1000-sep (2 dec) 10 8 3 3 2" xfId="32794" xr:uid="{00000000-0005-0000-0000-00009D6A0000}"/>
    <cellStyle name="1000-sep (2 dec) 10 8 3 4" xfId="32792" xr:uid="{00000000-0005-0000-0000-00009B6A0000}"/>
    <cellStyle name="1000-sep (2 dec) 10 8 4" xfId="27208" xr:uid="{00000000-0005-0000-0000-0000996A0000}"/>
    <cellStyle name="1000-sep (2 dec) 10 9" xfId="10152" xr:uid="{00000000-0005-0000-0000-000071000000}"/>
    <cellStyle name="1000-sep (2 dec) 10 9 2" xfId="10153" xr:uid="{00000000-0005-0000-0000-000072000000}"/>
    <cellStyle name="1000-sep (2 dec) 10 9 2 2" xfId="32796" xr:uid="{00000000-0005-0000-0000-00009F6A0000}"/>
    <cellStyle name="1000-sep (2 dec) 10 9 3" xfId="10154" xr:uid="{00000000-0005-0000-0000-000073000000}"/>
    <cellStyle name="1000-sep (2 dec) 10 9 3 2" xfId="32797" xr:uid="{00000000-0005-0000-0000-0000A06A0000}"/>
    <cellStyle name="1000-sep (2 dec) 10 9 4" xfId="10155" xr:uid="{00000000-0005-0000-0000-000074000000}"/>
    <cellStyle name="1000-sep (2 dec) 10 9 4 2" xfId="32798" xr:uid="{00000000-0005-0000-0000-0000A16A0000}"/>
    <cellStyle name="1000-sep (2 dec) 10 9 5" xfId="32795" xr:uid="{00000000-0005-0000-0000-00009E6A0000}"/>
    <cellStyle name="1000-sep (2 dec) 11" xfId="19" xr:uid="{00000000-0005-0000-0000-000075000000}"/>
    <cellStyle name="1000-sep (2 dec) 11 2" xfId="20" xr:uid="{00000000-0005-0000-0000-000076000000}"/>
    <cellStyle name="1000-sep (2 dec) 11 2 2" xfId="21" xr:uid="{00000000-0005-0000-0000-000077000000}"/>
    <cellStyle name="1000-sep (2 dec) 11 2 2 2" xfId="22" xr:uid="{00000000-0005-0000-0000-000078000000}"/>
    <cellStyle name="1000-sep (2 dec) 11 2 2 2 2" xfId="5152" xr:uid="{00000000-0005-0000-0000-000079000000}"/>
    <cellStyle name="1000-sep (2 dec) 11 2 2 2 2 2" xfId="10156" xr:uid="{00000000-0005-0000-0000-00007A000000}"/>
    <cellStyle name="1000-sep (2 dec) 11 2 2 2 2 2 2" xfId="32799" xr:uid="{00000000-0005-0000-0000-0000A26A0000}"/>
    <cellStyle name="1000-sep (2 dec) 11 2 2 2 2 3" xfId="10157" xr:uid="{00000000-0005-0000-0000-00007B000000}"/>
    <cellStyle name="1000-sep (2 dec) 11 2 2 2 2 3 2" xfId="32800" xr:uid="{00000000-0005-0000-0000-0000A36A0000}"/>
    <cellStyle name="1000-sep (2 dec) 11 2 2 2 2 4" xfId="10158" xr:uid="{00000000-0005-0000-0000-00007C000000}"/>
    <cellStyle name="1000-sep (2 dec) 11 2 2 2 2 4 2" xfId="32801" xr:uid="{00000000-0005-0000-0000-0000A46A0000}"/>
    <cellStyle name="1000-sep (2 dec) 11 2 2 2 3" xfId="10159" xr:uid="{00000000-0005-0000-0000-00007D000000}"/>
    <cellStyle name="1000-sep (2 dec) 11 2 2 2 3 2" xfId="32802" xr:uid="{00000000-0005-0000-0000-0000A56A0000}"/>
    <cellStyle name="1000-sep (2 dec) 11 2 2 2 4" xfId="10160" xr:uid="{00000000-0005-0000-0000-00007E000000}"/>
    <cellStyle name="1000-sep (2 dec) 11 2 2 2 4 2" xfId="32803" xr:uid="{00000000-0005-0000-0000-0000A66A0000}"/>
    <cellStyle name="1000-sep (2 dec) 11 2 2 2 5" xfId="10161" xr:uid="{00000000-0005-0000-0000-00007F000000}"/>
    <cellStyle name="1000-sep (2 dec) 11 2 2 2 5 2" xfId="32804" xr:uid="{00000000-0005-0000-0000-0000A76A0000}"/>
    <cellStyle name="1000-sep (2 dec) 11 2 2 3" xfId="5151" xr:uid="{00000000-0005-0000-0000-000080000000}"/>
    <cellStyle name="1000-sep (2 dec) 11 2 2 3 2" xfId="10162" xr:uid="{00000000-0005-0000-0000-000081000000}"/>
    <cellStyle name="1000-sep (2 dec) 11 2 2 3 2 2" xfId="32805" xr:uid="{00000000-0005-0000-0000-0000A86A0000}"/>
    <cellStyle name="1000-sep (2 dec) 11 2 2 3 3" xfId="10163" xr:uid="{00000000-0005-0000-0000-000082000000}"/>
    <cellStyle name="1000-sep (2 dec) 11 2 2 3 3 2" xfId="32806" xr:uid="{00000000-0005-0000-0000-0000A96A0000}"/>
    <cellStyle name="1000-sep (2 dec) 11 2 2 3 4" xfId="10164" xr:uid="{00000000-0005-0000-0000-000083000000}"/>
    <cellStyle name="1000-sep (2 dec) 11 2 2 3 4 2" xfId="32807" xr:uid="{00000000-0005-0000-0000-0000AA6A0000}"/>
    <cellStyle name="1000-sep (2 dec) 11 2 2 4" xfId="10165" xr:uid="{00000000-0005-0000-0000-000084000000}"/>
    <cellStyle name="1000-sep (2 dec) 11 2 2 4 2" xfId="32808" xr:uid="{00000000-0005-0000-0000-0000AB6A0000}"/>
    <cellStyle name="1000-sep (2 dec) 11 2 2 5" xfId="10166" xr:uid="{00000000-0005-0000-0000-000085000000}"/>
    <cellStyle name="1000-sep (2 dec) 11 2 2 5 2" xfId="32809" xr:uid="{00000000-0005-0000-0000-0000AC6A0000}"/>
    <cellStyle name="1000-sep (2 dec) 11 2 2 6" xfId="10167" xr:uid="{00000000-0005-0000-0000-000086000000}"/>
    <cellStyle name="1000-sep (2 dec) 11 2 2 6 2" xfId="32810" xr:uid="{00000000-0005-0000-0000-0000AD6A0000}"/>
    <cellStyle name="1000-sep (2 dec) 11 2 3" xfId="23" xr:uid="{00000000-0005-0000-0000-000087000000}"/>
    <cellStyle name="1000-sep (2 dec) 11 2 3 2" xfId="24" xr:uid="{00000000-0005-0000-0000-000088000000}"/>
    <cellStyle name="1000-sep (2 dec) 11 2 3 2 2" xfId="5154" xr:uid="{00000000-0005-0000-0000-000089000000}"/>
    <cellStyle name="1000-sep (2 dec) 11 2 3 2 2 2" xfId="10168" xr:uid="{00000000-0005-0000-0000-00008A000000}"/>
    <cellStyle name="1000-sep (2 dec) 11 2 3 2 2 2 2" xfId="32811" xr:uid="{00000000-0005-0000-0000-0000AE6A0000}"/>
    <cellStyle name="1000-sep (2 dec) 11 2 3 2 2 3" xfId="10169" xr:uid="{00000000-0005-0000-0000-00008B000000}"/>
    <cellStyle name="1000-sep (2 dec) 11 2 3 2 2 3 2" xfId="32812" xr:uid="{00000000-0005-0000-0000-0000AF6A0000}"/>
    <cellStyle name="1000-sep (2 dec) 11 2 3 2 2 4" xfId="10170" xr:uid="{00000000-0005-0000-0000-00008C000000}"/>
    <cellStyle name="1000-sep (2 dec) 11 2 3 2 2 4 2" xfId="32813" xr:uid="{00000000-0005-0000-0000-0000B06A0000}"/>
    <cellStyle name="1000-sep (2 dec) 11 2 3 2 3" xfId="10171" xr:uid="{00000000-0005-0000-0000-00008D000000}"/>
    <cellStyle name="1000-sep (2 dec) 11 2 3 2 3 2" xfId="32814" xr:uid="{00000000-0005-0000-0000-0000B16A0000}"/>
    <cellStyle name="1000-sep (2 dec) 11 2 3 2 4" xfId="10172" xr:uid="{00000000-0005-0000-0000-00008E000000}"/>
    <cellStyle name="1000-sep (2 dec) 11 2 3 2 4 2" xfId="32815" xr:uid="{00000000-0005-0000-0000-0000B26A0000}"/>
    <cellStyle name="1000-sep (2 dec) 11 2 3 2 5" xfId="10173" xr:uid="{00000000-0005-0000-0000-00008F000000}"/>
    <cellStyle name="1000-sep (2 dec) 11 2 3 2 5 2" xfId="32816" xr:uid="{00000000-0005-0000-0000-0000B36A0000}"/>
    <cellStyle name="1000-sep (2 dec) 11 2 3 3" xfId="5153" xr:uid="{00000000-0005-0000-0000-000090000000}"/>
    <cellStyle name="1000-sep (2 dec) 11 2 3 3 2" xfId="10174" xr:uid="{00000000-0005-0000-0000-000091000000}"/>
    <cellStyle name="1000-sep (2 dec) 11 2 3 3 2 2" xfId="32817" xr:uid="{00000000-0005-0000-0000-0000B46A0000}"/>
    <cellStyle name="1000-sep (2 dec) 11 2 3 3 3" xfId="10175" xr:uid="{00000000-0005-0000-0000-000092000000}"/>
    <cellStyle name="1000-sep (2 dec) 11 2 3 3 3 2" xfId="32818" xr:uid="{00000000-0005-0000-0000-0000B56A0000}"/>
    <cellStyle name="1000-sep (2 dec) 11 2 3 3 4" xfId="10176" xr:uid="{00000000-0005-0000-0000-000093000000}"/>
    <cellStyle name="1000-sep (2 dec) 11 2 3 3 4 2" xfId="32819" xr:uid="{00000000-0005-0000-0000-0000B66A0000}"/>
    <cellStyle name="1000-sep (2 dec) 11 2 3 4" xfId="10177" xr:uid="{00000000-0005-0000-0000-000094000000}"/>
    <cellStyle name="1000-sep (2 dec) 11 2 3 4 2" xfId="32820" xr:uid="{00000000-0005-0000-0000-0000B76A0000}"/>
    <cellStyle name="1000-sep (2 dec) 11 2 3 5" xfId="10178" xr:uid="{00000000-0005-0000-0000-000095000000}"/>
    <cellStyle name="1000-sep (2 dec) 11 2 3 5 2" xfId="32821" xr:uid="{00000000-0005-0000-0000-0000B86A0000}"/>
    <cellStyle name="1000-sep (2 dec) 11 2 3 6" xfId="10179" xr:uid="{00000000-0005-0000-0000-000096000000}"/>
    <cellStyle name="1000-sep (2 dec) 11 2 3 6 2" xfId="32822" xr:uid="{00000000-0005-0000-0000-0000B96A0000}"/>
    <cellStyle name="1000-sep (2 dec) 11 2 4" xfId="25" xr:uid="{00000000-0005-0000-0000-000097000000}"/>
    <cellStyle name="1000-sep (2 dec) 11 2 4 2" xfId="5155" xr:uid="{00000000-0005-0000-0000-000098000000}"/>
    <cellStyle name="1000-sep (2 dec) 11 2 4 2 2" xfId="10180" xr:uid="{00000000-0005-0000-0000-000099000000}"/>
    <cellStyle name="1000-sep (2 dec) 11 2 4 2 2 2" xfId="32823" xr:uid="{00000000-0005-0000-0000-0000BA6A0000}"/>
    <cellStyle name="1000-sep (2 dec) 11 2 4 2 3" xfId="10181" xr:uid="{00000000-0005-0000-0000-00009A000000}"/>
    <cellStyle name="1000-sep (2 dec) 11 2 4 2 3 2" xfId="32824" xr:uid="{00000000-0005-0000-0000-0000BB6A0000}"/>
    <cellStyle name="1000-sep (2 dec) 11 2 4 2 4" xfId="10182" xr:uid="{00000000-0005-0000-0000-00009B000000}"/>
    <cellStyle name="1000-sep (2 dec) 11 2 4 2 4 2" xfId="32825" xr:uid="{00000000-0005-0000-0000-0000BC6A0000}"/>
    <cellStyle name="1000-sep (2 dec) 11 2 4 3" xfId="10183" xr:uid="{00000000-0005-0000-0000-00009C000000}"/>
    <cellStyle name="1000-sep (2 dec) 11 2 4 3 2" xfId="32826" xr:uid="{00000000-0005-0000-0000-0000BD6A0000}"/>
    <cellStyle name="1000-sep (2 dec) 11 2 4 4" xfId="10184" xr:uid="{00000000-0005-0000-0000-00009D000000}"/>
    <cellStyle name="1000-sep (2 dec) 11 2 4 4 2" xfId="32827" xr:uid="{00000000-0005-0000-0000-0000BE6A0000}"/>
    <cellStyle name="1000-sep (2 dec) 11 2 4 5" xfId="10185" xr:uid="{00000000-0005-0000-0000-00009E000000}"/>
    <cellStyle name="1000-sep (2 dec) 11 2 4 5 2" xfId="32828" xr:uid="{00000000-0005-0000-0000-0000BF6A0000}"/>
    <cellStyle name="1000-sep (2 dec) 11 2 5" xfId="26" xr:uid="{00000000-0005-0000-0000-00009F000000}"/>
    <cellStyle name="1000-sep (2 dec) 11 2 5 2" xfId="5156" xr:uid="{00000000-0005-0000-0000-0000A0000000}"/>
    <cellStyle name="1000-sep (2 dec) 11 2 5 2 2" xfId="10186" xr:uid="{00000000-0005-0000-0000-0000A1000000}"/>
    <cellStyle name="1000-sep (2 dec) 11 2 5 2 2 2" xfId="32829" xr:uid="{00000000-0005-0000-0000-0000C06A0000}"/>
    <cellStyle name="1000-sep (2 dec) 11 2 5 2 3" xfId="10187" xr:uid="{00000000-0005-0000-0000-0000A2000000}"/>
    <cellStyle name="1000-sep (2 dec) 11 2 5 2 3 2" xfId="32830" xr:uid="{00000000-0005-0000-0000-0000C16A0000}"/>
    <cellStyle name="1000-sep (2 dec) 11 2 5 2 4" xfId="10188" xr:uid="{00000000-0005-0000-0000-0000A3000000}"/>
    <cellStyle name="1000-sep (2 dec) 11 2 5 2 4 2" xfId="32831" xr:uid="{00000000-0005-0000-0000-0000C26A0000}"/>
    <cellStyle name="1000-sep (2 dec) 11 2 5 3" xfId="10189" xr:uid="{00000000-0005-0000-0000-0000A4000000}"/>
    <cellStyle name="1000-sep (2 dec) 11 2 5 3 2" xfId="32832" xr:uid="{00000000-0005-0000-0000-0000C36A0000}"/>
    <cellStyle name="1000-sep (2 dec) 11 2 5 4" xfId="10190" xr:uid="{00000000-0005-0000-0000-0000A5000000}"/>
    <cellStyle name="1000-sep (2 dec) 11 2 5 4 2" xfId="32833" xr:uid="{00000000-0005-0000-0000-0000C46A0000}"/>
    <cellStyle name="1000-sep (2 dec) 11 2 5 5" xfId="10191" xr:uid="{00000000-0005-0000-0000-0000A6000000}"/>
    <cellStyle name="1000-sep (2 dec) 11 2 5 5 2" xfId="32834" xr:uid="{00000000-0005-0000-0000-0000C56A0000}"/>
    <cellStyle name="1000-sep (2 dec) 11 2 6" xfId="27" xr:uid="{00000000-0005-0000-0000-0000A7000000}"/>
    <cellStyle name="1000-sep (2 dec) 11 2 6 2" xfId="5157" xr:uid="{00000000-0005-0000-0000-0000A8000000}"/>
    <cellStyle name="1000-sep (2 dec) 11 2 6 3" xfId="10192" xr:uid="{00000000-0005-0000-0000-0000A9000000}"/>
    <cellStyle name="1000-sep (2 dec) 11 2 6 3 2" xfId="32835" xr:uid="{00000000-0005-0000-0000-0000C66A0000}"/>
    <cellStyle name="1000-sep (2 dec) 11 2 6 4" xfId="10193" xr:uid="{00000000-0005-0000-0000-0000AA000000}"/>
    <cellStyle name="1000-sep (2 dec) 11 2 6 4 2" xfId="32836" xr:uid="{00000000-0005-0000-0000-0000C76A0000}"/>
    <cellStyle name="1000-sep (2 dec) 11 2 7" xfId="5150" xr:uid="{00000000-0005-0000-0000-0000AB000000}"/>
    <cellStyle name="1000-sep (2 dec) 11 2 8" xfId="10194" xr:uid="{00000000-0005-0000-0000-0000AC000000}"/>
    <cellStyle name="1000-sep (2 dec) 11 2 8 2" xfId="32837" xr:uid="{00000000-0005-0000-0000-0000C86A0000}"/>
    <cellStyle name="1000-sep (2 dec) 11 2 9" xfId="10195" xr:uid="{00000000-0005-0000-0000-0000AD000000}"/>
    <cellStyle name="1000-sep (2 dec) 11 2 9 2" xfId="32838" xr:uid="{00000000-0005-0000-0000-0000C96A0000}"/>
    <cellStyle name="1000-sep (2 dec) 11 3" xfId="28" xr:uid="{00000000-0005-0000-0000-0000AE000000}"/>
    <cellStyle name="1000-sep (2 dec) 11 3 2" xfId="29" xr:uid="{00000000-0005-0000-0000-0000AF000000}"/>
    <cellStyle name="1000-sep (2 dec) 11 3 2 2" xfId="5158" xr:uid="{00000000-0005-0000-0000-0000B0000000}"/>
    <cellStyle name="1000-sep (2 dec) 11 3 2 2 2" xfId="29114" xr:uid="{00000000-0005-0000-0000-0000CC6A0000}"/>
    <cellStyle name="1000-sep (2 dec) 11 3 2 3" xfId="27210" xr:uid="{00000000-0005-0000-0000-0000CB6A0000}"/>
    <cellStyle name="1000-sep (2 dec) 11 3 3" xfId="27209" xr:uid="{00000000-0005-0000-0000-0000CA6A0000}"/>
    <cellStyle name="1000-sep (2 dec) 11 4" xfId="30" xr:uid="{00000000-0005-0000-0000-0000B1000000}"/>
    <cellStyle name="1000-sep (2 dec) 11 5" xfId="31" xr:uid="{00000000-0005-0000-0000-0000B2000000}"/>
    <cellStyle name="1000-sep (2 dec) 11 5 2" xfId="5159" xr:uid="{00000000-0005-0000-0000-0000B3000000}"/>
    <cellStyle name="1000-sep (2 dec) 11 5 2 2" xfId="29115" xr:uid="{00000000-0005-0000-0000-0000CE6A0000}"/>
    <cellStyle name="1000-sep (2 dec) 11 5 3" xfId="27211" xr:uid="{00000000-0005-0000-0000-0000CD6A0000}"/>
    <cellStyle name="1000-sep (2 dec) 11 6" xfId="32" xr:uid="{00000000-0005-0000-0000-0000B4000000}"/>
    <cellStyle name="1000-sep (2 dec) 11 6 2" xfId="33" xr:uid="{00000000-0005-0000-0000-0000B5000000}"/>
    <cellStyle name="1000-sep (2 dec) 11 6 2 2" xfId="5161" xr:uid="{00000000-0005-0000-0000-0000B6000000}"/>
    <cellStyle name="1000-sep (2 dec) 11 6 2 2 2" xfId="10196" xr:uid="{00000000-0005-0000-0000-0000B7000000}"/>
    <cellStyle name="1000-sep (2 dec) 11 6 2 2 2 2" xfId="32839" xr:uid="{00000000-0005-0000-0000-0000CF6A0000}"/>
    <cellStyle name="1000-sep (2 dec) 11 6 2 2 3" xfId="10197" xr:uid="{00000000-0005-0000-0000-0000B8000000}"/>
    <cellStyle name="1000-sep (2 dec) 11 6 2 2 3 2" xfId="32840" xr:uid="{00000000-0005-0000-0000-0000D06A0000}"/>
    <cellStyle name="1000-sep (2 dec) 11 6 2 2 4" xfId="10198" xr:uid="{00000000-0005-0000-0000-0000B9000000}"/>
    <cellStyle name="1000-sep (2 dec) 11 6 2 2 4 2" xfId="32841" xr:uid="{00000000-0005-0000-0000-0000D16A0000}"/>
    <cellStyle name="1000-sep (2 dec) 11 6 2 3" xfId="10199" xr:uid="{00000000-0005-0000-0000-0000BA000000}"/>
    <cellStyle name="1000-sep (2 dec) 11 6 2 3 2" xfId="32842" xr:uid="{00000000-0005-0000-0000-0000D26A0000}"/>
    <cellStyle name="1000-sep (2 dec) 11 6 2 4" xfId="10200" xr:uid="{00000000-0005-0000-0000-0000BB000000}"/>
    <cellStyle name="1000-sep (2 dec) 11 6 2 4 2" xfId="32843" xr:uid="{00000000-0005-0000-0000-0000D36A0000}"/>
    <cellStyle name="1000-sep (2 dec) 11 6 2 5" xfId="10201" xr:uid="{00000000-0005-0000-0000-0000BC000000}"/>
    <cellStyle name="1000-sep (2 dec) 11 6 2 5 2" xfId="32844" xr:uid="{00000000-0005-0000-0000-0000D46A0000}"/>
    <cellStyle name="1000-sep (2 dec) 11 6 3" xfId="5160" xr:uid="{00000000-0005-0000-0000-0000BD000000}"/>
    <cellStyle name="1000-sep (2 dec) 11 6 3 2" xfId="10202" xr:uid="{00000000-0005-0000-0000-0000BE000000}"/>
    <cellStyle name="1000-sep (2 dec) 11 6 3 2 2" xfId="32845" xr:uid="{00000000-0005-0000-0000-0000D56A0000}"/>
    <cellStyle name="1000-sep (2 dec) 11 6 3 3" xfId="10203" xr:uid="{00000000-0005-0000-0000-0000BF000000}"/>
    <cellStyle name="1000-sep (2 dec) 11 6 3 3 2" xfId="32846" xr:uid="{00000000-0005-0000-0000-0000D66A0000}"/>
    <cellStyle name="1000-sep (2 dec) 11 6 3 4" xfId="10204" xr:uid="{00000000-0005-0000-0000-0000C0000000}"/>
    <cellStyle name="1000-sep (2 dec) 11 6 3 4 2" xfId="32847" xr:uid="{00000000-0005-0000-0000-0000D76A0000}"/>
    <cellStyle name="1000-sep (2 dec) 11 6 4" xfId="10205" xr:uid="{00000000-0005-0000-0000-0000C1000000}"/>
    <cellStyle name="1000-sep (2 dec) 11 6 4 2" xfId="32848" xr:uid="{00000000-0005-0000-0000-0000D86A0000}"/>
    <cellStyle name="1000-sep (2 dec) 11 6 5" xfId="10206" xr:uid="{00000000-0005-0000-0000-0000C2000000}"/>
    <cellStyle name="1000-sep (2 dec) 11 6 5 2" xfId="32849" xr:uid="{00000000-0005-0000-0000-0000D96A0000}"/>
    <cellStyle name="1000-sep (2 dec) 11 6 6" xfId="10207" xr:uid="{00000000-0005-0000-0000-0000C3000000}"/>
    <cellStyle name="1000-sep (2 dec) 11 6 6 2" xfId="32850" xr:uid="{00000000-0005-0000-0000-0000DA6A0000}"/>
    <cellStyle name="1000-sep (2 dec) 11 7" xfId="34" xr:uid="{00000000-0005-0000-0000-0000C4000000}"/>
    <cellStyle name="1000-sep (2 dec) 11 7 2" xfId="5162" xr:uid="{00000000-0005-0000-0000-0000C5000000}"/>
    <cellStyle name="1000-sep (2 dec) 11 7 2 2" xfId="10208" xr:uid="{00000000-0005-0000-0000-0000C6000000}"/>
    <cellStyle name="1000-sep (2 dec) 11 7 2 2 2" xfId="32851" xr:uid="{00000000-0005-0000-0000-0000DB6A0000}"/>
    <cellStyle name="1000-sep (2 dec) 11 7 2 3" xfId="10209" xr:uid="{00000000-0005-0000-0000-0000C7000000}"/>
    <cellStyle name="1000-sep (2 dec) 11 7 2 3 2" xfId="32852" xr:uid="{00000000-0005-0000-0000-0000DC6A0000}"/>
    <cellStyle name="1000-sep (2 dec) 11 7 2 4" xfId="10210" xr:uid="{00000000-0005-0000-0000-0000C8000000}"/>
    <cellStyle name="1000-sep (2 dec) 11 7 2 4 2" xfId="32853" xr:uid="{00000000-0005-0000-0000-0000DD6A0000}"/>
    <cellStyle name="1000-sep (2 dec) 11 7 3" xfId="10211" xr:uid="{00000000-0005-0000-0000-0000C9000000}"/>
    <cellStyle name="1000-sep (2 dec) 11 7 3 2" xfId="32854" xr:uid="{00000000-0005-0000-0000-0000DE6A0000}"/>
    <cellStyle name="1000-sep (2 dec) 11 7 4" xfId="10212" xr:uid="{00000000-0005-0000-0000-0000CA000000}"/>
    <cellStyle name="1000-sep (2 dec) 11 7 4 2" xfId="32855" xr:uid="{00000000-0005-0000-0000-0000DF6A0000}"/>
    <cellStyle name="1000-sep (2 dec) 11 7 5" xfId="10213" xr:uid="{00000000-0005-0000-0000-0000CB000000}"/>
    <cellStyle name="1000-sep (2 dec) 11 7 5 2" xfId="32856" xr:uid="{00000000-0005-0000-0000-0000E06A0000}"/>
    <cellStyle name="1000-sep (2 dec) 11 8" xfId="35" xr:uid="{00000000-0005-0000-0000-0000CC000000}"/>
    <cellStyle name="1000-sep (2 dec) 11 8 2" xfId="5163" xr:uid="{00000000-0005-0000-0000-0000CD000000}"/>
    <cellStyle name="1000-sep (2 dec) 11 8 2 2" xfId="29116" xr:uid="{00000000-0005-0000-0000-0000E26A0000}"/>
    <cellStyle name="1000-sep (2 dec) 11 8 3" xfId="27212" xr:uid="{00000000-0005-0000-0000-0000E16A0000}"/>
    <cellStyle name="1000-sep (2 dec) 12" xfId="36" xr:uid="{00000000-0005-0000-0000-0000CE000000}"/>
    <cellStyle name="1000-sep (2 dec) 12 10" xfId="10214" xr:uid="{00000000-0005-0000-0000-0000CF000000}"/>
    <cellStyle name="1000-sep (2 dec) 12 10 2" xfId="32857" xr:uid="{00000000-0005-0000-0000-0000E36A0000}"/>
    <cellStyle name="1000-sep (2 dec) 12 11" xfId="10215" xr:uid="{00000000-0005-0000-0000-0000D0000000}"/>
    <cellStyle name="1000-sep (2 dec) 12 11 2" xfId="32858" xr:uid="{00000000-0005-0000-0000-0000E46A0000}"/>
    <cellStyle name="1000-sep (2 dec) 12 2" xfId="37" xr:uid="{00000000-0005-0000-0000-0000D1000000}"/>
    <cellStyle name="1000-sep (2 dec) 12 2 2" xfId="38" xr:uid="{00000000-0005-0000-0000-0000D2000000}"/>
    <cellStyle name="1000-sep (2 dec) 12 2 2 2" xfId="5165" xr:uid="{00000000-0005-0000-0000-0000D3000000}"/>
    <cellStyle name="1000-sep (2 dec) 12 2 2 3" xfId="10216" xr:uid="{00000000-0005-0000-0000-0000D4000000}"/>
    <cellStyle name="1000-sep (2 dec) 12 2 2 3 2" xfId="10217" xr:uid="{00000000-0005-0000-0000-0000D5000000}"/>
    <cellStyle name="1000-sep (2 dec) 12 2 2 3 2 2" xfId="32860" xr:uid="{00000000-0005-0000-0000-0000E66A0000}"/>
    <cellStyle name="1000-sep (2 dec) 12 2 2 3 3" xfId="10218" xr:uid="{00000000-0005-0000-0000-0000D6000000}"/>
    <cellStyle name="1000-sep (2 dec) 12 2 2 3 3 2" xfId="32861" xr:uid="{00000000-0005-0000-0000-0000E76A0000}"/>
    <cellStyle name="1000-sep (2 dec) 12 2 2 3 4" xfId="32859" xr:uid="{00000000-0005-0000-0000-0000E56A0000}"/>
    <cellStyle name="1000-sep (2 dec) 12 2 3" xfId="10219" xr:uid="{00000000-0005-0000-0000-0000D7000000}"/>
    <cellStyle name="1000-sep (2 dec) 12 2 3 2" xfId="10220" xr:uid="{00000000-0005-0000-0000-0000D8000000}"/>
    <cellStyle name="1000-sep (2 dec) 12 2 3 2 2" xfId="32863" xr:uid="{00000000-0005-0000-0000-0000E96A0000}"/>
    <cellStyle name="1000-sep (2 dec) 12 2 3 3" xfId="10221" xr:uid="{00000000-0005-0000-0000-0000D9000000}"/>
    <cellStyle name="1000-sep (2 dec) 12 2 3 3 2" xfId="32864" xr:uid="{00000000-0005-0000-0000-0000EA6A0000}"/>
    <cellStyle name="1000-sep (2 dec) 12 2 3 4" xfId="10222" xr:uid="{00000000-0005-0000-0000-0000DA000000}"/>
    <cellStyle name="1000-sep (2 dec) 12 2 3 4 2" xfId="32865" xr:uid="{00000000-0005-0000-0000-0000EB6A0000}"/>
    <cellStyle name="1000-sep (2 dec) 12 2 3 5" xfId="32862" xr:uid="{00000000-0005-0000-0000-0000E86A0000}"/>
    <cellStyle name="1000-sep (2 dec) 12 2 4" xfId="10223" xr:uid="{00000000-0005-0000-0000-0000DB000000}"/>
    <cellStyle name="1000-sep (2 dec) 12 2 4 2" xfId="32866" xr:uid="{00000000-0005-0000-0000-0000EC6A0000}"/>
    <cellStyle name="1000-sep (2 dec) 12 2 5" xfId="10224" xr:uid="{00000000-0005-0000-0000-0000DC000000}"/>
    <cellStyle name="1000-sep (2 dec) 12 2 5 2" xfId="32867" xr:uid="{00000000-0005-0000-0000-0000ED6A0000}"/>
    <cellStyle name="1000-sep (2 dec) 12 2 6" xfId="10225" xr:uid="{00000000-0005-0000-0000-0000DD000000}"/>
    <cellStyle name="1000-sep (2 dec) 12 2 6 2" xfId="32868" xr:uid="{00000000-0005-0000-0000-0000EE6A0000}"/>
    <cellStyle name="1000-sep (2 dec) 12 3" xfId="39" xr:uid="{00000000-0005-0000-0000-0000DE000000}"/>
    <cellStyle name="1000-sep (2 dec) 12 3 2" xfId="40" xr:uid="{00000000-0005-0000-0000-0000DF000000}"/>
    <cellStyle name="1000-sep (2 dec) 12 3 2 2" xfId="5167" xr:uid="{00000000-0005-0000-0000-0000E0000000}"/>
    <cellStyle name="1000-sep (2 dec) 12 3 2 2 2" xfId="10226" xr:uid="{00000000-0005-0000-0000-0000E1000000}"/>
    <cellStyle name="1000-sep (2 dec) 12 3 2 2 2 2" xfId="32869" xr:uid="{00000000-0005-0000-0000-0000EF6A0000}"/>
    <cellStyle name="1000-sep (2 dec) 12 3 2 2 3" xfId="10227" xr:uid="{00000000-0005-0000-0000-0000E2000000}"/>
    <cellStyle name="1000-sep (2 dec) 12 3 2 2 3 2" xfId="32870" xr:uid="{00000000-0005-0000-0000-0000F06A0000}"/>
    <cellStyle name="1000-sep (2 dec) 12 3 2 2 4" xfId="10228" xr:uid="{00000000-0005-0000-0000-0000E3000000}"/>
    <cellStyle name="1000-sep (2 dec) 12 3 2 2 4 2" xfId="32871" xr:uid="{00000000-0005-0000-0000-0000F16A0000}"/>
    <cellStyle name="1000-sep (2 dec) 12 3 2 3" xfId="10229" xr:uid="{00000000-0005-0000-0000-0000E4000000}"/>
    <cellStyle name="1000-sep (2 dec) 12 3 2 3 2" xfId="32872" xr:uid="{00000000-0005-0000-0000-0000F26A0000}"/>
    <cellStyle name="1000-sep (2 dec) 12 3 2 4" xfId="10230" xr:uid="{00000000-0005-0000-0000-0000E5000000}"/>
    <cellStyle name="1000-sep (2 dec) 12 3 2 4 2" xfId="32873" xr:uid="{00000000-0005-0000-0000-0000F36A0000}"/>
    <cellStyle name="1000-sep (2 dec) 12 3 2 5" xfId="10231" xr:uid="{00000000-0005-0000-0000-0000E6000000}"/>
    <cellStyle name="1000-sep (2 dec) 12 3 2 5 2" xfId="32874" xr:uid="{00000000-0005-0000-0000-0000F46A0000}"/>
    <cellStyle name="1000-sep (2 dec) 12 3 3" xfId="5166" xr:uid="{00000000-0005-0000-0000-0000E7000000}"/>
    <cellStyle name="1000-sep (2 dec) 12 3 3 2" xfId="10232" xr:uid="{00000000-0005-0000-0000-0000E8000000}"/>
    <cellStyle name="1000-sep (2 dec) 12 3 3 2 2" xfId="32875" xr:uid="{00000000-0005-0000-0000-0000F56A0000}"/>
    <cellStyle name="1000-sep (2 dec) 12 3 3 3" xfId="10233" xr:uid="{00000000-0005-0000-0000-0000E9000000}"/>
    <cellStyle name="1000-sep (2 dec) 12 3 3 3 2" xfId="32876" xr:uid="{00000000-0005-0000-0000-0000F66A0000}"/>
    <cellStyle name="1000-sep (2 dec) 12 3 3 4" xfId="10234" xr:uid="{00000000-0005-0000-0000-0000EA000000}"/>
    <cellStyle name="1000-sep (2 dec) 12 3 3 4 2" xfId="32877" xr:uid="{00000000-0005-0000-0000-0000F76A0000}"/>
    <cellStyle name="1000-sep (2 dec) 12 3 4" xfId="10235" xr:uid="{00000000-0005-0000-0000-0000EB000000}"/>
    <cellStyle name="1000-sep (2 dec) 12 3 4 2" xfId="32878" xr:uid="{00000000-0005-0000-0000-0000F86A0000}"/>
    <cellStyle name="1000-sep (2 dec) 12 3 5" xfId="10236" xr:uid="{00000000-0005-0000-0000-0000EC000000}"/>
    <cellStyle name="1000-sep (2 dec) 12 3 5 2" xfId="32879" xr:uid="{00000000-0005-0000-0000-0000F96A0000}"/>
    <cellStyle name="1000-sep (2 dec) 12 3 6" xfId="10237" xr:uid="{00000000-0005-0000-0000-0000ED000000}"/>
    <cellStyle name="1000-sep (2 dec) 12 3 6 2" xfId="32880" xr:uid="{00000000-0005-0000-0000-0000FA6A0000}"/>
    <cellStyle name="1000-sep (2 dec) 12 4" xfId="41" xr:uid="{00000000-0005-0000-0000-0000EE000000}"/>
    <cellStyle name="1000-sep (2 dec) 12 4 2" xfId="42" xr:uid="{00000000-0005-0000-0000-0000EF000000}"/>
    <cellStyle name="1000-sep (2 dec) 12 4 2 2" xfId="5169" xr:uid="{00000000-0005-0000-0000-0000F0000000}"/>
    <cellStyle name="1000-sep (2 dec) 12 4 2 2 2" xfId="10238" xr:uid="{00000000-0005-0000-0000-0000F1000000}"/>
    <cellStyle name="1000-sep (2 dec) 12 4 2 2 2 2" xfId="32881" xr:uid="{00000000-0005-0000-0000-0000FB6A0000}"/>
    <cellStyle name="1000-sep (2 dec) 12 4 2 2 3" xfId="10239" xr:uid="{00000000-0005-0000-0000-0000F2000000}"/>
    <cellStyle name="1000-sep (2 dec) 12 4 2 2 3 2" xfId="32882" xr:uid="{00000000-0005-0000-0000-0000FC6A0000}"/>
    <cellStyle name="1000-sep (2 dec) 12 4 2 2 4" xfId="10240" xr:uid="{00000000-0005-0000-0000-0000F3000000}"/>
    <cellStyle name="1000-sep (2 dec) 12 4 2 2 4 2" xfId="32883" xr:uid="{00000000-0005-0000-0000-0000FD6A0000}"/>
    <cellStyle name="1000-sep (2 dec) 12 4 2 3" xfId="10241" xr:uid="{00000000-0005-0000-0000-0000F4000000}"/>
    <cellStyle name="1000-sep (2 dec) 12 4 2 3 2" xfId="32884" xr:uid="{00000000-0005-0000-0000-0000FE6A0000}"/>
    <cellStyle name="1000-sep (2 dec) 12 4 2 4" xfId="10242" xr:uid="{00000000-0005-0000-0000-0000F5000000}"/>
    <cellStyle name="1000-sep (2 dec) 12 4 2 4 2" xfId="32885" xr:uid="{00000000-0005-0000-0000-0000FF6A0000}"/>
    <cellStyle name="1000-sep (2 dec) 12 4 2 5" xfId="10243" xr:uid="{00000000-0005-0000-0000-0000F6000000}"/>
    <cellStyle name="1000-sep (2 dec) 12 4 2 5 2" xfId="32886" xr:uid="{00000000-0005-0000-0000-0000006B0000}"/>
    <cellStyle name="1000-sep (2 dec) 12 4 3" xfId="5168" xr:uid="{00000000-0005-0000-0000-0000F7000000}"/>
    <cellStyle name="1000-sep (2 dec) 12 4 3 2" xfId="10244" xr:uid="{00000000-0005-0000-0000-0000F8000000}"/>
    <cellStyle name="1000-sep (2 dec) 12 4 3 2 2" xfId="32887" xr:uid="{00000000-0005-0000-0000-0000016B0000}"/>
    <cellStyle name="1000-sep (2 dec) 12 4 3 3" xfId="10245" xr:uid="{00000000-0005-0000-0000-0000F9000000}"/>
    <cellStyle name="1000-sep (2 dec) 12 4 3 3 2" xfId="32888" xr:uid="{00000000-0005-0000-0000-0000026B0000}"/>
    <cellStyle name="1000-sep (2 dec) 12 4 3 4" xfId="10246" xr:uid="{00000000-0005-0000-0000-0000FA000000}"/>
    <cellStyle name="1000-sep (2 dec) 12 4 3 4 2" xfId="32889" xr:uid="{00000000-0005-0000-0000-0000036B0000}"/>
    <cellStyle name="1000-sep (2 dec) 12 4 4" xfId="10247" xr:uid="{00000000-0005-0000-0000-0000FB000000}"/>
    <cellStyle name="1000-sep (2 dec) 12 4 4 2" xfId="32890" xr:uid="{00000000-0005-0000-0000-0000046B0000}"/>
    <cellStyle name="1000-sep (2 dec) 12 4 5" xfId="10248" xr:uid="{00000000-0005-0000-0000-0000FC000000}"/>
    <cellStyle name="1000-sep (2 dec) 12 4 5 2" xfId="32891" xr:uid="{00000000-0005-0000-0000-0000056B0000}"/>
    <cellStyle name="1000-sep (2 dec) 12 4 6" xfId="10249" xr:uid="{00000000-0005-0000-0000-0000FD000000}"/>
    <cellStyle name="1000-sep (2 dec) 12 4 6 2" xfId="32892" xr:uid="{00000000-0005-0000-0000-0000066B0000}"/>
    <cellStyle name="1000-sep (2 dec) 12 5" xfId="43" xr:uid="{00000000-0005-0000-0000-0000FE000000}"/>
    <cellStyle name="1000-sep (2 dec) 12 5 2" xfId="44" xr:uid="{00000000-0005-0000-0000-0000FF000000}"/>
    <cellStyle name="1000-sep (2 dec) 12 5 2 2" xfId="5171" xr:uid="{00000000-0005-0000-0000-000000010000}"/>
    <cellStyle name="1000-sep (2 dec) 12 5 2 2 2" xfId="10250" xr:uid="{00000000-0005-0000-0000-000001010000}"/>
    <cellStyle name="1000-sep (2 dec) 12 5 2 2 2 2" xfId="32893" xr:uid="{00000000-0005-0000-0000-0000076B0000}"/>
    <cellStyle name="1000-sep (2 dec) 12 5 2 2 3" xfId="10251" xr:uid="{00000000-0005-0000-0000-000002010000}"/>
    <cellStyle name="1000-sep (2 dec) 12 5 2 2 3 2" xfId="32894" xr:uid="{00000000-0005-0000-0000-0000086B0000}"/>
    <cellStyle name="1000-sep (2 dec) 12 5 2 2 4" xfId="10252" xr:uid="{00000000-0005-0000-0000-000003010000}"/>
    <cellStyle name="1000-sep (2 dec) 12 5 2 2 4 2" xfId="32895" xr:uid="{00000000-0005-0000-0000-0000096B0000}"/>
    <cellStyle name="1000-sep (2 dec) 12 5 2 3" xfId="10253" xr:uid="{00000000-0005-0000-0000-000004010000}"/>
    <cellStyle name="1000-sep (2 dec) 12 5 2 3 2" xfId="32896" xr:uid="{00000000-0005-0000-0000-00000A6B0000}"/>
    <cellStyle name="1000-sep (2 dec) 12 5 2 4" xfId="10254" xr:uid="{00000000-0005-0000-0000-000005010000}"/>
    <cellStyle name="1000-sep (2 dec) 12 5 2 4 2" xfId="32897" xr:uid="{00000000-0005-0000-0000-00000B6B0000}"/>
    <cellStyle name="1000-sep (2 dec) 12 5 2 5" xfId="10255" xr:uid="{00000000-0005-0000-0000-000006010000}"/>
    <cellStyle name="1000-sep (2 dec) 12 5 2 5 2" xfId="32898" xr:uid="{00000000-0005-0000-0000-00000C6B0000}"/>
    <cellStyle name="1000-sep (2 dec) 12 5 3" xfId="5170" xr:uid="{00000000-0005-0000-0000-000007010000}"/>
    <cellStyle name="1000-sep (2 dec) 12 5 3 2" xfId="10256" xr:uid="{00000000-0005-0000-0000-000008010000}"/>
    <cellStyle name="1000-sep (2 dec) 12 5 3 2 2" xfId="32899" xr:uid="{00000000-0005-0000-0000-00000D6B0000}"/>
    <cellStyle name="1000-sep (2 dec) 12 5 3 3" xfId="10257" xr:uid="{00000000-0005-0000-0000-000009010000}"/>
    <cellStyle name="1000-sep (2 dec) 12 5 3 3 2" xfId="32900" xr:uid="{00000000-0005-0000-0000-00000E6B0000}"/>
    <cellStyle name="1000-sep (2 dec) 12 5 3 4" xfId="10258" xr:uid="{00000000-0005-0000-0000-00000A010000}"/>
    <cellStyle name="1000-sep (2 dec) 12 5 3 4 2" xfId="32901" xr:uid="{00000000-0005-0000-0000-00000F6B0000}"/>
    <cellStyle name="1000-sep (2 dec) 12 5 4" xfId="10259" xr:uid="{00000000-0005-0000-0000-00000B010000}"/>
    <cellStyle name="1000-sep (2 dec) 12 5 4 2" xfId="32902" xr:uid="{00000000-0005-0000-0000-0000106B0000}"/>
    <cellStyle name="1000-sep (2 dec) 12 5 5" xfId="10260" xr:uid="{00000000-0005-0000-0000-00000C010000}"/>
    <cellStyle name="1000-sep (2 dec) 12 5 5 2" xfId="32903" xr:uid="{00000000-0005-0000-0000-0000116B0000}"/>
    <cellStyle name="1000-sep (2 dec) 12 5 6" xfId="10261" xr:uid="{00000000-0005-0000-0000-00000D010000}"/>
    <cellStyle name="1000-sep (2 dec) 12 5 6 2" xfId="32904" xr:uid="{00000000-0005-0000-0000-0000126B0000}"/>
    <cellStyle name="1000-sep (2 dec) 12 6" xfId="45" xr:uid="{00000000-0005-0000-0000-00000E010000}"/>
    <cellStyle name="1000-sep (2 dec) 12 6 2" xfId="5172" xr:uid="{00000000-0005-0000-0000-00000F010000}"/>
    <cellStyle name="1000-sep (2 dec) 12 6 2 2" xfId="10262" xr:uid="{00000000-0005-0000-0000-000010010000}"/>
    <cellStyle name="1000-sep (2 dec) 12 6 2 2 2" xfId="32905" xr:uid="{00000000-0005-0000-0000-0000136B0000}"/>
    <cellStyle name="1000-sep (2 dec) 12 6 2 3" xfId="10263" xr:uid="{00000000-0005-0000-0000-000011010000}"/>
    <cellStyle name="1000-sep (2 dec) 12 6 2 3 2" xfId="32906" xr:uid="{00000000-0005-0000-0000-0000146B0000}"/>
    <cellStyle name="1000-sep (2 dec) 12 6 2 4" xfId="10264" xr:uid="{00000000-0005-0000-0000-000012010000}"/>
    <cellStyle name="1000-sep (2 dec) 12 6 2 4 2" xfId="32907" xr:uid="{00000000-0005-0000-0000-0000156B0000}"/>
    <cellStyle name="1000-sep (2 dec) 12 6 3" xfId="10265" xr:uid="{00000000-0005-0000-0000-000013010000}"/>
    <cellStyle name="1000-sep (2 dec) 12 6 3 2" xfId="32908" xr:uid="{00000000-0005-0000-0000-0000166B0000}"/>
    <cellStyle name="1000-sep (2 dec) 12 6 4" xfId="10266" xr:uid="{00000000-0005-0000-0000-000014010000}"/>
    <cellStyle name="1000-sep (2 dec) 12 6 4 2" xfId="32909" xr:uid="{00000000-0005-0000-0000-0000176B0000}"/>
    <cellStyle name="1000-sep (2 dec) 12 6 5" xfId="10267" xr:uid="{00000000-0005-0000-0000-000015010000}"/>
    <cellStyle name="1000-sep (2 dec) 12 6 5 2" xfId="32910" xr:uid="{00000000-0005-0000-0000-0000186B0000}"/>
    <cellStyle name="1000-sep (2 dec) 12 7" xfId="46" xr:uid="{00000000-0005-0000-0000-000016010000}"/>
    <cellStyle name="1000-sep (2 dec) 12 7 2" xfId="5173" xr:uid="{00000000-0005-0000-0000-000017010000}"/>
    <cellStyle name="1000-sep (2 dec) 12 7 3" xfId="10268" xr:uid="{00000000-0005-0000-0000-000018010000}"/>
    <cellStyle name="1000-sep (2 dec) 12 7 3 2" xfId="10269" xr:uid="{00000000-0005-0000-0000-000019010000}"/>
    <cellStyle name="1000-sep (2 dec) 12 7 3 2 2" xfId="32912" xr:uid="{00000000-0005-0000-0000-00001A6B0000}"/>
    <cellStyle name="1000-sep (2 dec) 12 7 3 3" xfId="10270" xr:uid="{00000000-0005-0000-0000-00001A010000}"/>
    <cellStyle name="1000-sep (2 dec) 12 7 3 3 2" xfId="32913" xr:uid="{00000000-0005-0000-0000-00001B6B0000}"/>
    <cellStyle name="1000-sep (2 dec) 12 7 3 4" xfId="32911" xr:uid="{00000000-0005-0000-0000-0000196B0000}"/>
    <cellStyle name="1000-sep (2 dec) 12 8" xfId="5164" xr:uid="{00000000-0005-0000-0000-00001B010000}"/>
    <cellStyle name="1000-sep (2 dec) 12 8 2" xfId="10271" xr:uid="{00000000-0005-0000-0000-00001C010000}"/>
    <cellStyle name="1000-sep (2 dec) 12 8 2 2" xfId="32914" xr:uid="{00000000-0005-0000-0000-00001C6B0000}"/>
    <cellStyle name="1000-sep (2 dec) 12 8 3" xfId="10272" xr:uid="{00000000-0005-0000-0000-00001D010000}"/>
    <cellStyle name="1000-sep (2 dec) 12 8 3 2" xfId="32915" xr:uid="{00000000-0005-0000-0000-00001D6B0000}"/>
    <cellStyle name="1000-sep (2 dec) 12 8 4" xfId="10273" xr:uid="{00000000-0005-0000-0000-00001E010000}"/>
    <cellStyle name="1000-sep (2 dec) 12 8 4 2" xfId="32916" xr:uid="{00000000-0005-0000-0000-00001E6B0000}"/>
    <cellStyle name="1000-sep (2 dec) 12 9" xfId="10274" xr:uid="{00000000-0005-0000-0000-00001F010000}"/>
    <cellStyle name="1000-sep (2 dec) 12 9 2" xfId="32917" xr:uid="{00000000-0005-0000-0000-00001F6B0000}"/>
    <cellStyle name="1000-sep (2 dec) 13" xfId="47" xr:uid="{00000000-0005-0000-0000-000020010000}"/>
    <cellStyle name="1000-sep (2 dec) 13 2" xfId="48" xr:uid="{00000000-0005-0000-0000-000021010000}"/>
    <cellStyle name="1000-sep (2 dec) 13 2 2" xfId="49" xr:uid="{00000000-0005-0000-0000-000022010000}"/>
    <cellStyle name="1000-sep (2 dec) 13 2 2 2" xfId="5175" xr:uid="{00000000-0005-0000-0000-000023010000}"/>
    <cellStyle name="1000-sep (2 dec) 13 2 2 2 2" xfId="10275" xr:uid="{00000000-0005-0000-0000-000024010000}"/>
    <cellStyle name="1000-sep (2 dec) 13 2 2 2 2 2" xfId="32918" xr:uid="{00000000-0005-0000-0000-0000206B0000}"/>
    <cellStyle name="1000-sep (2 dec) 13 2 2 2 3" xfId="10276" xr:uid="{00000000-0005-0000-0000-000025010000}"/>
    <cellStyle name="1000-sep (2 dec) 13 2 2 2 3 2" xfId="32919" xr:uid="{00000000-0005-0000-0000-0000216B0000}"/>
    <cellStyle name="1000-sep (2 dec) 13 2 2 2 4" xfId="10277" xr:uid="{00000000-0005-0000-0000-000026010000}"/>
    <cellStyle name="1000-sep (2 dec) 13 2 2 2 4 2" xfId="32920" xr:uid="{00000000-0005-0000-0000-0000226B0000}"/>
    <cellStyle name="1000-sep (2 dec) 13 2 2 3" xfId="10278" xr:uid="{00000000-0005-0000-0000-000027010000}"/>
    <cellStyle name="1000-sep (2 dec) 13 2 2 3 2" xfId="32921" xr:uid="{00000000-0005-0000-0000-0000236B0000}"/>
    <cellStyle name="1000-sep (2 dec) 13 2 2 4" xfId="10279" xr:uid="{00000000-0005-0000-0000-000028010000}"/>
    <cellStyle name="1000-sep (2 dec) 13 2 2 4 2" xfId="32922" xr:uid="{00000000-0005-0000-0000-0000246B0000}"/>
    <cellStyle name="1000-sep (2 dec) 13 2 2 5" xfId="10280" xr:uid="{00000000-0005-0000-0000-000029010000}"/>
    <cellStyle name="1000-sep (2 dec) 13 2 2 5 2" xfId="32923" xr:uid="{00000000-0005-0000-0000-0000256B0000}"/>
    <cellStyle name="1000-sep (2 dec) 13 2 3" xfId="5174" xr:uid="{00000000-0005-0000-0000-00002A010000}"/>
    <cellStyle name="1000-sep (2 dec) 13 2 3 2" xfId="10281" xr:uid="{00000000-0005-0000-0000-00002B010000}"/>
    <cellStyle name="1000-sep (2 dec) 13 2 3 2 2" xfId="32924" xr:uid="{00000000-0005-0000-0000-0000266B0000}"/>
    <cellStyle name="1000-sep (2 dec) 13 2 3 3" xfId="10282" xr:uid="{00000000-0005-0000-0000-00002C010000}"/>
    <cellStyle name="1000-sep (2 dec) 13 2 3 3 2" xfId="32925" xr:uid="{00000000-0005-0000-0000-0000276B0000}"/>
    <cellStyle name="1000-sep (2 dec) 13 2 3 4" xfId="10283" xr:uid="{00000000-0005-0000-0000-00002D010000}"/>
    <cellStyle name="1000-sep (2 dec) 13 2 3 4 2" xfId="32926" xr:uid="{00000000-0005-0000-0000-0000286B0000}"/>
    <cellStyle name="1000-sep (2 dec) 13 2 4" xfId="10284" xr:uid="{00000000-0005-0000-0000-00002E010000}"/>
    <cellStyle name="1000-sep (2 dec) 13 2 4 2" xfId="10285" xr:uid="{00000000-0005-0000-0000-00002F010000}"/>
    <cellStyle name="1000-sep (2 dec) 13 2 4 2 2" xfId="32928" xr:uid="{00000000-0005-0000-0000-00002A6B0000}"/>
    <cellStyle name="1000-sep (2 dec) 13 2 4 3" xfId="10286" xr:uid="{00000000-0005-0000-0000-000030010000}"/>
    <cellStyle name="1000-sep (2 dec) 13 2 4 3 2" xfId="32929" xr:uid="{00000000-0005-0000-0000-00002B6B0000}"/>
    <cellStyle name="1000-sep (2 dec) 13 2 4 4" xfId="10287" xr:uid="{00000000-0005-0000-0000-000031010000}"/>
    <cellStyle name="1000-sep (2 dec) 13 2 4 4 2" xfId="32930" xr:uid="{00000000-0005-0000-0000-00002C6B0000}"/>
    <cellStyle name="1000-sep (2 dec) 13 2 4 5" xfId="32927" xr:uid="{00000000-0005-0000-0000-0000296B0000}"/>
    <cellStyle name="1000-sep (2 dec) 13 2 5" xfId="10288" xr:uid="{00000000-0005-0000-0000-000032010000}"/>
    <cellStyle name="1000-sep (2 dec) 13 2 5 2" xfId="32931" xr:uid="{00000000-0005-0000-0000-00002D6B0000}"/>
    <cellStyle name="1000-sep (2 dec) 13 2 6" xfId="10289" xr:uid="{00000000-0005-0000-0000-000033010000}"/>
    <cellStyle name="1000-sep (2 dec) 13 2 6 2" xfId="32932" xr:uid="{00000000-0005-0000-0000-00002E6B0000}"/>
    <cellStyle name="1000-sep (2 dec) 13 2 7" xfId="10290" xr:uid="{00000000-0005-0000-0000-000034010000}"/>
    <cellStyle name="1000-sep (2 dec) 13 2 7 2" xfId="32933" xr:uid="{00000000-0005-0000-0000-00002F6B0000}"/>
    <cellStyle name="1000-sep (2 dec) 13 3" xfId="50" xr:uid="{00000000-0005-0000-0000-000035010000}"/>
    <cellStyle name="1000-sep (2 dec) 13 3 2" xfId="5176" xr:uid="{00000000-0005-0000-0000-000036010000}"/>
    <cellStyle name="1000-sep (2 dec) 13 3 3" xfId="10291" xr:uid="{00000000-0005-0000-0000-000037010000}"/>
    <cellStyle name="1000-sep (2 dec) 13 3 3 2" xfId="10292" xr:uid="{00000000-0005-0000-0000-000038010000}"/>
    <cellStyle name="1000-sep (2 dec) 13 3 3 2 2" xfId="32935" xr:uid="{00000000-0005-0000-0000-0000316B0000}"/>
    <cellStyle name="1000-sep (2 dec) 13 3 3 3" xfId="10293" xr:uid="{00000000-0005-0000-0000-000039010000}"/>
    <cellStyle name="1000-sep (2 dec) 13 3 3 3 2" xfId="32936" xr:uid="{00000000-0005-0000-0000-0000326B0000}"/>
    <cellStyle name="1000-sep (2 dec) 13 3 3 4" xfId="32934" xr:uid="{00000000-0005-0000-0000-0000306B0000}"/>
    <cellStyle name="1000-sep (2 dec) 13 4" xfId="10294" xr:uid="{00000000-0005-0000-0000-00003A010000}"/>
    <cellStyle name="1000-sep (2 dec) 13 4 2" xfId="10295" xr:uid="{00000000-0005-0000-0000-00003B010000}"/>
    <cellStyle name="1000-sep (2 dec) 13 4 2 2" xfId="32938" xr:uid="{00000000-0005-0000-0000-0000346B0000}"/>
    <cellStyle name="1000-sep (2 dec) 13 4 3" xfId="10296" xr:uid="{00000000-0005-0000-0000-00003C010000}"/>
    <cellStyle name="1000-sep (2 dec) 13 4 3 2" xfId="32939" xr:uid="{00000000-0005-0000-0000-0000356B0000}"/>
    <cellStyle name="1000-sep (2 dec) 13 4 4" xfId="10297" xr:uid="{00000000-0005-0000-0000-00003D010000}"/>
    <cellStyle name="1000-sep (2 dec) 13 4 4 2" xfId="32940" xr:uid="{00000000-0005-0000-0000-0000366B0000}"/>
    <cellStyle name="1000-sep (2 dec) 13 4 5" xfId="32937" xr:uid="{00000000-0005-0000-0000-0000336B0000}"/>
    <cellStyle name="1000-sep (2 dec) 13 5" xfId="10298" xr:uid="{00000000-0005-0000-0000-00003E010000}"/>
    <cellStyle name="1000-sep (2 dec) 13 5 2" xfId="32941" xr:uid="{00000000-0005-0000-0000-0000376B0000}"/>
    <cellStyle name="1000-sep (2 dec) 13 6" xfId="10299" xr:uid="{00000000-0005-0000-0000-00003F010000}"/>
    <cellStyle name="1000-sep (2 dec) 13 6 2" xfId="32942" xr:uid="{00000000-0005-0000-0000-0000386B0000}"/>
    <cellStyle name="1000-sep (2 dec) 13 7" xfId="10300" xr:uid="{00000000-0005-0000-0000-000040010000}"/>
    <cellStyle name="1000-sep (2 dec) 13 7 2" xfId="32943" xr:uid="{00000000-0005-0000-0000-0000396B0000}"/>
    <cellStyle name="1000-sep (2 dec) 14" xfId="51" xr:uid="{00000000-0005-0000-0000-000041010000}"/>
    <cellStyle name="1000-sep (2 dec) 14 2" xfId="52" xr:uid="{00000000-0005-0000-0000-000042010000}"/>
    <cellStyle name="1000-sep (2 dec) 14 2 2" xfId="5177" xr:uid="{00000000-0005-0000-0000-000043010000}"/>
    <cellStyle name="1000-sep (2 dec) 14 2 2 2" xfId="10301" xr:uid="{00000000-0005-0000-0000-000044010000}"/>
    <cellStyle name="1000-sep (2 dec) 14 2 2 2 2" xfId="32944" xr:uid="{00000000-0005-0000-0000-00003D6B0000}"/>
    <cellStyle name="1000-sep (2 dec) 14 2 2 3" xfId="10302" xr:uid="{00000000-0005-0000-0000-000045010000}"/>
    <cellStyle name="1000-sep (2 dec) 14 2 2 3 2" xfId="32945" xr:uid="{00000000-0005-0000-0000-00003E6B0000}"/>
    <cellStyle name="1000-sep (2 dec) 14 2 2 4" xfId="10303" xr:uid="{00000000-0005-0000-0000-000046010000}"/>
    <cellStyle name="1000-sep (2 dec) 14 2 2 4 2" xfId="32946" xr:uid="{00000000-0005-0000-0000-00003F6B0000}"/>
    <cellStyle name="1000-sep (2 dec) 14 2 2 5" xfId="29117" xr:uid="{00000000-0005-0000-0000-00003C6B0000}"/>
    <cellStyle name="1000-sep (2 dec) 14 2 3" xfId="10304" xr:uid="{00000000-0005-0000-0000-000047010000}"/>
    <cellStyle name="1000-sep (2 dec) 14 2 3 2" xfId="32947" xr:uid="{00000000-0005-0000-0000-0000406B0000}"/>
    <cellStyle name="1000-sep (2 dec) 14 2 4" xfId="10305" xr:uid="{00000000-0005-0000-0000-000048010000}"/>
    <cellStyle name="1000-sep (2 dec) 14 2 4 2" xfId="32948" xr:uid="{00000000-0005-0000-0000-0000416B0000}"/>
    <cellStyle name="1000-sep (2 dec) 14 2 5" xfId="10306" xr:uid="{00000000-0005-0000-0000-000049010000}"/>
    <cellStyle name="1000-sep (2 dec) 14 2 5 2" xfId="32949" xr:uid="{00000000-0005-0000-0000-0000426B0000}"/>
    <cellStyle name="1000-sep (2 dec) 14 2 6" xfId="27214" xr:uid="{00000000-0005-0000-0000-00003B6B0000}"/>
    <cellStyle name="1000-sep (2 dec) 14 3" xfId="10307" xr:uid="{00000000-0005-0000-0000-00004A010000}"/>
    <cellStyle name="1000-sep (2 dec) 14 3 2" xfId="10308" xr:uid="{00000000-0005-0000-0000-00004B010000}"/>
    <cellStyle name="1000-sep (2 dec) 14 3 2 2" xfId="32951" xr:uid="{00000000-0005-0000-0000-0000446B0000}"/>
    <cellStyle name="1000-sep (2 dec) 14 3 3" xfId="10309" xr:uid="{00000000-0005-0000-0000-00004C010000}"/>
    <cellStyle name="1000-sep (2 dec) 14 3 3 2" xfId="10310" xr:uid="{00000000-0005-0000-0000-00004D010000}"/>
    <cellStyle name="1000-sep (2 dec) 14 3 3 2 2" xfId="32953" xr:uid="{00000000-0005-0000-0000-0000466B0000}"/>
    <cellStyle name="1000-sep (2 dec) 14 3 3 3" xfId="10311" xr:uid="{00000000-0005-0000-0000-00004E010000}"/>
    <cellStyle name="1000-sep (2 dec) 14 3 3 3 2" xfId="32954" xr:uid="{00000000-0005-0000-0000-0000476B0000}"/>
    <cellStyle name="1000-sep (2 dec) 14 3 3 4" xfId="32952" xr:uid="{00000000-0005-0000-0000-0000456B0000}"/>
    <cellStyle name="1000-sep (2 dec) 14 3 4" xfId="32950" xr:uid="{00000000-0005-0000-0000-0000436B0000}"/>
    <cellStyle name="1000-sep (2 dec) 14 4" xfId="10312" xr:uid="{00000000-0005-0000-0000-00004F010000}"/>
    <cellStyle name="1000-sep (2 dec) 14 4 2" xfId="10313" xr:uid="{00000000-0005-0000-0000-000050010000}"/>
    <cellStyle name="1000-sep (2 dec) 14 4 2 2" xfId="32956" xr:uid="{00000000-0005-0000-0000-0000496B0000}"/>
    <cellStyle name="1000-sep (2 dec) 14 4 3" xfId="10314" xr:uid="{00000000-0005-0000-0000-000051010000}"/>
    <cellStyle name="1000-sep (2 dec) 14 4 3 2" xfId="32957" xr:uid="{00000000-0005-0000-0000-00004A6B0000}"/>
    <cellStyle name="1000-sep (2 dec) 14 4 4" xfId="10315" xr:uid="{00000000-0005-0000-0000-000052010000}"/>
    <cellStyle name="1000-sep (2 dec) 14 4 4 2" xfId="32958" xr:uid="{00000000-0005-0000-0000-00004B6B0000}"/>
    <cellStyle name="1000-sep (2 dec) 14 4 5" xfId="32955" xr:uid="{00000000-0005-0000-0000-0000486B0000}"/>
    <cellStyle name="1000-sep (2 dec) 14 5" xfId="10316" xr:uid="{00000000-0005-0000-0000-000053010000}"/>
    <cellStyle name="1000-sep (2 dec) 14 5 2" xfId="32959" xr:uid="{00000000-0005-0000-0000-00004C6B0000}"/>
    <cellStyle name="1000-sep (2 dec) 14 6" xfId="10317" xr:uid="{00000000-0005-0000-0000-000054010000}"/>
    <cellStyle name="1000-sep (2 dec) 14 6 2" xfId="32960" xr:uid="{00000000-0005-0000-0000-00004D6B0000}"/>
    <cellStyle name="1000-sep (2 dec) 14 7" xfId="10318" xr:uid="{00000000-0005-0000-0000-000055010000}"/>
    <cellStyle name="1000-sep (2 dec) 14 7 2" xfId="32961" xr:uid="{00000000-0005-0000-0000-00004E6B0000}"/>
    <cellStyle name="1000-sep (2 dec) 14 8" xfId="27213" xr:uid="{00000000-0005-0000-0000-00003A6B0000}"/>
    <cellStyle name="1000-sep (2 dec) 15" xfId="53" xr:uid="{00000000-0005-0000-0000-000056010000}"/>
    <cellStyle name="1000-sep (2 dec) 15 2" xfId="54" xr:uid="{00000000-0005-0000-0000-000057010000}"/>
    <cellStyle name="1000-sep (2 dec) 15 2 2" xfId="5178" xr:uid="{00000000-0005-0000-0000-000058010000}"/>
    <cellStyle name="1000-sep (2 dec) 15 2 2 2" xfId="10319" xr:uid="{00000000-0005-0000-0000-000059010000}"/>
    <cellStyle name="1000-sep (2 dec) 15 2 2 2 2" xfId="32962" xr:uid="{00000000-0005-0000-0000-00004F6B0000}"/>
    <cellStyle name="1000-sep (2 dec) 15 2 2 3" xfId="10320" xr:uid="{00000000-0005-0000-0000-00005A010000}"/>
    <cellStyle name="1000-sep (2 dec) 15 2 2 3 2" xfId="32963" xr:uid="{00000000-0005-0000-0000-0000506B0000}"/>
    <cellStyle name="1000-sep (2 dec) 15 2 2 4" xfId="10321" xr:uid="{00000000-0005-0000-0000-00005B010000}"/>
    <cellStyle name="1000-sep (2 dec) 15 2 2 4 2" xfId="32964" xr:uid="{00000000-0005-0000-0000-0000516B0000}"/>
    <cellStyle name="1000-sep (2 dec) 15 2 3" xfId="10322" xr:uid="{00000000-0005-0000-0000-00005C010000}"/>
    <cellStyle name="1000-sep (2 dec) 15 2 3 2" xfId="32965" xr:uid="{00000000-0005-0000-0000-0000526B0000}"/>
    <cellStyle name="1000-sep (2 dec) 15 2 4" xfId="10323" xr:uid="{00000000-0005-0000-0000-00005D010000}"/>
    <cellStyle name="1000-sep (2 dec) 15 2 4 2" xfId="32966" xr:uid="{00000000-0005-0000-0000-0000536B0000}"/>
    <cellStyle name="1000-sep (2 dec) 15 2 5" xfId="10324" xr:uid="{00000000-0005-0000-0000-00005E010000}"/>
    <cellStyle name="1000-sep (2 dec) 15 2 5 2" xfId="32967" xr:uid="{00000000-0005-0000-0000-0000546B0000}"/>
    <cellStyle name="1000-sep (2 dec) 15 3" xfId="10325" xr:uid="{00000000-0005-0000-0000-00005F010000}"/>
    <cellStyle name="1000-sep (2 dec) 15 3 2" xfId="10326" xr:uid="{00000000-0005-0000-0000-000060010000}"/>
    <cellStyle name="1000-sep (2 dec) 15 3 3" xfId="10327" xr:uid="{00000000-0005-0000-0000-000061010000}"/>
    <cellStyle name="1000-sep (2 dec) 15 3 3 2" xfId="10328" xr:uid="{00000000-0005-0000-0000-000062010000}"/>
    <cellStyle name="1000-sep (2 dec) 15 3 3 2 2" xfId="32970" xr:uid="{00000000-0005-0000-0000-0000576B0000}"/>
    <cellStyle name="1000-sep (2 dec) 15 3 3 3" xfId="10329" xr:uid="{00000000-0005-0000-0000-000063010000}"/>
    <cellStyle name="1000-sep (2 dec) 15 3 3 3 2" xfId="32971" xr:uid="{00000000-0005-0000-0000-0000586B0000}"/>
    <cellStyle name="1000-sep (2 dec) 15 3 3 4" xfId="32969" xr:uid="{00000000-0005-0000-0000-0000566B0000}"/>
    <cellStyle name="1000-sep (2 dec) 15 3 4" xfId="32968" xr:uid="{00000000-0005-0000-0000-0000556B0000}"/>
    <cellStyle name="1000-sep (2 dec) 15 4" xfId="10330" xr:uid="{00000000-0005-0000-0000-000064010000}"/>
    <cellStyle name="1000-sep (2 dec) 15 4 2" xfId="10331" xr:uid="{00000000-0005-0000-0000-000065010000}"/>
    <cellStyle name="1000-sep (2 dec) 15 4 2 2" xfId="32973" xr:uid="{00000000-0005-0000-0000-00005A6B0000}"/>
    <cellStyle name="1000-sep (2 dec) 15 4 3" xfId="10332" xr:uid="{00000000-0005-0000-0000-000066010000}"/>
    <cellStyle name="1000-sep (2 dec) 15 4 3 2" xfId="32974" xr:uid="{00000000-0005-0000-0000-00005B6B0000}"/>
    <cellStyle name="1000-sep (2 dec) 15 4 4" xfId="10333" xr:uid="{00000000-0005-0000-0000-000067010000}"/>
    <cellStyle name="1000-sep (2 dec) 15 4 4 2" xfId="32975" xr:uid="{00000000-0005-0000-0000-00005C6B0000}"/>
    <cellStyle name="1000-sep (2 dec) 15 4 5" xfId="32972" xr:uid="{00000000-0005-0000-0000-0000596B0000}"/>
    <cellStyle name="1000-sep (2 dec) 15 5" xfId="10334" xr:uid="{00000000-0005-0000-0000-000068010000}"/>
    <cellStyle name="1000-sep (2 dec) 15 5 2" xfId="32976" xr:uid="{00000000-0005-0000-0000-00005D6B0000}"/>
    <cellStyle name="1000-sep (2 dec) 15 6" xfId="10335" xr:uid="{00000000-0005-0000-0000-000069010000}"/>
    <cellStyle name="1000-sep (2 dec) 15 6 2" xfId="32977" xr:uid="{00000000-0005-0000-0000-00005E6B0000}"/>
    <cellStyle name="1000-sep (2 dec) 15 7" xfId="10336" xr:uid="{00000000-0005-0000-0000-00006A010000}"/>
    <cellStyle name="1000-sep (2 dec) 15 7 2" xfId="32978" xr:uid="{00000000-0005-0000-0000-00005F6B0000}"/>
    <cellStyle name="1000-sep (2 dec) 16" xfId="55" xr:uid="{00000000-0005-0000-0000-00006B010000}"/>
    <cellStyle name="1000-sep (2 dec) 16 2" xfId="56" xr:uid="{00000000-0005-0000-0000-00006C010000}"/>
    <cellStyle name="1000-sep (2 dec) 16 2 2" xfId="5179" xr:uid="{00000000-0005-0000-0000-00006D010000}"/>
    <cellStyle name="1000-sep (2 dec) 16 2 2 2" xfId="10337" xr:uid="{00000000-0005-0000-0000-00006E010000}"/>
    <cellStyle name="1000-sep (2 dec) 16 2 2 2 2" xfId="32979" xr:uid="{00000000-0005-0000-0000-0000636B0000}"/>
    <cellStyle name="1000-sep (2 dec) 16 2 2 3" xfId="10338" xr:uid="{00000000-0005-0000-0000-00006F010000}"/>
    <cellStyle name="1000-sep (2 dec) 16 2 2 3 2" xfId="32980" xr:uid="{00000000-0005-0000-0000-0000646B0000}"/>
    <cellStyle name="1000-sep (2 dec) 16 2 2 4" xfId="10339" xr:uid="{00000000-0005-0000-0000-000070010000}"/>
    <cellStyle name="1000-sep (2 dec) 16 2 2 4 2" xfId="32981" xr:uid="{00000000-0005-0000-0000-0000656B0000}"/>
    <cellStyle name="1000-sep (2 dec) 16 2 2 5" xfId="29118" xr:uid="{00000000-0005-0000-0000-0000626B0000}"/>
    <cellStyle name="1000-sep (2 dec) 16 2 3" xfId="10340" xr:uid="{00000000-0005-0000-0000-000071010000}"/>
    <cellStyle name="1000-sep (2 dec) 16 2 3 2" xfId="32982" xr:uid="{00000000-0005-0000-0000-0000666B0000}"/>
    <cellStyle name="1000-sep (2 dec) 16 2 4" xfId="10341" xr:uid="{00000000-0005-0000-0000-000072010000}"/>
    <cellStyle name="1000-sep (2 dec) 16 2 4 2" xfId="32983" xr:uid="{00000000-0005-0000-0000-0000676B0000}"/>
    <cellStyle name="1000-sep (2 dec) 16 2 5" xfId="10342" xr:uid="{00000000-0005-0000-0000-000073010000}"/>
    <cellStyle name="1000-sep (2 dec) 16 2 5 2" xfId="32984" xr:uid="{00000000-0005-0000-0000-0000686B0000}"/>
    <cellStyle name="1000-sep (2 dec) 16 2 6" xfId="27216" xr:uid="{00000000-0005-0000-0000-0000616B0000}"/>
    <cellStyle name="1000-sep (2 dec) 16 3" xfId="10343" xr:uid="{00000000-0005-0000-0000-000074010000}"/>
    <cellStyle name="1000-sep (2 dec) 16 3 2" xfId="10344" xr:uid="{00000000-0005-0000-0000-000075010000}"/>
    <cellStyle name="1000-sep (2 dec) 16 3 2 2" xfId="32986" xr:uid="{00000000-0005-0000-0000-00006A6B0000}"/>
    <cellStyle name="1000-sep (2 dec) 16 3 3" xfId="10345" xr:uid="{00000000-0005-0000-0000-000076010000}"/>
    <cellStyle name="1000-sep (2 dec) 16 3 3 2" xfId="10346" xr:uid="{00000000-0005-0000-0000-000077010000}"/>
    <cellStyle name="1000-sep (2 dec) 16 3 3 2 2" xfId="32988" xr:uid="{00000000-0005-0000-0000-00006C6B0000}"/>
    <cellStyle name="1000-sep (2 dec) 16 3 3 3" xfId="10347" xr:uid="{00000000-0005-0000-0000-000078010000}"/>
    <cellStyle name="1000-sep (2 dec) 16 3 3 3 2" xfId="32989" xr:uid="{00000000-0005-0000-0000-00006D6B0000}"/>
    <cellStyle name="1000-sep (2 dec) 16 3 3 4" xfId="32987" xr:uid="{00000000-0005-0000-0000-00006B6B0000}"/>
    <cellStyle name="1000-sep (2 dec) 16 3 4" xfId="32985" xr:uid="{00000000-0005-0000-0000-0000696B0000}"/>
    <cellStyle name="1000-sep (2 dec) 16 4" xfId="10348" xr:uid="{00000000-0005-0000-0000-000079010000}"/>
    <cellStyle name="1000-sep (2 dec) 16 4 2" xfId="10349" xr:uid="{00000000-0005-0000-0000-00007A010000}"/>
    <cellStyle name="1000-sep (2 dec) 16 4 2 2" xfId="32991" xr:uid="{00000000-0005-0000-0000-00006F6B0000}"/>
    <cellStyle name="1000-sep (2 dec) 16 4 3" xfId="10350" xr:uid="{00000000-0005-0000-0000-00007B010000}"/>
    <cellStyle name="1000-sep (2 dec) 16 4 3 2" xfId="32992" xr:uid="{00000000-0005-0000-0000-0000706B0000}"/>
    <cellStyle name="1000-sep (2 dec) 16 4 4" xfId="10351" xr:uid="{00000000-0005-0000-0000-00007C010000}"/>
    <cellStyle name="1000-sep (2 dec) 16 4 4 2" xfId="32993" xr:uid="{00000000-0005-0000-0000-0000716B0000}"/>
    <cellStyle name="1000-sep (2 dec) 16 4 5" xfId="32990" xr:uid="{00000000-0005-0000-0000-00006E6B0000}"/>
    <cellStyle name="1000-sep (2 dec) 16 5" xfId="10352" xr:uid="{00000000-0005-0000-0000-00007D010000}"/>
    <cellStyle name="1000-sep (2 dec) 16 5 2" xfId="32994" xr:uid="{00000000-0005-0000-0000-0000726B0000}"/>
    <cellStyle name="1000-sep (2 dec) 16 6" xfId="10353" xr:uid="{00000000-0005-0000-0000-00007E010000}"/>
    <cellStyle name="1000-sep (2 dec) 16 6 2" xfId="32995" xr:uid="{00000000-0005-0000-0000-0000736B0000}"/>
    <cellStyle name="1000-sep (2 dec) 16 7" xfId="10354" xr:uid="{00000000-0005-0000-0000-00007F010000}"/>
    <cellStyle name="1000-sep (2 dec) 16 7 2" xfId="32996" xr:uid="{00000000-0005-0000-0000-0000746B0000}"/>
    <cellStyle name="1000-sep (2 dec) 16 8" xfId="27215" xr:uid="{00000000-0005-0000-0000-0000606B0000}"/>
    <cellStyle name="1000-sep (2 dec) 17" xfId="57" xr:uid="{00000000-0005-0000-0000-000080010000}"/>
    <cellStyle name="1000-sep (2 dec) 17 2" xfId="58" xr:uid="{00000000-0005-0000-0000-000081010000}"/>
    <cellStyle name="1000-sep (2 dec) 17 2 2" xfId="5180" xr:uid="{00000000-0005-0000-0000-000082010000}"/>
    <cellStyle name="1000-sep (2 dec) 17 2 2 2" xfId="29119" xr:uid="{00000000-0005-0000-0000-0000776B0000}"/>
    <cellStyle name="1000-sep (2 dec) 17 2 3" xfId="10355" xr:uid="{00000000-0005-0000-0000-000083010000}"/>
    <cellStyle name="1000-sep (2 dec) 17 2 3 2" xfId="32997" xr:uid="{00000000-0005-0000-0000-0000786B0000}"/>
    <cellStyle name="1000-sep (2 dec) 17 2 4" xfId="27218" xr:uid="{00000000-0005-0000-0000-0000766B0000}"/>
    <cellStyle name="1000-sep (2 dec) 17 3" xfId="27217" xr:uid="{00000000-0005-0000-0000-0000756B0000}"/>
    <cellStyle name="1000-sep (2 dec) 18" xfId="59" xr:uid="{00000000-0005-0000-0000-000084010000}"/>
    <cellStyle name="1000-sep (2 dec) 18 2" xfId="60" xr:uid="{00000000-0005-0000-0000-000085010000}"/>
    <cellStyle name="1000-sep (2 dec) 18 2 2" xfId="5181" xr:uid="{00000000-0005-0000-0000-000086010000}"/>
    <cellStyle name="1000-sep (2 dec) 19" xfId="61" xr:uid="{00000000-0005-0000-0000-000087010000}"/>
    <cellStyle name="1000-sep (2 dec) 19 2" xfId="62" xr:uid="{00000000-0005-0000-0000-000088010000}"/>
    <cellStyle name="1000-sep (2 dec) 19 2 2" xfId="5182" xr:uid="{00000000-0005-0000-0000-000089010000}"/>
    <cellStyle name="1000-sep (2 dec) 2" xfId="63" xr:uid="{00000000-0005-0000-0000-00008A010000}"/>
    <cellStyle name="1000-sep (2 dec) 2 10" xfId="64" xr:uid="{00000000-0005-0000-0000-00008B010000}"/>
    <cellStyle name="1000-sep (2 dec) 2 10 2" xfId="65" xr:uid="{00000000-0005-0000-0000-00008C010000}"/>
    <cellStyle name="1000-sep (2 dec) 2 10 2 2" xfId="5183" xr:uid="{00000000-0005-0000-0000-00008D010000}"/>
    <cellStyle name="1000-sep (2 dec) 2 10 2 2 2" xfId="29120" xr:uid="{00000000-0005-0000-0000-00007B6B0000}"/>
    <cellStyle name="1000-sep (2 dec) 2 10 2 3" xfId="27220" xr:uid="{00000000-0005-0000-0000-00007A6B0000}"/>
    <cellStyle name="1000-sep (2 dec) 2 10 3" xfId="27219" xr:uid="{00000000-0005-0000-0000-0000796B0000}"/>
    <cellStyle name="1000-sep (2 dec) 2 11" xfId="66" xr:uid="{00000000-0005-0000-0000-00008E010000}"/>
    <cellStyle name="1000-sep (2 dec) 2 11 2" xfId="67" xr:uid="{00000000-0005-0000-0000-00008F010000}"/>
    <cellStyle name="1000-sep (2 dec) 2 11 2 2" xfId="5184" xr:uid="{00000000-0005-0000-0000-000090010000}"/>
    <cellStyle name="1000-sep (2 dec) 2 11 2 2 2" xfId="29121" xr:uid="{00000000-0005-0000-0000-00007E6B0000}"/>
    <cellStyle name="1000-sep (2 dec) 2 11 2 3" xfId="27222" xr:uid="{00000000-0005-0000-0000-00007D6B0000}"/>
    <cellStyle name="1000-sep (2 dec) 2 11 3" xfId="27221" xr:uid="{00000000-0005-0000-0000-00007C6B0000}"/>
    <cellStyle name="1000-sep (2 dec) 2 12" xfId="68" xr:uid="{00000000-0005-0000-0000-000091010000}"/>
    <cellStyle name="1000-sep (2 dec) 2 12 2" xfId="69" xr:uid="{00000000-0005-0000-0000-000092010000}"/>
    <cellStyle name="1000-sep (2 dec) 2 12 2 2" xfId="5185" xr:uid="{00000000-0005-0000-0000-000093010000}"/>
    <cellStyle name="1000-sep (2 dec) 2 12 2 2 2" xfId="29122" xr:uid="{00000000-0005-0000-0000-0000816B0000}"/>
    <cellStyle name="1000-sep (2 dec) 2 12 2 3" xfId="27224" xr:uid="{00000000-0005-0000-0000-0000806B0000}"/>
    <cellStyle name="1000-sep (2 dec) 2 12 3" xfId="27223" xr:uid="{00000000-0005-0000-0000-00007F6B0000}"/>
    <cellStyle name="1000-sep (2 dec) 2 13" xfId="70" xr:uid="{00000000-0005-0000-0000-000094010000}"/>
    <cellStyle name="1000-sep (2 dec) 2 13 2" xfId="71" xr:uid="{00000000-0005-0000-0000-000095010000}"/>
    <cellStyle name="1000-sep (2 dec) 2 13 2 2" xfId="5186" xr:uid="{00000000-0005-0000-0000-000096010000}"/>
    <cellStyle name="1000-sep (2 dec) 2 13 2 2 2" xfId="29123" xr:uid="{00000000-0005-0000-0000-0000846B0000}"/>
    <cellStyle name="1000-sep (2 dec) 2 13 2 3" xfId="27226" xr:uid="{00000000-0005-0000-0000-0000836B0000}"/>
    <cellStyle name="1000-sep (2 dec) 2 13 3" xfId="27225" xr:uid="{00000000-0005-0000-0000-0000826B0000}"/>
    <cellStyle name="1000-sep (2 dec) 2 14" xfId="72" xr:uid="{00000000-0005-0000-0000-000097010000}"/>
    <cellStyle name="1000-sep (2 dec) 2 14 2" xfId="73" xr:uid="{00000000-0005-0000-0000-000098010000}"/>
    <cellStyle name="1000-sep (2 dec) 2 14 2 2" xfId="5187" xr:uid="{00000000-0005-0000-0000-000099010000}"/>
    <cellStyle name="1000-sep (2 dec) 2 14 2 2 2" xfId="29124" xr:uid="{00000000-0005-0000-0000-0000876B0000}"/>
    <cellStyle name="1000-sep (2 dec) 2 14 2 3" xfId="27228" xr:uid="{00000000-0005-0000-0000-0000866B0000}"/>
    <cellStyle name="1000-sep (2 dec) 2 14 3" xfId="27227" xr:uid="{00000000-0005-0000-0000-0000856B0000}"/>
    <cellStyle name="1000-sep (2 dec) 2 15" xfId="74" xr:uid="{00000000-0005-0000-0000-00009A010000}"/>
    <cellStyle name="1000-sep (2 dec) 2 15 2" xfId="75" xr:uid="{00000000-0005-0000-0000-00009B010000}"/>
    <cellStyle name="1000-sep (2 dec) 2 15 2 2" xfId="5188" xr:uid="{00000000-0005-0000-0000-00009C010000}"/>
    <cellStyle name="1000-sep (2 dec) 2 15 2 2 2" xfId="29125" xr:uid="{00000000-0005-0000-0000-00008A6B0000}"/>
    <cellStyle name="1000-sep (2 dec) 2 15 2 3" xfId="27230" xr:uid="{00000000-0005-0000-0000-0000896B0000}"/>
    <cellStyle name="1000-sep (2 dec) 2 15 3" xfId="27229" xr:uid="{00000000-0005-0000-0000-0000886B0000}"/>
    <cellStyle name="1000-sep (2 dec) 2 16" xfId="76" xr:uid="{00000000-0005-0000-0000-00009D010000}"/>
    <cellStyle name="1000-sep (2 dec) 2 16 2" xfId="77" xr:uid="{00000000-0005-0000-0000-00009E010000}"/>
    <cellStyle name="1000-sep (2 dec) 2 16 2 2" xfId="5189" xr:uid="{00000000-0005-0000-0000-00009F010000}"/>
    <cellStyle name="1000-sep (2 dec) 2 16 2 2 2" xfId="29126" xr:uid="{00000000-0005-0000-0000-00008D6B0000}"/>
    <cellStyle name="1000-sep (2 dec) 2 16 2 3" xfId="27232" xr:uid="{00000000-0005-0000-0000-00008C6B0000}"/>
    <cellStyle name="1000-sep (2 dec) 2 16 3" xfId="27231" xr:uid="{00000000-0005-0000-0000-00008B6B0000}"/>
    <cellStyle name="1000-sep (2 dec) 2 17" xfId="78" xr:uid="{00000000-0005-0000-0000-0000A0010000}"/>
    <cellStyle name="1000-sep (2 dec) 2 17 2" xfId="79" xr:uid="{00000000-0005-0000-0000-0000A1010000}"/>
    <cellStyle name="1000-sep (2 dec) 2 17 2 2" xfId="5190" xr:uid="{00000000-0005-0000-0000-0000A2010000}"/>
    <cellStyle name="1000-sep (2 dec) 2 17 2 2 2" xfId="29127" xr:uid="{00000000-0005-0000-0000-0000906B0000}"/>
    <cellStyle name="1000-sep (2 dec) 2 17 2 3" xfId="27234" xr:uid="{00000000-0005-0000-0000-00008F6B0000}"/>
    <cellStyle name="1000-sep (2 dec) 2 17 3" xfId="27233" xr:uid="{00000000-0005-0000-0000-00008E6B0000}"/>
    <cellStyle name="1000-sep (2 dec) 2 18" xfId="80" xr:uid="{00000000-0005-0000-0000-0000A3010000}"/>
    <cellStyle name="1000-sep (2 dec) 2 18 2" xfId="81" xr:uid="{00000000-0005-0000-0000-0000A4010000}"/>
    <cellStyle name="1000-sep (2 dec) 2 18 2 2" xfId="5191" xr:uid="{00000000-0005-0000-0000-0000A5010000}"/>
    <cellStyle name="1000-sep (2 dec) 2 18 2 2 2" xfId="29128" xr:uid="{00000000-0005-0000-0000-0000936B0000}"/>
    <cellStyle name="1000-sep (2 dec) 2 18 2 3" xfId="27236" xr:uid="{00000000-0005-0000-0000-0000926B0000}"/>
    <cellStyle name="1000-sep (2 dec) 2 18 3" xfId="10356" xr:uid="{00000000-0005-0000-0000-0000A6010000}"/>
    <cellStyle name="1000-sep (2 dec) 2 18 3 2" xfId="10357" xr:uid="{00000000-0005-0000-0000-0000A7010000}"/>
    <cellStyle name="1000-sep (2 dec) 2 18 3 2 2" xfId="32999" xr:uid="{00000000-0005-0000-0000-0000956B0000}"/>
    <cellStyle name="1000-sep (2 dec) 2 18 3 3" xfId="32998" xr:uid="{00000000-0005-0000-0000-0000946B0000}"/>
    <cellStyle name="1000-sep (2 dec) 2 18 4" xfId="10358" xr:uid="{00000000-0005-0000-0000-0000A8010000}"/>
    <cellStyle name="1000-sep (2 dec) 2 18 4 2" xfId="33000" xr:uid="{00000000-0005-0000-0000-0000966B0000}"/>
    <cellStyle name="1000-sep (2 dec) 2 18 5" xfId="27235" xr:uid="{00000000-0005-0000-0000-0000916B0000}"/>
    <cellStyle name="1000-sep (2 dec) 2 19" xfId="82" xr:uid="{00000000-0005-0000-0000-0000A9010000}"/>
    <cellStyle name="1000-sep (2 dec) 2 19 2" xfId="5192" xr:uid="{00000000-0005-0000-0000-0000AA010000}"/>
    <cellStyle name="1000-sep (2 dec) 2 2" xfId="83" xr:uid="{00000000-0005-0000-0000-0000AB010000}"/>
    <cellStyle name="1000-sep (2 dec) 2 2 2" xfId="84" xr:uid="{00000000-0005-0000-0000-0000AC010000}"/>
    <cellStyle name="1000-sep (2 dec) 2 2 2 2" xfId="5193" xr:uid="{00000000-0005-0000-0000-0000AD010000}"/>
    <cellStyle name="1000-sep (2 dec) 2 2 2 2 2" xfId="29129" xr:uid="{00000000-0005-0000-0000-0000996B0000}"/>
    <cellStyle name="1000-sep (2 dec) 2 2 2 3" xfId="27238" xr:uid="{00000000-0005-0000-0000-0000986B0000}"/>
    <cellStyle name="1000-sep (2 dec) 2 2 3" xfId="27237" xr:uid="{00000000-0005-0000-0000-0000976B0000}"/>
    <cellStyle name="1000-sep (2 dec) 2 20" xfId="85" xr:uid="{00000000-0005-0000-0000-0000AE010000}"/>
    <cellStyle name="1000-sep (2 dec) 2 20 2" xfId="5194" xr:uid="{00000000-0005-0000-0000-0000AF010000}"/>
    <cellStyle name="1000-sep (2 dec) 2 20 2 2" xfId="29130" xr:uid="{00000000-0005-0000-0000-00009B6B0000}"/>
    <cellStyle name="1000-sep (2 dec) 2 20 3" xfId="27239" xr:uid="{00000000-0005-0000-0000-00009A6B0000}"/>
    <cellStyle name="1000-sep (2 dec) 2 3" xfId="86" xr:uid="{00000000-0005-0000-0000-0000B0010000}"/>
    <cellStyle name="1000-sep (2 dec) 2 3 2" xfId="87" xr:uid="{00000000-0005-0000-0000-0000B1010000}"/>
    <cellStyle name="1000-sep (2 dec) 2 3 2 2" xfId="88" xr:uid="{00000000-0005-0000-0000-0000B2010000}"/>
    <cellStyle name="1000-sep (2 dec) 2 3 2 2 2" xfId="5196" xr:uid="{00000000-0005-0000-0000-0000B3010000}"/>
    <cellStyle name="1000-sep (2 dec) 2 3 2 2 2 2" xfId="29131" xr:uid="{00000000-0005-0000-0000-00009E6B0000}"/>
    <cellStyle name="1000-sep (2 dec) 2 3 2 2 3" xfId="27241" xr:uid="{00000000-0005-0000-0000-00009D6B0000}"/>
    <cellStyle name="1000-sep (2 dec) 2 3 2 3" xfId="27240" xr:uid="{00000000-0005-0000-0000-00009C6B0000}"/>
    <cellStyle name="1000-sep (2 dec) 2 3 3" xfId="89" xr:uid="{00000000-0005-0000-0000-0000B4010000}"/>
    <cellStyle name="1000-sep (2 dec) 2 3 3 2" xfId="90" xr:uid="{00000000-0005-0000-0000-0000B5010000}"/>
    <cellStyle name="1000-sep (2 dec) 2 3 3 2 2" xfId="5198" xr:uid="{00000000-0005-0000-0000-0000B6010000}"/>
    <cellStyle name="1000-sep (2 dec) 2 3 3 2 2 2" xfId="10359" xr:uid="{00000000-0005-0000-0000-0000B7010000}"/>
    <cellStyle name="1000-sep (2 dec) 2 3 3 2 2 2 2" xfId="33001" xr:uid="{00000000-0005-0000-0000-00009F6B0000}"/>
    <cellStyle name="1000-sep (2 dec) 2 3 3 2 2 3" xfId="10360" xr:uid="{00000000-0005-0000-0000-0000B8010000}"/>
    <cellStyle name="1000-sep (2 dec) 2 3 3 2 2 3 2" xfId="33002" xr:uid="{00000000-0005-0000-0000-0000A06B0000}"/>
    <cellStyle name="1000-sep (2 dec) 2 3 3 2 2 4" xfId="10361" xr:uid="{00000000-0005-0000-0000-0000B9010000}"/>
    <cellStyle name="1000-sep (2 dec) 2 3 3 2 2 4 2" xfId="33003" xr:uid="{00000000-0005-0000-0000-0000A16B0000}"/>
    <cellStyle name="1000-sep (2 dec) 2 3 3 2 3" xfId="10362" xr:uid="{00000000-0005-0000-0000-0000BA010000}"/>
    <cellStyle name="1000-sep (2 dec) 2 3 3 2 3 2" xfId="33004" xr:uid="{00000000-0005-0000-0000-0000A26B0000}"/>
    <cellStyle name="1000-sep (2 dec) 2 3 3 2 4" xfId="10363" xr:uid="{00000000-0005-0000-0000-0000BB010000}"/>
    <cellStyle name="1000-sep (2 dec) 2 3 3 2 4 2" xfId="33005" xr:uid="{00000000-0005-0000-0000-0000A36B0000}"/>
    <cellStyle name="1000-sep (2 dec) 2 3 3 2 5" xfId="10364" xr:uid="{00000000-0005-0000-0000-0000BC010000}"/>
    <cellStyle name="1000-sep (2 dec) 2 3 3 2 5 2" xfId="33006" xr:uid="{00000000-0005-0000-0000-0000A46B0000}"/>
    <cellStyle name="1000-sep (2 dec) 2 3 3 3" xfId="5197" xr:uid="{00000000-0005-0000-0000-0000BD010000}"/>
    <cellStyle name="1000-sep (2 dec) 2 3 3 3 2" xfId="10365" xr:uid="{00000000-0005-0000-0000-0000BE010000}"/>
    <cellStyle name="1000-sep (2 dec) 2 3 3 3 2 2" xfId="33007" xr:uid="{00000000-0005-0000-0000-0000A56B0000}"/>
    <cellStyle name="1000-sep (2 dec) 2 3 3 3 3" xfId="10366" xr:uid="{00000000-0005-0000-0000-0000BF010000}"/>
    <cellStyle name="1000-sep (2 dec) 2 3 3 3 3 2" xfId="33008" xr:uid="{00000000-0005-0000-0000-0000A66B0000}"/>
    <cellStyle name="1000-sep (2 dec) 2 3 3 3 4" xfId="10367" xr:uid="{00000000-0005-0000-0000-0000C0010000}"/>
    <cellStyle name="1000-sep (2 dec) 2 3 3 3 4 2" xfId="33009" xr:uid="{00000000-0005-0000-0000-0000A76B0000}"/>
    <cellStyle name="1000-sep (2 dec) 2 3 3 4" xfId="10368" xr:uid="{00000000-0005-0000-0000-0000C1010000}"/>
    <cellStyle name="1000-sep (2 dec) 2 3 3 4 2" xfId="33010" xr:uid="{00000000-0005-0000-0000-0000A86B0000}"/>
    <cellStyle name="1000-sep (2 dec) 2 3 3 5" xfId="10369" xr:uid="{00000000-0005-0000-0000-0000C2010000}"/>
    <cellStyle name="1000-sep (2 dec) 2 3 3 5 2" xfId="33011" xr:uid="{00000000-0005-0000-0000-0000A96B0000}"/>
    <cellStyle name="1000-sep (2 dec) 2 3 3 6" xfId="10370" xr:uid="{00000000-0005-0000-0000-0000C3010000}"/>
    <cellStyle name="1000-sep (2 dec) 2 3 3 6 2" xfId="33012" xr:uid="{00000000-0005-0000-0000-0000AA6B0000}"/>
    <cellStyle name="1000-sep (2 dec) 2 3 4" xfId="91" xr:uid="{00000000-0005-0000-0000-0000C4010000}"/>
    <cellStyle name="1000-sep (2 dec) 2 3 4 2" xfId="92" xr:uid="{00000000-0005-0000-0000-0000C5010000}"/>
    <cellStyle name="1000-sep (2 dec) 2 3 4 2 2" xfId="5200" xr:uid="{00000000-0005-0000-0000-0000C6010000}"/>
    <cellStyle name="1000-sep (2 dec) 2 3 4 2 2 2" xfId="10371" xr:uid="{00000000-0005-0000-0000-0000C7010000}"/>
    <cellStyle name="1000-sep (2 dec) 2 3 4 2 2 2 2" xfId="33013" xr:uid="{00000000-0005-0000-0000-0000AB6B0000}"/>
    <cellStyle name="1000-sep (2 dec) 2 3 4 2 2 3" xfId="10372" xr:uid="{00000000-0005-0000-0000-0000C8010000}"/>
    <cellStyle name="1000-sep (2 dec) 2 3 4 2 2 3 2" xfId="33014" xr:uid="{00000000-0005-0000-0000-0000AC6B0000}"/>
    <cellStyle name="1000-sep (2 dec) 2 3 4 2 2 4" xfId="10373" xr:uid="{00000000-0005-0000-0000-0000C9010000}"/>
    <cellStyle name="1000-sep (2 dec) 2 3 4 2 2 4 2" xfId="33015" xr:uid="{00000000-0005-0000-0000-0000AD6B0000}"/>
    <cellStyle name="1000-sep (2 dec) 2 3 4 2 3" xfId="10374" xr:uid="{00000000-0005-0000-0000-0000CA010000}"/>
    <cellStyle name="1000-sep (2 dec) 2 3 4 2 3 2" xfId="33016" xr:uid="{00000000-0005-0000-0000-0000AE6B0000}"/>
    <cellStyle name="1000-sep (2 dec) 2 3 4 2 4" xfId="10375" xr:uid="{00000000-0005-0000-0000-0000CB010000}"/>
    <cellStyle name="1000-sep (2 dec) 2 3 4 2 4 2" xfId="33017" xr:uid="{00000000-0005-0000-0000-0000AF6B0000}"/>
    <cellStyle name="1000-sep (2 dec) 2 3 4 2 5" xfId="10376" xr:uid="{00000000-0005-0000-0000-0000CC010000}"/>
    <cellStyle name="1000-sep (2 dec) 2 3 4 2 5 2" xfId="33018" xr:uid="{00000000-0005-0000-0000-0000B06B0000}"/>
    <cellStyle name="1000-sep (2 dec) 2 3 4 3" xfId="5199" xr:uid="{00000000-0005-0000-0000-0000CD010000}"/>
    <cellStyle name="1000-sep (2 dec) 2 3 4 3 2" xfId="10377" xr:uid="{00000000-0005-0000-0000-0000CE010000}"/>
    <cellStyle name="1000-sep (2 dec) 2 3 4 3 2 2" xfId="33019" xr:uid="{00000000-0005-0000-0000-0000B16B0000}"/>
    <cellStyle name="1000-sep (2 dec) 2 3 4 3 3" xfId="10378" xr:uid="{00000000-0005-0000-0000-0000CF010000}"/>
    <cellStyle name="1000-sep (2 dec) 2 3 4 3 3 2" xfId="33020" xr:uid="{00000000-0005-0000-0000-0000B26B0000}"/>
    <cellStyle name="1000-sep (2 dec) 2 3 4 3 4" xfId="10379" xr:uid="{00000000-0005-0000-0000-0000D0010000}"/>
    <cellStyle name="1000-sep (2 dec) 2 3 4 3 4 2" xfId="33021" xr:uid="{00000000-0005-0000-0000-0000B36B0000}"/>
    <cellStyle name="1000-sep (2 dec) 2 3 4 4" xfId="10380" xr:uid="{00000000-0005-0000-0000-0000D1010000}"/>
    <cellStyle name="1000-sep (2 dec) 2 3 4 4 2" xfId="33022" xr:uid="{00000000-0005-0000-0000-0000B46B0000}"/>
    <cellStyle name="1000-sep (2 dec) 2 3 4 5" xfId="10381" xr:uid="{00000000-0005-0000-0000-0000D2010000}"/>
    <cellStyle name="1000-sep (2 dec) 2 3 4 5 2" xfId="33023" xr:uid="{00000000-0005-0000-0000-0000B56B0000}"/>
    <cellStyle name="1000-sep (2 dec) 2 3 4 6" xfId="10382" xr:uid="{00000000-0005-0000-0000-0000D3010000}"/>
    <cellStyle name="1000-sep (2 dec) 2 3 4 6 2" xfId="33024" xr:uid="{00000000-0005-0000-0000-0000B66B0000}"/>
    <cellStyle name="1000-sep (2 dec) 2 3 5" xfId="93" xr:uid="{00000000-0005-0000-0000-0000D4010000}"/>
    <cellStyle name="1000-sep (2 dec) 2 3 5 2" xfId="94" xr:uid="{00000000-0005-0000-0000-0000D5010000}"/>
    <cellStyle name="1000-sep (2 dec) 2 3 5 2 2" xfId="5202" xr:uid="{00000000-0005-0000-0000-0000D6010000}"/>
    <cellStyle name="1000-sep (2 dec) 2 3 5 2 2 2" xfId="10383" xr:uid="{00000000-0005-0000-0000-0000D7010000}"/>
    <cellStyle name="1000-sep (2 dec) 2 3 5 2 2 2 2" xfId="33025" xr:uid="{00000000-0005-0000-0000-0000B76B0000}"/>
    <cellStyle name="1000-sep (2 dec) 2 3 5 2 2 3" xfId="10384" xr:uid="{00000000-0005-0000-0000-0000D8010000}"/>
    <cellStyle name="1000-sep (2 dec) 2 3 5 2 2 3 2" xfId="33026" xr:uid="{00000000-0005-0000-0000-0000B86B0000}"/>
    <cellStyle name="1000-sep (2 dec) 2 3 5 2 2 4" xfId="10385" xr:uid="{00000000-0005-0000-0000-0000D9010000}"/>
    <cellStyle name="1000-sep (2 dec) 2 3 5 2 2 4 2" xfId="33027" xr:uid="{00000000-0005-0000-0000-0000B96B0000}"/>
    <cellStyle name="1000-sep (2 dec) 2 3 5 2 3" xfId="10386" xr:uid="{00000000-0005-0000-0000-0000DA010000}"/>
    <cellStyle name="1000-sep (2 dec) 2 3 5 2 3 2" xfId="33028" xr:uid="{00000000-0005-0000-0000-0000BA6B0000}"/>
    <cellStyle name="1000-sep (2 dec) 2 3 5 2 4" xfId="10387" xr:uid="{00000000-0005-0000-0000-0000DB010000}"/>
    <cellStyle name="1000-sep (2 dec) 2 3 5 2 4 2" xfId="33029" xr:uid="{00000000-0005-0000-0000-0000BB6B0000}"/>
    <cellStyle name="1000-sep (2 dec) 2 3 5 2 5" xfId="10388" xr:uid="{00000000-0005-0000-0000-0000DC010000}"/>
    <cellStyle name="1000-sep (2 dec) 2 3 5 2 5 2" xfId="33030" xr:uid="{00000000-0005-0000-0000-0000BC6B0000}"/>
    <cellStyle name="1000-sep (2 dec) 2 3 5 3" xfId="5201" xr:uid="{00000000-0005-0000-0000-0000DD010000}"/>
    <cellStyle name="1000-sep (2 dec) 2 3 5 3 2" xfId="10389" xr:uid="{00000000-0005-0000-0000-0000DE010000}"/>
    <cellStyle name="1000-sep (2 dec) 2 3 5 3 2 2" xfId="33031" xr:uid="{00000000-0005-0000-0000-0000BD6B0000}"/>
    <cellStyle name="1000-sep (2 dec) 2 3 5 3 3" xfId="10390" xr:uid="{00000000-0005-0000-0000-0000DF010000}"/>
    <cellStyle name="1000-sep (2 dec) 2 3 5 3 3 2" xfId="33032" xr:uid="{00000000-0005-0000-0000-0000BE6B0000}"/>
    <cellStyle name="1000-sep (2 dec) 2 3 5 3 4" xfId="10391" xr:uid="{00000000-0005-0000-0000-0000E0010000}"/>
    <cellStyle name="1000-sep (2 dec) 2 3 5 3 4 2" xfId="33033" xr:uid="{00000000-0005-0000-0000-0000BF6B0000}"/>
    <cellStyle name="1000-sep (2 dec) 2 3 5 4" xfId="10392" xr:uid="{00000000-0005-0000-0000-0000E1010000}"/>
    <cellStyle name="1000-sep (2 dec) 2 3 5 4 2" xfId="33034" xr:uid="{00000000-0005-0000-0000-0000C06B0000}"/>
    <cellStyle name="1000-sep (2 dec) 2 3 5 5" xfId="10393" xr:uid="{00000000-0005-0000-0000-0000E2010000}"/>
    <cellStyle name="1000-sep (2 dec) 2 3 5 5 2" xfId="33035" xr:uid="{00000000-0005-0000-0000-0000C16B0000}"/>
    <cellStyle name="1000-sep (2 dec) 2 3 5 6" xfId="10394" xr:uid="{00000000-0005-0000-0000-0000E3010000}"/>
    <cellStyle name="1000-sep (2 dec) 2 3 5 6 2" xfId="33036" xr:uid="{00000000-0005-0000-0000-0000C26B0000}"/>
    <cellStyle name="1000-sep (2 dec) 2 3 6" xfId="95" xr:uid="{00000000-0005-0000-0000-0000E4010000}"/>
    <cellStyle name="1000-sep (2 dec) 2 3 6 2" xfId="5203" xr:uid="{00000000-0005-0000-0000-0000E5010000}"/>
    <cellStyle name="1000-sep (2 dec) 2 3 6 2 2" xfId="10395" xr:uid="{00000000-0005-0000-0000-0000E6010000}"/>
    <cellStyle name="1000-sep (2 dec) 2 3 6 2 2 2" xfId="33037" xr:uid="{00000000-0005-0000-0000-0000C36B0000}"/>
    <cellStyle name="1000-sep (2 dec) 2 3 6 2 3" xfId="10396" xr:uid="{00000000-0005-0000-0000-0000E7010000}"/>
    <cellStyle name="1000-sep (2 dec) 2 3 6 2 3 2" xfId="33038" xr:uid="{00000000-0005-0000-0000-0000C46B0000}"/>
    <cellStyle name="1000-sep (2 dec) 2 3 6 2 4" xfId="10397" xr:uid="{00000000-0005-0000-0000-0000E8010000}"/>
    <cellStyle name="1000-sep (2 dec) 2 3 6 2 4 2" xfId="33039" xr:uid="{00000000-0005-0000-0000-0000C56B0000}"/>
    <cellStyle name="1000-sep (2 dec) 2 3 6 3" xfId="10398" xr:uid="{00000000-0005-0000-0000-0000E9010000}"/>
    <cellStyle name="1000-sep (2 dec) 2 3 6 3 2" xfId="33040" xr:uid="{00000000-0005-0000-0000-0000C66B0000}"/>
    <cellStyle name="1000-sep (2 dec) 2 3 6 4" xfId="10399" xr:uid="{00000000-0005-0000-0000-0000EA010000}"/>
    <cellStyle name="1000-sep (2 dec) 2 3 6 4 2" xfId="33041" xr:uid="{00000000-0005-0000-0000-0000C76B0000}"/>
    <cellStyle name="1000-sep (2 dec) 2 3 6 5" xfId="10400" xr:uid="{00000000-0005-0000-0000-0000EB010000}"/>
    <cellStyle name="1000-sep (2 dec) 2 3 6 5 2" xfId="33042" xr:uid="{00000000-0005-0000-0000-0000C86B0000}"/>
    <cellStyle name="1000-sep (2 dec) 2 3 7" xfId="96" xr:uid="{00000000-0005-0000-0000-0000EC010000}"/>
    <cellStyle name="1000-sep (2 dec) 2 3 7 2" xfId="5204" xr:uid="{00000000-0005-0000-0000-0000ED010000}"/>
    <cellStyle name="1000-sep (2 dec) 2 3 7 2 2" xfId="29132" xr:uid="{00000000-0005-0000-0000-0000CA6B0000}"/>
    <cellStyle name="1000-sep (2 dec) 2 3 7 3" xfId="27242" xr:uid="{00000000-0005-0000-0000-0000C96B0000}"/>
    <cellStyle name="1000-sep (2 dec) 2 3 8" xfId="5195" xr:uid="{00000000-0005-0000-0000-0000EE010000}"/>
    <cellStyle name="1000-sep (2 dec) 2 4" xfId="97" xr:uid="{00000000-0005-0000-0000-0000EF010000}"/>
    <cellStyle name="1000-sep (2 dec) 2 4 2" xfId="98" xr:uid="{00000000-0005-0000-0000-0000F0010000}"/>
    <cellStyle name="1000-sep (2 dec) 2 4 2 2" xfId="5205" xr:uid="{00000000-0005-0000-0000-0000F1010000}"/>
    <cellStyle name="1000-sep (2 dec) 2 4 2 2 2" xfId="29133" xr:uid="{00000000-0005-0000-0000-0000CD6B0000}"/>
    <cellStyle name="1000-sep (2 dec) 2 4 2 3" xfId="27244" xr:uid="{00000000-0005-0000-0000-0000CC6B0000}"/>
    <cellStyle name="1000-sep (2 dec) 2 4 3" xfId="27243" xr:uid="{00000000-0005-0000-0000-0000CB6B0000}"/>
    <cellStyle name="1000-sep (2 dec) 2 5" xfId="99" xr:uid="{00000000-0005-0000-0000-0000F2010000}"/>
    <cellStyle name="1000-sep (2 dec) 2 5 2" xfId="100" xr:uid="{00000000-0005-0000-0000-0000F3010000}"/>
    <cellStyle name="1000-sep (2 dec) 2 5 2 2" xfId="5206" xr:uid="{00000000-0005-0000-0000-0000F4010000}"/>
    <cellStyle name="1000-sep (2 dec) 2 5 2 2 2" xfId="29134" xr:uid="{00000000-0005-0000-0000-0000D06B0000}"/>
    <cellStyle name="1000-sep (2 dec) 2 5 2 3" xfId="27246" xr:uid="{00000000-0005-0000-0000-0000CF6B0000}"/>
    <cellStyle name="1000-sep (2 dec) 2 5 3" xfId="27245" xr:uid="{00000000-0005-0000-0000-0000CE6B0000}"/>
    <cellStyle name="1000-sep (2 dec) 2 6" xfId="101" xr:uid="{00000000-0005-0000-0000-0000F5010000}"/>
    <cellStyle name="1000-sep (2 dec) 2 6 2" xfId="102" xr:uid="{00000000-0005-0000-0000-0000F6010000}"/>
    <cellStyle name="1000-sep (2 dec) 2 6 2 2" xfId="5207" xr:uid="{00000000-0005-0000-0000-0000F7010000}"/>
    <cellStyle name="1000-sep (2 dec) 2 6 2 2 2" xfId="29135" xr:uid="{00000000-0005-0000-0000-0000D36B0000}"/>
    <cellStyle name="1000-sep (2 dec) 2 6 2 3" xfId="27248" xr:uid="{00000000-0005-0000-0000-0000D26B0000}"/>
    <cellStyle name="1000-sep (2 dec) 2 6 3" xfId="27247" xr:uid="{00000000-0005-0000-0000-0000D16B0000}"/>
    <cellStyle name="1000-sep (2 dec) 2 7" xfId="103" xr:uid="{00000000-0005-0000-0000-0000F8010000}"/>
    <cellStyle name="1000-sep (2 dec) 2 7 2" xfId="104" xr:uid="{00000000-0005-0000-0000-0000F9010000}"/>
    <cellStyle name="1000-sep (2 dec) 2 7 2 2" xfId="5208" xr:uid="{00000000-0005-0000-0000-0000FA010000}"/>
    <cellStyle name="1000-sep (2 dec) 2 7 2 2 2" xfId="29136" xr:uid="{00000000-0005-0000-0000-0000D66B0000}"/>
    <cellStyle name="1000-sep (2 dec) 2 7 2 3" xfId="27250" xr:uid="{00000000-0005-0000-0000-0000D56B0000}"/>
    <cellStyle name="1000-sep (2 dec) 2 7 3" xfId="27249" xr:uid="{00000000-0005-0000-0000-0000D46B0000}"/>
    <cellStyle name="1000-sep (2 dec) 2 8" xfId="105" xr:uid="{00000000-0005-0000-0000-0000FB010000}"/>
    <cellStyle name="1000-sep (2 dec) 2 8 2" xfId="106" xr:uid="{00000000-0005-0000-0000-0000FC010000}"/>
    <cellStyle name="1000-sep (2 dec) 2 8 2 2" xfId="5209" xr:uid="{00000000-0005-0000-0000-0000FD010000}"/>
    <cellStyle name="1000-sep (2 dec) 2 8 2 2 2" xfId="29137" xr:uid="{00000000-0005-0000-0000-0000D96B0000}"/>
    <cellStyle name="1000-sep (2 dec) 2 8 2 3" xfId="27252" xr:uid="{00000000-0005-0000-0000-0000D86B0000}"/>
    <cellStyle name="1000-sep (2 dec) 2 8 3" xfId="27251" xr:uid="{00000000-0005-0000-0000-0000D76B0000}"/>
    <cellStyle name="1000-sep (2 dec) 2 9" xfId="107" xr:uid="{00000000-0005-0000-0000-0000FE010000}"/>
    <cellStyle name="1000-sep (2 dec) 2 9 2" xfId="108" xr:uid="{00000000-0005-0000-0000-0000FF010000}"/>
    <cellStyle name="1000-sep (2 dec) 2 9 2 2" xfId="5210" xr:uid="{00000000-0005-0000-0000-000000020000}"/>
    <cellStyle name="1000-sep (2 dec) 2 9 2 2 2" xfId="29138" xr:uid="{00000000-0005-0000-0000-0000DC6B0000}"/>
    <cellStyle name="1000-sep (2 dec) 2 9 2 3" xfId="27254" xr:uid="{00000000-0005-0000-0000-0000DB6B0000}"/>
    <cellStyle name="1000-sep (2 dec) 2 9 3" xfId="27253" xr:uid="{00000000-0005-0000-0000-0000DA6B0000}"/>
    <cellStyle name="1000-sep (2 dec) 20" xfId="109" xr:uid="{00000000-0005-0000-0000-000001020000}"/>
    <cellStyle name="1000-sep (2 dec) 20 2" xfId="110" xr:uid="{00000000-0005-0000-0000-000002020000}"/>
    <cellStyle name="1000-sep (2 dec) 20 2 2" xfId="5211" xr:uid="{00000000-0005-0000-0000-000003020000}"/>
    <cellStyle name="1000-sep (2 dec) 20 2 2 2" xfId="29139" xr:uid="{00000000-0005-0000-0000-0000DF6B0000}"/>
    <cellStyle name="1000-sep (2 dec) 20 2 3" xfId="27256" xr:uid="{00000000-0005-0000-0000-0000DE6B0000}"/>
    <cellStyle name="1000-sep (2 dec) 20 3" xfId="27255" xr:uid="{00000000-0005-0000-0000-0000DD6B0000}"/>
    <cellStyle name="1000-sep (2 dec) 21" xfId="111" xr:uid="{00000000-0005-0000-0000-000004020000}"/>
    <cellStyle name="1000-sep (2 dec) 21 2" xfId="112" xr:uid="{00000000-0005-0000-0000-000005020000}"/>
    <cellStyle name="1000-sep (2 dec) 21 2 2" xfId="5212" xr:uid="{00000000-0005-0000-0000-000006020000}"/>
    <cellStyle name="1000-sep (2 dec) 21 2 2 2" xfId="29140" xr:uid="{00000000-0005-0000-0000-0000E26B0000}"/>
    <cellStyle name="1000-sep (2 dec) 21 2 3" xfId="27258" xr:uid="{00000000-0005-0000-0000-0000E16B0000}"/>
    <cellStyle name="1000-sep (2 dec) 21 3" xfId="27257" xr:uid="{00000000-0005-0000-0000-0000E06B0000}"/>
    <cellStyle name="1000-sep (2 dec) 22" xfId="113" xr:uid="{00000000-0005-0000-0000-000007020000}"/>
    <cellStyle name="1000-sep (2 dec) 22 2" xfId="114" xr:uid="{00000000-0005-0000-0000-000008020000}"/>
    <cellStyle name="1000-sep (2 dec) 22 2 2" xfId="5213" xr:uid="{00000000-0005-0000-0000-000009020000}"/>
    <cellStyle name="1000-sep (2 dec) 23" xfId="115" xr:uid="{00000000-0005-0000-0000-00000A020000}"/>
    <cellStyle name="1000-sep (2 dec) 23 2" xfId="116" xr:uid="{00000000-0005-0000-0000-00000B020000}"/>
    <cellStyle name="1000-sep (2 dec) 23 2 2" xfId="5214" xr:uid="{00000000-0005-0000-0000-00000C020000}"/>
    <cellStyle name="1000-sep (2 dec) 23 2 2 2" xfId="29141" xr:uid="{00000000-0005-0000-0000-0000E56B0000}"/>
    <cellStyle name="1000-sep (2 dec) 23 2 3" xfId="27260" xr:uid="{00000000-0005-0000-0000-0000E46B0000}"/>
    <cellStyle name="1000-sep (2 dec) 23 3" xfId="27259" xr:uid="{00000000-0005-0000-0000-0000E36B0000}"/>
    <cellStyle name="1000-sep (2 dec) 24" xfId="117" xr:uid="{00000000-0005-0000-0000-00000D020000}"/>
    <cellStyle name="1000-sep (2 dec) 24 2" xfId="118" xr:uid="{00000000-0005-0000-0000-00000E020000}"/>
    <cellStyle name="1000-sep (2 dec) 24 2 2" xfId="5215" xr:uid="{00000000-0005-0000-0000-00000F020000}"/>
    <cellStyle name="1000-sep (2 dec) 24 2 2 2" xfId="29142" xr:uid="{00000000-0005-0000-0000-0000E86B0000}"/>
    <cellStyle name="1000-sep (2 dec) 24 2 3" xfId="27262" xr:uid="{00000000-0005-0000-0000-0000E76B0000}"/>
    <cellStyle name="1000-sep (2 dec) 24 3" xfId="27261" xr:uid="{00000000-0005-0000-0000-0000E66B0000}"/>
    <cellStyle name="1000-sep (2 dec) 25" xfId="119" xr:uid="{00000000-0005-0000-0000-000010020000}"/>
    <cellStyle name="1000-sep (2 dec) 25 2" xfId="120" xr:uid="{00000000-0005-0000-0000-000011020000}"/>
    <cellStyle name="1000-sep (2 dec) 25 2 2" xfId="5216" xr:uid="{00000000-0005-0000-0000-000012020000}"/>
    <cellStyle name="1000-sep (2 dec) 25 2 2 2" xfId="29143" xr:uid="{00000000-0005-0000-0000-0000EB6B0000}"/>
    <cellStyle name="1000-sep (2 dec) 25 2 3" xfId="27264" xr:uid="{00000000-0005-0000-0000-0000EA6B0000}"/>
    <cellStyle name="1000-sep (2 dec) 25 3" xfId="27263" xr:uid="{00000000-0005-0000-0000-0000E96B0000}"/>
    <cellStyle name="1000-sep (2 dec) 26" xfId="121" xr:uid="{00000000-0005-0000-0000-000013020000}"/>
    <cellStyle name="1000-sep (2 dec) 26 2" xfId="122" xr:uid="{00000000-0005-0000-0000-000014020000}"/>
    <cellStyle name="1000-sep (2 dec) 26 2 2" xfId="5217" xr:uid="{00000000-0005-0000-0000-000015020000}"/>
    <cellStyle name="1000-sep (2 dec) 26 2 2 2" xfId="29144" xr:uid="{00000000-0005-0000-0000-0000EE6B0000}"/>
    <cellStyle name="1000-sep (2 dec) 26 2 3" xfId="27266" xr:uid="{00000000-0005-0000-0000-0000ED6B0000}"/>
    <cellStyle name="1000-sep (2 dec) 26 3" xfId="27265" xr:uid="{00000000-0005-0000-0000-0000EC6B0000}"/>
    <cellStyle name="1000-sep (2 dec) 27" xfId="123" xr:uid="{00000000-0005-0000-0000-000016020000}"/>
    <cellStyle name="1000-sep (2 dec) 27 2" xfId="124" xr:uid="{00000000-0005-0000-0000-000017020000}"/>
    <cellStyle name="1000-sep (2 dec) 27 2 2" xfId="5218" xr:uid="{00000000-0005-0000-0000-000018020000}"/>
    <cellStyle name="1000-sep (2 dec) 27 2 2 2" xfId="29145" xr:uid="{00000000-0005-0000-0000-0000F16B0000}"/>
    <cellStyle name="1000-sep (2 dec) 27 2 3" xfId="27268" xr:uid="{00000000-0005-0000-0000-0000F06B0000}"/>
    <cellStyle name="1000-sep (2 dec) 27 3" xfId="27267" xr:uid="{00000000-0005-0000-0000-0000EF6B0000}"/>
    <cellStyle name="1000-sep (2 dec) 28" xfId="125" xr:uid="{00000000-0005-0000-0000-000019020000}"/>
    <cellStyle name="1000-sep (2 dec) 28 2" xfId="126" xr:uid="{00000000-0005-0000-0000-00001A020000}"/>
    <cellStyle name="1000-sep (2 dec) 28 2 2" xfId="5219" xr:uid="{00000000-0005-0000-0000-00001B020000}"/>
    <cellStyle name="1000-sep (2 dec) 28 2 2 2" xfId="29146" xr:uid="{00000000-0005-0000-0000-0000F46B0000}"/>
    <cellStyle name="1000-sep (2 dec) 28 2 3" xfId="27270" xr:uid="{00000000-0005-0000-0000-0000F36B0000}"/>
    <cellStyle name="1000-sep (2 dec) 28 3" xfId="27269" xr:uid="{00000000-0005-0000-0000-0000F26B0000}"/>
    <cellStyle name="1000-sep (2 dec) 29" xfId="127" xr:uid="{00000000-0005-0000-0000-00001C020000}"/>
    <cellStyle name="1000-sep (2 dec) 29 2" xfId="128" xr:uid="{00000000-0005-0000-0000-00001D020000}"/>
    <cellStyle name="1000-sep (2 dec) 29 2 2" xfId="27272" xr:uid="{00000000-0005-0000-0000-0000F66B0000}"/>
    <cellStyle name="1000-sep (2 dec) 29 3" xfId="129" xr:uid="{00000000-0005-0000-0000-00001E020000}"/>
    <cellStyle name="1000-sep (2 dec) 29 3 2" xfId="5220" xr:uid="{00000000-0005-0000-0000-00001F020000}"/>
    <cellStyle name="1000-sep (2 dec) 29 3 2 2" xfId="10401" xr:uid="{00000000-0005-0000-0000-000020020000}"/>
    <cellStyle name="1000-sep (2 dec) 29 3 2 2 2" xfId="33043" xr:uid="{00000000-0005-0000-0000-0000F76B0000}"/>
    <cellStyle name="1000-sep (2 dec) 29 3 2 3" xfId="10402" xr:uid="{00000000-0005-0000-0000-000021020000}"/>
    <cellStyle name="1000-sep (2 dec) 29 3 2 3 2" xfId="33044" xr:uid="{00000000-0005-0000-0000-0000F86B0000}"/>
    <cellStyle name="1000-sep (2 dec) 29 3 2 4" xfId="10403" xr:uid="{00000000-0005-0000-0000-000022020000}"/>
    <cellStyle name="1000-sep (2 dec) 29 3 2 4 2" xfId="33045" xr:uid="{00000000-0005-0000-0000-0000F96B0000}"/>
    <cellStyle name="1000-sep (2 dec) 29 3 3" xfId="10404" xr:uid="{00000000-0005-0000-0000-000023020000}"/>
    <cellStyle name="1000-sep (2 dec) 29 3 3 2" xfId="33046" xr:uid="{00000000-0005-0000-0000-0000FA6B0000}"/>
    <cellStyle name="1000-sep (2 dec) 29 3 4" xfId="10405" xr:uid="{00000000-0005-0000-0000-000024020000}"/>
    <cellStyle name="1000-sep (2 dec) 29 3 4 2" xfId="33047" xr:uid="{00000000-0005-0000-0000-0000FB6B0000}"/>
    <cellStyle name="1000-sep (2 dec) 29 3 5" xfId="10406" xr:uid="{00000000-0005-0000-0000-000025020000}"/>
    <cellStyle name="1000-sep (2 dec) 29 3 5 2" xfId="33048" xr:uid="{00000000-0005-0000-0000-0000FC6B0000}"/>
    <cellStyle name="1000-sep (2 dec) 29 4" xfId="130" xr:uid="{00000000-0005-0000-0000-000026020000}"/>
    <cellStyle name="1000-sep (2 dec) 29 4 2" xfId="5221" xr:uid="{00000000-0005-0000-0000-000027020000}"/>
    <cellStyle name="1000-sep (2 dec) 29 4 3" xfId="10407" xr:uid="{00000000-0005-0000-0000-000028020000}"/>
    <cellStyle name="1000-sep (2 dec) 29 4 3 2" xfId="33049" xr:uid="{00000000-0005-0000-0000-0000FD6B0000}"/>
    <cellStyle name="1000-sep (2 dec) 29 4 4" xfId="10408" xr:uid="{00000000-0005-0000-0000-000029020000}"/>
    <cellStyle name="1000-sep (2 dec) 29 4 4 2" xfId="33050" xr:uid="{00000000-0005-0000-0000-0000FE6B0000}"/>
    <cellStyle name="1000-sep (2 dec) 29 5" xfId="10409" xr:uid="{00000000-0005-0000-0000-00002A020000}"/>
    <cellStyle name="1000-sep (2 dec) 29 5 2" xfId="33051" xr:uid="{00000000-0005-0000-0000-0000FF6B0000}"/>
    <cellStyle name="1000-sep (2 dec) 29 6" xfId="10410" xr:uid="{00000000-0005-0000-0000-00002B020000}"/>
    <cellStyle name="1000-sep (2 dec) 29 6 2" xfId="33052" xr:uid="{00000000-0005-0000-0000-0000006C0000}"/>
    <cellStyle name="1000-sep (2 dec) 29 7" xfId="10411" xr:uid="{00000000-0005-0000-0000-00002C020000}"/>
    <cellStyle name="1000-sep (2 dec) 29 7 2" xfId="33053" xr:uid="{00000000-0005-0000-0000-0000016C0000}"/>
    <cellStyle name="1000-sep (2 dec) 29 8" xfId="27271" xr:uid="{00000000-0005-0000-0000-0000F56B0000}"/>
    <cellStyle name="1000-sep (2 dec) 3" xfId="131" xr:uid="{00000000-0005-0000-0000-00002D020000}"/>
    <cellStyle name="1000-sep (2 dec) 3 10" xfId="132" xr:uid="{00000000-0005-0000-0000-00002E020000}"/>
    <cellStyle name="1000-sep (2 dec) 3 10 2" xfId="27273" xr:uid="{00000000-0005-0000-0000-0000026C0000}"/>
    <cellStyle name="1000-sep (2 dec) 3 11" xfId="133" xr:uid="{00000000-0005-0000-0000-00002F020000}"/>
    <cellStyle name="1000-sep (2 dec) 3 11 2" xfId="27274" xr:uid="{00000000-0005-0000-0000-0000036C0000}"/>
    <cellStyle name="1000-sep (2 dec) 3 12" xfId="134" xr:uid="{00000000-0005-0000-0000-000030020000}"/>
    <cellStyle name="1000-sep (2 dec) 3 12 2" xfId="27275" xr:uid="{00000000-0005-0000-0000-0000046C0000}"/>
    <cellStyle name="1000-sep (2 dec) 3 13" xfId="135" xr:uid="{00000000-0005-0000-0000-000031020000}"/>
    <cellStyle name="1000-sep (2 dec) 3 13 2" xfId="136" xr:uid="{00000000-0005-0000-0000-000032020000}"/>
    <cellStyle name="1000-sep (2 dec) 3 13 2 2" xfId="5222" xr:uid="{00000000-0005-0000-0000-000033020000}"/>
    <cellStyle name="1000-sep (2 dec) 3 13 2 2 2" xfId="29147" xr:uid="{00000000-0005-0000-0000-0000076C0000}"/>
    <cellStyle name="1000-sep (2 dec) 3 13 2 3" xfId="27277" xr:uid="{00000000-0005-0000-0000-0000066C0000}"/>
    <cellStyle name="1000-sep (2 dec) 3 13 3" xfId="27276" xr:uid="{00000000-0005-0000-0000-0000056C0000}"/>
    <cellStyle name="1000-sep (2 dec) 3 14" xfId="137" xr:uid="{00000000-0005-0000-0000-000034020000}"/>
    <cellStyle name="1000-sep (2 dec) 3 14 2" xfId="138" xr:uid="{00000000-0005-0000-0000-000035020000}"/>
    <cellStyle name="1000-sep (2 dec) 3 14 2 2" xfId="5224" xr:uid="{00000000-0005-0000-0000-000036020000}"/>
    <cellStyle name="1000-sep (2 dec) 3 14 2 2 2" xfId="10412" xr:uid="{00000000-0005-0000-0000-000037020000}"/>
    <cellStyle name="1000-sep (2 dec) 3 14 2 2 2 2" xfId="33054" xr:uid="{00000000-0005-0000-0000-0000086C0000}"/>
    <cellStyle name="1000-sep (2 dec) 3 14 2 2 3" xfId="10413" xr:uid="{00000000-0005-0000-0000-000038020000}"/>
    <cellStyle name="1000-sep (2 dec) 3 14 2 2 3 2" xfId="33055" xr:uid="{00000000-0005-0000-0000-0000096C0000}"/>
    <cellStyle name="1000-sep (2 dec) 3 14 2 2 4" xfId="10414" xr:uid="{00000000-0005-0000-0000-000039020000}"/>
    <cellStyle name="1000-sep (2 dec) 3 14 2 2 4 2" xfId="33056" xr:uid="{00000000-0005-0000-0000-00000A6C0000}"/>
    <cellStyle name="1000-sep (2 dec) 3 14 2 3" xfId="10415" xr:uid="{00000000-0005-0000-0000-00003A020000}"/>
    <cellStyle name="1000-sep (2 dec) 3 14 2 3 2" xfId="33057" xr:uid="{00000000-0005-0000-0000-00000B6C0000}"/>
    <cellStyle name="1000-sep (2 dec) 3 14 2 4" xfId="10416" xr:uid="{00000000-0005-0000-0000-00003B020000}"/>
    <cellStyle name="1000-sep (2 dec) 3 14 2 4 2" xfId="33058" xr:uid="{00000000-0005-0000-0000-00000C6C0000}"/>
    <cellStyle name="1000-sep (2 dec) 3 14 2 5" xfId="10417" xr:uid="{00000000-0005-0000-0000-00003C020000}"/>
    <cellStyle name="1000-sep (2 dec) 3 14 2 5 2" xfId="33059" xr:uid="{00000000-0005-0000-0000-00000D6C0000}"/>
    <cellStyle name="1000-sep (2 dec) 3 14 3" xfId="5223" xr:uid="{00000000-0005-0000-0000-00003D020000}"/>
    <cellStyle name="1000-sep (2 dec) 3 14 3 2" xfId="10418" xr:uid="{00000000-0005-0000-0000-00003E020000}"/>
    <cellStyle name="1000-sep (2 dec) 3 14 3 2 2" xfId="33060" xr:uid="{00000000-0005-0000-0000-00000E6C0000}"/>
    <cellStyle name="1000-sep (2 dec) 3 14 3 3" xfId="10419" xr:uid="{00000000-0005-0000-0000-00003F020000}"/>
    <cellStyle name="1000-sep (2 dec) 3 14 3 3 2" xfId="33061" xr:uid="{00000000-0005-0000-0000-00000F6C0000}"/>
    <cellStyle name="1000-sep (2 dec) 3 14 3 4" xfId="10420" xr:uid="{00000000-0005-0000-0000-000040020000}"/>
    <cellStyle name="1000-sep (2 dec) 3 14 3 4 2" xfId="33062" xr:uid="{00000000-0005-0000-0000-0000106C0000}"/>
    <cellStyle name="1000-sep (2 dec) 3 14 4" xfId="10421" xr:uid="{00000000-0005-0000-0000-000041020000}"/>
    <cellStyle name="1000-sep (2 dec) 3 14 4 2" xfId="33063" xr:uid="{00000000-0005-0000-0000-0000116C0000}"/>
    <cellStyle name="1000-sep (2 dec) 3 14 5" xfId="10422" xr:uid="{00000000-0005-0000-0000-000042020000}"/>
    <cellStyle name="1000-sep (2 dec) 3 14 5 2" xfId="33064" xr:uid="{00000000-0005-0000-0000-0000126C0000}"/>
    <cellStyle name="1000-sep (2 dec) 3 14 6" xfId="10423" xr:uid="{00000000-0005-0000-0000-000043020000}"/>
    <cellStyle name="1000-sep (2 dec) 3 14 6 2" xfId="33065" xr:uid="{00000000-0005-0000-0000-0000136C0000}"/>
    <cellStyle name="1000-sep (2 dec) 3 15" xfId="139" xr:uid="{00000000-0005-0000-0000-000044020000}"/>
    <cellStyle name="1000-sep (2 dec) 3 15 2" xfId="5225" xr:uid="{00000000-0005-0000-0000-000045020000}"/>
    <cellStyle name="1000-sep (2 dec) 3 15 2 2" xfId="10424" xr:uid="{00000000-0005-0000-0000-000046020000}"/>
    <cellStyle name="1000-sep (2 dec) 3 15 2 2 2" xfId="33066" xr:uid="{00000000-0005-0000-0000-0000146C0000}"/>
    <cellStyle name="1000-sep (2 dec) 3 15 2 3" xfId="10425" xr:uid="{00000000-0005-0000-0000-000047020000}"/>
    <cellStyle name="1000-sep (2 dec) 3 15 2 3 2" xfId="33067" xr:uid="{00000000-0005-0000-0000-0000156C0000}"/>
    <cellStyle name="1000-sep (2 dec) 3 15 2 4" xfId="10426" xr:uid="{00000000-0005-0000-0000-000048020000}"/>
    <cellStyle name="1000-sep (2 dec) 3 15 2 4 2" xfId="33068" xr:uid="{00000000-0005-0000-0000-0000166C0000}"/>
    <cellStyle name="1000-sep (2 dec) 3 15 3" xfId="10427" xr:uid="{00000000-0005-0000-0000-000049020000}"/>
    <cellStyle name="1000-sep (2 dec) 3 15 3 2" xfId="33069" xr:uid="{00000000-0005-0000-0000-0000176C0000}"/>
    <cellStyle name="1000-sep (2 dec) 3 15 4" xfId="10428" xr:uid="{00000000-0005-0000-0000-00004A020000}"/>
    <cellStyle name="1000-sep (2 dec) 3 15 4 2" xfId="33070" xr:uid="{00000000-0005-0000-0000-0000186C0000}"/>
    <cellStyle name="1000-sep (2 dec) 3 15 5" xfId="10429" xr:uid="{00000000-0005-0000-0000-00004B020000}"/>
    <cellStyle name="1000-sep (2 dec) 3 15 5 2" xfId="33071" xr:uid="{00000000-0005-0000-0000-0000196C0000}"/>
    <cellStyle name="1000-sep (2 dec) 3 16" xfId="10430" xr:uid="{00000000-0005-0000-0000-00004C020000}"/>
    <cellStyle name="1000-sep (2 dec) 3 2" xfId="140" xr:uid="{00000000-0005-0000-0000-00004D020000}"/>
    <cellStyle name="1000-sep (2 dec) 3 2 10" xfId="141" xr:uid="{00000000-0005-0000-0000-00004E020000}"/>
    <cellStyle name="1000-sep (2 dec) 3 2 10 2" xfId="142" xr:uid="{00000000-0005-0000-0000-00004F020000}"/>
    <cellStyle name="1000-sep (2 dec) 3 2 10 2 2" xfId="5227" xr:uid="{00000000-0005-0000-0000-000050020000}"/>
    <cellStyle name="1000-sep (2 dec) 3 2 10 2 2 2" xfId="10431" xr:uid="{00000000-0005-0000-0000-000051020000}"/>
    <cellStyle name="1000-sep (2 dec) 3 2 10 2 2 2 2" xfId="33072" xr:uid="{00000000-0005-0000-0000-00001A6C0000}"/>
    <cellStyle name="1000-sep (2 dec) 3 2 10 2 2 3" xfId="10432" xr:uid="{00000000-0005-0000-0000-000052020000}"/>
    <cellStyle name="1000-sep (2 dec) 3 2 10 2 2 3 2" xfId="33073" xr:uid="{00000000-0005-0000-0000-00001B6C0000}"/>
    <cellStyle name="1000-sep (2 dec) 3 2 10 2 2 4" xfId="10433" xr:uid="{00000000-0005-0000-0000-000053020000}"/>
    <cellStyle name="1000-sep (2 dec) 3 2 10 2 2 4 2" xfId="33074" xr:uid="{00000000-0005-0000-0000-00001C6C0000}"/>
    <cellStyle name="1000-sep (2 dec) 3 2 10 2 3" xfId="10434" xr:uid="{00000000-0005-0000-0000-000054020000}"/>
    <cellStyle name="1000-sep (2 dec) 3 2 10 2 3 2" xfId="33075" xr:uid="{00000000-0005-0000-0000-00001D6C0000}"/>
    <cellStyle name="1000-sep (2 dec) 3 2 10 2 4" xfId="10435" xr:uid="{00000000-0005-0000-0000-000055020000}"/>
    <cellStyle name="1000-sep (2 dec) 3 2 10 2 4 2" xfId="33076" xr:uid="{00000000-0005-0000-0000-00001E6C0000}"/>
    <cellStyle name="1000-sep (2 dec) 3 2 10 2 5" xfId="10436" xr:uid="{00000000-0005-0000-0000-000056020000}"/>
    <cellStyle name="1000-sep (2 dec) 3 2 10 2 5 2" xfId="33077" xr:uid="{00000000-0005-0000-0000-00001F6C0000}"/>
    <cellStyle name="1000-sep (2 dec) 3 2 10 3" xfId="5226" xr:uid="{00000000-0005-0000-0000-000057020000}"/>
    <cellStyle name="1000-sep (2 dec) 3 2 10 3 2" xfId="10437" xr:uid="{00000000-0005-0000-0000-000058020000}"/>
    <cellStyle name="1000-sep (2 dec) 3 2 10 3 2 2" xfId="33078" xr:uid="{00000000-0005-0000-0000-0000206C0000}"/>
    <cellStyle name="1000-sep (2 dec) 3 2 10 3 3" xfId="10438" xr:uid="{00000000-0005-0000-0000-000059020000}"/>
    <cellStyle name="1000-sep (2 dec) 3 2 10 3 3 2" xfId="33079" xr:uid="{00000000-0005-0000-0000-0000216C0000}"/>
    <cellStyle name="1000-sep (2 dec) 3 2 10 3 4" xfId="10439" xr:uid="{00000000-0005-0000-0000-00005A020000}"/>
    <cellStyle name="1000-sep (2 dec) 3 2 10 3 4 2" xfId="33080" xr:uid="{00000000-0005-0000-0000-0000226C0000}"/>
    <cellStyle name="1000-sep (2 dec) 3 2 10 4" xfId="10440" xr:uid="{00000000-0005-0000-0000-00005B020000}"/>
    <cellStyle name="1000-sep (2 dec) 3 2 10 4 2" xfId="33081" xr:uid="{00000000-0005-0000-0000-0000236C0000}"/>
    <cellStyle name="1000-sep (2 dec) 3 2 10 5" xfId="10441" xr:uid="{00000000-0005-0000-0000-00005C020000}"/>
    <cellStyle name="1000-sep (2 dec) 3 2 10 5 2" xfId="33082" xr:uid="{00000000-0005-0000-0000-0000246C0000}"/>
    <cellStyle name="1000-sep (2 dec) 3 2 10 6" xfId="10442" xr:uid="{00000000-0005-0000-0000-00005D020000}"/>
    <cellStyle name="1000-sep (2 dec) 3 2 10 6 2" xfId="33083" xr:uid="{00000000-0005-0000-0000-0000256C0000}"/>
    <cellStyle name="1000-sep (2 dec) 3 2 11" xfId="143" xr:uid="{00000000-0005-0000-0000-00005E020000}"/>
    <cellStyle name="1000-sep (2 dec) 3 2 11 2" xfId="5228" xr:uid="{00000000-0005-0000-0000-00005F020000}"/>
    <cellStyle name="1000-sep (2 dec) 3 2 11 2 2" xfId="10443" xr:uid="{00000000-0005-0000-0000-000060020000}"/>
    <cellStyle name="1000-sep (2 dec) 3 2 11 2 2 2" xfId="33084" xr:uid="{00000000-0005-0000-0000-0000266C0000}"/>
    <cellStyle name="1000-sep (2 dec) 3 2 11 2 3" xfId="10444" xr:uid="{00000000-0005-0000-0000-000061020000}"/>
    <cellStyle name="1000-sep (2 dec) 3 2 11 2 3 2" xfId="33085" xr:uid="{00000000-0005-0000-0000-0000276C0000}"/>
    <cellStyle name="1000-sep (2 dec) 3 2 11 2 4" xfId="10445" xr:uid="{00000000-0005-0000-0000-000062020000}"/>
    <cellStyle name="1000-sep (2 dec) 3 2 11 2 4 2" xfId="33086" xr:uid="{00000000-0005-0000-0000-0000286C0000}"/>
    <cellStyle name="1000-sep (2 dec) 3 2 11 3" xfId="10446" xr:uid="{00000000-0005-0000-0000-000063020000}"/>
    <cellStyle name="1000-sep (2 dec) 3 2 11 3 2" xfId="33087" xr:uid="{00000000-0005-0000-0000-0000296C0000}"/>
    <cellStyle name="1000-sep (2 dec) 3 2 11 4" xfId="10447" xr:uid="{00000000-0005-0000-0000-000064020000}"/>
    <cellStyle name="1000-sep (2 dec) 3 2 11 4 2" xfId="33088" xr:uid="{00000000-0005-0000-0000-00002A6C0000}"/>
    <cellStyle name="1000-sep (2 dec) 3 2 11 5" xfId="10448" xr:uid="{00000000-0005-0000-0000-000065020000}"/>
    <cellStyle name="1000-sep (2 dec) 3 2 11 5 2" xfId="33089" xr:uid="{00000000-0005-0000-0000-00002B6C0000}"/>
    <cellStyle name="1000-sep (2 dec) 3 2 2" xfId="144" xr:uid="{00000000-0005-0000-0000-000066020000}"/>
    <cellStyle name="1000-sep (2 dec) 3 2 3" xfId="145" xr:uid="{00000000-0005-0000-0000-000067020000}"/>
    <cellStyle name="1000-sep (2 dec) 3 2 4" xfId="146" xr:uid="{00000000-0005-0000-0000-000068020000}"/>
    <cellStyle name="1000-sep (2 dec) 3 2 5" xfId="147" xr:uid="{00000000-0005-0000-0000-000069020000}"/>
    <cellStyle name="1000-sep (2 dec) 3 2 6" xfId="148" xr:uid="{00000000-0005-0000-0000-00006A020000}"/>
    <cellStyle name="1000-sep (2 dec) 3 2 7" xfId="149" xr:uid="{00000000-0005-0000-0000-00006B020000}"/>
    <cellStyle name="1000-sep (2 dec) 3 2 7 2" xfId="27278" xr:uid="{00000000-0005-0000-0000-00002C6C0000}"/>
    <cellStyle name="1000-sep (2 dec) 3 2 8" xfId="150" xr:uid="{00000000-0005-0000-0000-00006C020000}"/>
    <cellStyle name="1000-sep (2 dec) 3 2 8 2" xfId="151" xr:uid="{00000000-0005-0000-0000-00006D020000}"/>
    <cellStyle name="1000-sep (2 dec) 3 2 8 2 2" xfId="5230" xr:uid="{00000000-0005-0000-0000-00006E020000}"/>
    <cellStyle name="1000-sep (2 dec) 3 2 8 2 2 2" xfId="10449" xr:uid="{00000000-0005-0000-0000-00006F020000}"/>
    <cellStyle name="1000-sep (2 dec) 3 2 8 2 2 2 2" xfId="33090" xr:uid="{00000000-0005-0000-0000-00002D6C0000}"/>
    <cellStyle name="1000-sep (2 dec) 3 2 8 2 2 3" xfId="10450" xr:uid="{00000000-0005-0000-0000-000070020000}"/>
    <cellStyle name="1000-sep (2 dec) 3 2 8 2 2 3 2" xfId="33091" xr:uid="{00000000-0005-0000-0000-00002E6C0000}"/>
    <cellStyle name="1000-sep (2 dec) 3 2 8 2 2 4" xfId="10451" xr:uid="{00000000-0005-0000-0000-000071020000}"/>
    <cellStyle name="1000-sep (2 dec) 3 2 8 2 2 4 2" xfId="33092" xr:uid="{00000000-0005-0000-0000-00002F6C0000}"/>
    <cellStyle name="1000-sep (2 dec) 3 2 8 2 3" xfId="10452" xr:uid="{00000000-0005-0000-0000-000072020000}"/>
    <cellStyle name="1000-sep (2 dec) 3 2 8 2 3 2" xfId="33093" xr:uid="{00000000-0005-0000-0000-0000306C0000}"/>
    <cellStyle name="1000-sep (2 dec) 3 2 8 2 4" xfId="10453" xr:uid="{00000000-0005-0000-0000-000073020000}"/>
    <cellStyle name="1000-sep (2 dec) 3 2 8 2 4 2" xfId="33094" xr:uid="{00000000-0005-0000-0000-0000316C0000}"/>
    <cellStyle name="1000-sep (2 dec) 3 2 8 2 5" xfId="10454" xr:uid="{00000000-0005-0000-0000-000074020000}"/>
    <cellStyle name="1000-sep (2 dec) 3 2 8 2 5 2" xfId="33095" xr:uid="{00000000-0005-0000-0000-0000326C0000}"/>
    <cellStyle name="1000-sep (2 dec) 3 2 8 3" xfId="5229" xr:uid="{00000000-0005-0000-0000-000075020000}"/>
    <cellStyle name="1000-sep (2 dec) 3 2 8 3 2" xfId="10455" xr:uid="{00000000-0005-0000-0000-000076020000}"/>
    <cellStyle name="1000-sep (2 dec) 3 2 8 3 2 2" xfId="33096" xr:uid="{00000000-0005-0000-0000-0000336C0000}"/>
    <cellStyle name="1000-sep (2 dec) 3 2 8 3 3" xfId="10456" xr:uid="{00000000-0005-0000-0000-000077020000}"/>
    <cellStyle name="1000-sep (2 dec) 3 2 8 3 3 2" xfId="33097" xr:uid="{00000000-0005-0000-0000-0000346C0000}"/>
    <cellStyle name="1000-sep (2 dec) 3 2 8 3 4" xfId="10457" xr:uid="{00000000-0005-0000-0000-000078020000}"/>
    <cellStyle name="1000-sep (2 dec) 3 2 8 3 4 2" xfId="33098" xr:uid="{00000000-0005-0000-0000-0000356C0000}"/>
    <cellStyle name="1000-sep (2 dec) 3 2 8 4" xfId="10458" xr:uid="{00000000-0005-0000-0000-000079020000}"/>
    <cellStyle name="1000-sep (2 dec) 3 2 8 4 2" xfId="33099" xr:uid="{00000000-0005-0000-0000-0000366C0000}"/>
    <cellStyle name="1000-sep (2 dec) 3 2 8 5" xfId="10459" xr:uid="{00000000-0005-0000-0000-00007A020000}"/>
    <cellStyle name="1000-sep (2 dec) 3 2 8 5 2" xfId="33100" xr:uid="{00000000-0005-0000-0000-0000376C0000}"/>
    <cellStyle name="1000-sep (2 dec) 3 2 8 6" xfId="10460" xr:uid="{00000000-0005-0000-0000-00007B020000}"/>
    <cellStyle name="1000-sep (2 dec) 3 2 8 6 2" xfId="33101" xr:uid="{00000000-0005-0000-0000-0000386C0000}"/>
    <cellStyle name="1000-sep (2 dec) 3 2 9" xfId="152" xr:uid="{00000000-0005-0000-0000-00007C020000}"/>
    <cellStyle name="1000-sep (2 dec) 3 2 9 2" xfId="153" xr:uid="{00000000-0005-0000-0000-00007D020000}"/>
    <cellStyle name="1000-sep (2 dec) 3 2 9 2 2" xfId="5232" xr:uid="{00000000-0005-0000-0000-00007E020000}"/>
    <cellStyle name="1000-sep (2 dec) 3 2 9 2 2 2" xfId="10461" xr:uid="{00000000-0005-0000-0000-00007F020000}"/>
    <cellStyle name="1000-sep (2 dec) 3 2 9 2 2 2 2" xfId="33102" xr:uid="{00000000-0005-0000-0000-0000396C0000}"/>
    <cellStyle name="1000-sep (2 dec) 3 2 9 2 2 3" xfId="10462" xr:uid="{00000000-0005-0000-0000-000080020000}"/>
    <cellStyle name="1000-sep (2 dec) 3 2 9 2 2 3 2" xfId="33103" xr:uid="{00000000-0005-0000-0000-00003A6C0000}"/>
    <cellStyle name="1000-sep (2 dec) 3 2 9 2 2 4" xfId="10463" xr:uid="{00000000-0005-0000-0000-000081020000}"/>
    <cellStyle name="1000-sep (2 dec) 3 2 9 2 2 4 2" xfId="33104" xr:uid="{00000000-0005-0000-0000-00003B6C0000}"/>
    <cellStyle name="1000-sep (2 dec) 3 2 9 2 3" xfId="10464" xr:uid="{00000000-0005-0000-0000-000082020000}"/>
    <cellStyle name="1000-sep (2 dec) 3 2 9 2 3 2" xfId="33105" xr:uid="{00000000-0005-0000-0000-00003C6C0000}"/>
    <cellStyle name="1000-sep (2 dec) 3 2 9 2 4" xfId="10465" xr:uid="{00000000-0005-0000-0000-000083020000}"/>
    <cellStyle name="1000-sep (2 dec) 3 2 9 2 4 2" xfId="33106" xr:uid="{00000000-0005-0000-0000-00003D6C0000}"/>
    <cellStyle name="1000-sep (2 dec) 3 2 9 2 5" xfId="10466" xr:uid="{00000000-0005-0000-0000-000084020000}"/>
    <cellStyle name="1000-sep (2 dec) 3 2 9 2 5 2" xfId="33107" xr:uid="{00000000-0005-0000-0000-00003E6C0000}"/>
    <cellStyle name="1000-sep (2 dec) 3 2 9 3" xfId="5231" xr:uid="{00000000-0005-0000-0000-000085020000}"/>
    <cellStyle name="1000-sep (2 dec) 3 2 9 3 2" xfId="10467" xr:uid="{00000000-0005-0000-0000-000086020000}"/>
    <cellStyle name="1000-sep (2 dec) 3 2 9 3 2 2" xfId="33108" xr:uid="{00000000-0005-0000-0000-00003F6C0000}"/>
    <cellStyle name="1000-sep (2 dec) 3 2 9 3 3" xfId="10468" xr:uid="{00000000-0005-0000-0000-000087020000}"/>
    <cellStyle name="1000-sep (2 dec) 3 2 9 3 3 2" xfId="33109" xr:uid="{00000000-0005-0000-0000-0000406C0000}"/>
    <cellStyle name="1000-sep (2 dec) 3 2 9 3 4" xfId="10469" xr:uid="{00000000-0005-0000-0000-000088020000}"/>
    <cellStyle name="1000-sep (2 dec) 3 2 9 3 4 2" xfId="33110" xr:uid="{00000000-0005-0000-0000-0000416C0000}"/>
    <cellStyle name="1000-sep (2 dec) 3 2 9 4" xfId="10470" xr:uid="{00000000-0005-0000-0000-000089020000}"/>
    <cellStyle name="1000-sep (2 dec) 3 2 9 4 2" xfId="33111" xr:uid="{00000000-0005-0000-0000-0000426C0000}"/>
    <cellStyle name="1000-sep (2 dec) 3 2 9 5" xfId="10471" xr:uid="{00000000-0005-0000-0000-00008A020000}"/>
    <cellStyle name="1000-sep (2 dec) 3 2 9 5 2" xfId="33112" xr:uid="{00000000-0005-0000-0000-0000436C0000}"/>
    <cellStyle name="1000-sep (2 dec) 3 2 9 6" xfId="10472" xr:uid="{00000000-0005-0000-0000-00008B020000}"/>
    <cellStyle name="1000-sep (2 dec) 3 2 9 6 2" xfId="33113" xr:uid="{00000000-0005-0000-0000-0000446C0000}"/>
    <cellStyle name="1000-sep (2 dec) 3 3" xfId="154" xr:uid="{00000000-0005-0000-0000-00008C020000}"/>
    <cellStyle name="1000-sep (2 dec) 3 3 2" xfId="27279" xr:uid="{00000000-0005-0000-0000-0000456C0000}"/>
    <cellStyle name="1000-sep (2 dec) 3 4" xfId="155" xr:uid="{00000000-0005-0000-0000-00008D020000}"/>
    <cellStyle name="1000-sep (2 dec) 3 4 2" xfId="27280" xr:uid="{00000000-0005-0000-0000-0000466C0000}"/>
    <cellStyle name="1000-sep (2 dec) 3 5" xfId="156" xr:uid="{00000000-0005-0000-0000-00008E020000}"/>
    <cellStyle name="1000-sep (2 dec) 3 5 2" xfId="27281" xr:uid="{00000000-0005-0000-0000-0000476C0000}"/>
    <cellStyle name="1000-sep (2 dec) 3 6" xfId="157" xr:uid="{00000000-0005-0000-0000-00008F020000}"/>
    <cellStyle name="1000-sep (2 dec) 3 6 2" xfId="27282" xr:uid="{00000000-0005-0000-0000-0000486C0000}"/>
    <cellStyle name="1000-sep (2 dec) 3 7" xfId="158" xr:uid="{00000000-0005-0000-0000-000090020000}"/>
    <cellStyle name="1000-sep (2 dec) 3 7 2" xfId="27283" xr:uid="{00000000-0005-0000-0000-0000496C0000}"/>
    <cellStyle name="1000-sep (2 dec) 3 8" xfId="159" xr:uid="{00000000-0005-0000-0000-000091020000}"/>
    <cellStyle name="1000-sep (2 dec) 3 8 2" xfId="27284" xr:uid="{00000000-0005-0000-0000-00004A6C0000}"/>
    <cellStyle name="1000-sep (2 dec) 3 9" xfId="160" xr:uid="{00000000-0005-0000-0000-000092020000}"/>
    <cellStyle name="1000-sep (2 dec) 3 9 2" xfId="27285" xr:uid="{00000000-0005-0000-0000-00004B6C0000}"/>
    <cellStyle name="1000-sep (2 dec) 30" xfId="161" xr:uid="{00000000-0005-0000-0000-000093020000}"/>
    <cellStyle name="1000-sep (2 dec) 30 2" xfId="162" xr:uid="{00000000-0005-0000-0000-000094020000}"/>
    <cellStyle name="1000-sep (2 dec) 30 2 2" xfId="5234" xr:uid="{00000000-0005-0000-0000-000095020000}"/>
    <cellStyle name="1000-sep (2 dec) 30 2 2 2" xfId="10473" xr:uid="{00000000-0005-0000-0000-000096020000}"/>
    <cellStyle name="1000-sep (2 dec) 30 2 2 2 2" xfId="33114" xr:uid="{00000000-0005-0000-0000-00004C6C0000}"/>
    <cellStyle name="1000-sep (2 dec) 30 2 2 3" xfId="10474" xr:uid="{00000000-0005-0000-0000-000097020000}"/>
    <cellStyle name="1000-sep (2 dec) 30 2 2 3 2" xfId="33115" xr:uid="{00000000-0005-0000-0000-00004D6C0000}"/>
    <cellStyle name="1000-sep (2 dec) 30 2 2 4" xfId="10475" xr:uid="{00000000-0005-0000-0000-000098020000}"/>
    <cellStyle name="1000-sep (2 dec) 30 2 2 4 2" xfId="33116" xr:uid="{00000000-0005-0000-0000-00004E6C0000}"/>
    <cellStyle name="1000-sep (2 dec) 30 2 3" xfId="10476" xr:uid="{00000000-0005-0000-0000-000099020000}"/>
    <cellStyle name="1000-sep (2 dec) 30 2 3 2" xfId="33117" xr:uid="{00000000-0005-0000-0000-00004F6C0000}"/>
    <cellStyle name="1000-sep (2 dec) 30 2 4" xfId="10477" xr:uid="{00000000-0005-0000-0000-00009A020000}"/>
    <cellStyle name="1000-sep (2 dec) 30 2 4 2" xfId="33118" xr:uid="{00000000-0005-0000-0000-0000506C0000}"/>
    <cellStyle name="1000-sep (2 dec) 30 2 5" xfId="10478" xr:uid="{00000000-0005-0000-0000-00009B020000}"/>
    <cellStyle name="1000-sep (2 dec) 30 2 5 2" xfId="33119" xr:uid="{00000000-0005-0000-0000-0000516C0000}"/>
    <cellStyle name="1000-sep (2 dec) 30 3" xfId="5233" xr:uid="{00000000-0005-0000-0000-00009C020000}"/>
    <cellStyle name="1000-sep (2 dec) 30 3 2" xfId="10479" xr:uid="{00000000-0005-0000-0000-00009D020000}"/>
    <cellStyle name="1000-sep (2 dec) 30 3 2 2" xfId="33120" xr:uid="{00000000-0005-0000-0000-0000526C0000}"/>
    <cellStyle name="1000-sep (2 dec) 30 3 3" xfId="10480" xr:uid="{00000000-0005-0000-0000-00009E020000}"/>
    <cellStyle name="1000-sep (2 dec) 30 3 3 2" xfId="33121" xr:uid="{00000000-0005-0000-0000-0000536C0000}"/>
    <cellStyle name="1000-sep (2 dec) 30 3 4" xfId="10481" xr:uid="{00000000-0005-0000-0000-00009F020000}"/>
    <cellStyle name="1000-sep (2 dec) 30 3 4 2" xfId="33122" xr:uid="{00000000-0005-0000-0000-0000546C0000}"/>
    <cellStyle name="1000-sep (2 dec) 30 4" xfId="10482" xr:uid="{00000000-0005-0000-0000-0000A0020000}"/>
    <cellStyle name="1000-sep (2 dec) 30 4 2" xfId="33123" xr:uid="{00000000-0005-0000-0000-0000556C0000}"/>
    <cellStyle name="1000-sep (2 dec) 30 5" xfId="10483" xr:uid="{00000000-0005-0000-0000-0000A1020000}"/>
    <cellStyle name="1000-sep (2 dec) 30 5 2" xfId="33124" xr:uid="{00000000-0005-0000-0000-0000566C0000}"/>
    <cellStyle name="1000-sep (2 dec) 30 6" xfId="10484" xr:uid="{00000000-0005-0000-0000-0000A2020000}"/>
    <cellStyle name="1000-sep (2 dec) 30 6 2" xfId="33125" xr:uid="{00000000-0005-0000-0000-0000576C0000}"/>
    <cellStyle name="1000-sep (2 dec) 31" xfId="163" xr:uid="{00000000-0005-0000-0000-0000A3020000}"/>
    <cellStyle name="1000-sep (2 dec) 31 2" xfId="164" xr:uid="{00000000-0005-0000-0000-0000A4020000}"/>
    <cellStyle name="1000-sep (2 dec) 31 2 2" xfId="5236" xr:uid="{00000000-0005-0000-0000-0000A5020000}"/>
    <cellStyle name="1000-sep (2 dec) 31 2 2 2" xfId="10485" xr:uid="{00000000-0005-0000-0000-0000A6020000}"/>
    <cellStyle name="1000-sep (2 dec) 31 2 2 2 2" xfId="33126" xr:uid="{00000000-0005-0000-0000-0000586C0000}"/>
    <cellStyle name="1000-sep (2 dec) 31 2 2 3" xfId="10486" xr:uid="{00000000-0005-0000-0000-0000A7020000}"/>
    <cellStyle name="1000-sep (2 dec) 31 2 2 3 2" xfId="33127" xr:uid="{00000000-0005-0000-0000-0000596C0000}"/>
    <cellStyle name="1000-sep (2 dec) 31 2 2 4" xfId="10487" xr:uid="{00000000-0005-0000-0000-0000A8020000}"/>
    <cellStyle name="1000-sep (2 dec) 31 2 2 4 2" xfId="33128" xr:uid="{00000000-0005-0000-0000-00005A6C0000}"/>
    <cellStyle name="1000-sep (2 dec) 31 2 3" xfId="10488" xr:uid="{00000000-0005-0000-0000-0000A9020000}"/>
    <cellStyle name="1000-sep (2 dec) 31 2 3 2" xfId="33129" xr:uid="{00000000-0005-0000-0000-00005B6C0000}"/>
    <cellStyle name="1000-sep (2 dec) 31 2 4" xfId="10489" xr:uid="{00000000-0005-0000-0000-0000AA020000}"/>
    <cellStyle name="1000-sep (2 dec) 31 2 4 2" xfId="33130" xr:uid="{00000000-0005-0000-0000-00005C6C0000}"/>
    <cellStyle name="1000-sep (2 dec) 31 2 5" xfId="10490" xr:uid="{00000000-0005-0000-0000-0000AB020000}"/>
    <cellStyle name="1000-sep (2 dec) 31 2 5 2" xfId="33131" xr:uid="{00000000-0005-0000-0000-00005D6C0000}"/>
    <cellStyle name="1000-sep (2 dec) 31 3" xfId="5235" xr:uid="{00000000-0005-0000-0000-0000AC020000}"/>
    <cellStyle name="1000-sep (2 dec) 31 3 2" xfId="10491" xr:uid="{00000000-0005-0000-0000-0000AD020000}"/>
    <cellStyle name="1000-sep (2 dec) 31 3 2 2" xfId="33132" xr:uid="{00000000-0005-0000-0000-00005E6C0000}"/>
    <cellStyle name="1000-sep (2 dec) 31 3 3" xfId="10492" xr:uid="{00000000-0005-0000-0000-0000AE020000}"/>
    <cellStyle name="1000-sep (2 dec) 31 3 3 2" xfId="33133" xr:uid="{00000000-0005-0000-0000-00005F6C0000}"/>
    <cellStyle name="1000-sep (2 dec) 31 3 4" xfId="10493" xr:uid="{00000000-0005-0000-0000-0000AF020000}"/>
    <cellStyle name="1000-sep (2 dec) 31 3 4 2" xfId="33134" xr:uid="{00000000-0005-0000-0000-0000606C0000}"/>
    <cellStyle name="1000-sep (2 dec) 31 4" xfId="10494" xr:uid="{00000000-0005-0000-0000-0000B0020000}"/>
    <cellStyle name="1000-sep (2 dec) 31 4 2" xfId="33135" xr:uid="{00000000-0005-0000-0000-0000616C0000}"/>
    <cellStyle name="1000-sep (2 dec) 31 5" xfId="10495" xr:uid="{00000000-0005-0000-0000-0000B1020000}"/>
    <cellStyle name="1000-sep (2 dec) 31 5 2" xfId="33136" xr:uid="{00000000-0005-0000-0000-0000626C0000}"/>
    <cellStyle name="1000-sep (2 dec) 31 6" xfId="10496" xr:uid="{00000000-0005-0000-0000-0000B2020000}"/>
    <cellStyle name="1000-sep (2 dec) 31 6 2" xfId="33137" xr:uid="{00000000-0005-0000-0000-0000636C0000}"/>
    <cellStyle name="1000-sep (2 dec) 32" xfId="165" xr:uid="{00000000-0005-0000-0000-0000B3020000}"/>
    <cellStyle name="1000-sep (2 dec) 32 2" xfId="5237" xr:uid="{00000000-0005-0000-0000-0000B4020000}"/>
    <cellStyle name="1000-sep (2 dec) 32 2 2" xfId="10497" xr:uid="{00000000-0005-0000-0000-0000B5020000}"/>
    <cellStyle name="1000-sep (2 dec) 32 2 2 2" xfId="33138" xr:uid="{00000000-0005-0000-0000-0000646C0000}"/>
    <cellStyle name="1000-sep (2 dec) 32 2 3" xfId="10498" xr:uid="{00000000-0005-0000-0000-0000B6020000}"/>
    <cellStyle name="1000-sep (2 dec) 32 2 3 2" xfId="33139" xr:uid="{00000000-0005-0000-0000-0000656C0000}"/>
    <cellStyle name="1000-sep (2 dec) 32 2 4" xfId="10499" xr:uid="{00000000-0005-0000-0000-0000B7020000}"/>
    <cellStyle name="1000-sep (2 dec) 32 2 4 2" xfId="33140" xr:uid="{00000000-0005-0000-0000-0000666C0000}"/>
    <cellStyle name="1000-sep (2 dec) 32 3" xfId="10500" xr:uid="{00000000-0005-0000-0000-0000B8020000}"/>
    <cellStyle name="1000-sep (2 dec) 32 3 2" xfId="33141" xr:uid="{00000000-0005-0000-0000-0000676C0000}"/>
    <cellStyle name="1000-sep (2 dec) 32 4" xfId="10501" xr:uid="{00000000-0005-0000-0000-0000B9020000}"/>
    <cellStyle name="1000-sep (2 dec) 32 4 2" xfId="33142" xr:uid="{00000000-0005-0000-0000-0000686C0000}"/>
    <cellStyle name="1000-sep (2 dec) 32 5" xfId="10502" xr:uid="{00000000-0005-0000-0000-0000BA020000}"/>
    <cellStyle name="1000-sep (2 dec) 32 5 2" xfId="33143" xr:uid="{00000000-0005-0000-0000-0000696C0000}"/>
    <cellStyle name="1000-sep (2 dec) 33" xfId="166" xr:uid="{00000000-0005-0000-0000-0000BB020000}"/>
    <cellStyle name="1000-sep (2 dec) 33 2" xfId="10503" xr:uid="{00000000-0005-0000-0000-0000BC020000}"/>
    <cellStyle name="1000-sep (2 dec) 33 2 2" xfId="33144" xr:uid="{00000000-0005-0000-0000-00006A6C0000}"/>
    <cellStyle name="1000-sep (2 dec) 4" xfId="167" xr:uid="{00000000-0005-0000-0000-0000BD020000}"/>
    <cellStyle name="1000-sep (2 dec) 4 2" xfId="168" xr:uid="{00000000-0005-0000-0000-0000BE020000}"/>
    <cellStyle name="1000-sep (2 dec) 4 2 2" xfId="169" xr:uid="{00000000-0005-0000-0000-0000BF020000}"/>
    <cellStyle name="1000-sep (2 dec) 4 2 2 2" xfId="170" xr:uid="{00000000-0005-0000-0000-0000C0020000}"/>
    <cellStyle name="1000-sep (2 dec) 4 2 2 2 2" xfId="171" xr:uid="{00000000-0005-0000-0000-0000C1020000}"/>
    <cellStyle name="1000-sep (2 dec) 4 2 2 2 2 2" xfId="5238" xr:uid="{00000000-0005-0000-0000-0000C2020000}"/>
    <cellStyle name="1000-sep (2 dec) 4 2 2 3" xfId="172" xr:uid="{00000000-0005-0000-0000-0000C3020000}"/>
    <cellStyle name="1000-sep (2 dec) 4 2 2 3 2" xfId="5239" xr:uid="{00000000-0005-0000-0000-0000C4020000}"/>
    <cellStyle name="1000-sep (2 dec) 4 2 3" xfId="173" xr:uid="{00000000-0005-0000-0000-0000C5020000}"/>
    <cellStyle name="1000-sep (2 dec) 4 2 3 2" xfId="174" xr:uid="{00000000-0005-0000-0000-0000C6020000}"/>
    <cellStyle name="1000-sep (2 dec) 4 2 3 2 2" xfId="175" xr:uid="{00000000-0005-0000-0000-0000C7020000}"/>
    <cellStyle name="1000-sep (2 dec) 4 2 3 2 2 2" xfId="5240" xr:uid="{00000000-0005-0000-0000-0000C8020000}"/>
    <cellStyle name="1000-sep (2 dec) 4 2 3 3" xfId="10504" xr:uid="{00000000-0005-0000-0000-0000C9020000}"/>
    <cellStyle name="1000-sep (2 dec) 4 2 4" xfId="176" xr:uid="{00000000-0005-0000-0000-0000CA020000}"/>
    <cellStyle name="1000-sep (2 dec) 4 2 4 2" xfId="5241" xr:uid="{00000000-0005-0000-0000-0000CB020000}"/>
    <cellStyle name="1000-sep (2 dec) 4 2 5" xfId="10505" xr:uid="{00000000-0005-0000-0000-0000CC020000}"/>
    <cellStyle name="1000-sep (2 dec) 4 3" xfId="177" xr:uid="{00000000-0005-0000-0000-0000CD020000}"/>
    <cellStyle name="1000-sep (2 dec) 4 3 2" xfId="178" xr:uid="{00000000-0005-0000-0000-0000CE020000}"/>
    <cellStyle name="1000-sep (2 dec) 4 3 2 2" xfId="179" xr:uid="{00000000-0005-0000-0000-0000CF020000}"/>
    <cellStyle name="1000-sep (2 dec) 4 3 2 2 2" xfId="5242" xr:uid="{00000000-0005-0000-0000-0000D0020000}"/>
    <cellStyle name="1000-sep (2 dec) 4 3 3" xfId="10506" xr:uid="{00000000-0005-0000-0000-0000D1020000}"/>
    <cellStyle name="1000-sep (2 dec) 4 4" xfId="180" xr:uid="{00000000-0005-0000-0000-0000D2020000}"/>
    <cellStyle name="1000-sep (2 dec) 4 4 2" xfId="181" xr:uid="{00000000-0005-0000-0000-0000D3020000}"/>
    <cellStyle name="1000-sep (2 dec) 4 4 2 2" xfId="5243" xr:uid="{00000000-0005-0000-0000-0000D4020000}"/>
    <cellStyle name="1000-sep (2 dec) 4 4 3" xfId="10507" xr:uid="{00000000-0005-0000-0000-0000D5020000}"/>
    <cellStyle name="1000-sep (2 dec) 4 4 3 2" xfId="10508" xr:uid="{00000000-0005-0000-0000-0000D6020000}"/>
    <cellStyle name="1000-sep (2 dec) 4 4 3 2 2" xfId="33145" xr:uid="{00000000-0005-0000-0000-00006B6C0000}"/>
    <cellStyle name="1000-sep (2 dec) 4 4 4" xfId="10509" xr:uid="{00000000-0005-0000-0000-0000D7020000}"/>
    <cellStyle name="1000-sep (2 dec) 4 4 4 2" xfId="33146" xr:uid="{00000000-0005-0000-0000-00006C6C0000}"/>
    <cellStyle name="1000-sep (2 dec) 4 5" xfId="182" xr:uid="{00000000-0005-0000-0000-0000D8020000}"/>
    <cellStyle name="1000-sep (2 dec) 4 5 2" xfId="5244" xr:uid="{00000000-0005-0000-0000-0000D9020000}"/>
    <cellStyle name="1000-sep (2 dec) 4 6" xfId="10510" xr:uid="{00000000-0005-0000-0000-0000DA020000}"/>
    <cellStyle name="1000-sep (2 dec) 5" xfId="183" xr:uid="{00000000-0005-0000-0000-0000DB020000}"/>
    <cellStyle name="1000-sep (2 dec) 5 10" xfId="10511" xr:uid="{00000000-0005-0000-0000-0000DC020000}"/>
    <cellStyle name="1000-sep (2 dec) 5 10 2" xfId="10512" xr:uid="{00000000-0005-0000-0000-0000DD020000}"/>
    <cellStyle name="1000-sep (2 dec) 5 10 2 2" xfId="33148" xr:uid="{00000000-0005-0000-0000-00006F6C0000}"/>
    <cellStyle name="1000-sep (2 dec) 5 10 3" xfId="10513" xr:uid="{00000000-0005-0000-0000-0000DE020000}"/>
    <cellStyle name="1000-sep (2 dec) 5 10 3 2" xfId="33149" xr:uid="{00000000-0005-0000-0000-0000706C0000}"/>
    <cellStyle name="1000-sep (2 dec) 5 10 4" xfId="10514" xr:uid="{00000000-0005-0000-0000-0000DF020000}"/>
    <cellStyle name="1000-sep (2 dec) 5 10 4 2" xfId="33150" xr:uid="{00000000-0005-0000-0000-0000716C0000}"/>
    <cellStyle name="1000-sep (2 dec) 5 10 5" xfId="33147" xr:uid="{00000000-0005-0000-0000-00006E6C0000}"/>
    <cellStyle name="1000-sep (2 dec) 5 11" xfId="10515" xr:uid="{00000000-0005-0000-0000-0000E0020000}"/>
    <cellStyle name="1000-sep (2 dec) 5 11 2" xfId="33151" xr:uid="{00000000-0005-0000-0000-0000726C0000}"/>
    <cellStyle name="1000-sep (2 dec) 5 12" xfId="10516" xr:uid="{00000000-0005-0000-0000-0000E1020000}"/>
    <cellStyle name="1000-sep (2 dec) 5 12 2" xfId="33152" xr:uid="{00000000-0005-0000-0000-0000736C0000}"/>
    <cellStyle name="1000-sep (2 dec) 5 13" xfId="10517" xr:uid="{00000000-0005-0000-0000-0000E2020000}"/>
    <cellStyle name="1000-sep (2 dec) 5 13 2" xfId="33153" xr:uid="{00000000-0005-0000-0000-0000746C0000}"/>
    <cellStyle name="1000-sep (2 dec) 5 14" xfId="27286" xr:uid="{00000000-0005-0000-0000-00006D6C0000}"/>
    <cellStyle name="1000-sep (2 dec) 5 2" xfId="184" xr:uid="{00000000-0005-0000-0000-0000E3020000}"/>
    <cellStyle name="1000-sep (2 dec) 5 2 10" xfId="185" xr:uid="{00000000-0005-0000-0000-0000E4020000}"/>
    <cellStyle name="1000-sep (2 dec) 5 2 10 2" xfId="5246" xr:uid="{00000000-0005-0000-0000-0000E5020000}"/>
    <cellStyle name="1000-sep (2 dec) 5 2 10 3" xfId="10518" xr:uid="{00000000-0005-0000-0000-0000E6020000}"/>
    <cellStyle name="1000-sep (2 dec) 5 2 10 3 2" xfId="33154" xr:uid="{00000000-0005-0000-0000-0000756C0000}"/>
    <cellStyle name="1000-sep (2 dec) 5 2 10 4" xfId="10519" xr:uid="{00000000-0005-0000-0000-0000E7020000}"/>
    <cellStyle name="1000-sep (2 dec) 5 2 10 4 2" xfId="33155" xr:uid="{00000000-0005-0000-0000-0000766C0000}"/>
    <cellStyle name="1000-sep (2 dec) 5 2 11" xfId="5245" xr:uid="{00000000-0005-0000-0000-0000E8020000}"/>
    <cellStyle name="1000-sep (2 dec) 5 2 11 2" xfId="10520" xr:uid="{00000000-0005-0000-0000-0000E9020000}"/>
    <cellStyle name="1000-sep (2 dec) 5 2 11 2 2" xfId="33156" xr:uid="{00000000-0005-0000-0000-0000776C0000}"/>
    <cellStyle name="1000-sep (2 dec) 5 2 11 3" xfId="10521" xr:uid="{00000000-0005-0000-0000-0000EA020000}"/>
    <cellStyle name="1000-sep (2 dec) 5 2 11 3 2" xfId="33157" xr:uid="{00000000-0005-0000-0000-0000786C0000}"/>
    <cellStyle name="1000-sep (2 dec) 5 2 11 4" xfId="10522" xr:uid="{00000000-0005-0000-0000-0000EB020000}"/>
    <cellStyle name="1000-sep (2 dec) 5 2 11 4 2" xfId="33158" xr:uid="{00000000-0005-0000-0000-0000796C0000}"/>
    <cellStyle name="1000-sep (2 dec) 5 2 12" xfId="10523" xr:uid="{00000000-0005-0000-0000-0000EC020000}"/>
    <cellStyle name="1000-sep (2 dec) 5 2 12 2" xfId="33159" xr:uid="{00000000-0005-0000-0000-00007A6C0000}"/>
    <cellStyle name="1000-sep (2 dec) 5 2 13" xfId="10524" xr:uid="{00000000-0005-0000-0000-0000ED020000}"/>
    <cellStyle name="1000-sep (2 dec) 5 2 13 2" xfId="33160" xr:uid="{00000000-0005-0000-0000-00007B6C0000}"/>
    <cellStyle name="1000-sep (2 dec) 5 2 14" xfId="10525" xr:uid="{00000000-0005-0000-0000-0000EE020000}"/>
    <cellStyle name="1000-sep (2 dec) 5 2 14 2" xfId="33161" xr:uid="{00000000-0005-0000-0000-00007C6C0000}"/>
    <cellStyle name="1000-sep (2 dec) 5 2 2" xfId="186" xr:uid="{00000000-0005-0000-0000-0000EF020000}"/>
    <cellStyle name="1000-sep (2 dec) 5 2 2 10" xfId="5247" xr:uid="{00000000-0005-0000-0000-0000F0020000}"/>
    <cellStyle name="1000-sep (2 dec) 5 2 2 10 2" xfId="10526" xr:uid="{00000000-0005-0000-0000-0000F1020000}"/>
    <cellStyle name="1000-sep (2 dec) 5 2 2 10 2 2" xfId="33162" xr:uid="{00000000-0005-0000-0000-00007D6C0000}"/>
    <cellStyle name="1000-sep (2 dec) 5 2 2 10 3" xfId="10527" xr:uid="{00000000-0005-0000-0000-0000F2020000}"/>
    <cellStyle name="1000-sep (2 dec) 5 2 2 10 3 2" xfId="33163" xr:uid="{00000000-0005-0000-0000-00007E6C0000}"/>
    <cellStyle name="1000-sep (2 dec) 5 2 2 10 4" xfId="10528" xr:uid="{00000000-0005-0000-0000-0000F3020000}"/>
    <cellStyle name="1000-sep (2 dec) 5 2 2 10 4 2" xfId="33164" xr:uid="{00000000-0005-0000-0000-00007F6C0000}"/>
    <cellStyle name="1000-sep (2 dec) 5 2 2 11" xfId="10529" xr:uid="{00000000-0005-0000-0000-0000F4020000}"/>
    <cellStyle name="1000-sep (2 dec) 5 2 2 11 2" xfId="33165" xr:uid="{00000000-0005-0000-0000-0000806C0000}"/>
    <cellStyle name="1000-sep (2 dec) 5 2 2 12" xfId="10530" xr:uid="{00000000-0005-0000-0000-0000F5020000}"/>
    <cellStyle name="1000-sep (2 dec) 5 2 2 12 2" xfId="33166" xr:uid="{00000000-0005-0000-0000-0000816C0000}"/>
    <cellStyle name="1000-sep (2 dec) 5 2 2 13" xfId="10531" xr:uid="{00000000-0005-0000-0000-0000F6020000}"/>
    <cellStyle name="1000-sep (2 dec) 5 2 2 13 2" xfId="33167" xr:uid="{00000000-0005-0000-0000-0000826C0000}"/>
    <cellStyle name="1000-sep (2 dec) 5 2 2 2" xfId="187" xr:uid="{00000000-0005-0000-0000-0000F7020000}"/>
    <cellStyle name="1000-sep (2 dec) 5 2 2 2 10" xfId="10532" xr:uid="{00000000-0005-0000-0000-0000F8020000}"/>
    <cellStyle name="1000-sep (2 dec) 5 2 2 2 10 2" xfId="33168" xr:uid="{00000000-0005-0000-0000-0000836C0000}"/>
    <cellStyle name="1000-sep (2 dec) 5 2 2 2 2" xfId="188" xr:uid="{00000000-0005-0000-0000-0000F9020000}"/>
    <cellStyle name="1000-sep (2 dec) 5 2 2 2 2 2" xfId="189" xr:uid="{00000000-0005-0000-0000-0000FA020000}"/>
    <cellStyle name="1000-sep (2 dec) 5 2 2 2 2 2 2" xfId="5250" xr:uid="{00000000-0005-0000-0000-0000FB020000}"/>
    <cellStyle name="1000-sep (2 dec) 5 2 2 2 2 2 2 2" xfId="10533" xr:uid="{00000000-0005-0000-0000-0000FC020000}"/>
    <cellStyle name="1000-sep (2 dec) 5 2 2 2 2 2 2 2 2" xfId="33169" xr:uid="{00000000-0005-0000-0000-0000846C0000}"/>
    <cellStyle name="1000-sep (2 dec) 5 2 2 2 2 2 2 3" xfId="10534" xr:uid="{00000000-0005-0000-0000-0000FD020000}"/>
    <cellStyle name="1000-sep (2 dec) 5 2 2 2 2 2 2 3 2" xfId="33170" xr:uid="{00000000-0005-0000-0000-0000856C0000}"/>
    <cellStyle name="1000-sep (2 dec) 5 2 2 2 2 2 2 4" xfId="10535" xr:uid="{00000000-0005-0000-0000-0000FE020000}"/>
    <cellStyle name="1000-sep (2 dec) 5 2 2 2 2 2 2 4 2" xfId="33171" xr:uid="{00000000-0005-0000-0000-0000866C0000}"/>
    <cellStyle name="1000-sep (2 dec) 5 2 2 2 2 2 3" xfId="10536" xr:uid="{00000000-0005-0000-0000-0000FF020000}"/>
    <cellStyle name="1000-sep (2 dec) 5 2 2 2 2 2 3 2" xfId="33172" xr:uid="{00000000-0005-0000-0000-0000876C0000}"/>
    <cellStyle name="1000-sep (2 dec) 5 2 2 2 2 2 4" xfId="10537" xr:uid="{00000000-0005-0000-0000-000000030000}"/>
    <cellStyle name="1000-sep (2 dec) 5 2 2 2 2 2 4 2" xfId="33173" xr:uid="{00000000-0005-0000-0000-0000886C0000}"/>
    <cellStyle name="1000-sep (2 dec) 5 2 2 2 2 2 5" xfId="10538" xr:uid="{00000000-0005-0000-0000-000001030000}"/>
    <cellStyle name="1000-sep (2 dec) 5 2 2 2 2 2 5 2" xfId="33174" xr:uid="{00000000-0005-0000-0000-0000896C0000}"/>
    <cellStyle name="1000-sep (2 dec) 5 2 2 2 2 3" xfId="5249" xr:uid="{00000000-0005-0000-0000-000002030000}"/>
    <cellStyle name="1000-sep (2 dec) 5 2 2 2 2 3 2" xfId="10539" xr:uid="{00000000-0005-0000-0000-000003030000}"/>
    <cellStyle name="1000-sep (2 dec) 5 2 2 2 2 3 2 2" xfId="33175" xr:uid="{00000000-0005-0000-0000-00008A6C0000}"/>
    <cellStyle name="1000-sep (2 dec) 5 2 2 2 2 3 3" xfId="10540" xr:uid="{00000000-0005-0000-0000-000004030000}"/>
    <cellStyle name="1000-sep (2 dec) 5 2 2 2 2 3 3 2" xfId="33176" xr:uid="{00000000-0005-0000-0000-00008B6C0000}"/>
    <cellStyle name="1000-sep (2 dec) 5 2 2 2 2 3 4" xfId="10541" xr:uid="{00000000-0005-0000-0000-000005030000}"/>
    <cellStyle name="1000-sep (2 dec) 5 2 2 2 2 3 4 2" xfId="33177" xr:uid="{00000000-0005-0000-0000-00008C6C0000}"/>
    <cellStyle name="1000-sep (2 dec) 5 2 2 2 2 4" xfId="10542" xr:uid="{00000000-0005-0000-0000-000006030000}"/>
    <cellStyle name="1000-sep (2 dec) 5 2 2 2 2 4 2" xfId="10543" xr:uid="{00000000-0005-0000-0000-000007030000}"/>
    <cellStyle name="1000-sep (2 dec) 5 2 2 2 2 4 2 2" xfId="33179" xr:uid="{00000000-0005-0000-0000-00008E6C0000}"/>
    <cellStyle name="1000-sep (2 dec) 5 2 2 2 2 4 3" xfId="10544" xr:uid="{00000000-0005-0000-0000-000008030000}"/>
    <cellStyle name="1000-sep (2 dec) 5 2 2 2 2 4 3 2" xfId="33180" xr:uid="{00000000-0005-0000-0000-00008F6C0000}"/>
    <cellStyle name="1000-sep (2 dec) 5 2 2 2 2 4 4" xfId="10545" xr:uid="{00000000-0005-0000-0000-000009030000}"/>
    <cellStyle name="1000-sep (2 dec) 5 2 2 2 2 4 4 2" xfId="33181" xr:uid="{00000000-0005-0000-0000-0000906C0000}"/>
    <cellStyle name="1000-sep (2 dec) 5 2 2 2 2 4 5" xfId="33178" xr:uid="{00000000-0005-0000-0000-00008D6C0000}"/>
    <cellStyle name="1000-sep (2 dec) 5 2 2 2 2 5" xfId="10546" xr:uid="{00000000-0005-0000-0000-00000A030000}"/>
    <cellStyle name="1000-sep (2 dec) 5 2 2 2 2 5 2" xfId="33182" xr:uid="{00000000-0005-0000-0000-0000916C0000}"/>
    <cellStyle name="1000-sep (2 dec) 5 2 2 2 2 6" xfId="10547" xr:uid="{00000000-0005-0000-0000-00000B030000}"/>
    <cellStyle name="1000-sep (2 dec) 5 2 2 2 2 6 2" xfId="33183" xr:uid="{00000000-0005-0000-0000-0000926C0000}"/>
    <cellStyle name="1000-sep (2 dec) 5 2 2 2 2 7" xfId="10548" xr:uid="{00000000-0005-0000-0000-00000C030000}"/>
    <cellStyle name="1000-sep (2 dec) 5 2 2 2 2 7 2" xfId="33184" xr:uid="{00000000-0005-0000-0000-0000936C0000}"/>
    <cellStyle name="1000-sep (2 dec) 5 2 2 2 3" xfId="190" xr:uid="{00000000-0005-0000-0000-00000D030000}"/>
    <cellStyle name="1000-sep (2 dec) 5 2 2 2 3 2" xfId="191" xr:uid="{00000000-0005-0000-0000-00000E030000}"/>
    <cellStyle name="1000-sep (2 dec) 5 2 2 2 3 2 2" xfId="5252" xr:uid="{00000000-0005-0000-0000-00000F030000}"/>
    <cellStyle name="1000-sep (2 dec) 5 2 2 2 3 2 2 2" xfId="10549" xr:uid="{00000000-0005-0000-0000-000010030000}"/>
    <cellStyle name="1000-sep (2 dec) 5 2 2 2 3 2 2 2 2" xfId="33185" xr:uid="{00000000-0005-0000-0000-0000946C0000}"/>
    <cellStyle name="1000-sep (2 dec) 5 2 2 2 3 2 2 3" xfId="10550" xr:uid="{00000000-0005-0000-0000-000011030000}"/>
    <cellStyle name="1000-sep (2 dec) 5 2 2 2 3 2 2 3 2" xfId="33186" xr:uid="{00000000-0005-0000-0000-0000956C0000}"/>
    <cellStyle name="1000-sep (2 dec) 5 2 2 2 3 2 2 4" xfId="10551" xr:uid="{00000000-0005-0000-0000-000012030000}"/>
    <cellStyle name="1000-sep (2 dec) 5 2 2 2 3 2 2 4 2" xfId="33187" xr:uid="{00000000-0005-0000-0000-0000966C0000}"/>
    <cellStyle name="1000-sep (2 dec) 5 2 2 2 3 2 3" xfId="10552" xr:uid="{00000000-0005-0000-0000-000013030000}"/>
    <cellStyle name="1000-sep (2 dec) 5 2 2 2 3 2 3 2" xfId="33188" xr:uid="{00000000-0005-0000-0000-0000976C0000}"/>
    <cellStyle name="1000-sep (2 dec) 5 2 2 2 3 2 4" xfId="10553" xr:uid="{00000000-0005-0000-0000-000014030000}"/>
    <cellStyle name="1000-sep (2 dec) 5 2 2 2 3 2 4 2" xfId="33189" xr:uid="{00000000-0005-0000-0000-0000986C0000}"/>
    <cellStyle name="1000-sep (2 dec) 5 2 2 2 3 2 5" xfId="10554" xr:uid="{00000000-0005-0000-0000-000015030000}"/>
    <cellStyle name="1000-sep (2 dec) 5 2 2 2 3 2 5 2" xfId="33190" xr:uid="{00000000-0005-0000-0000-0000996C0000}"/>
    <cellStyle name="1000-sep (2 dec) 5 2 2 2 3 3" xfId="5251" xr:uid="{00000000-0005-0000-0000-000016030000}"/>
    <cellStyle name="1000-sep (2 dec) 5 2 2 2 3 3 2" xfId="10555" xr:uid="{00000000-0005-0000-0000-000017030000}"/>
    <cellStyle name="1000-sep (2 dec) 5 2 2 2 3 3 2 2" xfId="33191" xr:uid="{00000000-0005-0000-0000-00009A6C0000}"/>
    <cellStyle name="1000-sep (2 dec) 5 2 2 2 3 3 3" xfId="10556" xr:uid="{00000000-0005-0000-0000-000018030000}"/>
    <cellStyle name="1000-sep (2 dec) 5 2 2 2 3 3 3 2" xfId="33192" xr:uid="{00000000-0005-0000-0000-00009B6C0000}"/>
    <cellStyle name="1000-sep (2 dec) 5 2 2 2 3 3 4" xfId="10557" xr:uid="{00000000-0005-0000-0000-000019030000}"/>
    <cellStyle name="1000-sep (2 dec) 5 2 2 2 3 3 4 2" xfId="33193" xr:uid="{00000000-0005-0000-0000-00009C6C0000}"/>
    <cellStyle name="1000-sep (2 dec) 5 2 2 2 3 4" xfId="10558" xr:uid="{00000000-0005-0000-0000-00001A030000}"/>
    <cellStyle name="1000-sep (2 dec) 5 2 2 2 3 4 2" xfId="33194" xr:uid="{00000000-0005-0000-0000-00009D6C0000}"/>
    <cellStyle name="1000-sep (2 dec) 5 2 2 2 3 5" xfId="10559" xr:uid="{00000000-0005-0000-0000-00001B030000}"/>
    <cellStyle name="1000-sep (2 dec) 5 2 2 2 3 5 2" xfId="33195" xr:uid="{00000000-0005-0000-0000-00009E6C0000}"/>
    <cellStyle name="1000-sep (2 dec) 5 2 2 2 3 6" xfId="10560" xr:uid="{00000000-0005-0000-0000-00001C030000}"/>
    <cellStyle name="1000-sep (2 dec) 5 2 2 2 3 6 2" xfId="33196" xr:uid="{00000000-0005-0000-0000-00009F6C0000}"/>
    <cellStyle name="1000-sep (2 dec) 5 2 2 2 4" xfId="192" xr:uid="{00000000-0005-0000-0000-00001D030000}"/>
    <cellStyle name="1000-sep (2 dec) 5 2 2 2 4 2" xfId="5253" xr:uid="{00000000-0005-0000-0000-00001E030000}"/>
    <cellStyle name="1000-sep (2 dec) 5 2 2 2 4 2 2" xfId="10561" xr:uid="{00000000-0005-0000-0000-00001F030000}"/>
    <cellStyle name="1000-sep (2 dec) 5 2 2 2 4 2 2 2" xfId="33197" xr:uid="{00000000-0005-0000-0000-0000A06C0000}"/>
    <cellStyle name="1000-sep (2 dec) 5 2 2 2 4 2 3" xfId="10562" xr:uid="{00000000-0005-0000-0000-000020030000}"/>
    <cellStyle name="1000-sep (2 dec) 5 2 2 2 4 2 3 2" xfId="33198" xr:uid="{00000000-0005-0000-0000-0000A16C0000}"/>
    <cellStyle name="1000-sep (2 dec) 5 2 2 2 4 2 4" xfId="10563" xr:uid="{00000000-0005-0000-0000-000021030000}"/>
    <cellStyle name="1000-sep (2 dec) 5 2 2 2 4 2 4 2" xfId="33199" xr:uid="{00000000-0005-0000-0000-0000A26C0000}"/>
    <cellStyle name="1000-sep (2 dec) 5 2 2 2 4 3" xfId="10564" xr:uid="{00000000-0005-0000-0000-000022030000}"/>
    <cellStyle name="1000-sep (2 dec) 5 2 2 2 4 3 2" xfId="33200" xr:uid="{00000000-0005-0000-0000-0000A36C0000}"/>
    <cellStyle name="1000-sep (2 dec) 5 2 2 2 4 4" xfId="10565" xr:uid="{00000000-0005-0000-0000-000023030000}"/>
    <cellStyle name="1000-sep (2 dec) 5 2 2 2 4 4 2" xfId="33201" xr:uid="{00000000-0005-0000-0000-0000A46C0000}"/>
    <cellStyle name="1000-sep (2 dec) 5 2 2 2 4 5" xfId="10566" xr:uid="{00000000-0005-0000-0000-000024030000}"/>
    <cellStyle name="1000-sep (2 dec) 5 2 2 2 4 5 2" xfId="33202" xr:uid="{00000000-0005-0000-0000-0000A56C0000}"/>
    <cellStyle name="1000-sep (2 dec) 5 2 2 2 5" xfId="193" xr:uid="{00000000-0005-0000-0000-000025030000}"/>
    <cellStyle name="1000-sep (2 dec) 5 2 2 2 5 2" xfId="5254" xr:uid="{00000000-0005-0000-0000-000026030000}"/>
    <cellStyle name="1000-sep (2 dec) 5 2 2 2 5 2 2" xfId="10567" xr:uid="{00000000-0005-0000-0000-000027030000}"/>
    <cellStyle name="1000-sep (2 dec) 5 2 2 2 5 2 2 2" xfId="33203" xr:uid="{00000000-0005-0000-0000-0000A66C0000}"/>
    <cellStyle name="1000-sep (2 dec) 5 2 2 2 5 2 3" xfId="10568" xr:uid="{00000000-0005-0000-0000-000028030000}"/>
    <cellStyle name="1000-sep (2 dec) 5 2 2 2 5 2 3 2" xfId="33204" xr:uid="{00000000-0005-0000-0000-0000A76C0000}"/>
    <cellStyle name="1000-sep (2 dec) 5 2 2 2 5 2 4" xfId="10569" xr:uid="{00000000-0005-0000-0000-000029030000}"/>
    <cellStyle name="1000-sep (2 dec) 5 2 2 2 5 2 4 2" xfId="33205" xr:uid="{00000000-0005-0000-0000-0000A86C0000}"/>
    <cellStyle name="1000-sep (2 dec) 5 2 2 2 5 3" xfId="10570" xr:uid="{00000000-0005-0000-0000-00002A030000}"/>
    <cellStyle name="1000-sep (2 dec) 5 2 2 2 5 3 2" xfId="33206" xr:uid="{00000000-0005-0000-0000-0000A96C0000}"/>
    <cellStyle name="1000-sep (2 dec) 5 2 2 2 5 4" xfId="10571" xr:uid="{00000000-0005-0000-0000-00002B030000}"/>
    <cellStyle name="1000-sep (2 dec) 5 2 2 2 5 4 2" xfId="33207" xr:uid="{00000000-0005-0000-0000-0000AA6C0000}"/>
    <cellStyle name="1000-sep (2 dec) 5 2 2 2 5 5" xfId="10572" xr:uid="{00000000-0005-0000-0000-00002C030000}"/>
    <cellStyle name="1000-sep (2 dec) 5 2 2 2 5 5 2" xfId="33208" xr:uid="{00000000-0005-0000-0000-0000AB6C0000}"/>
    <cellStyle name="1000-sep (2 dec) 5 2 2 2 6" xfId="194" xr:uid="{00000000-0005-0000-0000-00002D030000}"/>
    <cellStyle name="1000-sep (2 dec) 5 2 2 2 6 2" xfId="5255" xr:uid="{00000000-0005-0000-0000-00002E030000}"/>
    <cellStyle name="1000-sep (2 dec) 5 2 2 2 6 3" xfId="10573" xr:uid="{00000000-0005-0000-0000-00002F030000}"/>
    <cellStyle name="1000-sep (2 dec) 5 2 2 2 6 3 2" xfId="33209" xr:uid="{00000000-0005-0000-0000-0000AC6C0000}"/>
    <cellStyle name="1000-sep (2 dec) 5 2 2 2 6 4" xfId="10574" xr:uid="{00000000-0005-0000-0000-000030030000}"/>
    <cellStyle name="1000-sep (2 dec) 5 2 2 2 6 4 2" xfId="33210" xr:uid="{00000000-0005-0000-0000-0000AD6C0000}"/>
    <cellStyle name="1000-sep (2 dec) 5 2 2 2 7" xfId="5248" xr:uid="{00000000-0005-0000-0000-000031030000}"/>
    <cellStyle name="1000-sep (2 dec) 5 2 2 2 7 2" xfId="10575" xr:uid="{00000000-0005-0000-0000-000032030000}"/>
    <cellStyle name="1000-sep (2 dec) 5 2 2 2 7 2 2" xfId="33211" xr:uid="{00000000-0005-0000-0000-0000AE6C0000}"/>
    <cellStyle name="1000-sep (2 dec) 5 2 2 2 7 3" xfId="10576" xr:uid="{00000000-0005-0000-0000-000033030000}"/>
    <cellStyle name="1000-sep (2 dec) 5 2 2 2 7 3 2" xfId="33212" xr:uid="{00000000-0005-0000-0000-0000AF6C0000}"/>
    <cellStyle name="1000-sep (2 dec) 5 2 2 2 7 4" xfId="10577" xr:uid="{00000000-0005-0000-0000-000034030000}"/>
    <cellStyle name="1000-sep (2 dec) 5 2 2 2 7 4 2" xfId="33213" xr:uid="{00000000-0005-0000-0000-0000B06C0000}"/>
    <cellStyle name="1000-sep (2 dec) 5 2 2 2 8" xfId="10578" xr:uid="{00000000-0005-0000-0000-000035030000}"/>
    <cellStyle name="1000-sep (2 dec) 5 2 2 2 8 2" xfId="33214" xr:uid="{00000000-0005-0000-0000-0000B16C0000}"/>
    <cellStyle name="1000-sep (2 dec) 5 2 2 2 9" xfId="10579" xr:uid="{00000000-0005-0000-0000-000036030000}"/>
    <cellStyle name="1000-sep (2 dec) 5 2 2 2 9 2" xfId="33215" xr:uid="{00000000-0005-0000-0000-0000B26C0000}"/>
    <cellStyle name="1000-sep (2 dec) 5 2 2 3" xfId="195" xr:uid="{00000000-0005-0000-0000-000037030000}"/>
    <cellStyle name="1000-sep (2 dec) 5 2 2 3 2" xfId="196" xr:uid="{00000000-0005-0000-0000-000038030000}"/>
    <cellStyle name="1000-sep (2 dec) 5 2 2 3 2 2" xfId="5257" xr:uid="{00000000-0005-0000-0000-000039030000}"/>
    <cellStyle name="1000-sep (2 dec) 5 2 2 3 2 2 2" xfId="10580" xr:uid="{00000000-0005-0000-0000-00003A030000}"/>
    <cellStyle name="1000-sep (2 dec) 5 2 2 3 2 2 2 2" xfId="33216" xr:uid="{00000000-0005-0000-0000-0000B36C0000}"/>
    <cellStyle name="1000-sep (2 dec) 5 2 2 3 2 2 3" xfId="10581" xr:uid="{00000000-0005-0000-0000-00003B030000}"/>
    <cellStyle name="1000-sep (2 dec) 5 2 2 3 2 2 3 2" xfId="33217" xr:uid="{00000000-0005-0000-0000-0000B46C0000}"/>
    <cellStyle name="1000-sep (2 dec) 5 2 2 3 2 2 4" xfId="10582" xr:uid="{00000000-0005-0000-0000-00003C030000}"/>
    <cellStyle name="1000-sep (2 dec) 5 2 2 3 2 2 4 2" xfId="33218" xr:uid="{00000000-0005-0000-0000-0000B56C0000}"/>
    <cellStyle name="1000-sep (2 dec) 5 2 2 3 2 3" xfId="10583" xr:uid="{00000000-0005-0000-0000-00003D030000}"/>
    <cellStyle name="1000-sep (2 dec) 5 2 2 3 2 3 2" xfId="10584" xr:uid="{00000000-0005-0000-0000-00003E030000}"/>
    <cellStyle name="1000-sep (2 dec) 5 2 2 3 2 3 2 2" xfId="33220" xr:uid="{00000000-0005-0000-0000-0000B76C0000}"/>
    <cellStyle name="1000-sep (2 dec) 5 2 2 3 2 3 3" xfId="10585" xr:uid="{00000000-0005-0000-0000-00003F030000}"/>
    <cellStyle name="1000-sep (2 dec) 5 2 2 3 2 3 3 2" xfId="33221" xr:uid="{00000000-0005-0000-0000-0000B86C0000}"/>
    <cellStyle name="1000-sep (2 dec) 5 2 2 3 2 3 4" xfId="10586" xr:uid="{00000000-0005-0000-0000-000040030000}"/>
    <cellStyle name="1000-sep (2 dec) 5 2 2 3 2 3 4 2" xfId="33222" xr:uid="{00000000-0005-0000-0000-0000B96C0000}"/>
    <cellStyle name="1000-sep (2 dec) 5 2 2 3 2 3 5" xfId="33219" xr:uid="{00000000-0005-0000-0000-0000B66C0000}"/>
    <cellStyle name="1000-sep (2 dec) 5 2 2 3 2 4" xfId="10587" xr:uid="{00000000-0005-0000-0000-000041030000}"/>
    <cellStyle name="1000-sep (2 dec) 5 2 2 3 2 4 2" xfId="33223" xr:uid="{00000000-0005-0000-0000-0000BA6C0000}"/>
    <cellStyle name="1000-sep (2 dec) 5 2 2 3 2 5" xfId="10588" xr:uid="{00000000-0005-0000-0000-000042030000}"/>
    <cellStyle name="1000-sep (2 dec) 5 2 2 3 2 5 2" xfId="33224" xr:uid="{00000000-0005-0000-0000-0000BB6C0000}"/>
    <cellStyle name="1000-sep (2 dec) 5 2 2 3 2 6" xfId="10589" xr:uid="{00000000-0005-0000-0000-000043030000}"/>
    <cellStyle name="1000-sep (2 dec) 5 2 2 3 2 6 2" xfId="33225" xr:uid="{00000000-0005-0000-0000-0000BC6C0000}"/>
    <cellStyle name="1000-sep (2 dec) 5 2 2 3 3" xfId="5256" xr:uid="{00000000-0005-0000-0000-000044030000}"/>
    <cellStyle name="1000-sep (2 dec) 5 2 2 3 3 2" xfId="10590" xr:uid="{00000000-0005-0000-0000-000045030000}"/>
    <cellStyle name="1000-sep (2 dec) 5 2 2 3 3 2 2" xfId="33226" xr:uid="{00000000-0005-0000-0000-0000BD6C0000}"/>
    <cellStyle name="1000-sep (2 dec) 5 2 2 3 3 3" xfId="10591" xr:uid="{00000000-0005-0000-0000-000046030000}"/>
    <cellStyle name="1000-sep (2 dec) 5 2 2 3 3 3 2" xfId="33227" xr:uid="{00000000-0005-0000-0000-0000BE6C0000}"/>
    <cellStyle name="1000-sep (2 dec) 5 2 2 3 3 4" xfId="10592" xr:uid="{00000000-0005-0000-0000-000047030000}"/>
    <cellStyle name="1000-sep (2 dec) 5 2 2 3 3 4 2" xfId="33228" xr:uid="{00000000-0005-0000-0000-0000BF6C0000}"/>
    <cellStyle name="1000-sep (2 dec) 5 2 2 3 4" xfId="10593" xr:uid="{00000000-0005-0000-0000-000048030000}"/>
    <cellStyle name="1000-sep (2 dec) 5 2 2 3 4 2" xfId="10594" xr:uid="{00000000-0005-0000-0000-000049030000}"/>
    <cellStyle name="1000-sep (2 dec) 5 2 2 3 4 2 2" xfId="33230" xr:uid="{00000000-0005-0000-0000-0000C16C0000}"/>
    <cellStyle name="1000-sep (2 dec) 5 2 2 3 4 3" xfId="10595" xr:uid="{00000000-0005-0000-0000-00004A030000}"/>
    <cellStyle name="1000-sep (2 dec) 5 2 2 3 4 3 2" xfId="33231" xr:uid="{00000000-0005-0000-0000-0000C26C0000}"/>
    <cellStyle name="1000-sep (2 dec) 5 2 2 3 4 4" xfId="10596" xr:uid="{00000000-0005-0000-0000-00004B030000}"/>
    <cellStyle name="1000-sep (2 dec) 5 2 2 3 4 4 2" xfId="33232" xr:uid="{00000000-0005-0000-0000-0000C36C0000}"/>
    <cellStyle name="1000-sep (2 dec) 5 2 2 3 4 5" xfId="33229" xr:uid="{00000000-0005-0000-0000-0000C06C0000}"/>
    <cellStyle name="1000-sep (2 dec) 5 2 2 3 5" xfId="10597" xr:uid="{00000000-0005-0000-0000-00004C030000}"/>
    <cellStyle name="1000-sep (2 dec) 5 2 2 3 5 2" xfId="33233" xr:uid="{00000000-0005-0000-0000-0000C46C0000}"/>
    <cellStyle name="1000-sep (2 dec) 5 2 2 3 6" xfId="10598" xr:uid="{00000000-0005-0000-0000-00004D030000}"/>
    <cellStyle name="1000-sep (2 dec) 5 2 2 3 6 2" xfId="33234" xr:uid="{00000000-0005-0000-0000-0000C56C0000}"/>
    <cellStyle name="1000-sep (2 dec) 5 2 2 3 7" xfId="10599" xr:uid="{00000000-0005-0000-0000-00004E030000}"/>
    <cellStyle name="1000-sep (2 dec) 5 2 2 3 7 2" xfId="33235" xr:uid="{00000000-0005-0000-0000-0000C66C0000}"/>
    <cellStyle name="1000-sep (2 dec) 5 2 2 4" xfId="197" xr:uid="{00000000-0005-0000-0000-00004F030000}"/>
    <cellStyle name="1000-sep (2 dec) 5 2 2 4 2" xfId="198" xr:uid="{00000000-0005-0000-0000-000050030000}"/>
    <cellStyle name="1000-sep (2 dec) 5 2 2 4 2 2" xfId="5259" xr:uid="{00000000-0005-0000-0000-000051030000}"/>
    <cellStyle name="1000-sep (2 dec) 5 2 2 4 2 2 2" xfId="10600" xr:uid="{00000000-0005-0000-0000-000052030000}"/>
    <cellStyle name="1000-sep (2 dec) 5 2 2 4 2 2 2 2" xfId="33236" xr:uid="{00000000-0005-0000-0000-0000C76C0000}"/>
    <cellStyle name="1000-sep (2 dec) 5 2 2 4 2 2 3" xfId="10601" xr:uid="{00000000-0005-0000-0000-000053030000}"/>
    <cellStyle name="1000-sep (2 dec) 5 2 2 4 2 2 3 2" xfId="33237" xr:uid="{00000000-0005-0000-0000-0000C86C0000}"/>
    <cellStyle name="1000-sep (2 dec) 5 2 2 4 2 2 4" xfId="10602" xr:uid="{00000000-0005-0000-0000-000054030000}"/>
    <cellStyle name="1000-sep (2 dec) 5 2 2 4 2 2 4 2" xfId="33238" xr:uid="{00000000-0005-0000-0000-0000C96C0000}"/>
    <cellStyle name="1000-sep (2 dec) 5 2 2 4 2 3" xfId="10603" xr:uid="{00000000-0005-0000-0000-000055030000}"/>
    <cellStyle name="1000-sep (2 dec) 5 2 2 4 2 3 2" xfId="10604" xr:uid="{00000000-0005-0000-0000-000056030000}"/>
    <cellStyle name="1000-sep (2 dec) 5 2 2 4 2 3 2 2" xfId="33240" xr:uid="{00000000-0005-0000-0000-0000CB6C0000}"/>
    <cellStyle name="1000-sep (2 dec) 5 2 2 4 2 3 3" xfId="10605" xr:uid="{00000000-0005-0000-0000-000057030000}"/>
    <cellStyle name="1000-sep (2 dec) 5 2 2 4 2 3 3 2" xfId="33241" xr:uid="{00000000-0005-0000-0000-0000CC6C0000}"/>
    <cellStyle name="1000-sep (2 dec) 5 2 2 4 2 3 4" xfId="10606" xr:uid="{00000000-0005-0000-0000-000058030000}"/>
    <cellStyle name="1000-sep (2 dec) 5 2 2 4 2 3 4 2" xfId="33242" xr:uid="{00000000-0005-0000-0000-0000CD6C0000}"/>
    <cellStyle name="1000-sep (2 dec) 5 2 2 4 2 3 5" xfId="33239" xr:uid="{00000000-0005-0000-0000-0000CA6C0000}"/>
    <cellStyle name="1000-sep (2 dec) 5 2 2 4 2 4" xfId="10607" xr:uid="{00000000-0005-0000-0000-000059030000}"/>
    <cellStyle name="1000-sep (2 dec) 5 2 2 4 2 4 2" xfId="33243" xr:uid="{00000000-0005-0000-0000-0000CE6C0000}"/>
    <cellStyle name="1000-sep (2 dec) 5 2 2 4 2 5" xfId="10608" xr:uid="{00000000-0005-0000-0000-00005A030000}"/>
    <cellStyle name="1000-sep (2 dec) 5 2 2 4 2 5 2" xfId="33244" xr:uid="{00000000-0005-0000-0000-0000CF6C0000}"/>
    <cellStyle name="1000-sep (2 dec) 5 2 2 4 2 6" xfId="10609" xr:uid="{00000000-0005-0000-0000-00005B030000}"/>
    <cellStyle name="1000-sep (2 dec) 5 2 2 4 2 6 2" xfId="33245" xr:uid="{00000000-0005-0000-0000-0000D06C0000}"/>
    <cellStyle name="1000-sep (2 dec) 5 2 2 4 3" xfId="5258" xr:uid="{00000000-0005-0000-0000-00005C030000}"/>
    <cellStyle name="1000-sep (2 dec) 5 2 2 4 3 2" xfId="10610" xr:uid="{00000000-0005-0000-0000-00005D030000}"/>
    <cellStyle name="1000-sep (2 dec) 5 2 2 4 3 2 2" xfId="33246" xr:uid="{00000000-0005-0000-0000-0000D16C0000}"/>
    <cellStyle name="1000-sep (2 dec) 5 2 2 4 3 3" xfId="10611" xr:uid="{00000000-0005-0000-0000-00005E030000}"/>
    <cellStyle name="1000-sep (2 dec) 5 2 2 4 3 3 2" xfId="33247" xr:uid="{00000000-0005-0000-0000-0000D26C0000}"/>
    <cellStyle name="1000-sep (2 dec) 5 2 2 4 3 4" xfId="10612" xr:uid="{00000000-0005-0000-0000-00005F030000}"/>
    <cellStyle name="1000-sep (2 dec) 5 2 2 4 3 4 2" xfId="33248" xr:uid="{00000000-0005-0000-0000-0000D36C0000}"/>
    <cellStyle name="1000-sep (2 dec) 5 2 2 4 4" xfId="10613" xr:uid="{00000000-0005-0000-0000-000060030000}"/>
    <cellStyle name="1000-sep (2 dec) 5 2 2 4 4 2" xfId="10614" xr:uid="{00000000-0005-0000-0000-000061030000}"/>
    <cellStyle name="1000-sep (2 dec) 5 2 2 4 4 2 2" xfId="33250" xr:uid="{00000000-0005-0000-0000-0000D56C0000}"/>
    <cellStyle name="1000-sep (2 dec) 5 2 2 4 4 3" xfId="10615" xr:uid="{00000000-0005-0000-0000-000062030000}"/>
    <cellStyle name="1000-sep (2 dec) 5 2 2 4 4 3 2" xfId="33251" xr:uid="{00000000-0005-0000-0000-0000D66C0000}"/>
    <cellStyle name="1000-sep (2 dec) 5 2 2 4 4 4" xfId="10616" xr:uid="{00000000-0005-0000-0000-000063030000}"/>
    <cellStyle name="1000-sep (2 dec) 5 2 2 4 4 4 2" xfId="33252" xr:uid="{00000000-0005-0000-0000-0000D76C0000}"/>
    <cellStyle name="1000-sep (2 dec) 5 2 2 4 4 5" xfId="33249" xr:uid="{00000000-0005-0000-0000-0000D46C0000}"/>
    <cellStyle name="1000-sep (2 dec) 5 2 2 4 5" xfId="10617" xr:uid="{00000000-0005-0000-0000-000064030000}"/>
    <cellStyle name="1000-sep (2 dec) 5 2 2 4 5 2" xfId="33253" xr:uid="{00000000-0005-0000-0000-0000D86C0000}"/>
    <cellStyle name="1000-sep (2 dec) 5 2 2 4 6" xfId="10618" xr:uid="{00000000-0005-0000-0000-000065030000}"/>
    <cellStyle name="1000-sep (2 dec) 5 2 2 4 6 2" xfId="33254" xr:uid="{00000000-0005-0000-0000-0000D96C0000}"/>
    <cellStyle name="1000-sep (2 dec) 5 2 2 4 7" xfId="10619" xr:uid="{00000000-0005-0000-0000-000066030000}"/>
    <cellStyle name="1000-sep (2 dec) 5 2 2 4 7 2" xfId="33255" xr:uid="{00000000-0005-0000-0000-0000DA6C0000}"/>
    <cellStyle name="1000-sep (2 dec) 5 2 2 5" xfId="199" xr:uid="{00000000-0005-0000-0000-000067030000}"/>
    <cellStyle name="1000-sep (2 dec) 5 2 2 5 2" xfId="200" xr:uid="{00000000-0005-0000-0000-000068030000}"/>
    <cellStyle name="1000-sep (2 dec) 5 2 2 5 2 2" xfId="5261" xr:uid="{00000000-0005-0000-0000-000069030000}"/>
    <cellStyle name="1000-sep (2 dec) 5 2 2 5 2 2 2" xfId="10620" xr:uid="{00000000-0005-0000-0000-00006A030000}"/>
    <cellStyle name="1000-sep (2 dec) 5 2 2 5 2 2 2 2" xfId="33256" xr:uid="{00000000-0005-0000-0000-0000DB6C0000}"/>
    <cellStyle name="1000-sep (2 dec) 5 2 2 5 2 2 3" xfId="10621" xr:uid="{00000000-0005-0000-0000-00006B030000}"/>
    <cellStyle name="1000-sep (2 dec) 5 2 2 5 2 2 3 2" xfId="33257" xr:uid="{00000000-0005-0000-0000-0000DC6C0000}"/>
    <cellStyle name="1000-sep (2 dec) 5 2 2 5 2 2 4" xfId="10622" xr:uid="{00000000-0005-0000-0000-00006C030000}"/>
    <cellStyle name="1000-sep (2 dec) 5 2 2 5 2 2 4 2" xfId="33258" xr:uid="{00000000-0005-0000-0000-0000DD6C0000}"/>
    <cellStyle name="1000-sep (2 dec) 5 2 2 5 2 3" xfId="10623" xr:uid="{00000000-0005-0000-0000-00006D030000}"/>
    <cellStyle name="1000-sep (2 dec) 5 2 2 5 2 3 2" xfId="33259" xr:uid="{00000000-0005-0000-0000-0000DE6C0000}"/>
    <cellStyle name="1000-sep (2 dec) 5 2 2 5 2 4" xfId="10624" xr:uid="{00000000-0005-0000-0000-00006E030000}"/>
    <cellStyle name="1000-sep (2 dec) 5 2 2 5 2 4 2" xfId="33260" xr:uid="{00000000-0005-0000-0000-0000DF6C0000}"/>
    <cellStyle name="1000-sep (2 dec) 5 2 2 5 2 5" xfId="10625" xr:uid="{00000000-0005-0000-0000-00006F030000}"/>
    <cellStyle name="1000-sep (2 dec) 5 2 2 5 2 5 2" xfId="33261" xr:uid="{00000000-0005-0000-0000-0000E06C0000}"/>
    <cellStyle name="1000-sep (2 dec) 5 2 2 5 3" xfId="5260" xr:uid="{00000000-0005-0000-0000-000070030000}"/>
    <cellStyle name="1000-sep (2 dec) 5 2 2 5 3 2" xfId="10626" xr:uid="{00000000-0005-0000-0000-000071030000}"/>
    <cellStyle name="1000-sep (2 dec) 5 2 2 5 3 2 2" xfId="33262" xr:uid="{00000000-0005-0000-0000-0000E16C0000}"/>
    <cellStyle name="1000-sep (2 dec) 5 2 2 5 3 3" xfId="10627" xr:uid="{00000000-0005-0000-0000-000072030000}"/>
    <cellStyle name="1000-sep (2 dec) 5 2 2 5 3 3 2" xfId="33263" xr:uid="{00000000-0005-0000-0000-0000E26C0000}"/>
    <cellStyle name="1000-sep (2 dec) 5 2 2 5 3 4" xfId="10628" xr:uid="{00000000-0005-0000-0000-000073030000}"/>
    <cellStyle name="1000-sep (2 dec) 5 2 2 5 3 4 2" xfId="33264" xr:uid="{00000000-0005-0000-0000-0000E36C0000}"/>
    <cellStyle name="1000-sep (2 dec) 5 2 2 5 4" xfId="10629" xr:uid="{00000000-0005-0000-0000-000074030000}"/>
    <cellStyle name="1000-sep (2 dec) 5 2 2 5 4 2" xfId="10630" xr:uid="{00000000-0005-0000-0000-000075030000}"/>
    <cellStyle name="1000-sep (2 dec) 5 2 2 5 4 2 2" xfId="33266" xr:uid="{00000000-0005-0000-0000-0000E56C0000}"/>
    <cellStyle name="1000-sep (2 dec) 5 2 2 5 4 3" xfId="10631" xr:uid="{00000000-0005-0000-0000-000076030000}"/>
    <cellStyle name="1000-sep (2 dec) 5 2 2 5 4 3 2" xfId="33267" xr:uid="{00000000-0005-0000-0000-0000E66C0000}"/>
    <cellStyle name="1000-sep (2 dec) 5 2 2 5 4 4" xfId="10632" xr:uid="{00000000-0005-0000-0000-000077030000}"/>
    <cellStyle name="1000-sep (2 dec) 5 2 2 5 4 4 2" xfId="33268" xr:uid="{00000000-0005-0000-0000-0000E76C0000}"/>
    <cellStyle name="1000-sep (2 dec) 5 2 2 5 4 5" xfId="33265" xr:uid="{00000000-0005-0000-0000-0000E46C0000}"/>
    <cellStyle name="1000-sep (2 dec) 5 2 2 5 5" xfId="10633" xr:uid="{00000000-0005-0000-0000-000078030000}"/>
    <cellStyle name="1000-sep (2 dec) 5 2 2 5 5 2" xfId="33269" xr:uid="{00000000-0005-0000-0000-0000E86C0000}"/>
    <cellStyle name="1000-sep (2 dec) 5 2 2 5 6" xfId="10634" xr:uid="{00000000-0005-0000-0000-000079030000}"/>
    <cellStyle name="1000-sep (2 dec) 5 2 2 5 6 2" xfId="33270" xr:uid="{00000000-0005-0000-0000-0000E96C0000}"/>
    <cellStyle name="1000-sep (2 dec) 5 2 2 5 7" xfId="10635" xr:uid="{00000000-0005-0000-0000-00007A030000}"/>
    <cellStyle name="1000-sep (2 dec) 5 2 2 5 7 2" xfId="33271" xr:uid="{00000000-0005-0000-0000-0000EA6C0000}"/>
    <cellStyle name="1000-sep (2 dec) 5 2 2 6" xfId="201" xr:uid="{00000000-0005-0000-0000-00007B030000}"/>
    <cellStyle name="1000-sep (2 dec) 5 2 2 6 2" xfId="202" xr:uid="{00000000-0005-0000-0000-00007C030000}"/>
    <cellStyle name="1000-sep (2 dec) 5 2 2 6 2 2" xfId="5263" xr:uid="{00000000-0005-0000-0000-00007D030000}"/>
    <cellStyle name="1000-sep (2 dec) 5 2 2 6 2 2 2" xfId="10636" xr:uid="{00000000-0005-0000-0000-00007E030000}"/>
    <cellStyle name="1000-sep (2 dec) 5 2 2 6 2 2 2 2" xfId="33272" xr:uid="{00000000-0005-0000-0000-0000EB6C0000}"/>
    <cellStyle name="1000-sep (2 dec) 5 2 2 6 2 2 3" xfId="10637" xr:uid="{00000000-0005-0000-0000-00007F030000}"/>
    <cellStyle name="1000-sep (2 dec) 5 2 2 6 2 2 3 2" xfId="33273" xr:uid="{00000000-0005-0000-0000-0000EC6C0000}"/>
    <cellStyle name="1000-sep (2 dec) 5 2 2 6 2 2 4" xfId="10638" xr:uid="{00000000-0005-0000-0000-000080030000}"/>
    <cellStyle name="1000-sep (2 dec) 5 2 2 6 2 2 4 2" xfId="33274" xr:uid="{00000000-0005-0000-0000-0000ED6C0000}"/>
    <cellStyle name="1000-sep (2 dec) 5 2 2 6 2 3" xfId="10639" xr:uid="{00000000-0005-0000-0000-000081030000}"/>
    <cellStyle name="1000-sep (2 dec) 5 2 2 6 2 3 2" xfId="33275" xr:uid="{00000000-0005-0000-0000-0000EE6C0000}"/>
    <cellStyle name="1000-sep (2 dec) 5 2 2 6 2 4" xfId="10640" xr:uid="{00000000-0005-0000-0000-000082030000}"/>
    <cellStyle name="1000-sep (2 dec) 5 2 2 6 2 4 2" xfId="33276" xr:uid="{00000000-0005-0000-0000-0000EF6C0000}"/>
    <cellStyle name="1000-sep (2 dec) 5 2 2 6 2 5" xfId="10641" xr:uid="{00000000-0005-0000-0000-000083030000}"/>
    <cellStyle name="1000-sep (2 dec) 5 2 2 6 2 5 2" xfId="33277" xr:uid="{00000000-0005-0000-0000-0000F06C0000}"/>
    <cellStyle name="1000-sep (2 dec) 5 2 2 6 3" xfId="5262" xr:uid="{00000000-0005-0000-0000-000084030000}"/>
    <cellStyle name="1000-sep (2 dec) 5 2 2 6 3 2" xfId="10642" xr:uid="{00000000-0005-0000-0000-000085030000}"/>
    <cellStyle name="1000-sep (2 dec) 5 2 2 6 3 2 2" xfId="33278" xr:uid="{00000000-0005-0000-0000-0000F16C0000}"/>
    <cellStyle name="1000-sep (2 dec) 5 2 2 6 3 3" xfId="10643" xr:uid="{00000000-0005-0000-0000-000086030000}"/>
    <cellStyle name="1000-sep (2 dec) 5 2 2 6 3 3 2" xfId="33279" xr:uid="{00000000-0005-0000-0000-0000F26C0000}"/>
    <cellStyle name="1000-sep (2 dec) 5 2 2 6 3 4" xfId="10644" xr:uid="{00000000-0005-0000-0000-000087030000}"/>
    <cellStyle name="1000-sep (2 dec) 5 2 2 6 3 4 2" xfId="33280" xr:uid="{00000000-0005-0000-0000-0000F36C0000}"/>
    <cellStyle name="1000-sep (2 dec) 5 2 2 6 4" xfId="10645" xr:uid="{00000000-0005-0000-0000-000088030000}"/>
    <cellStyle name="1000-sep (2 dec) 5 2 2 6 4 2" xfId="33281" xr:uid="{00000000-0005-0000-0000-0000F46C0000}"/>
    <cellStyle name="1000-sep (2 dec) 5 2 2 6 5" xfId="10646" xr:uid="{00000000-0005-0000-0000-000089030000}"/>
    <cellStyle name="1000-sep (2 dec) 5 2 2 6 5 2" xfId="33282" xr:uid="{00000000-0005-0000-0000-0000F56C0000}"/>
    <cellStyle name="1000-sep (2 dec) 5 2 2 6 6" xfId="10647" xr:uid="{00000000-0005-0000-0000-00008A030000}"/>
    <cellStyle name="1000-sep (2 dec) 5 2 2 6 6 2" xfId="33283" xr:uid="{00000000-0005-0000-0000-0000F66C0000}"/>
    <cellStyle name="1000-sep (2 dec) 5 2 2 7" xfId="203" xr:uid="{00000000-0005-0000-0000-00008B030000}"/>
    <cellStyle name="1000-sep (2 dec) 5 2 2 7 2" xfId="5264" xr:uid="{00000000-0005-0000-0000-00008C030000}"/>
    <cellStyle name="1000-sep (2 dec) 5 2 2 7 2 2" xfId="10648" xr:uid="{00000000-0005-0000-0000-00008D030000}"/>
    <cellStyle name="1000-sep (2 dec) 5 2 2 7 2 2 2" xfId="33284" xr:uid="{00000000-0005-0000-0000-0000F76C0000}"/>
    <cellStyle name="1000-sep (2 dec) 5 2 2 7 2 3" xfId="10649" xr:uid="{00000000-0005-0000-0000-00008E030000}"/>
    <cellStyle name="1000-sep (2 dec) 5 2 2 7 2 3 2" xfId="33285" xr:uid="{00000000-0005-0000-0000-0000F86C0000}"/>
    <cellStyle name="1000-sep (2 dec) 5 2 2 7 2 4" xfId="10650" xr:uid="{00000000-0005-0000-0000-00008F030000}"/>
    <cellStyle name="1000-sep (2 dec) 5 2 2 7 2 4 2" xfId="33286" xr:uid="{00000000-0005-0000-0000-0000F96C0000}"/>
    <cellStyle name="1000-sep (2 dec) 5 2 2 7 3" xfId="10651" xr:uid="{00000000-0005-0000-0000-000090030000}"/>
    <cellStyle name="1000-sep (2 dec) 5 2 2 7 3 2" xfId="33287" xr:uid="{00000000-0005-0000-0000-0000FA6C0000}"/>
    <cellStyle name="1000-sep (2 dec) 5 2 2 7 4" xfId="10652" xr:uid="{00000000-0005-0000-0000-000091030000}"/>
    <cellStyle name="1000-sep (2 dec) 5 2 2 7 4 2" xfId="33288" xr:uid="{00000000-0005-0000-0000-0000FB6C0000}"/>
    <cellStyle name="1000-sep (2 dec) 5 2 2 7 5" xfId="10653" xr:uid="{00000000-0005-0000-0000-000092030000}"/>
    <cellStyle name="1000-sep (2 dec) 5 2 2 7 5 2" xfId="33289" xr:uid="{00000000-0005-0000-0000-0000FC6C0000}"/>
    <cellStyle name="1000-sep (2 dec) 5 2 2 8" xfId="204" xr:uid="{00000000-0005-0000-0000-000093030000}"/>
    <cellStyle name="1000-sep (2 dec) 5 2 2 8 2" xfId="5265" xr:uid="{00000000-0005-0000-0000-000094030000}"/>
    <cellStyle name="1000-sep (2 dec) 5 2 2 8 2 2" xfId="10654" xr:uid="{00000000-0005-0000-0000-000095030000}"/>
    <cellStyle name="1000-sep (2 dec) 5 2 2 8 2 2 2" xfId="33290" xr:uid="{00000000-0005-0000-0000-0000FD6C0000}"/>
    <cellStyle name="1000-sep (2 dec) 5 2 2 8 2 3" xfId="10655" xr:uid="{00000000-0005-0000-0000-000096030000}"/>
    <cellStyle name="1000-sep (2 dec) 5 2 2 8 2 3 2" xfId="33291" xr:uid="{00000000-0005-0000-0000-0000FE6C0000}"/>
    <cellStyle name="1000-sep (2 dec) 5 2 2 8 2 4" xfId="10656" xr:uid="{00000000-0005-0000-0000-000097030000}"/>
    <cellStyle name="1000-sep (2 dec) 5 2 2 8 2 4 2" xfId="33292" xr:uid="{00000000-0005-0000-0000-0000FF6C0000}"/>
    <cellStyle name="1000-sep (2 dec) 5 2 2 8 3" xfId="10657" xr:uid="{00000000-0005-0000-0000-000098030000}"/>
    <cellStyle name="1000-sep (2 dec) 5 2 2 8 3 2" xfId="33293" xr:uid="{00000000-0005-0000-0000-0000006D0000}"/>
    <cellStyle name="1000-sep (2 dec) 5 2 2 8 4" xfId="10658" xr:uid="{00000000-0005-0000-0000-000099030000}"/>
    <cellStyle name="1000-sep (2 dec) 5 2 2 8 4 2" xfId="33294" xr:uid="{00000000-0005-0000-0000-0000016D0000}"/>
    <cellStyle name="1000-sep (2 dec) 5 2 2 8 5" xfId="10659" xr:uid="{00000000-0005-0000-0000-00009A030000}"/>
    <cellStyle name="1000-sep (2 dec) 5 2 2 8 5 2" xfId="33295" xr:uid="{00000000-0005-0000-0000-0000026D0000}"/>
    <cellStyle name="1000-sep (2 dec) 5 2 2 9" xfId="205" xr:uid="{00000000-0005-0000-0000-00009B030000}"/>
    <cellStyle name="1000-sep (2 dec) 5 2 2 9 2" xfId="5266" xr:uid="{00000000-0005-0000-0000-00009C030000}"/>
    <cellStyle name="1000-sep (2 dec) 5 2 2 9 3" xfId="10660" xr:uid="{00000000-0005-0000-0000-00009D030000}"/>
    <cellStyle name="1000-sep (2 dec) 5 2 2 9 3 2" xfId="33296" xr:uid="{00000000-0005-0000-0000-0000036D0000}"/>
    <cellStyle name="1000-sep (2 dec) 5 2 2 9 4" xfId="10661" xr:uid="{00000000-0005-0000-0000-00009E030000}"/>
    <cellStyle name="1000-sep (2 dec) 5 2 2 9 4 2" xfId="33297" xr:uid="{00000000-0005-0000-0000-0000046D0000}"/>
    <cellStyle name="1000-sep (2 dec) 5 2 3" xfId="206" xr:uid="{00000000-0005-0000-0000-00009F030000}"/>
    <cellStyle name="1000-sep (2 dec) 5 2 3 10" xfId="10662" xr:uid="{00000000-0005-0000-0000-0000A0030000}"/>
    <cellStyle name="1000-sep (2 dec) 5 2 3 10 2" xfId="33298" xr:uid="{00000000-0005-0000-0000-0000056D0000}"/>
    <cellStyle name="1000-sep (2 dec) 5 2 3 2" xfId="207" xr:uid="{00000000-0005-0000-0000-0000A1030000}"/>
    <cellStyle name="1000-sep (2 dec) 5 2 3 2 2" xfId="208" xr:uid="{00000000-0005-0000-0000-0000A2030000}"/>
    <cellStyle name="1000-sep (2 dec) 5 2 3 2 2 2" xfId="5269" xr:uid="{00000000-0005-0000-0000-0000A3030000}"/>
    <cellStyle name="1000-sep (2 dec) 5 2 3 2 2 2 2" xfId="10663" xr:uid="{00000000-0005-0000-0000-0000A4030000}"/>
    <cellStyle name="1000-sep (2 dec) 5 2 3 2 2 2 2 2" xfId="33299" xr:uid="{00000000-0005-0000-0000-0000066D0000}"/>
    <cellStyle name="1000-sep (2 dec) 5 2 3 2 2 2 3" xfId="10664" xr:uid="{00000000-0005-0000-0000-0000A5030000}"/>
    <cellStyle name="1000-sep (2 dec) 5 2 3 2 2 2 3 2" xfId="33300" xr:uid="{00000000-0005-0000-0000-0000076D0000}"/>
    <cellStyle name="1000-sep (2 dec) 5 2 3 2 2 2 4" xfId="10665" xr:uid="{00000000-0005-0000-0000-0000A6030000}"/>
    <cellStyle name="1000-sep (2 dec) 5 2 3 2 2 2 4 2" xfId="33301" xr:uid="{00000000-0005-0000-0000-0000086D0000}"/>
    <cellStyle name="1000-sep (2 dec) 5 2 3 2 2 3" xfId="10666" xr:uid="{00000000-0005-0000-0000-0000A7030000}"/>
    <cellStyle name="1000-sep (2 dec) 5 2 3 2 2 3 2" xfId="33302" xr:uid="{00000000-0005-0000-0000-0000096D0000}"/>
    <cellStyle name="1000-sep (2 dec) 5 2 3 2 2 4" xfId="10667" xr:uid="{00000000-0005-0000-0000-0000A8030000}"/>
    <cellStyle name="1000-sep (2 dec) 5 2 3 2 2 4 2" xfId="33303" xr:uid="{00000000-0005-0000-0000-00000A6D0000}"/>
    <cellStyle name="1000-sep (2 dec) 5 2 3 2 2 5" xfId="10668" xr:uid="{00000000-0005-0000-0000-0000A9030000}"/>
    <cellStyle name="1000-sep (2 dec) 5 2 3 2 2 5 2" xfId="33304" xr:uid="{00000000-0005-0000-0000-00000B6D0000}"/>
    <cellStyle name="1000-sep (2 dec) 5 2 3 2 3" xfId="5268" xr:uid="{00000000-0005-0000-0000-0000AA030000}"/>
    <cellStyle name="1000-sep (2 dec) 5 2 3 2 3 2" xfId="10669" xr:uid="{00000000-0005-0000-0000-0000AB030000}"/>
    <cellStyle name="1000-sep (2 dec) 5 2 3 2 3 2 2" xfId="33305" xr:uid="{00000000-0005-0000-0000-00000C6D0000}"/>
    <cellStyle name="1000-sep (2 dec) 5 2 3 2 3 3" xfId="10670" xr:uid="{00000000-0005-0000-0000-0000AC030000}"/>
    <cellStyle name="1000-sep (2 dec) 5 2 3 2 3 3 2" xfId="33306" xr:uid="{00000000-0005-0000-0000-00000D6D0000}"/>
    <cellStyle name="1000-sep (2 dec) 5 2 3 2 3 4" xfId="10671" xr:uid="{00000000-0005-0000-0000-0000AD030000}"/>
    <cellStyle name="1000-sep (2 dec) 5 2 3 2 3 4 2" xfId="33307" xr:uid="{00000000-0005-0000-0000-00000E6D0000}"/>
    <cellStyle name="1000-sep (2 dec) 5 2 3 2 4" xfId="10672" xr:uid="{00000000-0005-0000-0000-0000AE030000}"/>
    <cellStyle name="1000-sep (2 dec) 5 2 3 2 4 2" xfId="10673" xr:uid="{00000000-0005-0000-0000-0000AF030000}"/>
    <cellStyle name="1000-sep (2 dec) 5 2 3 2 4 2 2" xfId="33309" xr:uid="{00000000-0005-0000-0000-0000106D0000}"/>
    <cellStyle name="1000-sep (2 dec) 5 2 3 2 4 3" xfId="10674" xr:uid="{00000000-0005-0000-0000-0000B0030000}"/>
    <cellStyle name="1000-sep (2 dec) 5 2 3 2 4 3 2" xfId="33310" xr:uid="{00000000-0005-0000-0000-0000116D0000}"/>
    <cellStyle name="1000-sep (2 dec) 5 2 3 2 4 4" xfId="10675" xr:uid="{00000000-0005-0000-0000-0000B1030000}"/>
    <cellStyle name="1000-sep (2 dec) 5 2 3 2 4 4 2" xfId="33311" xr:uid="{00000000-0005-0000-0000-0000126D0000}"/>
    <cellStyle name="1000-sep (2 dec) 5 2 3 2 4 5" xfId="33308" xr:uid="{00000000-0005-0000-0000-00000F6D0000}"/>
    <cellStyle name="1000-sep (2 dec) 5 2 3 2 5" xfId="10676" xr:uid="{00000000-0005-0000-0000-0000B2030000}"/>
    <cellStyle name="1000-sep (2 dec) 5 2 3 2 5 2" xfId="33312" xr:uid="{00000000-0005-0000-0000-0000136D0000}"/>
    <cellStyle name="1000-sep (2 dec) 5 2 3 2 6" xfId="10677" xr:uid="{00000000-0005-0000-0000-0000B3030000}"/>
    <cellStyle name="1000-sep (2 dec) 5 2 3 2 6 2" xfId="33313" xr:uid="{00000000-0005-0000-0000-0000146D0000}"/>
    <cellStyle name="1000-sep (2 dec) 5 2 3 2 7" xfId="10678" xr:uid="{00000000-0005-0000-0000-0000B4030000}"/>
    <cellStyle name="1000-sep (2 dec) 5 2 3 2 7 2" xfId="33314" xr:uid="{00000000-0005-0000-0000-0000156D0000}"/>
    <cellStyle name="1000-sep (2 dec) 5 2 3 3" xfId="209" xr:uid="{00000000-0005-0000-0000-0000B5030000}"/>
    <cellStyle name="1000-sep (2 dec) 5 2 3 3 2" xfId="210" xr:uid="{00000000-0005-0000-0000-0000B6030000}"/>
    <cellStyle name="1000-sep (2 dec) 5 2 3 3 2 2" xfId="5271" xr:uid="{00000000-0005-0000-0000-0000B7030000}"/>
    <cellStyle name="1000-sep (2 dec) 5 2 3 3 2 2 2" xfId="10679" xr:uid="{00000000-0005-0000-0000-0000B8030000}"/>
    <cellStyle name="1000-sep (2 dec) 5 2 3 3 2 2 2 2" xfId="33315" xr:uid="{00000000-0005-0000-0000-0000166D0000}"/>
    <cellStyle name="1000-sep (2 dec) 5 2 3 3 2 2 3" xfId="10680" xr:uid="{00000000-0005-0000-0000-0000B9030000}"/>
    <cellStyle name="1000-sep (2 dec) 5 2 3 3 2 2 3 2" xfId="33316" xr:uid="{00000000-0005-0000-0000-0000176D0000}"/>
    <cellStyle name="1000-sep (2 dec) 5 2 3 3 2 2 4" xfId="10681" xr:uid="{00000000-0005-0000-0000-0000BA030000}"/>
    <cellStyle name="1000-sep (2 dec) 5 2 3 3 2 2 4 2" xfId="33317" xr:uid="{00000000-0005-0000-0000-0000186D0000}"/>
    <cellStyle name="1000-sep (2 dec) 5 2 3 3 2 3" xfId="10682" xr:uid="{00000000-0005-0000-0000-0000BB030000}"/>
    <cellStyle name="1000-sep (2 dec) 5 2 3 3 2 3 2" xfId="33318" xr:uid="{00000000-0005-0000-0000-0000196D0000}"/>
    <cellStyle name="1000-sep (2 dec) 5 2 3 3 2 4" xfId="10683" xr:uid="{00000000-0005-0000-0000-0000BC030000}"/>
    <cellStyle name="1000-sep (2 dec) 5 2 3 3 2 4 2" xfId="33319" xr:uid="{00000000-0005-0000-0000-00001A6D0000}"/>
    <cellStyle name="1000-sep (2 dec) 5 2 3 3 2 5" xfId="10684" xr:uid="{00000000-0005-0000-0000-0000BD030000}"/>
    <cellStyle name="1000-sep (2 dec) 5 2 3 3 2 5 2" xfId="33320" xr:uid="{00000000-0005-0000-0000-00001B6D0000}"/>
    <cellStyle name="1000-sep (2 dec) 5 2 3 3 3" xfId="5270" xr:uid="{00000000-0005-0000-0000-0000BE030000}"/>
    <cellStyle name="1000-sep (2 dec) 5 2 3 3 3 2" xfId="10685" xr:uid="{00000000-0005-0000-0000-0000BF030000}"/>
    <cellStyle name="1000-sep (2 dec) 5 2 3 3 3 2 2" xfId="33321" xr:uid="{00000000-0005-0000-0000-00001C6D0000}"/>
    <cellStyle name="1000-sep (2 dec) 5 2 3 3 3 3" xfId="10686" xr:uid="{00000000-0005-0000-0000-0000C0030000}"/>
    <cellStyle name="1000-sep (2 dec) 5 2 3 3 3 3 2" xfId="33322" xr:uid="{00000000-0005-0000-0000-00001D6D0000}"/>
    <cellStyle name="1000-sep (2 dec) 5 2 3 3 3 4" xfId="10687" xr:uid="{00000000-0005-0000-0000-0000C1030000}"/>
    <cellStyle name="1000-sep (2 dec) 5 2 3 3 3 4 2" xfId="33323" xr:uid="{00000000-0005-0000-0000-00001E6D0000}"/>
    <cellStyle name="1000-sep (2 dec) 5 2 3 3 4" xfId="10688" xr:uid="{00000000-0005-0000-0000-0000C2030000}"/>
    <cellStyle name="1000-sep (2 dec) 5 2 3 3 4 2" xfId="33324" xr:uid="{00000000-0005-0000-0000-00001F6D0000}"/>
    <cellStyle name="1000-sep (2 dec) 5 2 3 3 5" xfId="10689" xr:uid="{00000000-0005-0000-0000-0000C3030000}"/>
    <cellStyle name="1000-sep (2 dec) 5 2 3 3 5 2" xfId="33325" xr:uid="{00000000-0005-0000-0000-0000206D0000}"/>
    <cellStyle name="1000-sep (2 dec) 5 2 3 3 6" xfId="10690" xr:uid="{00000000-0005-0000-0000-0000C4030000}"/>
    <cellStyle name="1000-sep (2 dec) 5 2 3 3 6 2" xfId="33326" xr:uid="{00000000-0005-0000-0000-0000216D0000}"/>
    <cellStyle name="1000-sep (2 dec) 5 2 3 4" xfId="211" xr:uid="{00000000-0005-0000-0000-0000C5030000}"/>
    <cellStyle name="1000-sep (2 dec) 5 2 3 4 2" xfId="5272" xr:uid="{00000000-0005-0000-0000-0000C6030000}"/>
    <cellStyle name="1000-sep (2 dec) 5 2 3 4 2 2" xfId="10691" xr:uid="{00000000-0005-0000-0000-0000C7030000}"/>
    <cellStyle name="1000-sep (2 dec) 5 2 3 4 2 2 2" xfId="33327" xr:uid="{00000000-0005-0000-0000-0000226D0000}"/>
    <cellStyle name="1000-sep (2 dec) 5 2 3 4 2 3" xfId="10692" xr:uid="{00000000-0005-0000-0000-0000C8030000}"/>
    <cellStyle name="1000-sep (2 dec) 5 2 3 4 2 3 2" xfId="33328" xr:uid="{00000000-0005-0000-0000-0000236D0000}"/>
    <cellStyle name="1000-sep (2 dec) 5 2 3 4 2 4" xfId="10693" xr:uid="{00000000-0005-0000-0000-0000C9030000}"/>
    <cellStyle name="1000-sep (2 dec) 5 2 3 4 2 4 2" xfId="33329" xr:uid="{00000000-0005-0000-0000-0000246D0000}"/>
    <cellStyle name="1000-sep (2 dec) 5 2 3 4 3" xfId="10694" xr:uid="{00000000-0005-0000-0000-0000CA030000}"/>
    <cellStyle name="1000-sep (2 dec) 5 2 3 4 3 2" xfId="33330" xr:uid="{00000000-0005-0000-0000-0000256D0000}"/>
    <cellStyle name="1000-sep (2 dec) 5 2 3 4 4" xfId="10695" xr:uid="{00000000-0005-0000-0000-0000CB030000}"/>
    <cellStyle name="1000-sep (2 dec) 5 2 3 4 4 2" xfId="33331" xr:uid="{00000000-0005-0000-0000-0000266D0000}"/>
    <cellStyle name="1000-sep (2 dec) 5 2 3 4 5" xfId="10696" xr:uid="{00000000-0005-0000-0000-0000CC030000}"/>
    <cellStyle name="1000-sep (2 dec) 5 2 3 4 5 2" xfId="33332" xr:uid="{00000000-0005-0000-0000-0000276D0000}"/>
    <cellStyle name="1000-sep (2 dec) 5 2 3 5" xfId="212" xr:uid="{00000000-0005-0000-0000-0000CD030000}"/>
    <cellStyle name="1000-sep (2 dec) 5 2 3 5 2" xfId="5273" xr:uid="{00000000-0005-0000-0000-0000CE030000}"/>
    <cellStyle name="1000-sep (2 dec) 5 2 3 5 2 2" xfId="10697" xr:uid="{00000000-0005-0000-0000-0000CF030000}"/>
    <cellStyle name="1000-sep (2 dec) 5 2 3 5 2 2 2" xfId="33333" xr:uid="{00000000-0005-0000-0000-0000286D0000}"/>
    <cellStyle name="1000-sep (2 dec) 5 2 3 5 2 3" xfId="10698" xr:uid="{00000000-0005-0000-0000-0000D0030000}"/>
    <cellStyle name="1000-sep (2 dec) 5 2 3 5 2 3 2" xfId="33334" xr:uid="{00000000-0005-0000-0000-0000296D0000}"/>
    <cellStyle name="1000-sep (2 dec) 5 2 3 5 2 4" xfId="10699" xr:uid="{00000000-0005-0000-0000-0000D1030000}"/>
    <cellStyle name="1000-sep (2 dec) 5 2 3 5 2 4 2" xfId="33335" xr:uid="{00000000-0005-0000-0000-00002A6D0000}"/>
    <cellStyle name="1000-sep (2 dec) 5 2 3 5 3" xfId="10700" xr:uid="{00000000-0005-0000-0000-0000D2030000}"/>
    <cellStyle name="1000-sep (2 dec) 5 2 3 5 3 2" xfId="33336" xr:uid="{00000000-0005-0000-0000-00002B6D0000}"/>
    <cellStyle name="1000-sep (2 dec) 5 2 3 5 4" xfId="10701" xr:uid="{00000000-0005-0000-0000-0000D3030000}"/>
    <cellStyle name="1000-sep (2 dec) 5 2 3 5 4 2" xfId="33337" xr:uid="{00000000-0005-0000-0000-00002C6D0000}"/>
    <cellStyle name="1000-sep (2 dec) 5 2 3 5 5" xfId="10702" xr:uid="{00000000-0005-0000-0000-0000D4030000}"/>
    <cellStyle name="1000-sep (2 dec) 5 2 3 5 5 2" xfId="33338" xr:uid="{00000000-0005-0000-0000-00002D6D0000}"/>
    <cellStyle name="1000-sep (2 dec) 5 2 3 6" xfId="213" xr:uid="{00000000-0005-0000-0000-0000D5030000}"/>
    <cellStyle name="1000-sep (2 dec) 5 2 3 6 2" xfId="5274" xr:uid="{00000000-0005-0000-0000-0000D6030000}"/>
    <cellStyle name="1000-sep (2 dec) 5 2 3 6 3" xfId="10703" xr:uid="{00000000-0005-0000-0000-0000D7030000}"/>
    <cellStyle name="1000-sep (2 dec) 5 2 3 6 3 2" xfId="33339" xr:uid="{00000000-0005-0000-0000-00002E6D0000}"/>
    <cellStyle name="1000-sep (2 dec) 5 2 3 6 4" xfId="10704" xr:uid="{00000000-0005-0000-0000-0000D8030000}"/>
    <cellStyle name="1000-sep (2 dec) 5 2 3 6 4 2" xfId="33340" xr:uid="{00000000-0005-0000-0000-00002F6D0000}"/>
    <cellStyle name="1000-sep (2 dec) 5 2 3 7" xfId="5267" xr:uid="{00000000-0005-0000-0000-0000D9030000}"/>
    <cellStyle name="1000-sep (2 dec) 5 2 3 7 2" xfId="10705" xr:uid="{00000000-0005-0000-0000-0000DA030000}"/>
    <cellStyle name="1000-sep (2 dec) 5 2 3 7 2 2" xfId="33341" xr:uid="{00000000-0005-0000-0000-0000306D0000}"/>
    <cellStyle name="1000-sep (2 dec) 5 2 3 7 3" xfId="10706" xr:uid="{00000000-0005-0000-0000-0000DB030000}"/>
    <cellStyle name="1000-sep (2 dec) 5 2 3 7 3 2" xfId="33342" xr:uid="{00000000-0005-0000-0000-0000316D0000}"/>
    <cellStyle name="1000-sep (2 dec) 5 2 3 7 4" xfId="10707" xr:uid="{00000000-0005-0000-0000-0000DC030000}"/>
    <cellStyle name="1000-sep (2 dec) 5 2 3 7 4 2" xfId="33343" xr:uid="{00000000-0005-0000-0000-0000326D0000}"/>
    <cellStyle name="1000-sep (2 dec) 5 2 3 8" xfId="10708" xr:uid="{00000000-0005-0000-0000-0000DD030000}"/>
    <cellStyle name="1000-sep (2 dec) 5 2 3 8 2" xfId="33344" xr:uid="{00000000-0005-0000-0000-0000336D0000}"/>
    <cellStyle name="1000-sep (2 dec) 5 2 3 9" xfId="10709" xr:uid="{00000000-0005-0000-0000-0000DE030000}"/>
    <cellStyle name="1000-sep (2 dec) 5 2 3 9 2" xfId="33345" xr:uid="{00000000-0005-0000-0000-0000346D0000}"/>
    <cellStyle name="1000-sep (2 dec) 5 2 4" xfId="214" xr:uid="{00000000-0005-0000-0000-0000DF030000}"/>
    <cellStyle name="1000-sep (2 dec) 5 2 4 2" xfId="215" xr:uid="{00000000-0005-0000-0000-0000E0030000}"/>
    <cellStyle name="1000-sep (2 dec) 5 2 4 2 2" xfId="5276" xr:uid="{00000000-0005-0000-0000-0000E1030000}"/>
    <cellStyle name="1000-sep (2 dec) 5 2 4 2 2 2" xfId="10710" xr:uid="{00000000-0005-0000-0000-0000E2030000}"/>
    <cellStyle name="1000-sep (2 dec) 5 2 4 2 2 2 2" xfId="33346" xr:uid="{00000000-0005-0000-0000-0000356D0000}"/>
    <cellStyle name="1000-sep (2 dec) 5 2 4 2 2 3" xfId="10711" xr:uid="{00000000-0005-0000-0000-0000E3030000}"/>
    <cellStyle name="1000-sep (2 dec) 5 2 4 2 2 3 2" xfId="33347" xr:uid="{00000000-0005-0000-0000-0000366D0000}"/>
    <cellStyle name="1000-sep (2 dec) 5 2 4 2 2 4" xfId="10712" xr:uid="{00000000-0005-0000-0000-0000E4030000}"/>
    <cellStyle name="1000-sep (2 dec) 5 2 4 2 2 4 2" xfId="33348" xr:uid="{00000000-0005-0000-0000-0000376D0000}"/>
    <cellStyle name="1000-sep (2 dec) 5 2 4 2 3" xfId="10713" xr:uid="{00000000-0005-0000-0000-0000E5030000}"/>
    <cellStyle name="1000-sep (2 dec) 5 2 4 2 3 2" xfId="10714" xr:uid="{00000000-0005-0000-0000-0000E6030000}"/>
    <cellStyle name="1000-sep (2 dec) 5 2 4 2 3 2 2" xfId="33350" xr:uid="{00000000-0005-0000-0000-0000396D0000}"/>
    <cellStyle name="1000-sep (2 dec) 5 2 4 2 3 3" xfId="10715" xr:uid="{00000000-0005-0000-0000-0000E7030000}"/>
    <cellStyle name="1000-sep (2 dec) 5 2 4 2 3 3 2" xfId="33351" xr:uid="{00000000-0005-0000-0000-00003A6D0000}"/>
    <cellStyle name="1000-sep (2 dec) 5 2 4 2 3 4" xfId="10716" xr:uid="{00000000-0005-0000-0000-0000E8030000}"/>
    <cellStyle name="1000-sep (2 dec) 5 2 4 2 3 4 2" xfId="33352" xr:uid="{00000000-0005-0000-0000-00003B6D0000}"/>
    <cellStyle name="1000-sep (2 dec) 5 2 4 2 3 5" xfId="33349" xr:uid="{00000000-0005-0000-0000-0000386D0000}"/>
    <cellStyle name="1000-sep (2 dec) 5 2 4 2 4" xfId="10717" xr:uid="{00000000-0005-0000-0000-0000E9030000}"/>
    <cellStyle name="1000-sep (2 dec) 5 2 4 2 4 2" xfId="33353" xr:uid="{00000000-0005-0000-0000-00003C6D0000}"/>
    <cellStyle name="1000-sep (2 dec) 5 2 4 2 5" xfId="10718" xr:uid="{00000000-0005-0000-0000-0000EA030000}"/>
    <cellStyle name="1000-sep (2 dec) 5 2 4 2 5 2" xfId="33354" xr:uid="{00000000-0005-0000-0000-00003D6D0000}"/>
    <cellStyle name="1000-sep (2 dec) 5 2 4 2 6" xfId="10719" xr:uid="{00000000-0005-0000-0000-0000EB030000}"/>
    <cellStyle name="1000-sep (2 dec) 5 2 4 2 6 2" xfId="33355" xr:uid="{00000000-0005-0000-0000-00003E6D0000}"/>
    <cellStyle name="1000-sep (2 dec) 5 2 4 3" xfId="5275" xr:uid="{00000000-0005-0000-0000-0000EC030000}"/>
    <cellStyle name="1000-sep (2 dec) 5 2 4 3 2" xfId="10720" xr:uid="{00000000-0005-0000-0000-0000ED030000}"/>
    <cellStyle name="1000-sep (2 dec) 5 2 4 3 2 2" xfId="33356" xr:uid="{00000000-0005-0000-0000-00003F6D0000}"/>
    <cellStyle name="1000-sep (2 dec) 5 2 4 3 3" xfId="10721" xr:uid="{00000000-0005-0000-0000-0000EE030000}"/>
    <cellStyle name="1000-sep (2 dec) 5 2 4 3 3 2" xfId="33357" xr:uid="{00000000-0005-0000-0000-0000406D0000}"/>
    <cellStyle name="1000-sep (2 dec) 5 2 4 3 4" xfId="10722" xr:uid="{00000000-0005-0000-0000-0000EF030000}"/>
    <cellStyle name="1000-sep (2 dec) 5 2 4 3 4 2" xfId="33358" xr:uid="{00000000-0005-0000-0000-0000416D0000}"/>
    <cellStyle name="1000-sep (2 dec) 5 2 4 4" xfId="10723" xr:uid="{00000000-0005-0000-0000-0000F0030000}"/>
    <cellStyle name="1000-sep (2 dec) 5 2 4 4 2" xfId="10724" xr:uid="{00000000-0005-0000-0000-0000F1030000}"/>
    <cellStyle name="1000-sep (2 dec) 5 2 4 4 2 2" xfId="33360" xr:uid="{00000000-0005-0000-0000-0000436D0000}"/>
    <cellStyle name="1000-sep (2 dec) 5 2 4 4 3" xfId="10725" xr:uid="{00000000-0005-0000-0000-0000F2030000}"/>
    <cellStyle name="1000-sep (2 dec) 5 2 4 4 3 2" xfId="33361" xr:uid="{00000000-0005-0000-0000-0000446D0000}"/>
    <cellStyle name="1000-sep (2 dec) 5 2 4 4 4" xfId="10726" xr:uid="{00000000-0005-0000-0000-0000F3030000}"/>
    <cellStyle name="1000-sep (2 dec) 5 2 4 4 4 2" xfId="33362" xr:uid="{00000000-0005-0000-0000-0000456D0000}"/>
    <cellStyle name="1000-sep (2 dec) 5 2 4 4 5" xfId="33359" xr:uid="{00000000-0005-0000-0000-0000426D0000}"/>
    <cellStyle name="1000-sep (2 dec) 5 2 4 5" xfId="10727" xr:uid="{00000000-0005-0000-0000-0000F4030000}"/>
    <cellStyle name="1000-sep (2 dec) 5 2 4 5 2" xfId="33363" xr:uid="{00000000-0005-0000-0000-0000466D0000}"/>
    <cellStyle name="1000-sep (2 dec) 5 2 4 6" xfId="10728" xr:uid="{00000000-0005-0000-0000-0000F5030000}"/>
    <cellStyle name="1000-sep (2 dec) 5 2 4 6 2" xfId="33364" xr:uid="{00000000-0005-0000-0000-0000476D0000}"/>
    <cellStyle name="1000-sep (2 dec) 5 2 4 7" xfId="10729" xr:uid="{00000000-0005-0000-0000-0000F6030000}"/>
    <cellStyle name="1000-sep (2 dec) 5 2 4 7 2" xfId="33365" xr:uid="{00000000-0005-0000-0000-0000486D0000}"/>
    <cellStyle name="1000-sep (2 dec) 5 2 5" xfId="216" xr:uid="{00000000-0005-0000-0000-0000F7030000}"/>
    <cellStyle name="1000-sep (2 dec) 5 2 5 2" xfId="217" xr:uid="{00000000-0005-0000-0000-0000F8030000}"/>
    <cellStyle name="1000-sep (2 dec) 5 2 5 2 2" xfId="5278" xr:uid="{00000000-0005-0000-0000-0000F9030000}"/>
    <cellStyle name="1000-sep (2 dec) 5 2 5 2 2 2" xfId="10730" xr:uid="{00000000-0005-0000-0000-0000FA030000}"/>
    <cellStyle name="1000-sep (2 dec) 5 2 5 2 2 2 2" xfId="33366" xr:uid="{00000000-0005-0000-0000-0000496D0000}"/>
    <cellStyle name="1000-sep (2 dec) 5 2 5 2 2 3" xfId="10731" xr:uid="{00000000-0005-0000-0000-0000FB030000}"/>
    <cellStyle name="1000-sep (2 dec) 5 2 5 2 2 3 2" xfId="33367" xr:uid="{00000000-0005-0000-0000-00004A6D0000}"/>
    <cellStyle name="1000-sep (2 dec) 5 2 5 2 2 4" xfId="10732" xr:uid="{00000000-0005-0000-0000-0000FC030000}"/>
    <cellStyle name="1000-sep (2 dec) 5 2 5 2 2 4 2" xfId="33368" xr:uid="{00000000-0005-0000-0000-00004B6D0000}"/>
    <cellStyle name="1000-sep (2 dec) 5 2 5 2 3" xfId="10733" xr:uid="{00000000-0005-0000-0000-0000FD030000}"/>
    <cellStyle name="1000-sep (2 dec) 5 2 5 2 3 2" xfId="10734" xr:uid="{00000000-0005-0000-0000-0000FE030000}"/>
    <cellStyle name="1000-sep (2 dec) 5 2 5 2 3 2 2" xfId="33370" xr:uid="{00000000-0005-0000-0000-00004D6D0000}"/>
    <cellStyle name="1000-sep (2 dec) 5 2 5 2 3 3" xfId="10735" xr:uid="{00000000-0005-0000-0000-0000FF030000}"/>
    <cellStyle name="1000-sep (2 dec) 5 2 5 2 3 3 2" xfId="33371" xr:uid="{00000000-0005-0000-0000-00004E6D0000}"/>
    <cellStyle name="1000-sep (2 dec) 5 2 5 2 3 4" xfId="10736" xr:uid="{00000000-0005-0000-0000-000000040000}"/>
    <cellStyle name="1000-sep (2 dec) 5 2 5 2 3 4 2" xfId="33372" xr:uid="{00000000-0005-0000-0000-00004F6D0000}"/>
    <cellStyle name="1000-sep (2 dec) 5 2 5 2 3 5" xfId="33369" xr:uid="{00000000-0005-0000-0000-00004C6D0000}"/>
    <cellStyle name="1000-sep (2 dec) 5 2 5 2 4" xfId="10737" xr:uid="{00000000-0005-0000-0000-000001040000}"/>
    <cellStyle name="1000-sep (2 dec) 5 2 5 2 4 2" xfId="33373" xr:uid="{00000000-0005-0000-0000-0000506D0000}"/>
    <cellStyle name="1000-sep (2 dec) 5 2 5 2 5" xfId="10738" xr:uid="{00000000-0005-0000-0000-000002040000}"/>
    <cellStyle name="1000-sep (2 dec) 5 2 5 2 5 2" xfId="33374" xr:uid="{00000000-0005-0000-0000-0000516D0000}"/>
    <cellStyle name="1000-sep (2 dec) 5 2 5 2 6" xfId="10739" xr:uid="{00000000-0005-0000-0000-000003040000}"/>
    <cellStyle name="1000-sep (2 dec) 5 2 5 2 6 2" xfId="33375" xr:uid="{00000000-0005-0000-0000-0000526D0000}"/>
    <cellStyle name="1000-sep (2 dec) 5 2 5 3" xfId="5277" xr:uid="{00000000-0005-0000-0000-000004040000}"/>
    <cellStyle name="1000-sep (2 dec) 5 2 5 3 2" xfId="10740" xr:uid="{00000000-0005-0000-0000-000005040000}"/>
    <cellStyle name="1000-sep (2 dec) 5 2 5 3 2 2" xfId="33376" xr:uid="{00000000-0005-0000-0000-0000536D0000}"/>
    <cellStyle name="1000-sep (2 dec) 5 2 5 3 3" xfId="10741" xr:uid="{00000000-0005-0000-0000-000006040000}"/>
    <cellStyle name="1000-sep (2 dec) 5 2 5 3 3 2" xfId="33377" xr:uid="{00000000-0005-0000-0000-0000546D0000}"/>
    <cellStyle name="1000-sep (2 dec) 5 2 5 3 4" xfId="10742" xr:uid="{00000000-0005-0000-0000-000007040000}"/>
    <cellStyle name="1000-sep (2 dec) 5 2 5 3 4 2" xfId="33378" xr:uid="{00000000-0005-0000-0000-0000556D0000}"/>
    <cellStyle name="1000-sep (2 dec) 5 2 5 4" xfId="10743" xr:uid="{00000000-0005-0000-0000-000008040000}"/>
    <cellStyle name="1000-sep (2 dec) 5 2 5 4 2" xfId="10744" xr:uid="{00000000-0005-0000-0000-000009040000}"/>
    <cellStyle name="1000-sep (2 dec) 5 2 5 4 2 2" xfId="33380" xr:uid="{00000000-0005-0000-0000-0000576D0000}"/>
    <cellStyle name="1000-sep (2 dec) 5 2 5 4 3" xfId="10745" xr:uid="{00000000-0005-0000-0000-00000A040000}"/>
    <cellStyle name="1000-sep (2 dec) 5 2 5 4 3 2" xfId="33381" xr:uid="{00000000-0005-0000-0000-0000586D0000}"/>
    <cellStyle name="1000-sep (2 dec) 5 2 5 4 4" xfId="10746" xr:uid="{00000000-0005-0000-0000-00000B040000}"/>
    <cellStyle name="1000-sep (2 dec) 5 2 5 4 4 2" xfId="33382" xr:uid="{00000000-0005-0000-0000-0000596D0000}"/>
    <cellStyle name="1000-sep (2 dec) 5 2 5 4 5" xfId="33379" xr:uid="{00000000-0005-0000-0000-0000566D0000}"/>
    <cellStyle name="1000-sep (2 dec) 5 2 5 5" xfId="10747" xr:uid="{00000000-0005-0000-0000-00000C040000}"/>
    <cellStyle name="1000-sep (2 dec) 5 2 5 5 2" xfId="33383" xr:uid="{00000000-0005-0000-0000-00005A6D0000}"/>
    <cellStyle name="1000-sep (2 dec) 5 2 5 6" xfId="10748" xr:uid="{00000000-0005-0000-0000-00000D040000}"/>
    <cellStyle name="1000-sep (2 dec) 5 2 5 6 2" xfId="33384" xr:uid="{00000000-0005-0000-0000-00005B6D0000}"/>
    <cellStyle name="1000-sep (2 dec) 5 2 5 7" xfId="10749" xr:uid="{00000000-0005-0000-0000-00000E040000}"/>
    <cellStyle name="1000-sep (2 dec) 5 2 5 7 2" xfId="33385" xr:uid="{00000000-0005-0000-0000-00005C6D0000}"/>
    <cellStyle name="1000-sep (2 dec) 5 2 6" xfId="218" xr:uid="{00000000-0005-0000-0000-00000F040000}"/>
    <cellStyle name="1000-sep (2 dec) 5 2 6 2" xfId="219" xr:uid="{00000000-0005-0000-0000-000010040000}"/>
    <cellStyle name="1000-sep (2 dec) 5 2 6 2 2" xfId="5280" xr:uid="{00000000-0005-0000-0000-000011040000}"/>
    <cellStyle name="1000-sep (2 dec) 5 2 6 2 2 2" xfId="10750" xr:uid="{00000000-0005-0000-0000-000012040000}"/>
    <cellStyle name="1000-sep (2 dec) 5 2 6 2 2 2 2" xfId="33386" xr:uid="{00000000-0005-0000-0000-00005D6D0000}"/>
    <cellStyle name="1000-sep (2 dec) 5 2 6 2 2 3" xfId="10751" xr:uid="{00000000-0005-0000-0000-000013040000}"/>
    <cellStyle name="1000-sep (2 dec) 5 2 6 2 2 3 2" xfId="33387" xr:uid="{00000000-0005-0000-0000-00005E6D0000}"/>
    <cellStyle name="1000-sep (2 dec) 5 2 6 2 2 4" xfId="10752" xr:uid="{00000000-0005-0000-0000-000014040000}"/>
    <cellStyle name="1000-sep (2 dec) 5 2 6 2 2 4 2" xfId="33388" xr:uid="{00000000-0005-0000-0000-00005F6D0000}"/>
    <cellStyle name="1000-sep (2 dec) 5 2 6 2 3" xfId="10753" xr:uid="{00000000-0005-0000-0000-000015040000}"/>
    <cellStyle name="1000-sep (2 dec) 5 2 6 2 3 2" xfId="33389" xr:uid="{00000000-0005-0000-0000-0000606D0000}"/>
    <cellStyle name="1000-sep (2 dec) 5 2 6 2 4" xfId="10754" xr:uid="{00000000-0005-0000-0000-000016040000}"/>
    <cellStyle name="1000-sep (2 dec) 5 2 6 2 4 2" xfId="33390" xr:uid="{00000000-0005-0000-0000-0000616D0000}"/>
    <cellStyle name="1000-sep (2 dec) 5 2 6 2 5" xfId="10755" xr:uid="{00000000-0005-0000-0000-000017040000}"/>
    <cellStyle name="1000-sep (2 dec) 5 2 6 2 5 2" xfId="33391" xr:uid="{00000000-0005-0000-0000-0000626D0000}"/>
    <cellStyle name="1000-sep (2 dec) 5 2 6 3" xfId="5279" xr:uid="{00000000-0005-0000-0000-000018040000}"/>
    <cellStyle name="1000-sep (2 dec) 5 2 6 3 2" xfId="10756" xr:uid="{00000000-0005-0000-0000-000019040000}"/>
    <cellStyle name="1000-sep (2 dec) 5 2 6 3 2 2" xfId="33392" xr:uid="{00000000-0005-0000-0000-0000636D0000}"/>
    <cellStyle name="1000-sep (2 dec) 5 2 6 3 3" xfId="10757" xr:uid="{00000000-0005-0000-0000-00001A040000}"/>
    <cellStyle name="1000-sep (2 dec) 5 2 6 3 3 2" xfId="33393" xr:uid="{00000000-0005-0000-0000-0000646D0000}"/>
    <cellStyle name="1000-sep (2 dec) 5 2 6 3 4" xfId="10758" xr:uid="{00000000-0005-0000-0000-00001B040000}"/>
    <cellStyle name="1000-sep (2 dec) 5 2 6 3 4 2" xfId="33394" xr:uid="{00000000-0005-0000-0000-0000656D0000}"/>
    <cellStyle name="1000-sep (2 dec) 5 2 6 4" xfId="10759" xr:uid="{00000000-0005-0000-0000-00001C040000}"/>
    <cellStyle name="1000-sep (2 dec) 5 2 6 4 2" xfId="10760" xr:uid="{00000000-0005-0000-0000-00001D040000}"/>
    <cellStyle name="1000-sep (2 dec) 5 2 6 4 2 2" xfId="33396" xr:uid="{00000000-0005-0000-0000-0000676D0000}"/>
    <cellStyle name="1000-sep (2 dec) 5 2 6 4 3" xfId="10761" xr:uid="{00000000-0005-0000-0000-00001E040000}"/>
    <cellStyle name="1000-sep (2 dec) 5 2 6 4 3 2" xfId="33397" xr:uid="{00000000-0005-0000-0000-0000686D0000}"/>
    <cellStyle name="1000-sep (2 dec) 5 2 6 4 4" xfId="10762" xr:uid="{00000000-0005-0000-0000-00001F040000}"/>
    <cellStyle name="1000-sep (2 dec) 5 2 6 4 4 2" xfId="33398" xr:uid="{00000000-0005-0000-0000-0000696D0000}"/>
    <cellStyle name="1000-sep (2 dec) 5 2 6 4 5" xfId="33395" xr:uid="{00000000-0005-0000-0000-0000666D0000}"/>
    <cellStyle name="1000-sep (2 dec) 5 2 6 5" xfId="10763" xr:uid="{00000000-0005-0000-0000-000020040000}"/>
    <cellStyle name="1000-sep (2 dec) 5 2 6 5 2" xfId="33399" xr:uid="{00000000-0005-0000-0000-00006A6D0000}"/>
    <cellStyle name="1000-sep (2 dec) 5 2 6 6" xfId="10764" xr:uid="{00000000-0005-0000-0000-000021040000}"/>
    <cellStyle name="1000-sep (2 dec) 5 2 6 6 2" xfId="33400" xr:uid="{00000000-0005-0000-0000-00006B6D0000}"/>
    <cellStyle name="1000-sep (2 dec) 5 2 6 7" xfId="10765" xr:uid="{00000000-0005-0000-0000-000022040000}"/>
    <cellStyle name="1000-sep (2 dec) 5 2 6 7 2" xfId="33401" xr:uid="{00000000-0005-0000-0000-00006C6D0000}"/>
    <cellStyle name="1000-sep (2 dec) 5 2 7" xfId="220" xr:uid="{00000000-0005-0000-0000-000023040000}"/>
    <cellStyle name="1000-sep (2 dec) 5 2 7 2" xfId="221" xr:uid="{00000000-0005-0000-0000-000024040000}"/>
    <cellStyle name="1000-sep (2 dec) 5 2 7 2 2" xfId="5282" xr:uid="{00000000-0005-0000-0000-000025040000}"/>
    <cellStyle name="1000-sep (2 dec) 5 2 7 2 2 2" xfId="10766" xr:uid="{00000000-0005-0000-0000-000026040000}"/>
    <cellStyle name="1000-sep (2 dec) 5 2 7 2 2 2 2" xfId="33402" xr:uid="{00000000-0005-0000-0000-00006D6D0000}"/>
    <cellStyle name="1000-sep (2 dec) 5 2 7 2 2 3" xfId="10767" xr:uid="{00000000-0005-0000-0000-000027040000}"/>
    <cellStyle name="1000-sep (2 dec) 5 2 7 2 2 3 2" xfId="33403" xr:uid="{00000000-0005-0000-0000-00006E6D0000}"/>
    <cellStyle name="1000-sep (2 dec) 5 2 7 2 2 4" xfId="10768" xr:uid="{00000000-0005-0000-0000-000028040000}"/>
    <cellStyle name="1000-sep (2 dec) 5 2 7 2 2 4 2" xfId="33404" xr:uid="{00000000-0005-0000-0000-00006F6D0000}"/>
    <cellStyle name="1000-sep (2 dec) 5 2 7 2 3" xfId="10769" xr:uid="{00000000-0005-0000-0000-000029040000}"/>
    <cellStyle name="1000-sep (2 dec) 5 2 7 2 3 2" xfId="33405" xr:uid="{00000000-0005-0000-0000-0000706D0000}"/>
    <cellStyle name="1000-sep (2 dec) 5 2 7 2 4" xfId="10770" xr:uid="{00000000-0005-0000-0000-00002A040000}"/>
    <cellStyle name="1000-sep (2 dec) 5 2 7 2 4 2" xfId="33406" xr:uid="{00000000-0005-0000-0000-0000716D0000}"/>
    <cellStyle name="1000-sep (2 dec) 5 2 7 2 5" xfId="10771" xr:uid="{00000000-0005-0000-0000-00002B040000}"/>
    <cellStyle name="1000-sep (2 dec) 5 2 7 2 5 2" xfId="33407" xr:uid="{00000000-0005-0000-0000-0000726D0000}"/>
    <cellStyle name="1000-sep (2 dec) 5 2 7 3" xfId="5281" xr:uid="{00000000-0005-0000-0000-00002C040000}"/>
    <cellStyle name="1000-sep (2 dec) 5 2 7 3 2" xfId="10772" xr:uid="{00000000-0005-0000-0000-00002D040000}"/>
    <cellStyle name="1000-sep (2 dec) 5 2 7 3 2 2" xfId="33408" xr:uid="{00000000-0005-0000-0000-0000736D0000}"/>
    <cellStyle name="1000-sep (2 dec) 5 2 7 3 3" xfId="10773" xr:uid="{00000000-0005-0000-0000-00002E040000}"/>
    <cellStyle name="1000-sep (2 dec) 5 2 7 3 3 2" xfId="33409" xr:uid="{00000000-0005-0000-0000-0000746D0000}"/>
    <cellStyle name="1000-sep (2 dec) 5 2 7 3 4" xfId="10774" xr:uid="{00000000-0005-0000-0000-00002F040000}"/>
    <cellStyle name="1000-sep (2 dec) 5 2 7 3 4 2" xfId="33410" xr:uid="{00000000-0005-0000-0000-0000756D0000}"/>
    <cellStyle name="1000-sep (2 dec) 5 2 7 4" xfId="10775" xr:uid="{00000000-0005-0000-0000-000030040000}"/>
    <cellStyle name="1000-sep (2 dec) 5 2 7 4 2" xfId="33411" xr:uid="{00000000-0005-0000-0000-0000766D0000}"/>
    <cellStyle name="1000-sep (2 dec) 5 2 7 5" xfId="10776" xr:uid="{00000000-0005-0000-0000-000031040000}"/>
    <cellStyle name="1000-sep (2 dec) 5 2 7 5 2" xfId="33412" xr:uid="{00000000-0005-0000-0000-0000776D0000}"/>
    <cellStyle name="1000-sep (2 dec) 5 2 7 6" xfId="10777" xr:uid="{00000000-0005-0000-0000-000032040000}"/>
    <cellStyle name="1000-sep (2 dec) 5 2 7 6 2" xfId="33413" xr:uid="{00000000-0005-0000-0000-0000786D0000}"/>
    <cellStyle name="1000-sep (2 dec) 5 2 8" xfId="222" xr:uid="{00000000-0005-0000-0000-000033040000}"/>
    <cellStyle name="1000-sep (2 dec) 5 2 8 2" xfId="5283" xr:uid="{00000000-0005-0000-0000-000034040000}"/>
    <cellStyle name="1000-sep (2 dec) 5 2 8 2 2" xfId="10778" xr:uid="{00000000-0005-0000-0000-000035040000}"/>
    <cellStyle name="1000-sep (2 dec) 5 2 8 2 2 2" xfId="33414" xr:uid="{00000000-0005-0000-0000-0000796D0000}"/>
    <cellStyle name="1000-sep (2 dec) 5 2 8 2 3" xfId="10779" xr:uid="{00000000-0005-0000-0000-000036040000}"/>
    <cellStyle name="1000-sep (2 dec) 5 2 8 2 3 2" xfId="33415" xr:uid="{00000000-0005-0000-0000-00007A6D0000}"/>
    <cellStyle name="1000-sep (2 dec) 5 2 8 2 4" xfId="10780" xr:uid="{00000000-0005-0000-0000-000037040000}"/>
    <cellStyle name="1000-sep (2 dec) 5 2 8 2 4 2" xfId="33416" xr:uid="{00000000-0005-0000-0000-00007B6D0000}"/>
    <cellStyle name="1000-sep (2 dec) 5 2 8 3" xfId="10781" xr:uid="{00000000-0005-0000-0000-000038040000}"/>
    <cellStyle name="1000-sep (2 dec) 5 2 8 3 2" xfId="33417" xr:uid="{00000000-0005-0000-0000-00007C6D0000}"/>
    <cellStyle name="1000-sep (2 dec) 5 2 8 4" xfId="10782" xr:uid="{00000000-0005-0000-0000-000039040000}"/>
    <cellStyle name="1000-sep (2 dec) 5 2 8 4 2" xfId="33418" xr:uid="{00000000-0005-0000-0000-00007D6D0000}"/>
    <cellStyle name="1000-sep (2 dec) 5 2 8 5" xfId="10783" xr:uid="{00000000-0005-0000-0000-00003A040000}"/>
    <cellStyle name="1000-sep (2 dec) 5 2 8 5 2" xfId="33419" xr:uid="{00000000-0005-0000-0000-00007E6D0000}"/>
    <cellStyle name="1000-sep (2 dec) 5 2 9" xfId="223" xr:uid="{00000000-0005-0000-0000-00003B040000}"/>
    <cellStyle name="1000-sep (2 dec) 5 2 9 2" xfId="5284" xr:uid="{00000000-0005-0000-0000-00003C040000}"/>
    <cellStyle name="1000-sep (2 dec) 5 2 9 2 2" xfId="10784" xr:uid="{00000000-0005-0000-0000-00003D040000}"/>
    <cellStyle name="1000-sep (2 dec) 5 2 9 2 2 2" xfId="33420" xr:uid="{00000000-0005-0000-0000-00007F6D0000}"/>
    <cellStyle name="1000-sep (2 dec) 5 2 9 2 3" xfId="10785" xr:uid="{00000000-0005-0000-0000-00003E040000}"/>
    <cellStyle name="1000-sep (2 dec) 5 2 9 2 3 2" xfId="33421" xr:uid="{00000000-0005-0000-0000-0000806D0000}"/>
    <cellStyle name="1000-sep (2 dec) 5 2 9 2 4" xfId="10786" xr:uid="{00000000-0005-0000-0000-00003F040000}"/>
    <cellStyle name="1000-sep (2 dec) 5 2 9 2 4 2" xfId="33422" xr:uid="{00000000-0005-0000-0000-0000816D0000}"/>
    <cellStyle name="1000-sep (2 dec) 5 2 9 3" xfId="10787" xr:uid="{00000000-0005-0000-0000-000040040000}"/>
    <cellStyle name="1000-sep (2 dec) 5 2 9 3 2" xfId="33423" xr:uid="{00000000-0005-0000-0000-0000826D0000}"/>
    <cellStyle name="1000-sep (2 dec) 5 2 9 4" xfId="10788" xr:uid="{00000000-0005-0000-0000-000041040000}"/>
    <cellStyle name="1000-sep (2 dec) 5 2 9 4 2" xfId="33424" xr:uid="{00000000-0005-0000-0000-0000836D0000}"/>
    <cellStyle name="1000-sep (2 dec) 5 2 9 5" xfId="10789" xr:uid="{00000000-0005-0000-0000-000042040000}"/>
    <cellStyle name="1000-sep (2 dec) 5 2 9 5 2" xfId="33425" xr:uid="{00000000-0005-0000-0000-0000846D0000}"/>
    <cellStyle name="1000-sep (2 dec) 5 3" xfId="224" xr:uid="{00000000-0005-0000-0000-000043040000}"/>
    <cellStyle name="1000-sep (2 dec) 5 3 10" xfId="225" xr:uid="{00000000-0005-0000-0000-000044040000}"/>
    <cellStyle name="1000-sep (2 dec) 5 3 10 2" xfId="5286" xr:uid="{00000000-0005-0000-0000-000045040000}"/>
    <cellStyle name="1000-sep (2 dec) 5 3 10 3" xfId="10790" xr:uid="{00000000-0005-0000-0000-000046040000}"/>
    <cellStyle name="1000-sep (2 dec) 5 3 10 3 2" xfId="33426" xr:uid="{00000000-0005-0000-0000-0000856D0000}"/>
    <cellStyle name="1000-sep (2 dec) 5 3 10 4" xfId="10791" xr:uid="{00000000-0005-0000-0000-000047040000}"/>
    <cellStyle name="1000-sep (2 dec) 5 3 10 4 2" xfId="33427" xr:uid="{00000000-0005-0000-0000-0000866D0000}"/>
    <cellStyle name="1000-sep (2 dec) 5 3 11" xfId="5285" xr:uid="{00000000-0005-0000-0000-000048040000}"/>
    <cellStyle name="1000-sep (2 dec) 5 3 11 2" xfId="10792" xr:uid="{00000000-0005-0000-0000-000049040000}"/>
    <cellStyle name="1000-sep (2 dec) 5 3 11 2 2" xfId="33428" xr:uid="{00000000-0005-0000-0000-0000876D0000}"/>
    <cellStyle name="1000-sep (2 dec) 5 3 11 3" xfId="10793" xr:uid="{00000000-0005-0000-0000-00004A040000}"/>
    <cellStyle name="1000-sep (2 dec) 5 3 11 3 2" xfId="33429" xr:uid="{00000000-0005-0000-0000-0000886D0000}"/>
    <cellStyle name="1000-sep (2 dec) 5 3 11 4" xfId="10794" xr:uid="{00000000-0005-0000-0000-00004B040000}"/>
    <cellStyle name="1000-sep (2 dec) 5 3 11 4 2" xfId="33430" xr:uid="{00000000-0005-0000-0000-0000896D0000}"/>
    <cellStyle name="1000-sep (2 dec) 5 3 12" xfId="10795" xr:uid="{00000000-0005-0000-0000-00004C040000}"/>
    <cellStyle name="1000-sep (2 dec) 5 3 12 2" xfId="33431" xr:uid="{00000000-0005-0000-0000-00008A6D0000}"/>
    <cellStyle name="1000-sep (2 dec) 5 3 13" xfId="10796" xr:uid="{00000000-0005-0000-0000-00004D040000}"/>
    <cellStyle name="1000-sep (2 dec) 5 3 13 2" xfId="33432" xr:uid="{00000000-0005-0000-0000-00008B6D0000}"/>
    <cellStyle name="1000-sep (2 dec) 5 3 14" xfId="10797" xr:uid="{00000000-0005-0000-0000-00004E040000}"/>
    <cellStyle name="1000-sep (2 dec) 5 3 14 2" xfId="33433" xr:uid="{00000000-0005-0000-0000-00008C6D0000}"/>
    <cellStyle name="1000-sep (2 dec) 5 3 2" xfId="226" xr:uid="{00000000-0005-0000-0000-00004F040000}"/>
    <cellStyle name="1000-sep (2 dec) 5 3 2 10" xfId="5287" xr:uid="{00000000-0005-0000-0000-000050040000}"/>
    <cellStyle name="1000-sep (2 dec) 5 3 2 10 2" xfId="10798" xr:uid="{00000000-0005-0000-0000-000051040000}"/>
    <cellStyle name="1000-sep (2 dec) 5 3 2 10 2 2" xfId="33434" xr:uid="{00000000-0005-0000-0000-00008D6D0000}"/>
    <cellStyle name="1000-sep (2 dec) 5 3 2 10 3" xfId="10799" xr:uid="{00000000-0005-0000-0000-000052040000}"/>
    <cellStyle name="1000-sep (2 dec) 5 3 2 10 3 2" xfId="33435" xr:uid="{00000000-0005-0000-0000-00008E6D0000}"/>
    <cellStyle name="1000-sep (2 dec) 5 3 2 10 4" xfId="10800" xr:uid="{00000000-0005-0000-0000-000053040000}"/>
    <cellStyle name="1000-sep (2 dec) 5 3 2 10 4 2" xfId="33436" xr:uid="{00000000-0005-0000-0000-00008F6D0000}"/>
    <cellStyle name="1000-sep (2 dec) 5 3 2 11" xfId="10801" xr:uid="{00000000-0005-0000-0000-000054040000}"/>
    <cellStyle name="1000-sep (2 dec) 5 3 2 11 2" xfId="33437" xr:uid="{00000000-0005-0000-0000-0000906D0000}"/>
    <cellStyle name="1000-sep (2 dec) 5 3 2 12" xfId="10802" xr:uid="{00000000-0005-0000-0000-000055040000}"/>
    <cellStyle name="1000-sep (2 dec) 5 3 2 12 2" xfId="33438" xr:uid="{00000000-0005-0000-0000-0000916D0000}"/>
    <cellStyle name="1000-sep (2 dec) 5 3 2 13" xfId="10803" xr:uid="{00000000-0005-0000-0000-000056040000}"/>
    <cellStyle name="1000-sep (2 dec) 5 3 2 13 2" xfId="33439" xr:uid="{00000000-0005-0000-0000-0000926D0000}"/>
    <cellStyle name="1000-sep (2 dec) 5 3 2 2" xfId="227" xr:uid="{00000000-0005-0000-0000-000057040000}"/>
    <cellStyle name="1000-sep (2 dec) 5 3 2 2 10" xfId="10804" xr:uid="{00000000-0005-0000-0000-000058040000}"/>
    <cellStyle name="1000-sep (2 dec) 5 3 2 2 10 2" xfId="33440" xr:uid="{00000000-0005-0000-0000-0000936D0000}"/>
    <cellStyle name="1000-sep (2 dec) 5 3 2 2 2" xfId="228" xr:uid="{00000000-0005-0000-0000-000059040000}"/>
    <cellStyle name="1000-sep (2 dec) 5 3 2 2 2 2" xfId="229" xr:uid="{00000000-0005-0000-0000-00005A040000}"/>
    <cellStyle name="1000-sep (2 dec) 5 3 2 2 2 2 2" xfId="5290" xr:uid="{00000000-0005-0000-0000-00005B040000}"/>
    <cellStyle name="1000-sep (2 dec) 5 3 2 2 2 2 2 2" xfId="10805" xr:uid="{00000000-0005-0000-0000-00005C040000}"/>
    <cellStyle name="1000-sep (2 dec) 5 3 2 2 2 2 2 2 2" xfId="33441" xr:uid="{00000000-0005-0000-0000-0000946D0000}"/>
    <cellStyle name="1000-sep (2 dec) 5 3 2 2 2 2 2 3" xfId="10806" xr:uid="{00000000-0005-0000-0000-00005D040000}"/>
    <cellStyle name="1000-sep (2 dec) 5 3 2 2 2 2 2 3 2" xfId="33442" xr:uid="{00000000-0005-0000-0000-0000956D0000}"/>
    <cellStyle name="1000-sep (2 dec) 5 3 2 2 2 2 2 4" xfId="10807" xr:uid="{00000000-0005-0000-0000-00005E040000}"/>
    <cellStyle name="1000-sep (2 dec) 5 3 2 2 2 2 2 4 2" xfId="33443" xr:uid="{00000000-0005-0000-0000-0000966D0000}"/>
    <cellStyle name="1000-sep (2 dec) 5 3 2 2 2 2 3" xfId="10808" xr:uid="{00000000-0005-0000-0000-00005F040000}"/>
    <cellStyle name="1000-sep (2 dec) 5 3 2 2 2 2 3 2" xfId="33444" xr:uid="{00000000-0005-0000-0000-0000976D0000}"/>
    <cellStyle name="1000-sep (2 dec) 5 3 2 2 2 2 4" xfId="10809" xr:uid="{00000000-0005-0000-0000-000060040000}"/>
    <cellStyle name="1000-sep (2 dec) 5 3 2 2 2 2 4 2" xfId="33445" xr:uid="{00000000-0005-0000-0000-0000986D0000}"/>
    <cellStyle name="1000-sep (2 dec) 5 3 2 2 2 2 5" xfId="10810" xr:uid="{00000000-0005-0000-0000-000061040000}"/>
    <cellStyle name="1000-sep (2 dec) 5 3 2 2 2 2 5 2" xfId="33446" xr:uid="{00000000-0005-0000-0000-0000996D0000}"/>
    <cellStyle name="1000-sep (2 dec) 5 3 2 2 2 3" xfId="5289" xr:uid="{00000000-0005-0000-0000-000062040000}"/>
    <cellStyle name="1000-sep (2 dec) 5 3 2 2 2 3 2" xfId="10811" xr:uid="{00000000-0005-0000-0000-000063040000}"/>
    <cellStyle name="1000-sep (2 dec) 5 3 2 2 2 3 2 2" xfId="33447" xr:uid="{00000000-0005-0000-0000-00009A6D0000}"/>
    <cellStyle name="1000-sep (2 dec) 5 3 2 2 2 3 3" xfId="10812" xr:uid="{00000000-0005-0000-0000-000064040000}"/>
    <cellStyle name="1000-sep (2 dec) 5 3 2 2 2 3 3 2" xfId="33448" xr:uid="{00000000-0005-0000-0000-00009B6D0000}"/>
    <cellStyle name="1000-sep (2 dec) 5 3 2 2 2 3 4" xfId="10813" xr:uid="{00000000-0005-0000-0000-000065040000}"/>
    <cellStyle name="1000-sep (2 dec) 5 3 2 2 2 3 4 2" xfId="33449" xr:uid="{00000000-0005-0000-0000-00009C6D0000}"/>
    <cellStyle name="1000-sep (2 dec) 5 3 2 2 2 4" xfId="10814" xr:uid="{00000000-0005-0000-0000-000066040000}"/>
    <cellStyle name="1000-sep (2 dec) 5 3 2 2 2 4 2" xfId="10815" xr:uid="{00000000-0005-0000-0000-000067040000}"/>
    <cellStyle name="1000-sep (2 dec) 5 3 2 2 2 4 2 2" xfId="33451" xr:uid="{00000000-0005-0000-0000-00009E6D0000}"/>
    <cellStyle name="1000-sep (2 dec) 5 3 2 2 2 4 3" xfId="10816" xr:uid="{00000000-0005-0000-0000-000068040000}"/>
    <cellStyle name="1000-sep (2 dec) 5 3 2 2 2 4 3 2" xfId="33452" xr:uid="{00000000-0005-0000-0000-00009F6D0000}"/>
    <cellStyle name="1000-sep (2 dec) 5 3 2 2 2 4 4" xfId="10817" xr:uid="{00000000-0005-0000-0000-000069040000}"/>
    <cellStyle name="1000-sep (2 dec) 5 3 2 2 2 4 4 2" xfId="33453" xr:uid="{00000000-0005-0000-0000-0000A06D0000}"/>
    <cellStyle name="1000-sep (2 dec) 5 3 2 2 2 4 5" xfId="33450" xr:uid="{00000000-0005-0000-0000-00009D6D0000}"/>
    <cellStyle name="1000-sep (2 dec) 5 3 2 2 2 5" xfId="10818" xr:uid="{00000000-0005-0000-0000-00006A040000}"/>
    <cellStyle name="1000-sep (2 dec) 5 3 2 2 2 5 2" xfId="33454" xr:uid="{00000000-0005-0000-0000-0000A16D0000}"/>
    <cellStyle name="1000-sep (2 dec) 5 3 2 2 2 6" xfId="10819" xr:uid="{00000000-0005-0000-0000-00006B040000}"/>
    <cellStyle name="1000-sep (2 dec) 5 3 2 2 2 6 2" xfId="33455" xr:uid="{00000000-0005-0000-0000-0000A26D0000}"/>
    <cellStyle name="1000-sep (2 dec) 5 3 2 2 2 7" xfId="10820" xr:uid="{00000000-0005-0000-0000-00006C040000}"/>
    <cellStyle name="1000-sep (2 dec) 5 3 2 2 2 7 2" xfId="33456" xr:uid="{00000000-0005-0000-0000-0000A36D0000}"/>
    <cellStyle name="1000-sep (2 dec) 5 3 2 2 3" xfId="230" xr:uid="{00000000-0005-0000-0000-00006D040000}"/>
    <cellStyle name="1000-sep (2 dec) 5 3 2 2 3 2" xfId="231" xr:uid="{00000000-0005-0000-0000-00006E040000}"/>
    <cellStyle name="1000-sep (2 dec) 5 3 2 2 3 2 2" xfId="5292" xr:uid="{00000000-0005-0000-0000-00006F040000}"/>
    <cellStyle name="1000-sep (2 dec) 5 3 2 2 3 2 2 2" xfId="10821" xr:uid="{00000000-0005-0000-0000-000070040000}"/>
    <cellStyle name="1000-sep (2 dec) 5 3 2 2 3 2 2 2 2" xfId="33457" xr:uid="{00000000-0005-0000-0000-0000A46D0000}"/>
    <cellStyle name="1000-sep (2 dec) 5 3 2 2 3 2 2 3" xfId="10822" xr:uid="{00000000-0005-0000-0000-000071040000}"/>
    <cellStyle name="1000-sep (2 dec) 5 3 2 2 3 2 2 3 2" xfId="33458" xr:uid="{00000000-0005-0000-0000-0000A56D0000}"/>
    <cellStyle name="1000-sep (2 dec) 5 3 2 2 3 2 2 4" xfId="10823" xr:uid="{00000000-0005-0000-0000-000072040000}"/>
    <cellStyle name="1000-sep (2 dec) 5 3 2 2 3 2 2 4 2" xfId="33459" xr:uid="{00000000-0005-0000-0000-0000A66D0000}"/>
    <cellStyle name="1000-sep (2 dec) 5 3 2 2 3 2 3" xfId="10824" xr:uid="{00000000-0005-0000-0000-000073040000}"/>
    <cellStyle name="1000-sep (2 dec) 5 3 2 2 3 2 3 2" xfId="33460" xr:uid="{00000000-0005-0000-0000-0000A76D0000}"/>
    <cellStyle name="1000-sep (2 dec) 5 3 2 2 3 2 4" xfId="10825" xr:uid="{00000000-0005-0000-0000-000074040000}"/>
    <cellStyle name="1000-sep (2 dec) 5 3 2 2 3 2 4 2" xfId="33461" xr:uid="{00000000-0005-0000-0000-0000A86D0000}"/>
    <cellStyle name="1000-sep (2 dec) 5 3 2 2 3 2 5" xfId="10826" xr:uid="{00000000-0005-0000-0000-000075040000}"/>
    <cellStyle name="1000-sep (2 dec) 5 3 2 2 3 2 5 2" xfId="33462" xr:uid="{00000000-0005-0000-0000-0000A96D0000}"/>
    <cellStyle name="1000-sep (2 dec) 5 3 2 2 3 3" xfId="5291" xr:uid="{00000000-0005-0000-0000-000076040000}"/>
    <cellStyle name="1000-sep (2 dec) 5 3 2 2 3 3 2" xfId="10827" xr:uid="{00000000-0005-0000-0000-000077040000}"/>
    <cellStyle name="1000-sep (2 dec) 5 3 2 2 3 3 2 2" xfId="33463" xr:uid="{00000000-0005-0000-0000-0000AA6D0000}"/>
    <cellStyle name="1000-sep (2 dec) 5 3 2 2 3 3 3" xfId="10828" xr:uid="{00000000-0005-0000-0000-000078040000}"/>
    <cellStyle name="1000-sep (2 dec) 5 3 2 2 3 3 3 2" xfId="33464" xr:uid="{00000000-0005-0000-0000-0000AB6D0000}"/>
    <cellStyle name="1000-sep (2 dec) 5 3 2 2 3 3 4" xfId="10829" xr:uid="{00000000-0005-0000-0000-000079040000}"/>
    <cellStyle name="1000-sep (2 dec) 5 3 2 2 3 3 4 2" xfId="33465" xr:uid="{00000000-0005-0000-0000-0000AC6D0000}"/>
    <cellStyle name="1000-sep (2 dec) 5 3 2 2 3 4" xfId="10830" xr:uid="{00000000-0005-0000-0000-00007A040000}"/>
    <cellStyle name="1000-sep (2 dec) 5 3 2 2 3 4 2" xfId="33466" xr:uid="{00000000-0005-0000-0000-0000AD6D0000}"/>
    <cellStyle name="1000-sep (2 dec) 5 3 2 2 3 5" xfId="10831" xr:uid="{00000000-0005-0000-0000-00007B040000}"/>
    <cellStyle name="1000-sep (2 dec) 5 3 2 2 3 5 2" xfId="33467" xr:uid="{00000000-0005-0000-0000-0000AE6D0000}"/>
    <cellStyle name="1000-sep (2 dec) 5 3 2 2 3 6" xfId="10832" xr:uid="{00000000-0005-0000-0000-00007C040000}"/>
    <cellStyle name="1000-sep (2 dec) 5 3 2 2 3 6 2" xfId="33468" xr:uid="{00000000-0005-0000-0000-0000AF6D0000}"/>
    <cellStyle name="1000-sep (2 dec) 5 3 2 2 4" xfId="232" xr:uid="{00000000-0005-0000-0000-00007D040000}"/>
    <cellStyle name="1000-sep (2 dec) 5 3 2 2 4 2" xfId="5293" xr:uid="{00000000-0005-0000-0000-00007E040000}"/>
    <cellStyle name="1000-sep (2 dec) 5 3 2 2 4 2 2" xfId="10833" xr:uid="{00000000-0005-0000-0000-00007F040000}"/>
    <cellStyle name="1000-sep (2 dec) 5 3 2 2 4 2 2 2" xfId="33469" xr:uid="{00000000-0005-0000-0000-0000B06D0000}"/>
    <cellStyle name="1000-sep (2 dec) 5 3 2 2 4 2 3" xfId="10834" xr:uid="{00000000-0005-0000-0000-000080040000}"/>
    <cellStyle name="1000-sep (2 dec) 5 3 2 2 4 2 3 2" xfId="33470" xr:uid="{00000000-0005-0000-0000-0000B16D0000}"/>
    <cellStyle name="1000-sep (2 dec) 5 3 2 2 4 2 4" xfId="10835" xr:uid="{00000000-0005-0000-0000-000081040000}"/>
    <cellStyle name="1000-sep (2 dec) 5 3 2 2 4 2 4 2" xfId="33471" xr:uid="{00000000-0005-0000-0000-0000B26D0000}"/>
    <cellStyle name="1000-sep (2 dec) 5 3 2 2 4 3" xfId="10836" xr:uid="{00000000-0005-0000-0000-000082040000}"/>
    <cellStyle name="1000-sep (2 dec) 5 3 2 2 4 3 2" xfId="33472" xr:uid="{00000000-0005-0000-0000-0000B36D0000}"/>
    <cellStyle name="1000-sep (2 dec) 5 3 2 2 4 4" xfId="10837" xr:uid="{00000000-0005-0000-0000-000083040000}"/>
    <cellStyle name="1000-sep (2 dec) 5 3 2 2 4 4 2" xfId="33473" xr:uid="{00000000-0005-0000-0000-0000B46D0000}"/>
    <cellStyle name="1000-sep (2 dec) 5 3 2 2 4 5" xfId="10838" xr:uid="{00000000-0005-0000-0000-000084040000}"/>
    <cellStyle name="1000-sep (2 dec) 5 3 2 2 4 5 2" xfId="33474" xr:uid="{00000000-0005-0000-0000-0000B56D0000}"/>
    <cellStyle name="1000-sep (2 dec) 5 3 2 2 5" xfId="233" xr:uid="{00000000-0005-0000-0000-000085040000}"/>
    <cellStyle name="1000-sep (2 dec) 5 3 2 2 5 2" xfId="5294" xr:uid="{00000000-0005-0000-0000-000086040000}"/>
    <cellStyle name="1000-sep (2 dec) 5 3 2 2 5 2 2" xfId="10839" xr:uid="{00000000-0005-0000-0000-000087040000}"/>
    <cellStyle name="1000-sep (2 dec) 5 3 2 2 5 2 2 2" xfId="33475" xr:uid="{00000000-0005-0000-0000-0000B66D0000}"/>
    <cellStyle name="1000-sep (2 dec) 5 3 2 2 5 2 3" xfId="10840" xr:uid="{00000000-0005-0000-0000-000088040000}"/>
    <cellStyle name="1000-sep (2 dec) 5 3 2 2 5 2 3 2" xfId="33476" xr:uid="{00000000-0005-0000-0000-0000B76D0000}"/>
    <cellStyle name="1000-sep (2 dec) 5 3 2 2 5 2 4" xfId="10841" xr:uid="{00000000-0005-0000-0000-000089040000}"/>
    <cellStyle name="1000-sep (2 dec) 5 3 2 2 5 2 4 2" xfId="33477" xr:uid="{00000000-0005-0000-0000-0000B86D0000}"/>
    <cellStyle name="1000-sep (2 dec) 5 3 2 2 5 3" xfId="10842" xr:uid="{00000000-0005-0000-0000-00008A040000}"/>
    <cellStyle name="1000-sep (2 dec) 5 3 2 2 5 3 2" xfId="33478" xr:uid="{00000000-0005-0000-0000-0000B96D0000}"/>
    <cellStyle name="1000-sep (2 dec) 5 3 2 2 5 4" xfId="10843" xr:uid="{00000000-0005-0000-0000-00008B040000}"/>
    <cellStyle name="1000-sep (2 dec) 5 3 2 2 5 4 2" xfId="33479" xr:uid="{00000000-0005-0000-0000-0000BA6D0000}"/>
    <cellStyle name="1000-sep (2 dec) 5 3 2 2 5 5" xfId="10844" xr:uid="{00000000-0005-0000-0000-00008C040000}"/>
    <cellStyle name="1000-sep (2 dec) 5 3 2 2 5 5 2" xfId="33480" xr:uid="{00000000-0005-0000-0000-0000BB6D0000}"/>
    <cellStyle name="1000-sep (2 dec) 5 3 2 2 6" xfId="234" xr:uid="{00000000-0005-0000-0000-00008D040000}"/>
    <cellStyle name="1000-sep (2 dec) 5 3 2 2 6 2" xfId="5295" xr:uid="{00000000-0005-0000-0000-00008E040000}"/>
    <cellStyle name="1000-sep (2 dec) 5 3 2 2 6 3" xfId="10845" xr:uid="{00000000-0005-0000-0000-00008F040000}"/>
    <cellStyle name="1000-sep (2 dec) 5 3 2 2 6 3 2" xfId="33481" xr:uid="{00000000-0005-0000-0000-0000BC6D0000}"/>
    <cellStyle name="1000-sep (2 dec) 5 3 2 2 6 4" xfId="10846" xr:uid="{00000000-0005-0000-0000-000090040000}"/>
    <cellStyle name="1000-sep (2 dec) 5 3 2 2 6 4 2" xfId="33482" xr:uid="{00000000-0005-0000-0000-0000BD6D0000}"/>
    <cellStyle name="1000-sep (2 dec) 5 3 2 2 7" xfId="5288" xr:uid="{00000000-0005-0000-0000-000091040000}"/>
    <cellStyle name="1000-sep (2 dec) 5 3 2 2 7 2" xfId="10847" xr:uid="{00000000-0005-0000-0000-000092040000}"/>
    <cellStyle name="1000-sep (2 dec) 5 3 2 2 7 2 2" xfId="33483" xr:uid="{00000000-0005-0000-0000-0000BE6D0000}"/>
    <cellStyle name="1000-sep (2 dec) 5 3 2 2 7 3" xfId="10848" xr:uid="{00000000-0005-0000-0000-000093040000}"/>
    <cellStyle name="1000-sep (2 dec) 5 3 2 2 7 3 2" xfId="33484" xr:uid="{00000000-0005-0000-0000-0000BF6D0000}"/>
    <cellStyle name="1000-sep (2 dec) 5 3 2 2 7 4" xfId="10849" xr:uid="{00000000-0005-0000-0000-000094040000}"/>
    <cellStyle name="1000-sep (2 dec) 5 3 2 2 7 4 2" xfId="33485" xr:uid="{00000000-0005-0000-0000-0000C06D0000}"/>
    <cellStyle name="1000-sep (2 dec) 5 3 2 2 8" xfId="10850" xr:uid="{00000000-0005-0000-0000-000095040000}"/>
    <cellStyle name="1000-sep (2 dec) 5 3 2 2 8 2" xfId="33486" xr:uid="{00000000-0005-0000-0000-0000C16D0000}"/>
    <cellStyle name="1000-sep (2 dec) 5 3 2 2 9" xfId="10851" xr:uid="{00000000-0005-0000-0000-000096040000}"/>
    <cellStyle name="1000-sep (2 dec) 5 3 2 2 9 2" xfId="33487" xr:uid="{00000000-0005-0000-0000-0000C26D0000}"/>
    <cellStyle name="1000-sep (2 dec) 5 3 2 3" xfId="235" xr:uid="{00000000-0005-0000-0000-000097040000}"/>
    <cellStyle name="1000-sep (2 dec) 5 3 2 3 2" xfId="236" xr:uid="{00000000-0005-0000-0000-000098040000}"/>
    <cellStyle name="1000-sep (2 dec) 5 3 2 3 2 2" xfId="5297" xr:uid="{00000000-0005-0000-0000-000099040000}"/>
    <cellStyle name="1000-sep (2 dec) 5 3 2 3 2 2 2" xfId="10852" xr:uid="{00000000-0005-0000-0000-00009A040000}"/>
    <cellStyle name="1000-sep (2 dec) 5 3 2 3 2 2 2 2" xfId="33488" xr:uid="{00000000-0005-0000-0000-0000C36D0000}"/>
    <cellStyle name="1000-sep (2 dec) 5 3 2 3 2 2 3" xfId="10853" xr:uid="{00000000-0005-0000-0000-00009B040000}"/>
    <cellStyle name="1000-sep (2 dec) 5 3 2 3 2 2 3 2" xfId="33489" xr:uid="{00000000-0005-0000-0000-0000C46D0000}"/>
    <cellStyle name="1000-sep (2 dec) 5 3 2 3 2 2 4" xfId="10854" xr:uid="{00000000-0005-0000-0000-00009C040000}"/>
    <cellStyle name="1000-sep (2 dec) 5 3 2 3 2 2 4 2" xfId="33490" xr:uid="{00000000-0005-0000-0000-0000C56D0000}"/>
    <cellStyle name="1000-sep (2 dec) 5 3 2 3 2 3" xfId="10855" xr:uid="{00000000-0005-0000-0000-00009D040000}"/>
    <cellStyle name="1000-sep (2 dec) 5 3 2 3 2 3 2" xfId="10856" xr:uid="{00000000-0005-0000-0000-00009E040000}"/>
    <cellStyle name="1000-sep (2 dec) 5 3 2 3 2 3 2 2" xfId="33492" xr:uid="{00000000-0005-0000-0000-0000C76D0000}"/>
    <cellStyle name="1000-sep (2 dec) 5 3 2 3 2 3 3" xfId="10857" xr:uid="{00000000-0005-0000-0000-00009F040000}"/>
    <cellStyle name="1000-sep (2 dec) 5 3 2 3 2 3 3 2" xfId="33493" xr:uid="{00000000-0005-0000-0000-0000C86D0000}"/>
    <cellStyle name="1000-sep (2 dec) 5 3 2 3 2 3 4" xfId="10858" xr:uid="{00000000-0005-0000-0000-0000A0040000}"/>
    <cellStyle name="1000-sep (2 dec) 5 3 2 3 2 3 4 2" xfId="33494" xr:uid="{00000000-0005-0000-0000-0000C96D0000}"/>
    <cellStyle name="1000-sep (2 dec) 5 3 2 3 2 3 5" xfId="33491" xr:uid="{00000000-0005-0000-0000-0000C66D0000}"/>
    <cellStyle name="1000-sep (2 dec) 5 3 2 3 2 4" xfId="10859" xr:uid="{00000000-0005-0000-0000-0000A1040000}"/>
    <cellStyle name="1000-sep (2 dec) 5 3 2 3 2 4 2" xfId="33495" xr:uid="{00000000-0005-0000-0000-0000CA6D0000}"/>
    <cellStyle name="1000-sep (2 dec) 5 3 2 3 2 5" xfId="10860" xr:uid="{00000000-0005-0000-0000-0000A2040000}"/>
    <cellStyle name="1000-sep (2 dec) 5 3 2 3 2 5 2" xfId="33496" xr:uid="{00000000-0005-0000-0000-0000CB6D0000}"/>
    <cellStyle name="1000-sep (2 dec) 5 3 2 3 2 6" xfId="10861" xr:uid="{00000000-0005-0000-0000-0000A3040000}"/>
    <cellStyle name="1000-sep (2 dec) 5 3 2 3 2 6 2" xfId="33497" xr:uid="{00000000-0005-0000-0000-0000CC6D0000}"/>
    <cellStyle name="1000-sep (2 dec) 5 3 2 3 3" xfId="5296" xr:uid="{00000000-0005-0000-0000-0000A4040000}"/>
    <cellStyle name="1000-sep (2 dec) 5 3 2 3 3 2" xfId="10862" xr:uid="{00000000-0005-0000-0000-0000A5040000}"/>
    <cellStyle name="1000-sep (2 dec) 5 3 2 3 3 2 2" xfId="33498" xr:uid="{00000000-0005-0000-0000-0000CD6D0000}"/>
    <cellStyle name="1000-sep (2 dec) 5 3 2 3 3 3" xfId="10863" xr:uid="{00000000-0005-0000-0000-0000A6040000}"/>
    <cellStyle name="1000-sep (2 dec) 5 3 2 3 3 3 2" xfId="33499" xr:uid="{00000000-0005-0000-0000-0000CE6D0000}"/>
    <cellStyle name="1000-sep (2 dec) 5 3 2 3 3 4" xfId="10864" xr:uid="{00000000-0005-0000-0000-0000A7040000}"/>
    <cellStyle name="1000-sep (2 dec) 5 3 2 3 3 4 2" xfId="33500" xr:uid="{00000000-0005-0000-0000-0000CF6D0000}"/>
    <cellStyle name="1000-sep (2 dec) 5 3 2 3 4" xfId="10865" xr:uid="{00000000-0005-0000-0000-0000A8040000}"/>
    <cellStyle name="1000-sep (2 dec) 5 3 2 3 4 2" xfId="10866" xr:uid="{00000000-0005-0000-0000-0000A9040000}"/>
    <cellStyle name="1000-sep (2 dec) 5 3 2 3 4 2 2" xfId="33502" xr:uid="{00000000-0005-0000-0000-0000D16D0000}"/>
    <cellStyle name="1000-sep (2 dec) 5 3 2 3 4 3" xfId="10867" xr:uid="{00000000-0005-0000-0000-0000AA040000}"/>
    <cellStyle name="1000-sep (2 dec) 5 3 2 3 4 3 2" xfId="33503" xr:uid="{00000000-0005-0000-0000-0000D26D0000}"/>
    <cellStyle name="1000-sep (2 dec) 5 3 2 3 4 4" xfId="10868" xr:uid="{00000000-0005-0000-0000-0000AB040000}"/>
    <cellStyle name="1000-sep (2 dec) 5 3 2 3 4 4 2" xfId="33504" xr:uid="{00000000-0005-0000-0000-0000D36D0000}"/>
    <cellStyle name="1000-sep (2 dec) 5 3 2 3 4 5" xfId="33501" xr:uid="{00000000-0005-0000-0000-0000D06D0000}"/>
    <cellStyle name="1000-sep (2 dec) 5 3 2 3 5" xfId="10869" xr:uid="{00000000-0005-0000-0000-0000AC040000}"/>
    <cellStyle name="1000-sep (2 dec) 5 3 2 3 5 2" xfId="33505" xr:uid="{00000000-0005-0000-0000-0000D46D0000}"/>
    <cellStyle name="1000-sep (2 dec) 5 3 2 3 6" xfId="10870" xr:uid="{00000000-0005-0000-0000-0000AD040000}"/>
    <cellStyle name="1000-sep (2 dec) 5 3 2 3 6 2" xfId="33506" xr:uid="{00000000-0005-0000-0000-0000D56D0000}"/>
    <cellStyle name="1000-sep (2 dec) 5 3 2 3 7" xfId="10871" xr:uid="{00000000-0005-0000-0000-0000AE040000}"/>
    <cellStyle name="1000-sep (2 dec) 5 3 2 3 7 2" xfId="33507" xr:uid="{00000000-0005-0000-0000-0000D66D0000}"/>
    <cellStyle name="1000-sep (2 dec) 5 3 2 4" xfId="237" xr:uid="{00000000-0005-0000-0000-0000AF040000}"/>
    <cellStyle name="1000-sep (2 dec) 5 3 2 4 2" xfId="238" xr:uid="{00000000-0005-0000-0000-0000B0040000}"/>
    <cellStyle name="1000-sep (2 dec) 5 3 2 4 2 2" xfId="5299" xr:uid="{00000000-0005-0000-0000-0000B1040000}"/>
    <cellStyle name="1000-sep (2 dec) 5 3 2 4 2 2 2" xfId="10872" xr:uid="{00000000-0005-0000-0000-0000B2040000}"/>
    <cellStyle name="1000-sep (2 dec) 5 3 2 4 2 2 2 2" xfId="33508" xr:uid="{00000000-0005-0000-0000-0000D76D0000}"/>
    <cellStyle name="1000-sep (2 dec) 5 3 2 4 2 2 3" xfId="10873" xr:uid="{00000000-0005-0000-0000-0000B3040000}"/>
    <cellStyle name="1000-sep (2 dec) 5 3 2 4 2 2 3 2" xfId="33509" xr:uid="{00000000-0005-0000-0000-0000D86D0000}"/>
    <cellStyle name="1000-sep (2 dec) 5 3 2 4 2 2 4" xfId="10874" xr:uid="{00000000-0005-0000-0000-0000B4040000}"/>
    <cellStyle name="1000-sep (2 dec) 5 3 2 4 2 2 4 2" xfId="33510" xr:uid="{00000000-0005-0000-0000-0000D96D0000}"/>
    <cellStyle name="1000-sep (2 dec) 5 3 2 4 2 3" xfId="10875" xr:uid="{00000000-0005-0000-0000-0000B5040000}"/>
    <cellStyle name="1000-sep (2 dec) 5 3 2 4 2 3 2" xfId="10876" xr:uid="{00000000-0005-0000-0000-0000B6040000}"/>
    <cellStyle name="1000-sep (2 dec) 5 3 2 4 2 3 2 2" xfId="33512" xr:uid="{00000000-0005-0000-0000-0000DB6D0000}"/>
    <cellStyle name="1000-sep (2 dec) 5 3 2 4 2 3 3" xfId="10877" xr:uid="{00000000-0005-0000-0000-0000B7040000}"/>
    <cellStyle name="1000-sep (2 dec) 5 3 2 4 2 3 3 2" xfId="33513" xr:uid="{00000000-0005-0000-0000-0000DC6D0000}"/>
    <cellStyle name="1000-sep (2 dec) 5 3 2 4 2 3 4" xfId="10878" xr:uid="{00000000-0005-0000-0000-0000B8040000}"/>
    <cellStyle name="1000-sep (2 dec) 5 3 2 4 2 3 4 2" xfId="33514" xr:uid="{00000000-0005-0000-0000-0000DD6D0000}"/>
    <cellStyle name="1000-sep (2 dec) 5 3 2 4 2 3 5" xfId="33511" xr:uid="{00000000-0005-0000-0000-0000DA6D0000}"/>
    <cellStyle name="1000-sep (2 dec) 5 3 2 4 2 4" xfId="10879" xr:uid="{00000000-0005-0000-0000-0000B9040000}"/>
    <cellStyle name="1000-sep (2 dec) 5 3 2 4 2 4 2" xfId="33515" xr:uid="{00000000-0005-0000-0000-0000DE6D0000}"/>
    <cellStyle name="1000-sep (2 dec) 5 3 2 4 2 5" xfId="10880" xr:uid="{00000000-0005-0000-0000-0000BA040000}"/>
    <cellStyle name="1000-sep (2 dec) 5 3 2 4 2 5 2" xfId="33516" xr:uid="{00000000-0005-0000-0000-0000DF6D0000}"/>
    <cellStyle name="1000-sep (2 dec) 5 3 2 4 2 6" xfId="10881" xr:uid="{00000000-0005-0000-0000-0000BB040000}"/>
    <cellStyle name="1000-sep (2 dec) 5 3 2 4 2 6 2" xfId="33517" xr:uid="{00000000-0005-0000-0000-0000E06D0000}"/>
    <cellStyle name="1000-sep (2 dec) 5 3 2 4 3" xfId="5298" xr:uid="{00000000-0005-0000-0000-0000BC040000}"/>
    <cellStyle name="1000-sep (2 dec) 5 3 2 4 3 2" xfId="10882" xr:uid="{00000000-0005-0000-0000-0000BD040000}"/>
    <cellStyle name="1000-sep (2 dec) 5 3 2 4 3 2 2" xfId="33518" xr:uid="{00000000-0005-0000-0000-0000E16D0000}"/>
    <cellStyle name="1000-sep (2 dec) 5 3 2 4 3 3" xfId="10883" xr:uid="{00000000-0005-0000-0000-0000BE040000}"/>
    <cellStyle name="1000-sep (2 dec) 5 3 2 4 3 3 2" xfId="33519" xr:uid="{00000000-0005-0000-0000-0000E26D0000}"/>
    <cellStyle name="1000-sep (2 dec) 5 3 2 4 3 4" xfId="10884" xr:uid="{00000000-0005-0000-0000-0000BF040000}"/>
    <cellStyle name="1000-sep (2 dec) 5 3 2 4 3 4 2" xfId="33520" xr:uid="{00000000-0005-0000-0000-0000E36D0000}"/>
    <cellStyle name="1000-sep (2 dec) 5 3 2 4 4" xfId="10885" xr:uid="{00000000-0005-0000-0000-0000C0040000}"/>
    <cellStyle name="1000-sep (2 dec) 5 3 2 4 4 2" xfId="10886" xr:uid="{00000000-0005-0000-0000-0000C1040000}"/>
    <cellStyle name="1000-sep (2 dec) 5 3 2 4 4 2 2" xfId="33522" xr:uid="{00000000-0005-0000-0000-0000E56D0000}"/>
    <cellStyle name="1000-sep (2 dec) 5 3 2 4 4 3" xfId="10887" xr:uid="{00000000-0005-0000-0000-0000C2040000}"/>
    <cellStyle name="1000-sep (2 dec) 5 3 2 4 4 3 2" xfId="33523" xr:uid="{00000000-0005-0000-0000-0000E66D0000}"/>
    <cellStyle name="1000-sep (2 dec) 5 3 2 4 4 4" xfId="10888" xr:uid="{00000000-0005-0000-0000-0000C3040000}"/>
    <cellStyle name="1000-sep (2 dec) 5 3 2 4 4 4 2" xfId="33524" xr:uid="{00000000-0005-0000-0000-0000E76D0000}"/>
    <cellStyle name="1000-sep (2 dec) 5 3 2 4 4 5" xfId="33521" xr:uid="{00000000-0005-0000-0000-0000E46D0000}"/>
    <cellStyle name="1000-sep (2 dec) 5 3 2 4 5" xfId="10889" xr:uid="{00000000-0005-0000-0000-0000C4040000}"/>
    <cellStyle name="1000-sep (2 dec) 5 3 2 4 5 2" xfId="33525" xr:uid="{00000000-0005-0000-0000-0000E86D0000}"/>
    <cellStyle name="1000-sep (2 dec) 5 3 2 4 6" xfId="10890" xr:uid="{00000000-0005-0000-0000-0000C5040000}"/>
    <cellStyle name="1000-sep (2 dec) 5 3 2 4 6 2" xfId="33526" xr:uid="{00000000-0005-0000-0000-0000E96D0000}"/>
    <cellStyle name="1000-sep (2 dec) 5 3 2 4 7" xfId="10891" xr:uid="{00000000-0005-0000-0000-0000C6040000}"/>
    <cellStyle name="1000-sep (2 dec) 5 3 2 4 7 2" xfId="33527" xr:uid="{00000000-0005-0000-0000-0000EA6D0000}"/>
    <cellStyle name="1000-sep (2 dec) 5 3 2 5" xfId="239" xr:uid="{00000000-0005-0000-0000-0000C7040000}"/>
    <cellStyle name="1000-sep (2 dec) 5 3 2 5 2" xfId="240" xr:uid="{00000000-0005-0000-0000-0000C8040000}"/>
    <cellStyle name="1000-sep (2 dec) 5 3 2 5 2 2" xfId="5301" xr:uid="{00000000-0005-0000-0000-0000C9040000}"/>
    <cellStyle name="1000-sep (2 dec) 5 3 2 5 2 2 2" xfId="10892" xr:uid="{00000000-0005-0000-0000-0000CA040000}"/>
    <cellStyle name="1000-sep (2 dec) 5 3 2 5 2 2 2 2" xfId="33528" xr:uid="{00000000-0005-0000-0000-0000EB6D0000}"/>
    <cellStyle name="1000-sep (2 dec) 5 3 2 5 2 2 3" xfId="10893" xr:uid="{00000000-0005-0000-0000-0000CB040000}"/>
    <cellStyle name="1000-sep (2 dec) 5 3 2 5 2 2 3 2" xfId="33529" xr:uid="{00000000-0005-0000-0000-0000EC6D0000}"/>
    <cellStyle name="1000-sep (2 dec) 5 3 2 5 2 2 4" xfId="10894" xr:uid="{00000000-0005-0000-0000-0000CC040000}"/>
    <cellStyle name="1000-sep (2 dec) 5 3 2 5 2 2 4 2" xfId="33530" xr:uid="{00000000-0005-0000-0000-0000ED6D0000}"/>
    <cellStyle name="1000-sep (2 dec) 5 3 2 5 2 3" xfId="10895" xr:uid="{00000000-0005-0000-0000-0000CD040000}"/>
    <cellStyle name="1000-sep (2 dec) 5 3 2 5 2 3 2" xfId="33531" xr:uid="{00000000-0005-0000-0000-0000EE6D0000}"/>
    <cellStyle name="1000-sep (2 dec) 5 3 2 5 2 4" xfId="10896" xr:uid="{00000000-0005-0000-0000-0000CE040000}"/>
    <cellStyle name="1000-sep (2 dec) 5 3 2 5 2 4 2" xfId="33532" xr:uid="{00000000-0005-0000-0000-0000EF6D0000}"/>
    <cellStyle name="1000-sep (2 dec) 5 3 2 5 2 5" xfId="10897" xr:uid="{00000000-0005-0000-0000-0000CF040000}"/>
    <cellStyle name="1000-sep (2 dec) 5 3 2 5 2 5 2" xfId="33533" xr:uid="{00000000-0005-0000-0000-0000F06D0000}"/>
    <cellStyle name="1000-sep (2 dec) 5 3 2 5 3" xfId="5300" xr:uid="{00000000-0005-0000-0000-0000D0040000}"/>
    <cellStyle name="1000-sep (2 dec) 5 3 2 5 3 2" xfId="10898" xr:uid="{00000000-0005-0000-0000-0000D1040000}"/>
    <cellStyle name="1000-sep (2 dec) 5 3 2 5 3 2 2" xfId="33534" xr:uid="{00000000-0005-0000-0000-0000F16D0000}"/>
    <cellStyle name="1000-sep (2 dec) 5 3 2 5 3 3" xfId="10899" xr:uid="{00000000-0005-0000-0000-0000D2040000}"/>
    <cellStyle name="1000-sep (2 dec) 5 3 2 5 3 3 2" xfId="33535" xr:uid="{00000000-0005-0000-0000-0000F26D0000}"/>
    <cellStyle name="1000-sep (2 dec) 5 3 2 5 3 4" xfId="10900" xr:uid="{00000000-0005-0000-0000-0000D3040000}"/>
    <cellStyle name="1000-sep (2 dec) 5 3 2 5 3 4 2" xfId="33536" xr:uid="{00000000-0005-0000-0000-0000F36D0000}"/>
    <cellStyle name="1000-sep (2 dec) 5 3 2 5 4" xfId="10901" xr:uid="{00000000-0005-0000-0000-0000D4040000}"/>
    <cellStyle name="1000-sep (2 dec) 5 3 2 5 4 2" xfId="10902" xr:uid="{00000000-0005-0000-0000-0000D5040000}"/>
    <cellStyle name="1000-sep (2 dec) 5 3 2 5 4 2 2" xfId="33538" xr:uid="{00000000-0005-0000-0000-0000F56D0000}"/>
    <cellStyle name="1000-sep (2 dec) 5 3 2 5 4 3" xfId="10903" xr:uid="{00000000-0005-0000-0000-0000D6040000}"/>
    <cellStyle name="1000-sep (2 dec) 5 3 2 5 4 3 2" xfId="33539" xr:uid="{00000000-0005-0000-0000-0000F66D0000}"/>
    <cellStyle name="1000-sep (2 dec) 5 3 2 5 4 4" xfId="10904" xr:uid="{00000000-0005-0000-0000-0000D7040000}"/>
    <cellStyle name="1000-sep (2 dec) 5 3 2 5 4 4 2" xfId="33540" xr:uid="{00000000-0005-0000-0000-0000F76D0000}"/>
    <cellStyle name="1000-sep (2 dec) 5 3 2 5 4 5" xfId="33537" xr:uid="{00000000-0005-0000-0000-0000F46D0000}"/>
    <cellStyle name="1000-sep (2 dec) 5 3 2 5 5" xfId="10905" xr:uid="{00000000-0005-0000-0000-0000D8040000}"/>
    <cellStyle name="1000-sep (2 dec) 5 3 2 5 5 2" xfId="33541" xr:uid="{00000000-0005-0000-0000-0000F86D0000}"/>
    <cellStyle name="1000-sep (2 dec) 5 3 2 5 6" xfId="10906" xr:uid="{00000000-0005-0000-0000-0000D9040000}"/>
    <cellStyle name="1000-sep (2 dec) 5 3 2 5 6 2" xfId="33542" xr:uid="{00000000-0005-0000-0000-0000F96D0000}"/>
    <cellStyle name="1000-sep (2 dec) 5 3 2 5 7" xfId="10907" xr:uid="{00000000-0005-0000-0000-0000DA040000}"/>
    <cellStyle name="1000-sep (2 dec) 5 3 2 5 7 2" xfId="33543" xr:uid="{00000000-0005-0000-0000-0000FA6D0000}"/>
    <cellStyle name="1000-sep (2 dec) 5 3 2 6" xfId="241" xr:uid="{00000000-0005-0000-0000-0000DB040000}"/>
    <cellStyle name="1000-sep (2 dec) 5 3 2 6 2" xfId="242" xr:uid="{00000000-0005-0000-0000-0000DC040000}"/>
    <cellStyle name="1000-sep (2 dec) 5 3 2 6 2 2" xfId="5303" xr:uid="{00000000-0005-0000-0000-0000DD040000}"/>
    <cellStyle name="1000-sep (2 dec) 5 3 2 6 2 2 2" xfId="10908" xr:uid="{00000000-0005-0000-0000-0000DE040000}"/>
    <cellStyle name="1000-sep (2 dec) 5 3 2 6 2 2 2 2" xfId="33544" xr:uid="{00000000-0005-0000-0000-0000FB6D0000}"/>
    <cellStyle name="1000-sep (2 dec) 5 3 2 6 2 2 3" xfId="10909" xr:uid="{00000000-0005-0000-0000-0000DF040000}"/>
    <cellStyle name="1000-sep (2 dec) 5 3 2 6 2 2 3 2" xfId="33545" xr:uid="{00000000-0005-0000-0000-0000FC6D0000}"/>
    <cellStyle name="1000-sep (2 dec) 5 3 2 6 2 2 4" xfId="10910" xr:uid="{00000000-0005-0000-0000-0000E0040000}"/>
    <cellStyle name="1000-sep (2 dec) 5 3 2 6 2 2 4 2" xfId="33546" xr:uid="{00000000-0005-0000-0000-0000FD6D0000}"/>
    <cellStyle name="1000-sep (2 dec) 5 3 2 6 2 3" xfId="10911" xr:uid="{00000000-0005-0000-0000-0000E1040000}"/>
    <cellStyle name="1000-sep (2 dec) 5 3 2 6 2 3 2" xfId="33547" xr:uid="{00000000-0005-0000-0000-0000FE6D0000}"/>
    <cellStyle name="1000-sep (2 dec) 5 3 2 6 2 4" xfId="10912" xr:uid="{00000000-0005-0000-0000-0000E2040000}"/>
    <cellStyle name="1000-sep (2 dec) 5 3 2 6 2 4 2" xfId="33548" xr:uid="{00000000-0005-0000-0000-0000FF6D0000}"/>
    <cellStyle name="1000-sep (2 dec) 5 3 2 6 2 5" xfId="10913" xr:uid="{00000000-0005-0000-0000-0000E3040000}"/>
    <cellStyle name="1000-sep (2 dec) 5 3 2 6 2 5 2" xfId="33549" xr:uid="{00000000-0005-0000-0000-0000006E0000}"/>
    <cellStyle name="1000-sep (2 dec) 5 3 2 6 3" xfId="5302" xr:uid="{00000000-0005-0000-0000-0000E4040000}"/>
    <cellStyle name="1000-sep (2 dec) 5 3 2 6 3 2" xfId="10914" xr:uid="{00000000-0005-0000-0000-0000E5040000}"/>
    <cellStyle name="1000-sep (2 dec) 5 3 2 6 3 2 2" xfId="33550" xr:uid="{00000000-0005-0000-0000-0000016E0000}"/>
    <cellStyle name="1000-sep (2 dec) 5 3 2 6 3 3" xfId="10915" xr:uid="{00000000-0005-0000-0000-0000E6040000}"/>
    <cellStyle name="1000-sep (2 dec) 5 3 2 6 3 3 2" xfId="33551" xr:uid="{00000000-0005-0000-0000-0000026E0000}"/>
    <cellStyle name="1000-sep (2 dec) 5 3 2 6 3 4" xfId="10916" xr:uid="{00000000-0005-0000-0000-0000E7040000}"/>
    <cellStyle name="1000-sep (2 dec) 5 3 2 6 3 4 2" xfId="33552" xr:uid="{00000000-0005-0000-0000-0000036E0000}"/>
    <cellStyle name="1000-sep (2 dec) 5 3 2 6 4" xfId="10917" xr:uid="{00000000-0005-0000-0000-0000E8040000}"/>
    <cellStyle name="1000-sep (2 dec) 5 3 2 6 4 2" xfId="33553" xr:uid="{00000000-0005-0000-0000-0000046E0000}"/>
    <cellStyle name="1000-sep (2 dec) 5 3 2 6 5" xfId="10918" xr:uid="{00000000-0005-0000-0000-0000E9040000}"/>
    <cellStyle name="1000-sep (2 dec) 5 3 2 6 5 2" xfId="33554" xr:uid="{00000000-0005-0000-0000-0000056E0000}"/>
    <cellStyle name="1000-sep (2 dec) 5 3 2 6 6" xfId="10919" xr:uid="{00000000-0005-0000-0000-0000EA040000}"/>
    <cellStyle name="1000-sep (2 dec) 5 3 2 6 6 2" xfId="33555" xr:uid="{00000000-0005-0000-0000-0000066E0000}"/>
    <cellStyle name="1000-sep (2 dec) 5 3 2 7" xfId="243" xr:uid="{00000000-0005-0000-0000-0000EB040000}"/>
    <cellStyle name="1000-sep (2 dec) 5 3 2 7 2" xfId="5304" xr:uid="{00000000-0005-0000-0000-0000EC040000}"/>
    <cellStyle name="1000-sep (2 dec) 5 3 2 7 2 2" xfId="10920" xr:uid="{00000000-0005-0000-0000-0000ED040000}"/>
    <cellStyle name="1000-sep (2 dec) 5 3 2 7 2 2 2" xfId="33556" xr:uid="{00000000-0005-0000-0000-0000076E0000}"/>
    <cellStyle name="1000-sep (2 dec) 5 3 2 7 2 3" xfId="10921" xr:uid="{00000000-0005-0000-0000-0000EE040000}"/>
    <cellStyle name="1000-sep (2 dec) 5 3 2 7 2 3 2" xfId="33557" xr:uid="{00000000-0005-0000-0000-0000086E0000}"/>
    <cellStyle name="1000-sep (2 dec) 5 3 2 7 2 4" xfId="10922" xr:uid="{00000000-0005-0000-0000-0000EF040000}"/>
    <cellStyle name="1000-sep (2 dec) 5 3 2 7 2 4 2" xfId="33558" xr:uid="{00000000-0005-0000-0000-0000096E0000}"/>
    <cellStyle name="1000-sep (2 dec) 5 3 2 7 3" xfId="10923" xr:uid="{00000000-0005-0000-0000-0000F0040000}"/>
    <cellStyle name="1000-sep (2 dec) 5 3 2 7 3 2" xfId="33559" xr:uid="{00000000-0005-0000-0000-00000A6E0000}"/>
    <cellStyle name="1000-sep (2 dec) 5 3 2 7 4" xfId="10924" xr:uid="{00000000-0005-0000-0000-0000F1040000}"/>
    <cellStyle name="1000-sep (2 dec) 5 3 2 7 4 2" xfId="33560" xr:uid="{00000000-0005-0000-0000-00000B6E0000}"/>
    <cellStyle name="1000-sep (2 dec) 5 3 2 7 5" xfId="10925" xr:uid="{00000000-0005-0000-0000-0000F2040000}"/>
    <cellStyle name="1000-sep (2 dec) 5 3 2 7 5 2" xfId="33561" xr:uid="{00000000-0005-0000-0000-00000C6E0000}"/>
    <cellStyle name="1000-sep (2 dec) 5 3 2 8" xfId="244" xr:uid="{00000000-0005-0000-0000-0000F3040000}"/>
    <cellStyle name="1000-sep (2 dec) 5 3 2 8 2" xfId="5305" xr:uid="{00000000-0005-0000-0000-0000F4040000}"/>
    <cellStyle name="1000-sep (2 dec) 5 3 2 8 2 2" xfId="10926" xr:uid="{00000000-0005-0000-0000-0000F5040000}"/>
    <cellStyle name="1000-sep (2 dec) 5 3 2 8 2 2 2" xfId="33562" xr:uid="{00000000-0005-0000-0000-00000D6E0000}"/>
    <cellStyle name="1000-sep (2 dec) 5 3 2 8 2 3" xfId="10927" xr:uid="{00000000-0005-0000-0000-0000F6040000}"/>
    <cellStyle name="1000-sep (2 dec) 5 3 2 8 2 3 2" xfId="33563" xr:uid="{00000000-0005-0000-0000-00000E6E0000}"/>
    <cellStyle name="1000-sep (2 dec) 5 3 2 8 2 4" xfId="10928" xr:uid="{00000000-0005-0000-0000-0000F7040000}"/>
    <cellStyle name="1000-sep (2 dec) 5 3 2 8 2 4 2" xfId="33564" xr:uid="{00000000-0005-0000-0000-00000F6E0000}"/>
    <cellStyle name="1000-sep (2 dec) 5 3 2 8 3" xfId="10929" xr:uid="{00000000-0005-0000-0000-0000F8040000}"/>
    <cellStyle name="1000-sep (2 dec) 5 3 2 8 3 2" xfId="33565" xr:uid="{00000000-0005-0000-0000-0000106E0000}"/>
    <cellStyle name="1000-sep (2 dec) 5 3 2 8 4" xfId="10930" xr:uid="{00000000-0005-0000-0000-0000F9040000}"/>
    <cellStyle name="1000-sep (2 dec) 5 3 2 8 4 2" xfId="33566" xr:uid="{00000000-0005-0000-0000-0000116E0000}"/>
    <cellStyle name="1000-sep (2 dec) 5 3 2 8 5" xfId="10931" xr:uid="{00000000-0005-0000-0000-0000FA040000}"/>
    <cellStyle name="1000-sep (2 dec) 5 3 2 8 5 2" xfId="33567" xr:uid="{00000000-0005-0000-0000-0000126E0000}"/>
    <cellStyle name="1000-sep (2 dec) 5 3 2 9" xfId="245" xr:uid="{00000000-0005-0000-0000-0000FB040000}"/>
    <cellStyle name="1000-sep (2 dec) 5 3 2 9 2" xfId="5306" xr:uid="{00000000-0005-0000-0000-0000FC040000}"/>
    <cellStyle name="1000-sep (2 dec) 5 3 2 9 3" xfId="10932" xr:uid="{00000000-0005-0000-0000-0000FD040000}"/>
    <cellStyle name="1000-sep (2 dec) 5 3 2 9 3 2" xfId="33568" xr:uid="{00000000-0005-0000-0000-0000136E0000}"/>
    <cellStyle name="1000-sep (2 dec) 5 3 2 9 4" xfId="10933" xr:uid="{00000000-0005-0000-0000-0000FE040000}"/>
    <cellStyle name="1000-sep (2 dec) 5 3 2 9 4 2" xfId="33569" xr:uid="{00000000-0005-0000-0000-0000146E0000}"/>
    <cellStyle name="1000-sep (2 dec) 5 3 3" xfId="246" xr:uid="{00000000-0005-0000-0000-0000FF040000}"/>
    <cellStyle name="1000-sep (2 dec) 5 3 3 10" xfId="10934" xr:uid="{00000000-0005-0000-0000-000000050000}"/>
    <cellStyle name="1000-sep (2 dec) 5 3 3 10 2" xfId="33570" xr:uid="{00000000-0005-0000-0000-0000156E0000}"/>
    <cellStyle name="1000-sep (2 dec) 5 3 3 2" xfId="247" xr:uid="{00000000-0005-0000-0000-000001050000}"/>
    <cellStyle name="1000-sep (2 dec) 5 3 3 2 2" xfId="248" xr:uid="{00000000-0005-0000-0000-000002050000}"/>
    <cellStyle name="1000-sep (2 dec) 5 3 3 2 2 2" xfId="5309" xr:uid="{00000000-0005-0000-0000-000003050000}"/>
    <cellStyle name="1000-sep (2 dec) 5 3 3 2 2 2 2" xfId="10935" xr:uid="{00000000-0005-0000-0000-000004050000}"/>
    <cellStyle name="1000-sep (2 dec) 5 3 3 2 2 2 2 2" xfId="33571" xr:uid="{00000000-0005-0000-0000-0000166E0000}"/>
    <cellStyle name="1000-sep (2 dec) 5 3 3 2 2 2 3" xfId="10936" xr:uid="{00000000-0005-0000-0000-000005050000}"/>
    <cellStyle name="1000-sep (2 dec) 5 3 3 2 2 2 3 2" xfId="33572" xr:uid="{00000000-0005-0000-0000-0000176E0000}"/>
    <cellStyle name="1000-sep (2 dec) 5 3 3 2 2 2 4" xfId="10937" xr:uid="{00000000-0005-0000-0000-000006050000}"/>
    <cellStyle name="1000-sep (2 dec) 5 3 3 2 2 2 4 2" xfId="33573" xr:uid="{00000000-0005-0000-0000-0000186E0000}"/>
    <cellStyle name="1000-sep (2 dec) 5 3 3 2 2 3" xfId="10938" xr:uid="{00000000-0005-0000-0000-000007050000}"/>
    <cellStyle name="1000-sep (2 dec) 5 3 3 2 2 3 2" xfId="33574" xr:uid="{00000000-0005-0000-0000-0000196E0000}"/>
    <cellStyle name="1000-sep (2 dec) 5 3 3 2 2 4" xfId="10939" xr:uid="{00000000-0005-0000-0000-000008050000}"/>
    <cellStyle name="1000-sep (2 dec) 5 3 3 2 2 4 2" xfId="33575" xr:uid="{00000000-0005-0000-0000-00001A6E0000}"/>
    <cellStyle name="1000-sep (2 dec) 5 3 3 2 2 5" xfId="10940" xr:uid="{00000000-0005-0000-0000-000009050000}"/>
    <cellStyle name="1000-sep (2 dec) 5 3 3 2 2 5 2" xfId="33576" xr:uid="{00000000-0005-0000-0000-00001B6E0000}"/>
    <cellStyle name="1000-sep (2 dec) 5 3 3 2 3" xfId="5308" xr:uid="{00000000-0005-0000-0000-00000A050000}"/>
    <cellStyle name="1000-sep (2 dec) 5 3 3 2 3 2" xfId="10941" xr:uid="{00000000-0005-0000-0000-00000B050000}"/>
    <cellStyle name="1000-sep (2 dec) 5 3 3 2 3 2 2" xfId="33577" xr:uid="{00000000-0005-0000-0000-00001C6E0000}"/>
    <cellStyle name="1000-sep (2 dec) 5 3 3 2 3 3" xfId="10942" xr:uid="{00000000-0005-0000-0000-00000C050000}"/>
    <cellStyle name="1000-sep (2 dec) 5 3 3 2 3 3 2" xfId="33578" xr:uid="{00000000-0005-0000-0000-00001D6E0000}"/>
    <cellStyle name="1000-sep (2 dec) 5 3 3 2 3 4" xfId="10943" xr:uid="{00000000-0005-0000-0000-00000D050000}"/>
    <cellStyle name="1000-sep (2 dec) 5 3 3 2 3 4 2" xfId="33579" xr:uid="{00000000-0005-0000-0000-00001E6E0000}"/>
    <cellStyle name="1000-sep (2 dec) 5 3 3 2 4" xfId="10944" xr:uid="{00000000-0005-0000-0000-00000E050000}"/>
    <cellStyle name="1000-sep (2 dec) 5 3 3 2 4 2" xfId="10945" xr:uid="{00000000-0005-0000-0000-00000F050000}"/>
    <cellStyle name="1000-sep (2 dec) 5 3 3 2 4 2 2" xfId="33581" xr:uid="{00000000-0005-0000-0000-0000206E0000}"/>
    <cellStyle name="1000-sep (2 dec) 5 3 3 2 4 3" xfId="10946" xr:uid="{00000000-0005-0000-0000-000010050000}"/>
    <cellStyle name="1000-sep (2 dec) 5 3 3 2 4 3 2" xfId="33582" xr:uid="{00000000-0005-0000-0000-0000216E0000}"/>
    <cellStyle name="1000-sep (2 dec) 5 3 3 2 4 4" xfId="10947" xr:uid="{00000000-0005-0000-0000-000011050000}"/>
    <cellStyle name="1000-sep (2 dec) 5 3 3 2 4 4 2" xfId="33583" xr:uid="{00000000-0005-0000-0000-0000226E0000}"/>
    <cellStyle name="1000-sep (2 dec) 5 3 3 2 4 5" xfId="33580" xr:uid="{00000000-0005-0000-0000-00001F6E0000}"/>
    <cellStyle name="1000-sep (2 dec) 5 3 3 2 5" xfId="10948" xr:uid="{00000000-0005-0000-0000-000012050000}"/>
    <cellStyle name="1000-sep (2 dec) 5 3 3 2 5 2" xfId="33584" xr:uid="{00000000-0005-0000-0000-0000236E0000}"/>
    <cellStyle name="1000-sep (2 dec) 5 3 3 2 6" xfId="10949" xr:uid="{00000000-0005-0000-0000-000013050000}"/>
    <cellStyle name="1000-sep (2 dec) 5 3 3 2 6 2" xfId="33585" xr:uid="{00000000-0005-0000-0000-0000246E0000}"/>
    <cellStyle name="1000-sep (2 dec) 5 3 3 2 7" xfId="10950" xr:uid="{00000000-0005-0000-0000-000014050000}"/>
    <cellStyle name="1000-sep (2 dec) 5 3 3 2 7 2" xfId="33586" xr:uid="{00000000-0005-0000-0000-0000256E0000}"/>
    <cellStyle name="1000-sep (2 dec) 5 3 3 3" xfId="249" xr:uid="{00000000-0005-0000-0000-000015050000}"/>
    <cellStyle name="1000-sep (2 dec) 5 3 3 3 2" xfId="250" xr:uid="{00000000-0005-0000-0000-000016050000}"/>
    <cellStyle name="1000-sep (2 dec) 5 3 3 3 2 2" xfId="5311" xr:uid="{00000000-0005-0000-0000-000017050000}"/>
    <cellStyle name="1000-sep (2 dec) 5 3 3 3 2 2 2" xfId="10951" xr:uid="{00000000-0005-0000-0000-000018050000}"/>
    <cellStyle name="1000-sep (2 dec) 5 3 3 3 2 2 2 2" xfId="33587" xr:uid="{00000000-0005-0000-0000-0000266E0000}"/>
    <cellStyle name="1000-sep (2 dec) 5 3 3 3 2 2 3" xfId="10952" xr:uid="{00000000-0005-0000-0000-000019050000}"/>
    <cellStyle name="1000-sep (2 dec) 5 3 3 3 2 2 3 2" xfId="33588" xr:uid="{00000000-0005-0000-0000-0000276E0000}"/>
    <cellStyle name="1000-sep (2 dec) 5 3 3 3 2 2 4" xfId="10953" xr:uid="{00000000-0005-0000-0000-00001A050000}"/>
    <cellStyle name="1000-sep (2 dec) 5 3 3 3 2 2 4 2" xfId="33589" xr:uid="{00000000-0005-0000-0000-0000286E0000}"/>
    <cellStyle name="1000-sep (2 dec) 5 3 3 3 2 3" xfId="10954" xr:uid="{00000000-0005-0000-0000-00001B050000}"/>
    <cellStyle name="1000-sep (2 dec) 5 3 3 3 2 3 2" xfId="33590" xr:uid="{00000000-0005-0000-0000-0000296E0000}"/>
    <cellStyle name="1000-sep (2 dec) 5 3 3 3 2 4" xfId="10955" xr:uid="{00000000-0005-0000-0000-00001C050000}"/>
    <cellStyle name="1000-sep (2 dec) 5 3 3 3 2 4 2" xfId="33591" xr:uid="{00000000-0005-0000-0000-00002A6E0000}"/>
    <cellStyle name="1000-sep (2 dec) 5 3 3 3 2 5" xfId="10956" xr:uid="{00000000-0005-0000-0000-00001D050000}"/>
    <cellStyle name="1000-sep (2 dec) 5 3 3 3 2 5 2" xfId="33592" xr:uid="{00000000-0005-0000-0000-00002B6E0000}"/>
    <cellStyle name="1000-sep (2 dec) 5 3 3 3 3" xfId="5310" xr:uid="{00000000-0005-0000-0000-00001E050000}"/>
    <cellStyle name="1000-sep (2 dec) 5 3 3 3 3 2" xfId="10957" xr:uid="{00000000-0005-0000-0000-00001F050000}"/>
    <cellStyle name="1000-sep (2 dec) 5 3 3 3 3 2 2" xfId="33593" xr:uid="{00000000-0005-0000-0000-00002C6E0000}"/>
    <cellStyle name="1000-sep (2 dec) 5 3 3 3 3 3" xfId="10958" xr:uid="{00000000-0005-0000-0000-000020050000}"/>
    <cellStyle name="1000-sep (2 dec) 5 3 3 3 3 3 2" xfId="33594" xr:uid="{00000000-0005-0000-0000-00002D6E0000}"/>
    <cellStyle name="1000-sep (2 dec) 5 3 3 3 3 4" xfId="10959" xr:uid="{00000000-0005-0000-0000-000021050000}"/>
    <cellStyle name="1000-sep (2 dec) 5 3 3 3 3 4 2" xfId="33595" xr:uid="{00000000-0005-0000-0000-00002E6E0000}"/>
    <cellStyle name="1000-sep (2 dec) 5 3 3 3 4" xfId="10960" xr:uid="{00000000-0005-0000-0000-000022050000}"/>
    <cellStyle name="1000-sep (2 dec) 5 3 3 3 4 2" xfId="33596" xr:uid="{00000000-0005-0000-0000-00002F6E0000}"/>
    <cellStyle name="1000-sep (2 dec) 5 3 3 3 5" xfId="10961" xr:uid="{00000000-0005-0000-0000-000023050000}"/>
    <cellStyle name="1000-sep (2 dec) 5 3 3 3 5 2" xfId="33597" xr:uid="{00000000-0005-0000-0000-0000306E0000}"/>
    <cellStyle name="1000-sep (2 dec) 5 3 3 3 6" xfId="10962" xr:uid="{00000000-0005-0000-0000-000024050000}"/>
    <cellStyle name="1000-sep (2 dec) 5 3 3 3 6 2" xfId="33598" xr:uid="{00000000-0005-0000-0000-0000316E0000}"/>
    <cellStyle name="1000-sep (2 dec) 5 3 3 4" xfId="251" xr:uid="{00000000-0005-0000-0000-000025050000}"/>
    <cellStyle name="1000-sep (2 dec) 5 3 3 4 2" xfId="5312" xr:uid="{00000000-0005-0000-0000-000026050000}"/>
    <cellStyle name="1000-sep (2 dec) 5 3 3 4 2 2" xfId="10963" xr:uid="{00000000-0005-0000-0000-000027050000}"/>
    <cellStyle name="1000-sep (2 dec) 5 3 3 4 2 2 2" xfId="33599" xr:uid="{00000000-0005-0000-0000-0000326E0000}"/>
    <cellStyle name="1000-sep (2 dec) 5 3 3 4 2 3" xfId="10964" xr:uid="{00000000-0005-0000-0000-000028050000}"/>
    <cellStyle name="1000-sep (2 dec) 5 3 3 4 2 3 2" xfId="33600" xr:uid="{00000000-0005-0000-0000-0000336E0000}"/>
    <cellStyle name="1000-sep (2 dec) 5 3 3 4 2 4" xfId="10965" xr:uid="{00000000-0005-0000-0000-000029050000}"/>
    <cellStyle name="1000-sep (2 dec) 5 3 3 4 2 4 2" xfId="33601" xr:uid="{00000000-0005-0000-0000-0000346E0000}"/>
    <cellStyle name="1000-sep (2 dec) 5 3 3 4 3" xfId="10966" xr:uid="{00000000-0005-0000-0000-00002A050000}"/>
    <cellStyle name="1000-sep (2 dec) 5 3 3 4 3 2" xfId="33602" xr:uid="{00000000-0005-0000-0000-0000356E0000}"/>
    <cellStyle name="1000-sep (2 dec) 5 3 3 4 4" xfId="10967" xr:uid="{00000000-0005-0000-0000-00002B050000}"/>
    <cellStyle name="1000-sep (2 dec) 5 3 3 4 4 2" xfId="33603" xr:uid="{00000000-0005-0000-0000-0000366E0000}"/>
    <cellStyle name="1000-sep (2 dec) 5 3 3 4 5" xfId="10968" xr:uid="{00000000-0005-0000-0000-00002C050000}"/>
    <cellStyle name="1000-sep (2 dec) 5 3 3 4 5 2" xfId="33604" xr:uid="{00000000-0005-0000-0000-0000376E0000}"/>
    <cellStyle name="1000-sep (2 dec) 5 3 3 5" xfId="252" xr:uid="{00000000-0005-0000-0000-00002D050000}"/>
    <cellStyle name="1000-sep (2 dec) 5 3 3 5 2" xfId="5313" xr:uid="{00000000-0005-0000-0000-00002E050000}"/>
    <cellStyle name="1000-sep (2 dec) 5 3 3 5 2 2" xfId="10969" xr:uid="{00000000-0005-0000-0000-00002F050000}"/>
    <cellStyle name="1000-sep (2 dec) 5 3 3 5 2 2 2" xfId="33605" xr:uid="{00000000-0005-0000-0000-0000386E0000}"/>
    <cellStyle name="1000-sep (2 dec) 5 3 3 5 2 3" xfId="10970" xr:uid="{00000000-0005-0000-0000-000030050000}"/>
    <cellStyle name="1000-sep (2 dec) 5 3 3 5 2 3 2" xfId="33606" xr:uid="{00000000-0005-0000-0000-0000396E0000}"/>
    <cellStyle name="1000-sep (2 dec) 5 3 3 5 2 4" xfId="10971" xr:uid="{00000000-0005-0000-0000-000031050000}"/>
    <cellStyle name="1000-sep (2 dec) 5 3 3 5 2 4 2" xfId="33607" xr:uid="{00000000-0005-0000-0000-00003A6E0000}"/>
    <cellStyle name="1000-sep (2 dec) 5 3 3 5 3" xfId="10972" xr:uid="{00000000-0005-0000-0000-000032050000}"/>
    <cellStyle name="1000-sep (2 dec) 5 3 3 5 3 2" xfId="33608" xr:uid="{00000000-0005-0000-0000-00003B6E0000}"/>
    <cellStyle name="1000-sep (2 dec) 5 3 3 5 4" xfId="10973" xr:uid="{00000000-0005-0000-0000-000033050000}"/>
    <cellStyle name="1000-sep (2 dec) 5 3 3 5 4 2" xfId="33609" xr:uid="{00000000-0005-0000-0000-00003C6E0000}"/>
    <cellStyle name="1000-sep (2 dec) 5 3 3 5 5" xfId="10974" xr:uid="{00000000-0005-0000-0000-000034050000}"/>
    <cellStyle name="1000-sep (2 dec) 5 3 3 5 5 2" xfId="33610" xr:uid="{00000000-0005-0000-0000-00003D6E0000}"/>
    <cellStyle name="1000-sep (2 dec) 5 3 3 6" xfId="253" xr:uid="{00000000-0005-0000-0000-000035050000}"/>
    <cellStyle name="1000-sep (2 dec) 5 3 3 6 2" xfId="5314" xr:uid="{00000000-0005-0000-0000-000036050000}"/>
    <cellStyle name="1000-sep (2 dec) 5 3 3 6 3" xfId="10975" xr:uid="{00000000-0005-0000-0000-000037050000}"/>
    <cellStyle name="1000-sep (2 dec) 5 3 3 6 3 2" xfId="33611" xr:uid="{00000000-0005-0000-0000-00003E6E0000}"/>
    <cellStyle name="1000-sep (2 dec) 5 3 3 6 4" xfId="10976" xr:uid="{00000000-0005-0000-0000-000038050000}"/>
    <cellStyle name="1000-sep (2 dec) 5 3 3 6 4 2" xfId="33612" xr:uid="{00000000-0005-0000-0000-00003F6E0000}"/>
    <cellStyle name="1000-sep (2 dec) 5 3 3 7" xfId="5307" xr:uid="{00000000-0005-0000-0000-000039050000}"/>
    <cellStyle name="1000-sep (2 dec) 5 3 3 7 2" xfId="10977" xr:uid="{00000000-0005-0000-0000-00003A050000}"/>
    <cellStyle name="1000-sep (2 dec) 5 3 3 7 2 2" xfId="33613" xr:uid="{00000000-0005-0000-0000-0000406E0000}"/>
    <cellStyle name="1000-sep (2 dec) 5 3 3 7 3" xfId="10978" xr:uid="{00000000-0005-0000-0000-00003B050000}"/>
    <cellStyle name="1000-sep (2 dec) 5 3 3 7 3 2" xfId="33614" xr:uid="{00000000-0005-0000-0000-0000416E0000}"/>
    <cellStyle name="1000-sep (2 dec) 5 3 3 7 4" xfId="10979" xr:uid="{00000000-0005-0000-0000-00003C050000}"/>
    <cellStyle name="1000-sep (2 dec) 5 3 3 7 4 2" xfId="33615" xr:uid="{00000000-0005-0000-0000-0000426E0000}"/>
    <cellStyle name="1000-sep (2 dec) 5 3 3 8" xfId="10980" xr:uid="{00000000-0005-0000-0000-00003D050000}"/>
    <cellStyle name="1000-sep (2 dec) 5 3 3 8 2" xfId="33616" xr:uid="{00000000-0005-0000-0000-0000436E0000}"/>
    <cellStyle name="1000-sep (2 dec) 5 3 3 9" xfId="10981" xr:uid="{00000000-0005-0000-0000-00003E050000}"/>
    <cellStyle name="1000-sep (2 dec) 5 3 3 9 2" xfId="33617" xr:uid="{00000000-0005-0000-0000-0000446E0000}"/>
    <cellStyle name="1000-sep (2 dec) 5 3 4" xfId="254" xr:uid="{00000000-0005-0000-0000-00003F050000}"/>
    <cellStyle name="1000-sep (2 dec) 5 3 4 2" xfId="255" xr:uid="{00000000-0005-0000-0000-000040050000}"/>
    <cellStyle name="1000-sep (2 dec) 5 3 4 2 2" xfId="5316" xr:uid="{00000000-0005-0000-0000-000041050000}"/>
    <cellStyle name="1000-sep (2 dec) 5 3 4 2 2 2" xfId="10982" xr:uid="{00000000-0005-0000-0000-000042050000}"/>
    <cellStyle name="1000-sep (2 dec) 5 3 4 2 2 2 2" xfId="33618" xr:uid="{00000000-0005-0000-0000-0000456E0000}"/>
    <cellStyle name="1000-sep (2 dec) 5 3 4 2 2 3" xfId="10983" xr:uid="{00000000-0005-0000-0000-000043050000}"/>
    <cellStyle name="1000-sep (2 dec) 5 3 4 2 2 3 2" xfId="33619" xr:uid="{00000000-0005-0000-0000-0000466E0000}"/>
    <cellStyle name="1000-sep (2 dec) 5 3 4 2 2 4" xfId="10984" xr:uid="{00000000-0005-0000-0000-000044050000}"/>
    <cellStyle name="1000-sep (2 dec) 5 3 4 2 2 4 2" xfId="33620" xr:uid="{00000000-0005-0000-0000-0000476E0000}"/>
    <cellStyle name="1000-sep (2 dec) 5 3 4 2 3" xfId="10985" xr:uid="{00000000-0005-0000-0000-000045050000}"/>
    <cellStyle name="1000-sep (2 dec) 5 3 4 2 3 2" xfId="10986" xr:uid="{00000000-0005-0000-0000-000046050000}"/>
    <cellStyle name="1000-sep (2 dec) 5 3 4 2 3 2 2" xfId="33622" xr:uid="{00000000-0005-0000-0000-0000496E0000}"/>
    <cellStyle name="1000-sep (2 dec) 5 3 4 2 3 3" xfId="10987" xr:uid="{00000000-0005-0000-0000-000047050000}"/>
    <cellStyle name="1000-sep (2 dec) 5 3 4 2 3 3 2" xfId="33623" xr:uid="{00000000-0005-0000-0000-00004A6E0000}"/>
    <cellStyle name="1000-sep (2 dec) 5 3 4 2 3 4" xfId="10988" xr:uid="{00000000-0005-0000-0000-000048050000}"/>
    <cellStyle name="1000-sep (2 dec) 5 3 4 2 3 4 2" xfId="33624" xr:uid="{00000000-0005-0000-0000-00004B6E0000}"/>
    <cellStyle name="1000-sep (2 dec) 5 3 4 2 3 5" xfId="33621" xr:uid="{00000000-0005-0000-0000-0000486E0000}"/>
    <cellStyle name="1000-sep (2 dec) 5 3 4 2 4" xfId="10989" xr:uid="{00000000-0005-0000-0000-000049050000}"/>
    <cellStyle name="1000-sep (2 dec) 5 3 4 2 4 2" xfId="33625" xr:uid="{00000000-0005-0000-0000-00004C6E0000}"/>
    <cellStyle name="1000-sep (2 dec) 5 3 4 2 5" xfId="10990" xr:uid="{00000000-0005-0000-0000-00004A050000}"/>
    <cellStyle name="1000-sep (2 dec) 5 3 4 2 5 2" xfId="33626" xr:uid="{00000000-0005-0000-0000-00004D6E0000}"/>
    <cellStyle name="1000-sep (2 dec) 5 3 4 2 6" xfId="10991" xr:uid="{00000000-0005-0000-0000-00004B050000}"/>
    <cellStyle name="1000-sep (2 dec) 5 3 4 2 6 2" xfId="33627" xr:uid="{00000000-0005-0000-0000-00004E6E0000}"/>
    <cellStyle name="1000-sep (2 dec) 5 3 4 3" xfId="5315" xr:uid="{00000000-0005-0000-0000-00004C050000}"/>
    <cellStyle name="1000-sep (2 dec) 5 3 4 3 2" xfId="10992" xr:uid="{00000000-0005-0000-0000-00004D050000}"/>
    <cellStyle name="1000-sep (2 dec) 5 3 4 3 2 2" xfId="33628" xr:uid="{00000000-0005-0000-0000-00004F6E0000}"/>
    <cellStyle name="1000-sep (2 dec) 5 3 4 3 3" xfId="10993" xr:uid="{00000000-0005-0000-0000-00004E050000}"/>
    <cellStyle name="1000-sep (2 dec) 5 3 4 3 3 2" xfId="33629" xr:uid="{00000000-0005-0000-0000-0000506E0000}"/>
    <cellStyle name="1000-sep (2 dec) 5 3 4 3 4" xfId="10994" xr:uid="{00000000-0005-0000-0000-00004F050000}"/>
    <cellStyle name="1000-sep (2 dec) 5 3 4 3 4 2" xfId="33630" xr:uid="{00000000-0005-0000-0000-0000516E0000}"/>
    <cellStyle name="1000-sep (2 dec) 5 3 4 4" xfId="10995" xr:uid="{00000000-0005-0000-0000-000050050000}"/>
    <cellStyle name="1000-sep (2 dec) 5 3 4 4 2" xfId="10996" xr:uid="{00000000-0005-0000-0000-000051050000}"/>
    <cellStyle name="1000-sep (2 dec) 5 3 4 4 2 2" xfId="33632" xr:uid="{00000000-0005-0000-0000-0000536E0000}"/>
    <cellStyle name="1000-sep (2 dec) 5 3 4 4 3" xfId="10997" xr:uid="{00000000-0005-0000-0000-000052050000}"/>
    <cellStyle name="1000-sep (2 dec) 5 3 4 4 3 2" xfId="33633" xr:uid="{00000000-0005-0000-0000-0000546E0000}"/>
    <cellStyle name="1000-sep (2 dec) 5 3 4 4 4" xfId="10998" xr:uid="{00000000-0005-0000-0000-000053050000}"/>
    <cellStyle name="1000-sep (2 dec) 5 3 4 4 4 2" xfId="33634" xr:uid="{00000000-0005-0000-0000-0000556E0000}"/>
    <cellStyle name="1000-sep (2 dec) 5 3 4 4 5" xfId="33631" xr:uid="{00000000-0005-0000-0000-0000526E0000}"/>
    <cellStyle name="1000-sep (2 dec) 5 3 4 5" xfId="10999" xr:uid="{00000000-0005-0000-0000-000054050000}"/>
    <cellStyle name="1000-sep (2 dec) 5 3 4 5 2" xfId="33635" xr:uid="{00000000-0005-0000-0000-0000566E0000}"/>
    <cellStyle name="1000-sep (2 dec) 5 3 4 6" xfId="11000" xr:uid="{00000000-0005-0000-0000-000055050000}"/>
    <cellStyle name="1000-sep (2 dec) 5 3 4 6 2" xfId="33636" xr:uid="{00000000-0005-0000-0000-0000576E0000}"/>
    <cellStyle name="1000-sep (2 dec) 5 3 4 7" xfId="11001" xr:uid="{00000000-0005-0000-0000-000056050000}"/>
    <cellStyle name="1000-sep (2 dec) 5 3 4 7 2" xfId="33637" xr:uid="{00000000-0005-0000-0000-0000586E0000}"/>
    <cellStyle name="1000-sep (2 dec) 5 3 5" xfId="256" xr:uid="{00000000-0005-0000-0000-000057050000}"/>
    <cellStyle name="1000-sep (2 dec) 5 3 5 2" xfId="257" xr:uid="{00000000-0005-0000-0000-000058050000}"/>
    <cellStyle name="1000-sep (2 dec) 5 3 5 2 2" xfId="5318" xr:uid="{00000000-0005-0000-0000-000059050000}"/>
    <cellStyle name="1000-sep (2 dec) 5 3 5 2 2 2" xfId="11002" xr:uid="{00000000-0005-0000-0000-00005A050000}"/>
    <cellStyle name="1000-sep (2 dec) 5 3 5 2 2 2 2" xfId="33638" xr:uid="{00000000-0005-0000-0000-0000596E0000}"/>
    <cellStyle name="1000-sep (2 dec) 5 3 5 2 2 3" xfId="11003" xr:uid="{00000000-0005-0000-0000-00005B050000}"/>
    <cellStyle name="1000-sep (2 dec) 5 3 5 2 2 3 2" xfId="33639" xr:uid="{00000000-0005-0000-0000-00005A6E0000}"/>
    <cellStyle name="1000-sep (2 dec) 5 3 5 2 2 4" xfId="11004" xr:uid="{00000000-0005-0000-0000-00005C050000}"/>
    <cellStyle name="1000-sep (2 dec) 5 3 5 2 2 4 2" xfId="33640" xr:uid="{00000000-0005-0000-0000-00005B6E0000}"/>
    <cellStyle name="1000-sep (2 dec) 5 3 5 2 3" xfId="11005" xr:uid="{00000000-0005-0000-0000-00005D050000}"/>
    <cellStyle name="1000-sep (2 dec) 5 3 5 2 3 2" xfId="11006" xr:uid="{00000000-0005-0000-0000-00005E050000}"/>
    <cellStyle name="1000-sep (2 dec) 5 3 5 2 3 2 2" xfId="33642" xr:uid="{00000000-0005-0000-0000-00005D6E0000}"/>
    <cellStyle name="1000-sep (2 dec) 5 3 5 2 3 3" xfId="11007" xr:uid="{00000000-0005-0000-0000-00005F050000}"/>
    <cellStyle name="1000-sep (2 dec) 5 3 5 2 3 3 2" xfId="33643" xr:uid="{00000000-0005-0000-0000-00005E6E0000}"/>
    <cellStyle name="1000-sep (2 dec) 5 3 5 2 3 4" xfId="11008" xr:uid="{00000000-0005-0000-0000-000060050000}"/>
    <cellStyle name="1000-sep (2 dec) 5 3 5 2 3 4 2" xfId="33644" xr:uid="{00000000-0005-0000-0000-00005F6E0000}"/>
    <cellStyle name="1000-sep (2 dec) 5 3 5 2 3 5" xfId="33641" xr:uid="{00000000-0005-0000-0000-00005C6E0000}"/>
    <cellStyle name="1000-sep (2 dec) 5 3 5 2 4" xfId="11009" xr:uid="{00000000-0005-0000-0000-000061050000}"/>
    <cellStyle name="1000-sep (2 dec) 5 3 5 2 4 2" xfId="33645" xr:uid="{00000000-0005-0000-0000-0000606E0000}"/>
    <cellStyle name="1000-sep (2 dec) 5 3 5 2 5" xfId="11010" xr:uid="{00000000-0005-0000-0000-000062050000}"/>
    <cellStyle name="1000-sep (2 dec) 5 3 5 2 5 2" xfId="33646" xr:uid="{00000000-0005-0000-0000-0000616E0000}"/>
    <cellStyle name="1000-sep (2 dec) 5 3 5 2 6" xfId="11011" xr:uid="{00000000-0005-0000-0000-000063050000}"/>
    <cellStyle name="1000-sep (2 dec) 5 3 5 2 6 2" xfId="33647" xr:uid="{00000000-0005-0000-0000-0000626E0000}"/>
    <cellStyle name="1000-sep (2 dec) 5 3 5 3" xfId="5317" xr:uid="{00000000-0005-0000-0000-000064050000}"/>
    <cellStyle name="1000-sep (2 dec) 5 3 5 3 2" xfId="11012" xr:uid="{00000000-0005-0000-0000-000065050000}"/>
    <cellStyle name="1000-sep (2 dec) 5 3 5 3 2 2" xfId="33648" xr:uid="{00000000-0005-0000-0000-0000636E0000}"/>
    <cellStyle name="1000-sep (2 dec) 5 3 5 3 3" xfId="11013" xr:uid="{00000000-0005-0000-0000-000066050000}"/>
    <cellStyle name="1000-sep (2 dec) 5 3 5 3 3 2" xfId="33649" xr:uid="{00000000-0005-0000-0000-0000646E0000}"/>
    <cellStyle name="1000-sep (2 dec) 5 3 5 3 4" xfId="11014" xr:uid="{00000000-0005-0000-0000-000067050000}"/>
    <cellStyle name="1000-sep (2 dec) 5 3 5 3 4 2" xfId="33650" xr:uid="{00000000-0005-0000-0000-0000656E0000}"/>
    <cellStyle name="1000-sep (2 dec) 5 3 5 4" xfId="11015" xr:uid="{00000000-0005-0000-0000-000068050000}"/>
    <cellStyle name="1000-sep (2 dec) 5 3 5 4 2" xfId="11016" xr:uid="{00000000-0005-0000-0000-000069050000}"/>
    <cellStyle name="1000-sep (2 dec) 5 3 5 4 2 2" xfId="33652" xr:uid="{00000000-0005-0000-0000-0000676E0000}"/>
    <cellStyle name="1000-sep (2 dec) 5 3 5 4 3" xfId="11017" xr:uid="{00000000-0005-0000-0000-00006A050000}"/>
    <cellStyle name="1000-sep (2 dec) 5 3 5 4 3 2" xfId="33653" xr:uid="{00000000-0005-0000-0000-0000686E0000}"/>
    <cellStyle name="1000-sep (2 dec) 5 3 5 4 4" xfId="11018" xr:uid="{00000000-0005-0000-0000-00006B050000}"/>
    <cellStyle name="1000-sep (2 dec) 5 3 5 4 4 2" xfId="33654" xr:uid="{00000000-0005-0000-0000-0000696E0000}"/>
    <cellStyle name="1000-sep (2 dec) 5 3 5 4 5" xfId="33651" xr:uid="{00000000-0005-0000-0000-0000666E0000}"/>
    <cellStyle name="1000-sep (2 dec) 5 3 5 5" xfId="11019" xr:uid="{00000000-0005-0000-0000-00006C050000}"/>
    <cellStyle name="1000-sep (2 dec) 5 3 5 5 2" xfId="33655" xr:uid="{00000000-0005-0000-0000-00006A6E0000}"/>
    <cellStyle name="1000-sep (2 dec) 5 3 5 6" xfId="11020" xr:uid="{00000000-0005-0000-0000-00006D050000}"/>
    <cellStyle name="1000-sep (2 dec) 5 3 5 6 2" xfId="33656" xr:uid="{00000000-0005-0000-0000-00006B6E0000}"/>
    <cellStyle name="1000-sep (2 dec) 5 3 5 7" xfId="11021" xr:uid="{00000000-0005-0000-0000-00006E050000}"/>
    <cellStyle name="1000-sep (2 dec) 5 3 5 7 2" xfId="33657" xr:uid="{00000000-0005-0000-0000-00006C6E0000}"/>
    <cellStyle name="1000-sep (2 dec) 5 3 6" xfId="258" xr:uid="{00000000-0005-0000-0000-00006F050000}"/>
    <cellStyle name="1000-sep (2 dec) 5 3 6 2" xfId="259" xr:uid="{00000000-0005-0000-0000-000070050000}"/>
    <cellStyle name="1000-sep (2 dec) 5 3 6 2 2" xfId="5320" xr:uid="{00000000-0005-0000-0000-000071050000}"/>
    <cellStyle name="1000-sep (2 dec) 5 3 6 2 2 2" xfId="11022" xr:uid="{00000000-0005-0000-0000-000072050000}"/>
    <cellStyle name="1000-sep (2 dec) 5 3 6 2 2 2 2" xfId="33658" xr:uid="{00000000-0005-0000-0000-00006D6E0000}"/>
    <cellStyle name="1000-sep (2 dec) 5 3 6 2 2 3" xfId="11023" xr:uid="{00000000-0005-0000-0000-000073050000}"/>
    <cellStyle name="1000-sep (2 dec) 5 3 6 2 2 3 2" xfId="33659" xr:uid="{00000000-0005-0000-0000-00006E6E0000}"/>
    <cellStyle name="1000-sep (2 dec) 5 3 6 2 2 4" xfId="11024" xr:uid="{00000000-0005-0000-0000-000074050000}"/>
    <cellStyle name="1000-sep (2 dec) 5 3 6 2 2 4 2" xfId="33660" xr:uid="{00000000-0005-0000-0000-00006F6E0000}"/>
    <cellStyle name="1000-sep (2 dec) 5 3 6 2 3" xfId="11025" xr:uid="{00000000-0005-0000-0000-000075050000}"/>
    <cellStyle name="1000-sep (2 dec) 5 3 6 2 3 2" xfId="33661" xr:uid="{00000000-0005-0000-0000-0000706E0000}"/>
    <cellStyle name="1000-sep (2 dec) 5 3 6 2 4" xfId="11026" xr:uid="{00000000-0005-0000-0000-000076050000}"/>
    <cellStyle name="1000-sep (2 dec) 5 3 6 2 4 2" xfId="33662" xr:uid="{00000000-0005-0000-0000-0000716E0000}"/>
    <cellStyle name="1000-sep (2 dec) 5 3 6 2 5" xfId="11027" xr:uid="{00000000-0005-0000-0000-000077050000}"/>
    <cellStyle name="1000-sep (2 dec) 5 3 6 2 5 2" xfId="33663" xr:uid="{00000000-0005-0000-0000-0000726E0000}"/>
    <cellStyle name="1000-sep (2 dec) 5 3 6 3" xfId="5319" xr:uid="{00000000-0005-0000-0000-000078050000}"/>
    <cellStyle name="1000-sep (2 dec) 5 3 6 3 2" xfId="11028" xr:uid="{00000000-0005-0000-0000-000079050000}"/>
    <cellStyle name="1000-sep (2 dec) 5 3 6 3 2 2" xfId="33664" xr:uid="{00000000-0005-0000-0000-0000736E0000}"/>
    <cellStyle name="1000-sep (2 dec) 5 3 6 3 3" xfId="11029" xr:uid="{00000000-0005-0000-0000-00007A050000}"/>
    <cellStyle name="1000-sep (2 dec) 5 3 6 3 3 2" xfId="33665" xr:uid="{00000000-0005-0000-0000-0000746E0000}"/>
    <cellStyle name="1000-sep (2 dec) 5 3 6 3 4" xfId="11030" xr:uid="{00000000-0005-0000-0000-00007B050000}"/>
    <cellStyle name="1000-sep (2 dec) 5 3 6 3 4 2" xfId="33666" xr:uid="{00000000-0005-0000-0000-0000756E0000}"/>
    <cellStyle name="1000-sep (2 dec) 5 3 6 4" xfId="11031" xr:uid="{00000000-0005-0000-0000-00007C050000}"/>
    <cellStyle name="1000-sep (2 dec) 5 3 6 4 2" xfId="11032" xr:uid="{00000000-0005-0000-0000-00007D050000}"/>
    <cellStyle name="1000-sep (2 dec) 5 3 6 4 2 2" xfId="33668" xr:uid="{00000000-0005-0000-0000-0000776E0000}"/>
    <cellStyle name="1000-sep (2 dec) 5 3 6 4 3" xfId="11033" xr:uid="{00000000-0005-0000-0000-00007E050000}"/>
    <cellStyle name="1000-sep (2 dec) 5 3 6 4 3 2" xfId="33669" xr:uid="{00000000-0005-0000-0000-0000786E0000}"/>
    <cellStyle name="1000-sep (2 dec) 5 3 6 4 4" xfId="11034" xr:uid="{00000000-0005-0000-0000-00007F050000}"/>
    <cellStyle name="1000-sep (2 dec) 5 3 6 4 4 2" xfId="33670" xr:uid="{00000000-0005-0000-0000-0000796E0000}"/>
    <cellStyle name="1000-sep (2 dec) 5 3 6 4 5" xfId="33667" xr:uid="{00000000-0005-0000-0000-0000766E0000}"/>
    <cellStyle name="1000-sep (2 dec) 5 3 6 5" xfId="11035" xr:uid="{00000000-0005-0000-0000-000080050000}"/>
    <cellStyle name="1000-sep (2 dec) 5 3 6 5 2" xfId="33671" xr:uid="{00000000-0005-0000-0000-00007A6E0000}"/>
    <cellStyle name="1000-sep (2 dec) 5 3 6 6" xfId="11036" xr:uid="{00000000-0005-0000-0000-000081050000}"/>
    <cellStyle name="1000-sep (2 dec) 5 3 6 6 2" xfId="33672" xr:uid="{00000000-0005-0000-0000-00007B6E0000}"/>
    <cellStyle name="1000-sep (2 dec) 5 3 6 7" xfId="11037" xr:uid="{00000000-0005-0000-0000-000082050000}"/>
    <cellStyle name="1000-sep (2 dec) 5 3 6 7 2" xfId="33673" xr:uid="{00000000-0005-0000-0000-00007C6E0000}"/>
    <cellStyle name="1000-sep (2 dec) 5 3 7" xfId="260" xr:uid="{00000000-0005-0000-0000-000083050000}"/>
    <cellStyle name="1000-sep (2 dec) 5 3 7 2" xfId="261" xr:uid="{00000000-0005-0000-0000-000084050000}"/>
    <cellStyle name="1000-sep (2 dec) 5 3 7 2 2" xfId="5322" xr:uid="{00000000-0005-0000-0000-000085050000}"/>
    <cellStyle name="1000-sep (2 dec) 5 3 7 2 2 2" xfId="11038" xr:uid="{00000000-0005-0000-0000-000086050000}"/>
    <cellStyle name="1000-sep (2 dec) 5 3 7 2 2 2 2" xfId="33674" xr:uid="{00000000-0005-0000-0000-00007D6E0000}"/>
    <cellStyle name="1000-sep (2 dec) 5 3 7 2 2 3" xfId="11039" xr:uid="{00000000-0005-0000-0000-000087050000}"/>
    <cellStyle name="1000-sep (2 dec) 5 3 7 2 2 3 2" xfId="33675" xr:uid="{00000000-0005-0000-0000-00007E6E0000}"/>
    <cellStyle name="1000-sep (2 dec) 5 3 7 2 2 4" xfId="11040" xr:uid="{00000000-0005-0000-0000-000088050000}"/>
    <cellStyle name="1000-sep (2 dec) 5 3 7 2 2 4 2" xfId="33676" xr:uid="{00000000-0005-0000-0000-00007F6E0000}"/>
    <cellStyle name="1000-sep (2 dec) 5 3 7 2 3" xfId="11041" xr:uid="{00000000-0005-0000-0000-000089050000}"/>
    <cellStyle name="1000-sep (2 dec) 5 3 7 2 3 2" xfId="33677" xr:uid="{00000000-0005-0000-0000-0000806E0000}"/>
    <cellStyle name="1000-sep (2 dec) 5 3 7 2 4" xfId="11042" xr:uid="{00000000-0005-0000-0000-00008A050000}"/>
    <cellStyle name="1000-sep (2 dec) 5 3 7 2 4 2" xfId="33678" xr:uid="{00000000-0005-0000-0000-0000816E0000}"/>
    <cellStyle name="1000-sep (2 dec) 5 3 7 2 5" xfId="11043" xr:uid="{00000000-0005-0000-0000-00008B050000}"/>
    <cellStyle name="1000-sep (2 dec) 5 3 7 2 5 2" xfId="33679" xr:uid="{00000000-0005-0000-0000-0000826E0000}"/>
    <cellStyle name="1000-sep (2 dec) 5 3 7 3" xfId="5321" xr:uid="{00000000-0005-0000-0000-00008C050000}"/>
    <cellStyle name="1000-sep (2 dec) 5 3 7 3 2" xfId="11044" xr:uid="{00000000-0005-0000-0000-00008D050000}"/>
    <cellStyle name="1000-sep (2 dec) 5 3 7 3 2 2" xfId="33680" xr:uid="{00000000-0005-0000-0000-0000836E0000}"/>
    <cellStyle name="1000-sep (2 dec) 5 3 7 3 3" xfId="11045" xr:uid="{00000000-0005-0000-0000-00008E050000}"/>
    <cellStyle name="1000-sep (2 dec) 5 3 7 3 3 2" xfId="33681" xr:uid="{00000000-0005-0000-0000-0000846E0000}"/>
    <cellStyle name="1000-sep (2 dec) 5 3 7 3 4" xfId="11046" xr:uid="{00000000-0005-0000-0000-00008F050000}"/>
    <cellStyle name="1000-sep (2 dec) 5 3 7 3 4 2" xfId="33682" xr:uid="{00000000-0005-0000-0000-0000856E0000}"/>
    <cellStyle name="1000-sep (2 dec) 5 3 7 4" xfId="11047" xr:uid="{00000000-0005-0000-0000-000090050000}"/>
    <cellStyle name="1000-sep (2 dec) 5 3 7 4 2" xfId="33683" xr:uid="{00000000-0005-0000-0000-0000866E0000}"/>
    <cellStyle name="1000-sep (2 dec) 5 3 7 5" xfId="11048" xr:uid="{00000000-0005-0000-0000-000091050000}"/>
    <cellStyle name="1000-sep (2 dec) 5 3 7 5 2" xfId="33684" xr:uid="{00000000-0005-0000-0000-0000876E0000}"/>
    <cellStyle name="1000-sep (2 dec) 5 3 7 6" xfId="11049" xr:uid="{00000000-0005-0000-0000-000092050000}"/>
    <cellStyle name="1000-sep (2 dec) 5 3 7 6 2" xfId="33685" xr:uid="{00000000-0005-0000-0000-0000886E0000}"/>
    <cellStyle name="1000-sep (2 dec) 5 3 8" xfId="262" xr:uid="{00000000-0005-0000-0000-000093050000}"/>
    <cellStyle name="1000-sep (2 dec) 5 3 8 2" xfId="5323" xr:uid="{00000000-0005-0000-0000-000094050000}"/>
    <cellStyle name="1000-sep (2 dec) 5 3 8 2 2" xfId="11050" xr:uid="{00000000-0005-0000-0000-000095050000}"/>
    <cellStyle name="1000-sep (2 dec) 5 3 8 2 2 2" xfId="33686" xr:uid="{00000000-0005-0000-0000-0000896E0000}"/>
    <cellStyle name="1000-sep (2 dec) 5 3 8 2 3" xfId="11051" xr:uid="{00000000-0005-0000-0000-000096050000}"/>
    <cellStyle name="1000-sep (2 dec) 5 3 8 2 3 2" xfId="33687" xr:uid="{00000000-0005-0000-0000-00008A6E0000}"/>
    <cellStyle name="1000-sep (2 dec) 5 3 8 2 4" xfId="11052" xr:uid="{00000000-0005-0000-0000-000097050000}"/>
    <cellStyle name="1000-sep (2 dec) 5 3 8 2 4 2" xfId="33688" xr:uid="{00000000-0005-0000-0000-00008B6E0000}"/>
    <cellStyle name="1000-sep (2 dec) 5 3 8 3" xfId="11053" xr:uid="{00000000-0005-0000-0000-000098050000}"/>
    <cellStyle name="1000-sep (2 dec) 5 3 8 3 2" xfId="33689" xr:uid="{00000000-0005-0000-0000-00008C6E0000}"/>
    <cellStyle name="1000-sep (2 dec) 5 3 8 4" xfId="11054" xr:uid="{00000000-0005-0000-0000-000099050000}"/>
    <cellStyle name="1000-sep (2 dec) 5 3 8 4 2" xfId="33690" xr:uid="{00000000-0005-0000-0000-00008D6E0000}"/>
    <cellStyle name="1000-sep (2 dec) 5 3 8 5" xfId="11055" xr:uid="{00000000-0005-0000-0000-00009A050000}"/>
    <cellStyle name="1000-sep (2 dec) 5 3 8 5 2" xfId="33691" xr:uid="{00000000-0005-0000-0000-00008E6E0000}"/>
    <cellStyle name="1000-sep (2 dec) 5 3 9" xfId="263" xr:uid="{00000000-0005-0000-0000-00009B050000}"/>
    <cellStyle name="1000-sep (2 dec) 5 3 9 2" xfId="5324" xr:uid="{00000000-0005-0000-0000-00009C050000}"/>
    <cellStyle name="1000-sep (2 dec) 5 3 9 2 2" xfId="11056" xr:uid="{00000000-0005-0000-0000-00009D050000}"/>
    <cellStyle name="1000-sep (2 dec) 5 3 9 2 2 2" xfId="33692" xr:uid="{00000000-0005-0000-0000-00008F6E0000}"/>
    <cellStyle name="1000-sep (2 dec) 5 3 9 2 3" xfId="11057" xr:uid="{00000000-0005-0000-0000-00009E050000}"/>
    <cellStyle name="1000-sep (2 dec) 5 3 9 2 3 2" xfId="33693" xr:uid="{00000000-0005-0000-0000-0000906E0000}"/>
    <cellStyle name="1000-sep (2 dec) 5 3 9 2 4" xfId="11058" xr:uid="{00000000-0005-0000-0000-00009F050000}"/>
    <cellStyle name="1000-sep (2 dec) 5 3 9 2 4 2" xfId="33694" xr:uid="{00000000-0005-0000-0000-0000916E0000}"/>
    <cellStyle name="1000-sep (2 dec) 5 3 9 3" xfId="11059" xr:uid="{00000000-0005-0000-0000-0000A0050000}"/>
    <cellStyle name="1000-sep (2 dec) 5 3 9 3 2" xfId="33695" xr:uid="{00000000-0005-0000-0000-0000926E0000}"/>
    <cellStyle name="1000-sep (2 dec) 5 3 9 4" xfId="11060" xr:uid="{00000000-0005-0000-0000-0000A1050000}"/>
    <cellStyle name="1000-sep (2 dec) 5 3 9 4 2" xfId="33696" xr:uid="{00000000-0005-0000-0000-0000936E0000}"/>
    <cellStyle name="1000-sep (2 dec) 5 3 9 5" xfId="11061" xr:uid="{00000000-0005-0000-0000-0000A2050000}"/>
    <cellStyle name="1000-sep (2 dec) 5 3 9 5 2" xfId="33697" xr:uid="{00000000-0005-0000-0000-0000946E0000}"/>
    <cellStyle name="1000-sep (2 dec) 5 4" xfId="264" xr:uid="{00000000-0005-0000-0000-0000A3050000}"/>
    <cellStyle name="1000-sep (2 dec) 5 4 10" xfId="5325" xr:uid="{00000000-0005-0000-0000-0000A4050000}"/>
    <cellStyle name="1000-sep (2 dec) 5 4 10 2" xfId="11062" xr:uid="{00000000-0005-0000-0000-0000A5050000}"/>
    <cellStyle name="1000-sep (2 dec) 5 4 10 2 2" xfId="33698" xr:uid="{00000000-0005-0000-0000-0000956E0000}"/>
    <cellStyle name="1000-sep (2 dec) 5 4 10 3" xfId="11063" xr:uid="{00000000-0005-0000-0000-0000A6050000}"/>
    <cellStyle name="1000-sep (2 dec) 5 4 10 3 2" xfId="33699" xr:uid="{00000000-0005-0000-0000-0000966E0000}"/>
    <cellStyle name="1000-sep (2 dec) 5 4 10 4" xfId="11064" xr:uid="{00000000-0005-0000-0000-0000A7050000}"/>
    <cellStyle name="1000-sep (2 dec) 5 4 10 4 2" xfId="33700" xr:uid="{00000000-0005-0000-0000-0000976E0000}"/>
    <cellStyle name="1000-sep (2 dec) 5 4 11" xfId="11065" xr:uid="{00000000-0005-0000-0000-0000A8050000}"/>
    <cellStyle name="1000-sep (2 dec) 5 4 11 2" xfId="33701" xr:uid="{00000000-0005-0000-0000-0000986E0000}"/>
    <cellStyle name="1000-sep (2 dec) 5 4 12" xfId="11066" xr:uid="{00000000-0005-0000-0000-0000A9050000}"/>
    <cellStyle name="1000-sep (2 dec) 5 4 12 2" xfId="33702" xr:uid="{00000000-0005-0000-0000-0000996E0000}"/>
    <cellStyle name="1000-sep (2 dec) 5 4 13" xfId="11067" xr:uid="{00000000-0005-0000-0000-0000AA050000}"/>
    <cellStyle name="1000-sep (2 dec) 5 4 13 2" xfId="33703" xr:uid="{00000000-0005-0000-0000-00009A6E0000}"/>
    <cellStyle name="1000-sep (2 dec) 5 4 2" xfId="265" xr:uid="{00000000-0005-0000-0000-0000AB050000}"/>
    <cellStyle name="1000-sep (2 dec) 5 4 2 10" xfId="11068" xr:uid="{00000000-0005-0000-0000-0000AC050000}"/>
    <cellStyle name="1000-sep (2 dec) 5 4 2 10 2" xfId="33704" xr:uid="{00000000-0005-0000-0000-00009B6E0000}"/>
    <cellStyle name="1000-sep (2 dec) 5 4 2 2" xfId="266" xr:uid="{00000000-0005-0000-0000-0000AD050000}"/>
    <cellStyle name="1000-sep (2 dec) 5 4 2 2 2" xfId="267" xr:uid="{00000000-0005-0000-0000-0000AE050000}"/>
    <cellStyle name="1000-sep (2 dec) 5 4 2 2 2 2" xfId="5328" xr:uid="{00000000-0005-0000-0000-0000AF050000}"/>
    <cellStyle name="1000-sep (2 dec) 5 4 2 2 2 2 2" xfId="11069" xr:uid="{00000000-0005-0000-0000-0000B0050000}"/>
    <cellStyle name="1000-sep (2 dec) 5 4 2 2 2 2 2 2" xfId="33705" xr:uid="{00000000-0005-0000-0000-00009C6E0000}"/>
    <cellStyle name="1000-sep (2 dec) 5 4 2 2 2 2 3" xfId="11070" xr:uid="{00000000-0005-0000-0000-0000B1050000}"/>
    <cellStyle name="1000-sep (2 dec) 5 4 2 2 2 2 3 2" xfId="33706" xr:uid="{00000000-0005-0000-0000-00009D6E0000}"/>
    <cellStyle name="1000-sep (2 dec) 5 4 2 2 2 2 4" xfId="11071" xr:uid="{00000000-0005-0000-0000-0000B2050000}"/>
    <cellStyle name="1000-sep (2 dec) 5 4 2 2 2 2 4 2" xfId="33707" xr:uid="{00000000-0005-0000-0000-00009E6E0000}"/>
    <cellStyle name="1000-sep (2 dec) 5 4 2 2 2 3" xfId="11072" xr:uid="{00000000-0005-0000-0000-0000B3050000}"/>
    <cellStyle name="1000-sep (2 dec) 5 4 2 2 2 3 2" xfId="33708" xr:uid="{00000000-0005-0000-0000-00009F6E0000}"/>
    <cellStyle name="1000-sep (2 dec) 5 4 2 2 2 4" xfId="11073" xr:uid="{00000000-0005-0000-0000-0000B4050000}"/>
    <cellStyle name="1000-sep (2 dec) 5 4 2 2 2 4 2" xfId="33709" xr:uid="{00000000-0005-0000-0000-0000A06E0000}"/>
    <cellStyle name="1000-sep (2 dec) 5 4 2 2 2 5" xfId="11074" xr:uid="{00000000-0005-0000-0000-0000B5050000}"/>
    <cellStyle name="1000-sep (2 dec) 5 4 2 2 2 5 2" xfId="33710" xr:uid="{00000000-0005-0000-0000-0000A16E0000}"/>
    <cellStyle name="1000-sep (2 dec) 5 4 2 2 3" xfId="5327" xr:uid="{00000000-0005-0000-0000-0000B6050000}"/>
    <cellStyle name="1000-sep (2 dec) 5 4 2 2 3 2" xfId="11075" xr:uid="{00000000-0005-0000-0000-0000B7050000}"/>
    <cellStyle name="1000-sep (2 dec) 5 4 2 2 3 2 2" xfId="33711" xr:uid="{00000000-0005-0000-0000-0000A26E0000}"/>
    <cellStyle name="1000-sep (2 dec) 5 4 2 2 3 3" xfId="11076" xr:uid="{00000000-0005-0000-0000-0000B8050000}"/>
    <cellStyle name="1000-sep (2 dec) 5 4 2 2 3 3 2" xfId="33712" xr:uid="{00000000-0005-0000-0000-0000A36E0000}"/>
    <cellStyle name="1000-sep (2 dec) 5 4 2 2 3 4" xfId="11077" xr:uid="{00000000-0005-0000-0000-0000B9050000}"/>
    <cellStyle name="1000-sep (2 dec) 5 4 2 2 3 4 2" xfId="33713" xr:uid="{00000000-0005-0000-0000-0000A46E0000}"/>
    <cellStyle name="1000-sep (2 dec) 5 4 2 2 4" xfId="11078" xr:uid="{00000000-0005-0000-0000-0000BA050000}"/>
    <cellStyle name="1000-sep (2 dec) 5 4 2 2 4 2" xfId="11079" xr:uid="{00000000-0005-0000-0000-0000BB050000}"/>
    <cellStyle name="1000-sep (2 dec) 5 4 2 2 4 2 2" xfId="33715" xr:uid="{00000000-0005-0000-0000-0000A66E0000}"/>
    <cellStyle name="1000-sep (2 dec) 5 4 2 2 4 3" xfId="11080" xr:uid="{00000000-0005-0000-0000-0000BC050000}"/>
    <cellStyle name="1000-sep (2 dec) 5 4 2 2 4 3 2" xfId="33716" xr:uid="{00000000-0005-0000-0000-0000A76E0000}"/>
    <cellStyle name="1000-sep (2 dec) 5 4 2 2 4 4" xfId="11081" xr:uid="{00000000-0005-0000-0000-0000BD050000}"/>
    <cellStyle name="1000-sep (2 dec) 5 4 2 2 4 4 2" xfId="33717" xr:uid="{00000000-0005-0000-0000-0000A86E0000}"/>
    <cellStyle name="1000-sep (2 dec) 5 4 2 2 4 5" xfId="33714" xr:uid="{00000000-0005-0000-0000-0000A56E0000}"/>
    <cellStyle name="1000-sep (2 dec) 5 4 2 2 5" xfId="11082" xr:uid="{00000000-0005-0000-0000-0000BE050000}"/>
    <cellStyle name="1000-sep (2 dec) 5 4 2 2 5 2" xfId="33718" xr:uid="{00000000-0005-0000-0000-0000A96E0000}"/>
    <cellStyle name="1000-sep (2 dec) 5 4 2 2 6" xfId="11083" xr:uid="{00000000-0005-0000-0000-0000BF050000}"/>
    <cellStyle name="1000-sep (2 dec) 5 4 2 2 6 2" xfId="33719" xr:uid="{00000000-0005-0000-0000-0000AA6E0000}"/>
    <cellStyle name="1000-sep (2 dec) 5 4 2 2 7" xfId="11084" xr:uid="{00000000-0005-0000-0000-0000C0050000}"/>
    <cellStyle name="1000-sep (2 dec) 5 4 2 2 7 2" xfId="33720" xr:uid="{00000000-0005-0000-0000-0000AB6E0000}"/>
    <cellStyle name="1000-sep (2 dec) 5 4 2 3" xfId="268" xr:uid="{00000000-0005-0000-0000-0000C1050000}"/>
    <cellStyle name="1000-sep (2 dec) 5 4 2 3 2" xfId="269" xr:uid="{00000000-0005-0000-0000-0000C2050000}"/>
    <cellStyle name="1000-sep (2 dec) 5 4 2 3 2 2" xfId="5330" xr:uid="{00000000-0005-0000-0000-0000C3050000}"/>
    <cellStyle name="1000-sep (2 dec) 5 4 2 3 2 2 2" xfId="11085" xr:uid="{00000000-0005-0000-0000-0000C4050000}"/>
    <cellStyle name="1000-sep (2 dec) 5 4 2 3 2 2 2 2" xfId="33721" xr:uid="{00000000-0005-0000-0000-0000AC6E0000}"/>
    <cellStyle name="1000-sep (2 dec) 5 4 2 3 2 2 3" xfId="11086" xr:uid="{00000000-0005-0000-0000-0000C5050000}"/>
    <cellStyle name="1000-sep (2 dec) 5 4 2 3 2 2 3 2" xfId="33722" xr:uid="{00000000-0005-0000-0000-0000AD6E0000}"/>
    <cellStyle name="1000-sep (2 dec) 5 4 2 3 2 2 4" xfId="11087" xr:uid="{00000000-0005-0000-0000-0000C6050000}"/>
    <cellStyle name="1000-sep (2 dec) 5 4 2 3 2 2 4 2" xfId="33723" xr:uid="{00000000-0005-0000-0000-0000AE6E0000}"/>
    <cellStyle name="1000-sep (2 dec) 5 4 2 3 2 3" xfId="11088" xr:uid="{00000000-0005-0000-0000-0000C7050000}"/>
    <cellStyle name="1000-sep (2 dec) 5 4 2 3 2 3 2" xfId="33724" xr:uid="{00000000-0005-0000-0000-0000AF6E0000}"/>
    <cellStyle name="1000-sep (2 dec) 5 4 2 3 2 4" xfId="11089" xr:uid="{00000000-0005-0000-0000-0000C8050000}"/>
    <cellStyle name="1000-sep (2 dec) 5 4 2 3 2 4 2" xfId="33725" xr:uid="{00000000-0005-0000-0000-0000B06E0000}"/>
    <cellStyle name="1000-sep (2 dec) 5 4 2 3 2 5" xfId="11090" xr:uid="{00000000-0005-0000-0000-0000C9050000}"/>
    <cellStyle name="1000-sep (2 dec) 5 4 2 3 2 5 2" xfId="33726" xr:uid="{00000000-0005-0000-0000-0000B16E0000}"/>
    <cellStyle name="1000-sep (2 dec) 5 4 2 3 3" xfId="5329" xr:uid="{00000000-0005-0000-0000-0000CA050000}"/>
    <cellStyle name="1000-sep (2 dec) 5 4 2 3 3 2" xfId="11091" xr:uid="{00000000-0005-0000-0000-0000CB050000}"/>
    <cellStyle name="1000-sep (2 dec) 5 4 2 3 3 2 2" xfId="33727" xr:uid="{00000000-0005-0000-0000-0000B26E0000}"/>
    <cellStyle name="1000-sep (2 dec) 5 4 2 3 3 3" xfId="11092" xr:uid="{00000000-0005-0000-0000-0000CC050000}"/>
    <cellStyle name="1000-sep (2 dec) 5 4 2 3 3 3 2" xfId="33728" xr:uid="{00000000-0005-0000-0000-0000B36E0000}"/>
    <cellStyle name="1000-sep (2 dec) 5 4 2 3 3 4" xfId="11093" xr:uid="{00000000-0005-0000-0000-0000CD050000}"/>
    <cellStyle name="1000-sep (2 dec) 5 4 2 3 3 4 2" xfId="33729" xr:uid="{00000000-0005-0000-0000-0000B46E0000}"/>
    <cellStyle name="1000-sep (2 dec) 5 4 2 3 4" xfId="11094" xr:uid="{00000000-0005-0000-0000-0000CE050000}"/>
    <cellStyle name="1000-sep (2 dec) 5 4 2 3 4 2" xfId="33730" xr:uid="{00000000-0005-0000-0000-0000B56E0000}"/>
    <cellStyle name="1000-sep (2 dec) 5 4 2 3 5" xfId="11095" xr:uid="{00000000-0005-0000-0000-0000CF050000}"/>
    <cellStyle name="1000-sep (2 dec) 5 4 2 3 5 2" xfId="33731" xr:uid="{00000000-0005-0000-0000-0000B66E0000}"/>
    <cellStyle name="1000-sep (2 dec) 5 4 2 3 6" xfId="11096" xr:uid="{00000000-0005-0000-0000-0000D0050000}"/>
    <cellStyle name="1000-sep (2 dec) 5 4 2 3 6 2" xfId="33732" xr:uid="{00000000-0005-0000-0000-0000B76E0000}"/>
    <cellStyle name="1000-sep (2 dec) 5 4 2 4" xfId="270" xr:uid="{00000000-0005-0000-0000-0000D1050000}"/>
    <cellStyle name="1000-sep (2 dec) 5 4 2 4 2" xfId="5331" xr:uid="{00000000-0005-0000-0000-0000D2050000}"/>
    <cellStyle name="1000-sep (2 dec) 5 4 2 4 2 2" xfId="11097" xr:uid="{00000000-0005-0000-0000-0000D3050000}"/>
    <cellStyle name="1000-sep (2 dec) 5 4 2 4 2 2 2" xfId="33733" xr:uid="{00000000-0005-0000-0000-0000B86E0000}"/>
    <cellStyle name="1000-sep (2 dec) 5 4 2 4 2 3" xfId="11098" xr:uid="{00000000-0005-0000-0000-0000D4050000}"/>
    <cellStyle name="1000-sep (2 dec) 5 4 2 4 2 3 2" xfId="33734" xr:uid="{00000000-0005-0000-0000-0000B96E0000}"/>
    <cellStyle name="1000-sep (2 dec) 5 4 2 4 2 4" xfId="11099" xr:uid="{00000000-0005-0000-0000-0000D5050000}"/>
    <cellStyle name="1000-sep (2 dec) 5 4 2 4 2 4 2" xfId="33735" xr:uid="{00000000-0005-0000-0000-0000BA6E0000}"/>
    <cellStyle name="1000-sep (2 dec) 5 4 2 4 3" xfId="11100" xr:uid="{00000000-0005-0000-0000-0000D6050000}"/>
    <cellStyle name="1000-sep (2 dec) 5 4 2 4 3 2" xfId="33736" xr:uid="{00000000-0005-0000-0000-0000BB6E0000}"/>
    <cellStyle name="1000-sep (2 dec) 5 4 2 4 4" xfId="11101" xr:uid="{00000000-0005-0000-0000-0000D7050000}"/>
    <cellStyle name="1000-sep (2 dec) 5 4 2 4 4 2" xfId="33737" xr:uid="{00000000-0005-0000-0000-0000BC6E0000}"/>
    <cellStyle name="1000-sep (2 dec) 5 4 2 4 5" xfId="11102" xr:uid="{00000000-0005-0000-0000-0000D8050000}"/>
    <cellStyle name="1000-sep (2 dec) 5 4 2 4 5 2" xfId="33738" xr:uid="{00000000-0005-0000-0000-0000BD6E0000}"/>
    <cellStyle name="1000-sep (2 dec) 5 4 2 5" xfId="271" xr:uid="{00000000-0005-0000-0000-0000D9050000}"/>
    <cellStyle name="1000-sep (2 dec) 5 4 2 5 2" xfId="5332" xr:uid="{00000000-0005-0000-0000-0000DA050000}"/>
    <cellStyle name="1000-sep (2 dec) 5 4 2 5 2 2" xfId="11103" xr:uid="{00000000-0005-0000-0000-0000DB050000}"/>
    <cellStyle name="1000-sep (2 dec) 5 4 2 5 2 2 2" xfId="33739" xr:uid="{00000000-0005-0000-0000-0000BE6E0000}"/>
    <cellStyle name="1000-sep (2 dec) 5 4 2 5 2 3" xfId="11104" xr:uid="{00000000-0005-0000-0000-0000DC050000}"/>
    <cellStyle name="1000-sep (2 dec) 5 4 2 5 2 3 2" xfId="33740" xr:uid="{00000000-0005-0000-0000-0000BF6E0000}"/>
    <cellStyle name="1000-sep (2 dec) 5 4 2 5 2 4" xfId="11105" xr:uid="{00000000-0005-0000-0000-0000DD050000}"/>
    <cellStyle name="1000-sep (2 dec) 5 4 2 5 2 4 2" xfId="33741" xr:uid="{00000000-0005-0000-0000-0000C06E0000}"/>
    <cellStyle name="1000-sep (2 dec) 5 4 2 5 3" xfId="11106" xr:uid="{00000000-0005-0000-0000-0000DE050000}"/>
    <cellStyle name="1000-sep (2 dec) 5 4 2 5 3 2" xfId="33742" xr:uid="{00000000-0005-0000-0000-0000C16E0000}"/>
    <cellStyle name="1000-sep (2 dec) 5 4 2 5 4" xfId="11107" xr:uid="{00000000-0005-0000-0000-0000DF050000}"/>
    <cellStyle name="1000-sep (2 dec) 5 4 2 5 4 2" xfId="33743" xr:uid="{00000000-0005-0000-0000-0000C26E0000}"/>
    <cellStyle name="1000-sep (2 dec) 5 4 2 5 5" xfId="11108" xr:uid="{00000000-0005-0000-0000-0000E0050000}"/>
    <cellStyle name="1000-sep (2 dec) 5 4 2 5 5 2" xfId="33744" xr:uid="{00000000-0005-0000-0000-0000C36E0000}"/>
    <cellStyle name="1000-sep (2 dec) 5 4 2 6" xfId="272" xr:uid="{00000000-0005-0000-0000-0000E1050000}"/>
    <cellStyle name="1000-sep (2 dec) 5 4 2 6 2" xfId="5333" xr:uid="{00000000-0005-0000-0000-0000E2050000}"/>
    <cellStyle name="1000-sep (2 dec) 5 4 2 6 3" xfId="11109" xr:uid="{00000000-0005-0000-0000-0000E3050000}"/>
    <cellStyle name="1000-sep (2 dec) 5 4 2 6 3 2" xfId="33745" xr:uid="{00000000-0005-0000-0000-0000C46E0000}"/>
    <cellStyle name="1000-sep (2 dec) 5 4 2 6 4" xfId="11110" xr:uid="{00000000-0005-0000-0000-0000E4050000}"/>
    <cellStyle name="1000-sep (2 dec) 5 4 2 6 4 2" xfId="33746" xr:uid="{00000000-0005-0000-0000-0000C56E0000}"/>
    <cellStyle name="1000-sep (2 dec) 5 4 2 7" xfId="5326" xr:uid="{00000000-0005-0000-0000-0000E5050000}"/>
    <cellStyle name="1000-sep (2 dec) 5 4 2 7 2" xfId="11111" xr:uid="{00000000-0005-0000-0000-0000E6050000}"/>
    <cellStyle name="1000-sep (2 dec) 5 4 2 7 2 2" xfId="33747" xr:uid="{00000000-0005-0000-0000-0000C66E0000}"/>
    <cellStyle name="1000-sep (2 dec) 5 4 2 7 3" xfId="11112" xr:uid="{00000000-0005-0000-0000-0000E7050000}"/>
    <cellStyle name="1000-sep (2 dec) 5 4 2 7 3 2" xfId="33748" xr:uid="{00000000-0005-0000-0000-0000C76E0000}"/>
    <cellStyle name="1000-sep (2 dec) 5 4 2 7 4" xfId="11113" xr:uid="{00000000-0005-0000-0000-0000E8050000}"/>
    <cellStyle name="1000-sep (2 dec) 5 4 2 7 4 2" xfId="33749" xr:uid="{00000000-0005-0000-0000-0000C86E0000}"/>
    <cellStyle name="1000-sep (2 dec) 5 4 2 8" xfId="11114" xr:uid="{00000000-0005-0000-0000-0000E9050000}"/>
    <cellStyle name="1000-sep (2 dec) 5 4 2 8 2" xfId="33750" xr:uid="{00000000-0005-0000-0000-0000C96E0000}"/>
    <cellStyle name="1000-sep (2 dec) 5 4 2 9" xfId="11115" xr:uid="{00000000-0005-0000-0000-0000EA050000}"/>
    <cellStyle name="1000-sep (2 dec) 5 4 2 9 2" xfId="33751" xr:uid="{00000000-0005-0000-0000-0000CA6E0000}"/>
    <cellStyle name="1000-sep (2 dec) 5 4 3" xfId="273" xr:uid="{00000000-0005-0000-0000-0000EB050000}"/>
    <cellStyle name="1000-sep (2 dec) 5 4 3 2" xfId="274" xr:uid="{00000000-0005-0000-0000-0000EC050000}"/>
    <cellStyle name="1000-sep (2 dec) 5 4 3 2 2" xfId="5335" xr:uid="{00000000-0005-0000-0000-0000ED050000}"/>
    <cellStyle name="1000-sep (2 dec) 5 4 3 2 2 2" xfId="11116" xr:uid="{00000000-0005-0000-0000-0000EE050000}"/>
    <cellStyle name="1000-sep (2 dec) 5 4 3 2 2 2 2" xfId="33752" xr:uid="{00000000-0005-0000-0000-0000CB6E0000}"/>
    <cellStyle name="1000-sep (2 dec) 5 4 3 2 2 3" xfId="11117" xr:uid="{00000000-0005-0000-0000-0000EF050000}"/>
    <cellStyle name="1000-sep (2 dec) 5 4 3 2 2 3 2" xfId="33753" xr:uid="{00000000-0005-0000-0000-0000CC6E0000}"/>
    <cellStyle name="1000-sep (2 dec) 5 4 3 2 2 4" xfId="11118" xr:uid="{00000000-0005-0000-0000-0000F0050000}"/>
    <cellStyle name="1000-sep (2 dec) 5 4 3 2 2 4 2" xfId="33754" xr:uid="{00000000-0005-0000-0000-0000CD6E0000}"/>
    <cellStyle name="1000-sep (2 dec) 5 4 3 2 3" xfId="11119" xr:uid="{00000000-0005-0000-0000-0000F1050000}"/>
    <cellStyle name="1000-sep (2 dec) 5 4 3 2 3 2" xfId="11120" xr:uid="{00000000-0005-0000-0000-0000F2050000}"/>
    <cellStyle name="1000-sep (2 dec) 5 4 3 2 3 2 2" xfId="33756" xr:uid="{00000000-0005-0000-0000-0000CF6E0000}"/>
    <cellStyle name="1000-sep (2 dec) 5 4 3 2 3 3" xfId="11121" xr:uid="{00000000-0005-0000-0000-0000F3050000}"/>
    <cellStyle name="1000-sep (2 dec) 5 4 3 2 3 3 2" xfId="33757" xr:uid="{00000000-0005-0000-0000-0000D06E0000}"/>
    <cellStyle name="1000-sep (2 dec) 5 4 3 2 3 4" xfId="11122" xr:uid="{00000000-0005-0000-0000-0000F4050000}"/>
    <cellStyle name="1000-sep (2 dec) 5 4 3 2 3 4 2" xfId="33758" xr:uid="{00000000-0005-0000-0000-0000D16E0000}"/>
    <cellStyle name="1000-sep (2 dec) 5 4 3 2 3 5" xfId="33755" xr:uid="{00000000-0005-0000-0000-0000CE6E0000}"/>
    <cellStyle name="1000-sep (2 dec) 5 4 3 2 4" xfId="11123" xr:uid="{00000000-0005-0000-0000-0000F5050000}"/>
    <cellStyle name="1000-sep (2 dec) 5 4 3 2 4 2" xfId="33759" xr:uid="{00000000-0005-0000-0000-0000D26E0000}"/>
    <cellStyle name="1000-sep (2 dec) 5 4 3 2 5" xfId="11124" xr:uid="{00000000-0005-0000-0000-0000F6050000}"/>
    <cellStyle name="1000-sep (2 dec) 5 4 3 2 5 2" xfId="33760" xr:uid="{00000000-0005-0000-0000-0000D36E0000}"/>
    <cellStyle name="1000-sep (2 dec) 5 4 3 2 6" xfId="11125" xr:uid="{00000000-0005-0000-0000-0000F7050000}"/>
    <cellStyle name="1000-sep (2 dec) 5 4 3 2 6 2" xfId="33761" xr:uid="{00000000-0005-0000-0000-0000D46E0000}"/>
    <cellStyle name="1000-sep (2 dec) 5 4 3 3" xfId="5334" xr:uid="{00000000-0005-0000-0000-0000F8050000}"/>
    <cellStyle name="1000-sep (2 dec) 5 4 3 3 2" xfId="11126" xr:uid="{00000000-0005-0000-0000-0000F9050000}"/>
    <cellStyle name="1000-sep (2 dec) 5 4 3 3 2 2" xfId="33762" xr:uid="{00000000-0005-0000-0000-0000D56E0000}"/>
    <cellStyle name="1000-sep (2 dec) 5 4 3 3 3" xfId="11127" xr:uid="{00000000-0005-0000-0000-0000FA050000}"/>
    <cellStyle name="1000-sep (2 dec) 5 4 3 3 3 2" xfId="33763" xr:uid="{00000000-0005-0000-0000-0000D66E0000}"/>
    <cellStyle name="1000-sep (2 dec) 5 4 3 3 4" xfId="11128" xr:uid="{00000000-0005-0000-0000-0000FB050000}"/>
    <cellStyle name="1000-sep (2 dec) 5 4 3 3 4 2" xfId="33764" xr:uid="{00000000-0005-0000-0000-0000D76E0000}"/>
    <cellStyle name="1000-sep (2 dec) 5 4 3 4" xfId="11129" xr:uid="{00000000-0005-0000-0000-0000FC050000}"/>
    <cellStyle name="1000-sep (2 dec) 5 4 3 4 2" xfId="11130" xr:uid="{00000000-0005-0000-0000-0000FD050000}"/>
    <cellStyle name="1000-sep (2 dec) 5 4 3 4 2 2" xfId="33766" xr:uid="{00000000-0005-0000-0000-0000D96E0000}"/>
    <cellStyle name="1000-sep (2 dec) 5 4 3 4 3" xfId="11131" xr:uid="{00000000-0005-0000-0000-0000FE050000}"/>
    <cellStyle name="1000-sep (2 dec) 5 4 3 4 3 2" xfId="33767" xr:uid="{00000000-0005-0000-0000-0000DA6E0000}"/>
    <cellStyle name="1000-sep (2 dec) 5 4 3 4 4" xfId="11132" xr:uid="{00000000-0005-0000-0000-0000FF050000}"/>
    <cellStyle name="1000-sep (2 dec) 5 4 3 4 4 2" xfId="33768" xr:uid="{00000000-0005-0000-0000-0000DB6E0000}"/>
    <cellStyle name="1000-sep (2 dec) 5 4 3 4 5" xfId="33765" xr:uid="{00000000-0005-0000-0000-0000D86E0000}"/>
    <cellStyle name="1000-sep (2 dec) 5 4 3 5" xfId="11133" xr:uid="{00000000-0005-0000-0000-000000060000}"/>
    <cellStyle name="1000-sep (2 dec) 5 4 3 5 2" xfId="33769" xr:uid="{00000000-0005-0000-0000-0000DC6E0000}"/>
    <cellStyle name="1000-sep (2 dec) 5 4 3 6" xfId="11134" xr:uid="{00000000-0005-0000-0000-000001060000}"/>
    <cellStyle name="1000-sep (2 dec) 5 4 3 6 2" xfId="33770" xr:uid="{00000000-0005-0000-0000-0000DD6E0000}"/>
    <cellStyle name="1000-sep (2 dec) 5 4 3 7" xfId="11135" xr:uid="{00000000-0005-0000-0000-000002060000}"/>
    <cellStyle name="1000-sep (2 dec) 5 4 3 7 2" xfId="33771" xr:uid="{00000000-0005-0000-0000-0000DE6E0000}"/>
    <cellStyle name="1000-sep (2 dec) 5 4 4" xfId="275" xr:uid="{00000000-0005-0000-0000-000003060000}"/>
    <cellStyle name="1000-sep (2 dec) 5 4 4 2" xfId="276" xr:uid="{00000000-0005-0000-0000-000004060000}"/>
    <cellStyle name="1000-sep (2 dec) 5 4 4 2 2" xfId="5337" xr:uid="{00000000-0005-0000-0000-000005060000}"/>
    <cellStyle name="1000-sep (2 dec) 5 4 4 2 2 2" xfId="11136" xr:uid="{00000000-0005-0000-0000-000006060000}"/>
    <cellStyle name="1000-sep (2 dec) 5 4 4 2 2 2 2" xfId="33772" xr:uid="{00000000-0005-0000-0000-0000DF6E0000}"/>
    <cellStyle name="1000-sep (2 dec) 5 4 4 2 2 3" xfId="11137" xr:uid="{00000000-0005-0000-0000-000007060000}"/>
    <cellStyle name="1000-sep (2 dec) 5 4 4 2 2 3 2" xfId="33773" xr:uid="{00000000-0005-0000-0000-0000E06E0000}"/>
    <cellStyle name="1000-sep (2 dec) 5 4 4 2 2 4" xfId="11138" xr:uid="{00000000-0005-0000-0000-000008060000}"/>
    <cellStyle name="1000-sep (2 dec) 5 4 4 2 2 4 2" xfId="33774" xr:uid="{00000000-0005-0000-0000-0000E16E0000}"/>
    <cellStyle name="1000-sep (2 dec) 5 4 4 2 3" xfId="11139" xr:uid="{00000000-0005-0000-0000-000009060000}"/>
    <cellStyle name="1000-sep (2 dec) 5 4 4 2 3 2" xfId="11140" xr:uid="{00000000-0005-0000-0000-00000A060000}"/>
    <cellStyle name="1000-sep (2 dec) 5 4 4 2 3 2 2" xfId="33776" xr:uid="{00000000-0005-0000-0000-0000E36E0000}"/>
    <cellStyle name="1000-sep (2 dec) 5 4 4 2 3 3" xfId="11141" xr:uid="{00000000-0005-0000-0000-00000B060000}"/>
    <cellStyle name="1000-sep (2 dec) 5 4 4 2 3 3 2" xfId="33777" xr:uid="{00000000-0005-0000-0000-0000E46E0000}"/>
    <cellStyle name="1000-sep (2 dec) 5 4 4 2 3 4" xfId="11142" xr:uid="{00000000-0005-0000-0000-00000C060000}"/>
    <cellStyle name="1000-sep (2 dec) 5 4 4 2 3 4 2" xfId="33778" xr:uid="{00000000-0005-0000-0000-0000E56E0000}"/>
    <cellStyle name="1000-sep (2 dec) 5 4 4 2 3 5" xfId="33775" xr:uid="{00000000-0005-0000-0000-0000E26E0000}"/>
    <cellStyle name="1000-sep (2 dec) 5 4 4 2 4" xfId="11143" xr:uid="{00000000-0005-0000-0000-00000D060000}"/>
    <cellStyle name="1000-sep (2 dec) 5 4 4 2 4 2" xfId="33779" xr:uid="{00000000-0005-0000-0000-0000E66E0000}"/>
    <cellStyle name="1000-sep (2 dec) 5 4 4 2 5" xfId="11144" xr:uid="{00000000-0005-0000-0000-00000E060000}"/>
    <cellStyle name="1000-sep (2 dec) 5 4 4 2 5 2" xfId="33780" xr:uid="{00000000-0005-0000-0000-0000E76E0000}"/>
    <cellStyle name="1000-sep (2 dec) 5 4 4 2 6" xfId="11145" xr:uid="{00000000-0005-0000-0000-00000F060000}"/>
    <cellStyle name="1000-sep (2 dec) 5 4 4 2 6 2" xfId="33781" xr:uid="{00000000-0005-0000-0000-0000E86E0000}"/>
    <cellStyle name="1000-sep (2 dec) 5 4 4 3" xfId="5336" xr:uid="{00000000-0005-0000-0000-000010060000}"/>
    <cellStyle name="1000-sep (2 dec) 5 4 4 3 2" xfId="11146" xr:uid="{00000000-0005-0000-0000-000011060000}"/>
    <cellStyle name="1000-sep (2 dec) 5 4 4 3 2 2" xfId="33782" xr:uid="{00000000-0005-0000-0000-0000E96E0000}"/>
    <cellStyle name="1000-sep (2 dec) 5 4 4 3 3" xfId="11147" xr:uid="{00000000-0005-0000-0000-000012060000}"/>
    <cellStyle name="1000-sep (2 dec) 5 4 4 3 3 2" xfId="33783" xr:uid="{00000000-0005-0000-0000-0000EA6E0000}"/>
    <cellStyle name="1000-sep (2 dec) 5 4 4 3 4" xfId="11148" xr:uid="{00000000-0005-0000-0000-000013060000}"/>
    <cellStyle name="1000-sep (2 dec) 5 4 4 3 4 2" xfId="33784" xr:uid="{00000000-0005-0000-0000-0000EB6E0000}"/>
    <cellStyle name="1000-sep (2 dec) 5 4 4 4" xfId="11149" xr:uid="{00000000-0005-0000-0000-000014060000}"/>
    <cellStyle name="1000-sep (2 dec) 5 4 4 4 2" xfId="11150" xr:uid="{00000000-0005-0000-0000-000015060000}"/>
    <cellStyle name="1000-sep (2 dec) 5 4 4 4 2 2" xfId="33786" xr:uid="{00000000-0005-0000-0000-0000ED6E0000}"/>
    <cellStyle name="1000-sep (2 dec) 5 4 4 4 3" xfId="11151" xr:uid="{00000000-0005-0000-0000-000016060000}"/>
    <cellStyle name="1000-sep (2 dec) 5 4 4 4 3 2" xfId="33787" xr:uid="{00000000-0005-0000-0000-0000EE6E0000}"/>
    <cellStyle name="1000-sep (2 dec) 5 4 4 4 4" xfId="11152" xr:uid="{00000000-0005-0000-0000-000017060000}"/>
    <cellStyle name="1000-sep (2 dec) 5 4 4 4 4 2" xfId="33788" xr:uid="{00000000-0005-0000-0000-0000EF6E0000}"/>
    <cellStyle name="1000-sep (2 dec) 5 4 4 4 5" xfId="33785" xr:uid="{00000000-0005-0000-0000-0000EC6E0000}"/>
    <cellStyle name="1000-sep (2 dec) 5 4 4 5" xfId="11153" xr:uid="{00000000-0005-0000-0000-000018060000}"/>
    <cellStyle name="1000-sep (2 dec) 5 4 4 5 2" xfId="33789" xr:uid="{00000000-0005-0000-0000-0000F06E0000}"/>
    <cellStyle name="1000-sep (2 dec) 5 4 4 6" xfId="11154" xr:uid="{00000000-0005-0000-0000-000019060000}"/>
    <cellStyle name="1000-sep (2 dec) 5 4 4 6 2" xfId="33790" xr:uid="{00000000-0005-0000-0000-0000F16E0000}"/>
    <cellStyle name="1000-sep (2 dec) 5 4 4 7" xfId="11155" xr:uid="{00000000-0005-0000-0000-00001A060000}"/>
    <cellStyle name="1000-sep (2 dec) 5 4 4 7 2" xfId="33791" xr:uid="{00000000-0005-0000-0000-0000F26E0000}"/>
    <cellStyle name="1000-sep (2 dec) 5 4 5" xfId="277" xr:uid="{00000000-0005-0000-0000-00001B060000}"/>
    <cellStyle name="1000-sep (2 dec) 5 4 5 2" xfId="278" xr:uid="{00000000-0005-0000-0000-00001C060000}"/>
    <cellStyle name="1000-sep (2 dec) 5 4 5 2 2" xfId="5339" xr:uid="{00000000-0005-0000-0000-00001D060000}"/>
    <cellStyle name="1000-sep (2 dec) 5 4 5 2 2 2" xfId="11156" xr:uid="{00000000-0005-0000-0000-00001E060000}"/>
    <cellStyle name="1000-sep (2 dec) 5 4 5 2 2 2 2" xfId="33792" xr:uid="{00000000-0005-0000-0000-0000F36E0000}"/>
    <cellStyle name="1000-sep (2 dec) 5 4 5 2 2 3" xfId="11157" xr:uid="{00000000-0005-0000-0000-00001F060000}"/>
    <cellStyle name="1000-sep (2 dec) 5 4 5 2 2 3 2" xfId="33793" xr:uid="{00000000-0005-0000-0000-0000F46E0000}"/>
    <cellStyle name="1000-sep (2 dec) 5 4 5 2 2 4" xfId="11158" xr:uid="{00000000-0005-0000-0000-000020060000}"/>
    <cellStyle name="1000-sep (2 dec) 5 4 5 2 2 4 2" xfId="33794" xr:uid="{00000000-0005-0000-0000-0000F56E0000}"/>
    <cellStyle name="1000-sep (2 dec) 5 4 5 2 3" xfId="11159" xr:uid="{00000000-0005-0000-0000-000021060000}"/>
    <cellStyle name="1000-sep (2 dec) 5 4 5 2 3 2" xfId="33795" xr:uid="{00000000-0005-0000-0000-0000F66E0000}"/>
    <cellStyle name="1000-sep (2 dec) 5 4 5 2 4" xfId="11160" xr:uid="{00000000-0005-0000-0000-000022060000}"/>
    <cellStyle name="1000-sep (2 dec) 5 4 5 2 4 2" xfId="33796" xr:uid="{00000000-0005-0000-0000-0000F76E0000}"/>
    <cellStyle name="1000-sep (2 dec) 5 4 5 2 5" xfId="11161" xr:uid="{00000000-0005-0000-0000-000023060000}"/>
    <cellStyle name="1000-sep (2 dec) 5 4 5 2 5 2" xfId="33797" xr:uid="{00000000-0005-0000-0000-0000F86E0000}"/>
    <cellStyle name="1000-sep (2 dec) 5 4 5 3" xfId="5338" xr:uid="{00000000-0005-0000-0000-000024060000}"/>
    <cellStyle name="1000-sep (2 dec) 5 4 5 3 2" xfId="11162" xr:uid="{00000000-0005-0000-0000-000025060000}"/>
    <cellStyle name="1000-sep (2 dec) 5 4 5 3 2 2" xfId="33798" xr:uid="{00000000-0005-0000-0000-0000F96E0000}"/>
    <cellStyle name="1000-sep (2 dec) 5 4 5 3 3" xfId="11163" xr:uid="{00000000-0005-0000-0000-000026060000}"/>
    <cellStyle name="1000-sep (2 dec) 5 4 5 3 3 2" xfId="33799" xr:uid="{00000000-0005-0000-0000-0000FA6E0000}"/>
    <cellStyle name="1000-sep (2 dec) 5 4 5 3 4" xfId="11164" xr:uid="{00000000-0005-0000-0000-000027060000}"/>
    <cellStyle name="1000-sep (2 dec) 5 4 5 3 4 2" xfId="33800" xr:uid="{00000000-0005-0000-0000-0000FB6E0000}"/>
    <cellStyle name="1000-sep (2 dec) 5 4 5 4" xfId="11165" xr:uid="{00000000-0005-0000-0000-000028060000}"/>
    <cellStyle name="1000-sep (2 dec) 5 4 5 4 2" xfId="11166" xr:uid="{00000000-0005-0000-0000-000029060000}"/>
    <cellStyle name="1000-sep (2 dec) 5 4 5 4 2 2" xfId="33802" xr:uid="{00000000-0005-0000-0000-0000FD6E0000}"/>
    <cellStyle name="1000-sep (2 dec) 5 4 5 4 3" xfId="11167" xr:uid="{00000000-0005-0000-0000-00002A060000}"/>
    <cellStyle name="1000-sep (2 dec) 5 4 5 4 3 2" xfId="33803" xr:uid="{00000000-0005-0000-0000-0000FE6E0000}"/>
    <cellStyle name="1000-sep (2 dec) 5 4 5 4 4" xfId="11168" xr:uid="{00000000-0005-0000-0000-00002B060000}"/>
    <cellStyle name="1000-sep (2 dec) 5 4 5 4 4 2" xfId="33804" xr:uid="{00000000-0005-0000-0000-0000FF6E0000}"/>
    <cellStyle name="1000-sep (2 dec) 5 4 5 4 5" xfId="33801" xr:uid="{00000000-0005-0000-0000-0000FC6E0000}"/>
    <cellStyle name="1000-sep (2 dec) 5 4 5 5" xfId="11169" xr:uid="{00000000-0005-0000-0000-00002C060000}"/>
    <cellStyle name="1000-sep (2 dec) 5 4 5 5 2" xfId="33805" xr:uid="{00000000-0005-0000-0000-0000006F0000}"/>
    <cellStyle name="1000-sep (2 dec) 5 4 5 6" xfId="11170" xr:uid="{00000000-0005-0000-0000-00002D060000}"/>
    <cellStyle name="1000-sep (2 dec) 5 4 5 6 2" xfId="33806" xr:uid="{00000000-0005-0000-0000-0000016F0000}"/>
    <cellStyle name="1000-sep (2 dec) 5 4 5 7" xfId="11171" xr:uid="{00000000-0005-0000-0000-00002E060000}"/>
    <cellStyle name="1000-sep (2 dec) 5 4 5 7 2" xfId="33807" xr:uid="{00000000-0005-0000-0000-0000026F0000}"/>
    <cellStyle name="1000-sep (2 dec) 5 4 6" xfId="279" xr:uid="{00000000-0005-0000-0000-00002F060000}"/>
    <cellStyle name="1000-sep (2 dec) 5 4 6 2" xfId="280" xr:uid="{00000000-0005-0000-0000-000030060000}"/>
    <cellStyle name="1000-sep (2 dec) 5 4 6 2 2" xfId="5341" xr:uid="{00000000-0005-0000-0000-000031060000}"/>
    <cellStyle name="1000-sep (2 dec) 5 4 6 2 2 2" xfId="11172" xr:uid="{00000000-0005-0000-0000-000032060000}"/>
    <cellStyle name="1000-sep (2 dec) 5 4 6 2 2 2 2" xfId="33808" xr:uid="{00000000-0005-0000-0000-0000036F0000}"/>
    <cellStyle name="1000-sep (2 dec) 5 4 6 2 2 3" xfId="11173" xr:uid="{00000000-0005-0000-0000-000033060000}"/>
    <cellStyle name="1000-sep (2 dec) 5 4 6 2 2 3 2" xfId="33809" xr:uid="{00000000-0005-0000-0000-0000046F0000}"/>
    <cellStyle name="1000-sep (2 dec) 5 4 6 2 2 4" xfId="11174" xr:uid="{00000000-0005-0000-0000-000034060000}"/>
    <cellStyle name="1000-sep (2 dec) 5 4 6 2 2 4 2" xfId="33810" xr:uid="{00000000-0005-0000-0000-0000056F0000}"/>
    <cellStyle name="1000-sep (2 dec) 5 4 6 2 3" xfId="11175" xr:uid="{00000000-0005-0000-0000-000035060000}"/>
    <cellStyle name="1000-sep (2 dec) 5 4 6 2 3 2" xfId="33811" xr:uid="{00000000-0005-0000-0000-0000066F0000}"/>
    <cellStyle name="1000-sep (2 dec) 5 4 6 2 4" xfId="11176" xr:uid="{00000000-0005-0000-0000-000036060000}"/>
    <cellStyle name="1000-sep (2 dec) 5 4 6 2 4 2" xfId="33812" xr:uid="{00000000-0005-0000-0000-0000076F0000}"/>
    <cellStyle name="1000-sep (2 dec) 5 4 6 2 5" xfId="11177" xr:uid="{00000000-0005-0000-0000-000037060000}"/>
    <cellStyle name="1000-sep (2 dec) 5 4 6 2 5 2" xfId="33813" xr:uid="{00000000-0005-0000-0000-0000086F0000}"/>
    <cellStyle name="1000-sep (2 dec) 5 4 6 3" xfId="5340" xr:uid="{00000000-0005-0000-0000-000038060000}"/>
    <cellStyle name="1000-sep (2 dec) 5 4 6 3 2" xfId="11178" xr:uid="{00000000-0005-0000-0000-000039060000}"/>
    <cellStyle name="1000-sep (2 dec) 5 4 6 3 2 2" xfId="33814" xr:uid="{00000000-0005-0000-0000-0000096F0000}"/>
    <cellStyle name="1000-sep (2 dec) 5 4 6 3 3" xfId="11179" xr:uid="{00000000-0005-0000-0000-00003A060000}"/>
    <cellStyle name="1000-sep (2 dec) 5 4 6 3 3 2" xfId="33815" xr:uid="{00000000-0005-0000-0000-00000A6F0000}"/>
    <cellStyle name="1000-sep (2 dec) 5 4 6 3 4" xfId="11180" xr:uid="{00000000-0005-0000-0000-00003B060000}"/>
    <cellStyle name="1000-sep (2 dec) 5 4 6 3 4 2" xfId="33816" xr:uid="{00000000-0005-0000-0000-00000B6F0000}"/>
    <cellStyle name="1000-sep (2 dec) 5 4 6 4" xfId="11181" xr:uid="{00000000-0005-0000-0000-00003C060000}"/>
    <cellStyle name="1000-sep (2 dec) 5 4 6 4 2" xfId="33817" xr:uid="{00000000-0005-0000-0000-00000C6F0000}"/>
    <cellStyle name="1000-sep (2 dec) 5 4 6 5" xfId="11182" xr:uid="{00000000-0005-0000-0000-00003D060000}"/>
    <cellStyle name="1000-sep (2 dec) 5 4 6 5 2" xfId="33818" xr:uid="{00000000-0005-0000-0000-00000D6F0000}"/>
    <cellStyle name="1000-sep (2 dec) 5 4 6 6" xfId="11183" xr:uid="{00000000-0005-0000-0000-00003E060000}"/>
    <cellStyle name="1000-sep (2 dec) 5 4 6 6 2" xfId="33819" xr:uid="{00000000-0005-0000-0000-00000E6F0000}"/>
    <cellStyle name="1000-sep (2 dec) 5 4 7" xfId="281" xr:uid="{00000000-0005-0000-0000-00003F060000}"/>
    <cellStyle name="1000-sep (2 dec) 5 4 7 2" xfId="5342" xr:uid="{00000000-0005-0000-0000-000040060000}"/>
    <cellStyle name="1000-sep (2 dec) 5 4 7 2 2" xfId="11184" xr:uid="{00000000-0005-0000-0000-000041060000}"/>
    <cellStyle name="1000-sep (2 dec) 5 4 7 2 2 2" xfId="33820" xr:uid="{00000000-0005-0000-0000-00000F6F0000}"/>
    <cellStyle name="1000-sep (2 dec) 5 4 7 2 3" xfId="11185" xr:uid="{00000000-0005-0000-0000-000042060000}"/>
    <cellStyle name="1000-sep (2 dec) 5 4 7 2 3 2" xfId="33821" xr:uid="{00000000-0005-0000-0000-0000106F0000}"/>
    <cellStyle name="1000-sep (2 dec) 5 4 7 2 4" xfId="11186" xr:uid="{00000000-0005-0000-0000-000043060000}"/>
    <cellStyle name="1000-sep (2 dec) 5 4 7 2 4 2" xfId="33822" xr:uid="{00000000-0005-0000-0000-0000116F0000}"/>
    <cellStyle name="1000-sep (2 dec) 5 4 7 3" xfId="11187" xr:uid="{00000000-0005-0000-0000-000044060000}"/>
    <cellStyle name="1000-sep (2 dec) 5 4 7 3 2" xfId="33823" xr:uid="{00000000-0005-0000-0000-0000126F0000}"/>
    <cellStyle name="1000-sep (2 dec) 5 4 7 4" xfId="11188" xr:uid="{00000000-0005-0000-0000-000045060000}"/>
    <cellStyle name="1000-sep (2 dec) 5 4 7 4 2" xfId="33824" xr:uid="{00000000-0005-0000-0000-0000136F0000}"/>
    <cellStyle name="1000-sep (2 dec) 5 4 7 5" xfId="11189" xr:uid="{00000000-0005-0000-0000-000046060000}"/>
    <cellStyle name="1000-sep (2 dec) 5 4 7 5 2" xfId="33825" xr:uid="{00000000-0005-0000-0000-0000146F0000}"/>
    <cellStyle name="1000-sep (2 dec) 5 4 8" xfId="282" xr:uid="{00000000-0005-0000-0000-000047060000}"/>
    <cellStyle name="1000-sep (2 dec) 5 4 8 2" xfId="5343" xr:uid="{00000000-0005-0000-0000-000048060000}"/>
    <cellStyle name="1000-sep (2 dec) 5 4 8 2 2" xfId="11190" xr:uid="{00000000-0005-0000-0000-000049060000}"/>
    <cellStyle name="1000-sep (2 dec) 5 4 8 2 2 2" xfId="33826" xr:uid="{00000000-0005-0000-0000-0000156F0000}"/>
    <cellStyle name="1000-sep (2 dec) 5 4 8 2 3" xfId="11191" xr:uid="{00000000-0005-0000-0000-00004A060000}"/>
    <cellStyle name="1000-sep (2 dec) 5 4 8 2 3 2" xfId="33827" xr:uid="{00000000-0005-0000-0000-0000166F0000}"/>
    <cellStyle name="1000-sep (2 dec) 5 4 8 2 4" xfId="11192" xr:uid="{00000000-0005-0000-0000-00004B060000}"/>
    <cellStyle name="1000-sep (2 dec) 5 4 8 2 4 2" xfId="33828" xr:uid="{00000000-0005-0000-0000-0000176F0000}"/>
    <cellStyle name="1000-sep (2 dec) 5 4 8 3" xfId="11193" xr:uid="{00000000-0005-0000-0000-00004C060000}"/>
    <cellStyle name="1000-sep (2 dec) 5 4 8 3 2" xfId="33829" xr:uid="{00000000-0005-0000-0000-0000186F0000}"/>
    <cellStyle name="1000-sep (2 dec) 5 4 8 4" xfId="11194" xr:uid="{00000000-0005-0000-0000-00004D060000}"/>
    <cellStyle name="1000-sep (2 dec) 5 4 8 4 2" xfId="33830" xr:uid="{00000000-0005-0000-0000-0000196F0000}"/>
    <cellStyle name="1000-sep (2 dec) 5 4 8 5" xfId="11195" xr:uid="{00000000-0005-0000-0000-00004E060000}"/>
    <cellStyle name="1000-sep (2 dec) 5 4 8 5 2" xfId="33831" xr:uid="{00000000-0005-0000-0000-00001A6F0000}"/>
    <cellStyle name="1000-sep (2 dec) 5 4 9" xfId="283" xr:uid="{00000000-0005-0000-0000-00004F060000}"/>
    <cellStyle name="1000-sep (2 dec) 5 4 9 2" xfId="5344" xr:uid="{00000000-0005-0000-0000-000050060000}"/>
    <cellStyle name="1000-sep (2 dec) 5 4 9 3" xfId="11196" xr:uid="{00000000-0005-0000-0000-000051060000}"/>
    <cellStyle name="1000-sep (2 dec) 5 4 9 3 2" xfId="33832" xr:uid="{00000000-0005-0000-0000-00001B6F0000}"/>
    <cellStyle name="1000-sep (2 dec) 5 4 9 4" xfId="11197" xr:uid="{00000000-0005-0000-0000-000052060000}"/>
    <cellStyle name="1000-sep (2 dec) 5 4 9 4 2" xfId="33833" xr:uid="{00000000-0005-0000-0000-00001C6F0000}"/>
    <cellStyle name="1000-sep (2 dec) 5 5" xfId="284" xr:uid="{00000000-0005-0000-0000-000053060000}"/>
    <cellStyle name="1000-sep (2 dec) 5 5 10" xfId="11198" xr:uid="{00000000-0005-0000-0000-000054060000}"/>
    <cellStyle name="1000-sep (2 dec) 5 5 10 2" xfId="33834" xr:uid="{00000000-0005-0000-0000-00001D6F0000}"/>
    <cellStyle name="1000-sep (2 dec) 5 5 2" xfId="285" xr:uid="{00000000-0005-0000-0000-000055060000}"/>
    <cellStyle name="1000-sep (2 dec) 5 5 2 2" xfId="286" xr:uid="{00000000-0005-0000-0000-000056060000}"/>
    <cellStyle name="1000-sep (2 dec) 5 5 2 2 2" xfId="5347" xr:uid="{00000000-0005-0000-0000-000057060000}"/>
    <cellStyle name="1000-sep (2 dec) 5 5 2 2 2 2" xfId="11199" xr:uid="{00000000-0005-0000-0000-000058060000}"/>
    <cellStyle name="1000-sep (2 dec) 5 5 2 2 2 2 2" xfId="33835" xr:uid="{00000000-0005-0000-0000-00001E6F0000}"/>
    <cellStyle name="1000-sep (2 dec) 5 5 2 2 2 3" xfId="11200" xr:uid="{00000000-0005-0000-0000-000059060000}"/>
    <cellStyle name="1000-sep (2 dec) 5 5 2 2 2 3 2" xfId="33836" xr:uid="{00000000-0005-0000-0000-00001F6F0000}"/>
    <cellStyle name="1000-sep (2 dec) 5 5 2 2 2 4" xfId="11201" xr:uid="{00000000-0005-0000-0000-00005A060000}"/>
    <cellStyle name="1000-sep (2 dec) 5 5 2 2 2 4 2" xfId="33837" xr:uid="{00000000-0005-0000-0000-0000206F0000}"/>
    <cellStyle name="1000-sep (2 dec) 5 5 2 2 3" xfId="11202" xr:uid="{00000000-0005-0000-0000-00005B060000}"/>
    <cellStyle name="1000-sep (2 dec) 5 5 2 2 3 2" xfId="33838" xr:uid="{00000000-0005-0000-0000-0000216F0000}"/>
    <cellStyle name="1000-sep (2 dec) 5 5 2 2 4" xfId="11203" xr:uid="{00000000-0005-0000-0000-00005C060000}"/>
    <cellStyle name="1000-sep (2 dec) 5 5 2 2 4 2" xfId="33839" xr:uid="{00000000-0005-0000-0000-0000226F0000}"/>
    <cellStyle name="1000-sep (2 dec) 5 5 2 2 5" xfId="11204" xr:uid="{00000000-0005-0000-0000-00005D060000}"/>
    <cellStyle name="1000-sep (2 dec) 5 5 2 2 5 2" xfId="33840" xr:uid="{00000000-0005-0000-0000-0000236F0000}"/>
    <cellStyle name="1000-sep (2 dec) 5 5 2 3" xfId="5346" xr:uid="{00000000-0005-0000-0000-00005E060000}"/>
    <cellStyle name="1000-sep (2 dec) 5 5 2 3 2" xfId="11205" xr:uid="{00000000-0005-0000-0000-00005F060000}"/>
    <cellStyle name="1000-sep (2 dec) 5 5 2 3 2 2" xfId="33841" xr:uid="{00000000-0005-0000-0000-0000246F0000}"/>
    <cellStyle name="1000-sep (2 dec) 5 5 2 3 3" xfId="11206" xr:uid="{00000000-0005-0000-0000-000060060000}"/>
    <cellStyle name="1000-sep (2 dec) 5 5 2 3 3 2" xfId="33842" xr:uid="{00000000-0005-0000-0000-0000256F0000}"/>
    <cellStyle name="1000-sep (2 dec) 5 5 2 3 4" xfId="11207" xr:uid="{00000000-0005-0000-0000-000061060000}"/>
    <cellStyle name="1000-sep (2 dec) 5 5 2 3 4 2" xfId="33843" xr:uid="{00000000-0005-0000-0000-0000266F0000}"/>
    <cellStyle name="1000-sep (2 dec) 5 5 2 4" xfId="11208" xr:uid="{00000000-0005-0000-0000-000062060000}"/>
    <cellStyle name="1000-sep (2 dec) 5 5 2 4 2" xfId="11209" xr:uid="{00000000-0005-0000-0000-000063060000}"/>
    <cellStyle name="1000-sep (2 dec) 5 5 2 4 2 2" xfId="33845" xr:uid="{00000000-0005-0000-0000-0000286F0000}"/>
    <cellStyle name="1000-sep (2 dec) 5 5 2 4 3" xfId="11210" xr:uid="{00000000-0005-0000-0000-000064060000}"/>
    <cellStyle name="1000-sep (2 dec) 5 5 2 4 3 2" xfId="33846" xr:uid="{00000000-0005-0000-0000-0000296F0000}"/>
    <cellStyle name="1000-sep (2 dec) 5 5 2 4 4" xfId="11211" xr:uid="{00000000-0005-0000-0000-000065060000}"/>
    <cellStyle name="1000-sep (2 dec) 5 5 2 4 4 2" xfId="33847" xr:uid="{00000000-0005-0000-0000-00002A6F0000}"/>
    <cellStyle name="1000-sep (2 dec) 5 5 2 4 5" xfId="33844" xr:uid="{00000000-0005-0000-0000-0000276F0000}"/>
    <cellStyle name="1000-sep (2 dec) 5 5 2 5" xfId="11212" xr:uid="{00000000-0005-0000-0000-000066060000}"/>
    <cellStyle name="1000-sep (2 dec) 5 5 2 5 2" xfId="33848" xr:uid="{00000000-0005-0000-0000-00002B6F0000}"/>
    <cellStyle name="1000-sep (2 dec) 5 5 2 6" xfId="11213" xr:uid="{00000000-0005-0000-0000-000067060000}"/>
    <cellStyle name="1000-sep (2 dec) 5 5 2 6 2" xfId="33849" xr:uid="{00000000-0005-0000-0000-00002C6F0000}"/>
    <cellStyle name="1000-sep (2 dec) 5 5 2 7" xfId="11214" xr:uid="{00000000-0005-0000-0000-000068060000}"/>
    <cellStyle name="1000-sep (2 dec) 5 5 2 7 2" xfId="33850" xr:uid="{00000000-0005-0000-0000-00002D6F0000}"/>
    <cellStyle name="1000-sep (2 dec) 5 5 3" xfId="287" xr:uid="{00000000-0005-0000-0000-000069060000}"/>
    <cellStyle name="1000-sep (2 dec) 5 5 3 2" xfId="288" xr:uid="{00000000-0005-0000-0000-00006A060000}"/>
    <cellStyle name="1000-sep (2 dec) 5 5 3 2 2" xfId="5349" xr:uid="{00000000-0005-0000-0000-00006B060000}"/>
    <cellStyle name="1000-sep (2 dec) 5 5 3 2 2 2" xfId="11215" xr:uid="{00000000-0005-0000-0000-00006C060000}"/>
    <cellStyle name="1000-sep (2 dec) 5 5 3 2 2 2 2" xfId="33851" xr:uid="{00000000-0005-0000-0000-00002E6F0000}"/>
    <cellStyle name="1000-sep (2 dec) 5 5 3 2 2 3" xfId="11216" xr:uid="{00000000-0005-0000-0000-00006D060000}"/>
    <cellStyle name="1000-sep (2 dec) 5 5 3 2 2 3 2" xfId="33852" xr:uid="{00000000-0005-0000-0000-00002F6F0000}"/>
    <cellStyle name="1000-sep (2 dec) 5 5 3 2 2 4" xfId="11217" xr:uid="{00000000-0005-0000-0000-00006E060000}"/>
    <cellStyle name="1000-sep (2 dec) 5 5 3 2 2 4 2" xfId="33853" xr:uid="{00000000-0005-0000-0000-0000306F0000}"/>
    <cellStyle name="1000-sep (2 dec) 5 5 3 2 3" xfId="11218" xr:uid="{00000000-0005-0000-0000-00006F060000}"/>
    <cellStyle name="1000-sep (2 dec) 5 5 3 2 3 2" xfId="33854" xr:uid="{00000000-0005-0000-0000-0000316F0000}"/>
    <cellStyle name="1000-sep (2 dec) 5 5 3 2 4" xfId="11219" xr:uid="{00000000-0005-0000-0000-000070060000}"/>
    <cellStyle name="1000-sep (2 dec) 5 5 3 2 4 2" xfId="33855" xr:uid="{00000000-0005-0000-0000-0000326F0000}"/>
    <cellStyle name="1000-sep (2 dec) 5 5 3 2 5" xfId="11220" xr:uid="{00000000-0005-0000-0000-000071060000}"/>
    <cellStyle name="1000-sep (2 dec) 5 5 3 2 5 2" xfId="33856" xr:uid="{00000000-0005-0000-0000-0000336F0000}"/>
    <cellStyle name="1000-sep (2 dec) 5 5 3 3" xfId="5348" xr:uid="{00000000-0005-0000-0000-000072060000}"/>
    <cellStyle name="1000-sep (2 dec) 5 5 3 3 2" xfId="11221" xr:uid="{00000000-0005-0000-0000-000073060000}"/>
    <cellStyle name="1000-sep (2 dec) 5 5 3 3 2 2" xfId="33857" xr:uid="{00000000-0005-0000-0000-0000346F0000}"/>
    <cellStyle name="1000-sep (2 dec) 5 5 3 3 3" xfId="11222" xr:uid="{00000000-0005-0000-0000-000074060000}"/>
    <cellStyle name="1000-sep (2 dec) 5 5 3 3 3 2" xfId="33858" xr:uid="{00000000-0005-0000-0000-0000356F0000}"/>
    <cellStyle name="1000-sep (2 dec) 5 5 3 3 4" xfId="11223" xr:uid="{00000000-0005-0000-0000-000075060000}"/>
    <cellStyle name="1000-sep (2 dec) 5 5 3 3 4 2" xfId="33859" xr:uid="{00000000-0005-0000-0000-0000366F0000}"/>
    <cellStyle name="1000-sep (2 dec) 5 5 3 4" xfId="11224" xr:uid="{00000000-0005-0000-0000-000076060000}"/>
    <cellStyle name="1000-sep (2 dec) 5 5 3 4 2" xfId="33860" xr:uid="{00000000-0005-0000-0000-0000376F0000}"/>
    <cellStyle name="1000-sep (2 dec) 5 5 3 5" xfId="11225" xr:uid="{00000000-0005-0000-0000-000077060000}"/>
    <cellStyle name="1000-sep (2 dec) 5 5 3 5 2" xfId="33861" xr:uid="{00000000-0005-0000-0000-0000386F0000}"/>
    <cellStyle name="1000-sep (2 dec) 5 5 3 6" xfId="11226" xr:uid="{00000000-0005-0000-0000-000078060000}"/>
    <cellStyle name="1000-sep (2 dec) 5 5 3 6 2" xfId="33862" xr:uid="{00000000-0005-0000-0000-0000396F0000}"/>
    <cellStyle name="1000-sep (2 dec) 5 5 4" xfId="289" xr:uid="{00000000-0005-0000-0000-000079060000}"/>
    <cellStyle name="1000-sep (2 dec) 5 5 4 2" xfId="5350" xr:uid="{00000000-0005-0000-0000-00007A060000}"/>
    <cellStyle name="1000-sep (2 dec) 5 5 4 2 2" xfId="11227" xr:uid="{00000000-0005-0000-0000-00007B060000}"/>
    <cellStyle name="1000-sep (2 dec) 5 5 4 2 2 2" xfId="33863" xr:uid="{00000000-0005-0000-0000-00003A6F0000}"/>
    <cellStyle name="1000-sep (2 dec) 5 5 4 2 3" xfId="11228" xr:uid="{00000000-0005-0000-0000-00007C060000}"/>
    <cellStyle name="1000-sep (2 dec) 5 5 4 2 3 2" xfId="33864" xr:uid="{00000000-0005-0000-0000-00003B6F0000}"/>
    <cellStyle name="1000-sep (2 dec) 5 5 4 2 4" xfId="11229" xr:uid="{00000000-0005-0000-0000-00007D060000}"/>
    <cellStyle name="1000-sep (2 dec) 5 5 4 2 4 2" xfId="33865" xr:uid="{00000000-0005-0000-0000-00003C6F0000}"/>
    <cellStyle name="1000-sep (2 dec) 5 5 4 3" xfId="11230" xr:uid="{00000000-0005-0000-0000-00007E060000}"/>
    <cellStyle name="1000-sep (2 dec) 5 5 4 3 2" xfId="33866" xr:uid="{00000000-0005-0000-0000-00003D6F0000}"/>
    <cellStyle name="1000-sep (2 dec) 5 5 4 4" xfId="11231" xr:uid="{00000000-0005-0000-0000-00007F060000}"/>
    <cellStyle name="1000-sep (2 dec) 5 5 4 4 2" xfId="33867" xr:uid="{00000000-0005-0000-0000-00003E6F0000}"/>
    <cellStyle name="1000-sep (2 dec) 5 5 4 5" xfId="11232" xr:uid="{00000000-0005-0000-0000-000080060000}"/>
    <cellStyle name="1000-sep (2 dec) 5 5 4 5 2" xfId="33868" xr:uid="{00000000-0005-0000-0000-00003F6F0000}"/>
    <cellStyle name="1000-sep (2 dec) 5 5 5" xfId="290" xr:uid="{00000000-0005-0000-0000-000081060000}"/>
    <cellStyle name="1000-sep (2 dec) 5 5 5 2" xfId="5351" xr:uid="{00000000-0005-0000-0000-000082060000}"/>
    <cellStyle name="1000-sep (2 dec) 5 5 5 2 2" xfId="11233" xr:uid="{00000000-0005-0000-0000-000083060000}"/>
    <cellStyle name="1000-sep (2 dec) 5 5 5 2 2 2" xfId="33869" xr:uid="{00000000-0005-0000-0000-0000406F0000}"/>
    <cellStyle name="1000-sep (2 dec) 5 5 5 2 3" xfId="11234" xr:uid="{00000000-0005-0000-0000-000084060000}"/>
    <cellStyle name="1000-sep (2 dec) 5 5 5 2 3 2" xfId="33870" xr:uid="{00000000-0005-0000-0000-0000416F0000}"/>
    <cellStyle name="1000-sep (2 dec) 5 5 5 2 4" xfId="11235" xr:uid="{00000000-0005-0000-0000-000085060000}"/>
    <cellStyle name="1000-sep (2 dec) 5 5 5 2 4 2" xfId="33871" xr:uid="{00000000-0005-0000-0000-0000426F0000}"/>
    <cellStyle name="1000-sep (2 dec) 5 5 5 3" xfId="11236" xr:uid="{00000000-0005-0000-0000-000086060000}"/>
    <cellStyle name="1000-sep (2 dec) 5 5 5 3 2" xfId="33872" xr:uid="{00000000-0005-0000-0000-0000436F0000}"/>
    <cellStyle name="1000-sep (2 dec) 5 5 5 4" xfId="11237" xr:uid="{00000000-0005-0000-0000-000087060000}"/>
    <cellStyle name="1000-sep (2 dec) 5 5 5 4 2" xfId="33873" xr:uid="{00000000-0005-0000-0000-0000446F0000}"/>
    <cellStyle name="1000-sep (2 dec) 5 5 5 5" xfId="11238" xr:uid="{00000000-0005-0000-0000-000088060000}"/>
    <cellStyle name="1000-sep (2 dec) 5 5 5 5 2" xfId="33874" xr:uid="{00000000-0005-0000-0000-0000456F0000}"/>
    <cellStyle name="1000-sep (2 dec) 5 5 6" xfId="291" xr:uid="{00000000-0005-0000-0000-000089060000}"/>
    <cellStyle name="1000-sep (2 dec) 5 5 6 2" xfId="5352" xr:uid="{00000000-0005-0000-0000-00008A060000}"/>
    <cellStyle name="1000-sep (2 dec) 5 5 6 3" xfId="11239" xr:uid="{00000000-0005-0000-0000-00008B060000}"/>
    <cellStyle name="1000-sep (2 dec) 5 5 6 3 2" xfId="33875" xr:uid="{00000000-0005-0000-0000-0000466F0000}"/>
    <cellStyle name="1000-sep (2 dec) 5 5 6 4" xfId="11240" xr:uid="{00000000-0005-0000-0000-00008C060000}"/>
    <cellStyle name="1000-sep (2 dec) 5 5 6 4 2" xfId="33876" xr:uid="{00000000-0005-0000-0000-0000476F0000}"/>
    <cellStyle name="1000-sep (2 dec) 5 5 7" xfId="5345" xr:uid="{00000000-0005-0000-0000-00008D060000}"/>
    <cellStyle name="1000-sep (2 dec) 5 5 7 2" xfId="11241" xr:uid="{00000000-0005-0000-0000-00008E060000}"/>
    <cellStyle name="1000-sep (2 dec) 5 5 7 2 2" xfId="33877" xr:uid="{00000000-0005-0000-0000-0000486F0000}"/>
    <cellStyle name="1000-sep (2 dec) 5 5 7 3" xfId="11242" xr:uid="{00000000-0005-0000-0000-00008F060000}"/>
    <cellStyle name="1000-sep (2 dec) 5 5 7 3 2" xfId="33878" xr:uid="{00000000-0005-0000-0000-0000496F0000}"/>
    <cellStyle name="1000-sep (2 dec) 5 5 7 4" xfId="11243" xr:uid="{00000000-0005-0000-0000-000090060000}"/>
    <cellStyle name="1000-sep (2 dec) 5 5 7 4 2" xfId="33879" xr:uid="{00000000-0005-0000-0000-00004A6F0000}"/>
    <cellStyle name="1000-sep (2 dec) 5 5 8" xfId="11244" xr:uid="{00000000-0005-0000-0000-000091060000}"/>
    <cellStyle name="1000-sep (2 dec) 5 5 8 2" xfId="33880" xr:uid="{00000000-0005-0000-0000-00004B6F0000}"/>
    <cellStyle name="1000-sep (2 dec) 5 5 9" xfId="11245" xr:uid="{00000000-0005-0000-0000-000092060000}"/>
    <cellStyle name="1000-sep (2 dec) 5 5 9 2" xfId="33881" xr:uid="{00000000-0005-0000-0000-00004C6F0000}"/>
    <cellStyle name="1000-sep (2 dec) 5 6" xfId="292" xr:uid="{00000000-0005-0000-0000-000093060000}"/>
    <cellStyle name="1000-sep (2 dec) 5 6 10" xfId="11246" xr:uid="{00000000-0005-0000-0000-000094060000}"/>
    <cellStyle name="1000-sep (2 dec) 5 6 10 2" xfId="33882" xr:uid="{00000000-0005-0000-0000-00004D6F0000}"/>
    <cellStyle name="1000-sep (2 dec) 5 6 2" xfId="293" xr:uid="{00000000-0005-0000-0000-000095060000}"/>
    <cellStyle name="1000-sep (2 dec) 5 6 2 2" xfId="294" xr:uid="{00000000-0005-0000-0000-000096060000}"/>
    <cellStyle name="1000-sep (2 dec) 5 6 2 2 2" xfId="5355" xr:uid="{00000000-0005-0000-0000-000097060000}"/>
    <cellStyle name="1000-sep (2 dec) 5 6 2 2 2 2" xfId="11247" xr:uid="{00000000-0005-0000-0000-000098060000}"/>
    <cellStyle name="1000-sep (2 dec) 5 6 2 2 2 2 2" xfId="33883" xr:uid="{00000000-0005-0000-0000-00004E6F0000}"/>
    <cellStyle name="1000-sep (2 dec) 5 6 2 2 2 3" xfId="11248" xr:uid="{00000000-0005-0000-0000-000099060000}"/>
    <cellStyle name="1000-sep (2 dec) 5 6 2 2 2 3 2" xfId="33884" xr:uid="{00000000-0005-0000-0000-00004F6F0000}"/>
    <cellStyle name="1000-sep (2 dec) 5 6 2 2 2 4" xfId="11249" xr:uid="{00000000-0005-0000-0000-00009A060000}"/>
    <cellStyle name="1000-sep (2 dec) 5 6 2 2 2 4 2" xfId="33885" xr:uid="{00000000-0005-0000-0000-0000506F0000}"/>
    <cellStyle name="1000-sep (2 dec) 5 6 2 2 3" xfId="11250" xr:uid="{00000000-0005-0000-0000-00009B060000}"/>
    <cellStyle name="1000-sep (2 dec) 5 6 2 2 3 2" xfId="33886" xr:uid="{00000000-0005-0000-0000-0000516F0000}"/>
    <cellStyle name="1000-sep (2 dec) 5 6 2 2 4" xfId="11251" xr:uid="{00000000-0005-0000-0000-00009C060000}"/>
    <cellStyle name="1000-sep (2 dec) 5 6 2 2 4 2" xfId="33887" xr:uid="{00000000-0005-0000-0000-0000526F0000}"/>
    <cellStyle name="1000-sep (2 dec) 5 6 2 2 5" xfId="11252" xr:uid="{00000000-0005-0000-0000-00009D060000}"/>
    <cellStyle name="1000-sep (2 dec) 5 6 2 2 5 2" xfId="33888" xr:uid="{00000000-0005-0000-0000-0000536F0000}"/>
    <cellStyle name="1000-sep (2 dec) 5 6 2 3" xfId="5354" xr:uid="{00000000-0005-0000-0000-00009E060000}"/>
    <cellStyle name="1000-sep (2 dec) 5 6 2 3 2" xfId="11253" xr:uid="{00000000-0005-0000-0000-00009F060000}"/>
    <cellStyle name="1000-sep (2 dec) 5 6 2 3 2 2" xfId="33889" xr:uid="{00000000-0005-0000-0000-0000546F0000}"/>
    <cellStyle name="1000-sep (2 dec) 5 6 2 3 3" xfId="11254" xr:uid="{00000000-0005-0000-0000-0000A0060000}"/>
    <cellStyle name="1000-sep (2 dec) 5 6 2 3 3 2" xfId="33890" xr:uid="{00000000-0005-0000-0000-0000556F0000}"/>
    <cellStyle name="1000-sep (2 dec) 5 6 2 3 4" xfId="11255" xr:uid="{00000000-0005-0000-0000-0000A1060000}"/>
    <cellStyle name="1000-sep (2 dec) 5 6 2 3 4 2" xfId="33891" xr:uid="{00000000-0005-0000-0000-0000566F0000}"/>
    <cellStyle name="1000-sep (2 dec) 5 6 2 4" xfId="11256" xr:uid="{00000000-0005-0000-0000-0000A2060000}"/>
    <cellStyle name="1000-sep (2 dec) 5 6 2 4 2" xfId="11257" xr:uid="{00000000-0005-0000-0000-0000A3060000}"/>
    <cellStyle name="1000-sep (2 dec) 5 6 2 4 2 2" xfId="33893" xr:uid="{00000000-0005-0000-0000-0000586F0000}"/>
    <cellStyle name="1000-sep (2 dec) 5 6 2 4 3" xfId="11258" xr:uid="{00000000-0005-0000-0000-0000A4060000}"/>
    <cellStyle name="1000-sep (2 dec) 5 6 2 4 3 2" xfId="33894" xr:uid="{00000000-0005-0000-0000-0000596F0000}"/>
    <cellStyle name="1000-sep (2 dec) 5 6 2 4 4" xfId="11259" xr:uid="{00000000-0005-0000-0000-0000A5060000}"/>
    <cellStyle name="1000-sep (2 dec) 5 6 2 4 4 2" xfId="33895" xr:uid="{00000000-0005-0000-0000-00005A6F0000}"/>
    <cellStyle name="1000-sep (2 dec) 5 6 2 4 5" xfId="33892" xr:uid="{00000000-0005-0000-0000-0000576F0000}"/>
    <cellStyle name="1000-sep (2 dec) 5 6 2 5" xfId="11260" xr:uid="{00000000-0005-0000-0000-0000A6060000}"/>
    <cellStyle name="1000-sep (2 dec) 5 6 2 5 2" xfId="33896" xr:uid="{00000000-0005-0000-0000-00005B6F0000}"/>
    <cellStyle name="1000-sep (2 dec) 5 6 2 6" xfId="11261" xr:uid="{00000000-0005-0000-0000-0000A7060000}"/>
    <cellStyle name="1000-sep (2 dec) 5 6 2 6 2" xfId="33897" xr:uid="{00000000-0005-0000-0000-00005C6F0000}"/>
    <cellStyle name="1000-sep (2 dec) 5 6 2 7" xfId="11262" xr:uid="{00000000-0005-0000-0000-0000A8060000}"/>
    <cellStyle name="1000-sep (2 dec) 5 6 2 7 2" xfId="33898" xr:uid="{00000000-0005-0000-0000-00005D6F0000}"/>
    <cellStyle name="1000-sep (2 dec) 5 6 3" xfId="295" xr:uid="{00000000-0005-0000-0000-0000A9060000}"/>
    <cellStyle name="1000-sep (2 dec) 5 6 3 2" xfId="296" xr:uid="{00000000-0005-0000-0000-0000AA060000}"/>
    <cellStyle name="1000-sep (2 dec) 5 6 3 2 2" xfId="5357" xr:uid="{00000000-0005-0000-0000-0000AB060000}"/>
    <cellStyle name="1000-sep (2 dec) 5 6 3 2 2 2" xfId="11263" xr:uid="{00000000-0005-0000-0000-0000AC060000}"/>
    <cellStyle name="1000-sep (2 dec) 5 6 3 2 2 2 2" xfId="33899" xr:uid="{00000000-0005-0000-0000-00005E6F0000}"/>
    <cellStyle name="1000-sep (2 dec) 5 6 3 2 2 3" xfId="11264" xr:uid="{00000000-0005-0000-0000-0000AD060000}"/>
    <cellStyle name="1000-sep (2 dec) 5 6 3 2 2 3 2" xfId="33900" xr:uid="{00000000-0005-0000-0000-00005F6F0000}"/>
    <cellStyle name="1000-sep (2 dec) 5 6 3 2 2 4" xfId="11265" xr:uid="{00000000-0005-0000-0000-0000AE060000}"/>
    <cellStyle name="1000-sep (2 dec) 5 6 3 2 2 4 2" xfId="33901" xr:uid="{00000000-0005-0000-0000-0000606F0000}"/>
    <cellStyle name="1000-sep (2 dec) 5 6 3 2 3" xfId="11266" xr:uid="{00000000-0005-0000-0000-0000AF060000}"/>
    <cellStyle name="1000-sep (2 dec) 5 6 3 2 3 2" xfId="33902" xr:uid="{00000000-0005-0000-0000-0000616F0000}"/>
    <cellStyle name="1000-sep (2 dec) 5 6 3 2 4" xfId="11267" xr:uid="{00000000-0005-0000-0000-0000B0060000}"/>
    <cellStyle name="1000-sep (2 dec) 5 6 3 2 4 2" xfId="33903" xr:uid="{00000000-0005-0000-0000-0000626F0000}"/>
    <cellStyle name="1000-sep (2 dec) 5 6 3 2 5" xfId="11268" xr:uid="{00000000-0005-0000-0000-0000B1060000}"/>
    <cellStyle name="1000-sep (2 dec) 5 6 3 2 5 2" xfId="33904" xr:uid="{00000000-0005-0000-0000-0000636F0000}"/>
    <cellStyle name="1000-sep (2 dec) 5 6 3 3" xfId="5356" xr:uid="{00000000-0005-0000-0000-0000B2060000}"/>
    <cellStyle name="1000-sep (2 dec) 5 6 3 3 2" xfId="11269" xr:uid="{00000000-0005-0000-0000-0000B3060000}"/>
    <cellStyle name="1000-sep (2 dec) 5 6 3 3 2 2" xfId="33905" xr:uid="{00000000-0005-0000-0000-0000646F0000}"/>
    <cellStyle name="1000-sep (2 dec) 5 6 3 3 3" xfId="11270" xr:uid="{00000000-0005-0000-0000-0000B4060000}"/>
    <cellStyle name="1000-sep (2 dec) 5 6 3 3 3 2" xfId="33906" xr:uid="{00000000-0005-0000-0000-0000656F0000}"/>
    <cellStyle name="1000-sep (2 dec) 5 6 3 3 4" xfId="11271" xr:uid="{00000000-0005-0000-0000-0000B5060000}"/>
    <cellStyle name="1000-sep (2 dec) 5 6 3 3 4 2" xfId="33907" xr:uid="{00000000-0005-0000-0000-0000666F0000}"/>
    <cellStyle name="1000-sep (2 dec) 5 6 3 4" xfId="11272" xr:uid="{00000000-0005-0000-0000-0000B6060000}"/>
    <cellStyle name="1000-sep (2 dec) 5 6 3 4 2" xfId="33908" xr:uid="{00000000-0005-0000-0000-0000676F0000}"/>
    <cellStyle name="1000-sep (2 dec) 5 6 3 5" xfId="11273" xr:uid="{00000000-0005-0000-0000-0000B7060000}"/>
    <cellStyle name="1000-sep (2 dec) 5 6 3 5 2" xfId="33909" xr:uid="{00000000-0005-0000-0000-0000686F0000}"/>
    <cellStyle name="1000-sep (2 dec) 5 6 3 6" xfId="11274" xr:uid="{00000000-0005-0000-0000-0000B8060000}"/>
    <cellStyle name="1000-sep (2 dec) 5 6 3 6 2" xfId="33910" xr:uid="{00000000-0005-0000-0000-0000696F0000}"/>
    <cellStyle name="1000-sep (2 dec) 5 6 4" xfId="297" xr:uid="{00000000-0005-0000-0000-0000B9060000}"/>
    <cellStyle name="1000-sep (2 dec) 5 6 4 2" xfId="5358" xr:uid="{00000000-0005-0000-0000-0000BA060000}"/>
    <cellStyle name="1000-sep (2 dec) 5 6 4 2 2" xfId="11275" xr:uid="{00000000-0005-0000-0000-0000BB060000}"/>
    <cellStyle name="1000-sep (2 dec) 5 6 4 2 2 2" xfId="33911" xr:uid="{00000000-0005-0000-0000-00006A6F0000}"/>
    <cellStyle name="1000-sep (2 dec) 5 6 4 2 3" xfId="11276" xr:uid="{00000000-0005-0000-0000-0000BC060000}"/>
    <cellStyle name="1000-sep (2 dec) 5 6 4 2 3 2" xfId="33912" xr:uid="{00000000-0005-0000-0000-00006B6F0000}"/>
    <cellStyle name="1000-sep (2 dec) 5 6 4 2 4" xfId="11277" xr:uid="{00000000-0005-0000-0000-0000BD060000}"/>
    <cellStyle name="1000-sep (2 dec) 5 6 4 2 4 2" xfId="33913" xr:uid="{00000000-0005-0000-0000-00006C6F0000}"/>
    <cellStyle name="1000-sep (2 dec) 5 6 4 3" xfId="11278" xr:uid="{00000000-0005-0000-0000-0000BE060000}"/>
    <cellStyle name="1000-sep (2 dec) 5 6 4 3 2" xfId="33914" xr:uid="{00000000-0005-0000-0000-00006D6F0000}"/>
    <cellStyle name="1000-sep (2 dec) 5 6 4 4" xfId="11279" xr:uid="{00000000-0005-0000-0000-0000BF060000}"/>
    <cellStyle name="1000-sep (2 dec) 5 6 4 4 2" xfId="33915" xr:uid="{00000000-0005-0000-0000-00006E6F0000}"/>
    <cellStyle name="1000-sep (2 dec) 5 6 4 5" xfId="11280" xr:uid="{00000000-0005-0000-0000-0000C0060000}"/>
    <cellStyle name="1000-sep (2 dec) 5 6 4 5 2" xfId="33916" xr:uid="{00000000-0005-0000-0000-00006F6F0000}"/>
    <cellStyle name="1000-sep (2 dec) 5 6 5" xfId="298" xr:uid="{00000000-0005-0000-0000-0000C1060000}"/>
    <cellStyle name="1000-sep (2 dec) 5 6 5 2" xfId="5359" xr:uid="{00000000-0005-0000-0000-0000C2060000}"/>
    <cellStyle name="1000-sep (2 dec) 5 6 5 2 2" xfId="11281" xr:uid="{00000000-0005-0000-0000-0000C3060000}"/>
    <cellStyle name="1000-sep (2 dec) 5 6 5 2 2 2" xfId="33917" xr:uid="{00000000-0005-0000-0000-0000706F0000}"/>
    <cellStyle name="1000-sep (2 dec) 5 6 5 2 3" xfId="11282" xr:uid="{00000000-0005-0000-0000-0000C4060000}"/>
    <cellStyle name="1000-sep (2 dec) 5 6 5 2 3 2" xfId="33918" xr:uid="{00000000-0005-0000-0000-0000716F0000}"/>
    <cellStyle name="1000-sep (2 dec) 5 6 5 2 4" xfId="11283" xr:uid="{00000000-0005-0000-0000-0000C5060000}"/>
    <cellStyle name="1000-sep (2 dec) 5 6 5 2 4 2" xfId="33919" xr:uid="{00000000-0005-0000-0000-0000726F0000}"/>
    <cellStyle name="1000-sep (2 dec) 5 6 5 3" xfId="11284" xr:uid="{00000000-0005-0000-0000-0000C6060000}"/>
    <cellStyle name="1000-sep (2 dec) 5 6 5 3 2" xfId="33920" xr:uid="{00000000-0005-0000-0000-0000736F0000}"/>
    <cellStyle name="1000-sep (2 dec) 5 6 5 4" xfId="11285" xr:uid="{00000000-0005-0000-0000-0000C7060000}"/>
    <cellStyle name="1000-sep (2 dec) 5 6 5 4 2" xfId="33921" xr:uid="{00000000-0005-0000-0000-0000746F0000}"/>
    <cellStyle name="1000-sep (2 dec) 5 6 5 5" xfId="11286" xr:uid="{00000000-0005-0000-0000-0000C8060000}"/>
    <cellStyle name="1000-sep (2 dec) 5 6 5 5 2" xfId="33922" xr:uid="{00000000-0005-0000-0000-0000756F0000}"/>
    <cellStyle name="1000-sep (2 dec) 5 6 6" xfId="299" xr:uid="{00000000-0005-0000-0000-0000C9060000}"/>
    <cellStyle name="1000-sep (2 dec) 5 6 6 2" xfId="5360" xr:uid="{00000000-0005-0000-0000-0000CA060000}"/>
    <cellStyle name="1000-sep (2 dec) 5 6 6 3" xfId="11287" xr:uid="{00000000-0005-0000-0000-0000CB060000}"/>
    <cellStyle name="1000-sep (2 dec) 5 6 6 3 2" xfId="33923" xr:uid="{00000000-0005-0000-0000-0000766F0000}"/>
    <cellStyle name="1000-sep (2 dec) 5 6 6 4" xfId="11288" xr:uid="{00000000-0005-0000-0000-0000CC060000}"/>
    <cellStyle name="1000-sep (2 dec) 5 6 6 4 2" xfId="33924" xr:uid="{00000000-0005-0000-0000-0000776F0000}"/>
    <cellStyle name="1000-sep (2 dec) 5 6 7" xfId="5353" xr:uid="{00000000-0005-0000-0000-0000CD060000}"/>
    <cellStyle name="1000-sep (2 dec) 5 6 7 2" xfId="11289" xr:uid="{00000000-0005-0000-0000-0000CE060000}"/>
    <cellStyle name="1000-sep (2 dec) 5 6 7 2 2" xfId="33925" xr:uid="{00000000-0005-0000-0000-0000786F0000}"/>
    <cellStyle name="1000-sep (2 dec) 5 6 7 3" xfId="11290" xr:uid="{00000000-0005-0000-0000-0000CF060000}"/>
    <cellStyle name="1000-sep (2 dec) 5 6 7 3 2" xfId="33926" xr:uid="{00000000-0005-0000-0000-0000796F0000}"/>
    <cellStyle name="1000-sep (2 dec) 5 6 7 4" xfId="11291" xr:uid="{00000000-0005-0000-0000-0000D0060000}"/>
    <cellStyle name="1000-sep (2 dec) 5 6 7 4 2" xfId="33927" xr:uid="{00000000-0005-0000-0000-00007A6F0000}"/>
    <cellStyle name="1000-sep (2 dec) 5 6 8" xfId="11292" xr:uid="{00000000-0005-0000-0000-0000D1060000}"/>
    <cellStyle name="1000-sep (2 dec) 5 6 8 2" xfId="33928" xr:uid="{00000000-0005-0000-0000-00007B6F0000}"/>
    <cellStyle name="1000-sep (2 dec) 5 6 9" xfId="11293" xr:uid="{00000000-0005-0000-0000-0000D2060000}"/>
    <cellStyle name="1000-sep (2 dec) 5 6 9 2" xfId="33929" xr:uid="{00000000-0005-0000-0000-00007C6F0000}"/>
    <cellStyle name="1000-sep (2 dec) 5 7" xfId="300" xr:uid="{00000000-0005-0000-0000-0000D3060000}"/>
    <cellStyle name="1000-sep (2 dec) 5 7 2" xfId="301" xr:uid="{00000000-0005-0000-0000-0000D4060000}"/>
    <cellStyle name="1000-sep (2 dec) 5 7 2 2" xfId="5362" xr:uid="{00000000-0005-0000-0000-0000D5060000}"/>
    <cellStyle name="1000-sep (2 dec) 5 7 2 2 2" xfId="11294" xr:uid="{00000000-0005-0000-0000-0000D6060000}"/>
    <cellStyle name="1000-sep (2 dec) 5 7 2 2 2 2" xfId="33930" xr:uid="{00000000-0005-0000-0000-00007D6F0000}"/>
    <cellStyle name="1000-sep (2 dec) 5 7 2 2 3" xfId="11295" xr:uid="{00000000-0005-0000-0000-0000D7060000}"/>
    <cellStyle name="1000-sep (2 dec) 5 7 2 2 3 2" xfId="33931" xr:uid="{00000000-0005-0000-0000-00007E6F0000}"/>
    <cellStyle name="1000-sep (2 dec) 5 7 2 2 4" xfId="11296" xr:uid="{00000000-0005-0000-0000-0000D8060000}"/>
    <cellStyle name="1000-sep (2 dec) 5 7 2 2 4 2" xfId="33932" xr:uid="{00000000-0005-0000-0000-00007F6F0000}"/>
    <cellStyle name="1000-sep (2 dec) 5 7 2 3" xfId="11297" xr:uid="{00000000-0005-0000-0000-0000D9060000}"/>
    <cellStyle name="1000-sep (2 dec) 5 7 2 3 2" xfId="11298" xr:uid="{00000000-0005-0000-0000-0000DA060000}"/>
    <cellStyle name="1000-sep (2 dec) 5 7 2 3 2 2" xfId="33934" xr:uid="{00000000-0005-0000-0000-0000816F0000}"/>
    <cellStyle name="1000-sep (2 dec) 5 7 2 3 3" xfId="11299" xr:uid="{00000000-0005-0000-0000-0000DB060000}"/>
    <cellStyle name="1000-sep (2 dec) 5 7 2 3 3 2" xfId="33935" xr:uid="{00000000-0005-0000-0000-0000826F0000}"/>
    <cellStyle name="1000-sep (2 dec) 5 7 2 3 4" xfId="11300" xr:uid="{00000000-0005-0000-0000-0000DC060000}"/>
    <cellStyle name="1000-sep (2 dec) 5 7 2 3 4 2" xfId="33936" xr:uid="{00000000-0005-0000-0000-0000836F0000}"/>
    <cellStyle name="1000-sep (2 dec) 5 7 2 3 5" xfId="33933" xr:uid="{00000000-0005-0000-0000-0000806F0000}"/>
    <cellStyle name="1000-sep (2 dec) 5 7 2 4" xfId="11301" xr:uid="{00000000-0005-0000-0000-0000DD060000}"/>
    <cellStyle name="1000-sep (2 dec) 5 7 2 4 2" xfId="33937" xr:uid="{00000000-0005-0000-0000-0000846F0000}"/>
    <cellStyle name="1000-sep (2 dec) 5 7 2 5" xfId="11302" xr:uid="{00000000-0005-0000-0000-0000DE060000}"/>
    <cellStyle name="1000-sep (2 dec) 5 7 2 5 2" xfId="33938" xr:uid="{00000000-0005-0000-0000-0000856F0000}"/>
    <cellStyle name="1000-sep (2 dec) 5 7 2 6" xfId="11303" xr:uid="{00000000-0005-0000-0000-0000DF060000}"/>
    <cellStyle name="1000-sep (2 dec) 5 7 2 6 2" xfId="33939" xr:uid="{00000000-0005-0000-0000-0000866F0000}"/>
    <cellStyle name="1000-sep (2 dec) 5 7 3" xfId="5361" xr:uid="{00000000-0005-0000-0000-0000E0060000}"/>
    <cellStyle name="1000-sep (2 dec) 5 7 3 2" xfId="11304" xr:uid="{00000000-0005-0000-0000-0000E1060000}"/>
    <cellStyle name="1000-sep (2 dec) 5 7 3 2 2" xfId="33940" xr:uid="{00000000-0005-0000-0000-0000876F0000}"/>
    <cellStyle name="1000-sep (2 dec) 5 7 3 3" xfId="11305" xr:uid="{00000000-0005-0000-0000-0000E2060000}"/>
    <cellStyle name="1000-sep (2 dec) 5 7 3 3 2" xfId="33941" xr:uid="{00000000-0005-0000-0000-0000886F0000}"/>
    <cellStyle name="1000-sep (2 dec) 5 7 3 4" xfId="11306" xr:uid="{00000000-0005-0000-0000-0000E3060000}"/>
    <cellStyle name="1000-sep (2 dec) 5 7 3 4 2" xfId="33942" xr:uid="{00000000-0005-0000-0000-0000896F0000}"/>
    <cellStyle name="1000-sep (2 dec) 5 7 4" xfId="11307" xr:uid="{00000000-0005-0000-0000-0000E4060000}"/>
    <cellStyle name="1000-sep (2 dec) 5 7 4 2" xfId="11308" xr:uid="{00000000-0005-0000-0000-0000E5060000}"/>
    <cellStyle name="1000-sep (2 dec) 5 7 4 2 2" xfId="33944" xr:uid="{00000000-0005-0000-0000-00008B6F0000}"/>
    <cellStyle name="1000-sep (2 dec) 5 7 4 3" xfId="11309" xr:uid="{00000000-0005-0000-0000-0000E6060000}"/>
    <cellStyle name="1000-sep (2 dec) 5 7 4 3 2" xfId="33945" xr:uid="{00000000-0005-0000-0000-00008C6F0000}"/>
    <cellStyle name="1000-sep (2 dec) 5 7 4 4" xfId="11310" xr:uid="{00000000-0005-0000-0000-0000E7060000}"/>
    <cellStyle name="1000-sep (2 dec) 5 7 4 4 2" xfId="33946" xr:uid="{00000000-0005-0000-0000-00008D6F0000}"/>
    <cellStyle name="1000-sep (2 dec) 5 7 4 5" xfId="33943" xr:uid="{00000000-0005-0000-0000-00008A6F0000}"/>
    <cellStyle name="1000-sep (2 dec) 5 7 5" xfId="11311" xr:uid="{00000000-0005-0000-0000-0000E8060000}"/>
    <cellStyle name="1000-sep (2 dec) 5 7 5 2" xfId="33947" xr:uid="{00000000-0005-0000-0000-00008E6F0000}"/>
    <cellStyle name="1000-sep (2 dec) 5 7 6" xfId="11312" xr:uid="{00000000-0005-0000-0000-0000E9060000}"/>
    <cellStyle name="1000-sep (2 dec) 5 7 6 2" xfId="33948" xr:uid="{00000000-0005-0000-0000-00008F6F0000}"/>
    <cellStyle name="1000-sep (2 dec) 5 7 7" xfId="11313" xr:uid="{00000000-0005-0000-0000-0000EA060000}"/>
    <cellStyle name="1000-sep (2 dec) 5 7 7 2" xfId="33949" xr:uid="{00000000-0005-0000-0000-0000906F0000}"/>
    <cellStyle name="1000-sep (2 dec) 5 8" xfId="302" xr:uid="{00000000-0005-0000-0000-0000EB060000}"/>
    <cellStyle name="1000-sep (2 dec) 5 8 2" xfId="303" xr:uid="{00000000-0005-0000-0000-0000EC060000}"/>
    <cellStyle name="1000-sep (2 dec) 5 8 2 2" xfId="5364" xr:uid="{00000000-0005-0000-0000-0000ED060000}"/>
    <cellStyle name="1000-sep (2 dec) 5 8 2 2 2" xfId="11314" xr:uid="{00000000-0005-0000-0000-0000EE060000}"/>
    <cellStyle name="1000-sep (2 dec) 5 8 2 2 2 2" xfId="33950" xr:uid="{00000000-0005-0000-0000-0000916F0000}"/>
    <cellStyle name="1000-sep (2 dec) 5 8 2 2 3" xfId="11315" xr:uid="{00000000-0005-0000-0000-0000EF060000}"/>
    <cellStyle name="1000-sep (2 dec) 5 8 2 2 3 2" xfId="33951" xr:uid="{00000000-0005-0000-0000-0000926F0000}"/>
    <cellStyle name="1000-sep (2 dec) 5 8 2 2 4" xfId="11316" xr:uid="{00000000-0005-0000-0000-0000F0060000}"/>
    <cellStyle name="1000-sep (2 dec) 5 8 2 2 4 2" xfId="33952" xr:uid="{00000000-0005-0000-0000-0000936F0000}"/>
    <cellStyle name="1000-sep (2 dec) 5 8 2 3" xfId="11317" xr:uid="{00000000-0005-0000-0000-0000F1060000}"/>
    <cellStyle name="1000-sep (2 dec) 5 8 2 3 2" xfId="33953" xr:uid="{00000000-0005-0000-0000-0000946F0000}"/>
    <cellStyle name="1000-sep (2 dec) 5 8 2 4" xfId="11318" xr:uid="{00000000-0005-0000-0000-0000F2060000}"/>
    <cellStyle name="1000-sep (2 dec) 5 8 2 4 2" xfId="33954" xr:uid="{00000000-0005-0000-0000-0000956F0000}"/>
    <cellStyle name="1000-sep (2 dec) 5 8 2 5" xfId="11319" xr:uid="{00000000-0005-0000-0000-0000F3060000}"/>
    <cellStyle name="1000-sep (2 dec) 5 8 2 5 2" xfId="33955" xr:uid="{00000000-0005-0000-0000-0000966F0000}"/>
    <cellStyle name="1000-sep (2 dec) 5 8 3" xfId="5363" xr:uid="{00000000-0005-0000-0000-0000F4060000}"/>
    <cellStyle name="1000-sep (2 dec) 5 8 3 2" xfId="11320" xr:uid="{00000000-0005-0000-0000-0000F5060000}"/>
    <cellStyle name="1000-sep (2 dec) 5 8 3 2 2" xfId="33956" xr:uid="{00000000-0005-0000-0000-0000976F0000}"/>
    <cellStyle name="1000-sep (2 dec) 5 8 3 3" xfId="11321" xr:uid="{00000000-0005-0000-0000-0000F6060000}"/>
    <cellStyle name="1000-sep (2 dec) 5 8 3 3 2" xfId="33957" xr:uid="{00000000-0005-0000-0000-0000986F0000}"/>
    <cellStyle name="1000-sep (2 dec) 5 8 3 4" xfId="11322" xr:uid="{00000000-0005-0000-0000-0000F7060000}"/>
    <cellStyle name="1000-sep (2 dec) 5 8 3 4 2" xfId="33958" xr:uid="{00000000-0005-0000-0000-0000996F0000}"/>
    <cellStyle name="1000-sep (2 dec) 5 8 4" xfId="11323" xr:uid="{00000000-0005-0000-0000-0000F8060000}"/>
    <cellStyle name="1000-sep (2 dec) 5 8 4 2" xfId="11324" xr:uid="{00000000-0005-0000-0000-0000F9060000}"/>
    <cellStyle name="1000-sep (2 dec) 5 8 4 2 2" xfId="33960" xr:uid="{00000000-0005-0000-0000-00009B6F0000}"/>
    <cellStyle name="1000-sep (2 dec) 5 8 4 3" xfId="11325" xr:uid="{00000000-0005-0000-0000-0000FA060000}"/>
    <cellStyle name="1000-sep (2 dec) 5 8 4 3 2" xfId="33961" xr:uid="{00000000-0005-0000-0000-00009C6F0000}"/>
    <cellStyle name="1000-sep (2 dec) 5 8 4 4" xfId="11326" xr:uid="{00000000-0005-0000-0000-0000FB060000}"/>
    <cellStyle name="1000-sep (2 dec) 5 8 4 4 2" xfId="33962" xr:uid="{00000000-0005-0000-0000-00009D6F0000}"/>
    <cellStyle name="1000-sep (2 dec) 5 8 4 5" xfId="33959" xr:uid="{00000000-0005-0000-0000-00009A6F0000}"/>
    <cellStyle name="1000-sep (2 dec) 5 8 5" xfId="11327" xr:uid="{00000000-0005-0000-0000-0000FC060000}"/>
    <cellStyle name="1000-sep (2 dec) 5 8 5 2" xfId="33963" xr:uid="{00000000-0005-0000-0000-00009E6F0000}"/>
    <cellStyle name="1000-sep (2 dec) 5 8 6" xfId="11328" xr:uid="{00000000-0005-0000-0000-0000FD060000}"/>
    <cellStyle name="1000-sep (2 dec) 5 8 6 2" xfId="33964" xr:uid="{00000000-0005-0000-0000-00009F6F0000}"/>
    <cellStyle name="1000-sep (2 dec) 5 8 7" xfId="11329" xr:uid="{00000000-0005-0000-0000-0000FE060000}"/>
    <cellStyle name="1000-sep (2 dec) 5 8 7 2" xfId="33965" xr:uid="{00000000-0005-0000-0000-0000A06F0000}"/>
    <cellStyle name="1000-sep (2 dec) 5 9" xfId="304" xr:uid="{00000000-0005-0000-0000-0000FF060000}"/>
    <cellStyle name="1000-sep (2 dec) 5 9 2" xfId="5365" xr:uid="{00000000-0005-0000-0000-000000070000}"/>
    <cellStyle name="1000-sep (2 dec) 5 9 2 2" xfId="29148" xr:uid="{00000000-0005-0000-0000-0000A26F0000}"/>
    <cellStyle name="1000-sep (2 dec) 5 9 3" xfId="11330" xr:uid="{00000000-0005-0000-0000-000001070000}"/>
    <cellStyle name="1000-sep (2 dec) 5 9 3 2" xfId="11331" xr:uid="{00000000-0005-0000-0000-000002070000}"/>
    <cellStyle name="1000-sep (2 dec) 5 9 3 2 2" xfId="33967" xr:uid="{00000000-0005-0000-0000-0000A46F0000}"/>
    <cellStyle name="1000-sep (2 dec) 5 9 3 3" xfId="11332" xr:uid="{00000000-0005-0000-0000-000003070000}"/>
    <cellStyle name="1000-sep (2 dec) 5 9 3 3 2" xfId="33968" xr:uid="{00000000-0005-0000-0000-0000A56F0000}"/>
    <cellStyle name="1000-sep (2 dec) 5 9 3 4" xfId="33966" xr:uid="{00000000-0005-0000-0000-0000A36F0000}"/>
    <cellStyle name="1000-sep (2 dec) 5 9 4" xfId="27287" xr:uid="{00000000-0005-0000-0000-0000A16F0000}"/>
    <cellStyle name="1000-sep (2 dec) 6" xfId="305" xr:uid="{00000000-0005-0000-0000-000004070000}"/>
    <cellStyle name="1000-sep (2 dec) 6 2" xfId="306" xr:uid="{00000000-0005-0000-0000-000005070000}"/>
    <cellStyle name="1000-sep (2 dec) 6 2 2" xfId="307" xr:uid="{00000000-0005-0000-0000-000006070000}"/>
    <cellStyle name="1000-sep (2 dec) 6 2 2 2" xfId="308" xr:uid="{00000000-0005-0000-0000-000007070000}"/>
    <cellStyle name="1000-sep (2 dec) 6 2 2 2 2" xfId="5368" xr:uid="{00000000-0005-0000-0000-000008070000}"/>
    <cellStyle name="1000-sep (2 dec) 6 2 2 2 2 2" xfId="11333" xr:uid="{00000000-0005-0000-0000-000009070000}"/>
    <cellStyle name="1000-sep (2 dec) 6 2 2 2 2 2 2" xfId="33969" xr:uid="{00000000-0005-0000-0000-0000A66F0000}"/>
    <cellStyle name="1000-sep (2 dec) 6 2 2 2 2 3" xfId="11334" xr:uid="{00000000-0005-0000-0000-00000A070000}"/>
    <cellStyle name="1000-sep (2 dec) 6 2 2 2 2 3 2" xfId="33970" xr:uid="{00000000-0005-0000-0000-0000A76F0000}"/>
    <cellStyle name="1000-sep (2 dec) 6 2 2 2 2 4" xfId="11335" xr:uid="{00000000-0005-0000-0000-00000B070000}"/>
    <cellStyle name="1000-sep (2 dec) 6 2 2 2 2 4 2" xfId="33971" xr:uid="{00000000-0005-0000-0000-0000A86F0000}"/>
    <cellStyle name="1000-sep (2 dec) 6 2 2 2 3" xfId="11336" xr:uid="{00000000-0005-0000-0000-00000C070000}"/>
    <cellStyle name="1000-sep (2 dec) 6 2 2 2 3 2" xfId="33972" xr:uid="{00000000-0005-0000-0000-0000A96F0000}"/>
    <cellStyle name="1000-sep (2 dec) 6 2 2 2 4" xfId="11337" xr:uid="{00000000-0005-0000-0000-00000D070000}"/>
    <cellStyle name="1000-sep (2 dec) 6 2 2 2 4 2" xfId="33973" xr:uid="{00000000-0005-0000-0000-0000AA6F0000}"/>
    <cellStyle name="1000-sep (2 dec) 6 2 2 2 5" xfId="11338" xr:uid="{00000000-0005-0000-0000-00000E070000}"/>
    <cellStyle name="1000-sep (2 dec) 6 2 2 2 5 2" xfId="33974" xr:uid="{00000000-0005-0000-0000-0000AB6F0000}"/>
    <cellStyle name="1000-sep (2 dec) 6 2 2 3" xfId="5367" xr:uid="{00000000-0005-0000-0000-00000F070000}"/>
    <cellStyle name="1000-sep (2 dec) 6 2 2 3 2" xfId="11339" xr:uid="{00000000-0005-0000-0000-000010070000}"/>
    <cellStyle name="1000-sep (2 dec) 6 2 2 3 2 2" xfId="33975" xr:uid="{00000000-0005-0000-0000-0000AC6F0000}"/>
    <cellStyle name="1000-sep (2 dec) 6 2 2 3 3" xfId="11340" xr:uid="{00000000-0005-0000-0000-000011070000}"/>
    <cellStyle name="1000-sep (2 dec) 6 2 2 3 3 2" xfId="33976" xr:uid="{00000000-0005-0000-0000-0000AD6F0000}"/>
    <cellStyle name="1000-sep (2 dec) 6 2 2 3 4" xfId="11341" xr:uid="{00000000-0005-0000-0000-000012070000}"/>
    <cellStyle name="1000-sep (2 dec) 6 2 2 3 4 2" xfId="33977" xr:uid="{00000000-0005-0000-0000-0000AE6F0000}"/>
    <cellStyle name="1000-sep (2 dec) 6 2 2 4" xfId="11342" xr:uid="{00000000-0005-0000-0000-000013070000}"/>
    <cellStyle name="1000-sep (2 dec) 6 2 2 4 2" xfId="33978" xr:uid="{00000000-0005-0000-0000-0000AF6F0000}"/>
    <cellStyle name="1000-sep (2 dec) 6 2 2 5" xfId="11343" xr:uid="{00000000-0005-0000-0000-000014070000}"/>
    <cellStyle name="1000-sep (2 dec) 6 2 2 5 2" xfId="33979" xr:uid="{00000000-0005-0000-0000-0000B06F0000}"/>
    <cellStyle name="1000-sep (2 dec) 6 2 2 6" xfId="11344" xr:uid="{00000000-0005-0000-0000-000015070000}"/>
    <cellStyle name="1000-sep (2 dec) 6 2 2 6 2" xfId="33980" xr:uid="{00000000-0005-0000-0000-0000B16F0000}"/>
    <cellStyle name="1000-sep (2 dec) 6 2 3" xfId="309" xr:uid="{00000000-0005-0000-0000-000016070000}"/>
    <cellStyle name="1000-sep (2 dec) 6 2 3 2" xfId="310" xr:uid="{00000000-0005-0000-0000-000017070000}"/>
    <cellStyle name="1000-sep (2 dec) 6 2 3 2 2" xfId="5370" xr:uid="{00000000-0005-0000-0000-000018070000}"/>
    <cellStyle name="1000-sep (2 dec) 6 2 3 2 2 2" xfId="11345" xr:uid="{00000000-0005-0000-0000-000019070000}"/>
    <cellStyle name="1000-sep (2 dec) 6 2 3 2 2 2 2" xfId="33981" xr:uid="{00000000-0005-0000-0000-0000B26F0000}"/>
    <cellStyle name="1000-sep (2 dec) 6 2 3 2 2 3" xfId="11346" xr:uid="{00000000-0005-0000-0000-00001A070000}"/>
    <cellStyle name="1000-sep (2 dec) 6 2 3 2 2 3 2" xfId="33982" xr:uid="{00000000-0005-0000-0000-0000B36F0000}"/>
    <cellStyle name="1000-sep (2 dec) 6 2 3 2 2 4" xfId="11347" xr:uid="{00000000-0005-0000-0000-00001B070000}"/>
    <cellStyle name="1000-sep (2 dec) 6 2 3 2 2 4 2" xfId="33983" xr:uid="{00000000-0005-0000-0000-0000B46F0000}"/>
    <cellStyle name="1000-sep (2 dec) 6 2 3 2 3" xfId="11348" xr:uid="{00000000-0005-0000-0000-00001C070000}"/>
    <cellStyle name="1000-sep (2 dec) 6 2 3 2 3 2" xfId="33984" xr:uid="{00000000-0005-0000-0000-0000B56F0000}"/>
    <cellStyle name="1000-sep (2 dec) 6 2 3 2 4" xfId="11349" xr:uid="{00000000-0005-0000-0000-00001D070000}"/>
    <cellStyle name="1000-sep (2 dec) 6 2 3 2 4 2" xfId="33985" xr:uid="{00000000-0005-0000-0000-0000B66F0000}"/>
    <cellStyle name="1000-sep (2 dec) 6 2 3 2 5" xfId="11350" xr:uid="{00000000-0005-0000-0000-00001E070000}"/>
    <cellStyle name="1000-sep (2 dec) 6 2 3 2 5 2" xfId="33986" xr:uid="{00000000-0005-0000-0000-0000B76F0000}"/>
    <cellStyle name="1000-sep (2 dec) 6 2 3 3" xfId="5369" xr:uid="{00000000-0005-0000-0000-00001F070000}"/>
    <cellStyle name="1000-sep (2 dec) 6 2 3 3 2" xfId="11351" xr:uid="{00000000-0005-0000-0000-000020070000}"/>
    <cellStyle name="1000-sep (2 dec) 6 2 3 3 2 2" xfId="33987" xr:uid="{00000000-0005-0000-0000-0000B86F0000}"/>
    <cellStyle name="1000-sep (2 dec) 6 2 3 3 3" xfId="11352" xr:uid="{00000000-0005-0000-0000-000021070000}"/>
    <cellStyle name="1000-sep (2 dec) 6 2 3 3 3 2" xfId="33988" xr:uid="{00000000-0005-0000-0000-0000B96F0000}"/>
    <cellStyle name="1000-sep (2 dec) 6 2 3 3 4" xfId="11353" xr:uid="{00000000-0005-0000-0000-000022070000}"/>
    <cellStyle name="1000-sep (2 dec) 6 2 3 3 4 2" xfId="33989" xr:uid="{00000000-0005-0000-0000-0000BA6F0000}"/>
    <cellStyle name="1000-sep (2 dec) 6 2 3 4" xfId="11354" xr:uid="{00000000-0005-0000-0000-000023070000}"/>
    <cellStyle name="1000-sep (2 dec) 6 2 3 4 2" xfId="33990" xr:uid="{00000000-0005-0000-0000-0000BB6F0000}"/>
    <cellStyle name="1000-sep (2 dec) 6 2 3 5" xfId="11355" xr:uid="{00000000-0005-0000-0000-000024070000}"/>
    <cellStyle name="1000-sep (2 dec) 6 2 3 5 2" xfId="33991" xr:uid="{00000000-0005-0000-0000-0000BC6F0000}"/>
    <cellStyle name="1000-sep (2 dec) 6 2 3 6" xfId="11356" xr:uid="{00000000-0005-0000-0000-000025070000}"/>
    <cellStyle name="1000-sep (2 dec) 6 2 3 6 2" xfId="33992" xr:uid="{00000000-0005-0000-0000-0000BD6F0000}"/>
    <cellStyle name="1000-sep (2 dec) 6 2 4" xfId="311" xr:uid="{00000000-0005-0000-0000-000026070000}"/>
    <cellStyle name="1000-sep (2 dec) 6 2 4 2" xfId="5371" xr:uid="{00000000-0005-0000-0000-000027070000}"/>
    <cellStyle name="1000-sep (2 dec) 6 2 4 2 2" xfId="11357" xr:uid="{00000000-0005-0000-0000-000028070000}"/>
    <cellStyle name="1000-sep (2 dec) 6 2 4 2 2 2" xfId="33993" xr:uid="{00000000-0005-0000-0000-0000BE6F0000}"/>
    <cellStyle name="1000-sep (2 dec) 6 2 4 2 3" xfId="11358" xr:uid="{00000000-0005-0000-0000-000029070000}"/>
    <cellStyle name="1000-sep (2 dec) 6 2 4 2 3 2" xfId="33994" xr:uid="{00000000-0005-0000-0000-0000BF6F0000}"/>
    <cellStyle name="1000-sep (2 dec) 6 2 4 2 4" xfId="11359" xr:uid="{00000000-0005-0000-0000-00002A070000}"/>
    <cellStyle name="1000-sep (2 dec) 6 2 4 2 4 2" xfId="33995" xr:uid="{00000000-0005-0000-0000-0000C06F0000}"/>
    <cellStyle name="1000-sep (2 dec) 6 2 4 3" xfId="11360" xr:uid="{00000000-0005-0000-0000-00002B070000}"/>
    <cellStyle name="1000-sep (2 dec) 6 2 4 3 2" xfId="33996" xr:uid="{00000000-0005-0000-0000-0000C16F0000}"/>
    <cellStyle name="1000-sep (2 dec) 6 2 4 4" xfId="11361" xr:uid="{00000000-0005-0000-0000-00002C070000}"/>
    <cellStyle name="1000-sep (2 dec) 6 2 4 4 2" xfId="33997" xr:uid="{00000000-0005-0000-0000-0000C26F0000}"/>
    <cellStyle name="1000-sep (2 dec) 6 2 4 5" xfId="11362" xr:uid="{00000000-0005-0000-0000-00002D070000}"/>
    <cellStyle name="1000-sep (2 dec) 6 2 4 5 2" xfId="33998" xr:uid="{00000000-0005-0000-0000-0000C36F0000}"/>
    <cellStyle name="1000-sep (2 dec) 6 2 5" xfId="312" xr:uid="{00000000-0005-0000-0000-00002E070000}"/>
    <cellStyle name="1000-sep (2 dec) 6 2 5 2" xfId="5372" xr:uid="{00000000-0005-0000-0000-00002F070000}"/>
    <cellStyle name="1000-sep (2 dec) 6 2 5 2 2" xfId="11363" xr:uid="{00000000-0005-0000-0000-000030070000}"/>
    <cellStyle name="1000-sep (2 dec) 6 2 5 2 2 2" xfId="33999" xr:uid="{00000000-0005-0000-0000-0000C46F0000}"/>
    <cellStyle name="1000-sep (2 dec) 6 2 5 2 3" xfId="11364" xr:uid="{00000000-0005-0000-0000-000031070000}"/>
    <cellStyle name="1000-sep (2 dec) 6 2 5 2 3 2" xfId="34000" xr:uid="{00000000-0005-0000-0000-0000C56F0000}"/>
    <cellStyle name="1000-sep (2 dec) 6 2 5 2 4" xfId="11365" xr:uid="{00000000-0005-0000-0000-000032070000}"/>
    <cellStyle name="1000-sep (2 dec) 6 2 5 2 4 2" xfId="34001" xr:uid="{00000000-0005-0000-0000-0000C66F0000}"/>
    <cellStyle name="1000-sep (2 dec) 6 2 5 3" xfId="11366" xr:uid="{00000000-0005-0000-0000-000033070000}"/>
    <cellStyle name="1000-sep (2 dec) 6 2 5 3 2" xfId="34002" xr:uid="{00000000-0005-0000-0000-0000C76F0000}"/>
    <cellStyle name="1000-sep (2 dec) 6 2 5 4" xfId="11367" xr:uid="{00000000-0005-0000-0000-000034070000}"/>
    <cellStyle name="1000-sep (2 dec) 6 2 5 4 2" xfId="34003" xr:uid="{00000000-0005-0000-0000-0000C86F0000}"/>
    <cellStyle name="1000-sep (2 dec) 6 2 5 5" xfId="11368" xr:uid="{00000000-0005-0000-0000-000035070000}"/>
    <cellStyle name="1000-sep (2 dec) 6 2 5 5 2" xfId="34004" xr:uid="{00000000-0005-0000-0000-0000C96F0000}"/>
    <cellStyle name="1000-sep (2 dec) 6 2 6" xfId="313" xr:uid="{00000000-0005-0000-0000-000036070000}"/>
    <cellStyle name="1000-sep (2 dec) 6 2 6 2" xfId="5373" xr:uid="{00000000-0005-0000-0000-000037070000}"/>
    <cellStyle name="1000-sep (2 dec) 6 2 6 3" xfId="11369" xr:uid="{00000000-0005-0000-0000-000038070000}"/>
    <cellStyle name="1000-sep (2 dec) 6 2 6 3 2" xfId="34005" xr:uid="{00000000-0005-0000-0000-0000CA6F0000}"/>
    <cellStyle name="1000-sep (2 dec) 6 2 6 4" xfId="11370" xr:uid="{00000000-0005-0000-0000-000039070000}"/>
    <cellStyle name="1000-sep (2 dec) 6 2 6 4 2" xfId="34006" xr:uid="{00000000-0005-0000-0000-0000CB6F0000}"/>
    <cellStyle name="1000-sep (2 dec) 6 2 7" xfId="5366" xr:uid="{00000000-0005-0000-0000-00003A070000}"/>
    <cellStyle name="1000-sep (2 dec) 6 2 8" xfId="11371" xr:uid="{00000000-0005-0000-0000-00003B070000}"/>
    <cellStyle name="1000-sep (2 dec) 6 2 8 2" xfId="34007" xr:uid="{00000000-0005-0000-0000-0000CC6F0000}"/>
    <cellStyle name="1000-sep (2 dec) 6 2 9" xfId="11372" xr:uid="{00000000-0005-0000-0000-00003C070000}"/>
    <cellStyle name="1000-sep (2 dec) 6 2 9 2" xfId="34008" xr:uid="{00000000-0005-0000-0000-0000CD6F0000}"/>
    <cellStyle name="1000-sep (2 dec) 6 3" xfId="314" xr:uid="{00000000-0005-0000-0000-00003D070000}"/>
    <cellStyle name="1000-sep (2 dec) 6 3 2" xfId="315" xr:uid="{00000000-0005-0000-0000-00003E070000}"/>
    <cellStyle name="1000-sep (2 dec) 6 3 2 2" xfId="5374" xr:uid="{00000000-0005-0000-0000-00003F070000}"/>
    <cellStyle name="1000-sep (2 dec) 6 3 2 2 2" xfId="29149" xr:uid="{00000000-0005-0000-0000-0000D06F0000}"/>
    <cellStyle name="1000-sep (2 dec) 6 3 2 3" xfId="27289" xr:uid="{00000000-0005-0000-0000-0000CF6F0000}"/>
    <cellStyle name="1000-sep (2 dec) 6 3 3" xfId="27288" xr:uid="{00000000-0005-0000-0000-0000CE6F0000}"/>
    <cellStyle name="1000-sep (2 dec) 6 4" xfId="316" xr:uid="{00000000-0005-0000-0000-000040070000}"/>
    <cellStyle name="1000-sep (2 dec) 6 5" xfId="317" xr:uid="{00000000-0005-0000-0000-000041070000}"/>
    <cellStyle name="1000-sep (2 dec) 6 5 2" xfId="318" xr:uid="{00000000-0005-0000-0000-000042070000}"/>
    <cellStyle name="1000-sep (2 dec) 6 5 2 2" xfId="5376" xr:uid="{00000000-0005-0000-0000-000043070000}"/>
    <cellStyle name="1000-sep (2 dec) 6 5 2 2 2" xfId="11373" xr:uid="{00000000-0005-0000-0000-000044070000}"/>
    <cellStyle name="1000-sep (2 dec) 6 5 2 2 2 2" xfId="34009" xr:uid="{00000000-0005-0000-0000-0000D16F0000}"/>
    <cellStyle name="1000-sep (2 dec) 6 5 2 2 3" xfId="11374" xr:uid="{00000000-0005-0000-0000-000045070000}"/>
    <cellStyle name="1000-sep (2 dec) 6 5 2 2 3 2" xfId="34010" xr:uid="{00000000-0005-0000-0000-0000D26F0000}"/>
    <cellStyle name="1000-sep (2 dec) 6 5 2 2 4" xfId="11375" xr:uid="{00000000-0005-0000-0000-000046070000}"/>
    <cellStyle name="1000-sep (2 dec) 6 5 2 2 4 2" xfId="34011" xr:uid="{00000000-0005-0000-0000-0000D36F0000}"/>
    <cellStyle name="1000-sep (2 dec) 6 5 2 3" xfId="11376" xr:uid="{00000000-0005-0000-0000-000047070000}"/>
    <cellStyle name="1000-sep (2 dec) 6 5 2 3 2" xfId="34012" xr:uid="{00000000-0005-0000-0000-0000D46F0000}"/>
    <cellStyle name="1000-sep (2 dec) 6 5 2 4" xfId="11377" xr:uid="{00000000-0005-0000-0000-000048070000}"/>
    <cellStyle name="1000-sep (2 dec) 6 5 2 4 2" xfId="34013" xr:uid="{00000000-0005-0000-0000-0000D56F0000}"/>
    <cellStyle name="1000-sep (2 dec) 6 5 2 5" xfId="11378" xr:uid="{00000000-0005-0000-0000-000049070000}"/>
    <cellStyle name="1000-sep (2 dec) 6 5 2 5 2" xfId="34014" xr:uid="{00000000-0005-0000-0000-0000D66F0000}"/>
    <cellStyle name="1000-sep (2 dec) 6 5 3" xfId="5375" xr:uid="{00000000-0005-0000-0000-00004A070000}"/>
    <cellStyle name="1000-sep (2 dec) 6 5 3 2" xfId="11379" xr:uid="{00000000-0005-0000-0000-00004B070000}"/>
    <cellStyle name="1000-sep (2 dec) 6 5 3 2 2" xfId="34015" xr:uid="{00000000-0005-0000-0000-0000D76F0000}"/>
    <cellStyle name="1000-sep (2 dec) 6 5 3 3" xfId="11380" xr:uid="{00000000-0005-0000-0000-00004C070000}"/>
    <cellStyle name="1000-sep (2 dec) 6 5 3 3 2" xfId="34016" xr:uid="{00000000-0005-0000-0000-0000D86F0000}"/>
    <cellStyle name="1000-sep (2 dec) 6 5 3 4" xfId="11381" xr:uid="{00000000-0005-0000-0000-00004D070000}"/>
    <cellStyle name="1000-sep (2 dec) 6 5 3 4 2" xfId="34017" xr:uid="{00000000-0005-0000-0000-0000D96F0000}"/>
    <cellStyle name="1000-sep (2 dec) 6 5 4" xfId="11382" xr:uid="{00000000-0005-0000-0000-00004E070000}"/>
    <cellStyle name="1000-sep (2 dec) 6 5 4 2" xfId="34018" xr:uid="{00000000-0005-0000-0000-0000DA6F0000}"/>
    <cellStyle name="1000-sep (2 dec) 6 5 5" xfId="11383" xr:uid="{00000000-0005-0000-0000-00004F070000}"/>
    <cellStyle name="1000-sep (2 dec) 6 5 5 2" xfId="34019" xr:uid="{00000000-0005-0000-0000-0000DB6F0000}"/>
    <cellStyle name="1000-sep (2 dec) 6 5 6" xfId="11384" xr:uid="{00000000-0005-0000-0000-000050070000}"/>
    <cellStyle name="1000-sep (2 dec) 6 5 6 2" xfId="34020" xr:uid="{00000000-0005-0000-0000-0000DC6F0000}"/>
    <cellStyle name="1000-sep (2 dec) 6 6" xfId="319" xr:uid="{00000000-0005-0000-0000-000051070000}"/>
    <cellStyle name="1000-sep (2 dec) 6 6 2" xfId="5377" xr:uid="{00000000-0005-0000-0000-000052070000}"/>
    <cellStyle name="1000-sep (2 dec) 6 6 2 2" xfId="11385" xr:uid="{00000000-0005-0000-0000-000053070000}"/>
    <cellStyle name="1000-sep (2 dec) 6 6 2 2 2" xfId="34021" xr:uid="{00000000-0005-0000-0000-0000DD6F0000}"/>
    <cellStyle name="1000-sep (2 dec) 6 6 2 3" xfId="11386" xr:uid="{00000000-0005-0000-0000-000054070000}"/>
    <cellStyle name="1000-sep (2 dec) 6 6 2 3 2" xfId="34022" xr:uid="{00000000-0005-0000-0000-0000DE6F0000}"/>
    <cellStyle name="1000-sep (2 dec) 6 6 2 4" xfId="11387" xr:uid="{00000000-0005-0000-0000-000055070000}"/>
    <cellStyle name="1000-sep (2 dec) 6 6 2 4 2" xfId="34023" xr:uid="{00000000-0005-0000-0000-0000DF6F0000}"/>
    <cellStyle name="1000-sep (2 dec) 6 6 3" xfId="11388" xr:uid="{00000000-0005-0000-0000-000056070000}"/>
    <cellStyle name="1000-sep (2 dec) 6 6 3 2" xfId="34024" xr:uid="{00000000-0005-0000-0000-0000E06F0000}"/>
    <cellStyle name="1000-sep (2 dec) 6 6 4" xfId="11389" xr:uid="{00000000-0005-0000-0000-000057070000}"/>
    <cellStyle name="1000-sep (2 dec) 6 6 4 2" xfId="34025" xr:uid="{00000000-0005-0000-0000-0000E16F0000}"/>
    <cellStyle name="1000-sep (2 dec) 6 6 5" xfId="11390" xr:uid="{00000000-0005-0000-0000-000058070000}"/>
    <cellStyle name="1000-sep (2 dec) 6 6 5 2" xfId="34026" xr:uid="{00000000-0005-0000-0000-0000E26F0000}"/>
    <cellStyle name="1000-sep (2 dec) 6 7" xfId="320" xr:uid="{00000000-0005-0000-0000-000059070000}"/>
    <cellStyle name="1000-sep (2 dec) 6 7 2" xfId="5378" xr:uid="{00000000-0005-0000-0000-00005A070000}"/>
    <cellStyle name="1000-sep (2 dec) 6 7 2 2" xfId="29150" xr:uid="{00000000-0005-0000-0000-0000E46F0000}"/>
    <cellStyle name="1000-sep (2 dec) 6 7 3" xfId="27290" xr:uid="{00000000-0005-0000-0000-0000E36F0000}"/>
    <cellStyle name="1000-sep (2 dec) 7" xfId="321" xr:uid="{00000000-0005-0000-0000-00005B070000}"/>
    <cellStyle name="1000-sep (2 dec) 7 2" xfId="322" xr:uid="{00000000-0005-0000-0000-00005C070000}"/>
    <cellStyle name="1000-sep (2 dec) 7 2 2" xfId="323" xr:uid="{00000000-0005-0000-0000-00005D070000}"/>
    <cellStyle name="1000-sep (2 dec) 7 2 2 2" xfId="324" xr:uid="{00000000-0005-0000-0000-00005E070000}"/>
    <cellStyle name="1000-sep (2 dec) 7 2 2 2 2" xfId="325" xr:uid="{00000000-0005-0000-0000-00005F070000}"/>
    <cellStyle name="1000-sep (2 dec) 7 2 2 2 2 2" xfId="5379" xr:uid="{00000000-0005-0000-0000-000060070000}"/>
    <cellStyle name="1000-sep (2 dec) 7 2 2 3" xfId="326" xr:uid="{00000000-0005-0000-0000-000061070000}"/>
    <cellStyle name="1000-sep (2 dec) 7 2 2 3 2" xfId="5380" xr:uid="{00000000-0005-0000-0000-000062070000}"/>
    <cellStyle name="1000-sep (2 dec) 7 2 3" xfId="327" xr:uid="{00000000-0005-0000-0000-000063070000}"/>
    <cellStyle name="1000-sep (2 dec) 7 2 3 2" xfId="328" xr:uid="{00000000-0005-0000-0000-000064070000}"/>
    <cellStyle name="1000-sep (2 dec) 7 2 3 2 2" xfId="5381" xr:uid="{00000000-0005-0000-0000-000065070000}"/>
    <cellStyle name="1000-sep (2 dec) 7 2 4" xfId="329" xr:uid="{00000000-0005-0000-0000-000066070000}"/>
    <cellStyle name="1000-sep (2 dec) 7 2 4 2" xfId="5382" xr:uid="{00000000-0005-0000-0000-000067070000}"/>
    <cellStyle name="1000-sep (2 dec) 7 3" xfId="330" xr:uid="{00000000-0005-0000-0000-000068070000}"/>
    <cellStyle name="1000-sep (2 dec) 7 3 2" xfId="331" xr:uid="{00000000-0005-0000-0000-000069070000}"/>
    <cellStyle name="1000-sep (2 dec) 7 3 2 2" xfId="332" xr:uid="{00000000-0005-0000-0000-00006A070000}"/>
    <cellStyle name="1000-sep (2 dec) 7 3 2 2 2" xfId="5383" xr:uid="{00000000-0005-0000-0000-00006B070000}"/>
    <cellStyle name="1000-sep (2 dec) 7 3 3" xfId="11391" xr:uid="{00000000-0005-0000-0000-00006C070000}"/>
    <cellStyle name="1000-sep (2 dec) 7 4" xfId="333" xr:uid="{00000000-0005-0000-0000-00006D070000}"/>
    <cellStyle name="1000-sep (2 dec) 7 4 2" xfId="5384" xr:uid="{00000000-0005-0000-0000-00006E070000}"/>
    <cellStyle name="1000-sep (2 dec) 7 5" xfId="11392" xr:uid="{00000000-0005-0000-0000-00006F070000}"/>
    <cellStyle name="1000-sep (2 dec) 8" xfId="334" xr:uid="{00000000-0005-0000-0000-000070070000}"/>
    <cellStyle name="1000-sep (2 dec) 8 10" xfId="11393" xr:uid="{00000000-0005-0000-0000-000071070000}"/>
    <cellStyle name="1000-sep (2 dec) 8 10 2" xfId="34027" xr:uid="{00000000-0005-0000-0000-0000E56F0000}"/>
    <cellStyle name="1000-sep (2 dec) 8 11" xfId="11394" xr:uid="{00000000-0005-0000-0000-000072070000}"/>
    <cellStyle name="1000-sep (2 dec) 8 11 2" xfId="34028" xr:uid="{00000000-0005-0000-0000-0000E66F0000}"/>
    <cellStyle name="1000-sep (2 dec) 8 2" xfId="335" xr:uid="{00000000-0005-0000-0000-000073070000}"/>
    <cellStyle name="1000-sep (2 dec) 8 2 10" xfId="11395" xr:uid="{00000000-0005-0000-0000-000074070000}"/>
    <cellStyle name="1000-sep (2 dec) 8 2 10 2" xfId="34029" xr:uid="{00000000-0005-0000-0000-0000E76F0000}"/>
    <cellStyle name="1000-sep (2 dec) 8 2 2" xfId="336" xr:uid="{00000000-0005-0000-0000-000075070000}"/>
    <cellStyle name="1000-sep (2 dec) 8 2 2 2" xfId="337" xr:uid="{00000000-0005-0000-0000-000076070000}"/>
    <cellStyle name="1000-sep (2 dec) 8 2 2 2 2" xfId="5387" xr:uid="{00000000-0005-0000-0000-000077070000}"/>
    <cellStyle name="1000-sep (2 dec) 8 2 2 2 2 2" xfId="11396" xr:uid="{00000000-0005-0000-0000-000078070000}"/>
    <cellStyle name="1000-sep (2 dec) 8 2 2 2 2 2 2" xfId="34030" xr:uid="{00000000-0005-0000-0000-0000E86F0000}"/>
    <cellStyle name="1000-sep (2 dec) 8 2 2 2 2 3" xfId="11397" xr:uid="{00000000-0005-0000-0000-000079070000}"/>
    <cellStyle name="1000-sep (2 dec) 8 2 2 2 2 3 2" xfId="34031" xr:uid="{00000000-0005-0000-0000-0000E96F0000}"/>
    <cellStyle name="1000-sep (2 dec) 8 2 2 2 2 4" xfId="11398" xr:uid="{00000000-0005-0000-0000-00007A070000}"/>
    <cellStyle name="1000-sep (2 dec) 8 2 2 2 2 4 2" xfId="34032" xr:uid="{00000000-0005-0000-0000-0000EA6F0000}"/>
    <cellStyle name="1000-sep (2 dec) 8 2 2 2 3" xfId="11399" xr:uid="{00000000-0005-0000-0000-00007B070000}"/>
    <cellStyle name="1000-sep (2 dec) 8 2 2 2 3 2" xfId="34033" xr:uid="{00000000-0005-0000-0000-0000EB6F0000}"/>
    <cellStyle name="1000-sep (2 dec) 8 2 2 2 4" xfId="11400" xr:uid="{00000000-0005-0000-0000-00007C070000}"/>
    <cellStyle name="1000-sep (2 dec) 8 2 2 2 4 2" xfId="34034" xr:uid="{00000000-0005-0000-0000-0000EC6F0000}"/>
    <cellStyle name="1000-sep (2 dec) 8 2 2 2 5" xfId="11401" xr:uid="{00000000-0005-0000-0000-00007D070000}"/>
    <cellStyle name="1000-sep (2 dec) 8 2 2 2 5 2" xfId="34035" xr:uid="{00000000-0005-0000-0000-0000ED6F0000}"/>
    <cellStyle name="1000-sep (2 dec) 8 2 2 3" xfId="5386" xr:uid="{00000000-0005-0000-0000-00007E070000}"/>
    <cellStyle name="1000-sep (2 dec) 8 2 2 3 2" xfId="11402" xr:uid="{00000000-0005-0000-0000-00007F070000}"/>
    <cellStyle name="1000-sep (2 dec) 8 2 2 3 2 2" xfId="34036" xr:uid="{00000000-0005-0000-0000-0000EE6F0000}"/>
    <cellStyle name="1000-sep (2 dec) 8 2 2 3 3" xfId="11403" xr:uid="{00000000-0005-0000-0000-000080070000}"/>
    <cellStyle name="1000-sep (2 dec) 8 2 2 3 3 2" xfId="34037" xr:uid="{00000000-0005-0000-0000-0000EF6F0000}"/>
    <cellStyle name="1000-sep (2 dec) 8 2 2 3 4" xfId="11404" xr:uid="{00000000-0005-0000-0000-000081070000}"/>
    <cellStyle name="1000-sep (2 dec) 8 2 2 3 4 2" xfId="34038" xr:uid="{00000000-0005-0000-0000-0000F06F0000}"/>
    <cellStyle name="1000-sep (2 dec) 8 2 2 4" xfId="11405" xr:uid="{00000000-0005-0000-0000-000082070000}"/>
    <cellStyle name="1000-sep (2 dec) 8 2 2 4 2" xfId="11406" xr:uid="{00000000-0005-0000-0000-000083070000}"/>
    <cellStyle name="1000-sep (2 dec) 8 2 2 4 2 2" xfId="34040" xr:uid="{00000000-0005-0000-0000-0000F26F0000}"/>
    <cellStyle name="1000-sep (2 dec) 8 2 2 4 3" xfId="11407" xr:uid="{00000000-0005-0000-0000-000084070000}"/>
    <cellStyle name="1000-sep (2 dec) 8 2 2 4 3 2" xfId="34041" xr:uid="{00000000-0005-0000-0000-0000F36F0000}"/>
    <cellStyle name="1000-sep (2 dec) 8 2 2 4 4" xfId="11408" xr:uid="{00000000-0005-0000-0000-000085070000}"/>
    <cellStyle name="1000-sep (2 dec) 8 2 2 4 4 2" xfId="34042" xr:uid="{00000000-0005-0000-0000-0000F46F0000}"/>
    <cellStyle name="1000-sep (2 dec) 8 2 2 4 5" xfId="34039" xr:uid="{00000000-0005-0000-0000-0000F16F0000}"/>
    <cellStyle name="1000-sep (2 dec) 8 2 2 5" xfId="11409" xr:uid="{00000000-0005-0000-0000-000086070000}"/>
    <cellStyle name="1000-sep (2 dec) 8 2 2 5 2" xfId="34043" xr:uid="{00000000-0005-0000-0000-0000F56F0000}"/>
    <cellStyle name="1000-sep (2 dec) 8 2 2 6" xfId="11410" xr:uid="{00000000-0005-0000-0000-000087070000}"/>
    <cellStyle name="1000-sep (2 dec) 8 2 2 6 2" xfId="34044" xr:uid="{00000000-0005-0000-0000-0000F66F0000}"/>
    <cellStyle name="1000-sep (2 dec) 8 2 2 7" xfId="11411" xr:uid="{00000000-0005-0000-0000-000088070000}"/>
    <cellStyle name="1000-sep (2 dec) 8 2 2 7 2" xfId="34045" xr:uid="{00000000-0005-0000-0000-0000F76F0000}"/>
    <cellStyle name="1000-sep (2 dec) 8 2 3" xfId="338" xr:uid="{00000000-0005-0000-0000-000089070000}"/>
    <cellStyle name="1000-sep (2 dec) 8 2 3 2" xfId="339" xr:uid="{00000000-0005-0000-0000-00008A070000}"/>
    <cellStyle name="1000-sep (2 dec) 8 2 3 2 2" xfId="5389" xr:uid="{00000000-0005-0000-0000-00008B070000}"/>
    <cellStyle name="1000-sep (2 dec) 8 2 3 2 2 2" xfId="11412" xr:uid="{00000000-0005-0000-0000-00008C070000}"/>
    <cellStyle name="1000-sep (2 dec) 8 2 3 2 2 2 2" xfId="34046" xr:uid="{00000000-0005-0000-0000-0000F86F0000}"/>
    <cellStyle name="1000-sep (2 dec) 8 2 3 2 2 3" xfId="11413" xr:uid="{00000000-0005-0000-0000-00008D070000}"/>
    <cellStyle name="1000-sep (2 dec) 8 2 3 2 2 3 2" xfId="34047" xr:uid="{00000000-0005-0000-0000-0000F96F0000}"/>
    <cellStyle name="1000-sep (2 dec) 8 2 3 2 2 4" xfId="11414" xr:uid="{00000000-0005-0000-0000-00008E070000}"/>
    <cellStyle name="1000-sep (2 dec) 8 2 3 2 2 4 2" xfId="34048" xr:uid="{00000000-0005-0000-0000-0000FA6F0000}"/>
    <cellStyle name="1000-sep (2 dec) 8 2 3 2 3" xfId="11415" xr:uid="{00000000-0005-0000-0000-00008F070000}"/>
    <cellStyle name="1000-sep (2 dec) 8 2 3 2 3 2" xfId="34049" xr:uid="{00000000-0005-0000-0000-0000FB6F0000}"/>
    <cellStyle name="1000-sep (2 dec) 8 2 3 2 4" xfId="11416" xr:uid="{00000000-0005-0000-0000-000090070000}"/>
    <cellStyle name="1000-sep (2 dec) 8 2 3 2 4 2" xfId="34050" xr:uid="{00000000-0005-0000-0000-0000FC6F0000}"/>
    <cellStyle name="1000-sep (2 dec) 8 2 3 2 5" xfId="11417" xr:uid="{00000000-0005-0000-0000-000091070000}"/>
    <cellStyle name="1000-sep (2 dec) 8 2 3 2 5 2" xfId="34051" xr:uid="{00000000-0005-0000-0000-0000FD6F0000}"/>
    <cellStyle name="1000-sep (2 dec) 8 2 3 3" xfId="5388" xr:uid="{00000000-0005-0000-0000-000092070000}"/>
    <cellStyle name="1000-sep (2 dec) 8 2 3 3 2" xfId="11418" xr:uid="{00000000-0005-0000-0000-000093070000}"/>
    <cellStyle name="1000-sep (2 dec) 8 2 3 3 2 2" xfId="34052" xr:uid="{00000000-0005-0000-0000-0000FE6F0000}"/>
    <cellStyle name="1000-sep (2 dec) 8 2 3 3 3" xfId="11419" xr:uid="{00000000-0005-0000-0000-000094070000}"/>
    <cellStyle name="1000-sep (2 dec) 8 2 3 3 3 2" xfId="34053" xr:uid="{00000000-0005-0000-0000-0000FF6F0000}"/>
    <cellStyle name="1000-sep (2 dec) 8 2 3 3 4" xfId="11420" xr:uid="{00000000-0005-0000-0000-000095070000}"/>
    <cellStyle name="1000-sep (2 dec) 8 2 3 3 4 2" xfId="34054" xr:uid="{00000000-0005-0000-0000-000000700000}"/>
    <cellStyle name="1000-sep (2 dec) 8 2 3 4" xfId="11421" xr:uid="{00000000-0005-0000-0000-000096070000}"/>
    <cellStyle name="1000-sep (2 dec) 8 2 3 4 2" xfId="34055" xr:uid="{00000000-0005-0000-0000-000001700000}"/>
    <cellStyle name="1000-sep (2 dec) 8 2 3 5" xfId="11422" xr:uid="{00000000-0005-0000-0000-000097070000}"/>
    <cellStyle name="1000-sep (2 dec) 8 2 3 5 2" xfId="34056" xr:uid="{00000000-0005-0000-0000-000002700000}"/>
    <cellStyle name="1000-sep (2 dec) 8 2 3 6" xfId="11423" xr:uid="{00000000-0005-0000-0000-000098070000}"/>
    <cellStyle name="1000-sep (2 dec) 8 2 3 6 2" xfId="34057" xr:uid="{00000000-0005-0000-0000-000003700000}"/>
    <cellStyle name="1000-sep (2 dec) 8 2 4" xfId="340" xr:uid="{00000000-0005-0000-0000-000099070000}"/>
    <cellStyle name="1000-sep (2 dec) 8 2 4 2" xfId="5390" xr:uid="{00000000-0005-0000-0000-00009A070000}"/>
    <cellStyle name="1000-sep (2 dec) 8 2 4 2 2" xfId="11424" xr:uid="{00000000-0005-0000-0000-00009B070000}"/>
    <cellStyle name="1000-sep (2 dec) 8 2 4 2 2 2" xfId="34058" xr:uid="{00000000-0005-0000-0000-000004700000}"/>
    <cellStyle name="1000-sep (2 dec) 8 2 4 2 3" xfId="11425" xr:uid="{00000000-0005-0000-0000-00009C070000}"/>
    <cellStyle name="1000-sep (2 dec) 8 2 4 2 3 2" xfId="34059" xr:uid="{00000000-0005-0000-0000-000005700000}"/>
    <cellStyle name="1000-sep (2 dec) 8 2 4 2 4" xfId="11426" xr:uid="{00000000-0005-0000-0000-00009D070000}"/>
    <cellStyle name="1000-sep (2 dec) 8 2 4 2 4 2" xfId="34060" xr:uid="{00000000-0005-0000-0000-000006700000}"/>
    <cellStyle name="1000-sep (2 dec) 8 2 4 3" xfId="11427" xr:uid="{00000000-0005-0000-0000-00009E070000}"/>
    <cellStyle name="1000-sep (2 dec) 8 2 4 3 2" xfId="34061" xr:uid="{00000000-0005-0000-0000-000007700000}"/>
    <cellStyle name="1000-sep (2 dec) 8 2 4 4" xfId="11428" xr:uid="{00000000-0005-0000-0000-00009F070000}"/>
    <cellStyle name="1000-sep (2 dec) 8 2 4 4 2" xfId="34062" xr:uid="{00000000-0005-0000-0000-000008700000}"/>
    <cellStyle name="1000-sep (2 dec) 8 2 4 5" xfId="11429" xr:uid="{00000000-0005-0000-0000-0000A0070000}"/>
    <cellStyle name="1000-sep (2 dec) 8 2 4 5 2" xfId="34063" xr:uid="{00000000-0005-0000-0000-000009700000}"/>
    <cellStyle name="1000-sep (2 dec) 8 2 5" xfId="341" xr:uid="{00000000-0005-0000-0000-0000A1070000}"/>
    <cellStyle name="1000-sep (2 dec) 8 2 5 2" xfId="5391" xr:uid="{00000000-0005-0000-0000-0000A2070000}"/>
    <cellStyle name="1000-sep (2 dec) 8 2 5 2 2" xfId="11430" xr:uid="{00000000-0005-0000-0000-0000A3070000}"/>
    <cellStyle name="1000-sep (2 dec) 8 2 5 2 2 2" xfId="34064" xr:uid="{00000000-0005-0000-0000-00000A700000}"/>
    <cellStyle name="1000-sep (2 dec) 8 2 5 2 3" xfId="11431" xr:uid="{00000000-0005-0000-0000-0000A4070000}"/>
    <cellStyle name="1000-sep (2 dec) 8 2 5 2 3 2" xfId="34065" xr:uid="{00000000-0005-0000-0000-00000B700000}"/>
    <cellStyle name="1000-sep (2 dec) 8 2 5 2 4" xfId="11432" xr:uid="{00000000-0005-0000-0000-0000A5070000}"/>
    <cellStyle name="1000-sep (2 dec) 8 2 5 2 4 2" xfId="34066" xr:uid="{00000000-0005-0000-0000-00000C700000}"/>
    <cellStyle name="1000-sep (2 dec) 8 2 5 3" xfId="11433" xr:uid="{00000000-0005-0000-0000-0000A6070000}"/>
    <cellStyle name="1000-sep (2 dec) 8 2 5 3 2" xfId="34067" xr:uid="{00000000-0005-0000-0000-00000D700000}"/>
    <cellStyle name="1000-sep (2 dec) 8 2 5 4" xfId="11434" xr:uid="{00000000-0005-0000-0000-0000A7070000}"/>
    <cellStyle name="1000-sep (2 dec) 8 2 5 4 2" xfId="34068" xr:uid="{00000000-0005-0000-0000-00000E700000}"/>
    <cellStyle name="1000-sep (2 dec) 8 2 5 5" xfId="11435" xr:uid="{00000000-0005-0000-0000-0000A8070000}"/>
    <cellStyle name="1000-sep (2 dec) 8 2 5 5 2" xfId="34069" xr:uid="{00000000-0005-0000-0000-00000F700000}"/>
    <cellStyle name="1000-sep (2 dec) 8 2 6" xfId="342" xr:uid="{00000000-0005-0000-0000-0000A9070000}"/>
    <cellStyle name="1000-sep (2 dec) 8 2 6 2" xfId="5392" xr:uid="{00000000-0005-0000-0000-0000AA070000}"/>
    <cellStyle name="1000-sep (2 dec) 8 2 6 3" xfId="11436" xr:uid="{00000000-0005-0000-0000-0000AB070000}"/>
    <cellStyle name="1000-sep (2 dec) 8 2 6 3 2" xfId="34070" xr:uid="{00000000-0005-0000-0000-000010700000}"/>
    <cellStyle name="1000-sep (2 dec) 8 2 6 4" xfId="11437" xr:uid="{00000000-0005-0000-0000-0000AC070000}"/>
    <cellStyle name="1000-sep (2 dec) 8 2 6 4 2" xfId="34071" xr:uid="{00000000-0005-0000-0000-000011700000}"/>
    <cellStyle name="1000-sep (2 dec) 8 2 7" xfId="5385" xr:uid="{00000000-0005-0000-0000-0000AD070000}"/>
    <cellStyle name="1000-sep (2 dec) 8 2 7 2" xfId="11438" xr:uid="{00000000-0005-0000-0000-0000AE070000}"/>
    <cellStyle name="1000-sep (2 dec) 8 2 7 2 2" xfId="34072" xr:uid="{00000000-0005-0000-0000-000012700000}"/>
    <cellStyle name="1000-sep (2 dec) 8 2 7 3" xfId="11439" xr:uid="{00000000-0005-0000-0000-0000AF070000}"/>
    <cellStyle name="1000-sep (2 dec) 8 2 7 3 2" xfId="34073" xr:uid="{00000000-0005-0000-0000-000013700000}"/>
    <cellStyle name="1000-sep (2 dec) 8 2 7 4" xfId="11440" xr:uid="{00000000-0005-0000-0000-0000B0070000}"/>
    <cellStyle name="1000-sep (2 dec) 8 2 7 4 2" xfId="34074" xr:uid="{00000000-0005-0000-0000-000014700000}"/>
    <cellStyle name="1000-sep (2 dec) 8 2 8" xfId="11441" xr:uid="{00000000-0005-0000-0000-0000B1070000}"/>
    <cellStyle name="1000-sep (2 dec) 8 2 8 2" xfId="34075" xr:uid="{00000000-0005-0000-0000-000015700000}"/>
    <cellStyle name="1000-sep (2 dec) 8 2 9" xfId="11442" xr:uid="{00000000-0005-0000-0000-0000B2070000}"/>
    <cellStyle name="1000-sep (2 dec) 8 2 9 2" xfId="34076" xr:uid="{00000000-0005-0000-0000-000016700000}"/>
    <cellStyle name="1000-sep (2 dec) 8 3" xfId="343" xr:uid="{00000000-0005-0000-0000-0000B3070000}"/>
    <cellStyle name="1000-sep (2 dec) 8 3 2" xfId="344" xr:uid="{00000000-0005-0000-0000-0000B4070000}"/>
    <cellStyle name="1000-sep (2 dec) 8 3 2 2" xfId="345" xr:uid="{00000000-0005-0000-0000-0000B5070000}"/>
    <cellStyle name="1000-sep (2 dec) 8 3 2 2 2" xfId="5394" xr:uid="{00000000-0005-0000-0000-0000B6070000}"/>
    <cellStyle name="1000-sep (2 dec) 8 3 2 2 2 2" xfId="11443" xr:uid="{00000000-0005-0000-0000-0000B7070000}"/>
    <cellStyle name="1000-sep (2 dec) 8 3 2 2 2 2 2" xfId="34077" xr:uid="{00000000-0005-0000-0000-000018700000}"/>
    <cellStyle name="1000-sep (2 dec) 8 3 2 2 2 3" xfId="11444" xr:uid="{00000000-0005-0000-0000-0000B8070000}"/>
    <cellStyle name="1000-sep (2 dec) 8 3 2 2 2 3 2" xfId="34078" xr:uid="{00000000-0005-0000-0000-000019700000}"/>
    <cellStyle name="1000-sep (2 dec) 8 3 2 2 2 4" xfId="11445" xr:uid="{00000000-0005-0000-0000-0000B9070000}"/>
    <cellStyle name="1000-sep (2 dec) 8 3 2 2 2 4 2" xfId="34079" xr:uid="{00000000-0005-0000-0000-00001A700000}"/>
    <cellStyle name="1000-sep (2 dec) 8 3 2 2 3" xfId="11446" xr:uid="{00000000-0005-0000-0000-0000BA070000}"/>
    <cellStyle name="1000-sep (2 dec) 8 3 2 2 3 2" xfId="34080" xr:uid="{00000000-0005-0000-0000-00001B700000}"/>
    <cellStyle name="1000-sep (2 dec) 8 3 2 2 4" xfId="11447" xr:uid="{00000000-0005-0000-0000-0000BB070000}"/>
    <cellStyle name="1000-sep (2 dec) 8 3 2 2 4 2" xfId="34081" xr:uid="{00000000-0005-0000-0000-00001C700000}"/>
    <cellStyle name="1000-sep (2 dec) 8 3 2 2 5" xfId="11448" xr:uid="{00000000-0005-0000-0000-0000BC070000}"/>
    <cellStyle name="1000-sep (2 dec) 8 3 2 2 5 2" xfId="34082" xr:uid="{00000000-0005-0000-0000-00001D700000}"/>
    <cellStyle name="1000-sep (2 dec) 8 3 2 3" xfId="5393" xr:uid="{00000000-0005-0000-0000-0000BD070000}"/>
    <cellStyle name="1000-sep (2 dec) 8 3 2 3 2" xfId="11449" xr:uid="{00000000-0005-0000-0000-0000BE070000}"/>
    <cellStyle name="1000-sep (2 dec) 8 3 2 3 2 2" xfId="34083" xr:uid="{00000000-0005-0000-0000-00001E700000}"/>
    <cellStyle name="1000-sep (2 dec) 8 3 2 3 3" xfId="11450" xr:uid="{00000000-0005-0000-0000-0000BF070000}"/>
    <cellStyle name="1000-sep (2 dec) 8 3 2 3 3 2" xfId="34084" xr:uid="{00000000-0005-0000-0000-00001F700000}"/>
    <cellStyle name="1000-sep (2 dec) 8 3 2 3 4" xfId="11451" xr:uid="{00000000-0005-0000-0000-0000C0070000}"/>
    <cellStyle name="1000-sep (2 dec) 8 3 2 3 4 2" xfId="34085" xr:uid="{00000000-0005-0000-0000-000020700000}"/>
    <cellStyle name="1000-sep (2 dec) 8 3 2 4" xfId="11452" xr:uid="{00000000-0005-0000-0000-0000C1070000}"/>
    <cellStyle name="1000-sep (2 dec) 8 3 2 4 2" xfId="34086" xr:uid="{00000000-0005-0000-0000-000021700000}"/>
    <cellStyle name="1000-sep (2 dec) 8 3 2 5" xfId="11453" xr:uid="{00000000-0005-0000-0000-0000C2070000}"/>
    <cellStyle name="1000-sep (2 dec) 8 3 2 5 2" xfId="34087" xr:uid="{00000000-0005-0000-0000-000022700000}"/>
    <cellStyle name="1000-sep (2 dec) 8 3 2 6" xfId="11454" xr:uid="{00000000-0005-0000-0000-0000C3070000}"/>
    <cellStyle name="1000-sep (2 dec) 8 3 2 6 2" xfId="34088" xr:uid="{00000000-0005-0000-0000-000023700000}"/>
    <cellStyle name="1000-sep (2 dec) 8 3 3" xfId="346" xr:uid="{00000000-0005-0000-0000-0000C4070000}"/>
    <cellStyle name="1000-sep (2 dec) 8 3 3 2" xfId="5395" xr:uid="{00000000-0005-0000-0000-0000C5070000}"/>
    <cellStyle name="1000-sep (2 dec) 8 3 3 2 2" xfId="29151" xr:uid="{00000000-0005-0000-0000-000025700000}"/>
    <cellStyle name="1000-sep (2 dec) 8 3 3 3" xfId="11455" xr:uid="{00000000-0005-0000-0000-0000C6070000}"/>
    <cellStyle name="1000-sep (2 dec) 8 3 3 3 2" xfId="11456" xr:uid="{00000000-0005-0000-0000-0000C7070000}"/>
    <cellStyle name="1000-sep (2 dec) 8 3 3 3 2 2" xfId="34090" xr:uid="{00000000-0005-0000-0000-000027700000}"/>
    <cellStyle name="1000-sep (2 dec) 8 3 3 3 3" xfId="11457" xr:uid="{00000000-0005-0000-0000-0000C8070000}"/>
    <cellStyle name="1000-sep (2 dec) 8 3 3 3 3 2" xfId="34091" xr:uid="{00000000-0005-0000-0000-000028700000}"/>
    <cellStyle name="1000-sep (2 dec) 8 3 3 3 4" xfId="34089" xr:uid="{00000000-0005-0000-0000-000026700000}"/>
    <cellStyle name="1000-sep (2 dec) 8 3 3 4" xfId="27292" xr:uid="{00000000-0005-0000-0000-000024700000}"/>
    <cellStyle name="1000-sep (2 dec) 8 3 4" xfId="11458" xr:uid="{00000000-0005-0000-0000-0000C9070000}"/>
    <cellStyle name="1000-sep (2 dec) 8 3 4 2" xfId="11459" xr:uid="{00000000-0005-0000-0000-0000CA070000}"/>
    <cellStyle name="1000-sep (2 dec) 8 3 4 2 2" xfId="34093" xr:uid="{00000000-0005-0000-0000-00002A700000}"/>
    <cellStyle name="1000-sep (2 dec) 8 3 4 3" xfId="11460" xr:uid="{00000000-0005-0000-0000-0000CB070000}"/>
    <cellStyle name="1000-sep (2 dec) 8 3 4 3 2" xfId="34094" xr:uid="{00000000-0005-0000-0000-00002B700000}"/>
    <cellStyle name="1000-sep (2 dec) 8 3 4 4" xfId="11461" xr:uid="{00000000-0005-0000-0000-0000CC070000}"/>
    <cellStyle name="1000-sep (2 dec) 8 3 4 4 2" xfId="34095" xr:uid="{00000000-0005-0000-0000-00002C700000}"/>
    <cellStyle name="1000-sep (2 dec) 8 3 4 5" xfId="34092" xr:uid="{00000000-0005-0000-0000-000029700000}"/>
    <cellStyle name="1000-sep (2 dec) 8 3 5" xfId="11462" xr:uid="{00000000-0005-0000-0000-0000CD070000}"/>
    <cellStyle name="1000-sep (2 dec) 8 3 5 2" xfId="34096" xr:uid="{00000000-0005-0000-0000-00002D700000}"/>
    <cellStyle name="1000-sep (2 dec) 8 3 6" xfId="11463" xr:uid="{00000000-0005-0000-0000-0000CE070000}"/>
    <cellStyle name="1000-sep (2 dec) 8 3 6 2" xfId="34097" xr:uid="{00000000-0005-0000-0000-00002E700000}"/>
    <cellStyle name="1000-sep (2 dec) 8 3 7" xfId="11464" xr:uid="{00000000-0005-0000-0000-0000CF070000}"/>
    <cellStyle name="1000-sep (2 dec) 8 3 7 2" xfId="34098" xr:uid="{00000000-0005-0000-0000-00002F700000}"/>
    <cellStyle name="1000-sep (2 dec) 8 3 8" xfId="27291" xr:uid="{00000000-0005-0000-0000-000017700000}"/>
    <cellStyle name="1000-sep (2 dec) 8 4" xfId="347" xr:uid="{00000000-0005-0000-0000-0000D0070000}"/>
    <cellStyle name="1000-sep (2 dec) 8 4 2" xfId="348" xr:uid="{00000000-0005-0000-0000-0000D1070000}"/>
    <cellStyle name="1000-sep (2 dec) 8 4 2 2" xfId="5397" xr:uid="{00000000-0005-0000-0000-0000D2070000}"/>
    <cellStyle name="1000-sep (2 dec) 8 4 2 2 2" xfId="11465" xr:uid="{00000000-0005-0000-0000-0000D3070000}"/>
    <cellStyle name="1000-sep (2 dec) 8 4 2 2 2 2" xfId="34099" xr:uid="{00000000-0005-0000-0000-000030700000}"/>
    <cellStyle name="1000-sep (2 dec) 8 4 2 2 3" xfId="11466" xr:uid="{00000000-0005-0000-0000-0000D4070000}"/>
    <cellStyle name="1000-sep (2 dec) 8 4 2 2 3 2" xfId="34100" xr:uid="{00000000-0005-0000-0000-000031700000}"/>
    <cellStyle name="1000-sep (2 dec) 8 4 2 2 4" xfId="11467" xr:uid="{00000000-0005-0000-0000-0000D5070000}"/>
    <cellStyle name="1000-sep (2 dec) 8 4 2 2 4 2" xfId="34101" xr:uid="{00000000-0005-0000-0000-000032700000}"/>
    <cellStyle name="1000-sep (2 dec) 8 4 2 3" xfId="11468" xr:uid="{00000000-0005-0000-0000-0000D6070000}"/>
    <cellStyle name="1000-sep (2 dec) 8 4 2 3 2" xfId="34102" xr:uid="{00000000-0005-0000-0000-000033700000}"/>
    <cellStyle name="1000-sep (2 dec) 8 4 2 4" xfId="11469" xr:uid="{00000000-0005-0000-0000-0000D7070000}"/>
    <cellStyle name="1000-sep (2 dec) 8 4 2 4 2" xfId="34103" xr:uid="{00000000-0005-0000-0000-000034700000}"/>
    <cellStyle name="1000-sep (2 dec) 8 4 2 5" xfId="11470" xr:uid="{00000000-0005-0000-0000-0000D8070000}"/>
    <cellStyle name="1000-sep (2 dec) 8 4 2 5 2" xfId="34104" xr:uid="{00000000-0005-0000-0000-000035700000}"/>
    <cellStyle name="1000-sep (2 dec) 8 4 3" xfId="5396" xr:uid="{00000000-0005-0000-0000-0000D9070000}"/>
    <cellStyle name="1000-sep (2 dec) 8 4 3 2" xfId="11471" xr:uid="{00000000-0005-0000-0000-0000DA070000}"/>
    <cellStyle name="1000-sep (2 dec) 8 4 3 2 2" xfId="34105" xr:uid="{00000000-0005-0000-0000-000036700000}"/>
    <cellStyle name="1000-sep (2 dec) 8 4 3 3" xfId="11472" xr:uid="{00000000-0005-0000-0000-0000DB070000}"/>
    <cellStyle name="1000-sep (2 dec) 8 4 3 3 2" xfId="34106" xr:uid="{00000000-0005-0000-0000-000037700000}"/>
    <cellStyle name="1000-sep (2 dec) 8 4 3 4" xfId="11473" xr:uid="{00000000-0005-0000-0000-0000DC070000}"/>
    <cellStyle name="1000-sep (2 dec) 8 4 3 4 2" xfId="34107" xr:uid="{00000000-0005-0000-0000-000038700000}"/>
    <cellStyle name="1000-sep (2 dec) 8 4 4" xfId="11474" xr:uid="{00000000-0005-0000-0000-0000DD070000}"/>
    <cellStyle name="1000-sep (2 dec) 8 4 4 2" xfId="34108" xr:uid="{00000000-0005-0000-0000-000039700000}"/>
    <cellStyle name="1000-sep (2 dec) 8 4 5" xfId="11475" xr:uid="{00000000-0005-0000-0000-0000DE070000}"/>
    <cellStyle name="1000-sep (2 dec) 8 4 5 2" xfId="34109" xr:uid="{00000000-0005-0000-0000-00003A700000}"/>
    <cellStyle name="1000-sep (2 dec) 8 4 6" xfId="11476" xr:uid="{00000000-0005-0000-0000-0000DF070000}"/>
    <cellStyle name="1000-sep (2 dec) 8 4 6 2" xfId="34110" xr:uid="{00000000-0005-0000-0000-00003B700000}"/>
    <cellStyle name="1000-sep (2 dec) 8 5" xfId="349" xr:uid="{00000000-0005-0000-0000-0000E0070000}"/>
    <cellStyle name="1000-sep (2 dec) 8 5 2" xfId="5398" xr:uid="{00000000-0005-0000-0000-0000E1070000}"/>
    <cellStyle name="1000-sep (2 dec) 8 5 2 2" xfId="11477" xr:uid="{00000000-0005-0000-0000-0000E2070000}"/>
    <cellStyle name="1000-sep (2 dec) 8 5 2 2 2" xfId="34111" xr:uid="{00000000-0005-0000-0000-00003C700000}"/>
    <cellStyle name="1000-sep (2 dec) 8 5 2 3" xfId="11478" xr:uid="{00000000-0005-0000-0000-0000E3070000}"/>
    <cellStyle name="1000-sep (2 dec) 8 5 2 3 2" xfId="34112" xr:uid="{00000000-0005-0000-0000-00003D700000}"/>
    <cellStyle name="1000-sep (2 dec) 8 5 2 4" xfId="11479" xr:uid="{00000000-0005-0000-0000-0000E4070000}"/>
    <cellStyle name="1000-sep (2 dec) 8 5 2 4 2" xfId="34113" xr:uid="{00000000-0005-0000-0000-00003E700000}"/>
    <cellStyle name="1000-sep (2 dec) 8 5 3" xfId="11480" xr:uid="{00000000-0005-0000-0000-0000E5070000}"/>
    <cellStyle name="1000-sep (2 dec) 8 5 3 2" xfId="34114" xr:uid="{00000000-0005-0000-0000-00003F700000}"/>
    <cellStyle name="1000-sep (2 dec) 8 5 4" xfId="11481" xr:uid="{00000000-0005-0000-0000-0000E6070000}"/>
    <cellStyle name="1000-sep (2 dec) 8 5 4 2" xfId="34115" xr:uid="{00000000-0005-0000-0000-000040700000}"/>
    <cellStyle name="1000-sep (2 dec) 8 5 5" xfId="11482" xr:uid="{00000000-0005-0000-0000-0000E7070000}"/>
    <cellStyle name="1000-sep (2 dec) 8 5 5 2" xfId="34116" xr:uid="{00000000-0005-0000-0000-000041700000}"/>
    <cellStyle name="1000-sep (2 dec) 8 6" xfId="11483" xr:uid="{00000000-0005-0000-0000-0000E8070000}"/>
    <cellStyle name="1000-sep (2 dec) 8 6 2" xfId="11484" xr:uid="{00000000-0005-0000-0000-0000E9070000}"/>
    <cellStyle name="1000-sep (2 dec) 8 6 3" xfId="11485" xr:uid="{00000000-0005-0000-0000-0000EA070000}"/>
    <cellStyle name="1000-sep (2 dec) 8 6 3 2" xfId="11486" xr:uid="{00000000-0005-0000-0000-0000EB070000}"/>
    <cellStyle name="1000-sep (2 dec) 8 6 3 2 2" xfId="34119" xr:uid="{00000000-0005-0000-0000-000044700000}"/>
    <cellStyle name="1000-sep (2 dec) 8 6 3 3" xfId="11487" xr:uid="{00000000-0005-0000-0000-0000EC070000}"/>
    <cellStyle name="1000-sep (2 dec) 8 6 3 3 2" xfId="34120" xr:uid="{00000000-0005-0000-0000-000045700000}"/>
    <cellStyle name="1000-sep (2 dec) 8 6 3 4" xfId="34118" xr:uid="{00000000-0005-0000-0000-000043700000}"/>
    <cellStyle name="1000-sep (2 dec) 8 6 4" xfId="34117" xr:uid="{00000000-0005-0000-0000-000042700000}"/>
    <cellStyle name="1000-sep (2 dec) 8 7" xfId="11488" xr:uid="{00000000-0005-0000-0000-0000ED070000}"/>
    <cellStyle name="1000-sep (2 dec) 8 7 2" xfId="34121" xr:uid="{00000000-0005-0000-0000-000046700000}"/>
    <cellStyle name="1000-sep (2 dec) 8 8" xfId="11489" xr:uid="{00000000-0005-0000-0000-0000EE070000}"/>
    <cellStyle name="1000-sep (2 dec) 8 8 2" xfId="11490" xr:uid="{00000000-0005-0000-0000-0000EF070000}"/>
    <cellStyle name="1000-sep (2 dec) 8 8 2 2" xfId="34123" xr:uid="{00000000-0005-0000-0000-000048700000}"/>
    <cellStyle name="1000-sep (2 dec) 8 8 3" xfId="11491" xr:uid="{00000000-0005-0000-0000-0000F0070000}"/>
    <cellStyle name="1000-sep (2 dec) 8 8 3 2" xfId="34124" xr:uid="{00000000-0005-0000-0000-000049700000}"/>
    <cellStyle name="1000-sep (2 dec) 8 8 4" xfId="11492" xr:uid="{00000000-0005-0000-0000-0000F1070000}"/>
    <cellStyle name="1000-sep (2 dec) 8 8 4 2" xfId="34125" xr:uid="{00000000-0005-0000-0000-00004A700000}"/>
    <cellStyle name="1000-sep (2 dec) 8 8 5" xfId="34122" xr:uid="{00000000-0005-0000-0000-000047700000}"/>
    <cellStyle name="1000-sep (2 dec) 8 9" xfId="11493" xr:uid="{00000000-0005-0000-0000-0000F2070000}"/>
    <cellStyle name="1000-sep (2 dec) 8 9 2" xfId="34126" xr:uid="{00000000-0005-0000-0000-00004B700000}"/>
    <cellStyle name="1000-sep (2 dec) 9" xfId="350" xr:uid="{00000000-0005-0000-0000-0000F3070000}"/>
    <cellStyle name="1000-sep (2 dec) 9 10" xfId="11494" xr:uid="{00000000-0005-0000-0000-0000F4070000}"/>
    <cellStyle name="1000-sep (2 dec) 9 10 2" xfId="34127" xr:uid="{00000000-0005-0000-0000-00004C700000}"/>
    <cellStyle name="1000-sep (2 dec) 9 2" xfId="351" xr:uid="{00000000-0005-0000-0000-0000F5070000}"/>
    <cellStyle name="1000-sep (2 dec) 9 2 10" xfId="11495" xr:uid="{00000000-0005-0000-0000-0000F6070000}"/>
    <cellStyle name="1000-sep (2 dec) 9 2 10 2" xfId="34128" xr:uid="{00000000-0005-0000-0000-00004D700000}"/>
    <cellStyle name="1000-sep (2 dec) 9 2 2" xfId="352" xr:uid="{00000000-0005-0000-0000-0000F7070000}"/>
    <cellStyle name="1000-sep (2 dec) 9 2 2 2" xfId="353" xr:uid="{00000000-0005-0000-0000-0000F8070000}"/>
    <cellStyle name="1000-sep (2 dec) 9 2 2 2 2" xfId="5401" xr:uid="{00000000-0005-0000-0000-0000F9070000}"/>
    <cellStyle name="1000-sep (2 dec) 9 2 2 2 2 2" xfId="11496" xr:uid="{00000000-0005-0000-0000-0000FA070000}"/>
    <cellStyle name="1000-sep (2 dec) 9 2 2 2 2 2 2" xfId="34129" xr:uid="{00000000-0005-0000-0000-00004E700000}"/>
    <cellStyle name="1000-sep (2 dec) 9 2 2 2 2 3" xfId="11497" xr:uid="{00000000-0005-0000-0000-0000FB070000}"/>
    <cellStyle name="1000-sep (2 dec) 9 2 2 2 2 3 2" xfId="34130" xr:uid="{00000000-0005-0000-0000-00004F700000}"/>
    <cellStyle name="1000-sep (2 dec) 9 2 2 2 2 4" xfId="11498" xr:uid="{00000000-0005-0000-0000-0000FC070000}"/>
    <cellStyle name="1000-sep (2 dec) 9 2 2 2 2 4 2" xfId="34131" xr:uid="{00000000-0005-0000-0000-000050700000}"/>
    <cellStyle name="1000-sep (2 dec) 9 2 2 2 3" xfId="11499" xr:uid="{00000000-0005-0000-0000-0000FD070000}"/>
    <cellStyle name="1000-sep (2 dec) 9 2 2 2 3 2" xfId="34132" xr:uid="{00000000-0005-0000-0000-000051700000}"/>
    <cellStyle name="1000-sep (2 dec) 9 2 2 2 4" xfId="11500" xr:uid="{00000000-0005-0000-0000-0000FE070000}"/>
    <cellStyle name="1000-sep (2 dec) 9 2 2 2 4 2" xfId="34133" xr:uid="{00000000-0005-0000-0000-000052700000}"/>
    <cellStyle name="1000-sep (2 dec) 9 2 2 2 5" xfId="11501" xr:uid="{00000000-0005-0000-0000-0000FF070000}"/>
    <cellStyle name="1000-sep (2 dec) 9 2 2 2 5 2" xfId="34134" xr:uid="{00000000-0005-0000-0000-000053700000}"/>
    <cellStyle name="1000-sep (2 dec) 9 2 2 3" xfId="5400" xr:uid="{00000000-0005-0000-0000-000000080000}"/>
    <cellStyle name="1000-sep (2 dec) 9 2 2 3 2" xfId="11502" xr:uid="{00000000-0005-0000-0000-000001080000}"/>
    <cellStyle name="1000-sep (2 dec) 9 2 2 3 2 2" xfId="34135" xr:uid="{00000000-0005-0000-0000-000054700000}"/>
    <cellStyle name="1000-sep (2 dec) 9 2 2 3 3" xfId="11503" xr:uid="{00000000-0005-0000-0000-000002080000}"/>
    <cellStyle name="1000-sep (2 dec) 9 2 2 3 3 2" xfId="34136" xr:uid="{00000000-0005-0000-0000-000055700000}"/>
    <cellStyle name="1000-sep (2 dec) 9 2 2 3 4" xfId="11504" xr:uid="{00000000-0005-0000-0000-000003080000}"/>
    <cellStyle name="1000-sep (2 dec) 9 2 2 3 4 2" xfId="34137" xr:uid="{00000000-0005-0000-0000-000056700000}"/>
    <cellStyle name="1000-sep (2 dec) 9 2 2 4" xfId="11505" xr:uid="{00000000-0005-0000-0000-000004080000}"/>
    <cellStyle name="1000-sep (2 dec) 9 2 2 4 2" xfId="11506" xr:uid="{00000000-0005-0000-0000-000005080000}"/>
    <cellStyle name="1000-sep (2 dec) 9 2 2 4 2 2" xfId="34139" xr:uid="{00000000-0005-0000-0000-000058700000}"/>
    <cellStyle name="1000-sep (2 dec) 9 2 2 4 3" xfId="11507" xr:uid="{00000000-0005-0000-0000-000006080000}"/>
    <cellStyle name="1000-sep (2 dec) 9 2 2 4 3 2" xfId="34140" xr:uid="{00000000-0005-0000-0000-000059700000}"/>
    <cellStyle name="1000-sep (2 dec) 9 2 2 4 4" xfId="11508" xr:uid="{00000000-0005-0000-0000-000007080000}"/>
    <cellStyle name="1000-sep (2 dec) 9 2 2 4 4 2" xfId="34141" xr:uid="{00000000-0005-0000-0000-00005A700000}"/>
    <cellStyle name="1000-sep (2 dec) 9 2 2 4 5" xfId="34138" xr:uid="{00000000-0005-0000-0000-000057700000}"/>
    <cellStyle name="1000-sep (2 dec) 9 2 2 5" xfId="11509" xr:uid="{00000000-0005-0000-0000-000008080000}"/>
    <cellStyle name="1000-sep (2 dec) 9 2 2 5 2" xfId="34142" xr:uid="{00000000-0005-0000-0000-00005B700000}"/>
    <cellStyle name="1000-sep (2 dec) 9 2 2 6" xfId="11510" xr:uid="{00000000-0005-0000-0000-000009080000}"/>
    <cellStyle name="1000-sep (2 dec) 9 2 2 6 2" xfId="34143" xr:uid="{00000000-0005-0000-0000-00005C700000}"/>
    <cellStyle name="1000-sep (2 dec) 9 2 2 7" xfId="11511" xr:uid="{00000000-0005-0000-0000-00000A080000}"/>
    <cellStyle name="1000-sep (2 dec) 9 2 2 7 2" xfId="34144" xr:uid="{00000000-0005-0000-0000-00005D700000}"/>
    <cellStyle name="1000-sep (2 dec) 9 2 3" xfId="354" xr:uid="{00000000-0005-0000-0000-00000B080000}"/>
    <cellStyle name="1000-sep (2 dec) 9 2 3 2" xfId="355" xr:uid="{00000000-0005-0000-0000-00000C080000}"/>
    <cellStyle name="1000-sep (2 dec) 9 2 3 2 2" xfId="5403" xr:uid="{00000000-0005-0000-0000-00000D080000}"/>
    <cellStyle name="1000-sep (2 dec) 9 2 3 2 2 2" xfId="11512" xr:uid="{00000000-0005-0000-0000-00000E080000}"/>
    <cellStyle name="1000-sep (2 dec) 9 2 3 2 2 2 2" xfId="34145" xr:uid="{00000000-0005-0000-0000-00005E700000}"/>
    <cellStyle name="1000-sep (2 dec) 9 2 3 2 2 3" xfId="11513" xr:uid="{00000000-0005-0000-0000-00000F080000}"/>
    <cellStyle name="1000-sep (2 dec) 9 2 3 2 2 3 2" xfId="34146" xr:uid="{00000000-0005-0000-0000-00005F700000}"/>
    <cellStyle name="1000-sep (2 dec) 9 2 3 2 2 4" xfId="11514" xr:uid="{00000000-0005-0000-0000-000010080000}"/>
    <cellStyle name="1000-sep (2 dec) 9 2 3 2 2 4 2" xfId="34147" xr:uid="{00000000-0005-0000-0000-000060700000}"/>
    <cellStyle name="1000-sep (2 dec) 9 2 3 2 3" xfId="11515" xr:uid="{00000000-0005-0000-0000-000011080000}"/>
    <cellStyle name="1000-sep (2 dec) 9 2 3 2 3 2" xfId="34148" xr:uid="{00000000-0005-0000-0000-000061700000}"/>
    <cellStyle name="1000-sep (2 dec) 9 2 3 2 4" xfId="11516" xr:uid="{00000000-0005-0000-0000-000012080000}"/>
    <cellStyle name="1000-sep (2 dec) 9 2 3 2 4 2" xfId="34149" xr:uid="{00000000-0005-0000-0000-000062700000}"/>
    <cellStyle name="1000-sep (2 dec) 9 2 3 2 5" xfId="11517" xr:uid="{00000000-0005-0000-0000-000013080000}"/>
    <cellStyle name="1000-sep (2 dec) 9 2 3 2 5 2" xfId="34150" xr:uid="{00000000-0005-0000-0000-000063700000}"/>
    <cellStyle name="1000-sep (2 dec) 9 2 3 3" xfId="5402" xr:uid="{00000000-0005-0000-0000-000014080000}"/>
    <cellStyle name="1000-sep (2 dec) 9 2 3 3 2" xfId="11518" xr:uid="{00000000-0005-0000-0000-000015080000}"/>
    <cellStyle name="1000-sep (2 dec) 9 2 3 3 2 2" xfId="34151" xr:uid="{00000000-0005-0000-0000-000064700000}"/>
    <cellStyle name="1000-sep (2 dec) 9 2 3 3 3" xfId="11519" xr:uid="{00000000-0005-0000-0000-000016080000}"/>
    <cellStyle name="1000-sep (2 dec) 9 2 3 3 3 2" xfId="34152" xr:uid="{00000000-0005-0000-0000-000065700000}"/>
    <cellStyle name="1000-sep (2 dec) 9 2 3 3 4" xfId="11520" xr:uid="{00000000-0005-0000-0000-000017080000}"/>
    <cellStyle name="1000-sep (2 dec) 9 2 3 3 4 2" xfId="34153" xr:uid="{00000000-0005-0000-0000-000066700000}"/>
    <cellStyle name="1000-sep (2 dec) 9 2 3 4" xfId="11521" xr:uid="{00000000-0005-0000-0000-000018080000}"/>
    <cellStyle name="1000-sep (2 dec) 9 2 3 4 2" xfId="34154" xr:uid="{00000000-0005-0000-0000-000067700000}"/>
    <cellStyle name="1000-sep (2 dec) 9 2 3 5" xfId="11522" xr:uid="{00000000-0005-0000-0000-000019080000}"/>
    <cellStyle name="1000-sep (2 dec) 9 2 3 5 2" xfId="34155" xr:uid="{00000000-0005-0000-0000-000068700000}"/>
    <cellStyle name="1000-sep (2 dec) 9 2 3 6" xfId="11523" xr:uid="{00000000-0005-0000-0000-00001A080000}"/>
    <cellStyle name="1000-sep (2 dec) 9 2 3 6 2" xfId="34156" xr:uid="{00000000-0005-0000-0000-000069700000}"/>
    <cellStyle name="1000-sep (2 dec) 9 2 4" xfId="356" xr:uid="{00000000-0005-0000-0000-00001B080000}"/>
    <cellStyle name="1000-sep (2 dec) 9 2 4 2" xfId="5404" xr:uid="{00000000-0005-0000-0000-00001C080000}"/>
    <cellStyle name="1000-sep (2 dec) 9 2 4 2 2" xfId="11524" xr:uid="{00000000-0005-0000-0000-00001D080000}"/>
    <cellStyle name="1000-sep (2 dec) 9 2 4 2 2 2" xfId="34157" xr:uid="{00000000-0005-0000-0000-00006A700000}"/>
    <cellStyle name="1000-sep (2 dec) 9 2 4 2 3" xfId="11525" xr:uid="{00000000-0005-0000-0000-00001E080000}"/>
    <cellStyle name="1000-sep (2 dec) 9 2 4 2 3 2" xfId="34158" xr:uid="{00000000-0005-0000-0000-00006B700000}"/>
    <cellStyle name="1000-sep (2 dec) 9 2 4 2 4" xfId="11526" xr:uid="{00000000-0005-0000-0000-00001F080000}"/>
    <cellStyle name="1000-sep (2 dec) 9 2 4 2 4 2" xfId="34159" xr:uid="{00000000-0005-0000-0000-00006C700000}"/>
    <cellStyle name="1000-sep (2 dec) 9 2 4 3" xfId="11527" xr:uid="{00000000-0005-0000-0000-000020080000}"/>
    <cellStyle name="1000-sep (2 dec) 9 2 4 3 2" xfId="34160" xr:uid="{00000000-0005-0000-0000-00006D700000}"/>
    <cellStyle name="1000-sep (2 dec) 9 2 4 4" xfId="11528" xr:uid="{00000000-0005-0000-0000-000021080000}"/>
    <cellStyle name="1000-sep (2 dec) 9 2 4 4 2" xfId="34161" xr:uid="{00000000-0005-0000-0000-00006E700000}"/>
    <cellStyle name="1000-sep (2 dec) 9 2 4 5" xfId="11529" xr:uid="{00000000-0005-0000-0000-000022080000}"/>
    <cellStyle name="1000-sep (2 dec) 9 2 4 5 2" xfId="34162" xr:uid="{00000000-0005-0000-0000-00006F700000}"/>
    <cellStyle name="1000-sep (2 dec) 9 2 5" xfId="357" xr:uid="{00000000-0005-0000-0000-000023080000}"/>
    <cellStyle name="1000-sep (2 dec) 9 2 5 2" xfId="5405" xr:uid="{00000000-0005-0000-0000-000024080000}"/>
    <cellStyle name="1000-sep (2 dec) 9 2 5 2 2" xfId="11530" xr:uid="{00000000-0005-0000-0000-000025080000}"/>
    <cellStyle name="1000-sep (2 dec) 9 2 5 2 2 2" xfId="34163" xr:uid="{00000000-0005-0000-0000-000070700000}"/>
    <cellStyle name="1000-sep (2 dec) 9 2 5 2 3" xfId="11531" xr:uid="{00000000-0005-0000-0000-000026080000}"/>
    <cellStyle name="1000-sep (2 dec) 9 2 5 2 3 2" xfId="34164" xr:uid="{00000000-0005-0000-0000-000071700000}"/>
    <cellStyle name="1000-sep (2 dec) 9 2 5 2 4" xfId="11532" xr:uid="{00000000-0005-0000-0000-000027080000}"/>
    <cellStyle name="1000-sep (2 dec) 9 2 5 2 4 2" xfId="34165" xr:uid="{00000000-0005-0000-0000-000072700000}"/>
    <cellStyle name="1000-sep (2 dec) 9 2 5 3" xfId="11533" xr:uid="{00000000-0005-0000-0000-000028080000}"/>
    <cellStyle name="1000-sep (2 dec) 9 2 5 3 2" xfId="34166" xr:uid="{00000000-0005-0000-0000-000073700000}"/>
    <cellStyle name="1000-sep (2 dec) 9 2 5 4" xfId="11534" xr:uid="{00000000-0005-0000-0000-000029080000}"/>
    <cellStyle name="1000-sep (2 dec) 9 2 5 4 2" xfId="34167" xr:uid="{00000000-0005-0000-0000-000074700000}"/>
    <cellStyle name="1000-sep (2 dec) 9 2 5 5" xfId="11535" xr:uid="{00000000-0005-0000-0000-00002A080000}"/>
    <cellStyle name="1000-sep (2 dec) 9 2 5 5 2" xfId="34168" xr:uid="{00000000-0005-0000-0000-000075700000}"/>
    <cellStyle name="1000-sep (2 dec) 9 2 6" xfId="358" xr:uid="{00000000-0005-0000-0000-00002B080000}"/>
    <cellStyle name="1000-sep (2 dec) 9 2 6 2" xfId="5406" xr:uid="{00000000-0005-0000-0000-00002C080000}"/>
    <cellStyle name="1000-sep (2 dec) 9 2 6 3" xfId="11536" xr:uid="{00000000-0005-0000-0000-00002D080000}"/>
    <cellStyle name="1000-sep (2 dec) 9 2 6 3 2" xfId="34169" xr:uid="{00000000-0005-0000-0000-000076700000}"/>
    <cellStyle name="1000-sep (2 dec) 9 2 6 4" xfId="11537" xr:uid="{00000000-0005-0000-0000-00002E080000}"/>
    <cellStyle name="1000-sep (2 dec) 9 2 6 4 2" xfId="34170" xr:uid="{00000000-0005-0000-0000-000077700000}"/>
    <cellStyle name="1000-sep (2 dec) 9 2 7" xfId="5399" xr:uid="{00000000-0005-0000-0000-00002F080000}"/>
    <cellStyle name="1000-sep (2 dec) 9 2 7 2" xfId="11538" xr:uid="{00000000-0005-0000-0000-000030080000}"/>
    <cellStyle name="1000-sep (2 dec) 9 2 7 2 2" xfId="34171" xr:uid="{00000000-0005-0000-0000-000078700000}"/>
    <cellStyle name="1000-sep (2 dec) 9 2 7 3" xfId="11539" xr:uid="{00000000-0005-0000-0000-000031080000}"/>
    <cellStyle name="1000-sep (2 dec) 9 2 7 3 2" xfId="34172" xr:uid="{00000000-0005-0000-0000-000079700000}"/>
    <cellStyle name="1000-sep (2 dec) 9 2 7 4" xfId="11540" xr:uid="{00000000-0005-0000-0000-000032080000}"/>
    <cellStyle name="1000-sep (2 dec) 9 2 7 4 2" xfId="34173" xr:uid="{00000000-0005-0000-0000-00007A700000}"/>
    <cellStyle name="1000-sep (2 dec) 9 2 8" xfId="11541" xr:uid="{00000000-0005-0000-0000-000033080000}"/>
    <cellStyle name="1000-sep (2 dec) 9 2 8 2" xfId="34174" xr:uid="{00000000-0005-0000-0000-00007B700000}"/>
    <cellStyle name="1000-sep (2 dec) 9 2 9" xfId="11542" xr:uid="{00000000-0005-0000-0000-000034080000}"/>
    <cellStyle name="1000-sep (2 dec) 9 2 9 2" xfId="34175" xr:uid="{00000000-0005-0000-0000-00007C700000}"/>
    <cellStyle name="1000-sep (2 dec) 9 3" xfId="359" xr:uid="{00000000-0005-0000-0000-000035080000}"/>
    <cellStyle name="1000-sep (2 dec) 9 3 2" xfId="360" xr:uid="{00000000-0005-0000-0000-000036080000}"/>
    <cellStyle name="1000-sep (2 dec) 9 3 2 2" xfId="5408" xr:uid="{00000000-0005-0000-0000-000037080000}"/>
    <cellStyle name="1000-sep (2 dec) 9 3 2 2 2" xfId="11543" xr:uid="{00000000-0005-0000-0000-000038080000}"/>
    <cellStyle name="1000-sep (2 dec) 9 3 2 2 2 2" xfId="34176" xr:uid="{00000000-0005-0000-0000-00007D700000}"/>
    <cellStyle name="1000-sep (2 dec) 9 3 2 2 3" xfId="11544" xr:uid="{00000000-0005-0000-0000-000039080000}"/>
    <cellStyle name="1000-sep (2 dec) 9 3 2 2 3 2" xfId="34177" xr:uid="{00000000-0005-0000-0000-00007E700000}"/>
    <cellStyle name="1000-sep (2 dec) 9 3 2 2 4" xfId="11545" xr:uid="{00000000-0005-0000-0000-00003A080000}"/>
    <cellStyle name="1000-sep (2 dec) 9 3 2 2 4 2" xfId="34178" xr:uid="{00000000-0005-0000-0000-00007F700000}"/>
    <cellStyle name="1000-sep (2 dec) 9 3 2 3" xfId="11546" xr:uid="{00000000-0005-0000-0000-00003B080000}"/>
    <cellStyle name="1000-sep (2 dec) 9 3 2 3 2" xfId="34179" xr:uid="{00000000-0005-0000-0000-000080700000}"/>
    <cellStyle name="1000-sep (2 dec) 9 3 2 4" xfId="11547" xr:uid="{00000000-0005-0000-0000-00003C080000}"/>
    <cellStyle name="1000-sep (2 dec) 9 3 2 4 2" xfId="34180" xr:uid="{00000000-0005-0000-0000-000081700000}"/>
    <cellStyle name="1000-sep (2 dec) 9 3 2 5" xfId="11548" xr:uid="{00000000-0005-0000-0000-00003D080000}"/>
    <cellStyle name="1000-sep (2 dec) 9 3 2 5 2" xfId="34181" xr:uid="{00000000-0005-0000-0000-000082700000}"/>
    <cellStyle name="1000-sep (2 dec) 9 3 3" xfId="5407" xr:uid="{00000000-0005-0000-0000-00003E080000}"/>
    <cellStyle name="1000-sep (2 dec) 9 3 3 2" xfId="11549" xr:uid="{00000000-0005-0000-0000-00003F080000}"/>
    <cellStyle name="1000-sep (2 dec) 9 3 3 2 2" xfId="34182" xr:uid="{00000000-0005-0000-0000-000083700000}"/>
    <cellStyle name="1000-sep (2 dec) 9 3 3 3" xfId="11550" xr:uid="{00000000-0005-0000-0000-000040080000}"/>
    <cellStyle name="1000-sep (2 dec) 9 3 3 3 2" xfId="34183" xr:uid="{00000000-0005-0000-0000-000084700000}"/>
    <cellStyle name="1000-sep (2 dec) 9 3 3 4" xfId="11551" xr:uid="{00000000-0005-0000-0000-000041080000}"/>
    <cellStyle name="1000-sep (2 dec) 9 3 3 4 2" xfId="34184" xr:uid="{00000000-0005-0000-0000-000085700000}"/>
    <cellStyle name="1000-sep (2 dec) 9 3 4" xfId="11552" xr:uid="{00000000-0005-0000-0000-000042080000}"/>
    <cellStyle name="1000-sep (2 dec) 9 3 4 2" xfId="11553" xr:uid="{00000000-0005-0000-0000-000043080000}"/>
    <cellStyle name="1000-sep (2 dec) 9 3 4 2 2" xfId="34186" xr:uid="{00000000-0005-0000-0000-000087700000}"/>
    <cellStyle name="1000-sep (2 dec) 9 3 4 3" xfId="11554" xr:uid="{00000000-0005-0000-0000-000044080000}"/>
    <cellStyle name="1000-sep (2 dec) 9 3 4 3 2" xfId="34187" xr:uid="{00000000-0005-0000-0000-000088700000}"/>
    <cellStyle name="1000-sep (2 dec) 9 3 4 4" xfId="11555" xr:uid="{00000000-0005-0000-0000-000045080000}"/>
    <cellStyle name="1000-sep (2 dec) 9 3 4 4 2" xfId="34188" xr:uid="{00000000-0005-0000-0000-000089700000}"/>
    <cellStyle name="1000-sep (2 dec) 9 3 4 5" xfId="34185" xr:uid="{00000000-0005-0000-0000-000086700000}"/>
    <cellStyle name="1000-sep (2 dec) 9 3 5" xfId="11556" xr:uid="{00000000-0005-0000-0000-000046080000}"/>
    <cellStyle name="1000-sep (2 dec) 9 3 5 2" xfId="34189" xr:uid="{00000000-0005-0000-0000-00008A700000}"/>
    <cellStyle name="1000-sep (2 dec) 9 3 6" xfId="11557" xr:uid="{00000000-0005-0000-0000-000047080000}"/>
    <cellStyle name="1000-sep (2 dec) 9 3 6 2" xfId="34190" xr:uid="{00000000-0005-0000-0000-00008B700000}"/>
    <cellStyle name="1000-sep (2 dec) 9 3 7" xfId="11558" xr:uid="{00000000-0005-0000-0000-000048080000}"/>
    <cellStyle name="1000-sep (2 dec) 9 3 7 2" xfId="34191" xr:uid="{00000000-0005-0000-0000-00008C700000}"/>
    <cellStyle name="1000-sep (2 dec) 9 4" xfId="361" xr:uid="{00000000-0005-0000-0000-000049080000}"/>
    <cellStyle name="1000-sep (2 dec) 9 4 2" xfId="362" xr:uid="{00000000-0005-0000-0000-00004A080000}"/>
    <cellStyle name="1000-sep (2 dec) 9 4 2 2" xfId="5410" xr:uid="{00000000-0005-0000-0000-00004B080000}"/>
    <cellStyle name="1000-sep (2 dec) 9 4 2 2 2" xfId="11559" xr:uid="{00000000-0005-0000-0000-00004C080000}"/>
    <cellStyle name="1000-sep (2 dec) 9 4 2 2 2 2" xfId="34192" xr:uid="{00000000-0005-0000-0000-00008D700000}"/>
    <cellStyle name="1000-sep (2 dec) 9 4 2 2 3" xfId="11560" xr:uid="{00000000-0005-0000-0000-00004D080000}"/>
    <cellStyle name="1000-sep (2 dec) 9 4 2 2 3 2" xfId="34193" xr:uid="{00000000-0005-0000-0000-00008E700000}"/>
    <cellStyle name="1000-sep (2 dec) 9 4 2 2 4" xfId="11561" xr:uid="{00000000-0005-0000-0000-00004E080000}"/>
    <cellStyle name="1000-sep (2 dec) 9 4 2 2 4 2" xfId="34194" xr:uid="{00000000-0005-0000-0000-00008F700000}"/>
    <cellStyle name="1000-sep (2 dec) 9 4 2 3" xfId="11562" xr:uid="{00000000-0005-0000-0000-00004F080000}"/>
    <cellStyle name="1000-sep (2 dec) 9 4 2 3 2" xfId="34195" xr:uid="{00000000-0005-0000-0000-000090700000}"/>
    <cellStyle name="1000-sep (2 dec) 9 4 2 4" xfId="11563" xr:uid="{00000000-0005-0000-0000-000050080000}"/>
    <cellStyle name="1000-sep (2 dec) 9 4 2 4 2" xfId="34196" xr:uid="{00000000-0005-0000-0000-000091700000}"/>
    <cellStyle name="1000-sep (2 dec) 9 4 2 5" xfId="11564" xr:uid="{00000000-0005-0000-0000-000051080000}"/>
    <cellStyle name="1000-sep (2 dec) 9 4 2 5 2" xfId="34197" xr:uid="{00000000-0005-0000-0000-000092700000}"/>
    <cellStyle name="1000-sep (2 dec) 9 4 3" xfId="5409" xr:uid="{00000000-0005-0000-0000-000052080000}"/>
    <cellStyle name="1000-sep (2 dec) 9 4 3 2" xfId="11565" xr:uid="{00000000-0005-0000-0000-000053080000}"/>
    <cellStyle name="1000-sep (2 dec) 9 4 3 2 2" xfId="34198" xr:uid="{00000000-0005-0000-0000-000093700000}"/>
    <cellStyle name="1000-sep (2 dec) 9 4 3 3" xfId="11566" xr:uid="{00000000-0005-0000-0000-000054080000}"/>
    <cellStyle name="1000-sep (2 dec) 9 4 3 3 2" xfId="34199" xr:uid="{00000000-0005-0000-0000-000094700000}"/>
    <cellStyle name="1000-sep (2 dec) 9 4 3 4" xfId="11567" xr:uid="{00000000-0005-0000-0000-000055080000}"/>
    <cellStyle name="1000-sep (2 dec) 9 4 3 4 2" xfId="34200" xr:uid="{00000000-0005-0000-0000-000095700000}"/>
    <cellStyle name="1000-sep (2 dec) 9 4 4" xfId="11568" xr:uid="{00000000-0005-0000-0000-000056080000}"/>
    <cellStyle name="1000-sep (2 dec) 9 4 4 2" xfId="34201" xr:uid="{00000000-0005-0000-0000-000096700000}"/>
    <cellStyle name="1000-sep (2 dec) 9 4 5" xfId="11569" xr:uid="{00000000-0005-0000-0000-000057080000}"/>
    <cellStyle name="1000-sep (2 dec) 9 4 5 2" xfId="34202" xr:uid="{00000000-0005-0000-0000-000097700000}"/>
    <cellStyle name="1000-sep (2 dec) 9 4 6" xfId="11570" xr:uid="{00000000-0005-0000-0000-000058080000}"/>
    <cellStyle name="1000-sep (2 dec) 9 4 6 2" xfId="34203" xr:uid="{00000000-0005-0000-0000-000098700000}"/>
    <cellStyle name="1000-sep (2 dec) 9 5" xfId="363" xr:uid="{00000000-0005-0000-0000-000059080000}"/>
    <cellStyle name="1000-sep (2 dec) 9 5 2" xfId="5411" xr:uid="{00000000-0005-0000-0000-00005A080000}"/>
    <cellStyle name="1000-sep (2 dec) 9 5 2 2" xfId="11571" xr:uid="{00000000-0005-0000-0000-00005B080000}"/>
    <cellStyle name="1000-sep (2 dec) 9 5 2 2 2" xfId="34204" xr:uid="{00000000-0005-0000-0000-000099700000}"/>
    <cellStyle name="1000-sep (2 dec) 9 5 2 3" xfId="11572" xr:uid="{00000000-0005-0000-0000-00005C080000}"/>
    <cellStyle name="1000-sep (2 dec) 9 5 2 3 2" xfId="34205" xr:uid="{00000000-0005-0000-0000-00009A700000}"/>
    <cellStyle name="1000-sep (2 dec) 9 5 2 4" xfId="11573" xr:uid="{00000000-0005-0000-0000-00005D080000}"/>
    <cellStyle name="1000-sep (2 dec) 9 5 2 4 2" xfId="34206" xr:uid="{00000000-0005-0000-0000-00009B700000}"/>
    <cellStyle name="1000-sep (2 dec) 9 5 3" xfId="11574" xr:uid="{00000000-0005-0000-0000-00005E080000}"/>
    <cellStyle name="1000-sep (2 dec) 9 5 3 2" xfId="34207" xr:uid="{00000000-0005-0000-0000-00009C700000}"/>
    <cellStyle name="1000-sep (2 dec) 9 5 4" xfId="11575" xr:uid="{00000000-0005-0000-0000-00005F080000}"/>
    <cellStyle name="1000-sep (2 dec) 9 5 4 2" xfId="34208" xr:uid="{00000000-0005-0000-0000-00009D700000}"/>
    <cellStyle name="1000-sep (2 dec) 9 5 5" xfId="11576" xr:uid="{00000000-0005-0000-0000-000060080000}"/>
    <cellStyle name="1000-sep (2 dec) 9 5 5 2" xfId="34209" xr:uid="{00000000-0005-0000-0000-00009E700000}"/>
    <cellStyle name="1000-sep (2 dec) 9 6" xfId="11577" xr:uid="{00000000-0005-0000-0000-000061080000}"/>
    <cellStyle name="1000-sep (2 dec) 9 6 2" xfId="11578" xr:uid="{00000000-0005-0000-0000-000062080000}"/>
    <cellStyle name="1000-sep (2 dec) 9 6 3" xfId="11579" xr:uid="{00000000-0005-0000-0000-000063080000}"/>
    <cellStyle name="1000-sep (2 dec) 9 6 3 2" xfId="11580" xr:uid="{00000000-0005-0000-0000-000064080000}"/>
    <cellStyle name="1000-sep (2 dec) 9 6 3 2 2" xfId="34212" xr:uid="{00000000-0005-0000-0000-0000A1700000}"/>
    <cellStyle name="1000-sep (2 dec) 9 6 3 3" xfId="11581" xr:uid="{00000000-0005-0000-0000-000065080000}"/>
    <cellStyle name="1000-sep (2 dec) 9 6 3 3 2" xfId="34213" xr:uid="{00000000-0005-0000-0000-0000A2700000}"/>
    <cellStyle name="1000-sep (2 dec) 9 6 3 4" xfId="34211" xr:uid="{00000000-0005-0000-0000-0000A0700000}"/>
    <cellStyle name="1000-sep (2 dec) 9 6 4" xfId="34210" xr:uid="{00000000-0005-0000-0000-00009F700000}"/>
    <cellStyle name="1000-sep (2 dec) 9 7" xfId="11582" xr:uid="{00000000-0005-0000-0000-000066080000}"/>
    <cellStyle name="1000-sep (2 dec) 9 7 2" xfId="11583" xr:uid="{00000000-0005-0000-0000-000067080000}"/>
    <cellStyle name="1000-sep (2 dec) 9 7 2 2" xfId="34215" xr:uid="{00000000-0005-0000-0000-0000A4700000}"/>
    <cellStyle name="1000-sep (2 dec) 9 7 3" xfId="11584" xr:uid="{00000000-0005-0000-0000-000068080000}"/>
    <cellStyle name="1000-sep (2 dec) 9 7 3 2" xfId="34216" xr:uid="{00000000-0005-0000-0000-0000A5700000}"/>
    <cellStyle name="1000-sep (2 dec) 9 7 4" xfId="11585" xr:uid="{00000000-0005-0000-0000-000069080000}"/>
    <cellStyle name="1000-sep (2 dec) 9 7 4 2" xfId="34217" xr:uid="{00000000-0005-0000-0000-0000A6700000}"/>
    <cellStyle name="1000-sep (2 dec) 9 7 5" xfId="34214" xr:uid="{00000000-0005-0000-0000-0000A3700000}"/>
    <cellStyle name="1000-sep (2 dec) 9 8" xfId="11586" xr:uid="{00000000-0005-0000-0000-00006A080000}"/>
    <cellStyle name="1000-sep (2 dec) 9 8 2" xfId="34218" xr:uid="{00000000-0005-0000-0000-0000A7700000}"/>
    <cellStyle name="1000-sep (2 dec) 9 9" xfId="11587" xr:uid="{00000000-0005-0000-0000-00006B080000}"/>
    <cellStyle name="1000-sep (2 dec) 9 9 2" xfId="34219" xr:uid="{00000000-0005-0000-0000-0000A8700000}"/>
    <cellStyle name="20 % - Markeringsfarve1 10" xfId="364" xr:uid="{00000000-0005-0000-0000-00006C080000}"/>
    <cellStyle name="20 % - Markeringsfarve1 11" xfId="365" xr:uid="{00000000-0005-0000-0000-00006D080000}"/>
    <cellStyle name="20 % - Markeringsfarve1 12" xfId="366" xr:uid="{00000000-0005-0000-0000-00006E080000}"/>
    <cellStyle name="20 % - Markeringsfarve1 13" xfId="367" xr:uid="{00000000-0005-0000-0000-00006F080000}"/>
    <cellStyle name="20 % - Markeringsfarve1 14" xfId="368" xr:uid="{00000000-0005-0000-0000-000070080000}"/>
    <cellStyle name="20 % - Markeringsfarve1 15" xfId="369" xr:uid="{00000000-0005-0000-0000-000071080000}"/>
    <cellStyle name="20 % - Markeringsfarve1 15 10" xfId="27293" xr:uid="{00000000-0005-0000-0000-0000A9700000}"/>
    <cellStyle name="20 % - Markeringsfarve1 15 2" xfId="370" xr:uid="{00000000-0005-0000-0000-000072080000}"/>
    <cellStyle name="20 % - Markeringsfarve1 15 2 2" xfId="371" xr:uid="{00000000-0005-0000-0000-000073080000}"/>
    <cellStyle name="20 % - Markeringsfarve1 15 2 2 2" xfId="5414" xr:uid="{00000000-0005-0000-0000-000074080000}"/>
    <cellStyle name="20 % - Markeringsfarve1 15 2 2 2 2" xfId="11588" xr:uid="{00000000-0005-0000-0000-000075080000}"/>
    <cellStyle name="20 % - Markeringsfarve1 15 2 2 2 2 2" xfId="34220" xr:uid="{00000000-0005-0000-0000-0000AD700000}"/>
    <cellStyle name="20 % - Markeringsfarve1 15 2 2 2 3" xfId="11589" xr:uid="{00000000-0005-0000-0000-000076080000}"/>
    <cellStyle name="20 % - Markeringsfarve1 15 2 2 2 3 2" xfId="34221" xr:uid="{00000000-0005-0000-0000-0000AE700000}"/>
    <cellStyle name="20 % - Markeringsfarve1 15 2 2 2 4" xfId="11590" xr:uid="{00000000-0005-0000-0000-000077080000}"/>
    <cellStyle name="20 % - Markeringsfarve1 15 2 2 2 4 2" xfId="34222" xr:uid="{00000000-0005-0000-0000-0000AF700000}"/>
    <cellStyle name="20 % - Markeringsfarve1 15 2 2 2 5" xfId="29154" xr:uid="{00000000-0005-0000-0000-0000AC700000}"/>
    <cellStyle name="20 % - Markeringsfarve1 15 2 2 3" xfId="8278" xr:uid="{00000000-0005-0000-0000-000078080000}"/>
    <cellStyle name="20 % - Markeringsfarve1 15 2 2 3 2" xfId="30927" xr:uid="{00000000-0005-0000-0000-0000B0700000}"/>
    <cellStyle name="20 % - Markeringsfarve1 15 2 2 4" xfId="11591" xr:uid="{00000000-0005-0000-0000-000079080000}"/>
    <cellStyle name="20 % - Markeringsfarve1 15 2 2 4 2" xfId="34223" xr:uid="{00000000-0005-0000-0000-0000B1700000}"/>
    <cellStyle name="20 % - Markeringsfarve1 15 2 2 5" xfId="11592" xr:uid="{00000000-0005-0000-0000-00007A080000}"/>
    <cellStyle name="20 % - Markeringsfarve1 15 2 2 5 2" xfId="34224" xr:uid="{00000000-0005-0000-0000-0000B2700000}"/>
    <cellStyle name="20 % - Markeringsfarve1 15 2 2 6" xfId="27295" xr:uid="{00000000-0005-0000-0000-0000AB700000}"/>
    <cellStyle name="20 % - Markeringsfarve1 15 2 3" xfId="5413" xr:uid="{00000000-0005-0000-0000-00007B080000}"/>
    <cellStyle name="20 % - Markeringsfarve1 15 2 3 2" xfId="11593" xr:uid="{00000000-0005-0000-0000-00007C080000}"/>
    <cellStyle name="20 % - Markeringsfarve1 15 2 3 2 2" xfId="34225" xr:uid="{00000000-0005-0000-0000-0000B4700000}"/>
    <cellStyle name="20 % - Markeringsfarve1 15 2 3 3" xfId="11594" xr:uid="{00000000-0005-0000-0000-00007D080000}"/>
    <cellStyle name="20 % - Markeringsfarve1 15 2 3 3 2" xfId="34226" xr:uid="{00000000-0005-0000-0000-0000B5700000}"/>
    <cellStyle name="20 % - Markeringsfarve1 15 2 3 4" xfId="11595" xr:uid="{00000000-0005-0000-0000-00007E080000}"/>
    <cellStyle name="20 % - Markeringsfarve1 15 2 3 4 2" xfId="34227" xr:uid="{00000000-0005-0000-0000-0000B6700000}"/>
    <cellStyle name="20 % - Markeringsfarve1 15 2 3 5" xfId="29153" xr:uid="{00000000-0005-0000-0000-0000B3700000}"/>
    <cellStyle name="20 % - Markeringsfarve1 15 2 4" xfId="8277" xr:uid="{00000000-0005-0000-0000-00007F080000}"/>
    <cellStyle name="20 % - Markeringsfarve1 15 2 4 2" xfId="30926" xr:uid="{00000000-0005-0000-0000-0000B7700000}"/>
    <cellStyle name="20 % - Markeringsfarve1 15 2 5" xfId="11596" xr:uid="{00000000-0005-0000-0000-000080080000}"/>
    <cellStyle name="20 % - Markeringsfarve1 15 2 5 2" xfId="34228" xr:uid="{00000000-0005-0000-0000-0000B8700000}"/>
    <cellStyle name="20 % - Markeringsfarve1 15 2 6" xfId="11597" xr:uid="{00000000-0005-0000-0000-000081080000}"/>
    <cellStyle name="20 % - Markeringsfarve1 15 2 6 2" xfId="34229" xr:uid="{00000000-0005-0000-0000-0000B9700000}"/>
    <cellStyle name="20 % - Markeringsfarve1 15 2 7" xfId="27294" xr:uid="{00000000-0005-0000-0000-0000AA700000}"/>
    <cellStyle name="20 % - Markeringsfarve1 15 3" xfId="372" xr:uid="{00000000-0005-0000-0000-000082080000}"/>
    <cellStyle name="20 % - Markeringsfarve1 15 3 2" xfId="373" xr:uid="{00000000-0005-0000-0000-000083080000}"/>
    <cellStyle name="20 % - Markeringsfarve1 15 3 2 2" xfId="5416" xr:uid="{00000000-0005-0000-0000-000084080000}"/>
    <cellStyle name="20 % - Markeringsfarve1 15 3 2 2 2" xfId="11598" xr:uid="{00000000-0005-0000-0000-000085080000}"/>
    <cellStyle name="20 % - Markeringsfarve1 15 3 2 2 2 2" xfId="34230" xr:uid="{00000000-0005-0000-0000-0000BD700000}"/>
    <cellStyle name="20 % - Markeringsfarve1 15 3 2 2 3" xfId="11599" xr:uid="{00000000-0005-0000-0000-000086080000}"/>
    <cellStyle name="20 % - Markeringsfarve1 15 3 2 2 3 2" xfId="34231" xr:uid="{00000000-0005-0000-0000-0000BE700000}"/>
    <cellStyle name="20 % - Markeringsfarve1 15 3 2 2 4" xfId="11600" xr:uid="{00000000-0005-0000-0000-000087080000}"/>
    <cellStyle name="20 % - Markeringsfarve1 15 3 2 2 4 2" xfId="34232" xr:uid="{00000000-0005-0000-0000-0000BF700000}"/>
    <cellStyle name="20 % - Markeringsfarve1 15 3 2 2 5" xfId="29156" xr:uid="{00000000-0005-0000-0000-0000BC700000}"/>
    <cellStyle name="20 % - Markeringsfarve1 15 3 2 3" xfId="8280" xr:uid="{00000000-0005-0000-0000-000088080000}"/>
    <cellStyle name="20 % - Markeringsfarve1 15 3 2 3 2" xfId="30929" xr:uid="{00000000-0005-0000-0000-0000C0700000}"/>
    <cellStyle name="20 % - Markeringsfarve1 15 3 2 4" xfId="11601" xr:uid="{00000000-0005-0000-0000-000089080000}"/>
    <cellStyle name="20 % - Markeringsfarve1 15 3 2 4 2" xfId="34233" xr:uid="{00000000-0005-0000-0000-0000C1700000}"/>
    <cellStyle name="20 % - Markeringsfarve1 15 3 2 5" xfId="11602" xr:uid="{00000000-0005-0000-0000-00008A080000}"/>
    <cellStyle name="20 % - Markeringsfarve1 15 3 2 5 2" xfId="34234" xr:uid="{00000000-0005-0000-0000-0000C2700000}"/>
    <cellStyle name="20 % - Markeringsfarve1 15 3 2 6" xfId="27297" xr:uid="{00000000-0005-0000-0000-0000BB700000}"/>
    <cellStyle name="20 % - Markeringsfarve1 15 3 3" xfId="5415" xr:uid="{00000000-0005-0000-0000-00008B080000}"/>
    <cellStyle name="20 % - Markeringsfarve1 15 3 3 2" xfId="11603" xr:uid="{00000000-0005-0000-0000-00008C080000}"/>
    <cellStyle name="20 % - Markeringsfarve1 15 3 3 2 2" xfId="34235" xr:uid="{00000000-0005-0000-0000-0000C4700000}"/>
    <cellStyle name="20 % - Markeringsfarve1 15 3 3 3" xfId="11604" xr:uid="{00000000-0005-0000-0000-00008D080000}"/>
    <cellStyle name="20 % - Markeringsfarve1 15 3 3 3 2" xfId="34236" xr:uid="{00000000-0005-0000-0000-0000C5700000}"/>
    <cellStyle name="20 % - Markeringsfarve1 15 3 3 4" xfId="11605" xr:uid="{00000000-0005-0000-0000-00008E080000}"/>
    <cellStyle name="20 % - Markeringsfarve1 15 3 3 4 2" xfId="34237" xr:uid="{00000000-0005-0000-0000-0000C6700000}"/>
    <cellStyle name="20 % - Markeringsfarve1 15 3 3 5" xfId="29155" xr:uid="{00000000-0005-0000-0000-0000C3700000}"/>
    <cellStyle name="20 % - Markeringsfarve1 15 3 4" xfId="8279" xr:uid="{00000000-0005-0000-0000-00008F080000}"/>
    <cellStyle name="20 % - Markeringsfarve1 15 3 4 2" xfId="30928" xr:uid="{00000000-0005-0000-0000-0000C7700000}"/>
    <cellStyle name="20 % - Markeringsfarve1 15 3 5" xfId="11606" xr:uid="{00000000-0005-0000-0000-000090080000}"/>
    <cellStyle name="20 % - Markeringsfarve1 15 3 5 2" xfId="34238" xr:uid="{00000000-0005-0000-0000-0000C8700000}"/>
    <cellStyle name="20 % - Markeringsfarve1 15 3 6" xfId="11607" xr:uid="{00000000-0005-0000-0000-000091080000}"/>
    <cellStyle name="20 % - Markeringsfarve1 15 3 6 2" xfId="34239" xr:uid="{00000000-0005-0000-0000-0000C9700000}"/>
    <cellStyle name="20 % - Markeringsfarve1 15 3 7" xfId="27296" xr:uid="{00000000-0005-0000-0000-0000BA700000}"/>
    <cellStyle name="20 % - Markeringsfarve1 15 4" xfId="374" xr:uid="{00000000-0005-0000-0000-000092080000}"/>
    <cellStyle name="20 % - Markeringsfarve1 15 4 2" xfId="5417" xr:uid="{00000000-0005-0000-0000-000093080000}"/>
    <cellStyle name="20 % - Markeringsfarve1 15 4 2 2" xfId="11608" xr:uid="{00000000-0005-0000-0000-000094080000}"/>
    <cellStyle name="20 % - Markeringsfarve1 15 4 2 2 2" xfId="34240" xr:uid="{00000000-0005-0000-0000-0000CC700000}"/>
    <cellStyle name="20 % - Markeringsfarve1 15 4 2 3" xfId="11609" xr:uid="{00000000-0005-0000-0000-000095080000}"/>
    <cellStyle name="20 % - Markeringsfarve1 15 4 2 3 2" xfId="34241" xr:uid="{00000000-0005-0000-0000-0000CD700000}"/>
    <cellStyle name="20 % - Markeringsfarve1 15 4 2 4" xfId="11610" xr:uid="{00000000-0005-0000-0000-000096080000}"/>
    <cellStyle name="20 % - Markeringsfarve1 15 4 2 4 2" xfId="34242" xr:uid="{00000000-0005-0000-0000-0000CE700000}"/>
    <cellStyle name="20 % - Markeringsfarve1 15 4 2 5" xfId="29157" xr:uid="{00000000-0005-0000-0000-0000CB700000}"/>
    <cellStyle name="20 % - Markeringsfarve1 15 4 3" xfId="8281" xr:uid="{00000000-0005-0000-0000-000097080000}"/>
    <cellStyle name="20 % - Markeringsfarve1 15 4 3 2" xfId="30930" xr:uid="{00000000-0005-0000-0000-0000CF700000}"/>
    <cellStyle name="20 % - Markeringsfarve1 15 4 4" xfId="11611" xr:uid="{00000000-0005-0000-0000-000098080000}"/>
    <cellStyle name="20 % - Markeringsfarve1 15 4 4 2" xfId="34243" xr:uid="{00000000-0005-0000-0000-0000D0700000}"/>
    <cellStyle name="20 % - Markeringsfarve1 15 4 5" xfId="11612" xr:uid="{00000000-0005-0000-0000-000099080000}"/>
    <cellStyle name="20 % - Markeringsfarve1 15 4 5 2" xfId="34244" xr:uid="{00000000-0005-0000-0000-0000D1700000}"/>
    <cellStyle name="20 % - Markeringsfarve1 15 4 6" xfId="27298" xr:uid="{00000000-0005-0000-0000-0000CA700000}"/>
    <cellStyle name="20 % - Markeringsfarve1 15 5" xfId="375" xr:uid="{00000000-0005-0000-0000-00009A080000}"/>
    <cellStyle name="20 % - Markeringsfarve1 15 5 2" xfId="5418" xr:uid="{00000000-0005-0000-0000-00009B080000}"/>
    <cellStyle name="20 % - Markeringsfarve1 15 5 2 2" xfId="11613" xr:uid="{00000000-0005-0000-0000-00009C080000}"/>
    <cellStyle name="20 % - Markeringsfarve1 15 5 2 2 2" xfId="34245" xr:uid="{00000000-0005-0000-0000-0000D4700000}"/>
    <cellStyle name="20 % - Markeringsfarve1 15 5 2 3" xfId="11614" xr:uid="{00000000-0005-0000-0000-00009D080000}"/>
    <cellStyle name="20 % - Markeringsfarve1 15 5 2 3 2" xfId="34246" xr:uid="{00000000-0005-0000-0000-0000D5700000}"/>
    <cellStyle name="20 % - Markeringsfarve1 15 5 2 4" xfId="11615" xr:uid="{00000000-0005-0000-0000-00009E080000}"/>
    <cellStyle name="20 % - Markeringsfarve1 15 5 2 4 2" xfId="34247" xr:uid="{00000000-0005-0000-0000-0000D6700000}"/>
    <cellStyle name="20 % - Markeringsfarve1 15 5 2 5" xfId="29158" xr:uid="{00000000-0005-0000-0000-0000D3700000}"/>
    <cellStyle name="20 % - Markeringsfarve1 15 5 3" xfId="8282" xr:uid="{00000000-0005-0000-0000-00009F080000}"/>
    <cellStyle name="20 % - Markeringsfarve1 15 5 3 2" xfId="30931" xr:uid="{00000000-0005-0000-0000-0000D7700000}"/>
    <cellStyle name="20 % - Markeringsfarve1 15 5 4" xfId="11616" xr:uid="{00000000-0005-0000-0000-0000A0080000}"/>
    <cellStyle name="20 % - Markeringsfarve1 15 5 4 2" xfId="34248" xr:uid="{00000000-0005-0000-0000-0000D8700000}"/>
    <cellStyle name="20 % - Markeringsfarve1 15 5 5" xfId="11617" xr:uid="{00000000-0005-0000-0000-0000A1080000}"/>
    <cellStyle name="20 % - Markeringsfarve1 15 5 5 2" xfId="34249" xr:uid="{00000000-0005-0000-0000-0000D9700000}"/>
    <cellStyle name="20 % - Markeringsfarve1 15 5 6" xfId="27299" xr:uid="{00000000-0005-0000-0000-0000D2700000}"/>
    <cellStyle name="20 % - Markeringsfarve1 15 6" xfId="376" xr:uid="{00000000-0005-0000-0000-0000A2080000}"/>
    <cellStyle name="20 % - Markeringsfarve1 15 6 2" xfId="5419" xr:uid="{00000000-0005-0000-0000-0000A3080000}"/>
    <cellStyle name="20 % - Markeringsfarve1 15 6 2 2" xfId="29159" xr:uid="{00000000-0005-0000-0000-0000DB700000}"/>
    <cellStyle name="20 % - Markeringsfarve1 15 6 3" xfId="8283" xr:uid="{00000000-0005-0000-0000-0000A4080000}"/>
    <cellStyle name="20 % - Markeringsfarve1 15 6 3 2" xfId="30932" xr:uid="{00000000-0005-0000-0000-0000DC700000}"/>
    <cellStyle name="20 % - Markeringsfarve1 15 6 4" xfId="11618" xr:uid="{00000000-0005-0000-0000-0000A5080000}"/>
    <cellStyle name="20 % - Markeringsfarve1 15 6 4 2" xfId="34250" xr:uid="{00000000-0005-0000-0000-0000DD700000}"/>
    <cellStyle name="20 % - Markeringsfarve1 15 6 5" xfId="27300" xr:uid="{00000000-0005-0000-0000-0000DA700000}"/>
    <cellStyle name="20 % - Markeringsfarve1 15 7" xfId="5412" xr:uid="{00000000-0005-0000-0000-0000A6080000}"/>
    <cellStyle name="20 % - Markeringsfarve1 15 7 2" xfId="29152" xr:uid="{00000000-0005-0000-0000-0000DE700000}"/>
    <cellStyle name="20 % - Markeringsfarve1 15 8" xfId="8276" xr:uid="{00000000-0005-0000-0000-0000A7080000}"/>
    <cellStyle name="20 % - Markeringsfarve1 15 8 2" xfId="30925" xr:uid="{00000000-0005-0000-0000-0000DF700000}"/>
    <cellStyle name="20 % - Markeringsfarve1 15 9" xfId="11619" xr:uid="{00000000-0005-0000-0000-0000A8080000}"/>
    <cellStyle name="20 % - Markeringsfarve1 15 9 2" xfId="34251" xr:uid="{00000000-0005-0000-0000-0000E0700000}"/>
    <cellStyle name="20 % - Markeringsfarve1 16" xfId="377" xr:uid="{00000000-0005-0000-0000-0000A9080000}"/>
    <cellStyle name="20 % - Markeringsfarve1 16 2" xfId="378" xr:uid="{00000000-0005-0000-0000-0000AA080000}"/>
    <cellStyle name="20 % - Markeringsfarve1 16 2 2" xfId="5421" xr:uid="{00000000-0005-0000-0000-0000AB080000}"/>
    <cellStyle name="20 % - Markeringsfarve1 16 2 2 2" xfId="11620" xr:uid="{00000000-0005-0000-0000-0000AC080000}"/>
    <cellStyle name="20 % - Markeringsfarve1 16 2 2 2 2" xfId="34252" xr:uid="{00000000-0005-0000-0000-0000E4700000}"/>
    <cellStyle name="20 % - Markeringsfarve1 16 2 2 3" xfId="11621" xr:uid="{00000000-0005-0000-0000-0000AD080000}"/>
    <cellStyle name="20 % - Markeringsfarve1 16 2 2 3 2" xfId="34253" xr:uid="{00000000-0005-0000-0000-0000E5700000}"/>
    <cellStyle name="20 % - Markeringsfarve1 16 2 2 4" xfId="11622" xr:uid="{00000000-0005-0000-0000-0000AE080000}"/>
    <cellStyle name="20 % - Markeringsfarve1 16 2 2 4 2" xfId="34254" xr:uid="{00000000-0005-0000-0000-0000E6700000}"/>
    <cellStyle name="20 % - Markeringsfarve1 16 2 2 5" xfId="29161" xr:uid="{00000000-0005-0000-0000-0000E3700000}"/>
    <cellStyle name="20 % - Markeringsfarve1 16 2 3" xfId="8285" xr:uid="{00000000-0005-0000-0000-0000AF080000}"/>
    <cellStyle name="20 % - Markeringsfarve1 16 2 3 2" xfId="30934" xr:uid="{00000000-0005-0000-0000-0000E7700000}"/>
    <cellStyle name="20 % - Markeringsfarve1 16 2 4" xfId="11623" xr:uid="{00000000-0005-0000-0000-0000B0080000}"/>
    <cellStyle name="20 % - Markeringsfarve1 16 2 4 2" xfId="34255" xr:uid="{00000000-0005-0000-0000-0000E8700000}"/>
    <cellStyle name="20 % - Markeringsfarve1 16 2 5" xfId="11624" xr:uid="{00000000-0005-0000-0000-0000B1080000}"/>
    <cellStyle name="20 % - Markeringsfarve1 16 2 5 2" xfId="34256" xr:uid="{00000000-0005-0000-0000-0000E9700000}"/>
    <cellStyle name="20 % - Markeringsfarve1 16 2 6" xfId="27302" xr:uid="{00000000-0005-0000-0000-0000E2700000}"/>
    <cellStyle name="20 % - Markeringsfarve1 16 3" xfId="5420" xr:uid="{00000000-0005-0000-0000-0000B2080000}"/>
    <cellStyle name="20 % - Markeringsfarve1 16 3 2" xfId="11625" xr:uid="{00000000-0005-0000-0000-0000B3080000}"/>
    <cellStyle name="20 % - Markeringsfarve1 16 3 2 2" xfId="34257" xr:uid="{00000000-0005-0000-0000-0000EB700000}"/>
    <cellStyle name="20 % - Markeringsfarve1 16 3 3" xfId="11626" xr:uid="{00000000-0005-0000-0000-0000B4080000}"/>
    <cellStyle name="20 % - Markeringsfarve1 16 3 3 2" xfId="34258" xr:uid="{00000000-0005-0000-0000-0000EC700000}"/>
    <cellStyle name="20 % - Markeringsfarve1 16 3 4" xfId="11627" xr:uid="{00000000-0005-0000-0000-0000B5080000}"/>
    <cellStyle name="20 % - Markeringsfarve1 16 3 4 2" xfId="34259" xr:uid="{00000000-0005-0000-0000-0000ED700000}"/>
    <cellStyle name="20 % - Markeringsfarve1 16 3 5" xfId="29160" xr:uid="{00000000-0005-0000-0000-0000EA700000}"/>
    <cellStyle name="20 % - Markeringsfarve1 16 4" xfId="8284" xr:uid="{00000000-0005-0000-0000-0000B6080000}"/>
    <cellStyle name="20 % - Markeringsfarve1 16 4 2" xfId="30933" xr:uid="{00000000-0005-0000-0000-0000EE700000}"/>
    <cellStyle name="20 % - Markeringsfarve1 16 5" xfId="11628" xr:uid="{00000000-0005-0000-0000-0000B7080000}"/>
    <cellStyle name="20 % - Markeringsfarve1 16 5 2" xfId="34260" xr:uid="{00000000-0005-0000-0000-0000EF700000}"/>
    <cellStyle name="20 % - Markeringsfarve1 16 6" xfId="11629" xr:uid="{00000000-0005-0000-0000-0000B8080000}"/>
    <cellStyle name="20 % - Markeringsfarve1 16 6 2" xfId="34261" xr:uid="{00000000-0005-0000-0000-0000F0700000}"/>
    <cellStyle name="20 % - Markeringsfarve1 16 7" xfId="27301" xr:uid="{00000000-0005-0000-0000-0000E1700000}"/>
    <cellStyle name="20 % - Markeringsfarve1 17" xfId="379" xr:uid="{00000000-0005-0000-0000-0000B9080000}"/>
    <cellStyle name="20 % - Markeringsfarve1 17 2" xfId="380" xr:uid="{00000000-0005-0000-0000-0000BA080000}"/>
    <cellStyle name="20 % - Markeringsfarve1 17 2 2" xfId="5423" xr:uid="{00000000-0005-0000-0000-0000BB080000}"/>
    <cellStyle name="20 % - Markeringsfarve1 17 2 2 2" xfId="11630" xr:uid="{00000000-0005-0000-0000-0000BC080000}"/>
    <cellStyle name="20 % - Markeringsfarve1 17 2 2 2 2" xfId="34262" xr:uid="{00000000-0005-0000-0000-0000F4700000}"/>
    <cellStyle name="20 % - Markeringsfarve1 17 2 2 3" xfId="11631" xr:uid="{00000000-0005-0000-0000-0000BD080000}"/>
    <cellStyle name="20 % - Markeringsfarve1 17 2 2 3 2" xfId="34263" xr:uid="{00000000-0005-0000-0000-0000F5700000}"/>
    <cellStyle name="20 % - Markeringsfarve1 17 2 2 4" xfId="11632" xr:uid="{00000000-0005-0000-0000-0000BE080000}"/>
    <cellStyle name="20 % - Markeringsfarve1 17 2 2 4 2" xfId="34264" xr:uid="{00000000-0005-0000-0000-0000F6700000}"/>
    <cellStyle name="20 % - Markeringsfarve1 17 2 2 5" xfId="29163" xr:uid="{00000000-0005-0000-0000-0000F3700000}"/>
    <cellStyle name="20 % - Markeringsfarve1 17 2 3" xfId="8287" xr:uid="{00000000-0005-0000-0000-0000BF080000}"/>
    <cellStyle name="20 % - Markeringsfarve1 17 2 3 2" xfId="30936" xr:uid="{00000000-0005-0000-0000-0000F7700000}"/>
    <cellStyle name="20 % - Markeringsfarve1 17 2 4" xfId="11633" xr:uid="{00000000-0005-0000-0000-0000C0080000}"/>
    <cellStyle name="20 % - Markeringsfarve1 17 2 4 2" xfId="34265" xr:uid="{00000000-0005-0000-0000-0000F8700000}"/>
    <cellStyle name="20 % - Markeringsfarve1 17 2 5" xfId="11634" xr:uid="{00000000-0005-0000-0000-0000C1080000}"/>
    <cellStyle name="20 % - Markeringsfarve1 17 2 5 2" xfId="34266" xr:uid="{00000000-0005-0000-0000-0000F9700000}"/>
    <cellStyle name="20 % - Markeringsfarve1 17 2 6" xfId="27304" xr:uid="{00000000-0005-0000-0000-0000F2700000}"/>
    <cellStyle name="20 % - Markeringsfarve1 17 3" xfId="5422" xr:uid="{00000000-0005-0000-0000-0000C2080000}"/>
    <cellStyle name="20 % - Markeringsfarve1 17 3 2" xfId="11635" xr:uid="{00000000-0005-0000-0000-0000C3080000}"/>
    <cellStyle name="20 % - Markeringsfarve1 17 3 2 2" xfId="34267" xr:uid="{00000000-0005-0000-0000-0000FB700000}"/>
    <cellStyle name="20 % - Markeringsfarve1 17 3 3" xfId="11636" xr:uid="{00000000-0005-0000-0000-0000C4080000}"/>
    <cellStyle name="20 % - Markeringsfarve1 17 3 3 2" xfId="34268" xr:uid="{00000000-0005-0000-0000-0000FC700000}"/>
    <cellStyle name="20 % - Markeringsfarve1 17 3 4" xfId="11637" xr:uid="{00000000-0005-0000-0000-0000C5080000}"/>
    <cellStyle name="20 % - Markeringsfarve1 17 3 4 2" xfId="34269" xr:uid="{00000000-0005-0000-0000-0000FD700000}"/>
    <cellStyle name="20 % - Markeringsfarve1 17 3 5" xfId="29162" xr:uid="{00000000-0005-0000-0000-0000FA700000}"/>
    <cellStyle name="20 % - Markeringsfarve1 17 4" xfId="8286" xr:uid="{00000000-0005-0000-0000-0000C6080000}"/>
    <cellStyle name="20 % - Markeringsfarve1 17 4 2" xfId="30935" xr:uid="{00000000-0005-0000-0000-0000FE700000}"/>
    <cellStyle name="20 % - Markeringsfarve1 17 5" xfId="11638" xr:uid="{00000000-0005-0000-0000-0000C7080000}"/>
    <cellStyle name="20 % - Markeringsfarve1 17 5 2" xfId="34270" xr:uid="{00000000-0005-0000-0000-0000FF700000}"/>
    <cellStyle name="20 % - Markeringsfarve1 17 6" xfId="11639" xr:uid="{00000000-0005-0000-0000-0000C8080000}"/>
    <cellStyle name="20 % - Markeringsfarve1 17 6 2" xfId="34271" xr:uid="{00000000-0005-0000-0000-000000710000}"/>
    <cellStyle name="20 % - Markeringsfarve1 17 7" xfId="27303" xr:uid="{00000000-0005-0000-0000-0000F1700000}"/>
    <cellStyle name="20 % - Markeringsfarve1 18" xfId="381" xr:uid="{00000000-0005-0000-0000-0000C9080000}"/>
    <cellStyle name="20 % - Markeringsfarve1 18 2" xfId="5424" xr:uid="{00000000-0005-0000-0000-0000CA080000}"/>
    <cellStyle name="20 % - Markeringsfarve1 18 2 2" xfId="11640" xr:uid="{00000000-0005-0000-0000-0000CB080000}"/>
    <cellStyle name="20 % - Markeringsfarve1 18 2 2 2" xfId="34272" xr:uid="{00000000-0005-0000-0000-000003710000}"/>
    <cellStyle name="20 % - Markeringsfarve1 18 2 3" xfId="11641" xr:uid="{00000000-0005-0000-0000-0000CC080000}"/>
    <cellStyle name="20 % - Markeringsfarve1 18 2 3 2" xfId="34273" xr:uid="{00000000-0005-0000-0000-000004710000}"/>
    <cellStyle name="20 % - Markeringsfarve1 18 2 4" xfId="11642" xr:uid="{00000000-0005-0000-0000-0000CD080000}"/>
    <cellStyle name="20 % - Markeringsfarve1 18 2 4 2" xfId="34274" xr:uid="{00000000-0005-0000-0000-000005710000}"/>
    <cellStyle name="20 % - Markeringsfarve1 18 2 5" xfId="29164" xr:uid="{00000000-0005-0000-0000-000002710000}"/>
    <cellStyle name="20 % - Markeringsfarve1 18 3" xfId="8288" xr:uid="{00000000-0005-0000-0000-0000CE080000}"/>
    <cellStyle name="20 % - Markeringsfarve1 18 3 2" xfId="30937" xr:uid="{00000000-0005-0000-0000-000006710000}"/>
    <cellStyle name="20 % - Markeringsfarve1 18 4" xfId="11643" xr:uid="{00000000-0005-0000-0000-0000CF080000}"/>
    <cellStyle name="20 % - Markeringsfarve1 18 4 2" xfId="34275" xr:uid="{00000000-0005-0000-0000-000007710000}"/>
    <cellStyle name="20 % - Markeringsfarve1 18 5" xfId="11644" xr:uid="{00000000-0005-0000-0000-0000D0080000}"/>
    <cellStyle name="20 % - Markeringsfarve1 18 5 2" xfId="34276" xr:uid="{00000000-0005-0000-0000-000008710000}"/>
    <cellStyle name="20 % - Markeringsfarve1 18 6" xfId="27305" xr:uid="{00000000-0005-0000-0000-000001710000}"/>
    <cellStyle name="20 % - Markeringsfarve1 19" xfId="382" xr:uid="{00000000-0005-0000-0000-0000D1080000}"/>
    <cellStyle name="20 % - Markeringsfarve1 19 2" xfId="5425" xr:uid="{00000000-0005-0000-0000-0000D2080000}"/>
    <cellStyle name="20 % - Markeringsfarve1 19 2 2" xfId="11645" xr:uid="{00000000-0005-0000-0000-0000D3080000}"/>
    <cellStyle name="20 % - Markeringsfarve1 19 2 2 2" xfId="34277" xr:uid="{00000000-0005-0000-0000-00000B710000}"/>
    <cellStyle name="20 % - Markeringsfarve1 19 2 3" xfId="11646" xr:uid="{00000000-0005-0000-0000-0000D4080000}"/>
    <cellStyle name="20 % - Markeringsfarve1 19 2 3 2" xfId="34278" xr:uid="{00000000-0005-0000-0000-00000C710000}"/>
    <cellStyle name="20 % - Markeringsfarve1 19 2 4" xfId="11647" xr:uid="{00000000-0005-0000-0000-0000D5080000}"/>
    <cellStyle name="20 % - Markeringsfarve1 19 2 4 2" xfId="34279" xr:uid="{00000000-0005-0000-0000-00000D710000}"/>
    <cellStyle name="20 % - Markeringsfarve1 19 2 5" xfId="29165" xr:uid="{00000000-0005-0000-0000-00000A710000}"/>
    <cellStyle name="20 % - Markeringsfarve1 19 3" xfId="8289" xr:uid="{00000000-0005-0000-0000-0000D6080000}"/>
    <cellStyle name="20 % - Markeringsfarve1 19 3 2" xfId="30938" xr:uid="{00000000-0005-0000-0000-00000E710000}"/>
    <cellStyle name="20 % - Markeringsfarve1 19 4" xfId="11648" xr:uid="{00000000-0005-0000-0000-0000D7080000}"/>
    <cellStyle name="20 % - Markeringsfarve1 19 4 2" xfId="34280" xr:uid="{00000000-0005-0000-0000-00000F710000}"/>
    <cellStyle name="20 % - Markeringsfarve1 19 5" xfId="11649" xr:uid="{00000000-0005-0000-0000-0000D8080000}"/>
    <cellStyle name="20 % - Markeringsfarve1 19 5 2" xfId="34281" xr:uid="{00000000-0005-0000-0000-000010710000}"/>
    <cellStyle name="20 % - Markeringsfarve1 19 6" xfId="27306" xr:uid="{00000000-0005-0000-0000-000009710000}"/>
    <cellStyle name="20 % - Markeringsfarve1 2" xfId="383" xr:uid="{00000000-0005-0000-0000-0000D9080000}"/>
    <cellStyle name="20 % - Markeringsfarve1 2 10" xfId="384" xr:uid="{00000000-0005-0000-0000-0000DA080000}"/>
    <cellStyle name="20 % - Markeringsfarve1 2 11" xfId="385" xr:uid="{00000000-0005-0000-0000-0000DB080000}"/>
    <cellStyle name="20 % - Markeringsfarve1 2 12" xfId="386" xr:uid="{00000000-0005-0000-0000-0000DC080000}"/>
    <cellStyle name="20 % - Markeringsfarve1 2 13" xfId="387" xr:uid="{00000000-0005-0000-0000-0000DD080000}"/>
    <cellStyle name="20 % - Markeringsfarve1 2 14" xfId="388" xr:uid="{00000000-0005-0000-0000-0000DE080000}"/>
    <cellStyle name="20 % - Markeringsfarve1 2 15" xfId="389" xr:uid="{00000000-0005-0000-0000-0000DF080000}"/>
    <cellStyle name="20 % - Markeringsfarve1 2 16" xfId="4901" xr:uid="{00000000-0005-0000-0000-0000E0080000}"/>
    <cellStyle name="20 % - Markeringsfarve1 2 2" xfId="390" xr:uid="{00000000-0005-0000-0000-0000E1080000}"/>
    <cellStyle name="20 % - Markeringsfarve1 2 2 2" xfId="391" xr:uid="{00000000-0005-0000-0000-0000E2080000}"/>
    <cellStyle name="20 % - Markeringsfarve1 2 2 3" xfId="392" xr:uid="{00000000-0005-0000-0000-0000E3080000}"/>
    <cellStyle name="20 % - Markeringsfarve1 2 3" xfId="393" xr:uid="{00000000-0005-0000-0000-0000E4080000}"/>
    <cellStyle name="20 % - Markeringsfarve1 2 3 2" xfId="394" xr:uid="{00000000-0005-0000-0000-0000E5080000}"/>
    <cellStyle name="20 % - Markeringsfarve1 2 3 3" xfId="395" xr:uid="{00000000-0005-0000-0000-0000E6080000}"/>
    <cellStyle name="20 % - Markeringsfarve1 2 4" xfId="396" xr:uid="{00000000-0005-0000-0000-0000E7080000}"/>
    <cellStyle name="20 % - Markeringsfarve1 2 4 2" xfId="397" xr:uid="{00000000-0005-0000-0000-0000E8080000}"/>
    <cellStyle name="20 % - Markeringsfarve1 2 4 3" xfId="398" xr:uid="{00000000-0005-0000-0000-0000E9080000}"/>
    <cellStyle name="20 % - Markeringsfarve1 2 5" xfId="399" xr:uid="{00000000-0005-0000-0000-0000EA080000}"/>
    <cellStyle name="20 % - Markeringsfarve1 2 5 2" xfId="400" xr:uid="{00000000-0005-0000-0000-0000EB080000}"/>
    <cellStyle name="20 % - Markeringsfarve1 2 5 3" xfId="401" xr:uid="{00000000-0005-0000-0000-0000EC080000}"/>
    <cellStyle name="20 % - Markeringsfarve1 2 6" xfId="402" xr:uid="{00000000-0005-0000-0000-0000ED080000}"/>
    <cellStyle name="20 % - Markeringsfarve1 2 7" xfId="403" xr:uid="{00000000-0005-0000-0000-0000EE080000}"/>
    <cellStyle name="20 % - Markeringsfarve1 2 8" xfId="404" xr:uid="{00000000-0005-0000-0000-0000EF080000}"/>
    <cellStyle name="20 % - Markeringsfarve1 2 9" xfId="405" xr:uid="{00000000-0005-0000-0000-0000F0080000}"/>
    <cellStyle name="20 % - Markeringsfarve1 3" xfId="406" xr:uid="{00000000-0005-0000-0000-0000F1080000}"/>
    <cellStyle name="20 % - Markeringsfarve1 3 10" xfId="11650" xr:uid="{00000000-0005-0000-0000-0000F2080000}"/>
    <cellStyle name="20 % - Markeringsfarve1 3 10 2" xfId="11651" xr:uid="{00000000-0005-0000-0000-0000F3080000}"/>
    <cellStyle name="20 % - Markeringsfarve1 3 10 2 2" xfId="34283" xr:uid="{00000000-0005-0000-0000-000012710000}"/>
    <cellStyle name="20 % - Markeringsfarve1 3 10 3" xfId="11652" xr:uid="{00000000-0005-0000-0000-0000F4080000}"/>
    <cellStyle name="20 % - Markeringsfarve1 3 10 3 2" xfId="34284" xr:uid="{00000000-0005-0000-0000-000013710000}"/>
    <cellStyle name="20 % - Markeringsfarve1 3 10 4" xfId="11653" xr:uid="{00000000-0005-0000-0000-0000F5080000}"/>
    <cellStyle name="20 % - Markeringsfarve1 3 10 4 2" xfId="34285" xr:uid="{00000000-0005-0000-0000-000014710000}"/>
    <cellStyle name="20 % - Markeringsfarve1 3 10 5" xfId="34282" xr:uid="{00000000-0005-0000-0000-000011710000}"/>
    <cellStyle name="20 % - Markeringsfarve1 3 11" xfId="11654" xr:uid="{00000000-0005-0000-0000-0000F6080000}"/>
    <cellStyle name="20 % - Markeringsfarve1 3 11 2" xfId="34286" xr:uid="{00000000-0005-0000-0000-000015710000}"/>
    <cellStyle name="20 % - Markeringsfarve1 3 12" xfId="11655" xr:uid="{00000000-0005-0000-0000-0000F7080000}"/>
    <cellStyle name="20 % - Markeringsfarve1 3 12 2" xfId="34287" xr:uid="{00000000-0005-0000-0000-000016710000}"/>
    <cellStyle name="20 % - Markeringsfarve1 3 13" xfId="11656" xr:uid="{00000000-0005-0000-0000-0000F8080000}"/>
    <cellStyle name="20 % - Markeringsfarve1 3 13 2" xfId="34288" xr:uid="{00000000-0005-0000-0000-000017710000}"/>
    <cellStyle name="20 % - Markeringsfarve1 3 2" xfId="407" xr:uid="{00000000-0005-0000-0000-0000F9080000}"/>
    <cellStyle name="20 % - Markeringsfarve1 3 2 10" xfId="11657" xr:uid="{00000000-0005-0000-0000-0000FA080000}"/>
    <cellStyle name="20 % - Markeringsfarve1 3 2 10 2" xfId="34289" xr:uid="{00000000-0005-0000-0000-000018710000}"/>
    <cellStyle name="20 % - Markeringsfarve1 3 2 2" xfId="408" xr:uid="{00000000-0005-0000-0000-0000FB080000}"/>
    <cellStyle name="20 % - Markeringsfarve1 3 2 2 10" xfId="11658" xr:uid="{00000000-0005-0000-0000-0000FC080000}"/>
    <cellStyle name="20 % - Markeringsfarve1 3 2 2 10 2" xfId="34290" xr:uid="{00000000-0005-0000-0000-00001A710000}"/>
    <cellStyle name="20 % - Markeringsfarve1 3 2 2 11" xfId="27307" xr:uid="{00000000-0005-0000-0000-000019710000}"/>
    <cellStyle name="20 % - Markeringsfarve1 3 2 2 2" xfId="409" xr:uid="{00000000-0005-0000-0000-0000FD080000}"/>
    <cellStyle name="20 % - Markeringsfarve1 3 2 2 2 2" xfId="410" xr:uid="{00000000-0005-0000-0000-0000FE080000}"/>
    <cellStyle name="20 % - Markeringsfarve1 3 2 2 2 2 2" xfId="5428" xr:uid="{00000000-0005-0000-0000-0000FF080000}"/>
    <cellStyle name="20 % - Markeringsfarve1 3 2 2 2 2 2 2" xfId="11659" xr:uid="{00000000-0005-0000-0000-000000090000}"/>
    <cellStyle name="20 % - Markeringsfarve1 3 2 2 2 2 2 2 2" xfId="34291" xr:uid="{00000000-0005-0000-0000-00001E710000}"/>
    <cellStyle name="20 % - Markeringsfarve1 3 2 2 2 2 2 3" xfId="11660" xr:uid="{00000000-0005-0000-0000-000001090000}"/>
    <cellStyle name="20 % - Markeringsfarve1 3 2 2 2 2 2 3 2" xfId="34292" xr:uid="{00000000-0005-0000-0000-00001F710000}"/>
    <cellStyle name="20 % - Markeringsfarve1 3 2 2 2 2 2 4" xfId="11661" xr:uid="{00000000-0005-0000-0000-000002090000}"/>
    <cellStyle name="20 % - Markeringsfarve1 3 2 2 2 2 2 4 2" xfId="34293" xr:uid="{00000000-0005-0000-0000-000020710000}"/>
    <cellStyle name="20 % - Markeringsfarve1 3 2 2 2 2 2 5" xfId="29168" xr:uid="{00000000-0005-0000-0000-00001D710000}"/>
    <cellStyle name="20 % - Markeringsfarve1 3 2 2 2 2 3" xfId="8292" xr:uid="{00000000-0005-0000-0000-000003090000}"/>
    <cellStyle name="20 % - Markeringsfarve1 3 2 2 2 2 3 2" xfId="30941" xr:uid="{00000000-0005-0000-0000-000021710000}"/>
    <cellStyle name="20 % - Markeringsfarve1 3 2 2 2 2 4" xfId="11662" xr:uid="{00000000-0005-0000-0000-000004090000}"/>
    <cellStyle name="20 % - Markeringsfarve1 3 2 2 2 2 4 2" xfId="34294" xr:uid="{00000000-0005-0000-0000-000022710000}"/>
    <cellStyle name="20 % - Markeringsfarve1 3 2 2 2 2 5" xfId="11663" xr:uid="{00000000-0005-0000-0000-000005090000}"/>
    <cellStyle name="20 % - Markeringsfarve1 3 2 2 2 2 5 2" xfId="34295" xr:uid="{00000000-0005-0000-0000-000023710000}"/>
    <cellStyle name="20 % - Markeringsfarve1 3 2 2 2 2 6" xfId="27309" xr:uid="{00000000-0005-0000-0000-00001C710000}"/>
    <cellStyle name="20 % - Markeringsfarve1 3 2 2 2 3" xfId="5427" xr:uid="{00000000-0005-0000-0000-000006090000}"/>
    <cellStyle name="20 % - Markeringsfarve1 3 2 2 2 3 2" xfId="11664" xr:uid="{00000000-0005-0000-0000-000007090000}"/>
    <cellStyle name="20 % - Markeringsfarve1 3 2 2 2 3 2 2" xfId="34296" xr:uid="{00000000-0005-0000-0000-000025710000}"/>
    <cellStyle name="20 % - Markeringsfarve1 3 2 2 2 3 3" xfId="11665" xr:uid="{00000000-0005-0000-0000-000008090000}"/>
    <cellStyle name="20 % - Markeringsfarve1 3 2 2 2 3 3 2" xfId="34297" xr:uid="{00000000-0005-0000-0000-000026710000}"/>
    <cellStyle name="20 % - Markeringsfarve1 3 2 2 2 3 4" xfId="11666" xr:uid="{00000000-0005-0000-0000-000009090000}"/>
    <cellStyle name="20 % - Markeringsfarve1 3 2 2 2 3 4 2" xfId="34298" xr:uid="{00000000-0005-0000-0000-000027710000}"/>
    <cellStyle name="20 % - Markeringsfarve1 3 2 2 2 3 5" xfId="29167" xr:uid="{00000000-0005-0000-0000-000024710000}"/>
    <cellStyle name="20 % - Markeringsfarve1 3 2 2 2 4" xfId="8291" xr:uid="{00000000-0005-0000-0000-00000A090000}"/>
    <cellStyle name="20 % - Markeringsfarve1 3 2 2 2 4 2" xfId="11667" xr:uid="{00000000-0005-0000-0000-00000B090000}"/>
    <cellStyle name="20 % - Markeringsfarve1 3 2 2 2 4 2 2" xfId="34299" xr:uid="{00000000-0005-0000-0000-000029710000}"/>
    <cellStyle name="20 % - Markeringsfarve1 3 2 2 2 4 3" xfId="11668" xr:uid="{00000000-0005-0000-0000-00000C090000}"/>
    <cellStyle name="20 % - Markeringsfarve1 3 2 2 2 4 3 2" xfId="34300" xr:uid="{00000000-0005-0000-0000-00002A710000}"/>
    <cellStyle name="20 % - Markeringsfarve1 3 2 2 2 4 4" xfId="11669" xr:uid="{00000000-0005-0000-0000-00000D090000}"/>
    <cellStyle name="20 % - Markeringsfarve1 3 2 2 2 4 4 2" xfId="34301" xr:uid="{00000000-0005-0000-0000-00002B710000}"/>
    <cellStyle name="20 % - Markeringsfarve1 3 2 2 2 4 5" xfId="30940" xr:uid="{00000000-0005-0000-0000-000028710000}"/>
    <cellStyle name="20 % - Markeringsfarve1 3 2 2 2 5" xfId="11670" xr:uid="{00000000-0005-0000-0000-00000E090000}"/>
    <cellStyle name="20 % - Markeringsfarve1 3 2 2 2 5 2" xfId="34302" xr:uid="{00000000-0005-0000-0000-00002C710000}"/>
    <cellStyle name="20 % - Markeringsfarve1 3 2 2 2 6" xfId="11671" xr:uid="{00000000-0005-0000-0000-00000F090000}"/>
    <cellStyle name="20 % - Markeringsfarve1 3 2 2 2 6 2" xfId="34303" xr:uid="{00000000-0005-0000-0000-00002D710000}"/>
    <cellStyle name="20 % - Markeringsfarve1 3 2 2 2 7" xfId="11672" xr:uid="{00000000-0005-0000-0000-000010090000}"/>
    <cellStyle name="20 % - Markeringsfarve1 3 2 2 2 7 2" xfId="34304" xr:uid="{00000000-0005-0000-0000-00002E710000}"/>
    <cellStyle name="20 % - Markeringsfarve1 3 2 2 2 8" xfId="27308" xr:uid="{00000000-0005-0000-0000-00001B710000}"/>
    <cellStyle name="20 % - Markeringsfarve1 3 2 2 3" xfId="411" xr:uid="{00000000-0005-0000-0000-000011090000}"/>
    <cellStyle name="20 % - Markeringsfarve1 3 2 2 3 2" xfId="412" xr:uid="{00000000-0005-0000-0000-000012090000}"/>
    <cellStyle name="20 % - Markeringsfarve1 3 2 2 3 2 2" xfId="5430" xr:uid="{00000000-0005-0000-0000-000013090000}"/>
    <cellStyle name="20 % - Markeringsfarve1 3 2 2 3 2 2 2" xfId="11673" xr:uid="{00000000-0005-0000-0000-000014090000}"/>
    <cellStyle name="20 % - Markeringsfarve1 3 2 2 3 2 2 2 2" xfId="34305" xr:uid="{00000000-0005-0000-0000-000032710000}"/>
    <cellStyle name="20 % - Markeringsfarve1 3 2 2 3 2 2 3" xfId="11674" xr:uid="{00000000-0005-0000-0000-000015090000}"/>
    <cellStyle name="20 % - Markeringsfarve1 3 2 2 3 2 2 3 2" xfId="34306" xr:uid="{00000000-0005-0000-0000-000033710000}"/>
    <cellStyle name="20 % - Markeringsfarve1 3 2 2 3 2 2 4" xfId="11675" xr:uid="{00000000-0005-0000-0000-000016090000}"/>
    <cellStyle name="20 % - Markeringsfarve1 3 2 2 3 2 2 4 2" xfId="34307" xr:uid="{00000000-0005-0000-0000-000034710000}"/>
    <cellStyle name="20 % - Markeringsfarve1 3 2 2 3 2 2 5" xfId="29170" xr:uid="{00000000-0005-0000-0000-000031710000}"/>
    <cellStyle name="20 % - Markeringsfarve1 3 2 2 3 2 3" xfId="8294" xr:uid="{00000000-0005-0000-0000-000017090000}"/>
    <cellStyle name="20 % - Markeringsfarve1 3 2 2 3 2 3 2" xfId="30943" xr:uid="{00000000-0005-0000-0000-000035710000}"/>
    <cellStyle name="20 % - Markeringsfarve1 3 2 2 3 2 4" xfId="11676" xr:uid="{00000000-0005-0000-0000-000018090000}"/>
    <cellStyle name="20 % - Markeringsfarve1 3 2 2 3 2 4 2" xfId="34308" xr:uid="{00000000-0005-0000-0000-000036710000}"/>
    <cellStyle name="20 % - Markeringsfarve1 3 2 2 3 2 5" xfId="11677" xr:uid="{00000000-0005-0000-0000-000019090000}"/>
    <cellStyle name="20 % - Markeringsfarve1 3 2 2 3 2 5 2" xfId="34309" xr:uid="{00000000-0005-0000-0000-000037710000}"/>
    <cellStyle name="20 % - Markeringsfarve1 3 2 2 3 2 6" xfId="27311" xr:uid="{00000000-0005-0000-0000-000030710000}"/>
    <cellStyle name="20 % - Markeringsfarve1 3 2 2 3 3" xfId="5429" xr:uid="{00000000-0005-0000-0000-00001A090000}"/>
    <cellStyle name="20 % - Markeringsfarve1 3 2 2 3 3 2" xfId="11678" xr:uid="{00000000-0005-0000-0000-00001B090000}"/>
    <cellStyle name="20 % - Markeringsfarve1 3 2 2 3 3 2 2" xfId="34310" xr:uid="{00000000-0005-0000-0000-000039710000}"/>
    <cellStyle name="20 % - Markeringsfarve1 3 2 2 3 3 3" xfId="11679" xr:uid="{00000000-0005-0000-0000-00001C090000}"/>
    <cellStyle name="20 % - Markeringsfarve1 3 2 2 3 3 3 2" xfId="34311" xr:uid="{00000000-0005-0000-0000-00003A710000}"/>
    <cellStyle name="20 % - Markeringsfarve1 3 2 2 3 3 4" xfId="11680" xr:uid="{00000000-0005-0000-0000-00001D090000}"/>
    <cellStyle name="20 % - Markeringsfarve1 3 2 2 3 3 4 2" xfId="34312" xr:uid="{00000000-0005-0000-0000-00003B710000}"/>
    <cellStyle name="20 % - Markeringsfarve1 3 2 2 3 3 5" xfId="29169" xr:uid="{00000000-0005-0000-0000-000038710000}"/>
    <cellStyle name="20 % - Markeringsfarve1 3 2 2 3 4" xfId="8293" xr:uid="{00000000-0005-0000-0000-00001E090000}"/>
    <cellStyle name="20 % - Markeringsfarve1 3 2 2 3 4 2" xfId="30942" xr:uid="{00000000-0005-0000-0000-00003C710000}"/>
    <cellStyle name="20 % - Markeringsfarve1 3 2 2 3 5" xfId="11681" xr:uid="{00000000-0005-0000-0000-00001F090000}"/>
    <cellStyle name="20 % - Markeringsfarve1 3 2 2 3 5 2" xfId="34313" xr:uid="{00000000-0005-0000-0000-00003D710000}"/>
    <cellStyle name="20 % - Markeringsfarve1 3 2 2 3 6" xfId="11682" xr:uid="{00000000-0005-0000-0000-000020090000}"/>
    <cellStyle name="20 % - Markeringsfarve1 3 2 2 3 6 2" xfId="34314" xr:uid="{00000000-0005-0000-0000-00003E710000}"/>
    <cellStyle name="20 % - Markeringsfarve1 3 2 2 3 7" xfId="27310" xr:uid="{00000000-0005-0000-0000-00002F710000}"/>
    <cellStyle name="20 % - Markeringsfarve1 3 2 2 4" xfId="413" xr:uid="{00000000-0005-0000-0000-000021090000}"/>
    <cellStyle name="20 % - Markeringsfarve1 3 2 2 4 2" xfId="5431" xr:uid="{00000000-0005-0000-0000-000022090000}"/>
    <cellStyle name="20 % - Markeringsfarve1 3 2 2 4 2 2" xfId="11683" xr:uid="{00000000-0005-0000-0000-000023090000}"/>
    <cellStyle name="20 % - Markeringsfarve1 3 2 2 4 2 2 2" xfId="34315" xr:uid="{00000000-0005-0000-0000-000041710000}"/>
    <cellStyle name="20 % - Markeringsfarve1 3 2 2 4 2 3" xfId="11684" xr:uid="{00000000-0005-0000-0000-000024090000}"/>
    <cellStyle name="20 % - Markeringsfarve1 3 2 2 4 2 3 2" xfId="34316" xr:uid="{00000000-0005-0000-0000-000042710000}"/>
    <cellStyle name="20 % - Markeringsfarve1 3 2 2 4 2 4" xfId="11685" xr:uid="{00000000-0005-0000-0000-000025090000}"/>
    <cellStyle name="20 % - Markeringsfarve1 3 2 2 4 2 4 2" xfId="34317" xr:uid="{00000000-0005-0000-0000-000043710000}"/>
    <cellStyle name="20 % - Markeringsfarve1 3 2 2 4 2 5" xfId="29171" xr:uid="{00000000-0005-0000-0000-000040710000}"/>
    <cellStyle name="20 % - Markeringsfarve1 3 2 2 4 3" xfId="8295" xr:uid="{00000000-0005-0000-0000-000026090000}"/>
    <cellStyle name="20 % - Markeringsfarve1 3 2 2 4 3 2" xfId="30944" xr:uid="{00000000-0005-0000-0000-000044710000}"/>
    <cellStyle name="20 % - Markeringsfarve1 3 2 2 4 4" xfId="11686" xr:uid="{00000000-0005-0000-0000-000027090000}"/>
    <cellStyle name="20 % - Markeringsfarve1 3 2 2 4 4 2" xfId="34318" xr:uid="{00000000-0005-0000-0000-000045710000}"/>
    <cellStyle name="20 % - Markeringsfarve1 3 2 2 4 5" xfId="11687" xr:uid="{00000000-0005-0000-0000-000028090000}"/>
    <cellStyle name="20 % - Markeringsfarve1 3 2 2 4 5 2" xfId="34319" xr:uid="{00000000-0005-0000-0000-000046710000}"/>
    <cellStyle name="20 % - Markeringsfarve1 3 2 2 4 6" xfId="27312" xr:uid="{00000000-0005-0000-0000-00003F710000}"/>
    <cellStyle name="20 % - Markeringsfarve1 3 2 2 5" xfId="414" xr:uid="{00000000-0005-0000-0000-000029090000}"/>
    <cellStyle name="20 % - Markeringsfarve1 3 2 2 5 2" xfId="5432" xr:uid="{00000000-0005-0000-0000-00002A090000}"/>
    <cellStyle name="20 % - Markeringsfarve1 3 2 2 5 2 2" xfId="11688" xr:uid="{00000000-0005-0000-0000-00002B090000}"/>
    <cellStyle name="20 % - Markeringsfarve1 3 2 2 5 2 2 2" xfId="34320" xr:uid="{00000000-0005-0000-0000-000049710000}"/>
    <cellStyle name="20 % - Markeringsfarve1 3 2 2 5 2 3" xfId="11689" xr:uid="{00000000-0005-0000-0000-00002C090000}"/>
    <cellStyle name="20 % - Markeringsfarve1 3 2 2 5 2 3 2" xfId="34321" xr:uid="{00000000-0005-0000-0000-00004A710000}"/>
    <cellStyle name="20 % - Markeringsfarve1 3 2 2 5 2 4" xfId="11690" xr:uid="{00000000-0005-0000-0000-00002D090000}"/>
    <cellStyle name="20 % - Markeringsfarve1 3 2 2 5 2 4 2" xfId="34322" xr:uid="{00000000-0005-0000-0000-00004B710000}"/>
    <cellStyle name="20 % - Markeringsfarve1 3 2 2 5 2 5" xfId="29172" xr:uid="{00000000-0005-0000-0000-000048710000}"/>
    <cellStyle name="20 % - Markeringsfarve1 3 2 2 5 3" xfId="8296" xr:uid="{00000000-0005-0000-0000-00002E090000}"/>
    <cellStyle name="20 % - Markeringsfarve1 3 2 2 5 3 2" xfId="30945" xr:uid="{00000000-0005-0000-0000-00004C710000}"/>
    <cellStyle name="20 % - Markeringsfarve1 3 2 2 5 4" xfId="11691" xr:uid="{00000000-0005-0000-0000-00002F090000}"/>
    <cellStyle name="20 % - Markeringsfarve1 3 2 2 5 4 2" xfId="34323" xr:uid="{00000000-0005-0000-0000-00004D710000}"/>
    <cellStyle name="20 % - Markeringsfarve1 3 2 2 5 5" xfId="11692" xr:uid="{00000000-0005-0000-0000-000030090000}"/>
    <cellStyle name="20 % - Markeringsfarve1 3 2 2 5 5 2" xfId="34324" xr:uid="{00000000-0005-0000-0000-00004E710000}"/>
    <cellStyle name="20 % - Markeringsfarve1 3 2 2 5 6" xfId="27313" xr:uid="{00000000-0005-0000-0000-000047710000}"/>
    <cellStyle name="20 % - Markeringsfarve1 3 2 2 6" xfId="415" xr:uid="{00000000-0005-0000-0000-000031090000}"/>
    <cellStyle name="20 % - Markeringsfarve1 3 2 2 6 2" xfId="5433" xr:uid="{00000000-0005-0000-0000-000032090000}"/>
    <cellStyle name="20 % - Markeringsfarve1 3 2 2 6 2 2" xfId="29173" xr:uid="{00000000-0005-0000-0000-000050710000}"/>
    <cellStyle name="20 % - Markeringsfarve1 3 2 2 6 3" xfId="8297" xr:uid="{00000000-0005-0000-0000-000033090000}"/>
    <cellStyle name="20 % - Markeringsfarve1 3 2 2 6 3 2" xfId="30946" xr:uid="{00000000-0005-0000-0000-000051710000}"/>
    <cellStyle name="20 % - Markeringsfarve1 3 2 2 6 4" xfId="11693" xr:uid="{00000000-0005-0000-0000-000034090000}"/>
    <cellStyle name="20 % - Markeringsfarve1 3 2 2 6 4 2" xfId="34325" xr:uid="{00000000-0005-0000-0000-000052710000}"/>
    <cellStyle name="20 % - Markeringsfarve1 3 2 2 6 5" xfId="27314" xr:uid="{00000000-0005-0000-0000-00004F710000}"/>
    <cellStyle name="20 % - Markeringsfarve1 3 2 2 7" xfId="5426" xr:uid="{00000000-0005-0000-0000-000035090000}"/>
    <cellStyle name="20 % - Markeringsfarve1 3 2 2 7 2" xfId="11694" xr:uid="{00000000-0005-0000-0000-000036090000}"/>
    <cellStyle name="20 % - Markeringsfarve1 3 2 2 7 2 2" xfId="34326" xr:uid="{00000000-0005-0000-0000-000054710000}"/>
    <cellStyle name="20 % - Markeringsfarve1 3 2 2 7 3" xfId="11695" xr:uid="{00000000-0005-0000-0000-000037090000}"/>
    <cellStyle name="20 % - Markeringsfarve1 3 2 2 7 3 2" xfId="34327" xr:uid="{00000000-0005-0000-0000-000055710000}"/>
    <cellStyle name="20 % - Markeringsfarve1 3 2 2 7 4" xfId="11696" xr:uid="{00000000-0005-0000-0000-000038090000}"/>
    <cellStyle name="20 % - Markeringsfarve1 3 2 2 7 4 2" xfId="34328" xr:uid="{00000000-0005-0000-0000-000056710000}"/>
    <cellStyle name="20 % - Markeringsfarve1 3 2 2 7 5" xfId="29166" xr:uid="{00000000-0005-0000-0000-000053710000}"/>
    <cellStyle name="20 % - Markeringsfarve1 3 2 2 8" xfId="8290" xr:uid="{00000000-0005-0000-0000-000039090000}"/>
    <cellStyle name="20 % - Markeringsfarve1 3 2 2 8 2" xfId="30939" xr:uid="{00000000-0005-0000-0000-000057710000}"/>
    <cellStyle name="20 % - Markeringsfarve1 3 2 2 9" xfId="11697" xr:uid="{00000000-0005-0000-0000-00003A090000}"/>
    <cellStyle name="20 % - Markeringsfarve1 3 2 2 9 2" xfId="34329" xr:uid="{00000000-0005-0000-0000-000058710000}"/>
    <cellStyle name="20 % - Markeringsfarve1 3 2 3" xfId="416" xr:uid="{00000000-0005-0000-0000-00003B090000}"/>
    <cellStyle name="20 % - Markeringsfarve1 3 2 3 10" xfId="11698" xr:uid="{00000000-0005-0000-0000-00003C090000}"/>
    <cellStyle name="20 % - Markeringsfarve1 3 2 3 10 2" xfId="34330" xr:uid="{00000000-0005-0000-0000-00005A710000}"/>
    <cellStyle name="20 % - Markeringsfarve1 3 2 3 11" xfId="27315" xr:uid="{00000000-0005-0000-0000-000059710000}"/>
    <cellStyle name="20 % - Markeringsfarve1 3 2 3 2" xfId="417" xr:uid="{00000000-0005-0000-0000-00003D090000}"/>
    <cellStyle name="20 % - Markeringsfarve1 3 2 3 2 2" xfId="418" xr:uid="{00000000-0005-0000-0000-00003E090000}"/>
    <cellStyle name="20 % - Markeringsfarve1 3 2 3 2 2 2" xfId="5436" xr:uid="{00000000-0005-0000-0000-00003F090000}"/>
    <cellStyle name="20 % - Markeringsfarve1 3 2 3 2 2 2 2" xfId="11699" xr:uid="{00000000-0005-0000-0000-000040090000}"/>
    <cellStyle name="20 % - Markeringsfarve1 3 2 3 2 2 2 2 2" xfId="34331" xr:uid="{00000000-0005-0000-0000-00005E710000}"/>
    <cellStyle name="20 % - Markeringsfarve1 3 2 3 2 2 2 3" xfId="11700" xr:uid="{00000000-0005-0000-0000-000041090000}"/>
    <cellStyle name="20 % - Markeringsfarve1 3 2 3 2 2 2 3 2" xfId="34332" xr:uid="{00000000-0005-0000-0000-00005F710000}"/>
    <cellStyle name="20 % - Markeringsfarve1 3 2 3 2 2 2 4" xfId="11701" xr:uid="{00000000-0005-0000-0000-000042090000}"/>
    <cellStyle name="20 % - Markeringsfarve1 3 2 3 2 2 2 4 2" xfId="34333" xr:uid="{00000000-0005-0000-0000-000060710000}"/>
    <cellStyle name="20 % - Markeringsfarve1 3 2 3 2 2 2 5" xfId="29176" xr:uid="{00000000-0005-0000-0000-00005D710000}"/>
    <cellStyle name="20 % - Markeringsfarve1 3 2 3 2 2 3" xfId="8300" xr:uid="{00000000-0005-0000-0000-000043090000}"/>
    <cellStyle name="20 % - Markeringsfarve1 3 2 3 2 2 3 2" xfId="30949" xr:uid="{00000000-0005-0000-0000-000061710000}"/>
    <cellStyle name="20 % - Markeringsfarve1 3 2 3 2 2 4" xfId="11702" xr:uid="{00000000-0005-0000-0000-000044090000}"/>
    <cellStyle name="20 % - Markeringsfarve1 3 2 3 2 2 4 2" xfId="34334" xr:uid="{00000000-0005-0000-0000-000062710000}"/>
    <cellStyle name="20 % - Markeringsfarve1 3 2 3 2 2 5" xfId="11703" xr:uid="{00000000-0005-0000-0000-000045090000}"/>
    <cellStyle name="20 % - Markeringsfarve1 3 2 3 2 2 5 2" xfId="34335" xr:uid="{00000000-0005-0000-0000-000063710000}"/>
    <cellStyle name="20 % - Markeringsfarve1 3 2 3 2 2 6" xfId="27317" xr:uid="{00000000-0005-0000-0000-00005C710000}"/>
    <cellStyle name="20 % - Markeringsfarve1 3 2 3 2 3" xfId="5435" xr:uid="{00000000-0005-0000-0000-000046090000}"/>
    <cellStyle name="20 % - Markeringsfarve1 3 2 3 2 3 2" xfId="11704" xr:uid="{00000000-0005-0000-0000-000047090000}"/>
    <cellStyle name="20 % - Markeringsfarve1 3 2 3 2 3 2 2" xfId="34336" xr:uid="{00000000-0005-0000-0000-000065710000}"/>
    <cellStyle name="20 % - Markeringsfarve1 3 2 3 2 3 3" xfId="11705" xr:uid="{00000000-0005-0000-0000-000048090000}"/>
    <cellStyle name="20 % - Markeringsfarve1 3 2 3 2 3 3 2" xfId="34337" xr:uid="{00000000-0005-0000-0000-000066710000}"/>
    <cellStyle name="20 % - Markeringsfarve1 3 2 3 2 3 4" xfId="11706" xr:uid="{00000000-0005-0000-0000-000049090000}"/>
    <cellStyle name="20 % - Markeringsfarve1 3 2 3 2 3 4 2" xfId="34338" xr:uid="{00000000-0005-0000-0000-000067710000}"/>
    <cellStyle name="20 % - Markeringsfarve1 3 2 3 2 3 5" xfId="29175" xr:uid="{00000000-0005-0000-0000-000064710000}"/>
    <cellStyle name="20 % - Markeringsfarve1 3 2 3 2 4" xfId="8299" xr:uid="{00000000-0005-0000-0000-00004A090000}"/>
    <cellStyle name="20 % - Markeringsfarve1 3 2 3 2 4 2" xfId="11707" xr:uid="{00000000-0005-0000-0000-00004B090000}"/>
    <cellStyle name="20 % - Markeringsfarve1 3 2 3 2 4 2 2" xfId="34339" xr:uid="{00000000-0005-0000-0000-000069710000}"/>
    <cellStyle name="20 % - Markeringsfarve1 3 2 3 2 4 3" xfId="11708" xr:uid="{00000000-0005-0000-0000-00004C090000}"/>
    <cellStyle name="20 % - Markeringsfarve1 3 2 3 2 4 3 2" xfId="34340" xr:uid="{00000000-0005-0000-0000-00006A710000}"/>
    <cellStyle name="20 % - Markeringsfarve1 3 2 3 2 4 4" xfId="11709" xr:uid="{00000000-0005-0000-0000-00004D090000}"/>
    <cellStyle name="20 % - Markeringsfarve1 3 2 3 2 4 4 2" xfId="34341" xr:uid="{00000000-0005-0000-0000-00006B710000}"/>
    <cellStyle name="20 % - Markeringsfarve1 3 2 3 2 4 5" xfId="30948" xr:uid="{00000000-0005-0000-0000-000068710000}"/>
    <cellStyle name="20 % - Markeringsfarve1 3 2 3 2 5" xfId="11710" xr:uid="{00000000-0005-0000-0000-00004E090000}"/>
    <cellStyle name="20 % - Markeringsfarve1 3 2 3 2 5 2" xfId="34342" xr:uid="{00000000-0005-0000-0000-00006C710000}"/>
    <cellStyle name="20 % - Markeringsfarve1 3 2 3 2 6" xfId="11711" xr:uid="{00000000-0005-0000-0000-00004F090000}"/>
    <cellStyle name="20 % - Markeringsfarve1 3 2 3 2 6 2" xfId="34343" xr:uid="{00000000-0005-0000-0000-00006D710000}"/>
    <cellStyle name="20 % - Markeringsfarve1 3 2 3 2 7" xfId="11712" xr:uid="{00000000-0005-0000-0000-000050090000}"/>
    <cellStyle name="20 % - Markeringsfarve1 3 2 3 2 7 2" xfId="34344" xr:uid="{00000000-0005-0000-0000-00006E710000}"/>
    <cellStyle name="20 % - Markeringsfarve1 3 2 3 2 8" xfId="27316" xr:uid="{00000000-0005-0000-0000-00005B710000}"/>
    <cellStyle name="20 % - Markeringsfarve1 3 2 3 3" xfId="419" xr:uid="{00000000-0005-0000-0000-000051090000}"/>
    <cellStyle name="20 % - Markeringsfarve1 3 2 3 3 2" xfId="420" xr:uid="{00000000-0005-0000-0000-000052090000}"/>
    <cellStyle name="20 % - Markeringsfarve1 3 2 3 3 2 2" xfId="5438" xr:uid="{00000000-0005-0000-0000-000053090000}"/>
    <cellStyle name="20 % - Markeringsfarve1 3 2 3 3 2 2 2" xfId="11713" xr:uid="{00000000-0005-0000-0000-000054090000}"/>
    <cellStyle name="20 % - Markeringsfarve1 3 2 3 3 2 2 2 2" xfId="34345" xr:uid="{00000000-0005-0000-0000-000072710000}"/>
    <cellStyle name="20 % - Markeringsfarve1 3 2 3 3 2 2 3" xfId="11714" xr:uid="{00000000-0005-0000-0000-000055090000}"/>
    <cellStyle name="20 % - Markeringsfarve1 3 2 3 3 2 2 3 2" xfId="34346" xr:uid="{00000000-0005-0000-0000-000073710000}"/>
    <cellStyle name="20 % - Markeringsfarve1 3 2 3 3 2 2 4" xfId="11715" xr:uid="{00000000-0005-0000-0000-000056090000}"/>
    <cellStyle name="20 % - Markeringsfarve1 3 2 3 3 2 2 4 2" xfId="34347" xr:uid="{00000000-0005-0000-0000-000074710000}"/>
    <cellStyle name="20 % - Markeringsfarve1 3 2 3 3 2 2 5" xfId="29178" xr:uid="{00000000-0005-0000-0000-000071710000}"/>
    <cellStyle name="20 % - Markeringsfarve1 3 2 3 3 2 3" xfId="8302" xr:uid="{00000000-0005-0000-0000-000057090000}"/>
    <cellStyle name="20 % - Markeringsfarve1 3 2 3 3 2 3 2" xfId="30951" xr:uid="{00000000-0005-0000-0000-000075710000}"/>
    <cellStyle name="20 % - Markeringsfarve1 3 2 3 3 2 4" xfId="11716" xr:uid="{00000000-0005-0000-0000-000058090000}"/>
    <cellStyle name="20 % - Markeringsfarve1 3 2 3 3 2 4 2" xfId="34348" xr:uid="{00000000-0005-0000-0000-000076710000}"/>
    <cellStyle name="20 % - Markeringsfarve1 3 2 3 3 2 5" xfId="11717" xr:uid="{00000000-0005-0000-0000-000059090000}"/>
    <cellStyle name="20 % - Markeringsfarve1 3 2 3 3 2 5 2" xfId="34349" xr:uid="{00000000-0005-0000-0000-000077710000}"/>
    <cellStyle name="20 % - Markeringsfarve1 3 2 3 3 2 6" xfId="27319" xr:uid="{00000000-0005-0000-0000-000070710000}"/>
    <cellStyle name="20 % - Markeringsfarve1 3 2 3 3 3" xfId="5437" xr:uid="{00000000-0005-0000-0000-00005A090000}"/>
    <cellStyle name="20 % - Markeringsfarve1 3 2 3 3 3 2" xfId="11718" xr:uid="{00000000-0005-0000-0000-00005B090000}"/>
    <cellStyle name="20 % - Markeringsfarve1 3 2 3 3 3 2 2" xfId="34350" xr:uid="{00000000-0005-0000-0000-000079710000}"/>
    <cellStyle name="20 % - Markeringsfarve1 3 2 3 3 3 3" xfId="11719" xr:uid="{00000000-0005-0000-0000-00005C090000}"/>
    <cellStyle name="20 % - Markeringsfarve1 3 2 3 3 3 3 2" xfId="34351" xr:uid="{00000000-0005-0000-0000-00007A710000}"/>
    <cellStyle name="20 % - Markeringsfarve1 3 2 3 3 3 4" xfId="11720" xr:uid="{00000000-0005-0000-0000-00005D090000}"/>
    <cellStyle name="20 % - Markeringsfarve1 3 2 3 3 3 4 2" xfId="34352" xr:uid="{00000000-0005-0000-0000-00007B710000}"/>
    <cellStyle name="20 % - Markeringsfarve1 3 2 3 3 3 5" xfId="29177" xr:uid="{00000000-0005-0000-0000-000078710000}"/>
    <cellStyle name="20 % - Markeringsfarve1 3 2 3 3 4" xfId="8301" xr:uid="{00000000-0005-0000-0000-00005E090000}"/>
    <cellStyle name="20 % - Markeringsfarve1 3 2 3 3 4 2" xfId="30950" xr:uid="{00000000-0005-0000-0000-00007C710000}"/>
    <cellStyle name="20 % - Markeringsfarve1 3 2 3 3 5" xfId="11721" xr:uid="{00000000-0005-0000-0000-00005F090000}"/>
    <cellStyle name="20 % - Markeringsfarve1 3 2 3 3 5 2" xfId="34353" xr:uid="{00000000-0005-0000-0000-00007D710000}"/>
    <cellStyle name="20 % - Markeringsfarve1 3 2 3 3 6" xfId="11722" xr:uid="{00000000-0005-0000-0000-000060090000}"/>
    <cellStyle name="20 % - Markeringsfarve1 3 2 3 3 6 2" xfId="34354" xr:uid="{00000000-0005-0000-0000-00007E710000}"/>
    <cellStyle name="20 % - Markeringsfarve1 3 2 3 3 7" xfId="27318" xr:uid="{00000000-0005-0000-0000-00006F710000}"/>
    <cellStyle name="20 % - Markeringsfarve1 3 2 3 4" xfId="421" xr:uid="{00000000-0005-0000-0000-000061090000}"/>
    <cellStyle name="20 % - Markeringsfarve1 3 2 3 4 2" xfId="5439" xr:uid="{00000000-0005-0000-0000-000062090000}"/>
    <cellStyle name="20 % - Markeringsfarve1 3 2 3 4 2 2" xfId="11723" xr:uid="{00000000-0005-0000-0000-000063090000}"/>
    <cellStyle name="20 % - Markeringsfarve1 3 2 3 4 2 2 2" xfId="34355" xr:uid="{00000000-0005-0000-0000-000081710000}"/>
    <cellStyle name="20 % - Markeringsfarve1 3 2 3 4 2 3" xfId="11724" xr:uid="{00000000-0005-0000-0000-000064090000}"/>
    <cellStyle name="20 % - Markeringsfarve1 3 2 3 4 2 3 2" xfId="34356" xr:uid="{00000000-0005-0000-0000-000082710000}"/>
    <cellStyle name="20 % - Markeringsfarve1 3 2 3 4 2 4" xfId="11725" xr:uid="{00000000-0005-0000-0000-000065090000}"/>
    <cellStyle name="20 % - Markeringsfarve1 3 2 3 4 2 4 2" xfId="34357" xr:uid="{00000000-0005-0000-0000-000083710000}"/>
    <cellStyle name="20 % - Markeringsfarve1 3 2 3 4 2 5" xfId="29179" xr:uid="{00000000-0005-0000-0000-000080710000}"/>
    <cellStyle name="20 % - Markeringsfarve1 3 2 3 4 3" xfId="8303" xr:uid="{00000000-0005-0000-0000-000066090000}"/>
    <cellStyle name="20 % - Markeringsfarve1 3 2 3 4 3 2" xfId="30952" xr:uid="{00000000-0005-0000-0000-000084710000}"/>
    <cellStyle name="20 % - Markeringsfarve1 3 2 3 4 4" xfId="11726" xr:uid="{00000000-0005-0000-0000-000067090000}"/>
    <cellStyle name="20 % - Markeringsfarve1 3 2 3 4 4 2" xfId="34358" xr:uid="{00000000-0005-0000-0000-000085710000}"/>
    <cellStyle name="20 % - Markeringsfarve1 3 2 3 4 5" xfId="11727" xr:uid="{00000000-0005-0000-0000-000068090000}"/>
    <cellStyle name="20 % - Markeringsfarve1 3 2 3 4 5 2" xfId="34359" xr:uid="{00000000-0005-0000-0000-000086710000}"/>
    <cellStyle name="20 % - Markeringsfarve1 3 2 3 4 6" xfId="27320" xr:uid="{00000000-0005-0000-0000-00007F710000}"/>
    <cellStyle name="20 % - Markeringsfarve1 3 2 3 5" xfId="422" xr:uid="{00000000-0005-0000-0000-000069090000}"/>
    <cellStyle name="20 % - Markeringsfarve1 3 2 3 5 2" xfId="5440" xr:uid="{00000000-0005-0000-0000-00006A090000}"/>
    <cellStyle name="20 % - Markeringsfarve1 3 2 3 5 2 2" xfId="11728" xr:uid="{00000000-0005-0000-0000-00006B090000}"/>
    <cellStyle name="20 % - Markeringsfarve1 3 2 3 5 2 2 2" xfId="34360" xr:uid="{00000000-0005-0000-0000-000089710000}"/>
    <cellStyle name="20 % - Markeringsfarve1 3 2 3 5 2 3" xfId="11729" xr:uid="{00000000-0005-0000-0000-00006C090000}"/>
    <cellStyle name="20 % - Markeringsfarve1 3 2 3 5 2 3 2" xfId="34361" xr:uid="{00000000-0005-0000-0000-00008A710000}"/>
    <cellStyle name="20 % - Markeringsfarve1 3 2 3 5 2 4" xfId="11730" xr:uid="{00000000-0005-0000-0000-00006D090000}"/>
    <cellStyle name="20 % - Markeringsfarve1 3 2 3 5 2 4 2" xfId="34362" xr:uid="{00000000-0005-0000-0000-00008B710000}"/>
    <cellStyle name="20 % - Markeringsfarve1 3 2 3 5 2 5" xfId="29180" xr:uid="{00000000-0005-0000-0000-000088710000}"/>
    <cellStyle name="20 % - Markeringsfarve1 3 2 3 5 3" xfId="8304" xr:uid="{00000000-0005-0000-0000-00006E090000}"/>
    <cellStyle name="20 % - Markeringsfarve1 3 2 3 5 3 2" xfId="30953" xr:uid="{00000000-0005-0000-0000-00008C710000}"/>
    <cellStyle name="20 % - Markeringsfarve1 3 2 3 5 4" xfId="11731" xr:uid="{00000000-0005-0000-0000-00006F090000}"/>
    <cellStyle name="20 % - Markeringsfarve1 3 2 3 5 4 2" xfId="34363" xr:uid="{00000000-0005-0000-0000-00008D710000}"/>
    <cellStyle name="20 % - Markeringsfarve1 3 2 3 5 5" xfId="11732" xr:uid="{00000000-0005-0000-0000-000070090000}"/>
    <cellStyle name="20 % - Markeringsfarve1 3 2 3 5 5 2" xfId="34364" xr:uid="{00000000-0005-0000-0000-00008E710000}"/>
    <cellStyle name="20 % - Markeringsfarve1 3 2 3 5 6" xfId="27321" xr:uid="{00000000-0005-0000-0000-000087710000}"/>
    <cellStyle name="20 % - Markeringsfarve1 3 2 3 6" xfId="423" xr:uid="{00000000-0005-0000-0000-000071090000}"/>
    <cellStyle name="20 % - Markeringsfarve1 3 2 3 6 2" xfId="5441" xr:uid="{00000000-0005-0000-0000-000072090000}"/>
    <cellStyle name="20 % - Markeringsfarve1 3 2 3 6 2 2" xfId="29181" xr:uid="{00000000-0005-0000-0000-000090710000}"/>
    <cellStyle name="20 % - Markeringsfarve1 3 2 3 6 3" xfId="8305" xr:uid="{00000000-0005-0000-0000-000073090000}"/>
    <cellStyle name="20 % - Markeringsfarve1 3 2 3 6 3 2" xfId="30954" xr:uid="{00000000-0005-0000-0000-000091710000}"/>
    <cellStyle name="20 % - Markeringsfarve1 3 2 3 6 4" xfId="11733" xr:uid="{00000000-0005-0000-0000-000074090000}"/>
    <cellStyle name="20 % - Markeringsfarve1 3 2 3 6 4 2" xfId="34365" xr:uid="{00000000-0005-0000-0000-000092710000}"/>
    <cellStyle name="20 % - Markeringsfarve1 3 2 3 6 5" xfId="27322" xr:uid="{00000000-0005-0000-0000-00008F710000}"/>
    <cellStyle name="20 % - Markeringsfarve1 3 2 3 7" xfId="5434" xr:uid="{00000000-0005-0000-0000-000075090000}"/>
    <cellStyle name="20 % - Markeringsfarve1 3 2 3 7 2" xfId="11734" xr:uid="{00000000-0005-0000-0000-000076090000}"/>
    <cellStyle name="20 % - Markeringsfarve1 3 2 3 7 2 2" xfId="34366" xr:uid="{00000000-0005-0000-0000-000094710000}"/>
    <cellStyle name="20 % - Markeringsfarve1 3 2 3 7 3" xfId="11735" xr:uid="{00000000-0005-0000-0000-000077090000}"/>
    <cellStyle name="20 % - Markeringsfarve1 3 2 3 7 3 2" xfId="34367" xr:uid="{00000000-0005-0000-0000-000095710000}"/>
    <cellStyle name="20 % - Markeringsfarve1 3 2 3 7 4" xfId="11736" xr:uid="{00000000-0005-0000-0000-000078090000}"/>
    <cellStyle name="20 % - Markeringsfarve1 3 2 3 7 4 2" xfId="34368" xr:uid="{00000000-0005-0000-0000-000096710000}"/>
    <cellStyle name="20 % - Markeringsfarve1 3 2 3 7 5" xfId="29174" xr:uid="{00000000-0005-0000-0000-000093710000}"/>
    <cellStyle name="20 % - Markeringsfarve1 3 2 3 8" xfId="8298" xr:uid="{00000000-0005-0000-0000-000079090000}"/>
    <cellStyle name="20 % - Markeringsfarve1 3 2 3 8 2" xfId="30947" xr:uid="{00000000-0005-0000-0000-000097710000}"/>
    <cellStyle name="20 % - Markeringsfarve1 3 2 3 9" xfId="11737" xr:uid="{00000000-0005-0000-0000-00007A090000}"/>
    <cellStyle name="20 % - Markeringsfarve1 3 2 3 9 2" xfId="34369" xr:uid="{00000000-0005-0000-0000-000098710000}"/>
    <cellStyle name="20 % - Markeringsfarve1 3 2 4" xfId="424" xr:uid="{00000000-0005-0000-0000-00007B090000}"/>
    <cellStyle name="20 % - Markeringsfarve1 3 2 4 2" xfId="425" xr:uid="{00000000-0005-0000-0000-00007C090000}"/>
    <cellStyle name="20 % - Markeringsfarve1 3 2 4 2 2" xfId="5443" xr:uid="{00000000-0005-0000-0000-00007D090000}"/>
    <cellStyle name="20 % - Markeringsfarve1 3 2 4 2 2 2" xfId="11738" xr:uid="{00000000-0005-0000-0000-00007E090000}"/>
    <cellStyle name="20 % - Markeringsfarve1 3 2 4 2 2 2 2" xfId="34370" xr:uid="{00000000-0005-0000-0000-00009C710000}"/>
    <cellStyle name="20 % - Markeringsfarve1 3 2 4 2 2 3" xfId="11739" xr:uid="{00000000-0005-0000-0000-00007F090000}"/>
    <cellStyle name="20 % - Markeringsfarve1 3 2 4 2 2 3 2" xfId="34371" xr:uid="{00000000-0005-0000-0000-00009D710000}"/>
    <cellStyle name="20 % - Markeringsfarve1 3 2 4 2 2 4" xfId="11740" xr:uid="{00000000-0005-0000-0000-000080090000}"/>
    <cellStyle name="20 % - Markeringsfarve1 3 2 4 2 2 4 2" xfId="34372" xr:uid="{00000000-0005-0000-0000-00009E710000}"/>
    <cellStyle name="20 % - Markeringsfarve1 3 2 4 2 2 5" xfId="29183" xr:uid="{00000000-0005-0000-0000-00009B710000}"/>
    <cellStyle name="20 % - Markeringsfarve1 3 2 4 2 3" xfId="8307" xr:uid="{00000000-0005-0000-0000-000081090000}"/>
    <cellStyle name="20 % - Markeringsfarve1 3 2 4 2 3 2" xfId="11741" xr:uid="{00000000-0005-0000-0000-000082090000}"/>
    <cellStyle name="20 % - Markeringsfarve1 3 2 4 2 3 2 2" xfId="34373" xr:uid="{00000000-0005-0000-0000-0000A0710000}"/>
    <cellStyle name="20 % - Markeringsfarve1 3 2 4 2 3 3" xfId="11742" xr:uid="{00000000-0005-0000-0000-000083090000}"/>
    <cellStyle name="20 % - Markeringsfarve1 3 2 4 2 3 3 2" xfId="34374" xr:uid="{00000000-0005-0000-0000-0000A1710000}"/>
    <cellStyle name="20 % - Markeringsfarve1 3 2 4 2 3 4" xfId="11743" xr:uid="{00000000-0005-0000-0000-000084090000}"/>
    <cellStyle name="20 % - Markeringsfarve1 3 2 4 2 3 4 2" xfId="34375" xr:uid="{00000000-0005-0000-0000-0000A2710000}"/>
    <cellStyle name="20 % - Markeringsfarve1 3 2 4 2 3 5" xfId="30956" xr:uid="{00000000-0005-0000-0000-00009F710000}"/>
    <cellStyle name="20 % - Markeringsfarve1 3 2 4 2 4" xfId="11744" xr:uid="{00000000-0005-0000-0000-000085090000}"/>
    <cellStyle name="20 % - Markeringsfarve1 3 2 4 2 4 2" xfId="34376" xr:uid="{00000000-0005-0000-0000-0000A3710000}"/>
    <cellStyle name="20 % - Markeringsfarve1 3 2 4 2 5" xfId="11745" xr:uid="{00000000-0005-0000-0000-000086090000}"/>
    <cellStyle name="20 % - Markeringsfarve1 3 2 4 2 5 2" xfId="34377" xr:uid="{00000000-0005-0000-0000-0000A4710000}"/>
    <cellStyle name="20 % - Markeringsfarve1 3 2 4 2 6" xfId="11746" xr:uid="{00000000-0005-0000-0000-000087090000}"/>
    <cellStyle name="20 % - Markeringsfarve1 3 2 4 2 6 2" xfId="34378" xr:uid="{00000000-0005-0000-0000-0000A5710000}"/>
    <cellStyle name="20 % - Markeringsfarve1 3 2 4 2 7" xfId="27324" xr:uid="{00000000-0005-0000-0000-00009A710000}"/>
    <cellStyle name="20 % - Markeringsfarve1 3 2 4 3" xfId="5442" xr:uid="{00000000-0005-0000-0000-000088090000}"/>
    <cellStyle name="20 % - Markeringsfarve1 3 2 4 3 2" xfId="11747" xr:uid="{00000000-0005-0000-0000-000089090000}"/>
    <cellStyle name="20 % - Markeringsfarve1 3 2 4 3 2 2" xfId="34379" xr:uid="{00000000-0005-0000-0000-0000A7710000}"/>
    <cellStyle name="20 % - Markeringsfarve1 3 2 4 3 3" xfId="11748" xr:uid="{00000000-0005-0000-0000-00008A090000}"/>
    <cellStyle name="20 % - Markeringsfarve1 3 2 4 3 3 2" xfId="34380" xr:uid="{00000000-0005-0000-0000-0000A8710000}"/>
    <cellStyle name="20 % - Markeringsfarve1 3 2 4 3 4" xfId="11749" xr:uid="{00000000-0005-0000-0000-00008B090000}"/>
    <cellStyle name="20 % - Markeringsfarve1 3 2 4 3 4 2" xfId="34381" xr:uid="{00000000-0005-0000-0000-0000A9710000}"/>
    <cellStyle name="20 % - Markeringsfarve1 3 2 4 3 5" xfId="29182" xr:uid="{00000000-0005-0000-0000-0000A6710000}"/>
    <cellStyle name="20 % - Markeringsfarve1 3 2 4 4" xfId="8306" xr:uid="{00000000-0005-0000-0000-00008C090000}"/>
    <cellStyle name="20 % - Markeringsfarve1 3 2 4 4 2" xfId="11750" xr:uid="{00000000-0005-0000-0000-00008D090000}"/>
    <cellStyle name="20 % - Markeringsfarve1 3 2 4 4 2 2" xfId="34382" xr:uid="{00000000-0005-0000-0000-0000AB710000}"/>
    <cellStyle name="20 % - Markeringsfarve1 3 2 4 4 3" xfId="11751" xr:uid="{00000000-0005-0000-0000-00008E090000}"/>
    <cellStyle name="20 % - Markeringsfarve1 3 2 4 4 3 2" xfId="34383" xr:uid="{00000000-0005-0000-0000-0000AC710000}"/>
    <cellStyle name="20 % - Markeringsfarve1 3 2 4 4 4" xfId="11752" xr:uid="{00000000-0005-0000-0000-00008F090000}"/>
    <cellStyle name="20 % - Markeringsfarve1 3 2 4 4 4 2" xfId="34384" xr:uid="{00000000-0005-0000-0000-0000AD710000}"/>
    <cellStyle name="20 % - Markeringsfarve1 3 2 4 4 5" xfId="30955" xr:uid="{00000000-0005-0000-0000-0000AA710000}"/>
    <cellStyle name="20 % - Markeringsfarve1 3 2 4 5" xfId="11753" xr:uid="{00000000-0005-0000-0000-000090090000}"/>
    <cellStyle name="20 % - Markeringsfarve1 3 2 4 5 2" xfId="34385" xr:uid="{00000000-0005-0000-0000-0000AE710000}"/>
    <cellStyle name="20 % - Markeringsfarve1 3 2 4 6" xfId="11754" xr:uid="{00000000-0005-0000-0000-000091090000}"/>
    <cellStyle name="20 % - Markeringsfarve1 3 2 4 6 2" xfId="34386" xr:uid="{00000000-0005-0000-0000-0000AF710000}"/>
    <cellStyle name="20 % - Markeringsfarve1 3 2 4 7" xfId="11755" xr:uid="{00000000-0005-0000-0000-000092090000}"/>
    <cellStyle name="20 % - Markeringsfarve1 3 2 4 7 2" xfId="34387" xr:uid="{00000000-0005-0000-0000-0000B0710000}"/>
    <cellStyle name="20 % - Markeringsfarve1 3 2 4 8" xfId="27323" xr:uid="{00000000-0005-0000-0000-000099710000}"/>
    <cellStyle name="20 % - Markeringsfarve1 3 2 5" xfId="426" xr:uid="{00000000-0005-0000-0000-000093090000}"/>
    <cellStyle name="20 % - Markeringsfarve1 3 2 5 2" xfId="427" xr:uid="{00000000-0005-0000-0000-000094090000}"/>
    <cellStyle name="20 % - Markeringsfarve1 3 2 5 2 2" xfId="5445" xr:uid="{00000000-0005-0000-0000-000095090000}"/>
    <cellStyle name="20 % - Markeringsfarve1 3 2 5 2 2 2" xfId="11756" xr:uid="{00000000-0005-0000-0000-000096090000}"/>
    <cellStyle name="20 % - Markeringsfarve1 3 2 5 2 2 2 2" xfId="34388" xr:uid="{00000000-0005-0000-0000-0000B4710000}"/>
    <cellStyle name="20 % - Markeringsfarve1 3 2 5 2 2 3" xfId="11757" xr:uid="{00000000-0005-0000-0000-000097090000}"/>
    <cellStyle name="20 % - Markeringsfarve1 3 2 5 2 2 3 2" xfId="34389" xr:uid="{00000000-0005-0000-0000-0000B5710000}"/>
    <cellStyle name="20 % - Markeringsfarve1 3 2 5 2 2 4" xfId="11758" xr:uid="{00000000-0005-0000-0000-000098090000}"/>
    <cellStyle name="20 % - Markeringsfarve1 3 2 5 2 2 4 2" xfId="34390" xr:uid="{00000000-0005-0000-0000-0000B6710000}"/>
    <cellStyle name="20 % - Markeringsfarve1 3 2 5 2 2 5" xfId="29185" xr:uid="{00000000-0005-0000-0000-0000B3710000}"/>
    <cellStyle name="20 % - Markeringsfarve1 3 2 5 2 3" xfId="8309" xr:uid="{00000000-0005-0000-0000-000099090000}"/>
    <cellStyle name="20 % - Markeringsfarve1 3 2 5 2 3 2" xfId="30958" xr:uid="{00000000-0005-0000-0000-0000B7710000}"/>
    <cellStyle name="20 % - Markeringsfarve1 3 2 5 2 4" xfId="11759" xr:uid="{00000000-0005-0000-0000-00009A090000}"/>
    <cellStyle name="20 % - Markeringsfarve1 3 2 5 2 4 2" xfId="34391" xr:uid="{00000000-0005-0000-0000-0000B8710000}"/>
    <cellStyle name="20 % - Markeringsfarve1 3 2 5 2 5" xfId="11760" xr:uid="{00000000-0005-0000-0000-00009B090000}"/>
    <cellStyle name="20 % - Markeringsfarve1 3 2 5 2 5 2" xfId="34392" xr:uid="{00000000-0005-0000-0000-0000B9710000}"/>
    <cellStyle name="20 % - Markeringsfarve1 3 2 5 2 6" xfId="27326" xr:uid="{00000000-0005-0000-0000-0000B2710000}"/>
    <cellStyle name="20 % - Markeringsfarve1 3 2 5 3" xfId="5444" xr:uid="{00000000-0005-0000-0000-00009C090000}"/>
    <cellStyle name="20 % - Markeringsfarve1 3 2 5 3 2" xfId="11761" xr:uid="{00000000-0005-0000-0000-00009D090000}"/>
    <cellStyle name="20 % - Markeringsfarve1 3 2 5 3 2 2" xfId="34393" xr:uid="{00000000-0005-0000-0000-0000BB710000}"/>
    <cellStyle name="20 % - Markeringsfarve1 3 2 5 3 3" xfId="11762" xr:uid="{00000000-0005-0000-0000-00009E090000}"/>
    <cellStyle name="20 % - Markeringsfarve1 3 2 5 3 3 2" xfId="34394" xr:uid="{00000000-0005-0000-0000-0000BC710000}"/>
    <cellStyle name="20 % - Markeringsfarve1 3 2 5 3 4" xfId="11763" xr:uid="{00000000-0005-0000-0000-00009F090000}"/>
    <cellStyle name="20 % - Markeringsfarve1 3 2 5 3 4 2" xfId="34395" xr:uid="{00000000-0005-0000-0000-0000BD710000}"/>
    <cellStyle name="20 % - Markeringsfarve1 3 2 5 3 5" xfId="29184" xr:uid="{00000000-0005-0000-0000-0000BA710000}"/>
    <cellStyle name="20 % - Markeringsfarve1 3 2 5 4" xfId="8308" xr:uid="{00000000-0005-0000-0000-0000A0090000}"/>
    <cellStyle name="20 % - Markeringsfarve1 3 2 5 4 2" xfId="11764" xr:uid="{00000000-0005-0000-0000-0000A1090000}"/>
    <cellStyle name="20 % - Markeringsfarve1 3 2 5 4 2 2" xfId="34396" xr:uid="{00000000-0005-0000-0000-0000BF710000}"/>
    <cellStyle name="20 % - Markeringsfarve1 3 2 5 4 3" xfId="11765" xr:uid="{00000000-0005-0000-0000-0000A2090000}"/>
    <cellStyle name="20 % - Markeringsfarve1 3 2 5 4 3 2" xfId="34397" xr:uid="{00000000-0005-0000-0000-0000C0710000}"/>
    <cellStyle name="20 % - Markeringsfarve1 3 2 5 4 4" xfId="11766" xr:uid="{00000000-0005-0000-0000-0000A3090000}"/>
    <cellStyle name="20 % - Markeringsfarve1 3 2 5 4 4 2" xfId="34398" xr:uid="{00000000-0005-0000-0000-0000C1710000}"/>
    <cellStyle name="20 % - Markeringsfarve1 3 2 5 4 5" xfId="30957" xr:uid="{00000000-0005-0000-0000-0000BE710000}"/>
    <cellStyle name="20 % - Markeringsfarve1 3 2 5 5" xfId="11767" xr:uid="{00000000-0005-0000-0000-0000A4090000}"/>
    <cellStyle name="20 % - Markeringsfarve1 3 2 5 5 2" xfId="34399" xr:uid="{00000000-0005-0000-0000-0000C2710000}"/>
    <cellStyle name="20 % - Markeringsfarve1 3 2 5 6" xfId="11768" xr:uid="{00000000-0005-0000-0000-0000A5090000}"/>
    <cellStyle name="20 % - Markeringsfarve1 3 2 5 6 2" xfId="34400" xr:uid="{00000000-0005-0000-0000-0000C3710000}"/>
    <cellStyle name="20 % - Markeringsfarve1 3 2 5 7" xfId="11769" xr:uid="{00000000-0005-0000-0000-0000A6090000}"/>
    <cellStyle name="20 % - Markeringsfarve1 3 2 5 7 2" xfId="34401" xr:uid="{00000000-0005-0000-0000-0000C4710000}"/>
    <cellStyle name="20 % - Markeringsfarve1 3 2 5 8" xfId="27325" xr:uid="{00000000-0005-0000-0000-0000B1710000}"/>
    <cellStyle name="20 % - Markeringsfarve1 3 2 6" xfId="11770" xr:uid="{00000000-0005-0000-0000-0000A7090000}"/>
    <cellStyle name="20 % - Markeringsfarve1 3 2 6 2" xfId="11771" xr:uid="{00000000-0005-0000-0000-0000A8090000}"/>
    <cellStyle name="20 % - Markeringsfarve1 3 2 6 3" xfId="11772" xr:uid="{00000000-0005-0000-0000-0000A9090000}"/>
    <cellStyle name="20 % - Markeringsfarve1 3 2 6 3 2" xfId="11773" xr:uid="{00000000-0005-0000-0000-0000AA090000}"/>
    <cellStyle name="20 % - Markeringsfarve1 3 2 6 3 2 2" xfId="34404" xr:uid="{00000000-0005-0000-0000-0000C7710000}"/>
    <cellStyle name="20 % - Markeringsfarve1 3 2 6 3 3" xfId="11774" xr:uid="{00000000-0005-0000-0000-0000AB090000}"/>
    <cellStyle name="20 % - Markeringsfarve1 3 2 6 3 3 2" xfId="34405" xr:uid="{00000000-0005-0000-0000-0000C8710000}"/>
    <cellStyle name="20 % - Markeringsfarve1 3 2 6 3 4" xfId="34403" xr:uid="{00000000-0005-0000-0000-0000C6710000}"/>
    <cellStyle name="20 % - Markeringsfarve1 3 2 6 4" xfId="34402" xr:uid="{00000000-0005-0000-0000-0000C5710000}"/>
    <cellStyle name="20 % - Markeringsfarve1 3 2 7" xfId="11775" xr:uid="{00000000-0005-0000-0000-0000AC090000}"/>
    <cellStyle name="20 % - Markeringsfarve1 3 2 7 2" xfId="11776" xr:uid="{00000000-0005-0000-0000-0000AD090000}"/>
    <cellStyle name="20 % - Markeringsfarve1 3 2 7 2 2" xfId="34407" xr:uid="{00000000-0005-0000-0000-0000CA710000}"/>
    <cellStyle name="20 % - Markeringsfarve1 3 2 7 3" xfId="11777" xr:uid="{00000000-0005-0000-0000-0000AE090000}"/>
    <cellStyle name="20 % - Markeringsfarve1 3 2 7 3 2" xfId="34408" xr:uid="{00000000-0005-0000-0000-0000CB710000}"/>
    <cellStyle name="20 % - Markeringsfarve1 3 2 7 4" xfId="11778" xr:uid="{00000000-0005-0000-0000-0000AF090000}"/>
    <cellStyle name="20 % - Markeringsfarve1 3 2 7 4 2" xfId="34409" xr:uid="{00000000-0005-0000-0000-0000CC710000}"/>
    <cellStyle name="20 % - Markeringsfarve1 3 2 7 5" xfId="34406" xr:uid="{00000000-0005-0000-0000-0000C9710000}"/>
    <cellStyle name="20 % - Markeringsfarve1 3 2 8" xfId="11779" xr:uid="{00000000-0005-0000-0000-0000B0090000}"/>
    <cellStyle name="20 % - Markeringsfarve1 3 2 8 2" xfId="34410" xr:uid="{00000000-0005-0000-0000-0000CD710000}"/>
    <cellStyle name="20 % - Markeringsfarve1 3 2 9" xfId="11780" xr:uid="{00000000-0005-0000-0000-0000B1090000}"/>
    <cellStyle name="20 % - Markeringsfarve1 3 2 9 2" xfId="34411" xr:uid="{00000000-0005-0000-0000-0000CE710000}"/>
    <cellStyle name="20 % - Markeringsfarve1 3 3" xfId="428" xr:uid="{00000000-0005-0000-0000-0000B2090000}"/>
    <cellStyle name="20 % - Markeringsfarve1 3 3 2" xfId="429" xr:uid="{00000000-0005-0000-0000-0000B3090000}"/>
    <cellStyle name="20 % - Markeringsfarve1 3 3 2 2" xfId="430" xr:uid="{00000000-0005-0000-0000-0000B4090000}"/>
    <cellStyle name="20 % - Markeringsfarve1 3 3 2 2 2" xfId="5447" xr:uid="{00000000-0005-0000-0000-0000B5090000}"/>
    <cellStyle name="20 % - Markeringsfarve1 3 3 2 2 2 2" xfId="11781" xr:uid="{00000000-0005-0000-0000-0000B6090000}"/>
    <cellStyle name="20 % - Markeringsfarve1 3 3 2 2 2 2 2" xfId="34412" xr:uid="{00000000-0005-0000-0000-0000D2710000}"/>
    <cellStyle name="20 % - Markeringsfarve1 3 3 2 2 2 3" xfId="11782" xr:uid="{00000000-0005-0000-0000-0000B7090000}"/>
    <cellStyle name="20 % - Markeringsfarve1 3 3 2 2 2 3 2" xfId="34413" xr:uid="{00000000-0005-0000-0000-0000D3710000}"/>
    <cellStyle name="20 % - Markeringsfarve1 3 3 2 2 2 4" xfId="11783" xr:uid="{00000000-0005-0000-0000-0000B8090000}"/>
    <cellStyle name="20 % - Markeringsfarve1 3 3 2 2 2 4 2" xfId="34414" xr:uid="{00000000-0005-0000-0000-0000D4710000}"/>
    <cellStyle name="20 % - Markeringsfarve1 3 3 2 2 2 5" xfId="29187" xr:uid="{00000000-0005-0000-0000-0000D1710000}"/>
    <cellStyle name="20 % - Markeringsfarve1 3 3 2 2 3" xfId="8311" xr:uid="{00000000-0005-0000-0000-0000B9090000}"/>
    <cellStyle name="20 % - Markeringsfarve1 3 3 2 2 3 2" xfId="30960" xr:uid="{00000000-0005-0000-0000-0000D5710000}"/>
    <cellStyle name="20 % - Markeringsfarve1 3 3 2 2 4" xfId="11784" xr:uid="{00000000-0005-0000-0000-0000BA090000}"/>
    <cellStyle name="20 % - Markeringsfarve1 3 3 2 2 4 2" xfId="34415" xr:uid="{00000000-0005-0000-0000-0000D6710000}"/>
    <cellStyle name="20 % - Markeringsfarve1 3 3 2 2 5" xfId="11785" xr:uid="{00000000-0005-0000-0000-0000BB090000}"/>
    <cellStyle name="20 % - Markeringsfarve1 3 3 2 2 5 2" xfId="34416" xr:uid="{00000000-0005-0000-0000-0000D7710000}"/>
    <cellStyle name="20 % - Markeringsfarve1 3 3 2 2 6" xfId="27328" xr:uid="{00000000-0005-0000-0000-0000D0710000}"/>
    <cellStyle name="20 % - Markeringsfarve1 3 3 2 3" xfId="5446" xr:uid="{00000000-0005-0000-0000-0000BC090000}"/>
    <cellStyle name="20 % - Markeringsfarve1 3 3 2 3 2" xfId="11786" xr:uid="{00000000-0005-0000-0000-0000BD090000}"/>
    <cellStyle name="20 % - Markeringsfarve1 3 3 2 3 2 2" xfId="34417" xr:uid="{00000000-0005-0000-0000-0000D9710000}"/>
    <cellStyle name="20 % - Markeringsfarve1 3 3 2 3 3" xfId="11787" xr:uid="{00000000-0005-0000-0000-0000BE090000}"/>
    <cellStyle name="20 % - Markeringsfarve1 3 3 2 3 3 2" xfId="34418" xr:uid="{00000000-0005-0000-0000-0000DA710000}"/>
    <cellStyle name="20 % - Markeringsfarve1 3 3 2 3 4" xfId="11788" xr:uid="{00000000-0005-0000-0000-0000BF090000}"/>
    <cellStyle name="20 % - Markeringsfarve1 3 3 2 3 4 2" xfId="34419" xr:uid="{00000000-0005-0000-0000-0000DB710000}"/>
    <cellStyle name="20 % - Markeringsfarve1 3 3 2 3 5" xfId="29186" xr:uid="{00000000-0005-0000-0000-0000D8710000}"/>
    <cellStyle name="20 % - Markeringsfarve1 3 3 2 4" xfId="8310" xr:uid="{00000000-0005-0000-0000-0000C0090000}"/>
    <cellStyle name="20 % - Markeringsfarve1 3 3 2 4 2" xfId="11789" xr:uid="{00000000-0005-0000-0000-0000C1090000}"/>
    <cellStyle name="20 % - Markeringsfarve1 3 3 2 4 2 2" xfId="34420" xr:uid="{00000000-0005-0000-0000-0000DD710000}"/>
    <cellStyle name="20 % - Markeringsfarve1 3 3 2 4 3" xfId="11790" xr:uid="{00000000-0005-0000-0000-0000C2090000}"/>
    <cellStyle name="20 % - Markeringsfarve1 3 3 2 4 3 2" xfId="34421" xr:uid="{00000000-0005-0000-0000-0000DE710000}"/>
    <cellStyle name="20 % - Markeringsfarve1 3 3 2 4 4" xfId="11791" xr:uid="{00000000-0005-0000-0000-0000C3090000}"/>
    <cellStyle name="20 % - Markeringsfarve1 3 3 2 4 4 2" xfId="34422" xr:uid="{00000000-0005-0000-0000-0000DF710000}"/>
    <cellStyle name="20 % - Markeringsfarve1 3 3 2 4 5" xfId="30959" xr:uid="{00000000-0005-0000-0000-0000DC710000}"/>
    <cellStyle name="20 % - Markeringsfarve1 3 3 2 5" xfId="11792" xr:uid="{00000000-0005-0000-0000-0000C4090000}"/>
    <cellStyle name="20 % - Markeringsfarve1 3 3 2 5 2" xfId="34423" xr:uid="{00000000-0005-0000-0000-0000E0710000}"/>
    <cellStyle name="20 % - Markeringsfarve1 3 3 2 6" xfId="11793" xr:uid="{00000000-0005-0000-0000-0000C5090000}"/>
    <cellStyle name="20 % - Markeringsfarve1 3 3 2 6 2" xfId="34424" xr:uid="{00000000-0005-0000-0000-0000E1710000}"/>
    <cellStyle name="20 % - Markeringsfarve1 3 3 2 7" xfId="11794" xr:uid="{00000000-0005-0000-0000-0000C6090000}"/>
    <cellStyle name="20 % - Markeringsfarve1 3 3 2 7 2" xfId="34425" xr:uid="{00000000-0005-0000-0000-0000E2710000}"/>
    <cellStyle name="20 % - Markeringsfarve1 3 3 2 8" xfId="27327" xr:uid="{00000000-0005-0000-0000-0000CF710000}"/>
    <cellStyle name="20 % - Markeringsfarve1 3 3 3" xfId="11795" xr:uid="{00000000-0005-0000-0000-0000C7090000}"/>
    <cellStyle name="20 % - Markeringsfarve1 3 3 3 2" xfId="11796" xr:uid="{00000000-0005-0000-0000-0000C8090000}"/>
    <cellStyle name="20 % - Markeringsfarve1 3 3 3 3" xfId="11797" xr:uid="{00000000-0005-0000-0000-0000C9090000}"/>
    <cellStyle name="20 % - Markeringsfarve1 3 3 3 3 2" xfId="11798" xr:uid="{00000000-0005-0000-0000-0000CA090000}"/>
    <cellStyle name="20 % - Markeringsfarve1 3 3 3 3 2 2" xfId="34428" xr:uid="{00000000-0005-0000-0000-0000E5710000}"/>
    <cellStyle name="20 % - Markeringsfarve1 3 3 3 3 3" xfId="11799" xr:uid="{00000000-0005-0000-0000-0000CB090000}"/>
    <cellStyle name="20 % - Markeringsfarve1 3 3 3 3 3 2" xfId="34429" xr:uid="{00000000-0005-0000-0000-0000E6710000}"/>
    <cellStyle name="20 % - Markeringsfarve1 3 3 3 3 4" xfId="34427" xr:uid="{00000000-0005-0000-0000-0000E4710000}"/>
    <cellStyle name="20 % - Markeringsfarve1 3 3 3 4" xfId="34426" xr:uid="{00000000-0005-0000-0000-0000E3710000}"/>
    <cellStyle name="20 % - Markeringsfarve1 3 3 4" xfId="11800" xr:uid="{00000000-0005-0000-0000-0000CC090000}"/>
    <cellStyle name="20 % - Markeringsfarve1 3 3 4 2" xfId="11801" xr:uid="{00000000-0005-0000-0000-0000CD090000}"/>
    <cellStyle name="20 % - Markeringsfarve1 3 3 4 2 2" xfId="34431" xr:uid="{00000000-0005-0000-0000-0000E8710000}"/>
    <cellStyle name="20 % - Markeringsfarve1 3 3 4 3" xfId="11802" xr:uid="{00000000-0005-0000-0000-0000CE090000}"/>
    <cellStyle name="20 % - Markeringsfarve1 3 3 4 3 2" xfId="34432" xr:uid="{00000000-0005-0000-0000-0000E9710000}"/>
    <cellStyle name="20 % - Markeringsfarve1 3 3 4 4" xfId="11803" xr:uid="{00000000-0005-0000-0000-0000CF090000}"/>
    <cellStyle name="20 % - Markeringsfarve1 3 3 4 4 2" xfId="34433" xr:uid="{00000000-0005-0000-0000-0000EA710000}"/>
    <cellStyle name="20 % - Markeringsfarve1 3 3 4 5" xfId="34430" xr:uid="{00000000-0005-0000-0000-0000E7710000}"/>
    <cellStyle name="20 % - Markeringsfarve1 3 3 5" xfId="11804" xr:uid="{00000000-0005-0000-0000-0000D0090000}"/>
    <cellStyle name="20 % - Markeringsfarve1 3 3 5 2" xfId="34434" xr:uid="{00000000-0005-0000-0000-0000EB710000}"/>
    <cellStyle name="20 % - Markeringsfarve1 3 3 6" xfId="11805" xr:uid="{00000000-0005-0000-0000-0000D1090000}"/>
    <cellStyle name="20 % - Markeringsfarve1 3 3 6 2" xfId="34435" xr:uid="{00000000-0005-0000-0000-0000EC710000}"/>
    <cellStyle name="20 % - Markeringsfarve1 3 3 7" xfId="11806" xr:uid="{00000000-0005-0000-0000-0000D2090000}"/>
    <cellStyle name="20 % - Markeringsfarve1 3 3 7 2" xfId="34436" xr:uid="{00000000-0005-0000-0000-0000ED710000}"/>
    <cellStyle name="20 % - Markeringsfarve1 3 4" xfId="431" xr:uid="{00000000-0005-0000-0000-0000D3090000}"/>
    <cellStyle name="20 % - Markeringsfarve1 3 4 2" xfId="432" xr:uid="{00000000-0005-0000-0000-0000D4090000}"/>
    <cellStyle name="20 % - Markeringsfarve1 3 4 2 2" xfId="433" xr:uid="{00000000-0005-0000-0000-0000D5090000}"/>
    <cellStyle name="20 % - Markeringsfarve1 3 4 2 2 2" xfId="5449" xr:uid="{00000000-0005-0000-0000-0000D6090000}"/>
    <cellStyle name="20 % - Markeringsfarve1 3 4 2 2 2 2" xfId="11807" xr:uid="{00000000-0005-0000-0000-0000D7090000}"/>
    <cellStyle name="20 % - Markeringsfarve1 3 4 2 2 2 2 2" xfId="34437" xr:uid="{00000000-0005-0000-0000-0000F1710000}"/>
    <cellStyle name="20 % - Markeringsfarve1 3 4 2 2 2 3" xfId="11808" xr:uid="{00000000-0005-0000-0000-0000D8090000}"/>
    <cellStyle name="20 % - Markeringsfarve1 3 4 2 2 2 3 2" xfId="34438" xr:uid="{00000000-0005-0000-0000-0000F2710000}"/>
    <cellStyle name="20 % - Markeringsfarve1 3 4 2 2 2 4" xfId="11809" xr:uid="{00000000-0005-0000-0000-0000D9090000}"/>
    <cellStyle name="20 % - Markeringsfarve1 3 4 2 2 2 4 2" xfId="34439" xr:uid="{00000000-0005-0000-0000-0000F3710000}"/>
    <cellStyle name="20 % - Markeringsfarve1 3 4 2 2 2 5" xfId="29189" xr:uid="{00000000-0005-0000-0000-0000F0710000}"/>
    <cellStyle name="20 % - Markeringsfarve1 3 4 2 2 3" xfId="8313" xr:uid="{00000000-0005-0000-0000-0000DA090000}"/>
    <cellStyle name="20 % - Markeringsfarve1 3 4 2 2 3 2" xfId="30962" xr:uid="{00000000-0005-0000-0000-0000F4710000}"/>
    <cellStyle name="20 % - Markeringsfarve1 3 4 2 2 4" xfId="11810" xr:uid="{00000000-0005-0000-0000-0000DB090000}"/>
    <cellStyle name="20 % - Markeringsfarve1 3 4 2 2 4 2" xfId="34440" xr:uid="{00000000-0005-0000-0000-0000F5710000}"/>
    <cellStyle name="20 % - Markeringsfarve1 3 4 2 2 5" xfId="11811" xr:uid="{00000000-0005-0000-0000-0000DC090000}"/>
    <cellStyle name="20 % - Markeringsfarve1 3 4 2 2 5 2" xfId="34441" xr:uid="{00000000-0005-0000-0000-0000F6710000}"/>
    <cellStyle name="20 % - Markeringsfarve1 3 4 2 2 6" xfId="27330" xr:uid="{00000000-0005-0000-0000-0000EF710000}"/>
    <cellStyle name="20 % - Markeringsfarve1 3 4 2 3" xfId="5448" xr:uid="{00000000-0005-0000-0000-0000DD090000}"/>
    <cellStyle name="20 % - Markeringsfarve1 3 4 2 3 2" xfId="11812" xr:uid="{00000000-0005-0000-0000-0000DE090000}"/>
    <cellStyle name="20 % - Markeringsfarve1 3 4 2 3 2 2" xfId="34442" xr:uid="{00000000-0005-0000-0000-0000F8710000}"/>
    <cellStyle name="20 % - Markeringsfarve1 3 4 2 3 3" xfId="11813" xr:uid="{00000000-0005-0000-0000-0000DF090000}"/>
    <cellStyle name="20 % - Markeringsfarve1 3 4 2 3 3 2" xfId="34443" xr:uid="{00000000-0005-0000-0000-0000F9710000}"/>
    <cellStyle name="20 % - Markeringsfarve1 3 4 2 3 4" xfId="11814" xr:uid="{00000000-0005-0000-0000-0000E0090000}"/>
    <cellStyle name="20 % - Markeringsfarve1 3 4 2 3 4 2" xfId="34444" xr:uid="{00000000-0005-0000-0000-0000FA710000}"/>
    <cellStyle name="20 % - Markeringsfarve1 3 4 2 3 5" xfId="29188" xr:uid="{00000000-0005-0000-0000-0000F7710000}"/>
    <cellStyle name="20 % - Markeringsfarve1 3 4 2 4" xfId="8312" xr:uid="{00000000-0005-0000-0000-0000E1090000}"/>
    <cellStyle name="20 % - Markeringsfarve1 3 4 2 4 2" xfId="11815" xr:uid="{00000000-0005-0000-0000-0000E2090000}"/>
    <cellStyle name="20 % - Markeringsfarve1 3 4 2 4 2 2" xfId="34445" xr:uid="{00000000-0005-0000-0000-0000FC710000}"/>
    <cellStyle name="20 % - Markeringsfarve1 3 4 2 4 3" xfId="11816" xr:uid="{00000000-0005-0000-0000-0000E3090000}"/>
    <cellStyle name="20 % - Markeringsfarve1 3 4 2 4 3 2" xfId="34446" xr:uid="{00000000-0005-0000-0000-0000FD710000}"/>
    <cellStyle name="20 % - Markeringsfarve1 3 4 2 4 4" xfId="11817" xr:uid="{00000000-0005-0000-0000-0000E4090000}"/>
    <cellStyle name="20 % - Markeringsfarve1 3 4 2 4 4 2" xfId="34447" xr:uid="{00000000-0005-0000-0000-0000FE710000}"/>
    <cellStyle name="20 % - Markeringsfarve1 3 4 2 4 5" xfId="30961" xr:uid="{00000000-0005-0000-0000-0000FB710000}"/>
    <cellStyle name="20 % - Markeringsfarve1 3 4 2 5" xfId="11818" xr:uid="{00000000-0005-0000-0000-0000E5090000}"/>
    <cellStyle name="20 % - Markeringsfarve1 3 4 2 5 2" xfId="34448" xr:uid="{00000000-0005-0000-0000-0000FF710000}"/>
    <cellStyle name="20 % - Markeringsfarve1 3 4 2 6" xfId="11819" xr:uid="{00000000-0005-0000-0000-0000E6090000}"/>
    <cellStyle name="20 % - Markeringsfarve1 3 4 2 6 2" xfId="34449" xr:uid="{00000000-0005-0000-0000-000000720000}"/>
    <cellStyle name="20 % - Markeringsfarve1 3 4 2 7" xfId="11820" xr:uid="{00000000-0005-0000-0000-0000E7090000}"/>
    <cellStyle name="20 % - Markeringsfarve1 3 4 2 7 2" xfId="34450" xr:uid="{00000000-0005-0000-0000-000001720000}"/>
    <cellStyle name="20 % - Markeringsfarve1 3 4 2 8" xfId="27329" xr:uid="{00000000-0005-0000-0000-0000EE710000}"/>
    <cellStyle name="20 % - Markeringsfarve1 3 4 3" xfId="11821" xr:uid="{00000000-0005-0000-0000-0000E8090000}"/>
    <cellStyle name="20 % - Markeringsfarve1 3 4 3 2" xfId="11822" xr:uid="{00000000-0005-0000-0000-0000E9090000}"/>
    <cellStyle name="20 % - Markeringsfarve1 3 4 3 3" xfId="11823" xr:uid="{00000000-0005-0000-0000-0000EA090000}"/>
    <cellStyle name="20 % - Markeringsfarve1 3 4 3 3 2" xfId="11824" xr:uid="{00000000-0005-0000-0000-0000EB090000}"/>
    <cellStyle name="20 % - Markeringsfarve1 3 4 3 3 2 2" xfId="34453" xr:uid="{00000000-0005-0000-0000-000004720000}"/>
    <cellStyle name="20 % - Markeringsfarve1 3 4 3 3 3" xfId="11825" xr:uid="{00000000-0005-0000-0000-0000EC090000}"/>
    <cellStyle name="20 % - Markeringsfarve1 3 4 3 3 3 2" xfId="34454" xr:uid="{00000000-0005-0000-0000-000005720000}"/>
    <cellStyle name="20 % - Markeringsfarve1 3 4 3 3 4" xfId="34452" xr:uid="{00000000-0005-0000-0000-000003720000}"/>
    <cellStyle name="20 % - Markeringsfarve1 3 4 3 4" xfId="34451" xr:uid="{00000000-0005-0000-0000-000002720000}"/>
    <cellStyle name="20 % - Markeringsfarve1 3 4 4" xfId="11826" xr:uid="{00000000-0005-0000-0000-0000ED090000}"/>
    <cellStyle name="20 % - Markeringsfarve1 3 4 4 2" xfId="11827" xr:uid="{00000000-0005-0000-0000-0000EE090000}"/>
    <cellStyle name="20 % - Markeringsfarve1 3 4 4 2 2" xfId="34456" xr:uid="{00000000-0005-0000-0000-000007720000}"/>
    <cellStyle name="20 % - Markeringsfarve1 3 4 4 3" xfId="11828" xr:uid="{00000000-0005-0000-0000-0000EF090000}"/>
    <cellStyle name="20 % - Markeringsfarve1 3 4 4 3 2" xfId="34457" xr:uid="{00000000-0005-0000-0000-000008720000}"/>
    <cellStyle name="20 % - Markeringsfarve1 3 4 4 4" xfId="11829" xr:uid="{00000000-0005-0000-0000-0000F0090000}"/>
    <cellStyle name="20 % - Markeringsfarve1 3 4 4 4 2" xfId="34458" xr:uid="{00000000-0005-0000-0000-000009720000}"/>
    <cellStyle name="20 % - Markeringsfarve1 3 4 4 5" xfId="34455" xr:uid="{00000000-0005-0000-0000-000006720000}"/>
    <cellStyle name="20 % - Markeringsfarve1 3 4 5" xfId="11830" xr:uid="{00000000-0005-0000-0000-0000F1090000}"/>
    <cellStyle name="20 % - Markeringsfarve1 3 4 5 2" xfId="34459" xr:uid="{00000000-0005-0000-0000-00000A720000}"/>
    <cellStyle name="20 % - Markeringsfarve1 3 4 6" xfId="11831" xr:uid="{00000000-0005-0000-0000-0000F2090000}"/>
    <cellStyle name="20 % - Markeringsfarve1 3 4 6 2" xfId="34460" xr:uid="{00000000-0005-0000-0000-00000B720000}"/>
    <cellStyle name="20 % - Markeringsfarve1 3 4 7" xfId="11832" xr:uid="{00000000-0005-0000-0000-0000F3090000}"/>
    <cellStyle name="20 % - Markeringsfarve1 3 4 7 2" xfId="34461" xr:uid="{00000000-0005-0000-0000-00000C720000}"/>
    <cellStyle name="20 % - Markeringsfarve1 3 5" xfId="434" xr:uid="{00000000-0005-0000-0000-0000F4090000}"/>
    <cellStyle name="20 % - Markeringsfarve1 3 5 10" xfId="11833" xr:uid="{00000000-0005-0000-0000-0000F5090000}"/>
    <cellStyle name="20 % - Markeringsfarve1 3 5 10 2" xfId="34462" xr:uid="{00000000-0005-0000-0000-00000E720000}"/>
    <cellStyle name="20 % - Markeringsfarve1 3 5 11" xfId="27331" xr:uid="{00000000-0005-0000-0000-00000D720000}"/>
    <cellStyle name="20 % - Markeringsfarve1 3 5 2" xfId="435" xr:uid="{00000000-0005-0000-0000-0000F6090000}"/>
    <cellStyle name="20 % - Markeringsfarve1 3 5 2 2" xfId="436" xr:uid="{00000000-0005-0000-0000-0000F7090000}"/>
    <cellStyle name="20 % - Markeringsfarve1 3 5 2 2 2" xfId="5452" xr:uid="{00000000-0005-0000-0000-0000F8090000}"/>
    <cellStyle name="20 % - Markeringsfarve1 3 5 2 2 2 2" xfId="11834" xr:uid="{00000000-0005-0000-0000-0000F9090000}"/>
    <cellStyle name="20 % - Markeringsfarve1 3 5 2 2 2 2 2" xfId="34463" xr:uid="{00000000-0005-0000-0000-000012720000}"/>
    <cellStyle name="20 % - Markeringsfarve1 3 5 2 2 2 3" xfId="11835" xr:uid="{00000000-0005-0000-0000-0000FA090000}"/>
    <cellStyle name="20 % - Markeringsfarve1 3 5 2 2 2 3 2" xfId="34464" xr:uid="{00000000-0005-0000-0000-000013720000}"/>
    <cellStyle name="20 % - Markeringsfarve1 3 5 2 2 2 4" xfId="11836" xr:uid="{00000000-0005-0000-0000-0000FB090000}"/>
    <cellStyle name="20 % - Markeringsfarve1 3 5 2 2 2 4 2" xfId="34465" xr:uid="{00000000-0005-0000-0000-000014720000}"/>
    <cellStyle name="20 % - Markeringsfarve1 3 5 2 2 2 5" xfId="29192" xr:uid="{00000000-0005-0000-0000-000011720000}"/>
    <cellStyle name="20 % - Markeringsfarve1 3 5 2 2 3" xfId="8316" xr:uid="{00000000-0005-0000-0000-0000FC090000}"/>
    <cellStyle name="20 % - Markeringsfarve1 3 5 2 2 3 2" xfId="30965" xr:uid="{00000000-0005-0000-0000-000015720000}"/>
    <cellStyle name="20 % - Markeringsfarve1 3 5 2 2 4" xfId="11837" xr:uid="{00000000-0005-0000-0000-0000FD090000}"/>
    <cellStyle name="20 % - Markeringsfarve1 3 5 2 2 4 2" xfId="34466" xr:uid="{00000000-0005-0000-0000-000016720000}"/>
    <cellStyle name="20 % - Markeringsfarve1 3 5 2 2 5" xfId="11838" xr:uid="{00000000-0005-0000-0000-0000FE090000}"/>
    <cellStyle name="20 % - Markeringsfarve1 3 5 2 2 5 2" xfId="34467" xr:uid="{00000000-0005-0000-0000-000017720000}"/>
    <cellStyle name="20 % - Markeringsfarve1 3 5 2 2 6" xfId="27333" xr:uid="{00000000-0005-0000-0000-000010720000}"/>
    <cellStyle name="20 % - Markeringsfarve1 3 5 2 3" xfId="5451" xr:uid="{00000000-0005-0000-0000-0000FF090000}"/>
    <cellStyle name="20 % - Markeringsfarve1 3 5 2 3 2" xfId="11839" xr:uid="{00000000-0005-0000-0000-0000000A0000}"/>
    <cellStyle name="20 % - Markeringsfarve1 3 5 2 3 2 2" xfId="34468" xr:uid="{00000000-0005-0000-0000-000019720000}"/>
    <cellStyle name="20 % - Markeringsfarve1 3 5 2 3 3" xfId="11840" xr:uid="{00000000-0005-0000-0000-0000010A0000}"/>
    <cellStyle name="20 % - Markeringsfarve1 3 5 2 3 3 2" xfId="34469" xr:uid="{00000000-0005-0000-0000-00001A720000}"/>
    <cellStyle name="20 % - Markeringsfarve1 3 5 2 3 4" xfId="11841" xr:uid="{00000000-0005-0000-0000-0000020A0000}"/>
    <cellStyle name="20 % - Markeringsfarve1 3 5 2 3 4 2" xfId="34470" xr:uid="{00000000-0005-0000-0000-00001B720000}"/>
    <cellStyle name="20 % - Markeringsfarve1 3 5 2 3 5" xfId="29191" xr:uid="{00000000-0005-0000-0000-000018720000}"/>
    <cellStyle name="20 % - Markeringsfarve1 3 5 2 4" xfId="8315" xr:uid="{00000000-0005-0000-0000-0000030A0000}"/>
    <cellStyle name="20 % - Markeringsfarve1 3 5 2 4 2" xfId="11842" xr:uid="{00000000-0005-0000-0000-0000040A0000}"/>
    <cellStyle name="20 % - Markeringsfarve1 3 5 2 4 2 2" xfId="34471" xr:uid="{00000000-0005-0000-0000-00001D720000}"/>
    <cellStyle name="20 % - Markeringsfarve1 3 5 2 4 3" xfId="11843" xr:uid="{00000000-0005-0000-0000-0000050A0000}"/>
    <cellStyle name="20 % - Markeringsfarve1 3 5 2 4 3 2" xfId="34472" xr:uid="{00000000-0005-0000-0000-00001E720000}"/>
    <cellStyle name="20 % - Markeringsfarve1 3 5 2 4 4" xfId="11844" xr:uid="{00000000-0005-0000-0000-0000060A0000}"/>
    <cellStyle name="20 % - Markeringsfarve1 3 5 2 4 4 2" xfId="34473" xr:uid="{00000000-0005-0000-0000-00001F720000}"/>
    <cellStyle name="20 % - Markeringsfarve1 3 5 2 4 5" xfId="30964" xr:uid="{00000000-0005-0000-0000-00001C720000}"/>
    <cellStyle name="20 % - Markeringsfarve1 3 5 2 5" xfId="11845" xr:uid="{00000000-0005-0000-0000-0000070A0000}"/>
    <cellStyle name="20 % - Markeringsfarve1 3 5 2 5 2" xfId="34474" xr:uid="{00000000-0005-0000-0000-000020720000}"/>
    <cellStyle name="20 % - Markeringsfarve1 3 5 2 6" xfId="11846" xr:uid="{00000000-0005-0000-0000-0000080A0000}"/>
    <cellStyle name="20 % - Markeringsfarve1 3 5 2 6 2" xfId="34475" xr:uid="{00000000-0005-0000-0000-000021720000}"/>
    <cellStyle name="20 % - Markeringsfarve1 3 5 2 7" xfId="11847" xr:uid="{00000000-0005-0000-0000-0000090A0000}"/>
    <cellStyle name="20 % - Markeringsfarve1 3 5 2 7 2" xfId="34476" xr:uid="{00000000-0005-0000-0000-000022720000}"/>
    <cellStyle name="20 % - Markeringsfarve1 3 5 2 8" xfId="27332" xr:uid="{00000000-0005-0000-0000-00000F720000}"/>
    <cellStyle name="20 % - Markeringsfarve1 3 5 3" xfId="437" xr:uid="{00000000-0005-0000-0000-00000A0A0000}"/>
    <cellStyle name="20 % - Markeringsfarve1 3 5 3 2" xfId="438" xr:uid="{00000000-0005-0000-0000-00000B0A0000}"/>
    <cellStyle name="20 % - Markeringsfarve1 3 5 3 2 2" xfId="5454" xr:uid="{00000000-0005-0000-0000-00000C0A0000}"/>
    <cellStyle name="20 % - Markeringsfarve1 3 5 3 2 2 2" xfId="11848" xr:uid="{00000000-0005-0000-0000-00000D0A0000}"/>
    <cellStyle name="20 % - Markeringsfarve1 3 5 3 2 2 2 2" xfId="34477" xr:uid="{00000000-0005-0000-0000-000026720000}"/>
    <cellStyle name="20 % - Markeringsfarve1 3 5 3 2 2 3" xfId="11849" xr:uid="{00000000-0005-0000-0000-00000E0A0000}"/>
    <cellStyle name="20 % - Markeringsfarve1 3 5 3 2 2 3 2" xfId="34478" xr:uid="{00000000-0005-0000-0000-000027720000}"/>
    <cellStyle name="20 % - Markeringsfarve1 3 5 3 2 2 4" xfId="11850" xr:uid="{00000000-0005-0000-0000-00000F0A0000}"/>
    <cellStyle name="20 % - Markeringsfarve1 3 5 3 2 2 4 2" xfId="34479" xr:uid="{00000000-0005-0000-0000-000028720000}"/>
    <cellStyle name="20 % - Markeringsfarve1 3 5 3 2 2 5" xfId="29194" xr:uid="{00000000-0005-0000-0000-000025720000}"/>
    <cellStyle name="20 % - Markeringsfarve1 3 5 3 2 3" xfId="8318" xr:uid="{00000000-0005-0000-0000-0000100A0000}"/>
    <cellStyle name="20 % - Markeringsfarve1 3 5 3 2 3 2" xfId="30967" xr:uid="{00000000-0005-0000-0000-000029720000}"/>
    <cellStyle name="20 % - Markeringsfarve1 3 5 3 2 4" xfId="11851" xr:uid="{00000000-0005-0000-0000-0000110A0000}"/>
    <cellStyle name="20 % - Markeringsfarve1 3 5 3 2 4 2" xfId="34480" xr:uid="{00000000-0005-0000-0000-00002A720000}"/>
    <cellStyle name="20 % - Markeringsfarve1 3 5 3 2 5" xfId="11852" xr:uid="{00000000-0005-0000-0000-0000120A0000}"/>
    <cellStyle name="20 % - Markeringsfarve1 3 5 3 2 5 2" xfId="34481" xr:uid="{00000000-0005-0000-0000-00002B720000}"/>
    <cellStyle name="20 % - Markeringsfarve1 3 5 3 2 6" xfId="27335" xr:uid="{00000000-0005-0000-0000-000024720000}"/>
    <cellStyle name="20 % - Markeringsfarve1 3 5 3 3" xfId="5453" xr:uid="{00000000-0005-0000-0000-0000130A0000}"/>
    <cellStyle name="20 % - Markeringsfarve1 3 5 3 3 2" xfId="11853" xr:uid="{00000000-0005-0000-0000-0000140A0000}"/>
    <cellStyle name="20 % - Markeringsfarve1 3 5 3 3 2 2" xfId="34482" xr:uid="{00000000-0005-0000-0000-00002D720000}"/>
    <cellStyle name="20 % - Markeringsfarve1 3 5 3 3 3" xfId="11854" xr:uid="{00000000-0005-0000-0000-0000150A0000}"/>
    <cellStyle name="20 % - Markeringsfarve1 3 5 3 3 3 2" xfId="34483" xr:uid="{00000000-0005-0000-0000-00002E720000}"/>
    <cellStyle name="20 % - Markeringsfarve1 3 5 3 3 4" xfId="11855" xr:uid="{00000000-0005-0000-0000-0000160A0000}"/>
    <cellStyle name="20 % - Markeringsfarve1 3 5 3 3 4 2" xfId="34484" xr:uid="{00000000-0005-0000-0000-00002F720000}"/>
    <cellStyle name="20 % - Markeringsfarve1 3 5 3 3 5" xfId="29193" xr:uid="{00000000-0005-0000-0000-00002C720000}"/>
    <cellStyle name="20 % - Markeringsfarve1 3 5 3 4" xfId="8317" xr:uid="{00000000-0005-0000-0000-0000170A0000}"/>
    <cellStyle name="20 % - Markeringsfarve1 3 5 3 4 2" xfId="30966" xr:uid="{00000000-0005-0000-0000-000030720000}"/>
    <cellStyle name="20 % - Markeringsfarve1 3 5 3 5" xfId="11856" xr:uid="{00000000-0005-0000-0000-0000180A0000}"/>
    <cellStyle name="20 % - Markeringsfarve1 3 5 3 5 2" xfId="34485" xr:uid="{00000000-0005-0000-0000-000031720000}"/>
    <cellStyle name="20 % - Markeringsfarve1 3 5 3 6" xfId="11857" xr:uid="{00000000-0005-0000-0000-0000190A0000}"/>
    <cellStyle name="20 % - Markeringsfarve1 3 5 3 6 2" xfId="34486" xr:uid="{00000000-0005-0000-0000-000032720000}"/>
    <cellStyle name="20 % - Markeringsfarve1 3 5 3 7" xfId="27334" xr:uid="{00000000-0005-0000-0000-000023720000}"/>
    <cellStyle name="20 % - Markeringsfarve1 3 5 4" xfId="439" xr:uid="{00000000-0005-0000-0000-00001A0A0000}"/>
    <cellStyle name="20 % - Markeringsfarve1 3 5 4 2" xfId="5455" xr:uid="{00000000-0005-0000-0000-00001B0A0000}"/>
    <cellStyle name="20 % - Markeringsfarve1 3 5 4 2 2" xfId="11858" xr:uid="{00000000-0005-0000-0000-00001C0A0000}"/>
    <cellStyle name="20 % - Markeringsfarve1 3 5 4 2 2 2" xfId="34487" xr:uid="{00000000-0005-0000-0000-000035720000}"/>
    <cellStyle name="20 % - Markeringsfarve1 3 5 4 2 3" xfId="11859" xr:uid="{00000000-0005-0000-0000-00001D0A0000}"/>
    <cellStyle name="20 % - Markeringsfarve1 3 5 4 2 3 2" xfId="34488" xr:uid="{00000000-0005-0000-0000-000036720000}"/>
    <cellStyle name="20 % - Markeringsfarve1 3 5 4 2 4" xfId="11860" xr:uid="{00000000-0005-0000-0000-00001E0A0000}"/>
    <cellStyle name="20 % - Markeringsfarve1 3 5 4 2 4 2" xfId="34489" xr:uid="{00000000-0005-0000-0000-000037720000}"/>
    <cellStyle name="20 % - Markeringsfarve1 3 5 4 2 5" xfId="29195" xr:uid="{00000000-0005-0000-0000-000034720000}"/>
    <cellStyle name="20 % - Markeringsfarve1 3 5 4 3" xfId="8319" xr:uid="{00000000-0005-0000-0000-00001F0A0000}"/>
    <cellStyle name="20 % - Markeringsfarve1 3 5 4 3 2" xfId="30968" xr:uid="{00000000-0005-0000-0000-000038720000}"/>
    <cellStyle name="20 % - Markeringsfarve1 3 5 4 4" xfId="11861" xr:uid="{00000000-0005-0000-0000-0000200A0000}"/>
    <cellStyle name="20 % - Markeringsfarve1 3 5 4 4 2" xfId="34490" xr:uid="{00000000-0005-0000-0000-000039720000}"/>
    <cellStyle name="20 % - Markeringsfarve1 3 5 4 5" xfId="11862" xr:uid="{00000000-0005-0000-0000-0000210A0000}"/>
    <cellStyle name="20 % - Markeringsfarve1 3 5 4 5 2" xfId="34491" xr:uid="{00000000-0005-0000-0000-00003A720000}"/>
    <cellStyle name="20 % - Markeringsfarve1 3 5 4 6" xfId="27336" xr:uid="{00000000-0005-0000-0000-000033720000}"/>
    <cellStyle name="20 % - Markeringsfarve1 3 5 5" xfId="440" xr:uid="{00000000-0005-0000-0000-0000220A0000}"/>
    <cellStyle name="20 % - Markeringsfarve1 3 5 5 2" xfId="5456" xr:uid="{00000000-0005-0000-0000-0000230A0000}"/>
    <cellStyle name="20 % - Markeringsfarve1 3 5 5 2 2" xfId="11863" xr:uid="{00000000-0005-0000-0000-0000240A0000}"/>
    <cellStyle name="20 % - Markeringsfarve1 3 5 5 2 2 2" xfId="34492" xr:uid="{00000000-0005-0000-0000-00003D720000}"/>
    <cellStyle name="20 % - Markeringsfarve1 3 5 5 2 3" xfId="11864" xr:uid="{00000000-0005-0000-0000-0000250A0000}"/>
    <cellStyle name="20 % - Markeringsfarve1 3 5 5 2 3 2" xfId="34493" xr:uid="{00000000-0005-0000-0000-00003E720000}"/>
    <cellStyle name="20 % - Markeringsfarve1 3 5 5 2 4" xfId="11865" xr:uid="{00000000-0005-0000-0000-0000260A0000}"/>
    <cellStyle name="20 % - Markeringsfarve1 3 5 5 2 4 2" xfId="34494" xr:uid="{00000000-0005-0000-0000-00003F720000}"/>
    <cellStyle name="20 % - Markeringsfarve1 3 5 5 2 5" xfId="29196" xr:uid="{00000000-0005-0000-0000-00003C720000}"/>
    <cellStyle name="20 % - Markeringsfarve1 3 5 5 3" xfId="8320" xr:uid="{00000000-0005-0000-0000-0000270A0000}"/>
    <cellStyle name="20 % - Markeringsfarve1 3 5 5 3 2" xfId="30969" xr:uid="{00000000-0005-0000-0000-000040720000}"/>
    <cellStyle name="20 % - Markeringsfarve1 3 5 5 4" xfId="11866" xr:uid="{00000000-0005-0000-0000-0000280A0000}"/>
    <cellStyle name="20 % - Markeringsfarve1 3 5 5 4 2" xfId="34495" xr:uid="{00000000-0005-0000-0000-000041720000}"/>
    <cellStyle name="20 % - Markeringsfarve1 3 5 5 5" xfId="11867" xr:uid="{00000000-0005-0000-0000-0000290A0000}"/>
    <cellStyle name="20 % - Markeringsfarve1 3 5 5 5 2" xfId="34496" xr:uid="{00000000-0005-0000-0000-000042720000}"/>
    <cellStyle name="20 % - Markeringsfarve1 3 5 5 6" xfId="27337" xr:uid="{00000000-0005-0000-0000-00003B720000}"/>
    <cellStyle name="20 % - Markeringsfarve1 3 5 6" xfId="441" xr:uid="{00000000-0005-0000-0000-00002A0A0000}"/>
    <cellStyle name="20 % - Markeringsfarve1 3 5 6 2" xfId="5457" xr:uid="{00000000-0005-0000-0000-00002B0A0000}"/>
    <cellStyle name="20 % - Markeringsfarve1 3 5 6 2 2" xfId="29197" xr:uid="{00000000-0005-0000-0000-000044720000}"/>
    <cellStyle name="20 % - Markeringsfarve1 3 5 6 3" xfId="8321" xr:uid="{00000000-0005-0000-0000-00002C0A0000}"/>
    <cellStyle name="20 % - Markeringsfarve1 3 5 6 3 2" xfId="30970" xr:uid="{00000000-0005-0000-0000-000045720000}"/>
    <cellStyle name="20 % - Markeringsfarve1 3 5 6 4" xfId="11868" xr:uid="{00000000-0005-0000-0000-00002D0A0000}"/>
    <cellStyle name="20 % - Markeringsfarve1 3 5 6 4 2" xfId="34497" xr:uid="{00000000-0005-0000-0000-000046720000}"/>
    <cellStyle name="20 % - Markeringsfarve1 3 5 6 5" xfId="27338" xr:uid="{00000000-0005-0000-0000-000043720000}"/>
    <cellStyle name="20 % - Markeringsfarve1 3 5 7" xfId="5450" xr:uid="{00000000-0005-0000-0000-00002E0A0000}"/>
    <cellStyle name="20 % - Markeringsfarve1 3 5 7 2" xfId="11869" xr:uid="{00000000-0005-0000-0000-00002F0A0000}"/>
    <cellStyle name="20 % - Markeringsfarve1 3 5 7 2 2" xfId="34498" xr:uid="{00000000-0005-0000-0000-000048720000}"/>
    <cellStyle name="20 % - Markeringsfarve1 3 5 7 3" xfId="11870" xr:uid="{00000000-0005-0000-0000-0000300A0000}"/>
    <cellStyle name="20 % - Markeringsfarve1 3 5 7 3 2" xfId="34499" xr:uid="{00000000-0005-0000-0000-000049720000}"/>
    <cellStyle name="20 % - Markeringsfarve1 3 5 7 4" xfId="11871" xr:uid="{00000000-0005-0000-0000-0000310A0000}"/>
    <cellStyle name="20 % - Markeringsfarve1 3 5 7 4 2" xfId="34500" xr:uid="{00000000-0005-0000-0000-00004A720000}"/>
    <cellStyle name="20 % - Markeringsfarve1 3 5 7 5" xfId="29190" xr:uid="{00000000-0005-0000-0000-000047720000}"/>
    <cellStyle name="20 % - Markeringsfarve1 3 5 8" xfId="8314" xr:uid="{00000000-0005-0000-0000-0000320A0000}"/>
    <cellStyle name="20 % - Markeringsfarve1 3 5 8 2" xfId="30963" xr:uid="{00000000-0005-0000-0000-00004B720000}"/>
    <cellStyle name="20 % - Markeringsfarve1 3 5 9" xfId="11872" xr:uid="{00000000-0005-0000-0000-0000330A0000}"/>
    <cellStyle name="20 % - Markeringsfarve1 3 5 9 2" xfId="34501" xr:uid="{00000000-0005-0000-0000-00004C720000}"/>
    <cellStyle name="20 % - Markeringsfarve1 3 6" xfId="442" xr:uid="{00000000-0005-0000-0000-0000340A0000}"/>
    <cellStyle name="20 % - Markeringsfarve1 3 6 10" xfId="11873" xr:uid="{00000000-0005-0000-0000-0000350A0000}"/>
    <cellStyle name="20 % - Markeringsfarve1 3 6 10 2" xfId="34502" xr:uid="{00000000-0005-0000-0000-00004E720000}"/>
    <cellStyle name="20 % - Markeringsfarve1 3 6 11" xfId="27339" xr:uid="{00000000-0005-0000-0000-00004D720000}"/>
    <cellStyle name="20 % - Markeringsfarve1 3 6 2" xfId="443" xr:uid="{00000000-0005-0000-0000-0000360A0000}"/>
    <cellStyle name="20 % - Markeringsfarve1 3 6 2 2" xfId="444" xr:uid="{00000000-0005-0000-0000-0000370A0000}"/>
    <cellStyle name="20 % - Markeringsfarve1 3 6 2 2 2" xfId="5460" xr:uid="{00000000-0005-0000-0000-0000380A0000}"/>
    <cellStyle name="20 % - Markeringsfarve1 3 6 2 2 2 2" xfId="11874" xr:uid="{00000000-0005-0000-0000-0000390A0000}"/>
    <cellStyle name="20 % - Markeringsfarve1 3 6 2 2 2 2 2" xfId="34503" xr:uid="{00000000-0005-0000-0000-000052720000}"/>
    <cellStyle name="20 % - Markeringsfarve1 3 6 2 2 2 3" xfId="11875" xr:uid="{00000000-0005-0000-0000-00003A0A0000}"/>
    <cellStyle name="20 % - Markeringsfarve1 3 6 2 2 2 3 2" xfId="34504" xr:uid="{00000000-0005-0000-0000-000053720000}"/>
    <cellStyle name="20 % - Markeringsfarve1 3 6 2 2 2 4" xfId="11876" xr:uid="{00000000-0005-0000-0000-00003B0A0000}"/>
    <cellStyle name="20 % - Markeringsfarve1 3 6 2 2 2 4 2" xfId="34505" xr:uid="{00000000-0005-0000-0000-000054720000}"/>
    <cellStyle name="20 % - Markeringsfarve1 3 6 2 2 2 5" xfId="29200" xr:uid="{00000000-0005-0000-0000-000051720000}"/>
    <cellStyle name="20 % - Markeringsfarve1 3 6 2 2 3" xfId="8324" xr:uid="{00000000-0005-0000-0000-00003C0A0000}"/>
    <cellStyle name="20 % - Markeringsfarve1 3 6 2 2 3 2" xfId="30973" xr:uid="{00000000-0005-0000-0000-000055720000}"/>
    <cellStyle name="20 % - Markeringsfarve1 3 6 2 2 4" xfId="11877" xr:uid="{00000000-0005-0000-0000-00003D0A0000}"/>
    <cellStyle name="20 % - Markeringsfarve1 3 6 2 2 4 2" xfId="34506" xr:uid="{00000000-0005-0000-0000-000056720000}"/>
    <cellStyle name="20 % - Markeringsfarve1 3 6 2 2 5" xfId="11878" xr:uid="{00000000-0005-0000-0000-00003E0A0000}"/>
    <cellStyle name="20 % - Markeringsfarve1 3 6 2 2 5 2" xfId="34507" xr:uid="{00000000-0005-0000-0000-000057720000}"/>
    <cellStyle name="20 % - Markeringsfarve1 3 6 2 2 6" xfId="27341" xr:uid="{00000000-0005-0000-0000-000050720000}"/>
    <cellStyle name="20 % - Markeringsfarve1 3 6 2 3" xfId="5459" xr:uid="{00000000-0005-0000-0000-00003F0A0000}"/>
    <cellStyle name="20 % - Markeringsfarve1 3 6 2 3 2" xfId="11879" xr:uid="{00000000-0005-0000-0000-0000400A0000}"/>
    <cellStyle name="20 % - Markeringsfarve1 3 6 2 3 2 2" xfId="34508" xr:uid="{00000000-0005-0000-0000-000059720000}"/>
    <cellStyle name="20 % - Markeringsfarve1 3 6 2 3 3" xfId="11880" xr:uid="{00000000-0005-0000-0000-0000410A0000}"/>
    <cellStyle name="20 % - Markeringsfarve1 3 6 2 3 3 2" xfId="34509" xr:uid="{00000000-0005-0000-0000-00005A720000}"/>
    <cellStyle name="20 % - Markeringsfarve1 3 6 2 3 4" xfId="11881" xr:uid="{00000000-0005-0000-0000-0000420A0000}"/>
    <cellStyle name="20 % - Markeringsfarve1 3 6 2 3 4 2" xfId="34510" xr:uid="{00000000-0005-0000-0000-00005B720000}"/>
    <cellStyle name="20 % - Markeringsfarve1 3 6 2 3 5" xfId="29199" xr:uid="{00000000-0005-0000-0000-000058720000}"/>
    <cellStyle name="20 % - Markeringsfarve1 3 6 2 4" xfId="8323" xr:uid="{00000000-0005-0000-0000-0000430A0000}"/>
    <cellStyle name="20 % - Markeringsfarve1 3 6 2 4 2" xfId="30972" xr:uid="{00000000-0005-0000-0000-00005C720000}"/>
    <cellStyle name="20 % - Markeringsfarve1 3 6 2 5" xfId="11882" xr:uid="{00000000-0005-0000-0000-0000440A0000}"/>
    <cellStyle name="20 % - Markeringsfarve1 3 6 2 5 2" xfId="34511" xr:uid="{00000000-0005-0000-0000-00005D720000}"/>
    <cellStyle name="20 % - Markeringsfarve1 3 6 2 6" xfId="11883" xr:uid="{00000000-0005-0000-0000-0000450A0000}"/>
    <cellStyle name="20 % - Markeringsfarve1 3 6 2 6 2" xfId="34512" xr:uid="{00000000-0005-0000-0000-00005E720000}"/>
    <cellStyle name="20 % - Markeringsfarve1 3 6 2 7" xfId="27340" xr:uid="{00000000-0005-0000-0000-00004F720000}"/>
    <cellStyle name="20 % - Markeringsfarve1 3 6 3" xfId="445" xr:uid="{00000000-0005-0000-0000-0000460A0000}"/>
    <cellStyle name="20 % - Markeringsfarve1 3 6 3 2" xfId="446" xr:uid="{00000000-0005-0000-0000-0000470A0000}"/>
    <cellStyle name="20 % - Markeringsfarve1 3 6 3 2 2" xfId="5462" xr:uid="{00000000-0005-0000-0000-0000480A0000}"/>
    <cellStyle name="20 % - Markeringsfarve1 3 6 3 2 2 2" xfId="11884" xr:uid="{00000000-0005-0000-0000-0000490A0000}"/>
    <cellStyle name="20 % - Markeringsfarve1 3 6 3 2 2 2 2" xfId="34513" xr:uid="{00000000-0005-0000-0000-000062720000}"/>
    <cellStyle name="20 % - Markeringsfarve1 3 6 3 2 2 3" xfId="11885" xr:uid="{00000000-0005-0000-0000-00004A0A0000}"/>
    <cellStyle name="20 % - Markeringsfarve1 3 6 3 2 2 3 2" xfId="34514" xr:uid="{00000000-0005-0000-0000-000063720000}"/>
    <cellStyle name="20 % - Markeringsfarve1 3 6 3 2 2 4" xfId="11886" xr:uid="{00000000-0005-0000-0000-00004B0A0000}"/>
    <cellStyle name="20 % - Markeringsfarve1 3 6 3 2 2 4 2" xfId="34515" xr:uid="{00000000-0005-0000-0000-000064720000}"/>
    <cellStyle name="20 % - Markeringsfarve1 3 6 3 2 2 5" xfId="29202" xr:uid="{00000000-0005-0000-0000-000061720000}"/>
    <cellStyle name="20 % - Markeringsfarve1 3 6 3 2 3" xfId="8326" xr:uid="{00000000-0005-0000-0000-00004C0A0000}"/>
    <cellStyle name="20 % - Markeringsfarve1 3 6 3 2 3 2" xfId="30975" xr:uid="{00000000-0005-0000-0000-000065720000}"/>
    <cellStyle name="20 % - Markeringsfarve1 3 6 3 2 4" xfId="11887" xr:uid="{00000000-0005-0000-0000-00004D0A0000}"/>
    <cellStyle name="20 % - Markeringsfarve1 3 6 3 2 4 2" xfId="34516" xr:uid="{00000000-0005-0000-0000-000066720000}"/>
    <cellStyle name="20 % - Markeringsfarve1 3 6 3 2 5" xfId="11888" xr:uid="{00000000-0005-0000-0000-00004E0A0000}"/>
    <cellStyle name="20 % - Markeringsfarve1 3 6 3 2 5 2" xfId="34517" xr:uid="{00000000-0005-0000-0000-000067720000}"/>
    <cellStyle name="20 % - Markeringsfarve1 3 6 3 2 6" xfId="27343" xr:uid="{00000000-0005-0000-0000-000060720000}"/>
    <cellStyle name="20 % - Markeringsfarve1 3 6 3 3" xfId="5461" xr:uid="{00000000-0005-0000-0000-00004F0A0000}"/>
    <cellStyle name="20 % - Markeringsfarve1 3 6 3 3 2" xfId="11889" xr:uid="{00000000-0005-0000-0000-0000500A0000}"/>
    <cellStyle name="20 % - Markeringsfarve1 3 6 3 3 2 2" xfId="34518" xr:uid="{00000000-0005-0000-0000-000069720000}"/>
    <cellStyle name="20 % - Markeringsfarve1 3 6 3 3 3" xfId="11890" xr:uid="{00000000-0005-0000-0000-0000510A0000}"/>
    <cellStyle name="20 % - Markeringsfarve1 3 6 3 3 3 2" xfId="34519" xr:uid="{00000000-0005-0000-0000-00006A720000}"/>
    <cellStyle name="20 % - Markeringsfarve1 3 6 3 3 4" xfId="11891" xr:uid="{00000000-0005-0000-0000-0000520A0000}"/>
    <cellStyle name="20 % - Markeringsfarve1 3 6 3 3 4 2" xfId="34520" xr:uid="{00000000-0005-0000-0000-00006B720000}"/>
    <cellStyle name="20 % - Markeringsfarve1 3 6 3 3 5" xfId="29201" xr:uid="{00000000-0005-0000-0000-000068720000}"/>
    <cellStyle name="20 % - Markeringsfarve1 3 6 3 4" xfId="8325" xr:uid="{00000000-0005-0000-0000-0000530A0000}"/>
    <cellStyle name="20 % - Markeringsfarve1 3 6 3 4 2" xfId="30974" xr:uid="{00000000-0005-0000-0000-00006C720000}"/>
    <cellStyle name="20 % - Markeringsfarve1 3 6 3 5" xfId="11892" xr:uid="{00000000-0005-0000-0000-0000540A0000}"/>
    <cellStyle name="20 % - Markeringsfarve1 3 6 3 5 2" xfId="34521" xr:uid="{00000000-0005-0000-0000-00006D720000}"/>
    <cellStyle name="20 % - Markeringsfarve1 3 6 3 6" xfId="11893" xr:uid="{00000000-0005-0000-0000-0000550A0000}"/>
    <cellStyle name="20 % - Markeringsfarve1 3 6 3 6 2" xfId="34522" xr:uid="{00000000-0005-0000-0000-00006E720000}"/>
    <cellStyle name="20 % - Markeringsfarve1 3 6 3 7" xfId="27342" xr:uid="{00000000-0005-0000-0000-00005F720000}"/>
    <cellStyle name="20 % - Markeringsfarve1 3 6 4" xfId="447" xr:uid="{00000000-0005-0000-0000-0000560A0000}"/>
    <cellStyle name="20 % - Markeringsfarve1 3 6 4 2" xfId="5463" xr:uid="{00000000-0005-0000-0000-0000570A0000}"/>
    <cellStyle name="20 % - Markeringsfarve1 3 6 4 2 2" xfId="11894" xr:uid="{00000000-0005-0000-0000-0000580A0000}"/>
    <cellStyle name="20 % - Markeringsfarve1 3 6 4 2 2 2" xfId="34523" xr:uid="{00000000-0005-0000-0000-000071720000}"/>
    <cellStyle name="20 % - Markeringsfarve1 3 6 4 2 3" xfId="11895" xr:uid="{00000000-0005-0000-0000-0000590A0000}"/>
    <cellStyle name="20 % - Markeringsfarve1 3 6 4 2 3 2" xfId="34524" xr:uid="{00000000-0005-0000-0000-000072720000}"/>
    <cellStyle name="20 % - Markeringsfarve1 3 6 4 2 4" xfId="11896" xr:uid="{00000000-0005-0000-0000-00005A0A0000}"/>
    <cellStyle name="20 % - Markeringsfarve1 3 6 4 2 4 2" xfId="34525" xr:uid="{00000000-0005-0000-0000-000073720000}"/>
    <cellStyle name="20 % - Markeringsfarve1 3 6 4 2 5" xfId="29203" xr:uid="{00000000-0005-0000-0000-000070720000}"/>
    <cellStyle name="20 % - Markeringsfarve1 3 6 4 3" xfId="8327" xr:uid="{00000000-0005-0000-0000-00005B0A0000}"/>
    <cellStyle name="20 % - Markeringsfarve1 3 6 4 3 2" xfId="30976" xr:uid="{00000000-0005-0000-0000-000074720000}"/>
    <cellStyle name="20 % - Markeringsfarve1 3 6 4 4" xfId="11897" xr:uid="{00000000-0005-0000-0000-00005C0A0000}"/>
    <cellStyle name="20 % - Markeringsfarve1 3 6 4 4 2" xfId="34526" xr:uid="{00000000-0005-0000-0000-000075720000}"/>
    <cellStyle name="20 % - Markeringsfarve1 3 6 4 5" xfId="11898" xr:uid="{00000000-0005-0000-0000-00005D0A0000}"/>
    <cellStyle name="20 % - Markeringsfarve1 3 6 4 5 2" xfId="34527" xr:uid="{00000000-0005-0000-0000-000076720000}"/>
    <cellStyle name="20 % - Markeringsfarve1 3 6 4 6" xfId="27344" xr:uid="{00000000-0005-0000-0000-00006F720000}"/>
    <cellStyle name="20 % - Markeringsfarve1 3 6 5" xfId="448" xr:uid="{00000000-0005-0000-0000-00005E0A0000}"/>
    <cellStyle name="20 % - Markeringsfarve1 3 6 5 2" xfId="5464" xr:uid="{00000000-0005-0000-0000-00005F0A0000}"/>
    <cellStyle name="20 % - Markeringsfarve1 3 6 5 2 2" xfId="11899" xr:uid="{00000000-0005-0000-0000-0000600A0000}"/>
    <cellStyle name="20 % - Markeringsfarve1 3 6 5 2 2 2" xfId="34528" xr:uid="{00000000-0005-0000-0000-000079720000}"/>
    <cellStyle name="20 % - Markeringsfarve1 3 6 5 2 3" xfId="11900" xr:uid="{00000000-0005-0000-0000-0000610A0000}"/>
    <cellStyle name="20 % - Markeringsfarve1 3 6 5 2 3 2" xfId="34529" xr:uid="{00000000-0005-0000-0000-00007A720000}"/>
    <cellStyle name="20 % - Markeringsfarve1 3 6 5 2 4" xfId="11901" xr:uid="{00000000-0005-0000-0000-0000620A0000}"/>
    <cellStyle name="20 % - Markeringsfarve1 3 6 5 2 4 2" xfId="34530" xr:uid="{00000000-0005-0000-0000-00007B720000}"/>
    <cellStyle name="20 % - Markeringsfarve1 3 6 5 2 5" xfId="29204" xr:uid="{00000000-0005-0000-0000-000078720000}"/>
    <cellStyle name="20 % - Markeringsfarve1 3 6 5 3" xfId="8328" xr:uid="{00000000-0005-0000-0000-0000630A0000}"/>
    <cellStyle name="20 % - Markeringsfarve1 3 6 5 3 2" xfId="30977" xr:uid="{00000000-0005-0000-0000-00007C720000}"/>
    <cellStyle name="20 % - Markeringsfarve1 3 6 5 4" xfId="11902" xr:uid="{00000000-0005-0000-0000-0000640A0000}"/>
    <cellStyle name="20 % - Markeringsfarve1 3 6 5 4 2" xfId="34531" xr:uid="{00000000-0005-0000-0000-00007D720000}"/>
    <cellStyle name="20 % - Markeringsfarve1 3 6 5 5" xfId="11903" xr:uid="{00000000-0005-0000-0000-0000650A0000}"/>
    <cellStyle name="20 % - Markeringsfarve1 3 6 5 5 2" xfId="34532" xr:uid="{00000000-0005-0000-0000-00007E720000}"/>
    <cellStyle name="20 % - Markeringsfarve1 3 6 5 6" xfId="27345" xr:uid="{00000000-0005-0000-0000-000077720000}"/>
    <cellStyle name="20 % - Markeringsfarve1 3 6 6" xfId="449" xr:uid="{00000000-0005-0000-0000-0000660A0000}"/>
    <cellStyle name="20 % - Markeringsfarve1 3 6 6 2" xfId="5465" xr:uid="{00000000-0005-0000-0000-0000670A0000}"/>
    <cellStyle name="20 % - Markeringsfarve1 3 6 6 2 2" xfId="29205" xr:uid="{00000000-0005-0000-0000-000080720000}"/>
    <cellStyle name="20 % - Markeringsfarve1 3 6 6 3" xfId="8329" xr:uid="{00000000-0005-0000-0000-0000680A0000}"/>
    <cellStyle name="20 % - Markeringsfarve1 3 6 6 3 2" xfId="30978" xr:uid="{00000000-0005-0000-0000-000081720000}"/>
    <cellStyle name="20 % - Markeringsfarve1 3 6 6 4" xfId="11904" xr:uid="{00000000-0005-0000-0000-0000690A0000}"/>
    <cellStyle name="20 % - Markeringsfarve1 3 6 6 4 2" xfId="34533" xr:uid="{00000000-0005-0000-0000-000082720000}"/>
    <cellStyle name="20 % - Markeringsfarve1 3 6 6 5" xfId="27346" xr:uid="{00000000-0005-0000-0000-00007F720000}"/>
    <cellStyle name="20 % - Markeringsfarve1 3 6 7" xfId="5458" xr:uid="{00000000-0005-0000-0000-00006A0A0000}"/>
    <cellStyle name="20 % - Markeringsfarve1 3 6 7 2" xfId="11905" xr:uid="{00000000-0005-0000-0000-00006B0A0000}"/>
    <cellStyle name="20 % - Markeringsfarve1 3 6 7 2 2" xfId="34534" xr:uid="{00000000-0005-0000-0000-000084720000}"/>
    <cellStyle name="20 % - Markeringsfarve1 3 6 7 3" xfId="11906" xr:uid="{00000000-0005-0000-0000-00006C0A0000}"/>
    <cellStyle name="20 % - Markeringsfarve1 3 6 7 3 2" xfId="34535" xr:uid="{00000000-0005-0000-0000-000085720000}"/>
    <cellStyle name="20 % - Markeringsfarve1 3 6 7 4" xfId="11907" xr:uid="{00000000-0005-0000-0000-00006D0A0000}"/>
    <cellStyle name="20 % - Markeringsfarve1 3 6 7 4 2" xfId="34536" xr:uid="{00000000-0005-0000-0000-000086720000}"/>
    <cellStyle name="20 % - Markeringsfarve1 3 6 7 5" xfId="29198" xr:uid="{00000000-0005-0000-0000-000083720000}"/>
    <cellStyle name="20 % - Markeringsfarve1 3 6 8" xfId="8322" xr:uid="{00000000-0005-0000-0000-00006E0A0000}"/>
    <cellStyle name="20 % - Markeringsfarve1 3 6 8 2" xfId="30971" xr:uid="{00000000-0005-0000-0000-000087720000}"/>
    <cellStyle name="20 % - Markeringsfarve1 3 6 9" xfId="11908" xr:uid="{00000000-0005-0000-0000-00006F0A0000}"/>
    <cellStyle name="20 % - Markeringsfarve1 3 6 9 2" xfId="34537" xr:uid="{00000000-0005-0000-0000-000088720000}"/>
    <cellStyle name="20 % - Markeringsfarve1 3 7" xfId="450" xr:uid="{00000000-0005-0000-0000-0000700A0000}"/>
    <cellStyle name="20 % - Markeringsfarve1 3 8" xfId="451" xr:uid="{00000000-0005-0000-0000-0000710A0000}"/>
    <cellStyle name="20 % - Markeringsfarve1 3 8 2" xfId="452" xr:uid="{00000000-0005-0000-0000-0000720A0000}"/>
    <cellStyle name="20 % - Markeringsfarve1 3 8 2 2" xfId="5467" xr:uid="{00000000-0005-0000-0000-0000730A0000}"/>
    <cellStyle name="20 % - Markeringsfarve1 3 8 2 2 2" xfId="11909" xr:uid="{00000000-0005-0000-0000-0000740A0000}"/>
    <cellStyle name="20 % - Markeringsfarve1 3 8 2 2 2 2" xfId="34538" xr:uid="{00000000-0005-0000-0000-00008C720000}"/>
    <cellStyle name="20 % - Markeringsfarve1 3 8 2 2 3" xfId="11910" xr:uid="{00000000-0005-0000-0000-0000750A0000}"/>
    <cellStyle name="20 % - Markeringsfarve1 3 8 2 2 3 2" xfId="34539" xr:uid="{00000000-0005-0000-0000-00008D720000}"/>
    <cellStyle name="20 % - Markeringsfarve1 3 8 2 2 4" xfId="11911" xr:uid="{00000000-0005-0000-0000-0000760A0000}"/>
    <cellStyle name="20 % - Markeringsfarve1 3 8 2 2 4 2" xfId="34540" xr:uid="{00000000-0005-0000-0000-00008E720000}"/>
    <cellStyle name="20 % - Markeringsfarve1 3 8 2 2 5" xfId="29207" xr:uid="{00000000-0005-0000-0000-00008B720000}"/>
    <cellStyle name="20 % - Markeringsfarve1 3 8 2 3" xfId="8331" xr:uid="{00000000-0005-0000-0000-0000770A0000}"/>
    <cellStyle name="20 % - Markeringsfarve1 3 8 2 3 2" xfId="30980" xr:uid="{00000000-0005-0000-0000-00008F720000}"/>
    <cellStyle name="20 % - Markeringsfarve1 3 8 2 4" xfId="11912" xr:uid="{00000000-0005-0000-0000-0000780A0000}"/>
    <cellStyle name="20 % - Markeringsfarve1 3 8 2 4 2" xfId="34541" xr:uid="{00000000-0005-0000-0000-000090720000}"/>
    <cellStyle name="20 % - Markeringsfarve1 3 8 2 5" xfId="11913" xr:uid="{00000000-0005-0000-0000-0000790A0000}"/>
    <cellStyle name="20 % - Markeringsfarve1 3 8 2 5 2" xfId="34542" xr:uid="{00000000-0005-0000-0000-000091720000}"/>
    <cellStyle name="20 % - Markeringsfarve1 3 8 2 6" xfId="27348" xr:uid="{00000000-0005-0000-0000-00008A720000}"/>
    <cellStyle name="20 % - Markeringsfarve1 3 8 3" xfId="5466" xr:uid="{00000000-0005-0000-0000-00007A0A0000}"/>
    <cellStyle name="20 % - Markeringsfarve1 3 8 3 2" xfId="11914" xr:uid="{00000000-0005-0000-0000-00007B0A0000}"/>
    <cellStyle name="20 % - Markeringsfarve1 3 8 3 2 2" xfId="34543" xr:uid="{00000000-0005-0000-0000-000093720000}"/>
    <cellStyle name="20 % - Markeringsfarve1 3 8 3 3" xfId="11915" xr:uid="{00000000-0005-0000-0000-00007C0A0000}"/>
    <cellStyle name="20 % - Markeringsfarve1 3 8 3 3 2" xfId="34544" xr:uid="{00000000-0005-0000-0000-000094720000}"/>
    <cellStyle name="20 % - Markeringsfarve1 3 8 3 4" xfId="11916" xr:uid="{00000000-0005-0000-0000-00007D0A0000}"/>
    <cellStyle name="20 % - Markeringsfarve1 3 8 3 4 2" xfId="34545" xr:uid="{00000000-0005-0000-0000-000095720000}"/>
    <cellStyle name="20 % - Markeringsfarve1 3 8 3 5" xfId="29206" xr:uid="{00000000-0005-0000-0000-000092720000}"/>
    <cellStyle name="20 % - Markeringsfarve1 3 8 4" xfId="8330" xr:uid="{00000000-0005-0000-0000-00007E0A0000}"/>
    <cellStyle name="20 % - Markeringsfarve1 3 8 4 2" xfId="30979" xr:uid="{00000000-0005-0000-0000-000096720000}"/>
    <cellStyle name="20 % - Markeringsfarve1 3 8 5" xfId="11917" xr:uid="{00000000-0005-0000-0000-00007F0A0000}"/>
    <cellStyle name="20 % - Markeringsfarve1 3 8 5 2" xfId="34546" xr:uid="{00000000-0005-0000-0000-000097720000}"/>
    <cellStyle name="20 % - Markeringsfarve1 3 8 6" xfId="11918" xr:uid="{00000000-0005-0000-0000-0000800A0000}"/>
    <cellStyle name="20 % - Markeringsfarve1 3 8 6 2" xfId="34547" xr:uid="{00000000-0005-0000-0000-000098720000}"/>
    <cellStyle name="20 % - Markeringsfarve1 3 8 7" xfId="27347" xr:uid="{00000000-0005-0000-0000-000089720000}"/>
    <cellStyle name="20 % - Markeringsfarve1 3 9" xfId="11919" xr:uid="{00000000-0005-0000-0000-0000810A0000}"/>
    <cellStyle name="20 % - Markeringsfarve1 3 9 2" xfId="11920" xr:uid="{00000000-0005-0000-0000-0000820A0000}"/>
    <cellStyle name="20 % - Markeringsfarve1 3 9 3" xfId="11921" xr:uid="{00000000-0005-0000-0000-0000830A0000}"/>
    <cellStyle name="20 % - Markeringsfarve1 3 9 3 2" xfId="11922" xr:uid="{00000000-0005-0000-0000-0000840A0000}"/>
    <cellStyle name="20 % - Markeringsfarve1 3 9 3 2 2" xfId="34550" xr:uid="{00000000-0005-0000-0000-00009B720000}"/>
    <cellStyle name="20 % - Markeringsfarve1 3 9 3 3" xfId="11923" xr:uid="{00000000-0005-0000-0000-0000850A0000}"/>
    <cellStyle name="20 % - Markeringsfarve1 3 9 3 3 2" xfId="34551" xr:uid="{00000000-0005-0000-0000-00009C720000}"/>
    <cellStyle name="20 % - Markeringsfarve1 3 9 3 4" xfId="34549" xr:uid="{00000000-0005-0000-0000-00009A720000}"/>
    <cellStyle name="20 % - Markeringsfarve1 3 9 4" xfId="34548" xr:uid="{00000000-0005-0000-0000-000099720000}"/>
    <cellStyle name="20 % - Markeringsfarve1 4" xfId="453" xr:uid="{00000000-0005-0000-0000-0000860A0000}"/>
    <cellStyle name="20 % - Markeringsfarve1 4 10" xfId="11924" xr:uid="{00000000-0005-0000-0000-0000870A0000}"/>
    <cellStyle name="20 % - Markeringsfarve1 4 10 2" xfId="34552" xr:uid="{00000000-0005-0000-0000-00009D720000}"/>
    <cellStyle name="20 % - Markeringsfarve1 4 11" xfId="11925" xr:uid="{00000000-0005-0000-0000-0000880A0000}"/>
    <cellStyle name="20 % - Markeringsfarve1 4 11 2" xfId="34553" xr:uid="{00000000-0005-0000-0000-00009E720000}"/>
    <cellStyle name="20 % - Markeringsfarve1 4 2" xfId="454" xr:uid="{00000000-0005-0000-0000-0000890A0000}"/>
    <cellStyle name="20 % - Markeringsfarve1 4 2 2" xfId="455" xr:uid="{00000000-0005-0000-0000-00008A0A0000}"/>
    <cellStyle name="20 % - Markeringsfarve1 4 2 2 2" xfId="456" xr:uid="{00000000-0005-0000-0000-00008B0A0000}"/>
    <cellStyle name="20 % - Markeringsfarve1 4 2 2 2 2" xfId="5469" xr:uid="{00000000-0005-0000-0000-00008C0A0000}"/>
    <cellStyle name="20 % - Markeringsfarve1 4 2 2 2 2 2" xfId="11926" xr:uid="{00000000-0005-0000-0000-00008D0A0000}"/>
    <cellStyle name="20 % - Markeringsfarve1 4 2 2 2 2 2 2" xfId="34554" xr:uid="{00000000-0005-0000-0000-0000A2720000}"/>
    <cellStyle name="20 % - Markeringsfarve1 4 2 2 2 2 3" xfId="11927" xr:uid="{00000000-0005-0000-0000-00008E0A0000}"/>
    <cellStyle name="20 % - Markeringsfarve1 4 2 2 2 2 3 2" xfId="34555" xr:uid="{00000000-0005-0000-0000-0000A3720000}"/>
    <cellStyle name="20 % - Markeringsfarve1 4 2 2 2 2 4" xfId="11928" xr:uid="{00000000-0005-0000-0000-00008F0A0000}"/>
    <cellStyle name="20 % - Markeringsfarve1 4 2 2 2 2 4 2" xfId="34556" xr:uid="{00000000-0005-0000-0000-0000A4720000}"/>
    <cellStyle name="20 % - Markeringsfarve1 4 2 2 2 2 5" xfId="29209" xr:uid="{00000000-0005-0000-0000-0000A1720000}"/>
    <cellStyle name="20 % - Markeringsfarve1 4 2 2 2 3" xfId="8333" xr:uid="{00000000-0005-0000-0000-0000900A0000}"/>
    <cellStyle name="20 % - Markeringsfarve1 4 2 2 2 3 2" xfId="30982" xr:uid="{00000000-0005-0000-0000-0000A5720000}"/>
    <cellStyle name="20 % - Markeringsfarve1 4 2 2 2 4" xfId="11929" xr:uid="{00000000-0005-0000-0000-0000910A0000}"/>
    <cellStyle name="20 % - Markeringsfarve1 4 2 2 2 4 2" xfId="34557" xr:uid="{00000000-0005-0000-0000-0000A6720000}"/>
    <cellStyle name="20 % - Markeringsfarve1 4 2 2 2 5" xfId="11930" xr:uid="{00000000-0005-0000-0000-0000920A0000}"/>
    <cellStyle name="20 % - Markeringsfarve1 4 2 2 2 5 2" xfId="34558" xr:uid="{00000000-0005-0000-0000-0000A7720000}"/>
    <cellStyle name="20 % - Markeringsfarve1 4 2 2 2 6" xfId="27350" xr:uid="{00000000-0005-0000-0000-0000A0720000}"/>
    <cellStyle name="20 % - Markeringsfarve1 4 2 2 3" xfId="5468" xr:uid="{00000000-0005-0000-0000-0000930A0000}"/>
    <cellStyle name="20 % - Markeringsfarve1 4 2 2 3 2" xfId="11931" xr:uid="{00000000-0005-0000-0000-0000940A0000}"/>
    <cellStyle name="20 % - Markeringsfarve1 4 2 2 3 2 2" xfId="34559" xr:uid="{00000000-0005-0000-0000-0000A9720000}"/>
    <cellStyle name="20 % - Markeringsfarve1 4 2 2 3 3" xfId="11932" xr:uid="{00000000-0005-0000-0000-0000950A0000}"/>
    <cellStyle name="20 % - Markeringsfarve1 4 2 2 3 3 2" xfId="34560" xr:uid="{00000000-0005-0000-0000-0000AA720000}"/>
    <cellStyle name="20 % - Markeringsfarve1 4 2 2 3 4" xfId="11933" xr:uid="{00000000-0005-0000-0000-0000960A0000}"/>
    <cellStyle name="20 % - Markeringsfarve1 4 2 2 3 4 2" xfId="34561" xr:uid="{00000000-0005-0000-0000-0000AB720000}"/>
    <cellStyle name="20 % - Markeringsfarve1 4 2 2 3 5" xfId="29208" xr:uid="{00000000-0005-0000-0000-0000A8720000}"/>
    <cellStyle name="20 % - Markeringsfarve1 4 2 2 4" xfId="8332" xr:uid="{00000000-0005-0000-0000-0000970A0000}"/>
    <cellStyle name="20 % - Markeringsfarve1 4 2 2 4 2" xfId="11934" xr:uid="{00000000-0005-0000-0000-0000980A0000}"/>
    <cellStyle name="20 % - Markeringsfarve1 4 2 2 4 2 2" xfId="34562" xr:uid="{00000000-0005-0000-0000-0000AD720000}"/>
    <cellStyle name="20 % - Markeringsfarve1 4 2 2 4 3" xfId="11935" xr:uid="{00000000-0005-0000-0000-0000990A0000}"/>
    <cellStyle name="20 % - Markeringsfarve1 4 2 2 4 3 2" xfId="34563" xr:uid="{00000000-0005-0000-0000-0000AE720000}"/>
    <cellStyle name="20 % - Markeringsfarve1 4 2 2 4 4" xfId="11936" xr:uid="{00000000-0005-0000-0000-00009A0A0000}"/>
    <cellStyle name="20 % - Markeringsfarve1 4 2 2 4 4 2" xfId="34564" xr:uid="{00000000-0005-0000-0000-0000AF720000}"/>
    <cellStyle name="20 % - Markeringsfarve1 4 2 2 4 5" xfId="30981" xr:uid="{00000000-0005-0000-0000-0000AC720000}"/>
    <cellStyle name="20 % - Markeringsfarve1 4 2 2 5" xfId="11937" xr:uid="{00000000-0005-0000-0000-00009B0A0000}"/>
    <cellStyle name="20 % - Markeringsfarve1 4 2 2 5 2" xfId="34565" xr:uid="{00000000-0005-0000-0000-0000B0720000}"/>
    <cellStyle name="20 % - Markeringsfarve1 4 2 2 6" xfId="11938" xr:uid="{00000000-0005-0000-0000-00009C0A0000}"/>
    <cellStyle name="20 % - Markeringsfarve1 4 2 2 6 2" xfId="34566" xr:uid="{00000000-0005-0000-0000-0000B1720000}"/>
    <cellStyle name="20 % - Markeringsfarve1 4 2 2 7" xfId="11939" xr:uid="{00000000-0005-0000-0000-00009D0A0000}"/>
    <cellStyle name="20 % - Markeringsfarve1 4 2 2 7 2" xfId="34567" xr:uid="{00000000-0005-0000-0000-0000B2720000}"/>
    <cellStyle name="20 % - Markeringsfarve1 4 2 2 8" xfId="27349" xr:uid="{00000000-0005-0000-0000-00009F720000}"/>
    <cellStyle name="20 % - Markeringsfarve1 4 2 3" xfId="11940" xr:uid="{00000000-0005-0000-0000-00009E0A0000}"/>
    <cellStyle name="20 % - Markeringsfarve1 4 2 3 2" xfId="11941" xr:uid="{00000000-0005-0000-0000-00009F0A0000}"/>
    <cellStyle name="20 % - Markeringsfarve1 4 2 3 3" xfId="11942" xr:uid="{00000000-0005-0000-0000-0000A00A0000}"/>
    <cellStyle name="20 % - Markeringsfarve1 4 2 3 3 2" xfId="11943" xr:uid="{00000000-0005-0000-0000-0000A10A0000}"/>
    <cellStyle name="20 % - Markeringsfarve1 4 2 3 3 2 2" xfId="34570" xr:uid="{00000000-0005-0000-0000-0000B5720000}"/>
    <cellStyle name="20 % - Markeringsfarve1 4 2 3 3 3" xfId="11944" xr:uid="{00000000-0005-0000-0000-0000A20A0000}"/>
    <cellStyle name="20 % - Markeringsfarve1 4 2 3 3 3 2" xfId="34571" xr:uid="{00000000-0005-0000-0000-0000B6720000}"/>
    <cellStyle name="20 % - Markeringsfarve1 4 2 3 3 4" xfId="34569" xr:uid="{00000000-0005-0000-0000-0000B4720000}"/>
    <cellStyle name="20 % - Markeringsfarve1 4 2 3 4" xfId="34568" xr:uid="{00000000-0005-0000-0000-0000B3720000}"/>
    <cellStyle name="20 % - Markeringsfarve1 4 2 4" xfId="11945" xr:uid="{00000000-0005-0000-0000-0000A30A0000}"/>
    <cellStyle name="20 % - Markeringsfarve1 4 2 4 2" xfId="11946" xr:uid="{00000000-0005-0000-0000-0000A40A0000}"/>
    <cellStyle name="20 % - Markeringsfarve1 4 2 4 2 2" xfId="34573" xr:uid="{00000000-0005-0000-0000-0000B8720000}"/>
    <cellStyle name="20 % - Markeringsfarve1 4 2 4 3" xfId="11947" xr:uid="{00000000-0005-0000-0000-0000A50A0000}"/>
    <cellStyle name="20 % - Markeringsfarve1 4 2 4 3 2" xfId="34574" xr:uid="{00000000-0005-0000-0000-0000B9720000}"/>
    <cellStyle name="20 % - Markeringsfarve1 4 2 4 4" xfId="11948" xr:uid="{00000000-0005-0000-0000-0000A60A0000}"/>
    <cellStyle name="20 % - Markeringsfarve1 4 2 4 4 2" xfId="34575" xr:uid="{00000000-0005-0000-0000-0000BA720000}"/>
    <cellStyle name="20 % - Markeringsfarve1 4 2 4 5" xfId="34572" xr:uid="{00000000-0005-0000-0000-0000B7720000}"/>
    <cellStyle name="20 % - Markeringsfarve1 4 2 5" xfId="11949" xr:uid="{00000000-0005-0000-0000-0000A70A0000}"/>
    <cellStyle name="20 % - Markeringsfarve1 4 2 5 2" xfId="34576" xr:uid="{00000000-0005-0000-0000-0000BB720000}"/>
    <cellStyle name="20 % - Markeringsfarve1 4 2 6" xfId="11950" xr:uid="{00000000-0005-0000-0000-0000A80A0000}"/>
    <cellStyle name="20 % - Markeringsfarve1 4 2 6 2" xfId="34577" xr:uid="{00000000-0005-0000-0000-0000BC720000}"/>
    <cellStyle name="20 % - Markeringsfarve1 4 2 7" xfId="11951" xr:uid="{00000000-0005-0000-0000-0000A90A0000}"/>
    <cellStyle name="20 % - Markeringsfarve1 4 2 7 2" xfId="34578" xr:uid="{00000000-0005-0000-0000-0000BD720000}"/>
    <cellStyle name="20 % - Markeringsfarve1 4 3" xfId="457" xr:uid="{00000000-0005-0000-0000-0000AA0A0000}"/>
    <cellStyle name="20 % - Markeringsfarve1 4 3 10" xfId="11952" xr:uid="{00000000-0005-0000-0000-0000AB0A0000}"/>
    <cellStyle name="20 % - Markeringsfarve1 4 3 10 2" xfId="34579" xr:uid="{00000000-0005-0000-0000-0000BF720000}"/>
    <cellStyle name="20 % - Markeringsfarve1 4 3 11" xfId="27351" xr:uid="{00000000-0005-0000-0000-0000BE720000}"/>
    <cellStyle name="20 % - Markeringsfarve1 4 3 2" xfId="458" xr:uid="{00000000-0005-0000-0000-0000AC0A0000}"/>
    <cellStyle name="20 % - Markeringsfarve1 4 3 2 2" xfId="459" xr:uid="{00000000-0005-0000-0000-0000AD0A0000}"/>
    <cellStyle name="20 % - Markeringsfarve1 4 3 2 2 2" xfId="5472" xr:uid="{00000000-0005-0000-0000-0000AE0A0000}"/>
    <cellStyle name="20 % - Markeringsfarve1 4 3 2 2 2 2" xfId="11953" xr:uid="{00000000-0005-0000-0000-0000AF0A0000}"/>
    <cellStyle name="20 % - Markeringsfarve1 4 3 2 2 2 2 2" xfId="34580" xr:uid="{00000000-0005-0000-0000-0000C3720000}"/>
    <cellStyle name="20 % - Markeringsfarve1 4 3 2 2 2 3" xfId="11954" xr:uid="{00000000-0005-0000-0000-0000B00A0000}"/>
    <cellStyle name="20 % - Markeringsfarve1 4 3 2 2 2 3 2" xfId="34581" xr:uid="{00000000-0005-0000-0000-0000C4720000}"/>
    <cellStyle name="20 % - Markeringsfarve1 4 3 2 2 2 4" xfId="11955" xr:uid="{00000000-0005-0000-0000-0000B10A0000}"/>
    <cellStyle name="20 % - Markeringsfarve1 4 3 2 2 2 4 2" xfId="34582" xr:uid="{00000000-0005-0000-0000-0000C5720000}"/>
    <cellStyle name="20 % - Markeringsfarve1 4 3 2 2 2 5" xfId="29212" xr:uid="{00000000-0005-0000-0000-0000C2720000}"/>
    <cellStyle name="20 % - Markeringsfarve1 4 3 2 2 3" xfId="8336" xr:uid="{00000000-0005-0000-0000-0000B20A0000}"/>
    <cellStyle name="20 % - Markeringsfarve1 4 3 2 2 3 2" xfId="30985" xr:uid="{00000000-0005-0000-0000-0000C6720000}"/>
    <cellStyle name="20 % - Markeringsfarve1 4 3 2 2 4" xfId="11956" xr:uid="{00000000-0005-0000-0000-0000B30A0000}"/>
    <cellStyle name="20 % - Markeringsfarve1 4 3 2 2 4 2" xfId="34583" xr:uid="{00000000-0005-0000-0000-0000C7720000}"/>
    <cellStyle name="20 % - Markeringsfarve1 4 3 2 2 5" xfId="11957" xr:uid="{00000000-0005-0000-0000-0000B40A0000}"/>
    <cellStyle name="20 % - Markeringsfarve1 4 3 2 2 5 2" xfId="34584" xr:uid="{00000000-0005-0000-0000-0000C8720000}"/>
    <cellStyle name="20 % - Markeringsfarve1 4 3 2 2 6" xfId="27353" xr:uid="{00000000-0005-0000-0000-0000C1720000}"/>
    <cellStyle name="20 % - Markeringsfarve1 4 3 2 3" xfId="5471" xr:uid="{00000000-0005-0000-0000-0000B50A0000}"/>
    <cellStyle name="20 % - Markeringsfarve1 4 3 2 3 2" xfId="11958" xr:uid="{00000000-0005-0000-0000-0000B60A0000}"/>
    <cellStyle name="20 % - Markeringsfarve1 4 3 2 3 2 2" xfId="34585" xr:uid="{00000000-0005-0000-0000-0000CA720000}"/>
    <cellStyle name="20 % - Markeringsfarve1 4 3 2 3 3" xfId="11959" xr:uid="{00000000-0005-0000-0000-0000B70A0000}"/>
    <cellStyle name="20 % - Markeringsfarve1 4 3 2 3 3 2" xfId="34586" xr:uid="{00000000-0005-0000-0000-0000CB720000}"/>
    <cellStyle name="20 % - Markeringsfarve1 4 3 2 3 4" xfId="11960" xr:uid="{00000000-0005-0000-0000-0000B80A0000}"/>
    <cellStyle name="20 % - Markeringsfarve1 4 3 2 3 4 2" xfId="34587" xr:uid="{00000000-0005-0000-0000-0000CC720000}"/>
    <cellStyle name="20 % - Markeringsfarve1 4 3 2 3 5" xfId="29211" xr:uid="{00000000-0005-0000-0000-0000C9720000}"/>
    <cellStyle name="20 % - Markeringsfarve1 4 3 2 4" xfId="8335" xr:uid="{00000000-0005-0000-0000-0000B90A0000}"/>
    <cellStyle name="20 % - Markeringsfarve1 4 3 2 4 2" xfId="11961" xr:uid="{00000000-0005-0000-0000-0000BA0A0000}"/>
    <cellStyle name="20 % - Markeringsfarve1 4 3 2 4 2 2" xfId="34588" xr:uid="{00000000-0005-0000-0000-0000CE720000}"/>
    <cellStyle name="20 % - Markeringsfarve1 4 3 2 4 3" xfId="11962" xr:uid="{00000000-0005-0000-0000-0000BB0A0000}"/>
    <cellStyle name="20 % - Markeringsfarve1 4 3 2 4 3 2" xfId="34589" xr:uid="{00000000-0005-0000-0000-0000CF720000}"/>
    <cellStyle name="20 % - Markeringsfarve1 4 3 2 4 4" xfId="11963" xr:uid="{00000000-0005-0000-0000-0000BC0A0000}"/>
    <cellStyle name="20 % - Markeringsfarve1 4 3 2 4 4 2" xfId="34590" xr:uid="{00000000-0005-0000-0000-0000D0720000}"/>
    <cellStyle name="20 % - Markeringsfarve1 4 3 2 4 5" xfId="30984" xr:uid="{00000000-0005-0000-0000-0000CD720000}"/>
    <cellStyle name="20 % - Markeringsfarve1 4 3 2 5" xfId="11964" xr:uid="{00000000-0005-0000-0000-0000BD0A0000}"/>
    <cellStyle name="20 % - Markeringsfarve1 4 3 2 5 2" xfId="34591" xr:uid="{00000000-0005-0000-0000-0000D1720000}"/>
    <cellStyle name="20 % - Markeringsfarve1 4 3 2 6" xfId="11965" xr:uid="{00000000-0005-0000-0000-0000BE0A0000}"/>
    <cellStyle name="20 % - Markeringsfarve1 4 3 2 6 2" xfId="34592" xr:uid="{00000000-0005-0000-0000-0000D2720000}"/>
    <cellStyle name="20 % - Markeringsfarve1 4 3 2 7" xfId="11966" xr:uid="{00000000-0005-0000-0000-0000BF0A0000}"/>
    <cellStyle name="20 % - Markeringsfarve1 4 3 2 7 2" xfId="34593" xr:uid="{00000000-0005-0000-0000-0000D3720000}"/>
    <cellStyle name="20 % - Markeringsfarve1 4 3 2 8" xfId="27352" xr:uid="{00000000-0005-0000-0000-0000C0720000}"/>
    <cellStyle name="20 % - Markeringsfarve1 4 3 3" xfId="460" xr:uid="{00000000-0005-0000-0000-0000C00A0000}"/>
    <cellStyle name="20 % - Markeringsfarve1 4 3 3 2" xfId="461" xr:uid="{00000000-0005-0000-0000-0000C10A0000}"/>
    <cellStyle name="20 % - Markeringsfarve1 4 3 3 2 2" xfId="5474" xr:uid="{00000000-0005-0000-0000-0000C20A0000}"/>
    <cellStyle name="20 % - Markeringsfarve1 4 3 3 2 2 2" xfId="11967" xr:uid="{00000000-0005-0000-0000-0000C30A0000}"/>
    <cellStyle name="20 % - Markeringsfarve1 4 3 3 2 2 2 2" xfId="34594" xr:uid="{00000000-0005-0000-0000-0000D7720000}"/>
    <cellStyle name="20 % - Markeringsfarve1 4 3 3 2 2 3" xfId="11968" xr:uid="{00000000-0005-0000-0000-0000C40A0000}"/>
    <cellStyle name="20 % - Markeringsfarve1 4 3 3 2 2 3 2" xfId="34595" xr:uid="{00000000-0005-0000-0000-0000D8720000}"/>
    <cellStyle name="20 % - Markeringsfarve1 4 3 3 2 2 4" xfId="11969" xr:uid="{00000000-0005-0000-0000-0000C50A0000}"/>
    <cellStyle name="20 % - Markeringsfarve1 4 3 3 2 2 4 2" xfId="34596" xr:uid="{00000000-0005-0000-0000-0000D9720000}"/>
    <cellStyle name="20 % - Markeringsfarve1 4 3 3 2 2 5" xfId="29214" xr:uid="{00000000-0005-0000-0000-0000D6720000}"/>
    <cellStyle name="20 % - Markeringsfarve1 4 3 3 2 3" xfId="8338" xr:uid="{00000000-0005-0000-0000-0000C60A0000}"/>
    <cellStyle name="20 % - Markeringsfarve1 4 3 3 2 3 2" xfId="30987" xr:uid="{00000000-0005-0000-0000-0000DA720000}"/>
    <cellStyle name="20 % - Markeringsfarve1 4 3 3 2 4" xfId="11970" xr:uid="{00000000-0005-0000-0000-0000C70A0000}"/>
    <cellStyle name="20 % - Markeringsfarve1 4 3 3 2 4 2" xfId="34597" xr:uid="{00000000-0005-0000-0000-0000DB720000}"/>
    <cellStyle name="20 % - Markeringsfarve1 4 3 3 2 5" xfId="11971" xr:uid="{00000000-0005-0000-0000-0000C80A0000}"/>
    <cellStyle name="20 % - Markeringsfarve1 4 3 3 2 5 2" xfId="34598" xr:uid="{00000000-0005-0000-0000-0000DC720000}"/>
    <cellStyle name="20 % - Markeringsfarve1 4 3 3 2 6" xfId="27355" xr:uid="{00000000-0005-0000-0000-0000D5720000}"/>
    <cellStyle name="20 % - Markeringsfarve1 4 3 3 3" xfId="5473" xr:uid="{00000000-0005-0000-0000-0000C90A0000}"/>
    <cellStyle name="20 % - Markeringsfarve1 4 3 3 3 2" xfId="11972" xr:uid="{00000000-0005-0000-0000-0000CA0A0000}"/>
    <cellStyle name="20 % - Markeringsfarve1 4 3 3 3 2 2" xfId="34599" xr:uid="{00000000-0005-0000-0000-0000DE720000}"/>
    <cellStyle name="20 % - Markeringsfarve1 4 3 3 3 3" xfId="11973" xr:uid="{00000000-0005-0000-0000-0000CB0A0000}"/>
    <cellStyle name="20 % - Markeringsfarve1 4 3 3 3 3 2" xfId="34600" xr:uid="{00000000-0005-0000-0000-0000DF720000}"/>
    <cellStyle name="20 % - Markeringsfarve1 4 3 3 3 4" xfId="11974" xr:uid="{00000000-0005-0000-0000-0000CC0A0000}"/>
    <cellStyle name="20 % - Markeringsfarve1 4 3 3 3 4 2" xfId="34601" xr:uid="{00000000-0005-0000-0000-0000E0720000}"/>
    <cellStyle name="20 % - Markeringsfarve1 4 3 3 3 5" xfId="29213" xr:uid="{00000000-0005-0000-0000-0000DD720000}"/>
    <cellStyle name="20 % - Markeringsfarve1 4 3 3 4" xfId="8337" xr:uid="{00000000-0005-0000-0000-0000CD0A0000}"/>
    <cellStyle name="20 % - Markeringsfarve1 4 3 3 4 2" xfId="30986" xr:uid="{00000000-0005-0000-0000-0000E1720000}"/>
    <cellStyle name="20 % - Markeringsfarve1 4 3 3 5" xfId="11975" xr:uid="{00000000-0005-0000-0000-0000CE0A0000}"/>
    <cellStyle name="20 % - Markeringsfarve1 4 3 3 5 2" xfId="34602" xr:uid="{00000000-0005-0000-0000-0000E2720000}"/>
    <cellStyle name="20 % - Markeringsfarve1 4 3 3 6" xfId="11976" xr:uid="{00000000-0005-0000-0000-0000CF0A0000}"/>
    <cellStyle name="20 % - Markeringsfarve1 4 3 3 6 2" xfId="34603" xr:uid="{00000000-0005-0000-0000-0000E3720000}"/>
    <cellStyle name="20 % - Markeringsfarve1 4 3 3 7" xfId="27354" xr:uid="{00000000-0005-0000-0000-0000D4720000}"/>
    <cellStyle name="20 % - Markeringsfarve1 4 3 4" xfId="462" xr:uid="{00000000-0005-0000-0000-0000D00A0000}"/>
    <cellStyle name="20 % - Markeringsfarve1 4 3 4 2" xfId="5475" xr:uid="{00000000-0005-0000-0000-0000D10A0000}"/>
    <cellStyle name="20 % - Markeringsfarve1 4 3 4 2 2" xfId="11977" xr:uid="{00000000-0005-0000-0000-0000D20A0000}"/>
    <cellStyle name="20 % - Markeringsfarve1 4 3 4 2 2 2" xfId="34604" xr:uid="{00000000-0005-0000-0000-0000E6720000}"/>
    <cellStyle name="20 % - Markeringsfarve1 4 3 4 2 3" xfId="11978" xr:uid="{00000000-0005-0000-0000-0000D30A0000}"/>
    <cellStyle name="20 % - Markeringsfarve1 4 3 4 2 3 2" xfId="34605" xr:uid="{00000000-0005-0000-0000-0000E7720000}"/>
    <cellStyle name="20 % - Markeringsfarve1 4 3 4 2 4" xfId="11979" xr:uid="{00000000-0005-0000-0000-0000D40A0000}"/>
    <cellStyle name="20 % - Markeringsfarve1 4 3 4 2 4 2" xfId="34606" xr:uid="{00000000-0005-0000-0000-0000E8720000}"/>
    <cellStyle name="20 % - Markeringsfarve1 4 3 4 2 5" xfId="29215" xr:uid="{00000000-0005-0000-0000-0000E5720000}"/>
    <cellStyle name="20 % - Markeringsfarve1 4 3 4 3" xfId="8339" xr:uid="{00000000-0005-0000-0000-0000D50A0000}"/>
    <cellStyle name="20 % - Markeringsfarve1 4 3 4 3 2" xfId="30988" xr:uid="{00000000-0005-0000-0000-0000E9720000}"/>
    <cellStyle name="20 % - Markeringsfarve1 4 3 4 4" xfId="11980" xr:uid="{00000000-0005-0000-0000-0000D60A0000}"/>
    <cellStyle name="20 % - Markeringsfarve1 4 3 4 4 2" xfId="34607" xr:uid="{00000000-0005-0000-0000-0000EA720000}"/>
    <cellStyle name="20 % - Markeringsfarve1 4 3 4 5" xfId="11981" xr:uid="{00000000-0005-0000-0000-0000D70A0000}"/>
    <cellStyle name="20 % - Markeringsfarve1 4 3 4 5 2" xfId="34608" xr:uid="{00000000-0005-0000-0000-0000EB720000}"/>
    <cellStyle name="20 % - Markeringsfarve1 4 3 4 6" xfId="27356" xr:uid="{00000000-0005-0000-0000-0000E4720000}"/>
    <cellStyle name="20 % - Markeringsfarve1 4 3 5" xfId="463" xr:uid="{00000000-0005-0000-0000-0000D80A0000}"/>
    <cellStyle name="20 % - Markeringsfarve1 4 3 5 2" xfId="5476" xr:uid="{00000000-0005-0000-0000-0000D90A0000}"/>
    <cellStyle name="20 % - Markeringsfarve1 4 3 5 2 2" xfId="11982" xr:uid="{00000000-0005-0000-0000-0000DA0A0000}"/>
    <cellStyle name="20 % - Markeringsfarve1 4 3 5 2 2 2" xfId="34609" xr:uid="{00000000-0005-0000-0000-0000EE720000}"/>
    <cellStyle name="20 % - Markeringsfarve1 4 3 5 2 3" xfId="11983" xr:uid="{00000000-0005-0000-0000-0000DB0A0000}"/>
    <cellStyle name="20 % - Markeringsfarve1 4 3 5 2 3 2" xfId="34610" xr:uid="{00000000-0005-0000-0000-0000EF720000}"/>
    <cellStyle name="20 % - Markeringsfarve1 4 3 5 2 4" xfId="11984" xr:uid="{00000000-0005-0000-0000-0000DC0A0000}"/>
    <cellStyle name="20 % - Markeringsfarve1 4 3 5 2 4 2" xfId="34611" xr:uid="{00000000-0005-0000-0000-0000F0720000}"/>
    <cellStyle name="20 % - Markeringsfarve1 4 3 5 2 5" xfId="29216" xr:uid="{00000000-0005-0000-0000-0000ED720000}"/>
    <cellStyle name="20 % - Markeringsfarve1 4 3 5 3" xfId="8340" xr:uid="{00000000-0005-0000-0000-0000DD0A0000}"/>
    <cellStyle name="20 % - Markeringsfarve1 4 3 5 3 2" xfId="30989" xr:uid="{00000000-0005-0000-0000-0000F1720000}"/>
    <cellStyle name="20 % - Markeringsfarve1 4 3 5 4" xfId="11985" xr:uid="{00000000-0005-0000-0000-0000DE0A0000}"/>
    <cellStyle name="20 % - Markeringsfarve1 4 3 5 4 2" xfId="34612" xr:uid="{00000000-0005-0000-0000-0000F2720000}"/>
    <cellStyle name="20 % - Markeringsfarve1 4 3 5 5" xfId="11986" xr:uid="{00000000-0005-0000-0000-0000DF0A0000}"/>
    <cellStyle name="20 % - Markeringsfarve1 4 3 5 5 2" xfId="34613" xr:uid="{00000000-0005-0000-0000-0000F3720000}"/>
    <cellStyle name="20 % - Markeringsfarve1 4 3 5 6" xfId="27357" xr:uid="{00000000-0005-0000-0000-0000EC720000}"/>
    <cellStyle name="20 % - Markeringsfarve1 4 3 6" xfId="464" xr:uid="{00000000-0005-0000-0000-0000E00A0000}"/>
    <cellStyle name="20 % - Markeringsfarve1 4 3 6 2" xfId="5477" xr:uid="{00000000-0005-0000-0000-0000E10A0000}"/>
    <cellStyle name="20 % - Markeringsfarve1 4 3 6 2 2" xfId="29217" xr:uid="{00000000-0005-0000-0000-0000F5720000}"/>
    <cellStyle name="20 % - Markeringsfarve1 4 3 6 3" xfId="8341" xr:uid="{00000000-0005-0000-0000-0000E20A0000}"/>
    <cellStyle name="20 % - Markeringsfarve1 4 3 6 3 2" xfId="30990" xr:uid="{00000000-0005-0000-0000-0000F6720000}"/>
    <cellStyle name="20 % - Markeringsfarve1 4 3 6 4" xfId="11987" xr:uid="{00000000-0005-0000-0000-0000E30A0000}"/>
    <cellStyle name="20 % - Markeringsfarve1 4 3 6 4 2" xfId="34614" xr:uid="{00000000-0005-0000-0000-0000F7720000}"/>
    <cellStyle name="20 % - Markeringsfarve1 4 3 6 5" xfId="27358" xr:uid="{00000000-0005-0000-0000-0000F4720000}"/>
    <cellStyle name="20 % - Markeringsfarve1 4 3 7" xfId="5470" xr:uid="{00000000-0005-0000-0000-0000E40A0000}"/>
    <cellStyle name="20 % - Markeringsfarve1 4 3 7 2" xfId="11988" xr:uid="{00000000-0005-0000-0000-0000E50A0000}"/>
    <cellStyle name="20 % - Markeringsfarve1 4 3 7 2 2" xfId="34615" xr:uid="{00000000-0005-0000-0000-0000F9720000}"/>
    <cellStyle name="20 % - Markeringsfarve1 4 3 7 3" xfId="11989" xr:uid="{00000000-0005-0000-0000-0000E60A0000}"/>
    <cellStyle name="20 % - Markeringsfarve1 4 3 7 3 2" xfId="34616" xr:uid="{00000000-0005-0000-0000-0000FA720000}"/>
    <cellStyle name="20 % - Markeringsfarve1 4 3 7 4" xfId="11990" xr:uid="{00000000-0005-0000-0000-0000E70A0000}"/>
    <cellStyle name="20 % - Markeringsfarve1 4 3 7 4 2" xfId="34617" xr:uid="{00000000-0005-0000-0000-0000FB720000}"/>
    <cellStyle name="20 % - Markeringsfarve1 4 3 7 5" xfId="29210" xr:uid="{00000000-0005-0000-0000-0000F8720000}"/>
    <cellStyle name="20 % - Markeringsfarve1 4 3 8" xfId="8334" xr:uid="{00000000-0005-0000-0000-0000E80A0000}"/>
    <cellStyle name="20 % - Markeringsfarve1 4 3 8 2" xfId="30983" xr:uid="{00000000-0005-0000-0000-0000FC720000}"/>
    <cellStyle name="20 % - Markeringsfarve1 4 3 9" xfId="11991" xr:uid="{00000000-0005-0000-0000-0000E90A0000}"/>
    <cellStyle name="20 % - Markeringsfarve1 4 3 9 2" xfId="34618" xr:uid="{00000000-0005-0000-0000-0000FD720000}"/>
    <cellStyle name="20 % - Markeringsfarve1 4 4" xfId="465" xr:uid="{00000000-0005-0000-0000-0000EA0A0000}"/>
    <cellStyle name="20 % - Markeringsfarve1 4 4 10" xfId="11992" xr:uid="{00000000-0005-0000-0000-0000EB0A0000}"/>
    <cellStyle name="20 % - Markeringsfarve1 4 4 10 2" xfId="34619" xr:uid="{00000000-0005-0000-0000-0000FF720000}"/>
    <cellStyle name="20 % - Markeringsfarve1 4 4 11" xfId="27359" xr:uid="{00000000-0005-0000-0000-0000FE720000}"/>
    <cellStyle name="20 % - Markeringsfarve1 4 4 2" xfId="466" xr:uid="{00000000-0005-0000-0000-0000EC0A0000}"/>
    <cellStyle name="20 % - Markeringsfarve1 4 4 2 2" xfId="467" xr:uid="{00000000-0005-0000-0000-0000ED0A0000}"/>
    <cellStyle name="20 % - Markeringsfarve1 4 4 2 2 2" xfId="5480" xr:uid="{00000000-0005-0000-0000-0000EE0A0000}"/>
    <cellStyle name="20 % - Markeringsfarve1 4 4 2 2 2 2" xfId="11993" xr:uid="{00000000-0005-0000-0000-0000EF0A0000}"/>
    <cellStyle name="20 % - Markeringsfarve1 4 4 2 2 2 2 2" xfId="34620" xr:uid="{00000000-0005-0000-0000-000003730000}"/>
    <cellStyle name="20 % - Markeringsfarve1 4 4 2 2 2 3" xfId="11994" xr:uid="{00000000-0005-0000-0000-0000F00A0000}"/>
    <cellStyle name="20 % - Markeringsfarve1 4 4 2 2 2 3 2" xfId="34621" xr:uid="{00000000-0005-0000-0000-000004730000}"/>
    <cellStyle name="20 % - Markeringsfarve1 4 4 2 2 2 4" xfId="11995" xr:uid="{00000000-0005-0000-0000-0000F10A0000}"/>
    <cellStyle name="20 % - Markeringsfarve1 4 4 2 2 2 4 2" xfId="34622" xr:uid="{00000000-0005-0000-0000-000005730000}"/>
    <cellStyle name="20 % - Markeringsfarve1 4 4 2 2 2 5" xfId="29220" xr:uid="{00000000-0005-0000-0000-000002730000}"/>
    <cellStyle name="20 % - Markeringsfarve1 4 4 2 2 3" xfId="8344" xr:uid="{00000000-0005-0000-0000-0000F20A0000}"/>
    <cellStyle name="20 % - Markeringsfarve1 4 4 2 2 3 2" xfId="30993" xr:uid="{00000000-0005-0000-0000-000006730000}"/>
    <cellStyle name="20 % - Markeringsfarve1 4 4 2 2 4" xfId="11996" xr:uid="{00000000-0005-0000-0000-0000F30A0000}"/>
    <cellStyle name="20 % - Markeringsfarve1 4 4 2 2 4 2" xfId="34623" xr:uid="{00000000-0005-0000-0000-000007730000}"/>
    <cellStyle name="20 % - Markeringsfarve1 4 4 2 2 5" xfId="11997" xr:uid="{00000000-0005-0000-0000-0000F40A0000}"/>
    <cellStyle name="20 % - Markeringsfarve1 4 4 2 2 5 2" xfId="34624" xr:uid="{00000000-0005-0000-0000-000008730000}"/>
    <cellStyle name="20 % - Markeringsfarve1 4 4 2 2 6" xfId="27361" xr:uid="{00000000-0005-0000-0000-000001730000}"/>
    <cellStyle name="20 % - Markeringsfarve1 4 4 2 3" xfId="5479" xr:uid="{00000000-0005-0000-0000-0000F50A0000}"/>
    <cellStyle name="20 % - Markeringsfarve1 4 4 2 3 2" xfId="11998" xr:uid="{00000000-0005-0000-0000-0000F60A0000}"/>
    <cellStyle name="20 % - Markeringsfarve1 4 4 2 3 2 2" xfId="34625" xr:uid="{00000000-0005-0000-0000-00000A730000}"/>
    <cellStyle name="20 % - Markeringsfarve1 4 4 2 3 3" xfId="11999" xr:uid="{00000000-0005-0000-0000-0000F70A0000}"/>
    <cellStyle name="20 % - Markeringsfarve1 4 4 2 3 3 2" xfId="34626" xr:uid="{00000000-0005-0000-0000-00000B730000}"/>
    <cellStyle name="20 % - Markeringsfarve1 4 4 2 3 4" xfId="12000" xr:uid="{00000000-0005-0000-0000-0000F80A0000}"/>
    <cellStyle name="20 % - Markeringsfarve1 4 4 2 3 4 2" xfId="34627" xr:uid="{00000000-0005-0000-0000-00000C730000}"/>
    <cellStyle name="20 % - Markeringsfarve1 4 4 2 3 5" xfId="29219" xr:uid="{00000000-0005-0000-0000-000009730000}"/>
    <cellStyle name="20 % - Markeringsfarve1 4 4 2 4" xfId="8343" xr:uid="{00000000-0005-0000-0000-0000F90A0000}"/>
    <cellStyle name="20 % - Markeringsfarve1 4 4 2 4 2" xfId="12001" xr:uid="{00000000-0005-0000-0000-0000FA0A0000}"/>
    <cellStyle name="20 % - Markeringsfarve1 4 4 2 4 2 2" xfId="34628" xr:uid="{00000000-0005-0000-0000-00000E730000}"/>
    <cellStyle name="20 % - Markeringsfarve1 4 4 2 4 3" xfId="12002" xr:uid="{00000000-0005-0000-0000-0000FB0A0000}"/>
    <cellStyle name="20 % - Markeringsfarve1 4 4 2 4 3 2" xfId="34629" xr:uid="{00000000-0005-0000-0000-00000F730000}"/>
    <cellStyle name="20 % - Markeringsfarve1 4 4 2 4 4" xfId="12003" xr:uid="{00000000-0005-0000-0000-0000FC0A0000}"/>
    <cellStyle name="20 % - Markeringsfarve1 4 4 2 4 4 2" xfId="34630" xr:uid="{00000000-0005-0000-0000-000010730000}"/>
    <cellStyle name="20 % - Markeringsfarve1 4 4 2 4 5" xfId="30992" xr:uid="{00000000-0005-0000-0000-00000D730000}"/>
    <cellStyle name="20 % - Markeringsfarve1 4 4 2 5" xfId="12004" xr:uid="{00000000-0005-0000-0000-0000FD0A0000}"/>
    <cellStyle name="20 % - Markeringsfarve1 4 4 2 5 2" xfId="34631" xr:uid="{00000000-0005-0000-0000-000011730000}"/>
    <cellStyle name="20 % - Markeringsfarve1 4 4 2 6" xfId="12005" xr:uid="{00000000-0005-0000-0000-0000FE0A0000}"/>
    <cellStyle name="20 % - Markeringsfarve1 4 4 2 6 2" xfId="34632" xr:uid="{00000000-0005-0000-0000-000012730000}"/>
    <cellStyle name="20 % - Markeringsfarve1 4 4 2 7" xfId="12006" xr:uid="{00000000-0005-0000-0000-0000FF0A0000}"/>
    <cellStyle name="20 % - Markeringsfarve1 4 4 2 7 2" xfId="34633" xr:uid="{00000000-0005-0000-0000-000013730000}"/>
    <cellStyle name="20 % - Markeringsfarve1 4 4 2 8" xfId="27360" xr:uid="{00000000-0005-0000-0000-000000730000}"/>
    <cellStyle name="20 % - Markeringsfarve1 4 4 3" xfId="468" xr:uid="{00000000-0005-0000-0000-0000000B0000}"/>
    <cellStyle name="20 % - Markeringsfarve1 4 4 3 2" xfId="469" xr:uid="{00000000-0005-0000-0000-0000010B0000}"/>
    <cellStyle name="20 % - Markeringsfarve1 4 4 3 2 2" xfId="5482" xr:uid="{00000000-0005-0000-0000-0000020B0000}"/>
    <cellStyle name="20 % - Markeringsfarve1 4 4 3 2 2 2" xfId="12007" xr:uid="{00000000-0005-0000-0000-0000030B0000}"/>
    <cellStyle name="20 % - Markeringsfarve1 4 4 3 2 2 2 2" xfId="34634" xr:uid="{00000000-0005-0000-0000-000017730000}"/>
    <cellStyle name="20 % - Markeringsfarve1 4 4 3 2 2 3" xfId="12008" xr:uid="{00000000-0005-0000-0000-0000040B0000}"/>
    <cellStyle name="20 % - Markeringsfarve1 4 4 3 2 2 3 2" xfId="34635" xr:uid="{00000000-0005-0000-0000-000018730000}"/>
    <cellStyle name="20 % - Markeringsfarve1 4 4 3 2 2 4" xfId="12009" xr:uid="{00000000-0005-0000-0000-0000050B0000}"/>
    <cellStyle name="20 % - Markeringsfarve1 4 4 3 2 2 4 2" xfId="34636" xr:uid="{00000000-0005-0000-0000-000019730000}"/>
    <cellStyle name="20 % - Markeringsfarve1 4 4 3 2 2 5" xfId="29222" xr:uid="{00000000-0005-0000-0000-000016730000}"/>
    <cellStyle name="20 % - Markeringsfarve1 4 4 3 2 3" xfId="8346" xr:uid="{00000000-0005-0000-0000-0000060B0000}"/>
    <cellStyle name="20 % - Markeringsfarve1 4 4 3 2 3 2" xfId="30995" xr:uid="{00000000-0005-0000-0000-00001A730000}"/>
    <cellStyle name="20 % - Markeringsfarve1 4 4 3 2 4" xfId="12010" xr:uid="{00000000-0005-0000-0000-0000070B0000}"/>
    <cellStyle name="20 % - Markeringsfarve1 4 4 3 2 4 2" xfId="34637" xr:uid="{00000000-0005-0000-0000-00001B730000}"/>
    <cellStyle name="20 % - Markeringsfarve1 4 4 3 2 5" xfId="12011" xr:uid="{00000000-0005-0000-0000-0000080B0000}"/>
    <cellStyle name="20 % - Markeringsfarve1 4 4 3 2 5 2" xfId="34638" xr:uid="{00000000-0005-0000-0000-00001C730000}"/>
    <cellStyle name="20 % - Markeringsfarve1 4 4 3 2 6" xfId="27363" xr:uid="{00000000-0005-0000-0000-000015730000}"/>
    <cellStyle name="20 % - Markeringsfarve1 4 4 3 3" xfId="5481" xr:uid="{00000000-0005-0000-0000-0000090B0000}"/>
    <cellStyle name="20 % - Markeringsfarve1 4 4 3 3 2" xfId="12012" xr:uid="{00000000-0005-0000-0000-00000A0B0000}"/>
    <cellStyle name="20 % - Markeringsfarve1 4 4 3 3 2 2" xfId="34639" xr:uid="{00000000-0005-0000-0000-00001E730000}"/>
    <cellStyle name="20 % - Markeringsfarve1 4 4 3 3 3" xfId="12013" xr:uid="{00000000-0005-0000-0000-00000B0B0000}"/>
    <cellStyle name="20 % - Markeringsfarve1 4 4 3 3 3 2" xfId="34640" xr:uid="{00000000-0005-0000-0000-00001F730000}"/>
    <cellStyle name="20 % - Markeringsfarve1 4 4 3 3 4" xfId="12014" xr:uid="{00000000-0005-0000-0000-00000C0B0000}"/>
    <cellStyle name="20 % - Markeringsfarve1 4 4 3 3 4 2" xfId="34641" xr:uid="{00000000-0005-0000-0000-000020730000}"/>
    <cellStyle name="20 % - Markeringsfarve1 4 4 3 3 5" xfId="29221" xr:uid="{00000000-0005-0000-0000-00001D730000}"/>
    <cellStyle name="20 % - Markeringsfarve1 4 4 3 4" xfId="8345" xr:uid="{00000000-0005-0000-0000-00000D0B0000}"/>
    <cellStyle name="20 % - Markeringsfarve1 4 4 3 4 2" xfId="30994" xr:uid="{00000000-0005-0000-0000-000021730000}"/>
    <cellStyle name="20 % - Markeringsfarve1 4 4 3 5" xfId="12015" xr:uid="{00000000-0005-0000-0000-00000E0B0000}"/>
    <cellStyle name="20 % - Markeringsfarve1 4 4 3 5 2" xfId="34642" xr:uid="{00000000-0005-0000-0000-000022730000}"/>
    <cellStyle name="20 % - Markeringsfarve1 4 4 3 6" xfId="12016" xr:uid="{00000000-0005-0000-0000-00000F0B0000}"/>
    <cellStyle name="20 % - Markeringsfarve1 4 4 3 6 2" xfId="34643" xr:uid="{00000000-0005-0000-0000-000023730000}"/>
    <cellStyle name="20 % - Markeringsfarve1 4 4 3 7" xfId="27362" xr:uid="{00000000-0005-0000-0000-000014730000}"/>
    <cellStyle name="20 % - Markeringsfarve1 4 4 4" xfId="470" xr:uid="{00000000-0005-0000-0000-0000100B0000}"/>
    <cellStyle name="20 % - Markeringsfarve1 4 4 4 2" xfId="5483" xr:uid="{00000000-0005-0000-0000-0000110B0000}"/>
    <cellStyle name="20 % - Markeringsfarve1 4 4 4 2 2" xfId="12017" xr:uid="{00000000-0005-0000-0000-0000120B0000}"/>
    <cellStyle name="20 % - Markeringsfarve1 4 4 4 2 2 2" xfId="34644" xr:uid="{00000000-0005-0000-0000-000026730000}"/>
    <cellStyle name="20 % - Markeringsfarve1 4 4 4 2 3" xfId="12018" xr:uid="{00000000-0005-0000-0000-0000130B0000}"/>
    <cellStyle name="20 % - Markeringsfarve1 4 4 4 2 3 2" xfId="34645" xr:uid="{00000000-0005-0000-0000-000027730000}"/>
    <cellStyle name="20 % - Markeringsfarve1 4 4 4 2 4" xfId="12019" xr:uid="{00000000-0005-0000-0000-0000140B0000}"/>
    <cellStyle name="20 % - Markeringsfarve1 4 4 4 2 4 2" xfId="34646" xr:uid="{00000000-0005-0000-0000-000028730000}"/>
    <cellStyle name="20 % - Markeringsfarve1 4 4 4 2 5" xfId="29223" xr:uid="{00000000-0005-0000-0000-000025730000}"/>
    <cellStyle name="20 % - Markeringsfarve1 4 4 4 3" xfId="8347" xr:uid="{00000000-0005-0000-0000-0000150B0000}"/>
    <cellStyle name="20 % - Markeringsfarve1 4 4 4 3 2" xfId="30996" xr:uid="{00000000-0005-0000-0000-000029730000}"/>
    <cellStyle name="20 % - Markeringsfarve1 4 4 4 4" xfId="12020" xr:uid="{00000000-0005-0000-0000-0000160B0000}"/>
    <cellStyle name="20 % - Markeringsfarve1 4 4 4 4 2" xfId="34647" xr:uid="{00000000-0005-0000-0000-00002A730000}"/>
    <cellStyle name="20 % - Markeringsfarve1 4 4 4 5" xfId="12021" xr:uid="{00000000-0005-0000-0000-0000170B0000}"/>
    <cellStyle name="20 % - Markeringsfarve1 4 4 4 5 2" xfId="34648" xr:uid="{00000000-0005-0000-0000-00002B730000}"/>
    <cellStyle name="20 % - Markeringsfarve1 4 4 4 6" xfId="27364" xr:uid="{00000000-0005-0000-0000-000024730000}"/>
    <cellStyle name="20 % - Markeringsfarve1 4 4 5" xfId="471" xr:uid="{00000000-0005-0000-0000-0000180B0000}"/>
    <cellStyle name="20 % - Markeringsfarve1 4 4 5 2" xfId="5484" xr:uid="{00000000-0005-0000-0000-0000190B0000}"/>
    <cellStyle name="20 % - Markeringsfarve1 4 4 5 2 2" xfId="12022" xr:uid="{00000000-0005-0000-0000-00001A0B0000}"/>
    <cellStyle name="20 % - Markeringsfarve1 4 4 5 2 2 2" xfId="34649" xr:uid="{00000000-0005-0000-0000-00002E730000}"/>
    <cellStyle name="20 % - Markeringsfarve1 4 4 5 2 3" xfId="12023" xr:uid="{00000000-0005-0000-0000-00001B0B0000}"/>
    <cellStyle name="20 % - Markeringsfarve1 4 4 5 2 3 2" xfId="34650" xr:uid="{00000000-0005-0000-0000-00002F730000}"/>
    <cellStyle name="20 % - Markeringsfarve1 4 4 5 2 4" xfId="12024" xr:uid="{00000000-0005-0000-0000-00001C0B0000}"/>
    <cellStyle name="20 % - Markeringsfarve1 4 4 5 2 4 2" xfId="34651" xr:uid="{00000000-0005-0000-0000-000030730000}"/>
    <cellStyle name="20 % - Markeringsfarve1 4 4 5 2 5" xfId="29224" xr:uid="{00000000-0005-0000-0000-00002D730000}"/>
    <cellStyle name="20 % - Markeringsfarve1 4 4 5 3" xfId="8348" xr:uid="{00000000-0005-0000-0000-00001D0B0000}"/>
    <cellStyle name="20 % - Markeringsfarve1 4 4 5 3 2" xfId="30997" xr:uid="{00000000-0005-0000-0000-000031730000}"/>
    <cellStyle name="20 % - Markeringsfarve1 4 4 5 4" xfId="12025" xr:uid="{00000000-0005-0000-0000-00001E0B0000}"/>
    <cellStyle name="20 % - Markeringsfarve1 4 4 5 4 2" xfId="34652" xr:uid="{00000000-0005-0000-0000-000032730000}"/>
    <cellStyle name="20 % - Markeringsfarve1 4 4 5 5" xfId="12026" xr:uid="{00000000-0005-0000-0000-00001F0B0000}"/>
    <cellStyle name="20 % - Markeringsfarve1 4 4 5 5 2" xfId="34653" xr:uid="{00000000-0005-0000-0000-000033730000}"/>
    <cellStyle name="20 % - Markeringsfarve1 4 4 5 6" xfId="27365" xr:uid="{00000000-0005-0000-0000-00002C730000}"/>
    <cellStyle name="20 % - Markeringsfarve1 4 4 6" xfId="472" xr:uid="{00000000-0005-0000-0000-0000200B0000}"/>
    <cellStyle name="20 % - Markeringsfarve1 4 4 6 2" xfId="5485" xr:uid="{00000000-0005-0000-0000-0000210B0000}"/>
    <cellStyle name="20 % - Markeringsfarve1 4 4 6 2 2" xfId="29225" xr:uid="{00000000-0005-0000-0000-000035730000}"/>
    <cellStyle name="20 % - Markeringsfarve1 4 4 6 3" xfId="8349" xr:uid="{00000000-0005-0000-0000-0000220B0000}"/>
    <cellStyle name="20 % - Markeringsfarve1 4 4 6 3 2" xfId="30998" xr:uid="{00000000-0005-0000-0000-000036730000}"/>
    <cellStyle name="20 % - Markeringsfarve1 4 4 6 4" xfId="12027" xr:uid="{00000000-0005-0000-0000-0000230B0000}"/>
    <cellStyle name="20 % - Markeringsfarve1 4 4 6 4 2" xfId="34654" xr:uid="{00000000-0005-0000-0000-000037730000}"/>
    <cellStyle name="20 % - Markeringsfarve1 4 4 6 5" xfId="27366" xr:uid="{00000000-0005-0000-0000-000034730000}"/>
    <cellStyle name="20 % - Markeringsfarve1 4 4 7" xfId="5478" xr:uid="{00000000-0005-0000-0000-0000240B0000}"/>
    <cellStyle name="20 % - Markeringsfarve1 4 4 7 2" xfId="12028" xr:uid="{00000000-0005-0000-0000-0000250B0000}"/>
    <cellStyle name="20 % - Markeringsfarve1 4 4 7 2 2" xfId="34655" xr:uid="{00000000-0005-0000-0000-000039730000}"/>
    <cellStyle name="20 % - Markeringsfarve1 4 4 7 3" xfId="12029" xr:uid="{00000000-0005-0000-0000-0000260B0000}"/>
    <cellStyle name="20 % - Markeringsfarve1 4 4 7 3 2" xfId="34656" xr:uid="{00000000-0005-0000-0000-00003A730000}"/>
    <cellStyle name="20 % - Markeringsfarve1 4 4 7 4" xfId="12030" xr:uid="{00000000-0005-0000-0000-0000270B0000}"/>
    <cellStyle name="20 % - Markeringsfarve1 4 4 7 4 2" xfId="34657" xr:uid="{00000000-0005-0000-0000-00003B730000}"/>
    <cellStyle name="20 % - Markeringsfarve1 4 4 7 5" xfId="29218" xr:uid="{00000000-0005-0000-0000-000038730000}"/>
    <cellStyle name="20 % - Markeringsfarve1 4 4 8" xfId="8342" xr:uid="{00000000-0005-0000-0000-0000280B0000}"/>
    <cellStyle name="20 % - Markeringsfarve1 4 4 8 2" xfId="30991" xr:uid="{00000000-0005-0000-0000-00003C730000}"/>
    <cellStyle name="20 % - Markeringsfarve1 4 4 9" xfId="12031" xr:uid="{00000000-0005-0000-0000-0000290B0000}"/>
    <cellStyle name="20 % - Markeringsfarve1 4 4 9 2" xfId="34658" xr:uid="{00000000-0005-0000-0000-00003D730000}"/>
    <cellStyle name="20 % - Markeringsfarve1 4 5" xfId="473" xr:uid="{00000000-0005-0000-0000-00002A0B0000}"/>
    <cellStyle name="20 % - Markeringsfarve1 4 5 2" xfId="12032" xr:uid="{00000000-0005-0000-0000-00002B0B0000}"/>
    <cellStyle name="20 % - Markeringsfarve1 4 5 2 2" xfId="12033" xr:uid="{00000000-0005-0000-0000-00002C0B0000}"/>
    <cellStyle name="20 % - Markeringsfarve1 4 5 2 3" xfId="12034" xr:uid="{00000000-0005-0000-0000-00002D0B0000}"/>
    <cellStyle name="20 % - Markeringsfarve1 4 5 2 3 2" xfId="12035" xr:uid="{00000000-0005-0000-0000-00002E0B0000}"/>
    <cellStyle name="20 % - Markeringsfarve1 4 5 2 3 2 2" xfId="34661" xr:uid="{00000000-0005-0000-0000-000040730000}"/>
    <cellStyle name="20 % - Markeringsfarve1 4 5 2 3 3" xfId="12036" xr:uid="{00000000-0005-0000-0000-00002F0B0000}"/>
    <cellStyle name="20 % - Markeringsfarve1 4 5 2 3 3 2" xfId="34662" xr:uid="{00000000-0005-0000-0000-000041730000}"/>
    <cellStyle name="20 % - Markeringsfarve1 4 5 2 3 4" xfId="34660" xr:uid="{00000000-0005-0000-0000-00003F730000}"/>
    <cellStyle name="20 % - Markeringsfarve1 4 5 2 4" xfId="34659" xr:uid="{00000000-0005-0000-0000-00003E730000}"/>
    <cellStyle name="20 % - Markeringsfarve1 4 5 3" xfId="12037" xr:uid="{00000000-0005-0000-0000-0000300B0000}"/>
    <cellStyle name="20 % - Markeringsfarve1 4 5 3 2" xfId="12038" xr:uid="{00000000-0005-0000-0000-0000310B0000}"/>
    <cellStyle name="20 % - Markeringsfarve1 4 5 3 2 2" xfId="34664" xr:uid="{00000000-0005-0000-0000-000043730000}"/>
    <cellStyle name="20 % - Markeringsfarve1 4 5 3 3" xfId="12039" xr:uid="{00000000-0005-0000-0000-0000320B0000}"/>
    <cellStyle name="20 % - Markeringsfarve1 4 5 3 3 2" xfId="34665" xr:uid="{00000000-0005-0000-0000-000044730000}"/>
    <cellStyle name="20 % - Markeringsfarve1 4 5 3 4" xfId="12040" xr:uid="{00000000-0005-0000-0000-0000330B0000}"/>
    <cellStyle name="20 % - Markeringsfarve1 4 5 3 4 2" xfId="34666" xr:uid="{00000000-0005-0000-0000-000045730000}"/>
    <cellStyle name="20 % - Markeringsfarve1 4 5 3 5" xfId="34663" xr:uid="{00000000-0005-0000-0000-000042730000}"/>
    <cellStyle name="20 % - Markeringsfarve1 4 5 4" xfId="12041" xr:uid="{00000000-0005-0000-0000-0000340B0000}"/>
    <cellStyle name="20 % - Markeringsfarve1 4 5 4 2" xfId="34667" xr:uid="{00000000-0005-0000-0000-000046730000}"/>
    <cellStyle name="20 % - Markeringsfarve1 4 5 5" xfId="12042" xr:uid="{00000000-0005-0000-0000-0000350B0000}"/>
    <cellStyle name="20 % - Markeringsfarve1 4 5 5 2" xfId="34668" xr:uid="{00000000-0005-0000-0000-000047730000}"/>
    <cellStyle name="20 % - Markeringsfarve1 4 5 6" xfId="12043" xr:uid="{00000000-0005-0000-0000-0000360B0000}"/>
    <cellStyle name="20 % - Markeringsfarve1 4 5 6 2" xfId="34669" xr:uid="{00000000-0005-0000-0000-000048730000}"/>
    <cellStyle name="20 % - Markeringsfarve1 4 6" xfId="474" xr:uid="{00000000-0005-0000-0000-0000370B0000}"/>
    <cellStyle name="20 % - Markeringsfarve1 4 6 2" xfId="475" xr:uid="{00000000-0005-0000-0000-0000380B0000}"/>
    <cellStyle name="20 % - Markeringsfarve1 4 6 2 2" xfId="5487" xr:uid="{00000000-0005-0000-0000-0000390B0000}"/>
    <cellStyle name="20 % - Markeringsfarve1 4 6 2 2 2" xfId="12044" xr:uid="{00000000-0005-0000-0000-00003A0B0000}"/>
    <cellStyle name="20 % - Markeringsfarve1 4 6 2 2 2 2" xfId="34670" xr:uid="{00000000-0005-0000-0000-00004C730000}"/>
    <cellStyle name="20 % - Markeringsfarve1 4 6 2 2 3" xfId="12045" xr:uid="{00000000-0005-0000-0000-00003B0B0000}"/>
    <cellStyle name="20 % - Markeringsfarve1 4 6 2 2 3 2" xfId="34671" xr:uid="{00000000-0005-0000-0000-00004D730000}"/>
    <cellStyle name="20 % - Markeringsfarve1 4 6 2 2 4" xfId="12046" xr:uid="{00000000-0005-0000-0000-00003C0B0000}"/>
    <cellStyle name="20 % - Markeringsfarve1 4 6 2 2 4 2" xfId="34672" xr:uid="{00000000-0005-0000-0000-00004E730000}"/>
    <cellStyle name="20 % - Markeringsfarve1 4 6 2 2 5" xfId="29227" xr:uid="{00000000-0005-0000-0000-00004B730000}"/>
    <cellStyle name="20 % - Markeringsfarve1 4 6 2 3" xfId="8351" xr:uid="{00000000-0005-0000-0000-00003D0B0000}"/>
    <cellStyle name="20 % - Markeringsfarve1 4 6 2 3 2" xfId="31000" xr:uid="{00000000-0005-0000-0000-00004F730000}"/>
    <cellStyle name="20 % - Markeringsfarve1 4 6 2 4" xfId="12047" xr:uid="{00000000-0005-0000-0000-00003E0B0000}"/>
    <cellStyle name="20 % - Markeringsfarve1 4 6 2 4 2" xfId="34673" xr:uid="{00000000-0005-0000-0000-000050730000}"/>
    <cellStyle name="20 % - Markeringsfarve1 4 6 2 5" xfId="12048" xr:uid="{00000000-0005-0000-0000-00003F0B0000}"/>
    <cellStyle name="20 % - Markeringsfarve1 4 6 2 5 2" xfId="34674" xr:uid="{00000000-0005-0000-0000-000051730000}"/>
    <cellStyle name="20 % - Markeringsfarve1 4 6 2 6" xfId="27368" xr:uid="{00000000-0005-0000-0000-00004A730000}"/>
    <cellStyle name="20 % - Markeringsfarve1 4 6 3" xfId="5486" xr:uid="{00000000-0005-0000-0000-0000400B0000}"/>
    <cellStyle name="20 % - Markeringsfarve1 4 6 3 2" xfId="12049" xr:uid="{00000000-0005-0000-0000-0000410B0000}"/>
    <cellStyle name="20 % - Markeringsfarve1 4 6 3 2 2" xfId="34675" xr:uid="{00000000-0005-0000-0000-000053730000}"/>
    <cellStyle name="20 % - Markeringsfarve1 4 6 3 3" xfId="12050" xr:uid="{00000000-0005-0000-0000-0000420B0000}"/>
    <cellStyle name="20 % - Markeringsfarve1 4 6 3 3 2" xfId="34676" xr:uid="{00000000-0005-0000-0000-000054730000}"/>
    <cellStyle name="20 % - Markeringsfarve1 4 6 3 4" xfId="12051" xr:uid="{00000000-0005-0000-0000-0000430B0000}"/>
    <cellStyle name="20 % - Markeringsfarve1 4 6 3 4 2" xfId="34677" xr:uid="{00000000-0005-0000-0000-000055730000}"/>
    <cellStyle name="20 % - Markeringsfarve1 4 6 3 5" xfId="29226" xr:uid="{00000000-0005-0000-0000-000052730000}"/>
    <cellStyle name="20 % - Markeringsfarve1 4 6 4" xfId="8350" xr:uid="{00000000-0005-0000-0000-0000440B0000}"/>
    <cellStyle name="20 % - Markeringsfarve1 4 6 4 2" xfId="30999" xr:uid="{00000000-0005-0000-0000-000056730000}"/>
    <cellStyle name="20 % - Markeringsfarve1 4 6 5" xfId="12052" xr:uid="{00000000-0005-0000-0000-0000450B0000}"/>
    <cellStyle name="20 % - Markeringsfarve1 4 6 5 2" xfId="34678" xr:uid="{00000000-0005-0000-0000-000057730000}"/>
    <cellStyle name="20 % - Markeringsfarve1 4 6 6" xfId="12053" xr:uid="{00000000-0005-0000-0000-0000460B0000}"/>
    <cellStyle name="20 % - Markeringsfarve1 4 6 6 2" xfId="34679" xr:uid="{00000000-0005-0000-0000-000058730000}"/>
    <cellStyle name="20 % - Markeringsfarve1 4 6 7" xfId="27367" xr:uid="{00000000-0005-0000-0000-000049730000}"/>
    <cellStyle name="20 % - Markeringsfarve1 4 7" xfId="12054" xr:uid="{00000000-0005-0000-0000-0000470B0000}"/>
    <cellStyle name="20 % - Markeringsfarve1 4 7 2" xfId="12055" xr:uid="{00000000-0005-0000-0000-0000480B0000}"/>
    <cellStyle name="20 % - Markeringsfarve1 4 7 3" xfId="12056" xr:uid="{00000000-0005-0000-0000-0000490B0000}"/>
    <cellStyle name="20 % - Markeringsfarve1 4 7 3 2" xfId="12057" xr:uid="{00000000-0005-0000-0000-00004A0B0000}"/>
    <cellStyle name="20 % - Markeringsfarve1 4 7 3 2 2" xfId="34682" xr:uid="{00000000-0005-0000-0000-00005B730000}"/>
    <cellStyle name="20 % - Markeringsfarve1 4 7 3 3" xfId="12058" xr:uid="{00000000-0005-0000-0000-00004B0B0000}"/>
    <cellStyle name="20 % - Markeringsfarve1 4 7 3 3 2" xfId="34683" xr:uid="{00000000-0005-0000-0000-00005C730000}"/>
    <cellStyle name="20 % - Markeringsfarve1 4 7 3 4" xfId="34681" xr:uid="{00000000-0005-0000-0000-00005A730000}"/>
    <cellStyle name="20 % - Markeringsfarve1 4 7 4" xfId="34680" xr:uid="{00000000-0005-0000-0000-000059730000}"/>
    <cellStyle name="20 % - Markeringsfarve1 4 8" xfId="12059" xr:uid="{00000000-0005-0000-0000-00004C0B0000}"/>
    <cellStyle name="20 % - Markeringsfarve1 4 8 2" xfId="12060" xr:uid="{00000000-0005-0000-0000-00004D0B0000}"/>
    <cellStyle name="20 % - Markeringsfarve1 4 8 2 2" xfId="34685" xr:uid="{00000000-0005-0000-0000-00005E730000}"/>
    <cellStyle name="20 % - Markeringsfarve1 4 8 3" xfId="12061" xr:uid="{00000000-0005-0000-0000-00004E0B0000}"/>
    <cellStyle name="20 % - Markeringsfarve1 4 8 3 2" xfId="34686" xr:uid="{00000000-0005-0000-0000-00005F730000}"/>
    <cellStyle name="20 % - Markeringsfarve1 4 8 4" xfId="12062" xr:uid="{00000000-0005-0000-0000-00004F0B0000}"/>
    <cellStyle name="20 % - Markeringsfarve1 4 8 4 2" xfId="34687" xr:uid="{00000000-0005-0000-0000-000060730000}"/>
    <cellStyle name="20 % - Markeringsfarve1 4 8 5" xfId="34684" xr:uid="{00000000-0005-0000-0000-00005D730000}"/>
    <cellStyle name="20 % - Markeringsfarve1 4 9" xfId="12063" xr:uid="{00000000-0005-0000-0000-0000500B0000}"/>
    <cellStyle name="20 % - Markeringsfarve1 4 9 2" xfId="34688" xr:uid="{00000000-0005-0000-0000-000061730000}"/>
    <cellStyle name="20 % - Markeringsfarve1 5" xfId="476" xr:uid="{00000000-0005-0000-0000-0000510B0000}"/>
    <cellStyle name="20 % - Markeringsfarve1 5 2" xfId="477" xr:uid="{00000000-0005-0000-0000-0000520B0000}"/>
    <cellStyle name="20 % - Markeringsfarve1 5 2 2" xfId="12064" xr:uid="{00000000-0005-0000-0000-0000530B0000}"/>
    <cellStyle name="20 % - Markeringsfarve1 5 2 2 2" xfId="12065" xr:uid="{00000000-0005-0000-0000-0000540B0000}"/>
    <cellStyle name="20 % - Markeringsfarve1 5 2 2 3" xfId="12066" xr:uid="{00000000-0005-0000-0000-0000550B0000}"/>
    <cellStyle name="20 % - Markeringsfarve1 5 2 2 3 2" xfId="12067" xr:uid="{00000000-0005-0000-0000-0000560B0000}"/>
    <cellStyle name="20 % - Markeringsfarve1 5 2 2 3 2 2" xfId="34691" xr:uid="{00000000-0005-0000-0000-000064730000}"/>
    <cellStyle name="20 % - Markeringsfarve1 5 2 2 3 3" xfId="12068" xr:uid="{00000000-0005-0000-0000-0000570B0000}"/>
    <cellStyle name="20 % - Markeringsfarve1 5 2 2 3 3 2" xfId="34692" xr:uid="{00000000-0005-0000-0000-000065730000}"/>
    <cellStyle name="20 % - Markeringsfarve1 5 2 2 3 4" xfId="34690" xr:uid="{00000000-0005-0000-0000-000063730000}"/>
    <cellStyle name="20 % - Markeringsfarve1 5 2 2 4" xfId="34689" xr:uid="{00000000-0005-0000-0000-000062730000}"/>
    <cellStyle name="20 % - Markeringsfarve1 5 2 3" xfId="12069" xr:uid="{00000000-0005-0000-0000-0000580B0000}"/>
    <cellStyle name="20 % - Markeringsfarve1 5 2 3 2" xfId="12070" xr:uid="{00000000-0005-0000-0000-0000590B0000}"/>
    <cellStyle name="20 % - Markeringsfarve1 5 2 3 2 2" xfId="34694" xr:uid="{00000000-0005-0000-0000-000067730000}"/>
    <cellStyle name="20 % - Markeringsfarve1 5 2 3 3" xfId="12071" xr:uid="{00000000-0005-0000-0000-00005A0B0000}"/>
    <cellStyle name="20 % - Markeringsfarve1 5 2 3 3 2" xfId="34695" xr:uid="{00000000-0005-0000-0000-000068730000}"/>
    <cellStyle name="20 % - Markeringsfarve1 5 2 3 4" xfId="12072" xr:uid="{00000000-0005-0000-0000-00005B0B0000}"/>
    <cellStyle name="20 % - Markeringsfarve1 5 2 3 4 2" xfId="34696" xr:uid="{00000000-0005-0000-0000-000069730000}"/>
    <cellStyle name="20 % - Markeringsfarve1 5 2 3 5" xfId="34693" xr:uid="{00000000-0005-0000-0000-000066730000}"/>
    <cellStyle name="20 % - Markeringsfarve1 5 2 4" xfId="12073" xr:uid="{00000000-0005-0000-0000-00005C0B0000}"/>
    <cellStyle name="20 % - Markeringsfarve1 5 2 4 2" xfId="34697" xr:uid="{00000000-0005-0000-0000-00006A730000}"/>
    <cellStyle name="20 % - Markeringsfarve1 5 2 5" xfId="12074" xr:uid="{00000000-0005-0000-0000-00005D0B0000}"/>
    <cellStyle name="20 % - Markeringsfarve1 5 2 5 2" xfId="34698" xr:uid="{00000000-0005-0000-0000-00006B730000}"/>
    <cellStyle name="20 % - Markeringsfarve1 5 2 6" xfId="12075" xr:uid="{00000000-0005-0000-0000-00005E0B0000}"/>
    <cellStyle name="20 % - Markeringsfarve1 5 2 6 2" xfId="34699" xr:uid="{00000000-0005-0000-0000-00006C730000}"/>
    <cellStyle name="20 % - Markeringsfarve1 5 3" xfId="478" xr:uid="{00000000-0005-0000-0000-00005F0B0000}"/>
    <cellStyle name="20 % - Markeringsfarve1 5 4" xfId="479" xr:uid="{00000000-0005-0000-0000-0000600B0000}"/>
    <cellStyle name="20 % - Markeringsfarve1 5 4 2" xfId="480" xr:uid="{00000000-0005-0000-0000-0000610B0000}"/>
    <cellStyle name="20 % - Markeringsfarve1 5 4 2 2" xfId="5489" xr:uid="{00000000-0005-0000-0000-0000620B0000}"/>
    <cellStyle name="20 % - Markeringsfarve1 5 4 2 2 2" xfId="12076" xr:uid="{00000000-0005-0000-0000-0000630B0000}"/>
    <cellStyle name="20 % - Markeringsfarve1 5 4 2 2 2 2" xfId="34700" xr:uid="{00000000-0005-0000-0000-000070730000}"/>
    <cellStyle name="20 % - Markeringsfarve1 5 4 2 2 3" xfId="12077" xr:uid="{00000000-0005-0000-0000-0000640B0000}"/>
    <cellStyle name="20 % - Markeringsfarve1 5 4 2 2 3 2" xfId="34701" xr:uid="{00000000-0005-0000-0000-000071730000}"/>
    <cellStyle name="20 % - Markeringsfarve1 5 4 2 2 4" xfId="12078" xr:uid="{00000000-0005-0000-0000-0000650B0000}"/>
    <cellStyle name="20 % - Markeringsfarve1 5 4 2 2 4 2" xfId="34702" xr:uid="{00000000-0005-0000-0000-000072730000}"/>
    <cellStyle name="20 % - Markeringsfarve1 5 4 2 2 5" xfId="29229" xr:uid="{00000000-0005-0000-0000-00006F730000}"/>
    <cellStyle name="20 % - Markeringsfarve1 5 4 2 3" xfId="8353" xr:uid="{00000000-0005-0000-0000-0000660B0000}"/>
    <cellStyle name="20 % - Markeringsfarve1 5 4 2 3 2" xfId="31002" xr:uid="{00000000-0005-0000-0000-000073730000}"/>
    <cellStyle name="20 % - Markeringsfarve1 5 4 2 4" xfId="12079" xr:uid="{00000000-0005-0000-0000-0000670B0000}"/>
    <cellStyle name="20 % - Markeringsfarve1 5 4 2 4 2" xfId="34703" xr:uid="{00000000-0005-0000-0000-000074730000}"/>
    <cellStyle name="20 % - Markeringsfarve1 5 4 2 5" xfId="12080" xr:uid="{00000000-0005-0000-0000-0000680B0000}"/>
    <cellStyle name="20 % - Markeringsfarve1 5 4 2 5 2" xfId="34704" xr:uid="{00000000-0005-0000-0000-000075730000}"/>
    <cellStyle name="20 % - Markeringsfarve1 5 4 2 6" xfId="27370" xr:uid="{00000000-0005-0000-0000-00006E730000}"/>
    <cellStyle name="20 % - Markeringsfarve1 5 4 3" xfId="5488" xr:uid="{00000000-0005-0000-0000-0000690B0000}"/>
    <cellStyle name="20 % - Markeringsfarve1 5 4 3 2" xfId="12081" xr:uid="{00000000-0005-0000-0000-00006A0B0000}"/>
    <cellStyle name="20 % - Markeringsfarve1 5 4 3 2 2" xfId="34705" xr:uid="{00000000-0005-0000-0000-000077730000}"/>
    <cellStyle name="20 % - Markeringsfarve1 5 4 3 3" xfId="12082" xr:uid="{00000000-0005-0000-0000-00006B0B0000}"/>
    <cellStyle name="20 % - Markeringsfarve1 5 4 3 3 2" xfId="34706" xr:uid="{00000000-0005-0000-0000-000078730000}"/>
    <cellStyle name="20 % - Markeringsfarve1 5 4 3 4" xfId="12083" xr:uid="{00000000-0005-0000-0000-00006C0B0000}"/>
    <cellStyle name="20 % - Markeringsfarve1 5 4 3 4 2" xfId="34707" xr:uid="{00000000-0005-0000-0000-000079730000}"/>
    <cellStyle name="20 % - Markeringsfarve1 5 4 3 5" xfId="29228" xr:uid="{00000000-0005-0000-0000-000076730000}"/>
    <cellStyle name="20 % - Markeringsfarve1 5 4 4" xfId="8352" xr:uid="{00000000-0005-0000-0000-00006D0B0000}"/>
    <cellStyle name="20 % - Markeringsfarve1 5 4 4 2" xfId="31001" xr:uid="{00000000-0005-0000-0000-00007A730000}"/>
    <cellStyle name="20 % - Markeringsfarve1 5 4 5" xfId="12084" xr:uid="{00000000-0005-0000-0000-00006E0B0000}"/>
    <cellStyle name="20 % - Markeringsfarve1 5 4 5 2" xfId="34708" xr:uid="{00000000-0005-0000-0000-00007B730000}"/>
    <cellStyle name="20 % - Markeringsfarve1 5 4 6" xfId="12085" xr:uid="{00000000-0005-0000-0000-00006F0B0000}"/>
    <cellStyle name="20 % - Markeringsfarve1 5 4 6 2" xfId="34709" xr:uid="{00000000-0005-0000-0000-00007C730000}"/>
    <cellStyle name="20 % - Markeringsfarve1 5 4 7" xfId="27369" xr:uid="{00000000-0005-0000-0000-00006D730000}"/>
    <cellStyle name="20 % - Markeringsfarve1 5 5" xfId="12086" xr:uid="{00000000-0005-0000-0000-0000700B0000}"/>
    <cellStyle name="20 % - Markeringsfarve1 5 5 2" xfId="12087" xr:uid="{00000000-0005-0000-0000-0000710B0000}"/>
    <cellStyle name="20 % - Markeringsfarve1 5 5 3" xfId="12088" xr:uid="{00000000-0005-0000-0000-0000720B0000}"/>
    <cellStyle name="20 % - Markeringsfarve1 5 5 3 2" xfId="12089" xr:uid="{00000000-0005-0000-0000-0000730B0000}"/>
    <cellStyle name="20 % - Markeringsfarve1 5 5 3 2 2" xfId="34712" xr:uid="{00000000-0005-0000-0000-00007F730000}"/>
    <cellStyle name="20 % - Markeringsfarve1 5 5 3 3" xfId="12090" xr:uid="{00000000-0005-0000-0000-0000740B0000}"/>
    <cellStyle name="20 % - Markeringsfarve1 5 5 3 3 2" xfId="34713" xr:uid="{00000000-0005-0000-0000-000080730000}"/>
    <cellStyle name="20 % - Markeringsfarve1 5 5 3 4" xfId="34711" xr:uid="{00000000-0005-0000-0000-00007E730000}"/>
    <cellStyle name="20 % - Markeringsfarve1 5 5 4" xfId="34710" xr:uid="{00000000-0005-0000-0000-00007D730000}"/>
    <cellStyle name="20 % - Markeringsfarve1 5 6" xfId="12091" xr:uid="{00000000-0005-0000-0000-0000750B0000}"/>
    <cellStyle name="20 % - Markeringsfarve1 5 6 2" xfId="12092" xr:uid="{00000000-0005-0000-0000-0000760B0000}"/>
    <cellStyle name="20 % - Markeringsfarve1 5 6 2 2" xfId="34715" xr:uid="{00000000-0005-0000-0000-000082730000}"/>
    <cellStyle name="20 % - Markeringsfarve1 5 6 3" xfId="12093" xr:uid="{00000000-0005-0000-0000-0000770B0000}"/>
    <cellStyle name="20 % - Markeringsfarve1 5 6 3 2" xfId="34716" xr:uid="{00000000-0005-0000-0000-000083730000}"/>
    <cellStyle name="20 % - Markeringsfarve1 5 6 4" xfId="12094" xr:uid="{00000000-0005-0000-0000-0000780B0000}"/>
    <cellStyle name="20 % - Markeringsfarve1 5 6 4 2" xfId="34717" xr:uid="{00000000-0005-0000-0000-000084730000}"/>
    <cellStyle name="20 % - Markeringsfarve1 5 6 5" xfId="34714" xr:uid="{00000000-0005-0000-0000-000081730000}"/>
    <cellStyle name="20 % - Markeringsfarve1 5 7" xfId="12095" xr:uid="{00000000-0005-0000-0000-0000790B0000}"/>
    <cellStyle name="20 % - Markeringsfarve1 5 7 2" xfId="34718" xr:uid="{00000000-0005-0000-0000-000085730000}"/>
    <cellStyle name="20 % - Markeringsfarve1 5 8" xfId="12096" xr:uid="{00000000-0005-0000-0000-00007A0B0000}"/>
    <cellStyle name="20 % - Markeringsfarve1 5 8 2" xfId="34719" xr:uid="{00000000-0005-0000-0000-000086730000}"/>
    <cellStyle name="20 % - Markeringsfarve1 5 9" xfId="12097" xr:uid="{00000000-0005-0000-0000-00007B0B0000}"/>
    <cellStyle name="20 % - Markeringsfarve1 5 9 2" xfId="34720" xr:uid="{00000000-0005-0000-0000-000087730000}"/>
    <cellStyle name="20 % - Markeringsfarve1 6" xfId="481" xr:uid="{00000000-0005-0000-0000-00007C0B0000}"/>
    <cellStyle name="20 % - Markeringsfarve1 6 2" xfId="482" xr:uid="{00000000-0005-0000-0000-00007D0B0000}"/>
    <cellStyle name="20 % - Markeringsfarve1 6 2 2" xfId="12098" xr:uid="{00000000-0005-0000-0000-00007E0B0000}"/>
    <cellStyle name="20 % - Markeringsfarve1 6 2 2 2" xfId="12099" xr:uid="{00000000-0005-0000-0000-00007F0B0000}"/>
    <cellStyle name="20 % - Markeringsfarve1 6 2 2 3" xfId="12100" xr:uid="{00000000-0005-0000-0000-0000800B0000}"/>
    <cellStyle name="20 % - Markeringsfarve1 6 2 2 3 2" xfId="12101" xr:uid="{00000000-0005-0000-0000-0000810B0000}"/>
    <cellStyle name="20 % - Markeringsfarve1 6 2 2 3 2 2" xfId="34723" xr:uid="{00000000-0005-0000-0000-00008A730000}"/>
    <cellStyle name="20 % - Markeringsfarve1 6 2 2 3 3" xfId="12102" xr:uid="{00000000-0005-0000-0000-0000820B0000}"/>
    <cellStyle name="20 % - Markeringsfarve1 6 2 2 3 3 2" xfId="34724" xr:uid="{00000000-0005-0000-0000-00008B730000}"/>
    <cellStyle name="20 % - Markeringsfarve1 6 2 2 3 4" xfId="34722" xr:uid="{00000000-0005-0000-0000-000089730000}"/>
    <cellStyle name="20 % - Markeringsfarve1 6 2 2 4" xfId="34721" xr:uid="{00000000-0005-0000-0000-000088730000}"/>
    <cellStyle name="20 % - Markeringsfarve1 6 2 3" xfId="12103" xr:uid="{00000000-0005-0000-0000-0000830B0000}"/>
    <cellStyle name="20 % - Markeringsfarve1 6 2 3 2" xfId="12104" xr:uid="{00000000-0005-0000-0000-0000840B0000}"/>
    <cellStyle name="20 % - Markeringsfarve1 6 2 3 2 2" xfId="34726" xr:uid="{00000000-0005-0000-0000-00008D730000}"/>
    <cellStyle name="20 % - Markeringsfarve1 6 2 3 3" xfId="12105" xr:uid="{00000000-0005-0000-0000-0000850B0000}"/>
    <cellStyle name="20 % - Markeringsfarve1 6 2 3 3 2" xfId="34727" xr:uid="{00000000-0005-0000-0000-00008E730000}"/>
    <cellStyle name="20 % - Markeringsfarve1 6 2 3 4" xfId="12106" xr:uid="{00000000-0005-0000-0000-0000860B0000}"/>
    <cellStyle name="20 % - Markeringsfarve1 6 2 3 4 2" xfId="34728" xr:uid="{00000000-0005-0000-0000-00008F730000}"/>
    <cellStyle name="20 % - Markeringsfarve1 6 2 3 5" xfId="34725" xr:uid="{00000000-0005-0000-0000-00008C730000}"/>
    <cellStyle name="20 % - Markeringsfarve1 6 2 4" xfId="12107" xr:uid="{00000000-0005-0000-0000-0000870B0000}"/>
    <cellStyle name="20 % - Markeringsfarve1 6 2 4 2" xfId="34729" xr:uid="{00000000-0005-0000-0000-000090730000}"/>
    <cellStyle name="20 % - Markeringsfarve1 6 2 5" xfId="12108" xr:uid="{00000000-0005-0000-0000-0000880B0000}"/>
    <cellStyle name="20 % - Markeringsfarve1 6 2 5 2" xfId="34730" xr:uid="{00000000-0005-0000-0000-000091730000}"/>
    <cellStyle name="20 % - Markeringsfarve1 6 2 6" xfId="12109" xr:uid="{00000000-0005-0000-0000-0000890B0000}"/>
    <cellStyle name="20 % - Markeringsfarve1 6 2 6 2" xfId="34731" xr:uid="{00000000-0005-0000-0000-000092730000}"/>
    <cellStyle name="20 % - Markeringsfarve1 6 3" xfId="483" xr:uid="{00000000-0005-0000-0000-00008A0B0000}"/>
    <cellStyle name="20 % - Markeringsfarve1 6 4" xfId="484" xr:uid="{00000000-0005-0000-0000-00008B0B0000}"/>
    <cellStyle name="20 % - Markeringsfarve1 6 4 2" xfId="485" xr:uid="{00000000-0005-0000-0000-00008C0B0000}"/>
    <cellStyle name="20 % - Markeringsfarve1 6 4 2 2" xfId="5491" xr:uid="{00000000-0005-0000-0000-00008D0B0000}"/>
    <cellStyle name="20 % - Markeringsfarve1 6 4 2 2 2" xfId="12110" xr:uid="{00000000-0005-0000-0000-00008E0B0000}"/>
    <cellStyle name="20 % - Markeringsfarve1 6 4 2 2 2 2" xfId="34732" xr:uid="{00000000-0005-0000-0000-000096730000}"/>
    <cellStyle name="20 % - Markeringsfarve1 6 4 2 2 3" xfId="12111" xr:uid="{00000000-0005-0000-0000-00008F0B0000}"/>
    <cellStyle name="20 % - Markeringsfarve1 6 4 2 2 3 2" xfId="34733" xr:uid="{00000000-0005-0000-0000-000097730000}"/>
    <cellStyle name="20 % - Markeringsfarve1 6 4 2 2 4" xfId="12112" xr:uid="{00000000-0005-0000-0000-0000900B0000}"/>
    <cellStyle name="20 % - Markeringsfarve1 6 4 2 2 4 2" xfId="34734" xr:uid="{00000000-0005-0000-0000-000098730000}"/>
    <cellStyle name="20 % - Markeringsfarve1 6 4 2 2 5" xfId="29231" xr:uid="{00000000-0005-0000-0000-000095730000}"/>
    <cellStyle name="20 % - Markeringsfarve1 6 4 2 3" xfId="8355" xr:uid="{00000000-0005-0000-0000-0000910B0000}"/>
    <cellStyle name="20 % - Markeringsfarve1 6 4 2 3 2" xfId="31004" xr:uid="{00000000-0005-0000-0000-000099730000}"/>
    <cellStyle name="20 % - Markeringsfarve1 6 4 2 4" xfId="12113" xr:uid="{00000000-0005-0000-0000-0000920B0000}"/>
    <cellStyle name="20 % - Markeringsfarve1 6 4 2 4 2" xfId="34735" xr:uid="{00000000-0005-0000-0000-00009A730000}"/>
    <cellStyle name="20 % - Markeringsfarve1 6 4 2 5" xfId="12114" xr:uid="{00000000-0005-0000-0000-0000930B0000}"/>
    <cellStyle name="20 % - Markeringsfarve1 6 4 2 5 2" xfId="34736" xr:uid="{00000000-0005-0000-0000-00009B730000}"/>
    <cellStyle name="20 % - Markeringsfarve1 6 4 2 6" xfId="27372" xr:uid="{00000000-0005-0000-0000-000094730000}"/>
    <cellStyle name="20 % - Markeringsfarve1 6 4 3" xfId="5490" xr:uid="{00000000-0005-0000-0000-0000940B0000}"/>
    <cellStyle name="20 % - Markeringsfarve1 6 4 3 2" xfId="12115" xr:uid="{00000000-0005-0000-0000-0000950B0000}"/>
    <cellStyle name="20 % - Markeringsfarve1 6 4 3 2 2" xfId="34737" xr:uid="{00000000-0005-0000-0000-00009D730000}"/>
    <cellStyle name="20 % - Markeringsfarve1 6 4 3 3" xfId="12116" xr:uid="{00000000-0005-0000-0000-0000960B0000}"/>
    <cellStyle name="20 % - Markeringsfarve1 6 4 3 3 2" xfId="34738" xr:uid="{00000000-0005-0000-0000-00009E730000}"/>
    <cellStyle name="20 % - Markeringsfarve1 6 4 3 4" xfId="12117" xr:uid="{00000000-0005-0000-0000-0000970B0000}"/>
    <cellStyle name="20 % - Markeringsfarve1 6 4 3 4 2" xfId="34739" xr:uid="{00000000-0005-0000-0000-00009F730000}"/>
    <cellStyle name="20 % - Markeringsfarve1 6 4 3 5" xfId="29230" xr:uid="{00000000-0005-0000-0000-00009C730000}"/>
    <cellStyle name="20 % - Markeringsfarve1 6 4 4" xfId="8354" xr:uid="{00000000-0005-0000-0000-0000980B0000}"/>
    <cellStyle name="20 % - Markeringsfarve1 6 4 4 2" xfId="31003" xr:uid="{00000000-0005-0000-0000-0000A0730000}"/>
    <cellStyle name="20 % - Markeringsfarve1 6 4 5" xfId="12118" xr:uid="{00000000-0005-0000-0000-0000990B0000}"/>
    <cellStyle name="20 % - Markeringsfarve1 6 4 5 2" xfId="34740" xr:uid="{00000000-0005-0000-0000-0000A1730000}"/>
    <cellStyle name="20 % - Markeringsfarve1 6 4 6" xfId="12119" xr:uid="{00000000-0005-0000-0000-00009A0B0000}"/>
    <cellStyle name="20 % - Markeringsfarve1 6 4 6 2" xfId="34741" xr:uid="{00000000-0005-0000-0000-0000A2730000}"/>
    <cellStyle name="20 % - Markeringsfarve1 6 4 7" xfId="27371" xr:uid="{00000000-0005-0000-0000-000093730000}"/>
    <cellStyle name="20 % - Markeringsfarve1 6 5" xfId="12120" xr:uid="{00000000-0005-0000-0000-00009B0B0000}"/>
    <cellStyle name="20 % - Markeringsfarve1 6 5 2" xfId="12121" xr:uid="{00000000-0005-0000-0000-00009C0B0000}"/>
    <cellStyle name="20 % - Markeringsfarve1 6 5 3" xfId="12122" xr:uid="{00000000-0005-0000-0000-00009D0B0000}"/>
    <cellStyle name="20 % - Markeringsfarve1 6 5 3 2" xfId="12123" xr:uid="{00000000-0005-0000-0000-00009E0B0000}"/>
    <cellStyle name="20 % - Markeringsfarve1 6 5 3 2 2" xfId="34744" xr:uid="{00000000-0005-0000-0000-0000A5730000}"/>
    <cellStyle name="20 % - Markeringsfarve1 6 5 3 3" xfId="12124" xr:uid="{00000000-0005-0000-0000-00009F0B0000}"/>
    <cellStyle name="20 % - Markeringsfarve1 6 5 3 3 2" xfId="34745" xr:uid="{00000000-0005-0000-0000-0000A6730000}"/>
    <cellStyle name="20 % - Markeringsfarve1 6 5 3 4" xfId="34743" xr:uid="{00000000-0005-0000-0000-0000A4730000}"/>
    <cellStyle name="20 % - Markeringsfarve1 6 5 4" xfId="34742" xr:uid="{00000000-0005-0000-0000-0000A3730000}"/>
    <cellStyle name="20 % - Markeringsfarve1 6 6" xfId="12125" xr:uid="{00000000-0005-0000-0000-0000A00B0000}"/>
    <cellStyle name="20 % - Markeringsfarve1 6 6 2" xfId="12126" xr:uid="{00000000-0005-0000-0000-0000A10B0000}"/>
    <cellStyle name="20 % - Markeringsfarve1 6 6 2 2" xfId="34747" xr:uid="{00000000-0005-0000-0000-0000A8730000}"/>
    <cellStyle name="20 % - Markeringsfarve1 6 6 3" xfId="12127" xr:uid="{00000000-0005-0000-0000-0000A20B0000}"/>
    <cellStyle name="20 % - Markeringsfarve1 6 6 3 2" xfId="34748" xr:uid="{00000000-0005-0000-0000-0000A9730000}"/>
    <cellStyle name="20 % - Markeringsfarve1 6 6 4" xfId="12128" xr:uid="{00000000-0005-0000-0000-0000A30B0000}"/>
    <cellStyle name="20 % - Markeringsfarve1 6 6 4 2" xfId="34749" xr:uid="{00000000-0005-0000-0000-0000AA730000}"/>
    <cellStyle name="20 % - Markeringsfarve1 6 6 5" xfId="34746" xr:uid="{00000000-0005-0000-0000-0000A7730000}"/>
    <cellStyle name="20 % - Markeringsfarve1 6 7" xfId="12129" xr:uid="{00000000-0005-0000-0000-0000A40B0000}"/>
    <cellStyle name="20 % - Markeringsfarve1 6 7 2" xfId="34750" xr:uid="{00000000-0005-0000-0000-0000AB730000}"/>
    <cellStyle name="20 % - Markeringsfarve1 6 8" xfId="12130" xr:uid="{00000000-0005-0000-0000-0000A50B0000}"/>
    <cellStyle name="20 % - Markeringsfarve1 6 8 2" xfId="34751" xr:uid="{00000000-0005-0000-0000-0000AC730000}"/>
    <cellStyle name="20 % - Markeringsfarve1 6 9" xfId="12131" xr:uid="{00000000-0005-0000-0000-0000A60B0000}"/>
    <cellStyle name="20 % - Markeringsfarve1 6 9 2" xfId="34752" xr:uid="{00000000-0005-0000-0000-0000AD730000}"/>
    <cellStyle name="20 % - Markeringsfarve1 7" xfId="486" xr:uid="{00000000-0005-0000-0000-0000A70B0000}"/>
    <cellStyle name="20 % - Markeringsfarve1 7 2" xfId="487" xr:uid="{00000000-0005-0000-0000-0000A80B0000}"/>
    <cellStyle name="20 % - Markeringsfarve1 7 2 2" xfId="488" xr:uid="{00000000-0005-0000-0000-0000A90B0000}"/>
    <cellStyle name="20 % - Markeringsfarve1 7 2 2 2" xfId="5493" xr:uid="{00000000-0005-0000-0000-0000AA0B0000}"/>
    <cellStyle name="20 % - Markeringsfarve1 7 2 2 2 2" xfId="12132" xr:uid="{00000000-0005-0000-0000-0000AB0B0000}"/>
    <cellStyle name="20 % - Markeringsfarve1 7 2 2 2 2 2" xfId="34753" xr:uid="{00000000-0005-0000-0000-0000B1730000}"/>
    <cellStyle name="20 % - Markeringsfarve1 7 2 2 2 3" xfId="12133" xr:uid="{00000000-0005-0000-0000-0000AC0B0000}"/>
    <cellStyle name="20 % - Markeringsfarve1 7 2 2 2 3 2" xfId="34754" xr:uid="{00000000-0005-0000-0000-0000B2730000}"/>
    <cellStyle name="20 % - Markeringsfarve1 7 2 2 2 4" xfId="12134" xr:uid="{00000000-0005-0000-0000-0000AD0B0000}"/>
    <cellStyle name="20 % - Markeringsfarve1 7 2 2 2 4 2" xfId="34755" xr:uid="{00000000-0005-0000-0000-0000B3730000}"/>
    <cellStyle name="20 % - Markeringsfarve1 7 2 2 2 5" xfId="29233" xr:uid="{00000000-0005-0000-0000-0000B0730000}"/>
    <cellStyle name="20 % - Markeringsfarve1 7 2 2 3" xfId="8357" xr:uid="{00000000-0005-0000-0000-0000AE0B0000}"/>
    <cellStyle name="20 % - Markeringsfarve1 7 2 2 3 2" xfId="31006" xr:uid="{00000000-0005-0000-0000-0000B4730000}"/>
    <cellStyle name="20 % - Markeringsfarve1 7 2 2 4" xfId="12135" xr:uid="{00000000-0005-0000-0000-0000AF0B0000}"/>
    <cellStyle name="20 % - Markeringsfarve1 7 2 2 4 2" xfId="34756" xr:uid="{00000000-0005-0000-0000-0000B5730000}"/>
    <cellStyle name="20 % - Markeringsfarve1 7 2 2 5" xfId="12136" xr:uid="{00000000-0005-0000-0000-0000B00B0000}"/>
    <cellStyle name="20 % - Markeringsfarve1 7 2 2 5 2" xfId="34757" xr:uid="{00000000-0005-0000-0000-0000B6730000}"/>
    <cellStyle name="20 % - Markeringsfarve1 7 2 2 6" xfId="27374" xr:uid="{00000000-0005-0000-0000-0000AF730000}"/>
    <cellStyle name="20 % - Markeringsfarve1 7 2 3" xfId="5492" xr:uid="{00000000-0005-0000-0000-0000B10B0000}"/>
    <cellStyle name="20 % - Markeringsfarve1 7 2 3 2" xfId="12137" xr:uid="{00000000-0005-0000-0000-0000B20B0000}"/>
    <cellStyle name="20 % - Markeringsfarve1 7 2 3 2 2" xfId="34758" xr:uid="{00000000-0005-0000-0000-0000B8730000}"/>
    <cellStyle name="20 % - Markeringsfarve1 7 2 3 3" xfId="12138" xr:uid="{00000000-0005-0000-0000-0000B30B0000}"/>
    <cellStyle name="20 % - Markeringsfarve1 7 2 3 3 2" xfId="34759" xr:uid="{00000000-0005-0000-0000-0000B9730000}"/>
    <cellStyle name="20 % - Markeringsfarve1 7 2 3 4" xfId="12139" xr:uid="{00000000-0005-0000-0000-0000B40B0000}"/>
    <cellStyle name="20 % - Markeringsfarve1 7 2 3 4 2" xfId="34760" xr:uid="{00000000-0005-0000-0000-0000BA730000}"/>
    <cellStyle name="20 % - Markeringsfarve1 7 2 3 5" xfId="29232" xr:uid="{00000000-0005-0000-0000-0000B7730000}"/>
    <cellStyle name="20 % - Markeringsfarve1 7 2 4" xfId="8356" xr:uid="{00000000-0005-0000-0000-0000B50B0000}"/>
    <cellStyle name="20 % - Markeringsfarve1 7 2 4 2" xfId="12140" xr:uid="{00000000-0005-0000-0000-0000B60B0000}"/>
    <cellStyle name="20 % - Markeringsfarve1 7 2 4 2 2" xfId="34761" xr:uid="{00000000-0005-0000-0000-0000BC730000}"/>
    <cellStyle name="20 % - Markeringsfarve1 7 2 4 3" xfId="12141" xr:uid="{00000000-0005-0000-0000-0000B70B0000}"/>
    <cellStyle name="20 % - Markeringsfarve1 7 2 4 3 2" xfId="34762" xr:uid="{00000000-0005-0000-0000-0000BD730000}"/>
    <cellStyle name="20 % - Markeringsfarve1 7 2 4 4" xfId="12142" xr:uid="{00000000-0005-0000-0000-0000B80B0000}"/>
    <cellStyle name="20 % - Markeringsfarve1 7 2 4 4 2" xfId="34763" xr:uid="{00000000-0005-0000-0000-0000BE730000}"/>
    <cellStyle name="20 % - Markeringsfarve1 7 2 4 5" xfId="31005" xr:uid="{00000000-0005-0000-0000-0000BB730000}"/>
    <cellStyle name="20 % - Markeringsfarve1 7 2 5" xfId="12143" xr:uid="{00000000-0005-0000-0000-0000B90B0000}"/>
    <cellStyle name="20 % - Markeringsfarve1 7 2 5 2" xfId="34764" xr:uid="{00000000-0005-0000-0000-0000BF730000}"/>
    <cellStyle name="20 % - Markeringsfarve1 7 2 6" xfId="12144" xr:uid="{00000000-0005-0000-0000-0000BA0B0000}"/>
    <cellStyle name="20 % - Markeringsfarve1 7 2 6 2" xfId="34765" xr:uid="{00000000-0005-0000-0000-0000C0730000}"/>
    <cellStyle name="20 % - Markeringsfarve1 7 2 7" xfId="12145" xr:uid="{00000000-0005-0000-0000-0000BB0B0000}"/>
    <cellStyle name="20 % - Markeringsfarve1 7 2 7 2" xfId="34766" xr:uid="{00000000-0005-0000-0000-0000C1730000}"/>
    <cellStyle name="20 % - Markeringsfarve1 7 2 8" xfId="27373" xr:uid="{00000000-0005-0000-0000-0000AE730000}"/>
    <cellStyle name="20 % - Markeringsfarve1 7 3" xfId="12146" xr:uid="{00000000-0005-0000-0000-0000BC0B0000}"/>
    <cellStyle name="20 % - Markeringsfarve1 7 3 2" xfId="12147" xr:uid="{00000000-0005-0000-0000-0000BD0B0000}"/>
    <cellStyle name="20 % - Markeringsfarve1 7 3 3" xfId="12148" xr:uid="{00000000-0005-0000-0000-0000BE0B0000}"/>
    <cellStyle name="20 % - Markeringsfarve1 7 3 3 2" xfId="12149" xr:uid="{00000000-0005-0000-0000-0000BF0B0000}"/>
    <cellStyle name="20 % - Markeringsfarve1 7 3 3 2 2" xfId="34769" xr:uid="{00000000-0005-0000-0000-0000C4730000}"/>
    <cellStyle name="20 % - Markeringsfarve1 7 3 3 3" xfId="12150" xr:uid="{00000000-0005-0000-0000-0000C00B0000}"/>
    <cellStyle name="20 % - Markeringsfarve1 7 3 3 3 2" xfId="34770" xr:uid="{00000000-0005-0000-0000-0000C5730000}"/>
    <cellStyle name="20 % - Markeringsfarve1 7 3 3 4" xfId="34768" xr:uid="{00000000-0005-0000-0000-0000C3730000}"/>
    <cellStyle name="20 % - Markeringsfarve1 7 3 4" xfId="34767" xr:uid="{00000000-0005-0000-0000-0000C2730000}"/>
    <cellStyle name="20 % - Markeringsfarve1 7 4" xfId="12151" xr:uid="{00000000-0005-0000-0000-0000C10B0000}"/>
    <cellStyle name="20 % - Markeringsfarve1 7 4 2" xfId="12152" xr:uid="{00000000-0005-0000-0000-0000C20B0000}"/>
    <cellStyle name="20 % - Markeringsfarve1 7 4 2 2" xfId="34772" xr:uid="{00000000-0005-0000-0000-0000C7730000}"/>
    <cellStyle name="20 % - Markeringsfarve1 7 4 3" xfId="12153" xr:uid="{00000000-0005-0000-0000-0000C30B0000}"/>
    <cellStyle name="20 % - Markeringsfarve1 7 4 3 2" xfId="34773" xr:uid="{00000000-0005-0000-0000-0000C8730000}"/>
    <cellStyle name="20 % - Markeringsfarve1 7 4 4" xfId="12154" xr:uid="{00000000-0005-0000-0000-0000C40B0000}"/>
    <cellStyle name="20 % - Markeringsfarve1 7 4 4 2" xfId="34774" xr:uid="{00000000-0005-0000-0000-0000C9730000}"/>
    <cellStyle name="20 % - Markeringsfarve1 7 4 5" xfId="34771" xr:uid="{00000000-0005-0000-0000-0000C6730000}"/>
    <cellStyle name="20 % - Markeringsfarve1 7 5" xfId="12155" xr:uid="{00000000-0005-0000-0000-0000C50B0000}"/>
    <cellStyle name="20 % - Markeringsfarve1 7 5 2" xfId="34775" xr:uid="{00000000-0005-0000-0000-0000CA730000}"/>
    <cellStyle name="20 % - Markeringsfarve1 7 6" xfId="12156" xr:uid="{00000000-0005-0000-0000-0000C60B0000}"/>
    <cellStyle name="20 % - Markeringsfarve1 7 6 2" xfId="34776" xr:uid="{00000000-0005-0000-0000-0000CB730000}"/>
    <cellStyle name="20 % - Markeringsfarve1 7 7" xfId="12157" xr:uid="{00000000-0005-0000-0000-0000C70B0000}"/>
    <cellStyle name="20 % - Markeringsfarve1 7 7 2" xfId="34777" xr:uid="{00000000-0005-0000-0000-0000CC730000}"/>
    <cellStyle name="20 % - Markeringsfarve1 8" xfId="489" xr:uid="{00000000-0005-0000-0000-0000C80B0000}"/>
    <cellStyle name="20 % - Markeringsfarve1 9" xfId="490" xr:uid="{00000000-0005-0000-0000-0000C90B0000}"/>
    <cellStyle name="20 % - Markeringsfarve2 10" xfId="491" xr:uid="{00000000-0005-0000-0000-0000CA0B0000}"/>
    <cellStyle name="20 % - Markeringsfarve2 11" xfId="492" xr:uid="{00000000-0005-0000-0000-0000CB0B0000}"/>
    <cellStyle name="20 % - Markeringsfarve2 12" xfId="493" xr:uid="{00000000-0005-0000-0000-0000CC0B0000}"/>
    <cellStyle name="20 % - Markeringsfarve2 13" xfId="494" xr:uid="{00000000-0005-0000-0000-0000CD0B0000}"/>
    <cellStyle name="20 % - Markeringsfarve2 14" xfId="495" xr:uid="{00000000-0005-0000-0000-0000CE0B0000}"/>
    <cellStyle name="20 % - Markeringsfarve2 15" xfId="496" xr:uid="{00000000-0005-0000-0000-0000CF0B0000}"/>
    <cellStyle name="20 % - Markeringsfarve2 15 10" xfId="27375" xr:uid="{00000000-0005-0000-0000-0000CD730000}"/>
    <cellStyle name="20 % - Markeringsfarve2 15 2" xfId="497" xr:uid="{00000000-0005-0000-0000-0000D00B0000}"/>
    <cellStyle name="20 % - Markeringsfarve2 15 2 2" xfId="498" xr:uid="{00000000-0005-0000-0000-0000D10B0000}"/>
    <cellStyle name="20 % - Markeringsfarve2 15 2 2 2" xfId="5496" xr:uid="{00000000-0005-0000-0000-0000D20B0000}"/>
    <cellStyle name="20 % - Markeringsfarve2 15 2 2 2 2" xfId="12158" xr:uid="{00000000-0005-0000-0000-0000D30B0000}"/>
    <cellStyle name="20 % - Markeringsfarve2 15 2 2 2 2 2" xfId="34778" xr:uid="{00000000-0005-0000-0000-0000D1730000}"/>
    <cellStyle name="20 % - Markeringsfarve2 15 2 2 2 3" xfId="12159" xr:uid="{00000000-0005-0000-0000-0000D40B0000}"/>
    <cellStyle name="20 % - Markeringsfarve2 15 2 2 2 3 2" xfId="34779" xr:uid="{00000000-0005-0000-0000-0000D2730000}"/>
    <cellStyle name="20 % - Markeringsfarve2 15 2 2 2 4" xfId="12160" xr:uid="{00000000-0005-0000-0000-0000D50B0000}"/>
    <cellStyle name="20 % - Markeringsfarve2 15 2 2 2 4 2" xfId="34780" xr:uid="{00000000-0005-0000-0000-0000D3730000}"/>
    <cellStyle name="20 % - Markeringsfarve2 15 2 2 2 5" xfId="29236" xr:uid="{00000000-0005-0000-0000-0000D0730000}"/>
    <cellStyle name="20 % - Markeringsfarve2 15 2 2 3" xfId="8360" xr:uid="{00000000-0005-0000-0000-0000D60B0000}"/>
    <cellStyle name="20 % - Markeringsfarve2 15 2 2 3 2" xfId="31009" xr:uid="{00000000-0005-0000-0000-0000D4730000}"/>
    <cellStyle name="20 % - Markeringsfarve2 15 2 2 4" xfId="12161" xr:uid="{00000000-0005-0000-0000-0000D70B0000}"/>
    <cellStyle name="20 % - Markeringsfarve2 15 2 2 4 2" xfId="34781" xr:uid="{00000000-0005-0000-0000-0000D5730000}"/>
    <cellStyle name="20 % - Markeringsfarve2 15 2 2 5" xfId="12162" xr:uid="{00000000-0005-0000-0000-0000D80B0000}"/>
    <cellStyle name="20 % - Markeringsfarve2 15 2 2 5 2" xfId="34782" xr:uid="{00000000-0005-0000-0000-0000D6730000}"/>
    <cellStyle name="20 % - Markeringsfarve2 15 2 2 6" xfId="27377" xr:uid="{00000000-0005-0000-0000-0000CF730000}"/>
    <cellStyle name="20 % - Markeringsfarve2 15 2 3" xfId="5495" xr:uid="{00000000-0005-0000-0000-0000D90B0000}"/>
    <cellStyle name="20 % - Markeringsfarve2 15 2 3 2" xfId="12163" xr:uid="{00000000-0005-0000-0000-0000DA0B0000}"/>
    <cellStyle name="20 % - Markeringsfarve2 15 2 3 2 2" xfId="34783" xr:uid="{00000000-0005-0000-0000-0000D8730000}"/>
    <cellStyle name="20 % - Markeringsfarve2 15 2 3 3" xfId="12164" xr:uid="{00000000-0005-0000-0000-0000DB0B0000}"/>
    <cellStyle name="20 % - Markeringsfarve2 15 2 3 3 2" xfId="34784" xr:uid="{00000000-0005-0000-0000-0000D9730000}"/>
    <cellStyle name="20 % - Markeringsfarve2 15 2 3 4" xfId="12165" xr:uid="{00000000-0005-0000-0000-0000DC0B0000}"/>
    <cellStyle name="20 % - Markeringsfarve2 15 2 3 4 2" xfId="34785" xr:uid="{00000000-0005-0000-0000-0000DA730000}"/>
    <cellStyle name="20 % - Markeringsfarve2 15 2 3 5" xfId="29235" xr:uid="{00000000-0005-0000-0000-0000D7730000}"/>
    <cellStyle name="20 % - Markeringsfarve2 15 2 4" xfId="8359" xr:uid="{00000000-0005-0000-0000-0000DD0B0000}"/>
    <cellStyle name="20 % - Markeringsfarve2 15 2 4 2" xfId="31008" xr:uid="{00000000-0005-0000-0000-0000DB730000}"/>
    <cellStyle name="20 % - Markeringsfarve2 15 2 5" xfId="12166" xr:uid="{00000000-0005-0000-0000-0000DE0B0000}"/>
    <cellStyle name="20 % - Markeringsfarve2 15 2 5 2" xfId="34786" xr:uid="{00000000-0005-0000-0000-0000DC730000}"/>
    <cellStyle name="20 % - Markeringsfarve2 15 2 6" xfId="12167" xr:uid="{00000000-0005-0000-0000-0000DF0B0000}"/>
    <cellStyle name="20 % - Markeringsfarve2 15 2 6 2" xfId="34787" xr:uid="{00000000-0005-0000-0000-0000DD730000}"/>
    <cellStyle name="20 % - Markeringsfarve2 15 2 7" xfId="27376" xr:uid="{00000000-0005-0000-0000-0000CE730000}"/>
    <cellStyle name="20 % - Markeringsfarve2 15 3" xfId="499" xr:uid="{00000000-0005-0000-0000-0000E00B0000}"/>
    <cellStyle name="20 % - Markeringsfarve2 15 3 2" xfId="500" xr:uid="{00000000-0005-0000-0000-0000E10B0000}"/>
    <cellStyle name="20 % - Markeringsfarve2 15 3 2 2" xfId="5498" xr:uid="{00000000-0005-0000-0000-0000E20B0000}"/>
    <cellStyle name="20 % - Markeringsfarve2 15 3 2 2 2" xfId="12168" xr:uid="{00000000-0005-0000-0000-0000E30B0000}"/>
    <cellStyle name="20 % - Markeringsfarve2 15 3 2 2 2 2" xfId="34788" xr:uid="{00000000-0005-0000-0000-0000E1730000}"/>
    <cellStyle name="20 % - Markeringsfarve2 15 3 2 2 3" xfId="12169" xr:uid="{00000000-0005-0000-0000-0000E40B0000}"/>
    <cellStyle name="20 % - Markeringsfarve2 15 3 2 2 3 2" xfId="34789" xr:uid="{00000000-0005-0000-0000-0000E2730000}"/>
    <cellStyle name="20 % - Markeringsfarve2 15 3 2 2 4" xfId="12170" xr:uid="{00000000-0005-0000-0000-0000E50B0000}"/>
    <cellStyle name="20 % - Markeringsfarve2 15 3 2 2 4 2" xfId="34790" xr:uid="{00000000-0005-0000-0000-0000E3730000}"/>
    <cellStyle name="20 % - Markeringsfarve2 15 3 2 2 5" xfId="29238" xr:uid="{00000000-0005-0000-0000-0000E0730000}"/>
    <cellStyle name="20 % - Markeringsfarve2 15 3 2 3" xfId="8362" xr:uid="{00000000-0005-0000-0000-0000E60B0000}"/>
    <cellStyle name="20 % - Markeringsfarve2 15 3 2 3 2" xfId="31011" xr:uid="{00000000-0005-0000-0000-0000E4730000}"/>
    <cellStyle name="20 % - Markeringsfarve2 15 3 2 4" xfId="12171" xr:uid="{00000000-0005-0000-0000-0000E70B0000}"/>
    <cellStyle name="20 % - Markeringsfarve2 15 3 2 4 2" xfId="34791" xr:uid="{00000000-0005-0000-0000-0000E5730000}"/>
    <cellStyle name="20 % - Markeringsfarve2 15 3 2 5" xfId="12172" xr:uid="{00000000-0005-0000-0000-0000E80B0000}"/>
    <cellStyle name="20 % - Markeringsfarve2 15 3 2 5 2" xfId="34792" xr:uid="{00000000-0005-0000-0000-0000E6730000}"/>
    <cellStyle name="20 % - Markeringsfarve2 15 3 2 6" xfId="27379" xr:uid="{00000000-0005-0000-0000-0000DF730000}"/>
    <cellStyle name="20 % - Markeringsfarve2 15 3 3" xfId="5497" xr:uid="{00000000-0005-0000-0000-0000E90B0000}"/>
    <cellStyle name="20 % - Markeringsfarve2 15 3 3 2" xfId="12173" xr:uid="{00000000-0005-0000-0000-0000EA0B0000}"/>
    <cellStyle name="20 % - Markeringsfarve2 15 3 3 2 2" xfId="34793" xr:uid="{00000000-0005-0000-0000-0000E8730000}"/>
    <cellStyle name="20 % - Markeringsfarve2 15 3 3 3" xfId="12174" xr:uid="{00000000-0005-0000-0000-0000EB0B0000}"/>
    <cellStyle name="20 % - Markeringsfarve2 15 3 3 3 2" xfId="34794" xr:uid="{00000000-0005-0000-0000-0000E9730000}"/>
    <cellStyle name="20 % - Markeringsfarve2 15 3 3 4" xfId="12175" xr:uid="{00000000-0005-0000-0000-0000EC0B0000}"/>
    <cellStyle name="20 % - Markeringsfarve2 15 3 3 4 2" xfId="34795" xr:uid="{00000000-0005-0000-0000-0000EA730000}"/>
    <cellStyle name="20 % - Markeringsfarve2 15 3 3 5" xfId="29237" xr:uid="{00000000-0005-0000-0000-0000E7730000}"/>
    <cellStyle name="20 % - Markeringsfarve2 15 3 4" xfId="8361" xr:uid="{00000000-0005-0000-0000-0000ED0B0000}"/>
    <cellStyle name="20 % - Markeringsfarve2 15 3 4 2" xfId="31010" xr:uid="{00000000-0005-0000-0000-0000EB730000}"/>
    <cellStyle name="20 % - Markeringsfarve2 15 3 5" xfId="12176" xr:uid="{00000000-0005-0000-0000-0000EE0B0000}"/>
    <cellStyle name="20 % - Markeringsfarve2 15 3 5 2" xfId="34796" xr:uid="{00000000-0005-0000-0000-0000EC730000}"/>
    <cellStyle name="20 % - Markeringsfarve2 15 3 6" xfId="12177" xr:uid="{00000000-0005-0000-0000-0000EF0B0000}"/>
    <cellStyle name="20 % - Markeringsfarve2 15 3 6 2" xfId="34797" xr:uid="{00000000-0005-0000-0000-0000ED730000}"/>
    <cellStyle name="20 % - Markeringsfarve2 15 3 7" xfId="27378" xr:uid="{00000000-0005-0000-0000-0000DE730000}"/>
    <cellStyle name="20 % - Markeringsfarve2 15 4" xfId="501" xr:uid="{00000000-0005-0000-0000-0000F00B0000}"/>
    <cellStyle name="20 % - Markeringsfarve2 15 4 2" xfId="5499" xr:uid="{00000000-0005-0000-0000-0000F10B0000}"/>
    <cellStyle name="20 % - Markeringsfarve2 15 4 2 2" xfId="12178" xr:uid="{00000000-0005-0000-0000-0000F20B0000}"/>
    <cellStyle name="20 % - Markeringsfarve2 15 4 2 2 2" xfId="34798" xr:uid="{00000000-0005-0000-0000-0000F0730000}"/>
    <cellStyle name="20 % - Markeringsfarve2 15 4 2 3" xfId="12179" xr:uid="{00000000-0005-0000-0000-0000F30B0000}"/>
    <cellStyle name="20 % - Markeringsfarve2 15 4 2 3 2" xfId="34799" xr:uid="{00000000-0005-0000-0000-0000F1730000}"/>
    <cellStyle name="20 % - Markeringsfarve2 15 4 2 4" xfId="12180" xr:uid="{00000000-0005-0000-0000-0000F40B0000}"/>
    <cellStyle name="20 % - Markeringsfarve2 15 4 2 4 2" xfId="34800" xr:uid="{00000000-0005-0000-0000-0000F2730000}"/>
    <cellStyle name="20 % - Markeringsfarve2 15 4 2 5" xfId="29239" xr:uid="{00000000-0005-0000-0000-0000EF730000}"/>
    <cellStyle name="20 % - Markeringsfarve2 15 4 3" xfId="8363" xr:uid="{00000000-0005-0000-0000-0000F50B0000}"/>
    <cellStyle name="20 % - Markeringsfarve2 15 4 3 2" xfId="31012" xr:uid="{00000000-0005-0000-0000-0000F3730000}"/>
    <cellStyle name="20 % - Markeringsfarve2 15 4 4" xfId="12181" xr:uid="{00000000-0005-0000-0000-0000F60B0000}"/>
    <cellStyle name="20 % - Markeringsfarve2 15 4 4 2" xfId="34801" xr:uid="{00000000-0005-0000-0000-0000F4730000}"/>
    <cellStyle name="20 % - Markeringsfarve2 15 4 5" xfId="12182" xr:uid="{00000000-0005-0000-0000-0000F70B0000}"/>
    <cellStyle name="20 % - Markeringsfarve2 15 4 5 2" xfId="34802" xr:uid="{00000000-0005-0000-0000-0000F5730000}"/>
    <cellStyle name="20 % - Markeringsfarve2 15 4 6" xfId="27380" xr:uid="{00000000-0005-0000-0000-0000EE730000}"/>
    <cellStyle name="20 % - Markeringsfarve2 15 5" xfId="502" xr:uid="{00000000-0005-0000-0000-0000F80B0000}"/>
    <cellStyle name="20 % - Markeringsfarve2 15 5 2" xfId="5500" xr:uid="{00000000-0005-0000-0000-0000F90B0000}"/>
    <cellStyle name="20 % - Markeringsfarve2 15 5 2 2" xfId="12183" xr:uid="{00000000-0005-0000-0000-0000FA0B0000}"/>
    <cellStyle name="20 % - Markeringsfarve2 15 5 2 2 2" xfId="34803" xr:uid="{00000000-0005-0000-0000-0000F8730000}"/>
    <cellStyle name="20 % - Markeringsfarve2 15 5 2 3" xfId="12184" xr:uid="{00000000-0005-0000-0000-0000FB0B0000}"/>
    <cellStyle name="20 % - Markeringsfarve2 15 5 2 3 2" xfId="34804" xr:uid="{00000000-0005-0000-0000-0000F9730000}"/>
    <cellStyle name="20 % - Markeringsfarve2 15 5 2 4" xfId="12185" xr:uid="{00000000-0005-0000-0000-0000FC0B0000}"/>
    <cellStyle name="20 % - Markeringsfarve2 15 5 2 4 2" xfId="34805" xr:uid="{00000000-0005-0000-0000-0000FA730000}"/>
    <cellStyle name="20 % - Markeringsfarve2 15 5 2 5" xfId="29240" xr:uid="{00000000-0005-0000-0000-0000F7730000}"/>
    <cellStyle name="20 % - Markeringsfarve2 15 5 3" xfId="8364" xr:uid="{00000000-0005-0000-0000-0000FD0B0000}"/>
    <cellStyle name="20 % - Markeringsfarve2 15 5 3 2" xfId="31013" xr:uid="{00000000-0005-0000-0000-0000FB730000}"/>
    <cellStyle name="20 % - Markeringsfarve2 15 5 4" xfId="12186" xr:uid="{00000000-0005-0000-0000-0000FE0B0000}"/>
    <cellStyle name="20 % - Markeringsfarve2 15 5 4 2" xfId="34806" xr:uid="{00000000-0005-0000-0000-0000FC730000}"/>
    <cellStyle name="20 % - Markeringsfarve2 15 5 5" xfId="12187" xr:uid="{00000000-0005-0000-0000-0000FF0B0000}"/>
    <cellStyle name="20 % - Markeringsfarve2 15 5 5 2" xfId="34807" xr:uid="{00000000-0005-0000-0000-0000FD730000}"/>
    <cellStyle name="20 % - Markeringsfarve2 15 5 6" xfId="27381" xr:uid="{00000000-0005-0000-0000-0000F6730000}"/>
    <cellStyle name="20 % - Markeringsfarve2 15 6" xfId="503" xr:uid="{00000000-0005-0000-0000-0000000C0000}"/>
    <cellStyle name="20 % - Markeringsfarve2 15 6 2" xfId="5501" xr:uid="{00000000-0005-0000-0000-0000010C0000}"/>
    <cellStyle name="20 % - Markeringsfarve2 15 6 2 2" xfId="29241" xr:uid="{00000000-0005-0000-0000-0000FF730000}"/>
    <cellStyle name="20 % - Markeringsfarve2 15 6 3" xfId="8365" xr:uid="{00000000-0005-0000-0000-0000020C0000}"/>
    <cellStyle name="20 % - Markeringsfarve2 15 6 3 2" xfId="31014" xr:uid="{00000000-0005-0000-0000-000000740000}"/>
    <cellStyle name="20 % - Markeringsfarve2 15 6 4" xfId="12188" xr:uid="{00000000-0005-0000-0000-0000030C0000}"/>
    <cellStyle name="20 % - Markeringsfarve2 15 6 4 2" xfId="34808" xr:uid="{00000000-0005-0000-0000-000001740000}"/>
    <cellStyle name="20 % - Markeringsfarve2 15 6 5" xfId="27382" xr:uid="{00000000-0005-0000-0000-0000FE730000}"/>
    <cellStyle name="20 % - Markeringsfarve2 15 7" xfId="5494" xr:uid="{00000000-0005-0000-0000-0000040C0000}"/>
    <cellStyle name="20 % - Markeringsfarve2 15 7 2" xfId="29234" xr:uid="{00000000-0005-0000-0000-000002740000}"/>
    <cellStyle name="20 % - Markeringsfarve2 15 8" xfId="8358" xr:uid="{00000000-0005-0000-0000-0000050C0000}"/>
    <cellStyle name="20 % - Markeringsfarve2 15 8 2" xfId="31007" xr:uid="{00000000-0005-0000-0000-000003740000}"/>
    <cellStyle name="20 % - Markeringsfarve2 15 9" xfId="12189" xr:uid="{00000000-0005-0000-0000-0000060C0000}"/>
    <cellStyle name="20 % - Markeringsfarve2 15 9 2" xfId="34809" xr:uid="{00000000-0005-0000-0000-000004740000}"/>
    <cellStyle name="20 % - Markeringsfarve2 16" xfId="504" xr:uid="{00000000-0005-0000-0000-0000070C0000}"/>
    <cellStyle name="20 % - Markeringsfarve2 16 2" xfId="505" xr:uid="{00000000-0005-0000-0000-0000080C0000}"/>
    <cellStyle name="20 % - Markeringsfarve2 16 2 2" xfId="5503" xr:uid="{00000000-0005-0000-0000-0000090C0000}"/>
    <cellStyle name="20 % - Markeringsfarve2 16 2 2 2" xfId="12190" xr:uid="{00000000-0005-0000-0000-00000A0C0000}"/>
    <cellStyle name="20 % - Markeringsfarve2 16 2 2 2 2" xfId="34810" xr:uid="{00000000-0005-0000-0000-000008740000}"/>
    <cellStyle name="20 % - Markeringsfarve2 16 2 2 3" xfId="12191" xr:uid="{00000000-0005-0000-0000-00000B0C0000}"/>
    <cellStyle name="20 % - Markeringsfarve2 16 2 2 3 2" xfId="34811" xr:uid="{00000000-0005-0000-0000-000009740000}"/>
    <cellStyle name="20 % - Markeringsfarve2 16 2 2 4" xfId="12192" xr:uid="{00000000-0005-0000-0000-00000C0C0000}"/>
    <cellStyle name="20 % - Markeringsfarve2 16 2 2 4 2" xfId="34812" xr:uid="{00000000-0005-0000-0000-00000A740000}"/>
    <cellStyle name="20 % - Markeringsfarve2 16 2 2 5" xfId="29243" xr:uid="{00000000-0005-0000-0000-000007740000}"/>
    <cellStyle name="20 % - Markeringsfarve2 16 2 3" xfId="8367" xr:uid="{00000000-0005-0000-0000-00000D0C0000}"/>
    <cellStyle name="20 % - Markeringsfarve2 16 2 3 2" xfId="31016" xr:uid="{00000000-0005-0000-0000-00000B740000}"/>
    <cellStyle name="20 % - Markeringsfarve2 16 2 4" xfId="12193" xr:uid="{00000000-0005-0000-0000-00000E0C0000}"/>
    <cellStyle name="20 % - Markeringsfarve2 16 2 4 2" xfId="34813" xr:uid="{00000000-0005-0000-0000-00000C740000}"/>
    <cellStyle name="20 % - Markeringsfarve2 16 2 5" xfId="12194" xr:uid="{00000000-0005-0000-0000-00000F0C0000}"/>
    <cellStyle name="20 % - Markeringsfarve2 16 2 5 2" xfId="34814" xr:uid="{00000000-0005-0000-0000-00000D740000}"/>
    <cellStyle name="20 % - Markeringsfarve2 16 2 6" xfId="27384" xr:uid="{00000000-0005-0000-0000-000006740000}"/>
    <cellStyle name="20 % - Markeringsfarve2 16 3" xfId="5502" xr:uid="{00000000-0005-0000-0000-0000100C0000}"/>
    <cellStyle name="20 % - Markeringsfarve2 16 3 2" xfId="12195" xr:uid="{00000000-0005-0000-0000-0000110C0000}"/>
    <cellStyle name="20 % - Markeringsfarve2 16 3 2 2" xfId="34815" xr:uid="{00000000-0005-0000-0000-00000F740000}"/>
    <cellStyle name="20 % - Markeringsfarve2 16 3 3" xfId="12196" xr:uid="{00000000-0005-0000-0000-0000120C0000}"/>
    <cellStyle name="20 % - Markeringsfarve2 16 3 3 2" xfId="34816" xr:uid="{00000000-0005-0000-0000-000010740000}"/>
    <cellStyle name="20 % - Markeringsfarve2 16 3 4" xfId="12197" xr:uid="{00000000-0005-0000-0000-0000130C0000}"/>
    <cellStyle name="20 % - Markeringsfarve2 16 3 4 2" xfId="34817" xr:uid="{00000000-0005-0000-0000-000011740000}"/>
    <cellStyle name="20 % - Markeringsfarve2 16 3 5" xfId="29242" xr:uid="{00000000-0005-0000-0000-00000E740000}"/>
    <cellStyle name="20 % - Markeringsfarve2 16 4" xfId="8366" xr:uid="{00000000-0005-0000-0000-0000140C0000}"/>
    <cellStyle name="20 % - Markeringsfarve2 16 4 2" xfId="31015" xr:uid="{00000000-0005-0000-0000-000012740000}"/>
    <cellStyle name="20 % - Markeringsfarve2 16 5" xfId="12198" xr:uid="{00000000-0005-0000-0000-0000150C0000}"/>
    <cellStyle name="20 % - Markeringsfarve2 16 5 2" xfId="34818" xr:uid="{00000000-0005-0000-0000-000013740000}"/>
    <cellStyle name="20 % - Markeringsfarve2 16 6" xfId="12199" xr:uid="{00000000-0005-0000-0000-0000160C0000}"/>
    <cellStyle name="20 % - Markeringsfarve2 16 6 2" xfId="34819" xr:uid="{00000000-0005-0000-0000-000014740000}"/>
    <cellStyle name="20 % - Markeringsfarve2 16 7" xfId="27383" xr:uid="{00000000-0005-0000-0000-000005740000}"/>
    <cellStyle name="20 % - Markeringsfarve2 17" xfId="506" xr:uid="{00000000-0005-0000-0000-0000170C0000}"/>
    <cellStyle name="20 % - Markeringsfarve2 17 2" xfId="507" xr:uid="{00000000-0005-0000-0000-0000180C0000}"/>
    <cellStyle name="20 % - Markeringsfarve2 17 2 2" xfId="5505" xr:uid="{00000000-0005-0000-0000-0000190C0000}"/>
    <cellStyle name="20 % - Markeringsfarve2 17 2 2 2" xfId="12200" xr:uid="{00000000-0005-0000-0000-00001A0C0000}"/>
    <cellStyle name="20 % - Markeringsfarve2 17 2 2 2 2" xfId="34820" xr:uid="{00000000-0005-0000-0000-000018740000}"/>
    <cellStyle name="20 % - Markeringsfarve2 17 2 2 3" xfId="12201" xr:uid="{00000000-0005-0000-0000-00001B0C0000}"/>
    <cellStyle name="20 % - Markeringsfarve2 17 2 2 3 2" xfId="34821" xr:uid="{00000000-0005-0000-0000-000019740000}"/>
    <cellStyle name="20 % - Markeringsfarve2 17 2 2 4" xfId="12202" xr:uid="{00000000-0005-0000-0000-00001C0C0000}"/>
    <cellStyle name="20 % - Markeringsfarve2 17 2 2 4 2" xfId="34822" xr:uid="{00000000-0005-0000-0000-00001A740000}"/>
    <cellStyle name="20 % - Markeringsfarve2 17 2 2 5" xfId="29245" xr:uid="{00000000-0005-0000-0000-000017740000}"/>
    <cellStyle name="20 % - Markeringsfarve2 17 2 3" xfId="8369" xr:uid="{00000000-0005-0000-0000-00001D0C0000}"/>
    <cellStyle name="20 % - Markeringsfarve2 17 2 3 2" xfId="31018" xr:uid="{00000000-0005-0000-0000-00001B740000}"/>
    <cellStyle name="20 % - Markeringsfarve2 17 2 4" xfId="12203" xr:uid="{00000000-0005-0000-0000-00001E0C0000}"/>
    <cellStyle name="20 % - Markeringsfarve2 17 2 4 2" xfId="34823" xr:uid="{00000000-0005-0000-0000-00001C740000}"/>
    <cellStyle name="20 % - Markeringsfarve2 17 2 5" xfId="12204" xr:uid="{00000000-0005-0000-0000-00001F0C0000}"/>
    <cellStyle name="20 % - Markeringsfarve2 17 2 5 2" xfId="34824" xr:uid="{00000000-0005-0000-0000-00001D740000}"/>
    <cellStyle name="20 % - Markeringsfarve2 17 2 6" xfId="27386" xr:uid="{00000000-0005-0000-0000-000016740000}"/>
    <cellStyle name="20 % - Markeringsfarve2 17 3" xfId="5504" xr:uid="{00000000-0005-0000-0000-0000200C0000}"/>
    <cellStyle name="20 % - Markeringsfarve2 17 3 2" xfId="12205" xr:uid="{00000000-0005-0000-0000-0000210C0000}"/>
    <cellStyle name="20 % - Markeringsfarve2 17 3 2 2" xfId="34825" xr:uid="{00000000-0005-0000-0000-00001F740000}"/>
    <cellStyle name="20 % - Markeringsfarve2 17 3 3" xfId="12206" xr:uid="{00000000-0005-0000-0000-0000220C0000}"/>
    <cellStyle name="20 % - Markeringsfarve2 17 3 3 2" xfId="34826" xr:uid="{00000000-0005-0000-0000-000020740000}"/>
    <cellStyle name="20 % - Markeringsfarve2 17 3 4" xfId="12207" xr:uid="{00000000-0005-0000-0000-0000230C0000}"/>
    <cellStyle name="20 % - Markeringsfarve2 17 3 4 2" xfId="34827" xr:uid="{00000000-0005-0000-0000-000021740000}"/>
    <cellStyle name="20 % - Markeringsfarve2 17 3 5" xfId="29244" xr:uid="{00000000-0005-0000-0000-00001E740000}"/>
    <cellStyle name="20 % - Markeringsfarve2 17 4" xfId="8368" xr:uid="{00000000-0005-0000-0000-0000240C0000}"/>
    <cellStyle name="20 % - Markeringsfarve2 17 4 2" xfId="31017" xr:uid="{00000000-0005-0000-0000-000022740000}"/>
    <cellStyle name="20 % - Markeringsfarve2 17 5" xfId="12208" xr:uid="{00000000-0005-0000-0000-0000250C0000}"/>
    <cellStyle name="20 % - Markeringsfarve2 17 5 2" xfId="34828" xr:uid="{00000000-0005-0000-0000-000023740000}"/>
    <cellStyle name="20 % - Markeringsfarve2 17 6" xfId="12209" xr:uid="{00000000-0005-0000-0000-0000260C0000}"/>
    <cellStyle name="20 % - Markeringsfarve2 17 6 2" xfId="34829" xr:uid="{00000000-0005-0000-0000-000024740000}"/>
    <cellStyle name="20 % - Markeringsfarve2 17 7" xfId="27385" xr:uid="{00000000-0005-0000-0000-000015740000}"/>
    <cellStyle name="20 % - Markeringsfarve2 18" xfId="508" xr:uid="{00000000-0005-0000-0000-0000270C0000}"/>
    <cellStyle name="20 % - Markeringsfarve2 18 2" xfId="5506" xr:uid="{00000000-0005-0000-0000-0000280C0000}"/>
    <cellStyle name="20 % - Markeringsfarve2 18 2 2" xfId="12210" xr:uid="{00000000-0005-0000-0000-0000290C0000}"/>
    <cellStyle name="20 % - Markeringsfarve2 18 2 2 2" xfId="34830" xr:uid="{00000000-0005-0000-0000-000027740000}"/>
    <cellStyle name="20 % - Markeringsfarve2 18 2 3" xfId="12211" xr:uid="{00000000-0005-0000-0000-00002A0C0000}"/>
    <cellStyle name="20 % - Markeringsfarve2 18 2 3 2" xfId="34831" xr:uid="{00000000-0005-0000-0000-000028740000}"/>
    <cellStyle name="20 % - Markeringsfarve2 18 2 4" xfId="12212" xr:uid="{00000000-0005-0000-0000-00002B0C0000}"/>
    <cellStyle name="20 % - Markeringsfarve2 18 2 4 2" xfId="34832" xr:uid="{00000000-0005-0000-0000-000029740000}"/>
    <cellStyle name="20 % - Markeringsfarve2 18 2 5" xfId="29246" xr:uid="{00000000-0005-0000-0000-000026740000}"/>
    <cellStyle name="20 % - Markeringsfarve2 18 3" xfId="8370" xr:uid="{00000000-0005-0000-0000-00002C0C0000}"/>
    <cellStyle name="20 % - Markeringsfarve2 18 3 2" xfId="31019" xr:uid="{00000000-0005-0000-0000-00002A740000}"/>
    <cellStyle name="20 % - Markeringsfarve2 18 4" xfId="12213" xr:uid="{00000000-0005-0000-0000-00002D0C0000}"/>
    <cellStyle name="20 % - Markeringsfarve2 18 4 2" xfId="34833" xr:uid="{00000000-0005-0000-0000-00002B740000}"/>
    <cellStyle name="20 % - Markeringsfarve2 18 5" xfId="12214" xr:uid="{00000000-0005-0000-0000-00002E0C0000}"/>
    <cellStyle name="20 % - Markeringsfarve2 18 5 2" xfId="34834" xr:uid="{00000000-0005-0000-0000-00002C740000}"/>
    <cellStyle name="20 % - Markeringsfarve2 18 6" xfId="27387" xr:uid="{00000000-0005-0000-0000-000025740000}"/>
    <cellStyle name="20 % - Markeringsfarve2 19" xfId="509" xr:uid="{00000000-0005-0000-0000-00002F0C0000}"/>
    <cellStyle name="20 % - Markeringsfarve2 19 2" xfId="5507" xr:uid="{00000000-0005-0000-0000-0000300C0000}"/>
    <cellStyle name="20 % - Markeringsfarve2 19 2 2" xfId="12215" xr:uid="{00000000-0005-0000-0000-0000310C0000}"/>
    <cellStyle name="20 % - Markeringsfarve2 19 2 2 2" xfId="34835" xr:uid="{00000000-0005-0000-0000-00002F740000}"/>
    <cellStyle name="20 % - Markeringsfarve2 19 2 3" xfId="12216" xr:uid="{00000000-0005-0000-0000-0000320C0000}"/>
    <cellStyle name="20 % - Markeringsfarve2 19 2 3 2" xfId="34836" xr:uid="{00000000-0005-0000-0000-000030740000}"/>
    <cellStyle name="20 % - Markeringsfarve2 19 2 4" xfId="12217" xr:uid="{00000000-0005-0000-0000-0000330C0000}"/>
    <cellStyle name="20 % - Markeringsfarve2 19 2 4 2" xfId="34837" xr:uid="{00000000-0005-0000-0000-000031740000}"/>
    <cellStyle name="20 % - Markeringsfarve2 19 2 5" xfId="29247" xr:uid="{00000000-0005-0000-0000-00002E740000}"/>
    <cellStyle name="20 % - Markeringsfarve2 19 3" xfId="8371" xr:uid="{00000000-0005-0000-0000-0000340C0000}"/>
    <cellStyle name="20 % - Markeringsfarve2 19 3 2" xfId="31020" xr:uid="{00000000-0005-0000-0000-000032740000}"/>
    <cellStyle name="20 % - Markeringsfarve2 19 4" xfId="12218" xr:uid="{00000000-0005-0000-0000-0000350C0000}"/>
    <cellStyle name="20 % - Markeringsfarve2 19 4 2" xfId="34838" xr:uid="{00000000-0005-0000-0000-000033740000}"/>
    <cellStyle name="20 % - Markeringsfarve2 19 5" xfId="12219" xr:uid="{00000000-0005-0000-0000-0000360C0000}"/>
    <cellStyle name="20 % - Markeringsfarve2 19 5 2" xfId="34839" xr:uid="{00000000-0005-0000-0000-000034740000}"/>
    <cellStyle name="20 % - Markeringsfarve2 19 6" xfId="27388" xr:uid="{00000000-0005-0000-0000-00002D740000}"/>
    <cellStyle name="20 % - Markeringsfarve2 2" xfId="510" xr:uid="{00000000-0005-0000-0000-0000370C0000}"/>
    <cellStyle name="20 % - Markeringsfarve2 2 10" xfId="511" xr:uid="{00000000-0005-0000-0000-0000380C0000}"/>
    <cellStyle name="20 % - Markeringsfarve2 2 11" xfId="512" xr:uid="{00000000-0005-0000-0000-0000390C0000}"/>
    <cellStyle name="20 % - Markeringsfarve2 2 12" xfId="513" xr:uid="{00000000-0005-0000-0000-00003A0C0000}"/>
    <cellStyle name="20 % - Markeringsfarve2 2 13" xfId="514" xr:uid="{00000000-0005-0000-0000-00003B0C0000}"/>
    <cellStyle name="20 % - Markeringsfarve2 2 14" xfId="515" xr:uid="{00000000-0005-0000-0000-00003C0C0000}"/>
    <cellStyle name="20 % - Markeringsfarve2 2 15" xfId="516" xr:uid="{00000000-0005-0000-0000-00003D0C0000}"/>
    <cellStyle name="20 % - Markeringsfarve2 2 16" xfId="4902" xr:uid="{00000000-0005-0000-0000-00003E0C0000}"/>
    <cellStyle name="20 % - Markeringsfarve2 2 2" xfId="517" xr:uid="{00000000-0005-0000-0000-00003F0C0000}"/>
    <cellStyle name="20 % - Markeringsfarve2 2 2 2" xfId="518" xr:uid="{00000000-0005-0000-0000-0000400C0000}"/>
    <cellStyle name="20 % - Markeringsfarve2 2 2 3" xfId="519" xr:uid="{00000000-0005-0000-0000-0000410C0000}"/>
    <cellStyle name="20 % - Markeringsfarve2 2 3" xfId="520" xr:uid="{00000000-0005-0000-0000-0000420C0000}"/>
    <cellStyle name="20 % - Markeringsfarve2 2 3 2" xfId="521" xr:uid="{00000000-0005-0000-0000-0000430C0000}"/>
    <cellStyle name="20 % - Markeringsfarve2 2 3 3" xfId="522" xr:uid="{00000000-0005-0000-0000-0000440C0000}"/>
    <cellStyle name="20 % - Markeringsfarve2 2 4" xfId="523" xr:uid="{00000000-0005-0000-0000-0000450C0000}"/>
    <cellStyle name="20 % - Markeringsfarve2 2 4 2" xfId="524" xr:uid="{00000000-0005-0000-0000-0000460C0000}"/>
    <cellStyle name="20 % - Markeringsfarve2 2 4 3" xfId="525" xr:uid="{00000000-0005-0000-0000-0000470C0000}"/>
    <cellStyle name="20 % - Markeringsfarve2 2 5" xfId="526" xr:uid="{00000000-0005-0000-0000-0000480C0000}"/>
    <cellStyle name="20 % - Markeringsfarve2 2 5 2" xfId="527" xr:uid="{00000000-0005-0000-0000-0000490C0000}"/>
    <cellStyle name="20 % - Markeringsfarve2 2 5 3" xfId="528" xr:uid="{00000000-0005-0000-0000-00004A0C0000}"/>
    <cellStyle name="20 % - Markeringsfarve2 2 6" xfId="529" xr:uid="{00000000-0005-0000-0000-00004B0C0000}"/>
    <cellStyle name="20 % - Markeringsfarve2 2 7" xfId="530" xr:uid="{00000000-0005-0000-0000-00004C0C0000}"/>
    <cellStyle name="20 % - Markeringsfarve2 2 8" xfId="531" xr:uid="{00000000-0005-0000-0000-00004D0C0000}"/>
    <cellStyle name="20 % - Markeringsfarve2 2 9" xfId="532" xr:uid="{00000000-0005-0000-0000-00004E0C0000}"/>
    <cellStyle name="20 % - Markeringsfarve2 3" xfId="533" xr:uid="{00000000-0005-0000-0000-00004F0C0000}"/>
    <cellStyle name="20 % - Markeringsfarve2 3 10" xfId="12220" xr:uid="{00000000-0005-0000-0000-0000500C0000}"/>
    <cellStyle name="20 % - Markeringsfarve2 3 10 2" xfId="12221" xr:uid="{00000000-0005-0000-0000-0000510C0000}"/>
    <cellStyle name="20 % - Markeringsfarve2 3 10 2 2" xfId="34841" xr:uid="{00000000-0005-0000-0000-000036740000}"/>
    <cellStyle name="20 % - Markeringsfarve2 3 10 3" xfId="12222" xr:uid="{00000000-0005-0000-0000-0000520C0000}"/>
    <cellStyle name="20 % - Markeringsfarve2 3 10 3 2" xfId="34842" xr:uid="{00000000-0005-0000-0000-000037740000}"/>
    <cellStyle name="20 % - Markeringsfarve2 3 10 4" xfId="12223" xr:uid="{00000000-0005-0000-0000-0000530C0000}"/>
    <cellStyle name="20 % - Markeringsfarve2 3 10 4 2" xfId="34843" xr:uid="{00000000-0005-0000-0000-000038740000}"/>
    <cellStyle name="20 % - Markeringsfarve2 3 10 5" xfId="34840" xr:uid="{00000000-0005-0000-0000-000035740000}"/>
    <cellStyle name="20 % - Markeringsfarve2 3 11" xfId="12224" xr:uid="{00000000-0005-0000-0000-0000540C0000}"/>
    <cellStyle name="20 % - Markeringsfarve2 3 11 2" xfId="34844" xr:uid="{00000000-0005-0000-0000-000039740000}"/>
    <cellStyle name="20 % - Markeringsfarve2 3 12" xfId="12225" xr:uid="{00000000-0005-0000-0000-0000550C0000}"/>
    <cellStyle name="20 % - Markeringsfarve2 3 12 2" xfId="34845" xr:uid="{00000000-0005-0000-0000-00003A740000}"/>
    <cellStyle name="20 % - Markeringsfarve2 3 13" xfId="12226" xr:uid="{00000000-0005-0000-0000-0000560C0000}"/>
    <cellStyle name="20 % - Markeringsfarve2 3 13 2" xfId="34846" xr:uid="{00000000-0005-0000-0000-00003B740000}"/>
    <cellStyle name="20 % - Markeringsfarve2 3 2" xfId="534" xr:uid="{00000000-0005-0000-0000-0000570C0000}"/>
    <cellStyle name="20 % - Markeringsfarve2 3 2 10" xfId="12227" xr:uid="{00000000-0005-0000-0000-0000580C0000}"/>
    <cellStyle name="20 % - Markeringsfarve2 3 2 10 2" xfId="34847" xr:uid="{00000000-0005-0000-0000-00003C740000}"/>
    <cellStyle name="20 % - Markeringsfarve2 3 2 2" xfId="535" xr:uid="{00000000-0005-0000-0000-0000590C0000}"/>
    <cellStyle name="20 % - Markeringsfarve2 3 2 2 10" xfId="12228" xr:uid="{00000000-0005-0000-0000-00005A0C0000}"/>
    <cellStyle name="20 % - Markeringsfarve2 3 2 2 10 2" xfId="34848" xr:uid="{00000000-0005-0000-0000-00003E740000}"/>
    <cellStyle name="20 % - Markeringsfarve2 3 2 2 11" xfId="27389" xr:uid="{00000000-0005-0000-0000-00003D740000}"/>
    <cellStyle name="20 % - Markeringsfarve2 3 2 2 2" xfId="536" xr:uid="{00000000-0005-0000-0000-00005B0C0000}"/>
    <cellStyle name="20 % - Markeringsfarve2 3 2 2 2 2" xfId="537" xr:uid="{00000000-0005-0000-0000-00005C0C0000}"/>
    <cellStyle name="20 % - Markeringsfarve2 3 2 2 2 2 2" xfId="5510" xr:uid="{00000000-0005-0000-0000-00005D0C0000}"/>
    <cellStyle name="20 % - Markeringsfarve2 3 2 2 2 2 2 2" xfId="12229" xr:uid="{00000000-0005-0000-0000-00005E0C0000}"/>
    <cellStyle name="20 % - Markeringsfarve2 3 2 2 2 2 2 2 2" xfId="34849" xr:uid="{00000000-0005-0000-0000-000042740000}"/>
    <cellStyle name="20 % - Markeringsfarve2 3 2 2 2 2 2 3" xfId="12230" xr:uid="{00000000-0005-0000-0000-00005F0C0000}"/>
    <cellStyle name="20 % - Markeringsfarve2 3 2 2 2 2 2 3 2" xfId="34850" xr:uid="{00000000-0005-0000-0000-000043740000}"/>
    <cellStyle name="20 % - Markeringsfarve2 3 2 2 2 2 2 4" xfId="12231" xr:uid="{00000000-0005-0000-0000-0000600C0000}"/>
    <cellStyle name="20 % - Markeringsfarve2 3 2 2 2 2 2 4 2" xfId="34851" xr:uid="{00000000-0005-0000-0000-000044740000}"/>
    <cellStyle name="20 % - Markeringsfarve2 3 2 2 2 2 2 5" xfId="29250" xr:uid="{00000000-0005-0000-0000-000041740000}"/>
    <cellStyle name="20 % - Markeringsfarve2 3 2 2 2 2 3" xfId="8374" xr:uid="{00000000-0005-0000-0000-0000610C0000}"/>
    <cellStyle name="20 % - Markeringsfarve2 3 2 2 2 2 3 2" xfId="31023" xr:uid="{00000000-0005-0000-0000-000045740000}"/>
    <cellStyle name="20 % - Markeringsfarve2 3 2 2 2 2 4" xfId="12232" xr:uid="{00000000-0005-0000-0000-0000620C0000}"/>
    <cellStyle name="20 % - Markeringsfarve2 3 2 2 2 2 4 2" xfId="34852" xr:uid="{00000000-0005-0000-0000-000046740000}"/>
    <cellStyle name="20 % - Markeringsfarve2 3 2 2 2 2 5" xfId="12233" xr:uid="{00000000-0005-0000-0000-0000630C0000}"/>
    <cellStyle name="20 % - Markeringsfarve2 3 2 2 2 2 5 2" xfId="34853" xr:uid="{00000000-0005-0000-0000-000047740000}"/>
    <cellStyle name="20 % - Markeringsfarve2 3 2 2 2 2 6" xfId="27391" xr:uid="{00000000-0005-0000-0000-000040740000}"/>
    <cellStyle name="20 % - Markeringsfarve2 3 2 2 2 3" xfId="5509" xr:uid="{00000000-0005-0000-0000-0000640C0000}"/>
    <cellStyle name="20 % - Markeringsfarve2 3 2 2 2 3 2" xfId="12234" xr:uid="{00000000-0005-0000-0000-0000650C0000}"/>
    <cellStyle name="20 % - Markeringsfarve2 3 2 2 2 3 2 2" xfId="34854" xr:uid="{00000000-0005-0000-0000-000049740000}"/>
    <cellStyle name="20 % - Markeringsfarve2 3 2 2 2 3 3" xfId="12235" xr:uid="{00000000-0005-0000-0000-0000660C0000}"/>
    <cellStyle name="20 % - Markeringsfarve2 3 2 2 2 3 3 2" xfId="34855" xr:uid="{00000000-0005-0000-0000-00004A740000}"/>
    <cellStyle name="20 % - Markeringsfarve2 3 2 2 2 3 4" xfId="12236" xr:uid="{00000000-0005-0000-0000-0000670C0000}"/>
    <cellStyle name="20 % - Markeringsfarve2 3 2 2 2 3 4 2" xfId="34856" xr:uid="{00000000-0005-0000-0000-00004B740000}"/>
    <cellStyle name="20 % - Markeringsfarve2 3 2 2 2 3 5" xfId="29249" xr:uid="{00000000-0005-0000-0000-000048740000}"/>
    <cellStyle name="20 % - Markeringsfarve2 3 2 2 2 4" xfId="8373" xr:uid="{00000000-0005-0000-0000-0000680C0000}"/>
    <cellStyle name="20 % - Markeringsfarve2 3 2 2 2 4 2" xfId="12237" xr:uid="{00000000-0005-0000-0000-0000690C0000}"/>
    <cellStyle name="20 % - Markeringsfarve2 3 2 2 2 4 2 2" xfId="34857" xr:uid="{00000000-0005-0000-0000-00004D740000}"/>
    <cellStyle name="20 % - Markeringsfarve2 3 2 2 2 4 3" xfId="12238" xr:uid="{00000000-0005-0000-0000-00006A0C0000}"/>
    <cellStyle name="20 % - Markeringsfarve2 3 2 2 2 4 3 2" xfId="34858" xr:uid="{00000000-0005-0000-0000-00004E740000}"/>
    <cellStyle name="20 % - Markeringsfarve2 3 2 2 2 4 4" xfId="12239" xr:uid="{00000000-0005-0000-0000-00006B0C0000}"/>
    <cellStyle name="20 % - Markeringsfarve2 3 2 2 2 4 4 2" xfId="34859" xr:uid="{00000000-0005-0000-0000-00004F740000}"/>
    <cellStyle name="20 % - Markeringsfarve2 3 2 2 2 4 5" xfId="31022" xr:uid="{00000000-0005-0000-0000-00004C740000}"/>
    <cellStyle name="20 % - Markeringsfarve2 3 2 2 2 5" xfId="12240" xr:uid="{00000000-0005-0000-0000-00006C0C0000}"/>
    <cellStyle name="20 % - Markeringsfarve2 3 2 2 2 5 2" xfId="34860" xr:uid="{00000000-0005-0000-0000-000050740000}"/>
    <cellStyle name="20 % - Markeringsfarve2 3 2 2 2 6" xfId="12241" xr:uid="{00000000-0005-0000-0000-00006D0C0000}"/>
    <cellStyle name="20 % - Markeringsfarve2 3 2 2 2 6 2" xfId="34861" xr:uid="{00000000-0005-0000-0000-000051740000}"/>
    <cellStyle name="20 % - Markeringsfarve2 3 2 2 2 7" xfId="12242" xr:uid="{00000000-0005-0000-0000-00006E0C0000}"/>
    <cellStyle name="20 % - Markeringsfarve2 3 2 2 2 7 2" xfId="34862" xr:uid="{00000000-0005-0000-0000-000052740000}"/>
    <cellStyle name="20 % - Markeringsfarve2 3 2 2 2 8" xfId="27390" xr:uid="{00000000-0005-0000-0000-00003F740000}"/>
    <cellStyle name="20 % - Markeringsfarve2 3 2 2 3" xfId="538" xr:uid="{00000000-0005-0000-0000-00006F0C0000}"/>
    <cellStyle name="20 % - Markeringsfarve2 3 2 2 3 2" xfId="539" xr:uid="{00000000-0005-0000-0000-0000700C0000}"/>
    <cellStyle name="20 % - Markeringsfarve2 3 2 2 3 2 2" xfId="5512" xr:uid="{00000000-0005-0000-0000-0000710C0000}"/>
    <cellStyle name="20 % - Markeringsfarve2 3 2 2 3 2 2 2" xfId="12243" xr:uid="{00000000-0005-0000-0000-0000720C0000}"/>
    <cellStyle name="20 % - Markeringsfarve2 3 2 2 3 2 2 2 2" xfId="34863" xr:uid="{00000000-0005-0000-0000-000056740000}"/>
    <cellStyle name="20 % - Markeringsfarve2 3 2 2 3 2 2 3" xfId="12244" xr:uid="{00000000-0005-0000-0000-0000730C0000}"/>
    <cellStyle name="20 % - Markeringsfarve2 3 2 2 3 2 2 3 2" xfId="34864" xr:uid="{00000000-0005-0000-0000-000057740000}"/>
    <cellStyle name="20 % - Markeringsfarve2 3 2 2 3 2 2 4" xfId="12245" xr:uid="{00000000-0005-0000-0000-0000740C0000}"/>
    <cellStyle name="20 % - Markeringsfarve2 3 2 2 3 2 2 4 2" xfId="34865" xr:uid="{00000000-0005-0000-0000-000058740000}"/>
    <cellStyle name="20 % - Markeringsfarve2 3 2 2 3 2 2 5" xfId="29252" xr:uid="{00000000-0005-0000-0000-000055740000}"/>
    <cellStyle name="20 % - Markeringsfarve2 3 2 2 3 2 3" xfId="8376" xr:uid="{00000000-0005-0000-0000-0000750C0000}"/>
    <cellStyle name="20 % - Markeringsfarve2 3 2 2 3 2 3 2" xfId="31025" xr:uid="{00000000-0005-0000-0000-000059740000}"/>
    <cellStyle name="20 % - Markeringsfarve2 3 2 2 3 2 4" xfId="12246" xr:uid="{00000000-0005-0000-0000-0000760C0000}"/>
    <cellStyle name="20 % - Markeringsfarve2 3 2 2 3 2 4 2" xfId="34866" xr:uid="{00000000-0005-0000-0000-00005A740000}"/>
    <cellStyle name="20 % - Markeringsfarve2 3 2 2 3 2 5" xfId="12247" xr:uid="{00000000-0005-0000-0000-0000770C0000}"/>
    <cellStyle name="20 % - Markeringsfarve2 3 2 2 3 2 5 2" xfId="34867" xr:uid="{00000000-0005-0000-0000-00005B740000}"/>
    <cellStyle name="20 % - Markeringsfarve2 3 2 2 3 2 6" xfId="27393" xr:uid="{00000000-0005-0000-0000-000054740000}"/>
    <cellStyle name="20 % - Markeringsfarve2 3 2 2 3 3" xfId="5511" xr:uid="{00000000-0005-0000-0000-0000780C0000}"/>
    <cellStyle name="20 % - Markeringsfarve2 3 2 2 3 3 2" xfId="12248" xr:uid="{00000000-0005-0000-0000-0000790C0000}"/>
    <cellStyle name="20 % - Markeringsfarve2 3 2 2 3 3 2 2" xfId="34868" xr:uid="{00000000-0005-0000-0000-00005D740000}"/>
    <cellStyle name="20 % - Markeringsfarve2 3 2 2 3 3 3" xfId="12249" xr:uid="{00000000-0005-0000-0000-00007A0C0000}"/>
    <cellStyle name="20 % - Markeringsfarve2 3 2 2 3 3 3 2" xfId="34869" xr:uid="{00000000-0005-0000-0000-00005E740000}"/>
    <cellStyle name="20 % - Markeringsfarve2 3 2 2 3 3 4" xfId="12250" xr:uid="{00000000-0005-0000-0000-00007B0C0000}"/>
    <cellStyle name="20 % - Markeringsfarve2 3 2 2 3 3 4 2" xfId="34870" xr:uid="{00000000-0005-0000-0000-00005F740000}"/>
    <cellStyle name="20 % - Markeringsfarve2 3 2 2 3 3 5" xfId="29251" xr:uid="{00000000-0005-0000-0000-00005C740000}"/>
    <cellStyle name="20 % - Markeringsfarve2 3 2 2 3 4" xfId="8375" xr:uid="{00000000-0005-0000-0000-00007C0C0000}"/>
    <cellStyle name="20 % - Markeringsfarve2 3 2 2 3 4 2" xfId="31024" xr:uid="{00000000-0005-0000-0000-000060740000}"/>
    <cellStyle name="20 % - Markeringsfarve2 3 2 2 3 5" xfId="12251" xr:uid="{00000000-0005-0000-0000-00007D0C0000}"/>
    <cellStyle name="20 % - Markeringsfarve2 3 2 2 3 5 2" xfId="34871" xr:uid="{00000000-0005-0000-0000-000061740000}"/>
    <cellStyle name="20 % - Markeringsfarve2 3 2 2 3 6" xfId="12252" xr:uid="{00000000-0005-0000-0000-00007E0C0000}"/>
    <cellStyle name="20 % - Markeringsfarve2 3 2 2 3 6 2" xfId="34872" xr:uid="{00000000-0005-0000-0000-000062740000}"/>
    <cellStyle name="20 % - Markeringsfarve2 3 2 2 3 7" xfId="27392" xr:uid="{00000000-0005-0000-0000-000053740000}"/>
    <cellStyle name="20 % - Markeringsfarve2 3 2 2 4" xfId="540" xr:uid="{00000000-0005-0000-0000-00007F0C0000}"/>
    <cellStyle name="20 % - Markeringsfarve2 3 2 2 4 2" xfId="5513" xr:uid="{00000000-0005-0000-0000-0000800C0000}"/>
    <cellStyle name="20 % - Markeringsfarve2 3 2 2 4 2 2" xfId="12253" xr:uid="{00000000-0005-0000-0000-0000810C0000}"/>
    <cellStyle name="20 % - Markeringsfarve2 3 2 2 4 2 2 2" xfId="34873" xr:uid="{00000000-0005-0000-0000-000065740000}"/>
    <cellStyle name="20 % - Markeringsfarve2 3 2 2 4 2 3" xfId="12254" xr:uid="{00000000-0005-0000-0000-0000820C0000}"/>
    <cellStyle name="20 % - Markeringsfarve2 3 2 2 4 2 3 2" xfId="34874" xr:uid="{00000000-0005-0000-0000-000066740000}"/>
    <cellStyle name="20 % - Markeringsfarve2 3 2 2 4 2 4" xfId="12255" xr:uid="{00000000-0005-0000-0000-0000830C0000}"/>
    <cellStyle name="20 % - Markeringsfarve2 3 2 2 4 2 4 2" xfId="34875" xr:uid="{00000000-0005-0000-0000-000067740000}"/>
    <cellStyle name="20 % - Markeringsfarve2 3 2 2 4 2 5" xfId="29253" xr:uid="{00000000-0005-0000-0000-000064740000}"/>
    <cellStyle name="20 % - Markeringsfarve2 3 2 2 4 3" xfId="8377" xr:uid="{00000000-0005-0000-0000-0000840C0000}"/>
    <cellStyle name="20 % - Markeringsfarve2 3 2 2 4 3 2" xfId="31026" xr:uid="{00000000-0005-0000-0000-000068740000}"/>
    <cellStyle name="20 % - Markeringsfarve2 3 2 2 4 4" xfId="12256" xr:uid="{00000000-0005-0000-0000-0000850C0000}"/>
    <cellStyle name="20 % - Markeringsfarve2 3 2 2 4 4 2" xfId="34876" xr:uid="{00000000-0005-0000-0000-000069740000}"/>
    <cellStyle name="20 % - Markeringsfarve2 3 2 2 4 5" xfId="12257" xr:uid="{00000000-0005-0000-0000-0000860C0000}"/>
    <cellStyle name="20 % - Markeringsfarve2 3 2 2 4 5 2" xfId="34877" xr:uid="{00000000-0005-0000-0000-00006A740000}"/>
    <cellStyle name="20 % - Markeringsfarve2 3 2 2 4 6" xfId="27394" xr:uid="{00000000-0005-0000-0000-000063740000}"/>
    <cellStyle name="20 % - Markeringsfarve2 3 2 2 5" xfId="541" xr:uid="{00000000-0005-0000-0000-0000870C0000}"/>
    <cellStyle name="20 % - Markeringsfarve2 3 2 2 5 2" xfId="5514" xr:uid="{00000000-0005-0000-0000-0000880C0000}"/>
    <cellStyle name="20 % - Markeringsfarve2 3 2 2 5 2 2" xfId="12258" xr:uid="{00000000-0005-0000-0000-0000890C0000}"/>
    <cellStyle name="20 % - Markeringsfarve2 3 2 2 5 2 2 2" xfId="34878" xr:uid="{00000000-0005-0000-0000-00006D740000}"/>
    <cellStyle name="20 % - Markeringsfarve2 3 2 2 5 2 3" xfId="12259" xr:uid="{00000000-0005-0000-0000-00008A0C0000}"/>
    <cellStyle name="20 % - Markeringsfarve2 3 2 2 5 2 3 2" xfId="34879" xr:uid="{00000000-0005-0000-0000-00006E740000}"/>
    <cellStyle name="20 % - Markeringsfarve2 3 2 2 5 2 4" xfId="12260" xr:uid="{00000000-0005-0000-0000-00008B0C0000}"/>
    <cellStyle name="20 % - Markeringsfarve2 3 2 2 5 2 4 2" xfId="34880" xr:uid="{00000000-0005-0000-0000-00006F740000}"/>
    <cellStyle name="20 % - Markeringsfarve2 3 2 2 5 2 5" xfId="29254" xr:uid="{00000000-0005-0000-0000-00006C740000}"/>
    <cellStyle name="20 % - Markeringsfarve2 3 2 2 5 3" xfId="8378" xr:uid="{00000000-0005-0000-0000-00008C0C0000}"/>
    <cellStyle name="20 % - Markeringsfarve2 3 2 2 5 3 2" xfId="31027" xr:uid="{00000000-0005-0000-0000-000070740000}"/>
    <cellStyle name="20 % - Markeringsfarve2 3 2 2 5 4" xfId="12261" xr:uid="{00000000-0005-0000-0000-00008D0C0000}"/>
    <cellStyle name="20 % - Markeringsfarve2 3 2 2 5 4 2" xfId="34881" xr:uid="{00000000-0005-0000-0000-000071740000}"/>
    <cellStyle name="20 % - Markeringsfarve2 3 2 2 5 5" xfId="12262" xr:uid="{00000000-0005-0000-0000-00008E0C0000}"/>
    <cellStyle name="20 % - Markeringsfarve2 3 2 2 5 5 2" xfId="34882" xr:uid="{00000000-0005-0000-0000-000072740000}"/>
    <cellStyle name="20 % - Markeringsfarve2 3 2 2 5 6" xfId="27395" xr:uid="{00000000-0005-0000-0000-00006B740000}"/>
    <cellStyle name="20 % - Markeringsfarve2 3 2 2 6" xfId="542" xr:uid="{00000000-0005-0000-0000-00008F0C0000}"/>
    <cellStyle name="20 % - Markeringsfarve2 3 2 2 6 2" xfId="5515" xr:uid="{00000000-0005-0000-0000-0000900C0000}"/>
    <cellStyle name="20 % - Markeringsfarve2 3 2 2 6 2 2" xfId="29255" xr:uid="{00000000-0005-0000-0000-000074740000}"/>
    <cellStyle name="20 % - Markeringsfarve2 3 2 2 6 3" xfId="8379" xr:uid="{00000000-0005-0000-0000-0000910C0000}"/>
    <cellStyle name="20 % - Markeringsfarve2 3 2 2 6 3 2" xfId="31028" xr:uid="{00000000-0005-0000-0000-000075740000}"/>
    <cellStyle name="20 % - Markeringsfarve2 3 2 2 6 4" xfId="12263" xr:uid="{00000000-0005-0000-0000-0000920C0000}"/>
    <cellStyle name="20 % - Markeringsfarve2 3 2 2 6 4 2" xfId="34883" xr:uid="{00000000-0005-0000-0000-000076740000}"/>
    <cellStyle name="20 % - Markeringsfarve2 3 2 2 6 5" xfId="27396" xr:uid="{00000000-0005-0000-0000-000073740000}"/>
    <cellStyle name="20 % - Markeringsfarve2 3 2 2 7" xfId="5508" xr:uid="{00000000-0005-0000-0000-0000930C0000}"/>
    <cellStyle name="20 % - Markeringsfarve2 3 2 2 7 2" xfId="12264" xr:uid="{00000000-0005-0000-0000-0000940C0000}"/>
    <cellStyle name="20 % - Markeringsfarve2 3 2 2 7 2 2" xfId="34884" xr:uid="{00000000-0005-0000-0000-000078740000}"/>
    <cellStyle name="20 % - Markeringsfarve2 3 2 2 7 3" xfId="12265" xr:uid="{00000000-0005-0000-0000-0000950C0000}"/>
    <cellStyle name="20 % - Markeringsfarve2 3 2 2 7 3 2" xfId="34885" xr:uid="{00000000-0005-0000-0000-000079740000}"/>
    <cellStyle name="20 % - Markeringsfarve2 3 2 2 7 4" xfId="12266" xr:uid="{00000000-0005-0000-0000-0000960C0000}"/>
    <cellStyle name="20 % - Markeringsfarve2 3 2 2 7 4 2" xfId="34886" xr:uid="{00000000-0005-0000-0000-00007A740000}"/>
    <cellStyle name="20 % - Markeringsfarve2 3 2 2 7 5" xfId="29248" xr:uid="{00000000-0005-0000-0000-000077740000}"/>
    <cellStyle name="20 % - Markeringsfarve2 3 2 2 8" xfId="8372" xr:uid="{00000000-0005-0000-0000-0000970C0000}"/>
    <cellStyle name="20 % - Markeringsfarve2 3 2 2 8 2" xfId="31021" xr:uid="{00000000-0005-0000-0000-00007B740000}"/>
    <cellStyle name="20 % - Markeringsfarve2 3 2 2 9" xfId="12267" xr:uid="{00000000-0005-0000-0000-0000980C0000}"/>
    <cellStyle name="20 % - Markeringsfarve2 3 2 2 9 2" xfId="34887" xr:uid="{00000000-0005-0000-0000-00007C740000}"/>
    <cellStyle name="20 % - Markeringsfarve2 3 2 3" xfId="543" xr:uid="{00000000-0005-0000-0000-0000990C0000}"/>
    <cellStyle name="20 % - Markeringsfarve2 3 2 3 10" xfId="12268" xr:uid="{00000000-0005-0000-0000-00009A0C0000}"/>
    <cellStyle name="20 % - Markeringsfarve2 3 2 3 10 2" xfId="34888" xr:uid="{00000000-0005-0000-0000-00007E740000}"/>
    <cellStyle name="20 % - Markeringsfarve2 3 2 3 11" xfId="27397" xr:uid="{00000000-0005-0000-0000-00007D740000}"/>
    <cellStyle name="20 % - Markeringsfarve2 3 2 3 2" xfId="544" xr:uid="{00000000-0005-0000-0000-00009B0C0000}"/>
    <cellStyle name="20 % - Markeringsfarve2 3 2 3 2 2" xfId="545" xr:uid="{00000000-0005-0000-0000-00009C0C0000}"/>
    <cellStyle name="20 % - Markeringsfarve2 3 2 3 2 2 2" xfId="5518" xr:uid="{00000000-0005-0000-0000-00009D0C0000}"/>
    <cellStyle name="20 % - Markeringsfarve2 3 2 3 2 2 2 2" xfId="12269" xr:uid="{00000000-0005-0000-0000-00009E0C0000}"/>
    <cellStyle name="20 % - Markeringsfarve2 3 2 3 2 2 2 2 2" xfId="34889" xr:uid="{00000000-0005-0000-0000-000082740000}"/>
    <cellStyle name="20 % - Markeringsfarve2 3 2 3 2 2 2 3" xfId="12270" xr:uid="{00000000-0005-0000-0000-00009F0C0000}"/>
    <cellStyle name="20 % - Markeringsfarve2 3 2 3 2 2 2 3 2" xfId="34890" xr:uid="{00000000-0005-0000-0000-000083740000}"/>
    <cellStyle name="20 % - Markeringsfarve2 3 2 3 2 2 2 4" xfId="12271" xr:uid="{00000000-0005-0000-0000-0000A00C0000}"/>
    <cellStyle name="20 % - Markeringsfarve2 3 2 3 2 2 2 4 2" xfId="34891" xr:uid="{00000000-0005-0000-0000-000084740000}"/>
    <cellStyle name="20 % - Markeringsfarve2 3 2 3 2 2 2 5" xfId="29258" xr:uid="{00000000-0005-0000-0000-000081740000}"/>
    <cellStyle name="20 % - Markeringsfarve2 3 2 3 2 2 3" xfId="8382" xr:uid="{00000000-0005-0000-0000-0000A10C0000}"/>
    <cellStyle name="20 % - Markeringsfarve2 3 2 3 2 2 3 2" xfId="31031" xr:uid="{00000000-0005-0000-0000-000085740000}"/>
    <cellStyle name="20 % - Markeringsfarve2 3 2 3 2 2 4" xfId="12272" xr:uid="{00000000-0005-0000-0000-0000A20C0000}"/>
    <cellStyle name="20 % - Markeringsfarve2 3 2 3 2 2 4 2" xfId="34892" xr:uid="{00000000-0005-0000-0000-000086740000}"/>
    <cellStyle name="20 % - Markeringsfarve2 3 2 3 2 2 5" xfId="12273" xr:uid="{00000000-0005-0000-0000-0000A30C0000}"/>
    <cellStyle name="20 % - Markeringsfarve2 3 2 3 2 2 5 2" xfId="34893" xr:uid="{00000000-0005-0000-0000-000087740000}"/>
    <cellStyle name="20 % - Markeringsfarve2 3 2 3 2 2 6" xfId="27399" xr:uid="{00000000-0005-0000-0000-000080740000}"/>
    <cellStyle name="20 % - Markeringsfarve2 3 2 3 2 3" xfId="5517" xr:uid="{00000000-0005-0000-0000-0000A40C0000}"/>
    <cellStyle name="20 % - Markeringsfarve2 3 2 3 2 3 2" xfId="12274" xr:uid="{00000000-0005-0000-0000-0000A50C0000}"/>
    <cellStyle name="20 % - Markeringsfarve2 3 2 3 2 3 2 2" xfId="34894" xr:uid="{00000000-0005-0000-0000-000089740000}"/>
    <cellStyle name="20 % - Markeringsfarve2 3 2 3 2 3 3" xfId="12275" xr:uid="{00000000-0005-0000-0000-0000A60C0000}"/>
    <cellStyle name="20 % - Markeringsfarve2 3 2 3 2 3 3 2" xfId="34895" xr:uid="{00000000-0005-0000-0000-00008A740000}"/>
    <cellStyle name="20 % - Markeringsfarve2 3 2 3 2 3 4" xfId="12276" xr:uid="{00000000-0005-0000-0000-0000A70C0000}"/>
    <cellStyle name="20 % - Markeringsfarve2 3 2 3 2 3 4 2" xfId="34896" xr:uid="{00000000-0005-0000-0000-00008B740000}"/>
    <cellStyle name="20 % - Markeringsfarve2 3 2 3 2 3 5" xfId="29257" xr:uid="{00000000-0005-0000-0000-000088740000}"/>
    <cellStyle name="20 % - Markeringsfarve2 3 2 3 2 4" xfId="8381" xr:uid="{00000000-0005-0000-0000-0000A80C0000}"/>
    <cellStyle name="20 % - Markeringsfarve2 3 2 3 2 4 2" xfId="12277" xr:uid="{00000000-0005-0000-0000-0000A90C0000}"/>
    <cellStyle name="20 % - Markeringsfarve2 3 2 3 2 4 2 2" xfId="34897" xr:uid="{00000000-0005-0000-0000-00008D740000}"/>
    <cellStyle name="20 % - Markeringsfarve2 3 2 3 2 4 3" xfId="12278" xr:uid="{00000000-0005-0000-0000-0000AA0C0000}"/>
    <cellStyle name="20 % - Markeringsfarve2 3 2 3 2 4 3 2" xfId="34898" xr:uid="{00000000-0005-0000-0000-00008E740000}"/>
    <cellStyle name="20 % - Markeringsfarve2 3 2 3 2 4 4" xfId="12279" xr:uid="{00000000-0005-0000-0000-0000AB0C0000}"/>
    <cellStyle name="20 % - Markeringsfarve2 3 2 3 2 4 4 2" xfId="34899" xr:uid="{00000000-0005-0000-0000-00008F740000}"/>
    <cellStyle name="20 % - Markeringsfarve2 3 2 3 2 4 5" xfId="31030" xr:uid="{00000000-0005-0000-0000-00008C740000}"/>
    <cellStyle name="20 % - Markeringsfarve2 3 2 3 2 5" xfId="12280" xr:uid="{00000000-0005-0000-0000-0000AC0C0000}"/>
    <cellStyle name="20 % - Markeringsfarve2 3 2 3 2 5 2" xfId="34900" xr:uid="{00000000-0005-0000-0000-000090740000}"/>
    <cellStyle name="20 % - Markeringsfarve2 3 2 3 2 6" xfId="12281" xr:uid="{00000000-0005-0000-0000-0000AD0C0000}"/>
    <cellStyle name="20 % - Markeringsfarve2 3 2 3 2 6 2" xfId="34901" xr:uid="{00000000-0005-0000-0000-000091740000}"/>
    <cellStyle name="20 % - Markeringsfarve2 3 2 3 2 7" xfId="12282" xr:uid="{00000000-0005-0000-0000-0000AE0C0000}"/>
    <cellStyle name="20 % - Markeringsfarve2 3 2 3 2 7 2" xfId="34902" xr:uid="{00000000-0005-0000-0000-000092740000}"/>
    <cellStyle name="20 % - Markeringsfarve2 3 2 3 2 8" xfId="27398" xr:uid="{00000000-0005-0000-0000-00007F740000}"/>
    <cellStyle name="20 % - Markeringsfarve2 3 2 3 3" xfId="546" xr:uid="{00000000-0005-0000-0000-0000AF0C0000}"/>
    <cellStyle name="20 % - Markeringsfarve2 3 2 3 3 2" xfId="547" xr:uid="{00000000-0005-0000-0000-0000B00C0000}"/>
    <cellStyle name="20 % - Markeringsfarve2 3 2 3 3 2 2" xfId="5520" xr:uid="{00000000-0005-0000-0000-0000B10C0000}"/>
    <cellStyle name="20 % - Markeringsfarve2 3 2 3 3 2 2 2" xfId="12283" xr:uid="{00000000-0005-0000-0000-0000B20C0000}"/>
    <cellStyle name="20 % - Markeringsfarve2 3 2 3 3 2 2 2 2" xfId="34903" xr:uid="{00000000-0005-0000-0000-000096740000}"/>
    <cellStyle name="20 % - Markeringsfarve2 3 2 3 3 2 2 3" xfId="12284" xr:uid="{00000000-0005-0000-0000-0000B30C0000}"/>
    <cellStyle name="20 % - Markeringsfarve2 3 2 3 3 2 2 3 2" xfId="34904" xr:uid="{00000000-0005-0000-0000-000097740000}"/>
    <cellStyle name="20 % - Markeringsfarve2 3 2 3 3 2 2 4" xfId="12285" xr:uid="{00000000-0005-0000-0000-0000B40C0000}"/>
    <cellStyle name="20 % - Markeringsfarve2 3 2 3 3 2 2 4 2" xfId="34905" xr:uid="{00000000-0005-0000-0000-000098740000}"/>
    <cellStyle name="20 % - Markeringsfarve2 3 2 3 3 2 2 5" xfId="29260" xr:uid="{00000000-0005-0000-0000-000095740000}"/>
    <cellStyle name="20 % - Markeringsfarve2 3 2 3 3 2 3" xfId="8384" xr:uid="{00000000-0005-0000-0000-0000B50C0000}"/>
    <cellStyle name="20 % - Markeringsfarve2 3 2 3 3 2 3 2" xfId="31033" xr:uid="{00000000-0005-0000-0000-000099740000}"/>
    <cellStyle name="20 % - Markeringsfarve2 3 2 3 3 2 4" xfId="12286" xr:uid="{00000000-0005-0000-0000-0000B60C0000}"/>
    <cellStyle name="20 % - Markeringsfarve2 3 2 3 3 2 4 2" xfId="34906" xr:uid="{00000000-0005-0000-0000-00009A740000}"/>
    <cellStyle name="20 % - Markeringsfarve2 3 2 3 3 2 5" xfId="12287" xr:uid="{00000000-0005-0000-0000-0000B70C0000}"/>
    <cellStyle name="20 % - Markeringsfarve2 3 2 3 3 2 5 2" xfId="34907" xr:uid="{00000000-0005-0000-0000-00009B740000}"/>
    <cellStyle name="20 % - Markeringsfarve2 3 2 3 3 2 6" xfId="27401" xr:uid="{00000000-0005-0000-0000-000094740000}"/>
    <cellStyle name="20 % - Markeringsfarve2 3 2 3 3 3" xfId="5519" xr:uid="{00000000-0005-0000-0000-0000B80C0000}"/>
    <cellStyle name="20 % - Markeringsfarve2 3 2 3 3 3 2" xfId="12288" xr:uid="{00000000-0005-0000-0000-0000B90C0000}"/>
    <cellStyle name="20 % - Markeringsfarve2 3 2 3 3 3 2 2" xfId="34908" xr:uid="{00000000-0005-0000-0000-00009D740000}"/>
    <cellStyle name="20 % - Markeringsfarve2 3 2 3 3 3 3" xfId="12289" xr:uid="{00000000-0005-0000-0000-0000BA0C0000}"/>
    <cellStyle name="20 % - Markeringsfarve2 3 2 3 3 3 3 2" xfId="34909" xr:uid="{00000000-0005-0000-0000-00009E740000}"/>
    <cellStyle name="20 % - Markeringsfarve2 3 2 3 3 3 4" xfId="12290" xr:uid="{00000000-0005-0000-0000-0000BB0C0000}"/>
    <cellStyle name="20 % - Markeringsfarve2 3 2 3 3 3 4 2" xfId="34910" xr:uid="{00000000-0005-0000-0000-00009F740000}"/>
    <cellStyle name="20 % - Markeringsfarve2 3 2 3 3 3 5" xfId="29259" xr:uid="{00000000-0005-0000-0000-00009C740000}"/>
    <cellStyle name="20 % - Markeringsfarve2 3 2 3 3 4" xfId="8383" xr:uid="{00000000-0005-0000-0000-0000BC0C0000}"/>
    <cellStyle name="20 % - Markeringsfarve2 3 2 3 3 4 2" xfId="31032" xr:uid="{00000000-0005-0000-0000-0000A0740000}"/>
    <cellStyle name="20 % - Markeringsfarve2 3 2 3 3 5" xfId="12291" xr:uid="{00000000-0005-0000-0000-0000BD0C0000}"/>
    <cellStyle name="20 % - Markeringsfarve2 3 2 3 3 5 2" xfId="34911" xr:uid="{00000000-0005-0000-0000-0000A1740000}"/>
    <cellStyle name="20 % - Markeringsfarve2 3 2 3 3 6" xfId="12292" xr:uid="{00000000-0005-0000-0000-0000BE0C0000}"/>
    <cellStyle name="20 % - Markeringsfarve2 3 2 3 3 6 2" xfId="34912" xr:uid="{00000000-0005-0000-0000-0000A2740000}"/>
    <cellStyle name="20 % - Markeringsfarve2 3 2 3 3 7" xfId="27400" xr:uid="{00000000-0005-0000-0000-000093740000}"/>
    <cellStyle name="20 % - Markeringsfarve2 3 2 3 4" xfId="548" xr:uid="{00000000-0005-0000-0000-0000BF0C0000}"/>
    <cellStyle name="20 % - Markeringsfarve2 3 2 3 4 2" xfId="5521" xr:uid="{00000000-0005-0000-0000-0000C00C0000}"/>
    <cellStyle name="20 % - Markeringsfarve2 3 2 3 4 2 2" xfId="12293" xr:uid="{00000000-0005-0000-0000-0000C10C0000}"/>
    <cellStyle name="20 % - Markeringsfarve2 3 2 3 4 2 2 2" xfId="34913" xr:uid="{00000000-0005-0000-0000-0000A5740000}"/>
    <cellStyle name="20 % - Markeringsfarve2 3 2 3 4 2 3" xfId="12294" xr:uid="{00000000-0005-0000-0000-0000C20C0000}"/>
    <cellStyle name="20 % - Markeringsfarve2 3 2 3 4 2 3 2" xfId="34914" xr:uid="{00000000-0005-0000-0000-0000A6740000}"/>
    <cellStyle name="20 % - Markeringsfarve2 3 2 3 4 2 4" xfId="12295" xr:uid="{00000000-0005-0000-0000-0000C30C0000}"/>
    <cellStyle name="20 % - Markeringsfarve2 3 2 3 4 2 4 2" xfId="34915" xr:uid="{00000000-0005-0000-0000-0000A7740000}"/>
    <cellStyle name="20 % - Markeringsfarve2 3 2 3 4 2 5" xfId="29261" xr:uid="{00000000-0005-0000-0000-0000A4740000}"/>
    <cellStyle name="20 % - Markeringsfarve2 3 2 3 4 3" xfId="8385" xr:uid="{00000000-0005-0000-0000-0000C40C0000}"/>
    <cellStyle name="20 % - Markeringsfarve2 3 2 3 4 3 2" xfId="31034" xr:uid="{00000000-0005-0000-0000-0000A8740000}"/>
    <cellStyle name="20 % - Markeringsfarve2 3 2 3 4 4" xfId="12296" xr:uid="{00000000-0005-0000-0000-0000C50C0000}"/>
    <cellStyle name="20 % - Markeringsfarve2 3 2 3 4 4 2" xfId="34916" xr:uid="{00000000-0005-0000-0000-0000A9740000}"/>
    <cellStyle name="20 % - Markeringsfarve2 3 2 3 4 5" xfId="12297" xr:uid="{00000000-0005-0000-0000-0000C60C0000}"/>
    <cellStyle name="20 % - Markeringsfarve2 3 2 3 4 5 2" xfId="34917" xr:uid="{00000000-0005-0000-0000-0000AA740000}"/>
    <cellStyle name="20 % - Markeringsfarve2 3 2 3 4 6" xfId="27402" xr:uid="{00000000-0005-0000-0000-0000A3740000}"/>
    <cellStyle name="20 % - Markeringsfarve2 3 2 3 5" xfId="549" xr:uid="{00000000-0005-0000-0000-0000C70C0000}"/>
    <cellStyle name="20 % - Markeringsfarve2 3 2 3 5 2" xfId="5522" xr:uid="{00000000-0005-0000-0000-0000C80C0000}"/>
    <cellStyle name="20 % - Markeringsfarve2 3 2 3 5 2 2" xfId="12298" xr:uid="{00000000-0005-0000-0000-0000C90C0000}"/>
    <cellStyle name="20 % - Markeringsfarve2 3 2 3 5 2 2 2" xfId="34918" xr:uid="{00000000-0005-0000-0000-0000AD740000}"/>
    <cellStyle name="20 % - Markeringsfarve2 3 2 3 5 2 3" xfId="12299" xr:uid="{00000000-0005-0000-0000-0000CA0C0000}"/>
    <cellStyle name="20 % - Markeringsfarve2 3 2 3 5 2 3 2" xfId="34919" xr:uid="{00000000-0005-0000-0000-0000AE740000}"/>
    <cellStyle name="20 % - Markeringsfarve2 3 2 3 5 2 4" xfId="12300" xr:uid="{00000000-0005-0000-0000-0000CB0C0000}"/>
    <cellStyle name="20 % - Markeringsfarve2 3 2 3 5 2 4 2" xfId="34920" xr:uid="{00000000-0005-0000-0000-0000AF740000}"/>
    <cellStyle name="20 % - Markeringsfarve2 3 2 3 5 2 5" xfId="29262" xr:uid="{00000000-0005-0000-0000-0000AC740000}"/>
    <cellStyle name="20 % - Markeringsfarve2 3 2 3 5 3" xfId="8386" xr:uid="{00000000-0005-0000-0000-0000CC0C0000}"/>
    <cellStyle name="20 % - Markeringsfarve2 3 2 3 5 3 2" xfId="31035" xr:uid="{00000000-0005-0000-0000-0000B0740000}"/>
    <cellStyle name="20 % - Markeringsfarve2 3 2 3 5 4" xfId="12301" xr:uid="{00000000-0005-0000-0000-0000CD0C0000}"/>
    <cellStyle name="20 % - Markeringsfarve2 3 2 3 5 4 2" xfId="34921" xr:uid="{00000000-0005-0000-0000-0000B1740000}"/>
    <cellStyle name="20 % - Markeringsfarve2 3 2 3 5 5" xfId="12302" xr:uid="{00000000-0005-0000-0000-0000CE0C0000}"/>
    <cellStyle name="20 % - Markeringsfarve2 3 2 3 5 5 2" xfId="34922" xr:uid="{00000000-0005-0000-0000-0000B2740000}"/>
    <cellStyle name="20 % - Markeringsfarve2 3 2 3 5 6" xfId="27403" xr:uid="{00000000-0005-0000-0000-0000AB740000}"/>
    <cellStyle name="20 % - Markeringsfarve2 3 2 3 6" xfId="550" xr:uid="{00000000-0005-0000-0000-0000CF0C0000}"/>
    <cellStyle name="20 % - Markeringsfarve2 3 2 3 6 2" xfId="5523" xr:uid="{00000000-0005-0000-0000-0000D00C0000}"/>
    <cellStyle name="20 % - Markeringsfarve2 3 2 3 6 2 2" xfId="29263" xr:uid="{00000000-0005-0000-0000-0000B4740000}"/>
    <cellStyle name="20 % - Markeringsfarve2 3 2 3 6 3" xfId="8387" xr:uid="{00000000-0005-0000-0000-0000D10C0000}"/>
    <cellStyle name="20 % - Markeringsfarve2 3 2 3 6 3 2" xfId="31036" xr:uid="{00000000-0005-0000-0000-0000B5740000}"/>
    <cellStyle name="20 % - Markeringsfarve2 3 2 3 6 4" xfId="12303" xr:uid="{00000000-0005-0000-0000-0000D20C0000}"/>
    <cellStyle name="20 % - Markeringsfarve2 3 2 3 6 4 2" xfId="34923" xr:uid="{00000000-0005-0000-0000-0000B6740000}"/>
    <cellStyle name="20 % - Markeringsfarve2 3 2 3 6 5" xfId="27404" xr:uid="{00000000-0005-0000-0000-0000B3740000}"/>
    <cellStyle name="20 % - Markeringsfarve2 3 2 3 7" xfId="5516" xr:uid="{00000000-0005-0000-0000-0000D30C0000}"/>
    <cellStyle name="20 % - Markeringsfarve2 3 2 3 7 2" xfId="12304" xr:uid="{00000000-0005-0000-0000-0000D40C0000}"/>
    <cellStyle name="20 % - Markeringsfarve2 3 2 3 7 2 2" xfId="34924" xr:uid="{00000000-0005-0000-0000-0000B8740000}"/>
    <cellStyle name="20 % - Markeringsfarve2 3 2 3 7 3" xfId="12305" xr:uid="{00000000-0005-0000-0000-0000D50C0000}"/>
    <cellStyle name="20 % - Markeringsfarve2 3 2 3 7 3 2" xfId="34925" xr:uid="{00000000-0005-0000-0000-0000B9740000}"/>
    <cellStyle name="20 % - Markeringsfarve2 3 2 3 7 4" xfId="12306" xr:uid="{00000000-0005-0000-0000-0000D60C0000}"/>
    <cellStyle name="20 % - Markeringsfarve2 3 2 3 7 4 2" xfId="34926" xr:uid="{00000000-0005-0000-0000-0000BA740000}"/>
    <cellStyle name="20 % - Markeringsfarve2 3 2 3 7 5" xfId="29256" xr:uid="{00000000-0005-0000-0000-0000B7740000}"/>
    <cellStyle name="20 % - Markeringsfarve2 3 2 3 8" xfId="8380" xr:uid="{00000000-0005-0000-0000-0000D70C0000}"/>
    <cellStyle name="20 % - Markeringsfarve2 3 2 3 8 2" xfId="31029" xr:uid="{00000000-0005-0000-0000-0000BB740000}"/>
    <cellStyle name="20 % - Markeringsfarve2 3 2 3 9" xfId="12307" xr:uid="{00000000-0005-0000-0000-0000D80C0000}"/>
    <cellStyle name="20 % - Markeringsfarve2 3 2 3 9 2" xfId="34927" xr:uid="{00000000-0005-0000-0000-0000BC740000}"/>
    <cellStyle name="20 % - Markeringsfarve2 3 2 4" xfId="551" xr:uid="{00000000-0005-0000-0000-0000D90C0000}"/>
    <cellStyle name="20 % - Markeringsfarve2 3 2 4 2" xfId="552" xr:uid="{00000000-0005-0000-0000-0000DA0C0000}"/>
    <cellStyle name="20 % - Markeringsfarve2 3 2 4 2 2" xfId="5525" xr:uid="{00000000-0005-0000-0000-0000DB0C0000}"/>
    <cellStyle name="20 % - Markeringsfarve2 3 2 4 2 2 2" xfId="12308" xr:uid="{00000000-0005-0000-0000-0000DC0C0000}"/>
    <cellStyle name="20 % - Markeringsfarve2 3 2 4 2 2 2 2" xfId="34928" xr:uid="{00000000-0005-0000-0000-0000C0740000}"/>
    <cellStyle name="20 % - Markeringsfarve2 3 2 4 2 2 3" xfId="12309" xr:uid="{00000000-0005-0000-0000-0000DD0C0000}"/>
    <cellStyle name="20 % - Markeringsfarve2 3 2 4 2 2 3 2" xfId="34929" xr:uid="{00000000-0005-0000-0000-0000C1740000}"/>
    <cellStyle name="20 % - Markeringsfarve2 3 2 4 2 2 4" xfId="12310" xr:uid="{00000000-0005-0000-0000-0000DE0C0000}"/>
    <cellStyle name="20 % - Markeringsfarve2 3 2 4 2 2 4 2" xfId="34930" xr:uid="{00000000-0005-0000-0000-0000C2740000}"/>
    <cellStyle name="20 % - Markeringsfarve2 3 2 4 2 2 5" xfId="29265" xr:uid="{00000000-0005-0000-0000-0000BF740000}"/>
    <cellStyle name="20 % - Markeringsfarve2 3 2 4 2 3" xfId="8389" xr:uid="{00000000-0005-0000-0000-0000DF0C0000}"/>
    <cellStyle name="20 % - Markeringsfarve2 3 2 4 2 3 2" xfId="12311" xr:uid="{00000000-0005-0000-0000-0000E00C0000}"/>
    <cellStyle name="20 % - Markeringsfarve2 3 2 4 2 3 2 2" xfId="34931" xr:uid="{00000000-0005-0000-0000-0000C4740000}"/>
    <cellStyle name="20 % - Markeringsfarve2 3 2 4 2 3 3" xfId="12312" xr:uid="{00000000-0005-0000-0000-0000E10C0000}"/>
    <cellStyle name="20 % - Markeringsfarve2 3 2 4 2 3 3 2" xfId="34932" xr:uid="{00000000-0005-0000-0000-0000C5740000}"/>
    <cellStyle name="20 % - Markeringsfarve2 3 2 4 2 3 4" xfId="12313" xr:uid="{00000000-0005-0000-0000-0000E20C0000}"/>
    <cellStyle name="20 % - Markeringsfarve2 3 2 4 2 3 4 2" xfId="34933" xr:uid="{00000000-0005-0000-0000-0000C6740000}"/>
    <cellStyle name="20 % - Markeringsfarve2 3 2 4 2 3 5" xfId="31038" xr:uid="{00000000-0005-0000-0000-0000C3740000}"/>
    <cellStyle name="20 % - Markeringsfarve2 3 2 4 2 4" xfId="12314" xr:uid="{00000000-0005-0000-0000-0000E30C0000}"/>
    <cellStyle name="20 % - Markeringsfarve2 3 2 4 2 4 2" xfId="34934" xr:uid="{00000000-0005-0000-0000-0000C7740000}"/>
    <cellStyle name="20 % - Markeringsfarve2 3 2 4 2 5" xfId="12315" xr:uid="{00000000-0005-0000-0000-0000E40C0000}"/>
    <cellStyle name="20 % - Markeringsfarve2 3 2 4 2 5 2" xfId="34935" xr:uid="{00000000-0005-0000-0000-0000C8740000}"/>
    <cellStyle name="20 % - Markeringsfarve2 3 2 4 2 6" xfId="12316" xr:uid="{00000000-0005-0000-0000-0000E50C0000}"/>
    <cellStyle name="20 % - Markeringsfarve2 3 2 4 2 6 2" xfId="34936" xr:uid="{00000000-0005-0000-0000-0000C9740000}"/>
    <cellStyle name="20 % - Markeringsfarve2 3 2 4 2 7" xfId="27406" xr:uid="{00000000-0005-0000-0000-0000BE740000}"/>
    <cellStyle name="20 % - Markeringsfarve2 3 2 4 3" xfId="5524" xr:uid="{00000000-0005-0000-0000-0000E60C0000}"/>
    <cellStyle name="20 % - Markeringsfarve2 3 2 4 3 2" xfId="12317" xr:uid="{00000000-0005-0000-0000-0000E70C0000}"/>
    <cellStyle name="20 % - Markeringsfarve2 3 2 4 3 2 2" xfId="34937" xr:uid="{00000000-0005-0000-0000-0000CB740000}"/>
    <cellStyle name="20 % - Markeringsfarve2 3 2 4 3 3" xfId="12318" xr:uid="{00000000-0005-0000-0000-0000E80C0000}"/>
    <cellStyle name="20 % - Markeringsfarve2 3 2 4 3 3 2" xfId="34938" xr:uid="{00000000-0005-0000-0000-0000CC740000}"/>
    <cellStyle name="20 % - Markeringsfarve2 3 2 4 3 4" xfId="12319" xr:uid="{00000000-0005-0000-0000-0000E90C0000}"/>
    <cellStyle name="20 % - Markeringsfarve2 3 2 4 3 4 2" xfId="34939" xr:uid="{00000000-0005-0000-0000-0000CD740000}"/>
    <cellStyle name="20 % - Markeringsfarve2 3 2 4 3 5" xfId="29264" xr:uid="{00000000-0005-0000-0000-0000CA740000}"/>
    <cellStyle name="20 % - Markeringsfarve2 3 2 4 4" xfId="8388" xr:uid="{00000000-0005-0000-0000-0000EA0C0000}"/>
    <cellStyle name="20 % - Markeringsfarve2 3 2 4 4 2" xfId="12320" xr:uid="{00000000-0005-0000-0000-0000EB0C0000}"/>
    <cellStyle name="20 % - Markeringsfarve2 3 2 4 4 2 2" xfId="34940" xr:uid="{00000000-0005-0000-0000-0000CF740000}"/>
    <cellStyle name="20 % - Markeringsfarve2 3 2 4 4 3" xfId="12321" xr:uid="{00000000-0005-0000-0000-0000EC0C0000}"/>
    <cellStyle name="20 % - Markeringsfarve2 3 2 4 4 3 2" xfId="34941" xr:uid="{00000000-0005-0000-0000-0000D0740000}"/>
    <cellStyle name="20 % - Markeringsfarve2 3 2 4 4 4" xfId="12322" xr:uid="{00000000-0005-0000-0000-0000ED0C0000}"/>
    <cellStyle name="20 % - Markeringsfarve2 3 2 4 4 4 2" xfId="34942" xr:uid="{00000000-0005-0000-0000-0000D1740000}"/>
    <cellStyle name="20 % - Markeringsfarve2 3 2 4 4 5" xfId="31037" xr:uid="{00000000-0005-0000-0000-0000CE740000}"/>
    <cellStyle name="20 % - Markeringsfarve2 3 2 4 5" xfId="12323" xr:uid="{00000000-0005-0000-0000-0000EE0C0000}"/>
    <cellStyle name="20 % - Markeringsfarve2 3 2 4 5 2" xfId="34943" xr:uid="{00000000-0005-0000-0000-0000D2740000}"/>
    <cellStyle name="20 % - Markeringsfarve2 3 2 4 6" xfId="12324" xr:uid="{00000000-0005-0000-0000-0000EF0C0000}"/>
    <cellStyle name="20 % - Markeringsfarve2 3 2 4 6 2" xfId="34944" xr:uid="{00000000-0005-0000-0000-0000D3740000}"/>
    <cellStyle name="20 % - Markeringsfarve2 3 2 4 7" xfId="12325" xr:uid="{00000000-0005-0000-0000-0000F00C0000}"/>
    <cellStyle name="20 % - Markeringsfarve2 3 2 4 7 2" xfId="34945" xr:uid="{00000000-0005-0000-0000-0000D4740000}"/>
    <cellStyle name="20 % - Markeringsfarve2 3 2 4 8" xfId="27405" xr:uid="{00000000-0005-0000-0000-0000BD740000}"/>
    <cellStyle name="20 % - Markeringsfarve2 3 2 5" xfId="553" xr:uid="{00000000-0005-0000-0000-0000F10C0000}"/>
    <cellStyle name="20 % - Markeringsfarve2 3 2 5 2" xfId="554" xr:uid="{00000000-0005-0000-0000-0000F20C0000}"/>
    <cellStyle name="20 % - Markeringsfarve2 3 2 5 2 2" xfId="5527" xr:uid="{00000000-0005-0000-0000-0000F30C0000}"/>
    <cellStyle name="20 % - Markeringsfarve2 3 2 5 2 2 2" xfId="12326" xr:uid="{00000000-0005-0000-0000-0000F40C0000}"/>
    <cellStyle name="20 % - Markeringsfarve2 3 2 5 2 2 2 2" xfId="34946" xr:uid="{00000000-0005-0000-0000-0000D8740000}"/>
    <cellStyle name="20 % - Markeringsfarve2 3 2 5 2 2 3" xfId="12327" xr:uid="{00000000-0005-0000-0000-0000F50C0000}"/>
    <cellStyle name="20 % - Markeringsfarve2 3 2 5 2 2 3 2" xfId="34947" xr:uid="{00000000-0005-0000-0000-0000D9740000}"/>
    <cellStyle name="20 % - Markeringsfarve2 3 2 5 2 2 4" xfId="12328" xr:uid="{00000000-0005-0000-0000-0000F60C0000}"/>
    <cellStyle name="20 % - Markeringsfarve2 3 2 5 2 2 4 2" xfId="34948" xr:uid="{00000000-0005-0000-0000-0000DA740000}"/>
    <cellStyle name="20 % - Markeringsfarve2 3 2 5 2 2 5" xfId="29267" xr:uid="{00000000-0005-0000-0000-0000D7740000}"/>
    <cellStyle name="20 % - Markeringsfarve2 3 2 5 2 3" xfId="8391" xr:uid="{00000000-0005-0000-0000-0000F70C0000}"/>
    <cellStyle name="20 % - Markeringsfarve2 3 2 5 2 3 2" xfId="31040" xr:uid="{00000000-0005-0000-0000-0000DB740000}"/>
    <cellStyle name="20 % - Markeringsfarve2 3 2 5 2 4" xfId="12329" xr:uid="{00000000-0005-0000-0000-0000F80C0000}"/>
    <cellStyle name="20 % - Markeringsfarve2 3 2 5 2 4 2" xfId="34949" xr:uid="{00000000-0005-0000-0000-0000DC740000}"/>
    <cellStyle name="20 % - Markeringsfarve2 3 2 5 2 5" xfId="12330" xr:uid="{00000000-0005-0000-0000-0000F90C0000}"/>
    <cellStyle name="20 % - Markeringsfarve2 3 2 5 2 5 2" xfId="34950" xr:uid="{00000000-0005-0000-0000-0000DD740000}"/>
    <cellStyle name="20 % - Markeringsfarve2 3 2 5 2 6" xfId="27408" xr:uid="{00000000-0005-0000-0000-0000D6740000}"/>
    <cellStyle name="20 % - Markeringsfarve2 3 2 5 3" xfId="5526" xr:uid="{00000000-0005-0000-0000-0000FA0C0000}"/>
    <cellStyle name="20 % - Markeringsfarve2 3 2 5 3 2" xfId="12331" xr:uid="{00000000-0005-0000-0000-0000FB0C0000}"/>
    <cellStyle name="20 % - Markeringsfarve2 3 2 5 3 2 2" xfId="34951" xr:uid="{00000000-0005-0000-0000-0000DF740000}"/>
    <cellStyle name="20 % - Markeringsfarve2 3 2 5 3 3" xfId="12332" xr:uid="{00000000-0005-0000-0000-0000FC0C0000}"/>
    <cellStyle name="20 % - Markeringsfarve2 3 2 5 3 3 2" xfId="34952" xr:uid="{00000000-0005-0000-0000-0000E0740000}"/>
    <cellStyle name="20 % - Markeringsfarve2 3 2 5 3 4" xfId="12333" xr:uid="{00000000-0005-0000-0000-0000FD0C0000}"/>
    <cellStyle name="20 % - Markeringsfarve2 3 2 5 3 4 2" xfId="34953" xr:uid="{00000000-0005-0000-0000-0000E1740000}"/>
    <cellStyle name="20 % - Markeringsfarve2 3 2 5 3 5" xfId="29266" xr:uid="{00000000-0005-0000-0000-0000DE740000}"/>
    <cellStyle name="20 % - Markeringsfarve2 3 2 5 4" xfId="8390" xr:uid="{00000000-0005-0000-0000-0000FE0C0000}"/>
    <cellStyle name="20 % - Markeringsfarve2 3 2 5 4 2" xfId="12334" xr:uid="{00000000-0005-0000-0000-0000FF0C0000}"/>
    <cellStyle name="20 % - Markeringsfarve2 3 2 5 4 2 2" xfId="34954" xr:uid="{00000000-0005-0000-0000-0000E3740000}"/>
    <cellStyle name="20 % - Markeringsfarve2 3 2 5 4 3" xfId="12335" xr:uid="{00000000-0005-0000-0000-0000000D0000}"/>
    <cellStyle name="20 % - Markeringsfarve2 3 2 5 4 3 2" xfId="34955" xr:uid="{00000000-0005-0000-0000-0000E4740000}"/>
    <cellStyle name="20 % - Markeringsfarve2 3 2 5 4 4" xfId="12336" xr:uid="{00000000-0005-0000-0000-0000010D0000}"/>
    <cellStyle name="20 % - Markeringsfarve2 3 2 5 4 4 2" xfId="34956" xr:uid="{00000000-0005-0000-0000-0000E5740000}"/>
    <cellStyle name="20 % - Markeringsfarve2 3 2 5 4 5" xfId="31039" xr:uid="{00000000-0005-0000-0000-0000E2740000}"/>
    <cellStyle name="20 % - Markeringsfarve2 3 2 5 5" xfId="12337" xr:uid="{00000000-0005-0000-0000-0000020D0000}"/>
    <cellStyle name="20 % - Markeringsfarve2 3 2 5 5 2" xfId="34957" xr:uid="{00000000-0005-0000-0000-0000E6740000}"/>
    <cellStyle name="20 % - Markeringsfarve2 3 2 5 6" xfId="12338" xr:uid="{00000000-0005-0000-0000-0000030D0000}"/>
    <cellStyle name="20 % - Markeringsfarve2 3 2 5 6 2" xfId="34958" xr:uid="{00000000-0005-0000-0000-0000E7740000}"/>
    <cellStyle name="20 % - Markeringsfarve2 3 2 5 7" xfId="12339" xr:uid="{00000000-0005-0000-0000-0000040D0000}"/>
    <cellStyle name="20 % - Markeringsfarve2 3 2 5 7 2" xfId="34959" xr:uid="{00000000-0005-0000-0000-0000E8740000}"/>
    <cellStyle name="20 % - Markeringsfarve2 3 2 5 8" xfId="27407" xr:uid="{00000000-0005-0000-0000-0000D5740000}"/>
    <cellStyle name="20 % - Markeringsfarve2 3 2 6" xfId="12340" xr:uid="{00000000-0005-0000-0000-0000050D0000}"/>
    <cellStyle name="20 % - Markeringsfarve2 3 2 6 2" xfId="12341" xr:uid="{00000000-0005-0000-0000-0000060D0000}"/>
    <cellStyle name="20 % - Markeringsfarve2 3 2 6 3" xfId="12342" xr:uid="{00000000-0005-0000-0000-0000070D0000}"/>
    <cellStyle name="20 % - Markeringsfarve2 3 2 6 3 2" xfId="12343" xr:uid="{00000000-0005-0000-0000-0000080D0000}"/>
    <cellStyle name="20 % - Markeringsfarve2 3 2 6 3 2 2" xfId="34962" xr:uid="{00000000-0005-0000-0000-0000EB740000}"/>
    <cellStyle name="20 % - Markeringsfarve2 3 2 6 3 3" xfId="12344" xr:uid="{00000000-0005-0000-0000-0000090D0000}"/>
    <cellStyle name="20 % - Markeringsfarve2 3 2 6 3 3 2" xfId="34963" xr:uid="{00000000-0005-0000-0000-0000EC740000}"/>
    <cellStyle name="20 % - Markeringsfarve2 3 2 6 3 4" xfId="34961" xr:uid="{00000000-0005-0000-0000-0000EA740000}"/>
    <cellStyle name="20 % - Markeringsfarve2 3 2 6 4" xfId="34960" xr:uid="{00000000-0005-0000-0000-0000E9740000}"/>
    <cellStyle name="20 % - Markeringsfarve2 3 2 7" xfId="12345" xr:uid="{00000000-0005-0000-0000-00000A0D0000}"/>
    <cellStyle name="20 % - Markeringsfarve2 3 2 7 2" xfId="12346" xr:uid="{00000000-0005-0000-0000-00000B0D0000}"/>
    <cellStyle name="20 % - Markeringsfarve2 3 2 7 2 2" xfId="34965" xr:uid="{00000000-0005-0000-0000-0000EE740000}"/>
    <cellStyle name="20 % - Markeringsfarve2 3 2 7 3" xfId="12347" xr:uid="{00000000-0005-0000-0000-00000C0D0000}"/>
    <cellStyle name="20 % - Markeringsfarve2 3 2 7 3 2" xfId="34966" xr:uid="{00000000-0005-0000-0000-0000EF740000}"/>
    <cellStyle name="20 % - Markeringsfarve2 3 2 7 4" xfId="12348" xr:uid="{00000000-0005-0000-0000-00000D0D0000}"/>
    <cellStyle name="20 % - Markeringsfarve2 3 2 7 4 2" xfId="34967" xr:uid="{00000000-0005-0000-0000-0000F0740000}"/>
    <cellStyle name="20 % - Markeringsfarve2 3 2 7 5" xfId="34964" xr:uid="{00000000-0005-0000-0000-0000ED740000}"/>
    <cellStyle name="20 % - Markeringsfarve2 3 2 8" xfId="12349" xr:uid="{00000000-0005-0000-0000-00000E0D0000}"/>
    <cellStyle name="20 % - Markeringsfarve2 3 2 8 2" xfId="34968" xr:uid="{00000000-0005-0000-0000-0000F1740000}"/>
    <cellStyle name="20 % - Markeringsfarve2 3 2 9" xfId="12350" xr:uid="{00000000-0005-0000-0000-00000F0D0000}"/>
    <cellStyle name="20 % - Markeringsfarve2 3 2 9 2" xfId="34969" xr:uid="{00000000-0005-0000-0000-0000F2740000}"/>
    <cellStyle name="20 % - Markeringsfarve2 3 3" xfId="555" xr:uid="{00000000-0005-0000-0000-0000100D0000}"/>
    <cellStyle name="20 % - Markeringsfarve2 3 3 2" xfId="556" xr:uid="{00000000-0005-0000-0000-0000110D0000}"/>
    <cellStyle name="20 % - Markeringsfarve2 3 3 2 2" xfId="557" xr:uid="{00000000-0005-0000-0000-0000120D0000}"/>
    <cellStyle name="20 % - Markeringsfarve2 3 3 2 2 2" xfId="5529" xr:uid="{00000000-0005-0000-0000-0000130D0000}"/>
    <cellStyle name="20 % - Markeringsfarve2 3 3 2 2 2 2" xfId="12351" xr:uid="{00000000-0005-0000-0000-0000140D0000}"/>
    <cellStyle name="20 % - Markeringsfarve2 3 3 2 2 2 2 2" xfId="34970" xr:uid="{00000000-0005-0000-0000-0000F6740000}"/>
    <cellStyle name="20 % - Markeringsfarve2 3 3 2 2 2 3" xfId="12352" xr:uid="{00000000-0005-0000-0000-0000150D0000}"/>
    <cellStyle name="20 % - Markeringsfarve2 3 3 2 2 2 3 2" xfId="34971" xr:uid="{00000000-0005-0000-0000-0000F7740000}"/>
    <cellStyle name="20 % - Markeringsfarve2 3 3 2 2 2 4" xfId="12353" xr:uid="{00000000-0005-0000-0000-0000160D0000}"/>
    <cellStyle name="20 % - Markeringsfarve2 3 3 2 2 2 4 2" xfId="34972" xr:uid="{00000000-0005-0000-0000-0000F8740000}"/>
    <cellStyle name="20 % - Markeringsfarve2 3 3 2 2 2 5" xfId="29269" xr:uid="{00000000-0005-0000-0000-0000F5740000}"/>
    <cellStyle name="20 % - Markeringsfarve2 3 3 2 2 3" xfId="8393" xr:uid="{00000000-0005-0000-0000-0000170D0000}"/>
    <cellStyle name="20 % - Markeringsfarve2 3 3 2 2 3 2" xfId="31042" xr:uid="{00000000-0005-0000-0000-0000F9740000}"/>
    <cellStyle name="20 % - Markeringsfarve2 3 3 2 2 4" xfId="12354" xr:uid="{00000000-0005-0000-0000-0000180D0000}"/>
    <cellStyle name="20 % - Markeringsfarve2 3 3 2 2 4 2" xfId="34973" xr:uid="{00000000-0005-0000-0000-0000FA740000}"/>
    <cellStyle name="20 % - Markeringsfarve2 3 3 2 2 5" xfId="12355" xr:uid="{00000000-0005-0000-0000-0000190D0000}"/>
    <cellStyle name="20 % - Markeringsfarve2 3 3 2 2 5 2" xfId="34974" xr:uid="{00000000-0005-0000-0000-0000FB740000}"/>
    <cellStyle name="20 % - Markeringsfarve2 3 3 2 2 6" xfId="27410" xr:uid="{00000000-0005-0000-0000-0000F4740000}"/>
    <cellStyle name="20 % - Markeringsfarve2 3 3 2 3" xfId="5528" xr:uid="{00000000-0005-0000-0000-00001A0D0000}"/>
    <cellStyle name="20 % - Markeringsfarve2 3 3 2 3 2" xfId="12356" xr:uid="{00000000-0005-0000-0000-00001B0D0000}"/>
    <cellStyle name="20 % - Markeringsfarve2 3 3 2 3 2 2" xfId="34975" xr:uid="{00000000-0005-0000-0000-0000FD740000}"/>
    <cellStyle name="20 % - Markeringsfarve2 3 3 2 3 3" xfId="12357" xr:uid="{00000000-0005-0000-0000-00001C0D0000}"/>
    <cellStyle name="20 % - Markeringsfarve2 3 3 2 3 3 2" xfId="34976" xr:uid="{00000000-0005-0000-0000-0000FE740000}"/>
    <cellStyle name="20 % - Markeringsfarve2 3 3 2 3 4" xfId="12358" xr:uid="{00000000-0005-0000-0000-00001D0D0000}"/>
    <cellStyle name="20 % - Markeringsfarve2 3 3 2 3 4 2" xfId="34977" xr:uid="{00000000-0005-0000-0000-0000FF740000}"/>
    <cellStyle name="20 % - Markeringsfarve2 3 3 2 3 5" xfId="29268" xr:uid="{00000000-0005-0000-0000-0000FC740000}"/>
    <cellStyle name="20 % - Markeringsfarve2 3 3 2 4" xfId="8392" xr:uid="{00000000-0005-0000-0000-00001E0D0000}"/>
    <cellStyle name="20 % - Markeringsfarve2 3 3 2 4 2" xfId="12359" xr:uid="{00000000-0005-0000-0000-00001F0D0000}"/>
    <cellStyle name="20 % - Markeringsfarve2 3 3 2 4 2 2" xfId="34978" xr:uid="{00000000-0005-0000-0000-000001750000}"/>
    <cellStyle name="20 % - Markeringsfarve2 3 3 2 4 3" xfId="12360" xr:uid="{00000000-0005-0000-0000-0000200D0000}"/>
    <cellStyle name="20 % - Markeringsfarve2 3 3 2 4 3 2" xfId="34979" xr:uid="{00000000-0005-0000-0000-000002750000}"/>
    <cellStyle name="20 % - Markeringsfarve2 3 3 2 4 4" xfId="12361" xr:uid="{00000000-0005-0000-0000-0000210D0000}"/>
    <cellStyle name="20 % - Markeringsfarve2 3 3 2 4 4 2" xfId="34980" xr:uid="{00000000-0005-0000-0000-000003750000}"/>
    <cellStyle name="20 % - Markeringsfarve2 3 3 2 4 5" xfId="31041" xr:uid="{00000000-0005-0000-0000-000000750000}"/>
    <cellStyle name="20 % - Markeringsfarve2 3 3 2 5" xfId="12362" xr:uid="{00000000-0005-0000-0000-0000220D0000}"/>
    <cellStyle name="20 % - Markeringsfarve2 3 3 2 5 2" xfId="34981" xr:uid="{00000000-0005-0000-0000-000004750000}"/>
    <cellStyle name="20 % - Markeringsfarve2 3 3 2 6" xfId="12363" xr:uid="{00000000-0005-0000-0000-0000230D0000}"/>
    <cellStyle name="20 % - Markeringsfarve2 3 3 2 6 2" xfId="34982" xr:uid="{00000000-0005-0000-0000-000005750000}"/>
    <cellStyle name="20 % - Markeringsfarve2 3 3 2 7" xfId="12364" xr:uid="{00000000-0005-0000-0000-0000240D0000}"/>
    <cellStyle name="20 % - Markeringsfarve2 3 3 2 7 2" xfId="34983" xr:uid="{00000000-0005-0000-0000-000006750000}"/>
    <cellStyle name="20 % - Markeringsfarve2 3 3 2 8" xfId="27409" xr:uid="{00000000-0005-0000-0000-0000F3740000}"/>
    <cellStyle name="20 % - Markeringsfarve2 3 3 3" xfId="12365" xr:uid="{00000000-0005-0000-0000-0000250D0000}"/>
    <cellStyle name="20 % - Markeringsfarve2 3 3 3 2" xfId="12366" xr:uid="{00000000-0005-0000-0000-0000260D0000}"/>
    <cellStyle name="20 % - Markeringsfarve2 3 3 3 3" xfId="12367" xr:uid="{00000000-0005-0000-0000-0000270D0000}"/>
    <cellStyle name="20 % - Markeringsfarve2 3 3 3 3 2" xfId="12368" xr:uid="{00000000-0005-0000-0000-0000280D0000}"/>
    <cellStyle name="20 % - Markeringsfarve2 3 3 3 3 2 2" xfId="34986" xr:uid="{00000000-0005-0000-0000-000009750000}"/>
    <cellStyle name="20 % - Markeringsfarve2 3 3 3 3 3" xfId="12369" xr:uid="{00000000-0005-0000-0000-0000290D0000}"/>
    <cellStyle name="20 % - Markeringsfarve2 3 3 3 3 3 2" xfId="34987" xr:uid="{00000000-0005-0000-0000-00000A750000}"/>
    <cellStyle name="20 % - Markeringsfarve2 3 3 3 3 4" xfId="34985" xr:uid="{00000000-0005-0000-0000-000008750000}"/>
    <cellStyle name="20 % - Markeringsfarve2 3 3 3 4" xfId="34984" xr:uid="{00000000-0005-0000-0000-000007750000}"/>
    <cellStyle name="20 % - Markeringsfarve2 3 3 4" xfId="12370" xr:uid="{00000000-0005-0000-0000-00002A0D0000}"/>
    <cellStyle name="20 % - Markeringsfarve2 3 3 4 2" xfId="12371" xr:uid="{00000000-0005-0000-0000-00002B0D0000}"/>
    <cellStyle name="20 % - Markeringsfarve2 3 3 4 2 2" xfId="34989" xr:uid="{00000000-0005-0000-0000-00000C750000}"/>
    <cellStyle name="20 % - Markeringsfarve2 3 3 4 3" xfId="12372" xr:uid="{00000000-0005-0000-0000-00002C0D0000}"/>
    <cellStyle name="20 % - Markeringsfarve2 3 3 4 3 2" xfId="34990" xr:uid="{00000000-0005-0000-0000-00000D750000}"/>
    <cellStyle name="20 % - Markeringsfarve2 3 3 4 4" xfId="12373" xr:uid="{00000000-0005-0000-0000-00002D0D0000}"/>
    <cellStyle name="20 % - Markeringsfarve2 3 3 4 4 2" xfId="34991" xr:uid="{00000000-0005-0000-0000-00000E750000}"/>
    <cellStyle name="20 % - Markeringsfarve2 3 3 4 5" xfId="34988" xr:uid="{00000000-0005-0000-0000-00000B750000}"/>
    <cellStyle name="20 % - Markeringsfarve2 3 3 5" xfId="12374" xr:uid="{00000000-0005-0000-0000-00002E0D0000}"/>
    <cellStyle name="20 % - Markeringsfarve2 3 3 5 2" xfId="34992" xr:uid="{00000000-0005-0000-0000-00000F750000}"/>
    <cellStyle name="20 % - Markeringsfarve2 3 3 6" xfId="12375" xr:uid="{00000000-0005-0000-0000-00002F0D0000}"/>
    <cellStyle name="20 % - Markeringsfarve2 3 3 6 2" xfId="34993" xr:uid="{00000000-0005-0000-0000-000010750000}"/>
    <cellStyle name="20 % - Markeringsfarve2 3 3 7" xfId="12376" xr:uid="{00000000-0005-0000-0000-0000300D0000}"/>
    <cellStyle name="20 % - Markeringsfarve2 3 3 7 2" xfId="34994" xr:uid="{00000000-0005-0000-0000-000011750000}"/>
    <cellStyle name="20 % - Markeringsfarve2 3 4" xfId="558" xr:uid="{00000000-0005-0000-0000-0000310D0000}"/>
    <cellStyle name="20 % - Markeringsfarve2 3 4 2" xfId="559" xr:uid="{00000000-0005-0000-0000-0000320D0000}"/>
    <cellStyle name="20 % - Markeringsfarve2 3 4 2 2" xfId="560" xr:uid="{00000000-0005-0000-0000-0000330D0000}"/>
    <cellStyle name="20 % - Markeringsfarve2 3 4 2 2 2" xfId="5531" xr:uid="{00000000-0005-0000-0000-0000340D0000}"/>
    <cellStyle name="20 % - Markeringsfarve2 3 4 2 2 2 2" xfId="12377" xr:uid="{00000000-0005-0000-0000-0000350D0000}"/>
    <cellStyle name="20 % - Markeringsfarve2 3 4 2 2 2 2 2" xfId="34995" xr:uid="{00000000-0005-0000-0000-000015750000}"/>
    <cellStyle name="20 % - Markeringsfarve2 3 4 2 2 2 3" xfId="12378" xr:uid="{00000000-0005-0000-0000-0000360D0000}"/>
    <cellStyle name="20 % - Markeringsfarve2 3 4 2 2 2 3 2" xfId="34996" xr:uid="{00000000-0005-0000-0000-000016750000}"/>
    <cellStyle name="20 % - Markeringsfarve2 3 4 2 2 2 4" xfId="12379" xr:uid="{00000000-0005-0000-0000-0000370D0000}"/>
    <cellStyle name="20 % - Markeringsfarve2 3 4 2 2 2 4 2" xfId="34997" xr:uid="{00000000-0005-0000-0000-000017750000}"/>
    <cellStyle name="20 % - Markeringsfarve2 3 4 2 2 2 5" xfId="29271" xr:uid="{00000000-0005-0000-0000-000014750000}"/>
    <cellStyle name="20 % - Markeringsfarve2 3 4 2 2 3" xfId="8395" xr:uid="{00000000-0005-0000-0000-0000380D0000}"/>
    <cellStyle name="20 % - Markeringsfarve2 3 4 2 2 3 2" xfId="31044" xr:uid="{00000000-0005-0000-0000-000018750000}"/>
    <cellStyle name="20 % - Markeringsfarve2 3 4 2 2 4" xfId="12380" xr:uid="{00000000-0005-0000-0000-0000390D0000}"/>
    <cellStyle name="20 % - Markeringsfarve2 3 4 2 2 4 2" xfId="34998" xr:uid="{00000000-0005-0000-0000-000019750000}"/>
    <cellStyle name="20 % - Markeringsfarve2 3 4 2 2 5" xfId="12381" xr:uid="{00000000-0005-0000-0000-00003A0D0000}"/>
    <cellStyle name="20 % - Markeringsfarve2 3 4 2 2 5 2" xfId="34999" xr:uid="{00000000-0005-0000-0000-00001A750000}"/>
    <cellStyle name="20 % - Markeringsfarve2 3 4 2 2 6" xfId="27412" xr:uid="{00000000-0005-0000-0000-000013750000}"/>
    <cellStyle name="20 % - Markeringsfarve2 3 4 2 3" xfId="5530" xr:uid="{00000000-0005-0000-0000-00003B0D0000}"/>
    <cellStyle name="20 % - Markeringsfarve2 3 4 2 3 2" xfId="12382" xr:uid="{00000000-0005-0000-0000-00003C0D0000}"/>
    <cellStyle name="20 % - Markeringsfarve2 3 4 2 3 2 2" xfId="35000" xr:uid="{00000000-0005-0000-0000-00001C750000}"/>
    <cellStyle name="20 % - Markeringsfarve2 3 4 2 3 3" xfId="12383" xr:uid="{00000000-0005-0000-0000-00003D0D0000}"/>
    <cellStyle name="20 % - Markeringsfarve2 3 4 2 3 3 2" xfId="35001" xr:uid="{00000000-0005-0000-0000-00001D750000}"/>
    <cellStyle name="20 % - Markeringsfarve2 3 4 2 3 4" xfId="12384" xr:uid="{00000000-0005-0000-0000-00003E0D0000}"/>
    <cellStyle name="20 % - Markeringsfarve2 3 4 2 3 4 2" xfId="35002" xr:uid="{00000000-0005-0000-0000-00001E750000}"/>
    <cellStyle name="20 % - Markeringsfarve2 3 4 2 3 5" xfId="29270" xr:uid="{00000000-0005-0000-0000-00001B750000}"/>
    <cellStyle name="20 % - Markeringsfarve2 3 4 2 4" xfId="8394" xr:uid="{00000000-0005-0000-0000-00003F0D0000}"/>
    <cellStyle name="20 % - Markeringsfarve2 3 4 2 4 2" xfId="12385" xr:uid="{00000000-0005-0000-0000-0000400D0000}"/>
    <cellStyle name="20 % - Markeringsfarve2 3 4 2 4 2 2" xfId="35003" xr:uid="{00000000-0005-0000-0000-000020750000}"/>
    <cellStyle name="20 % - Markeringsfarve2 3 4 2 4 3" xfId="12386" xr:uid="{00000000-0005-0000-0000-0000410D0000}"/>
    <cellStyle name="20 % - Markeringsfarve2 3 4 2 4 3 2" xfId="35004" xr:uid="{00000000-0005-0000-0000-000021750000}"/>
    <cellStyle name="20 % - Markeringsfarve2 3 4 2 4 4" xfId="12387" xr:uid="{00000000-0005-0000-0000-0000420D0000}"/>
    <cellStyle name="20 % - Markeringsfarve2 3 4 2 4 4 2" xfId="35005" xr:uid="{00000000-0005-0000-0000-000022750000}"/>
    <cellStyle name="20 % - Markeringsfarve2 3 4 2 4 5" xfId="31043" xr:uid="{00000000-0005-0000-0000-00001F750000}"/>
    <cellStyle name="20 % - Markeringsfarve2 3 4 2 5" xfId="12388" xr:uid="{00000000-0005-0000-0000-0000430D0000}"/>
    <cellStyle name="20 % - Markeringsfarve2 3 4 2 5 2" xfId="35006" xr:uid="{00000000-0005-0000-0000-000023750000}"/>
    <cellStyle name="20 % - Markeringsfarve2 3 4 2 6" xfId="12389" xr:uid="{00000000-0005-0000-0000-0000440D0000}"/>
    <cellStyle name="20 % - Markeringsfarve2 3 4 2 6 2" xfId="35007" xr:uid="{00000000-0005-0000-0000-000024750000}"/>
    <cellStyle name="20 % - Markeringsfarve2 3 4 2 7" xfId="12390" xr:uid="{00000000-0005-0000-0000-0000450D0000}"/>
    <cellStyle name="20 % - Markeringsfarve2 3 4 2 7 2" xfId="35008" xr:uid="{00000000-0005-0000-0000-000025750000}"/>
    <cellStyle name="20 % - Markeringsfarve2 3 4 2 8" xfId="27411" xr:uid="{00000000-0005-0000-0000-000012750000}"/>
    <cellStyle name="20 % - Markeringsfarve2 3 4 3" xfId="12391" xr:uid="{00000000-0005-0000-0000-0000460D0000}"/>
    <cellStyle name="20 % - Markeringsfarve2 3 4 3 2" xfId="12392" xr:uid="{00000000-0005-0000-0000-0000470D0000}"/>
    <cellStyle name="20 % - Markeringsfarve2 3 4 3 3" xfId="12393" xr:uid="{00000000-0005-0000-0000-0000480D0000}"/>
    <cellStyle name="20 % - Markeringsfarve2 3 4 3 3 2" xfId="12394" xr:uid="{00000000-0005-0000-0000-0000490D0000}"/>
    <cellStyle name="20 % - Markeringsfarve2 3 4 3 3 2 2" xfId="35011" xr:uid="{00000000-0005-0000-0000-000028750000}"/>
    <cellStyle name="20 % - Markeringsfarve2 3 4 3 3 3" xfId="12395" xr:uid="{00000000-0005-0000-0000-00004A0D0000}"/>
    <cellStyle name="20 % - Markeringsfarve2 3 4 3 3 3 2" xfId="35012" xr:uid="{00000000-0005-0000-0000-000029750000}"/>
    <cellStyle name="20 % - Markeringsfarve2 3 4 3 3 4" xfId="35010" xr:uid="{00000000-0005-0000-0000-000027750000}"/>
    <cellStyle name="20 % - Markeringsfarve2 3 4 3 4" xfId="35009" xr:uid="{00000000-0005-0000-0000-000026750000}"/>
    <cellStyle name="20 % - Markeringsfarve2 3 4 4" xfId="12396" xr:uid="{00000000-0005-0000-0000-00004B0D0000}"/>
    <cellStyle name="20 % - Markeringsfarve2 3 4 4 2" xfId="12397" xr:uid="{00000000-0005-0000-0000-00004C0D0000}"/>
    <cellStyle name="20 % - Markeringsfarve2 3 4 4 2 2" xfId="35014" xr:uid="{00000000-0005-0000-0000-00002B750000}"/>
    <cellStyle name="20 % - Markeringsfarve2 3 4 4 3" xfId="12398" xr:uid="{00000000-0005-0000-0000-00004D0D0000}"/>
    <cellStyle name="20 % - Markeringsfarve2 3 4 4 3 2" xfId="35015" xr:uid="{00000000-0005-0000-0000-00002C750000}"/>
    <cellStyle name="20 % - Markeringsfarve2 3 4 4 4" xfId="12399" xr:uid="{00000000-0005-0000-0000-00004E0D0000}"/>
    <cellStyle name="20 % - Markeringsfarve2 3 4 4 4 2" xfId="35016" xr:uid="{00000000-0005-0000-0000-00002D750000}"/>
    <cellStyle name="20 % - Markeringsfarve2 3 4 4 5" xfId="35013" xr:uid="{00000000-0005-0000-0000-00002A750000}"/>
    <cellStyle name="20 % - Markeringsfarve2 3 4 5" xfId="12400" xr:uid="{00000000-0005-0000-0000-00004F0D0000}"/>
    <cellStyle name="20 % - Markeringsfarve2 3 4 5 2" xfId="35017" xr:uid="{00000000-0005-0000-0000-00002E750000}"/>
    <cellStyle name="20 % - Markeringsfarve2 3 4 6" xfId="12401" xr:uid="{00000000-0005-0000-0000-0000500D0000}"/>
    <cellStyle name="20 % - Markeringsfarve2 3 4 6 2" xfId="35018" xr:uid="{00000000-0005-0000-0000-00002F750000}"/>
    <cellStyle name="20 % - Markeringsfarve2 3 4 7" xfId="12402" xr:uid="{00000000-0005-0000-0000-0000510D0000}"/>
    <cellStyle name="20 % - Markeringsfarve2 3 4 7 2" xfId="35019" xr:uid="{00000000-0005-0000-0000-000030750000}"/>
    <cellStyle name="20 % - Markeringsfarve2 3 5" xfId="561" xr:uid="{00000000-0005-0000-0000-0000520D0000}"/>
    <cellStyle name="20 % - Markeringsfarve2 3 5 10" xfId="12403" xr:uid="{00000000-0005-0000-0000-0000530D0000}"/>
    <cellStyle name="20 % - Markeringsfarve2 3 5 10 2" xfId="35020" xr:uid="{00000000-0005-0000-0000-000032750000}"/>
    <cellStyle name="20 % - Markeringsfarve2 3 5 11" xfId="27413" xr:uid="{00000000-0005-0000-0000-000031750000}"/>
    <cellStyle name="20 % - Markeringsfarve2 3 5 2" xfId="562" xr:uid="{00000000-0005-0000-0000-0000540D0000}"/>
    <cellStyle name="20 % - Markeringsfarve2 3 5 2 2" xfId="563" xr:uid="{00000000-0005-0000-0000-0000550D0000}"/>
    <cellStyle name="20 % - Markeringsfarve2 3 5 2 2 2" xfId="5534" xr:uid="{00000000-0005-0000-0000-0000560D0000}"/>
    <cellStyle name="20 % - Markeringsfarve2 3 5 2 2 2 2" xfId="12404" xr:uid="{00000000-0005-0000-0000-0000570D0000}"/>
    <cellStyle name="20 % - Markeringsfarve2 3 5 2 2 2 2 2" xfId="35021" xr:uid="{00000000-0005-0000-0000-000036750000}"/>
    <cellStyle name="20 % - Markeringsfarve2 3 5 2 2 2 3" xfId="12405" xr:uid="{00000000-0005-0000-0000-0000580D0000}"/>
    <cellStyle name="20 % - Markeringsfarve2 3 5 2 2 2 3 2" xfId="35022" xr:uid="{00000000-0005-0000-0000-000037750000}"/>
    <cellStyle name="20 % - Markeringsfarve2 3 5 2 2 2 4" xfId="12406" xr:uid="{00000000-0005-0000-0000-0000590D0000}"/>
    <cellStyle name="20 % - Markeringsfarve2 3 5 2 2 2 4 2" xfId="35023" xr:uid="{00000000-0005-0000-0000-000038750000}"/>
    <cellStyle name="20 % - Markeringsfarve2 3 5 2 2 2 5" xfId="29274" xr:uid="{00000000-0005-0000-0000-000035750000}"/>
    <cellStyle name="20 % - Markeringsfarve2 3 5 2 2 3" xfId="8398" xr:uid="{00000000-0005-0000-0000-00005A0D0000}"/>
    <cellStyle name="20 % - Markeringsfarve2 3 5 2 2 3 2" xfId="31047" xr:uid="{00000000-0005-0000-0000-000039750000}"/>
    <cellStyle name="20 % - Markeringsfarve2 3 5 2 2 4" xfId="12407" xr:uid="{00000000-0005-0000-0000-00005B0D0000}"/>
    <cellStyle name="20 % - Markeringsfarve2 3 5 2 2 4 2" xfId="35024" xr:uid="{00000000-0005-0000-0000-00003A750000}"/>
    <cellStyle name="20 % - Markeringsfarve2 3 5 2 2 5" xfId="12408" xr:uid="{00000000-0005-0000-0000-00005C0D0000}"/>
    <cellStyle name="20 % - Markeringsfarve2 3 5 2 2 5 2" xfId="35025" xr:uid="{00000000-0005-0000-0000-00003B750000}"/>
    <cellStyle name="20 % - Markeringsfarve2 3 5 2 2 6" xfId="27415" xr:uid="{00000000-0005-0000-0000-000034750000}"/>
    <cellStyle name="20 % - Markeringsfarve2 3 5 2 3" xfId="5533" xr:uid="{00000000-0005-0000-0000-00005D0D0000}"/>
    <cellStyle name="20 % - Markeringsfarve2 3 5 2 3 2" xfId="12409" xr:uid="{00000000-0005-0000-0000-00005E0D0000}"/>
    <cellStyle name="20 % - Markeringsfarve2 3 5 2 3 2 2" xfId="35026" xr:uid="{00000000-0005-0000-0000-00003D750000}"/>
    <cellStyle name="20 % - Markeringsfarve2 3 5 2 3 3" xfId="12410" xr:uid="{00000000-0005-0000-0000-00005F0D0000}"/>
    <cellStyle name="20 % - Markeringsfarve2 3 5 2 3 3 2" xfId="35027" xr:uid="{00000000-0005-0000-0000-00003E750000}"/>
    <cellStyle name="20 % - Markeringsfarve2 3 5 2 3 4" xfId="12411" xr:uid="{00000000-0005-0000-0000-0000600D0000}"/>
    <cellStyle name="20 % - Markeringsfarve2 3 5 2 3 4 2" xfId="35028" xr:uid="{00000000-0005-0000-0000-00003F750000}"/>
    <cellStyle name="20 % - Markeringsfarve2 3 5 2 3 5" xfId="29273" xr:uid="{00000000-0005-0000-0000-00003C750000}"/>
    <cellStyle name="20 % - Markeringsfarve2 3 5 2 4" xfId="8397" xr:uid="{00000000-0005-0000-0000-0000610D0000}"/>
    <cellStyle name="20 % - Markeringsfarve2 3 5 2 4 2" xfId="12412" xr:uid="{00000000-0005-0000-0000-0000620D0000}"/>
    <cellStyle name="20 % - Markeringsfarve2 3 5 2 4 2 2" xfId="35029" xr:uid="{00000000-0005-0000-0000-000041750000}"/>
    <cellStyle name="20 % - Markeringsfarve2 3 5 2 4 3" xfId="12413" xr:uid="{00000000-0005-0000-0000-0000630D0000}"/>
    <cellStyle name="20 % - Markeringsfarve2 3 5 2 4 3 2" xfId="35030" xr:uid="{00000000-0005-0000-0000-000042750000}"/>
    <cellStyle name="20 % - Markeringsfarve2 3 5 2 4 4" xfId="12414" xr:uid="{00000000-0005-0000-0000-0000640D0000}"/>
    <cellStyle name="20 % - Markeringsfarve2 3 5 2 4 4 2" xfId="35031" xr:uid="{00000000-0005-0000-0000-000043750000}"/>
    <cellStyle name="20 % - Markeringsfarve2 3 5 2 4 5" xfId="31046" xr:uid="{00000000-0005-0000-0000-000040750000}"/>
    <cellStyle name="20 % - Markeringsfarve2 3 5 2 5" xfId="12415" xr:uid="{00000000-0005-0000-0000-0000650D0000}"/>
    <cellStyle name="20 % - Markeringsfarve2 3 5 2 5 2" xfId="35032" xr:uid="{00000000-0005-0000-0000-000044750000}"/>
    <cellStyle name="20 % - Markeringsfarve2 3 5 2 6" xfId="12416" xr:uid="{00000000-0005-0000-0000-0000660D0000}"/>
    <cellStyle name="20 % - Markeringsfarve2 3 5 2 6 2" xfId="35033" xr:uid="{00000000-0005-0000-0000-000045750000}"/>
    <cellStyle name="20 % - Markeringsfarve2 3 5 2 7" xfId="12417" xr:uid="{00000000-0005-0000-0000-0000670D0000}"/>
    <cellStyle name="20 % - Markeringsfarve2 3 5 2 7 2" xfId="35034" xr:uid="{00000000-0005-0000-0000-000046750000}"/>
    <cellStyle name="20 % - Markeringsfarve2 3 5 2 8" xfId="27414" xr:uid="{00000000-0005-0000-0000-000033750000}"/>
    <cellStyle name="20 % - Markeringsfarve2 3 5 3" xfId="564" xr:uid="{00000000-0005-0000-0000-0000680D0000}"/>
    <cellStyle name="20 % - Markeringsfarve2 3 5 3 2" xfId="565" xr:uid="{00000000-0005-0000-0000-0000690D0000}"/>
    <cellStyle name="20 % - Markeringsfarve2 3 5 3 2 2" xfId="5536" xr:uid="{00000000-0005-0000-0000-00006A0D0000}"/>
    <cellStyle name="20 % - Markeringsfarve2 3 5 3 2 2 2" xfId="12418" xr:uid="{00000000-0005-0000-0000-00006B0D0000}"/>
    <cellStyle name="20 % - Markeringsfarve2 3 5 3 2 2 2 2" xfId="35035" xr:uid="{00000000-0005-0000-0000-00004A750000}"/>
    <cellStyle name="20 % - Markeringsfarve2 3 5 3 2 2 3" xfId="12419" xr:uid="{00000000-0005-0000-0000-00006C0D0000}"/>
    <cellStyle name="20 % - Markeringsfarve2 3 5 3 2 2 3 2" xfId="35036" xr:uid="{00000000-0005-0000-0000-00004B750000}"/>
    <cellStyle name="20 % - Markeringsfarve2 3 5 3 2 2 4" xfId="12420" xr:uid="{00000000-0005-0000-0000-00006D0D0000}"/>
    <cellStyle name="20 % - Markeringsfarve2 3 5 3 2 2 4 2" xfId="35037" xr:uid="{00000000-0005-0000-0000-00004C750000}"/>
    <cellStyle name="20 % - Markeringsfarve2 3 5 3 2 2 5" xfId="29276" xr:uid="{00000000-0005-0000-0000-000049750000}"/>
    <cellStyle name="20 % - Markeringsfarve2 3 5 3 2 3" xfId="8400" xr:uid="{00000000-0005-0000-0000-00006E0D0000}"/>
    <cellStyle name="20 % - Markeringsfarve2 3 5 3 2 3 2" xfId="31049" xr:uid="{00000000-0005-0000-0000-00004D750000}"/>
    <cellStyle name="20 % - Markeringsfarve2 3 5 3 2 4" xfId="12421" xr:uid="{00000000-0005-0000-0000-00006F0D0000}"/>
    <cellStyle name="20 % - Markeringsfarve2 3 5 3 2 4 2" xfId="35038" xr:uid="{00000000-0005-0000-0000-00004E750000}"/>
    <cellStyle name="20 % - Markeringsfarve2 3 5 3 2 5" xfId="12422" xr:uid="{00000000-0005-0000-0000-0000700D0000}"/>
    <cellStyle name="20 % - Markeringsfarve2 3 5 3 2 5 2" xfId="35039" xr:uid="{00000000-0005-0000-0000-00004F750000}"/>
    <cellStyle name="20 % - Markeringsfarve2 3 5 3 2 6" xfId="27417" xr:uid="{00000000-0005-0000-0000-000048750000}"/>
    <cellStyle name="20 % - Markeringsfarve2 3 5 3 3" xfId="5535" xr:uid="{00000000-0005-0000-0000-0000710D0000}"/>
    <cellStyle name="20 % - Markeringsfarve2 3 5 3 3 2" xfId="12423" xr:uid="{00000000-0005-0000-0000-0000720D0000}"/>
    <cellStyle name="20 % - Markeringsfarve2 3 5 3 3 2 2" xfId="35040" xr:uid="{00000000-0005-0000-0000-000051750000}"/>
    <cellStyle name="20 % - Markeringsfarve2 3 5 3 3 3" xfId="12424" xr:uid="{00000000-0005-0000-0000-0000730D0000}"/>
    <cellStyle name="20 % - Markeringsfarve2 3 5 3 3 3 2" xfId="35041" xr:uid="{00000000-0005-0000-0000-000052750000}"/>
    <cellStyle name="20 % - Markeringsfarve2 3 5 3 3 4" xfId="12425" xr:uid="{00000000-0005-0000-0000-0000740D0000}"/>
    <cellStyle name="20 % - Markeringsfarve2 3 5 3 3 4 2" xfId="35042" xr:uid="{00000000-0005-0000-0000-000053750000}"/>
    <cellStyle name="20 % - Markeringsfarve2 3 5 3 3 5" xfId="29275" xr:uid="{00000000-0005-0000-0000-000050750000}"/>
    <cellStyle name="20 % - Markeringsfarve2 3 5 3 4" xfId="8399" xr:uid="{00000000-0005-0000-0000-0000750D0000}"/>
    <cellStyle name="20 % - Markeringsfarve2 3 5 3 4 2" xfId="31048" xr:uid="{00000000-0005-0000-0000-000054750000}"/>
    <cellStyle name="20 % - Markeringsfarve2 3 5 3 5" xfId="12426" xr:uid="{00000000-0005-0000-0000-0000760D0000}"/>
    <cellStyle name="20 % - Markeringsfarve2 3 5 3 5 2" xfId="35043" xr:uid="{00000000-0005-0000-0000-000055750000}"/>
    <cellStyle name="20 % - Markeringsfarve2 3 5 3 6" xfId="12427" xr:uid="{00000000-0005-0000-0000-0000770D0000}"/>
    <cellStyle name="20 % - Markeringsfarve2 3 5 3 6 2" xfId="35044" xr:uid="{00000000-0005-0000-0000-000056750000}"/>
    <cellStyle name="20 % - Markeringsfarve2 3 5 3 7" xfId="27416" xr:uid="{00000000-0005-0000-0000-000047750000}"/>
    <cellStyle name="20 % - Markeringsfarve2 3 5 4" xfId="566" xr:uid="{00000000-0005-0000-0000-0000780D0000}"/>
    <cellStyle name="20 % - Markeringsfarve2 3 5 4 2" xfId="5537" xr:uid="{00000000-0005-0000-0000-0000790D0000}"/>
    <cellStyle name="20 % - Markeringsfarve2 3 5 4 2 2" xfId="12428" xr:uid="{00000000-0005-0000-0000-00007A0D0000}"/>
    <cellStyle name="20 % - Markeringsfarve2 3 5 4 2 2 2" xfId="35045" xr:uid="{00000000-0005-0000-0000-000059750000}"/>
    <cellStyle name="20 % - Markeringsfarve2 3 5 4 2 3" xfId="12429" xr:uid="{00000000-0005-0000-0000-00007B0D0000}"/>
    <cellStyle name="20 % - Markeringsfarve2 3 5 4 2 3 2" xfId="35046" xr:uid="{00000000-0005-0000-0000-00005A750000}"/>
    <cellStyle name="20 % - Markeringsfarve2 3 5 4 2 4" xfId="12430" xr:uid="{00000000-0005-0000-0000-00007C0D0000}"/>
    <cellStyle name="20 % - Markeringsfarve2 3 5 4 2 4 2" xfId="35047" xr:uid="{00000000-0005-0000-0000-00005B750000}"/>
    <cellStyle name="20 % - Markeringsfarve2 3 5 4 2 5" xfId="29277" xr:uid="{00000000-0005-0000-0000-000058750000}"/>
    <cellStyle name="20 % - Markeringsfarve2 3 5 4 3" xfId="8401" xr:uid="{00000000-0005-0000-0000-00007D0D0000}"/>
    <cellStyle name="20 % - Markeringsfarve2 3 5 4 3 2" xfId="31050" xr:uid="{00000000-0005-0000-0000-00005C750000}"/>
    <cellStyle name="20 % - Markeringsfarve2 3 5 4 4" xfId="12431" xr:uid="{00000000-0005-0000-0000-00007E0D0000}"/>
    <cellStyle name="20 % - Markeringsfarve2 3 5 4 4 2" xfId="35048" xr:uid="{00000000-0005-0000-0000-00005D750000}"/>
    <cellStyle name="20 % - Markeringsfarve2 3 5 4 5" xfId="12432" xr:uid="{00000000-0005-0000-0000-00007F0D0000}"/>
    <cellStyle name="20 % - Markeringsfarve2 3 5 4 5 2" xfId="35049" xr:uid="{00000000-0005-0000-0000-00005E750000}"/>
    <cellStyle name="20 % - Markeringsfarve2 3 5 4 6" xfId="27418" xr:uid="{00000000-0005-0000-0000-000057750000}"/>
    <cellStyle name="20 % - Markeringsfarve2 3 5 5" xfId="567" xr:uid="{00000000-0005-0000-0000-0000800D0000}"/>
    <cellStyle name="20 % - Markeringsfarve2 3 5 5 2" xfId="5538" xr:uid="{00000000-0005-0000-0000-0000810D0000}"/>
    <cellStyle name="20 % - Markeringsfarve2 3 5 5 2 2" xfId="12433" xr:uid="{00000000-0005-0000-0000-0000820D0000}"/>
    <cellStyle name="20 % - Markeringsfarve2 3 5 5 2 2 2" xfId="35050" xr:uid="{00000000-0005-0000-0000-000061750000}"/>
    <cellStyle name="20 % - Markeringsfarve2 3 5 5 2 3" xfId="12434" xr:uid="{00000000-0005-0000-0000-0000830D0000}"/>
    <cellStyle name="20 % - Markeringsfarve2 3 5 5 2 3 2" xfId="35051" xr:uid="{00000000-0005-0000-0000-000062750000}"/>
    <cellStyle name="20 % - Markeringsfarve2 3 5 5 2 4" xfId="12435" xr:uid="{00000000-0005-0000-0000-0000840D0000}"/>
    <cellStyle name="20 % - Markeringsfarve2 3 5 5 2 4 2" xfId="35052" xr:uid="{00000000-0005-0000-0000-000063750000}"/>
    <cellStyle name="20 % - Markeringsfarve2 3 5 5 2 5" xfId="29278" xr:uid="{00000000-0005-0000-0000-000060750000}"/>
    <cellStyle name="20 % - Markeringsfarve2 3 5 5 3" xfId="8402" xr:uid="{00000000-0005-0000-0000-0000850D0000}"/>
    <cellStyle name="20 % - Markeringsfarve2 3 5 5 3 2" xfId="31051" xr:uid="{00000000-0005-0000-0000-000064750000}"/>
    <cellStyle name="20 % - Markeringsfarve2 3 5 5 4" xfId="12436" xr:uid="{00000000-0005-0000-0000-0000860D0000}"/>
    <cellStyle name="20 % - Markeringsfarve2 3 5 5 4 2" xfId="35053" xr:uid="{00000000-0005-0000-0000-000065750000}"/>
    <cellStyle name="20 % - Markeringsfarve2 3 5 5 5" xfId="12437" xr:uid="{00000000-0005-0000-0000-0000870D0000}"/>
    <cellStyle name="20 % - Markeringsfarve2 3 5 5 5 2" xfId="35054" xr:uid="{00000000-0005-0000-0000-000066750000}"/>
    <cellStyle name="20 % - Markeringsfarve2 3 5 5 6" xfId="27419" xr:uid="{00000000-0005-0000-0000-00005F750000}"/>
    <cellStyle name="20 % - Markeringsfarve2 3 5 6" xfId="568" xr:uid="{00000000-0005-0000-0000-0000880D0000}"/>
    <cellStyle name="20 % - Markeringsfarve2 3 5 6 2" xfId="5539" xr:uid="{00000000-0005-0000-0000-0000890D0000}"/>
    <cellStyle name="20 % - Markeringsfarve2 3 5 6 2 2" xfId="29279" xr:uid="{00000000-0005-0000-0000-000068750000}"/>
    <cellStyle name="20 % - Markeringsfarve2 3 5 6 3" xfId="8403" xr:uid="{00000000-0005-0000-0000-00008A0D0000}"/>
    <cellStyle name="20 % - Markeringsfarve2 3 5 6 3 2" xfId="31052" xr:uid="{00000000-0005-0000-0000-000069750000}"/>
    <cellStyle name="20 % - Markeringsfarve2 3 5 6 4" xfId="12438" xr:uid="{00000000-0005-0000-0000-00008B0D0000}"/>
    <cellStyle name="20 % - Markeringsfarve2 3 5 6 4 2" xfId="35055" xr:uid="{00000000-0005-0000-0000-00006A750000}"/>
    <cellStyle name="20 % - Markeringsfarve2 3 5 6 5" xfId="27420" xr:uid="{00000000-0005-0000-0000-000067750000}"/>
    <cellStyle name="20 % - Markeringsfarve2 3 5 7" xfId="5532" xr:uid="{00000000-0005-0000-0000-00008C0D0000}"/>
    <cellStyle name="20 % - Markeringsfarve2 3 5 7 2" xfId="12439" xr:uid="{00000000-0005-0000-0000-00008D0D0000}"/>
    <cellStyle name="20 % - Markeringsfarve2 3 5 7 2 2" xfId="35056" xr:uid="{00000000-0005-0000-0000-00006C750000}"/>
    <cellStyle name="20 % - Markeringsfarve2 3 5 7 3" xfId="12440" xr:uid="{00000000-0005-0000-0000-00008E0D0000}"/>
    <cellStyle name="20 % - Markeringsfarve2 3 5 7 3 2" xfId="35057" xr:uid="{00000000-0005-0000-0000-00006D750000}"/>
    <cellStyle name="20 % - Markeringsfarve2 3 5 7 4" xfId="12441" xr:uid="{00000000-0005-0000-0000-00008F0D0000}"/>
    <cellStyle name="20 % - Markeringsfarve2 3 5 7 4 2" xfId="35058" xr:uid="{00000000-0005-0000-0000-00006E750000}"/>
    <cellStyle name="20 % - Markeringsfarve2 3 5 7 5" xfId="29272" xr:uid="{00000000-0005-0000-0000-00006B750000}"/>
    <cellStyle name="20 % - Markeringsfarve2 3 5 8" xfId="8396" xr:uid="{00000000-0005-0000-0000-0000900D0000}"/>
    <cellStyle name="20 % - Markeringsfarve2 3 5 8 2" xfId="31045" xr:uid="{00000000-0005-0000-0000-00006F750000}"/>
    <cellStyle name="20 % - Markeringsfarve2 3 5 9" xfId="12442" xr:uid="{00000000-0005-0000-0000-0000910D0000}"/>
    <cellStyle name="20 % - Markeringsfarve2 3 5 9 2" xfId="35059" xr:uid="{00000000-0005-0000-0000-000070750000}"/>
    <cellStyle name="20 % - Markeringsfarve2 3 6" xfId="569" xr:uid="{00000000-0005-0000-0000-0000920D0000}"/>
    <cellStyle name="20 % - Markeringsfarve2 3 6 10" xfId="12443" xr:uid="{00000000-0005-0000-0000-0000930D0000}"/>
    <cellStyle name="20 % - Markeringsfarve2 3 6 10 2" xfId="35060" xr:uid="{00000000-0005-0000-0000-000072750000}"/>
    <cellStyle name="20 % - Markeringsfarve2 3 6 11" xfId="27421" xr:uid="{00000000-0005-0000-0000-000071750000}"/>
    <cellStyle name="20 % - Markeringsfarve2 3 6 2" xfId="570" xr:uid="{00000000-0005-0000-0000-0000940D0000}"/>
    <cellStyle name="20 % - Markeringsfarve2 3 6 2 2" xfId="571" xr:uid="{00000000-0005-0000-0000-0000950D0000}"/>
    <cellStyle name="20 % - Markeringsfarve2 3 6 2 2 2" xfId="5542" xr:uid="{00000000-0005-0000-0000-0000960D0000}"/>
    <cellStyle name="20 % - Markeringsfarve2 3 6 2 2 2 2" xfId="12444" xr:uid="{00000000-0005-0000-0000-0000970D0000}"/>
    <cellStyle name="20 % - Markeringsfarve2 3 6 2 2 2 2 2" xfId="35061" xr:uid="{00000000-0005-0000-0000-000076750000}"/>
    <cellStyle name="20 % - Markeringsfarve2 3 6 2 2 2 3" xfId="12445" xr:uid="{00000000-0005-0000-0000-0000980D0000}"/>
    <cellStyle name="20 % - Markeringsfarve2 3 6 2 2 2 3 2" xfId="35062" xr:uid="{00000000-0005-0000-0000-000077750000}"/>
    <cellStyle name="20 % - Markeringsfarve2 3 6 2 2 2 4" xfId="12446" xr:uid="{00000000-0005-0000-0000-0000990D0000}"/>
    <cellStyle name="20 % - Markeringsfarve2 3 6 2 2 2 4 2" xfId="35063" xr:uid="{00000000-0005-0000-0000-000078750000}"/>
    <cellStyle name="20 % - Markeringsfarve2 3 6 2 2 2 5" xfId="29282" xr:uid="{00000000-0005-0000-0000-000075750000}"/>
    <cellStyle name="20 % - Markeringsfarve2 3 6 2 2 3" xfId="8406" xr:uid="{00000000-0005-0000-0000-00009A0D0000}"/>
    <cellStyle name="20 % - Markeringsfarve2 3 6 2 2 3 2" xfId="31055" xr:uid="{00000000-0005-0000-0000-000079750000}"/>
    <cellStyle name="20 % - Markeringsfarve2 3 6 2 2 4" xfId="12447" xr:uid="{00000000-0005-0000-0000-00009B0D0000}"/>
    <cellStyle name="20 % - Markeringsfarve2 3 6 2 2 4 2" xfId="35064" xr:uid="{00000000-0005-0000-0000-00007A750000}"/>
    <cellStyle name="20 % - Markeringsfarve2 3 6 2 2 5" xfId="12448" xr:uid="{00000000-0005-0000-0000-00009C0D0000}"/>
    <cellStyle name="20 % - Markeringsfarve2 3 6 2 2 5 2" xfId="35065" xr:uid="{00000000-0005-0000-0000-00007B750000}"/>
    <cellStyle name="20 % - Markeringsfarve2 3 6 2 2 6" xfId="27423" xr:uid="{00000000-0005-0000-0000-000074750000}"/>
    <cellStyle name="20 % - Markeringsfarve2 3 6 2 3" xfId="5541" xr:uid="{00000000-0005-0000-0000-00009D0D0000}"/>
    <cellStyle name="20 % - Markeringsfarve2 3 6 2 3 2" xfId="12449" xr:uid="{00000000-0005-0000-0000-00009E0D0000}"/>
    <cellStyle name="20 % - Markeringsfarve2 3 6 2 3 2 2" xfId="35066" xr:uid="{00000000-0005-0000-0000-00007D750000}"/>
    <cellStyle name="20 % - Markeringsfarve2 3 6 2 3 3" xfId="12450" xr:uid="{00000000-0005-0000-0000-00009F0D0000}"/>
    <cellStyle name="20 % - Markeringsfarve2 3 6 2 3 3 2" xfId="35067" xr:uid="{00000000-0005-0000-0000-00007E750000}"/>
    <cellStyle name="20 % - Markeringsfarve2 3 6 2 3 4" xfId="12451" xr:uid="{00000000-0005-0000-0000-0000A00D0000}"/>
    <cellStyle name="20 % - Markeringsfarve2 3 6 2 3 4 2" xfId="35068" xr:uid="{00000000-0005-0000-0000-00007F750000}"/>
    <cellStyle name="20 % - Markeringsfarve2 3 6 2 3 5" xfId="29281" xr:uid="{00000000-0005-0000-0000-00007C750000}"/>
    <cellStyle name="20 % - Markeringsfarve2 3 6 2 4" xfId="8405" xr:uid="{00000000-0005-0000-0000-0000A10D0000}"/>
    <cellStyle name="20 % - Markeringsfarve2 3 6 2 4 2" xfId="31054" xr:uid="{00000000-0005-0000-0000-000080750000}"/>
    <cellStyle name="20 % - Markeringsfarve2 3 6 2 5" xfId="12452" xr:uid="{00000000-0005-0000-0000-0000A20D0000}"/>
    <cellStyle name="20 % - Markeringsfarve2 3 6 2 5 2" xfId="35069" xr:uid="{00000000-0005-0000-0000-000081750000}"/>
    <cellStyle name="20 % - Markeringsfarve2 3 6 2 6" xfId="12453" xr:uid="{00000000-0005-0000-0000-0000A30D0000}"/>
    <cellStyle name="20 % - Markeringsfarve2 3 6 2 6 2" xfId="35070" xr:uid="{00000000-0005-0000-0000-000082750000}"/>
    <cellStyle name="20 % - Markeringsfarve2 3 6 2 7" xfId="27422" xr:uid="{00000000-0005-0000-0000-000073750000}"/>
    <cellStyle name="20 % - Markeringsfarve2 3 6 3" xfId="572" xr:uid="{00000000-0005-0000-0000-0000A40D0000}"/>
    <cellStyle name="20 % - Markeringsfarve2 3 6 3 2" xfId="573" xr:uid="{00000000-0005-0000-0000-0000A50D0000}"/>
    <cellStyle name="20 % - Markeringsfarve2 3 6 3 2 2" xfId="5544" xr:uid="{00000000-0005-0000-0000-0000A60D0000}"/>
    <cellStyle name="20 % - Markeringsfarve2 3 6 3 2 2 2" xfId="12454" xr:uid="{00000000-0005-0000-0000-0000A70D0000}"/>
    <cellStyle name="20 % - Markeringsfarve2 3 6 3 2 2 2 2" xfId="35071" xr:uid="{00000000-0005-0000-0000-000086750000}"/>
    <cellStyle name="20 % - Markeringsfarve2 3 6 3 2 2 3" xfId="12455" xr:uid="{00000000-0005-0000-0000-0000A80D0000}"/>
    <cellStyle name="20 % - Markeringsfarve2 3 6 3 2 2 3 2" xfId="35072" xr:uid="{00000000-0005-0000-0000-000087750000}"/>
    <cellStyle name="20 % - Markeringsfarve2 3 6 3 2 2 4" xfId="12456" xr:uid="{00000000-0005-0000-0000-0000A90D0000}"/>
    <cellStyle name="20 % - Markeringsfarve2 3 6 3 2 2 4 2" xfId="35073" xr:uid="{00000000-0005-0000-0000-000088750000}"/>
    <cellStyle name="20 % - Markeringsfarve2 3 6 3 2 2 5" xfId="29284" xr:uid="{00000000-0005-0000-0000-000085750000}"/>
    <cellStyle name="20 % - Markeringsfarve2 3 6 3 2 3" xfId="8408" xr:uid="{00000000-0005-0000-0000-0000AA0D0000}"/>
    <cellStyle name="20 % - Markeringsfarve2 3 6 3 2 3 2" xfId="31057" xr:uid="{00000000-0005-0000-0000-000089750000}"/>
    <cellStyle name="20 % - Markeringsfarve2 3 6 3 2 4" xfId="12457" xr:uid="{00000000-0005-0000-0000-0000AB0D0000}"/>
    <cellStyle name="20 % - Markeringsfarve2 3 6 3 2 4 2" xfId="35074" xr:uid="{00000000-0005-0000-0000-00008A750000}"/>
    <cellStyle name="20 % - Markeringsfarve2 3 6 3 2 5" xfId="12458" xr:uid="{00000000-0005-0000-0000-0000AC0D0000}"/>
    <cellStyle name="20 % - Markeringsfarve2 3 6 3 2 5 2" xfId="35075" xr:uid="{00000000-0005-0000-0000-00008B750000}"/>
    <cellStyle name="20 % - Markeringsfarve2 3 6 3 2 6" xfId="27425" xr:uid="{00000000-0005-0000-0000-000084750000}"/>
    <cellStyle name="20 % - Markeringsfarve2 3 6 3 3" xfId="5543" xr:uid="{00000000-0005-0000-0000-0000AD0D0000}"/>
    <cellStyle name="20 % - Markeringsfarve2 3 6 3 3 2" xfId="12459" xr:uid="{00000000-0005-0000-0000-0000AE0D0000}"/>
    <cellStyle name="20 % - Markeringsfarve2 3 6 3 3 2 2" xfId="35076" xr:uid="{00000000-0005-0000-0000-00008D750000}"/>
    <cellStyle name="20 % - Markeringsfarve2 3 6 3 3 3" xfId="12460" xr:uid="{00000000-0005-0000-0000-0000AF0D0000}"/>
    <cellStyle name="20 % - Markeringsfarve2 3 6 3 3 3 2" xfId="35077" xr:uid="{00000000-0005-0000-0000-00008E750000}"/>
    <cellStyle name="20 % - Markeringsfarve2 3 6 3 3 4" xfId="12461" xr:uid="{00000000-0005-0000-0000-0000B00D0000}"/>
    <cellStyle name="20 % - Markeringsfarve2 3 6 3 3 4 2" xfId="35078" xr:uid="{00000000-0005-0000-0000-00008F750000}"/>
    <cellStyle name="20 % - Markeringsfarve2 3 6 3 3 5" xfId="29283" xr:uid="{00000000-0005-0000-0000-00008C750000}"/>
    <cellStyle name="20 % - Markeringsfarve2 3 6 3 4" xfId="8407" xr:uid="{00000000-0005-0000-0000-0000B10D0000}"/>
    <cellStyle name="20 % - Markeringsfarve2 3 6 3 4 2" xfId="31056" xr:uid="{00000000-0005-0000-0000-000090750000}"/>
    <cellStyle name="20 % - Markeringsfarve2 3 6 3 5" xfId="12462" xr:uid="{00000000-0005-0000-0000-0000B20D0000}"/>
    <cellStyle name="20 % - Markeringsfarve2 3 6 3 5 2" xfId="35079" xr:uid="{00000000-0005-0000-0000-000091750000}"/>
    <cellStyle name="20 % - Markeringsfarve2 3 6 3 6" xfId="12463" xr:uid="{00000000-0005-0000-0000-0000B30D0000}"/>
    <cellStyle name="20 % - Markeringsfarve2 3 6 3 6 2" xfId="35080" xr:uid="{00000000-0005-0000-0000-000092750000}"/>
    <cellStyle name="20 % - Markeringsfarve2 3 6 3 7" xfId="27424" xr:uid="{00000000-0005-0000-0000-000083750000}"/>
    <cellStyle name="20 % - Markeringsfarve2 3 6 4" xfId="574" xr:uid="{00000000-0005-0000-0000-0000B40D0000}"/>
    <cellStyle name="20 % - Markeringsfarve2 3 6 4 2" xfId="5545" xr:uid="{00000000-0005-0000-0000-0000B50D0000}"/>
    <cellStyle name="20 % - Markeringsfarve2 3 6 4 2 2" xfId="12464" xr:uid="{00000000-0005-0000-0000-0000B60D0000}"/>
    <cellStyle name="20 % - Markeringsfarve2 3 6 4 2 2 2" xfId="35081" xr:uid="{00000000-0005-0000-0000-000095750000}"/>
    <cellStyle name="20 % - Markeringsfarve2 3 6 4 2 3" xfId="12465" xr:uid="{00000000-0005-0000-0000-0000B70D0000}"/>
    <cellStyle name="20 % - Markeringsfarve2 3 6 4 2 3 2" xfId="35082" xr:uid="{00000000-0005-0000-0000-000096750000}"/>
    <cellStyle name="20 % - Markeringsfarve2 3 6 4 2 4" xfId="12466" xr:uid="{00000000-0005-0000-0000-0000B80D0000}"/>
    <cellStyle name="20 % - Markeringsfarve2 3 6 4 2 4 2" xfId="35083" xr:uid="{00000000-0005-0000-0000-000097750000}"/>
    <cellStyle name="20 % - Markeringsfarve2 3 6 4 2 5" xfId="29285" xr:uid="{00000000-0005-0000-0000-000094750000}"/>
    <cellStyle name="20 % - Markeringsfarve2 3 6 4 3" xfId="8409" xr:uid="{00000000-0005-0000-0000-0000B90D0000}"/>
    <cellStyle name="20 % - Markeringsfarve2 3 6 4 3 2" xfId="31058" xr:uid="{00000000-0005-0000-0000-000098750000}"/>
    <cellStyle name="20 % - Markeringsfarve2 3 6 4 4" xfId="12467" xr:uid="{00000000-0005-0000-0000-0000BA0D0000}"/>
    <cellStyle name="20 % - Markeringsfarve2 3 6 4 4 2" xfId="35084" xr:uid="{00000000-0005-0000-0000-000099750000}"/>
    <cellStyle name="20 % - Markeringsfarve2 3 6 4 5" xfId="12468" xr:uid="{00000000-0005-0000-0000-0000BB0D0000}"/>
    <cellStyle name="20 % - Markeringsfarve2 3 6 4 5 2" xfId="35085" xr:uid="{00000000-0005-0000-0000-00009A750000}"/>
    <cellStyle name="20 % - Markeringsfarve2 3 6 4 6" xfId="27426" xr:uid="{00000000-0005-0000-0000-000093750000}"/>
    <cellStyle name="20 % - Markeringsfarve2 3 6 5" xfId="575" xr:uid="{00000000-0005-0000-0000-0000BC0D0000}"/>
    <cellStyle name="20 % - Markeringsfarve2 3 6 5 2" xfId="5546" xr:uid="{00000000-0005-0000-0000-0000BD0D0000}"/>
    <cellStyle name="20 % - Markeringsfarve2 3 6 5 2 2" xfId="12469" xr:uid="{00000000-0005-0000-0000-0000BE0D0000}"/>
    <cellStyle name="20 % - Markeringsfarve2 3 6 5 2 2 2" xfId="35086" xr:uid="{00000000-0005-0000-0000-00009D750000}"/>
    <cellStyle name="20 % - Markeringsfarve2 3 6 5 2 3" xfId="12470" xr:uid="{00000000-0005-0000-0000-0000BF0D0000}"/>
    <cellStyle name="20 % - Markeringsfarve2 3 6 5 2 3 2" xfId="35087" xr:uid="{00000000-0005-0000-0000-00009E750000}"/>
    <cellStyle name="20 % - Markeringsfarve2 3 6 5 2 4" xfId="12471" xr:uid="{00000000-0005-0000-0000-0000C00D0000}"/>
    <cellStyle name="20 % - Markeringsfarve2 3 6 5 2 4 2" xfId="35088" xr:uid="{00000000-0005-0000-0000-00009F750000}"/>
    <cellStyle name="20 % - Markeringsfarve2 3 6 5 2 5" xfId="29286" xr:uid="{00000000-0005-0000-0000-00009C750000}"/>
    <cellStyle name="20 % - Markeringsfarve2 3 6 5 3" xfId="8410" xr:uid="{00000000-0005-0000-0000-0000C10D0000}"/>
    <cellStyle name="20 % - Markeringsfarve2 3 6 5 3 2" xfId="31059" xr:uid="{00000000-0005-0000-0000-0000A0750000}"/>
    <cellStyle name="20 % - Markeringsfarve2 3 6 5 4" xfId="12472" xr:uid="{00000000-0005-0000-0000-0000C20D0000}"/>
    <cellStyle name="20 % - Markeringsfarve2 3 6 5 4 2" xfId="35089" xr:uid="{00000000-0005-0000-0000-0000A1750000}"/>
    <cellStyle name="20 % - Markeringsfarve2 3 6 5 5" xfId="12473" xr:uid="{00000000-0005-0000-0000-0000C30D0000}"/>
    <cellStyle name="20 % - Markeringsfarve2 3 6 5 5 2" xfId="35090" xr:uid="{00000000-0005-0000-0000-0000A2750000}"/>
    <cellStyle name="20 % - Markeringsfarve2 3 6 5 6" xfId="27427" xr:uid="{00000000-0005-0000-0000-00009B750000}"/>
    <cellStyle name="20 % - Markeringsfarve2 3 6 6" xfId="576" xr:uid="{00000000-0005-0000-0000-0000C40D0000}"/>
    <cellStyle name="20 % - Markeringsfarve2 3 6 6 2" xfId="5547" xr:uid="{00000000-0005-0000-0000-0000C50D0000}"/>
    <cellStyle name="20 % - Markeringsfarve2 3 6 6 2 2" xfId="29287" xr:uid="{00000000-0005-0000-0000-0000A4750000}"/>
    <cellStyle name="20 % - Markeringsfarve2 3 6 6 3" xfId="8411" xr:uid="{00000000-0005-0000-0000-0000C60D0000}"/>
    <cellStyle name="20 % - Markeringsfarve2 3 6 6 3 2" xfId="31060" xr:uid="{00000000-0005-0000-0000-0000A5750000}"/>
    <cellStyle name="20 % - Markeringsfarve2 3 6 6 4" xfId="12474" xr:uid="{00000000-0005-0000-0000-0000C70D0000}"/>
    <cellStyle name="20 % - Markeringsfarve2 3 6 6 4 2" xfId="35091" xr:uid="{00000000-0005-0000-0000-0000A6750000}"/>
    <cellStyle name="20 % - Markeringsfarve2 3 6 6 5" xfId="27428" xr:uid="{00000000-0005-0000-0000-0000A3750000}"/>
    <cellStyle name="20 % - Markeringsfarve2 3 6 7" xfId="5540" xr:uid="{00000000-0005-0000-0000-0000C80D0000}"/>
    <cellStyle name="20 % - Markeringsfarve2 3 6 7 2" xfId="12475" xr:uid="{00000000-0005-0000-0000-0000C90D0000}"/>
    <cellStyle name="20 % - Markeringsfarve2 3 6 7 2 2" xfId="35092" xr:uid="{00000000-0005-0000-0000-0000A8750000}"/>
    <cellStyle name="20 % - Markeringsfarve2 3 6 7 3" xfId="12476" xr:uid="{00000000-0005-0000-0000-0000CA0D0000}"/>
    <cellStyle name="20 % - Markeringsfarve2 3 6 7 3 2" xfId="35093" xr:uid="{00000000-0005-0000-0000-0000A9750000}"/>
    <cellStyle name="20 % - Markeringsfarve2 3 6 7 4" xfId="12477" xr:uid="{00000000-0005-0000-0000-0000CB0D0000}"/>
    <cellStyle name="20 % - Markeringsfarve2 3 6 7 4 2" xfId="35094" xr:uid="{00000000-0005-0000-0000-0000AA750000}"/>
    <cellStyle name="20 % - Markeringsfarve2 3 6 7 5" xfId="29280" xr:uid="{00000000-0005-0000-0000-0000A7750000}"/>
    <cellStyle name="20 % - Markeringsfarve2 3 6 8" xfId="8404" xr:uid="{00000000-0005-0000-0000-0000CC0D0000}"/>
    <cellStyle name="20 % - Markeringsfarve2 3 6 8 2" xfId="31053" xr:uid="{00000000-0005-0000-0000-0000AB750000}"/>
    <cellStyle name="20 % - Markeringsfarve2 3 6 9" xfId="12478" xr:uid="{00000000-0005-0000-0000-0000CD0D0000}"/>
    <cellStyle name="20 % - Markeringsfarve2 3 6 9 2" xfId="35095" xr:uid="{00000000-0005-0000-0000-0000AC750000}"/>
    <cellStyle name="20 % - Markeringsfarve2 3 7" xfId="577" xr:uid="{00000000-0005-0000-0000-0000CE0D0000}"/>
    <cellStyle name="20 % - Markeringsfarve2 3 8" xfId="578" xr:uid="{00000000-0005-0000-0000-0000CF0D0000}"/>
    <cellStyle name="20 % - Markeringsfarve2 3 8 2" xfId="579" xr:uid="{00000000-0005-0000-0000-0000D00D0000}"/>
    <cellStyle name="20 % - Markeringsfarve2 3 8 2 2" xfId="5549" xr:uid="{00000000-0005-0000-0000-0000D10D0000}"/>
    <cellStyle name="20 % - Markeringsfarve2 3 8 2 2 2" xfId="12479" xr:uid="{00000000-0005-0000-0000-0000D20D0000}"/>
    <cellStyle name="20 % - Markeringsfarve2 3 8 2 2 2 2" xfId="35096" xr:uid="{00000000-0005-0000-0000-0000B0750000}"/>
    <cellStyle name="20 % - Markeringsfarve2 3 8 2 2 3" xfId="12480" xr:uid="{00000000-0005-0000-0000-0000D30D0000}"/>
    <cellStyle name="20 % - Markeringsfarve2 3 8 2 2 3 2" xfId="35097" xr:uid="{00000000-0005-0000-0000-0000B1750000}"/>
    <cellStyle name="20 % - Markeringsfarve2 3 8 2 2 4" xfId="12481" xr:uid="{00000000-0005-0000-0000-0000D40D0000}"/>
    <cellStyle name="20 % - Markeringsfarve2 3 8 2 2 4 2" xfId="35098" xr:uid="{00000000-0005-0000-0000-0000B2750000}"/>
    <cellStyle name="20 % - Markeringsfarve2 3 8 2 2 5" xfId="29289" xr:uid="{00000000-0005-0000-0000-0000AF750000}"/>
    <cellStyle name="20 % - Markeringsfarve2 3 8 2 3" xfId="8413" xr:uid="{00000000-0005-0000-0000-0000D50D0000}"/>
    <cellStyle name="20 % - Markeringsfarve2 3 8 2 3 2" xfId="31062" xr:uid="{00000000-0005-0000-0000-0000B3750000}"/>
    <cellStyle name="20 % - Markeringsfarve2 3 8 2 4" xfId="12482" xr:uid="{00000000-0005-0000-0000-0000D60D0000}"/>
    <cellStyle name="20 % - Markeringsfarve2 3 8 2 4 2" xfId="35099" xr:uid="{00000000-0005-0000-0000-0000B4750000}"/>
    <cellStyle name="20 % - Markeringsfarve2 3 8 2 5" xfId="12483" xr:uid="{00000000-0005-0000-0000-0000D70D0000}"/>
    <cellStyle name="20 % - Markeringsfarve2 3 8 2 5 2" xfId="35100" xr:uid="{00000000-0005-0000-0000-0000B5750000}"/>
    <cellStyle name="20 % - Markeringsfarve2 3 8 2 6" xfId="27430" xr:uid="{00000000-0005-0000-0000-0000AE750000}"/>
    <cellStyle name="20 % - Markeringsfarve2 3 8 3" xfId="5548" xr:uid="{00000000-0005-0000-0000-0000D80D0000}"/>
    <cellStyle name="20 % - Markeringsfarve2 3 8 3 2" xfId="12484" xr:uid="{00000000-0005-0000-0000-0000D90D0000}"/>
    <cellStyle name="20 % - Markeringsfarve2 3 8 3 2 2" xfId="35101" xr:uid="{00000000-0005-0000-0000-0000B7750000}"/>
    <cellStyle name="20 % - Markeringsfarve2 3 8 3 3" xfId="12485" xr:uid="{00000000-0005-0000-0000-0000DA0D0000}"/>
    <cellStyle name="20 % - Markeringsfarve2 3 8 3 3 2" xfId="35102" xr:uid="{00000000-0005-0000-0000-0000B8750000}"/>
    <cellStyle name="20 % - Markeringsfarve2 3 8 3 4" xfId="12486" xr:uid="{00000000-0005-0000-0000-0000DB0D0000}"/>
    <cellStyle name="20 % - Markeringsfarve2 3 8 3 4 2" xfId="35103" xr:uid="{00000000-0005-0000-0000-0000B9750000}"/>
    <cellStyle name="20 % - Markeringsfarve2 3 8 3 5" xfId="29288" xr:uid="{00000000-0005-0000-0000-0000B6750000}"/>
    <cellStyle name="20 % - Markeringsfarve2 3 8 4" xfId="8412" xr:uid="{00000000-0005-0000-0000-0000DC0D0000}"/>
    <cellStyle name="20 % - Markeringsfarve2 3 8 4 2" xfId="31061" xr:uid="{00000000-0005-0000-0000-0000BA750000}"/>
    <cellStyle name="20 % - Markeringsfarve2 3 8 5" xfId="12487" xr:uid="{00000000-0005-0000-0000-0000DD0D0000}"/>
    <cellStyle name="20 % - Markeringsfarve2 3 8 5 2" xfId="35104" xr:uid="{00000000-0005-0000-0000-0000BB750000}"/>
    <cellStyle name="20 % - Markeringsfarve2 3 8 6" xfId="12488" xr:uid="{00000000-0005-0000-0000-0000DE0D0000}"/>
    <cellStyle name="20 % - Markeringsfarve2 3 8 6 2" xfId="35105" xr:uid="{00000000-0005-0000-0000-0000BC750000}"/>
    <cellStyle name="20 % - Markeringsfarve2 3 8 7" xfId="27429" xr:uid="{00000000-0005-0000-0000-0000AD750000}"/>
    <cellStyle name="20 % - Markeringsfarve2 3 9" xfId="12489" xr:uid="{00000000-0005-0000-0000-0000DF0D0000}"/>
    <cellStyle name="20 % - Markeringsfarve2 3 9 2" xfId="12490" xr:uid="{00000000-0005-0000-0000-0000E00D0000}"/>
    <cellStyle name="20 % - Markeringsfarve2 3 9 3" xfId="12491" xr:uid="{00000000-0005-0000-0000-0000E10D0000}"/>
    <cellStyle name="20 % - Markeringsfarve2 3 9 3 2" xfId="12492" xr:uid="{00000000-0005-0000-0000-0000E20D0000}"/>
    <cellStyle name="20 % - Markeringsfarve2 3 9 3 2 2" xfId="35108" xr:uid="{00000000-0005-0000-0000-0000BF750000}"/>
    <cellStyle name="20 % - Markeringsfarve2 3 9 3 3" xfId="12493" xr:uid="{00000000-0005-0000-0000-0000E30D0000}"/>
    <cellStyle name="20 % - Markeringsfarve2 3 9 3 3 2" xfId="35109" xr:uid="{00000000-0005-0000-0000-0000C0750000}"/>
    <cellStyle name="20 % - Markeringsfarve2 3 9 3 4" xfId="35107" xr:uid="{00000000-0005-0000-0000-0000BE750000}"/>
    <cellStyle name="20 % - Markeringsfarve2 3 9 4" xfId="35106" xr:uid="{00000000-0005-0000-0000-0000BD750000}"/>
    <cellStyle name="20 % - Markeringsfarve2 4" xfId="580" xr:uid="{00000000-0005-0000-0000-0000E40D0000}"/>
    <cellStyle name="20 % - Markeringsfarve2 4 10" xfId="12494" xr:uid="{00000000-0005-0000-0000-0000E50D0000}"/>
    <cellStyle name="20 % - Markeringsfarve2 4 10 2" xfId="35110" xr:uid="{00000000-0005-0000-0000-0000C1750000}"/>
    <cellStyle name="20 % - Markeringsfarve2 4 11" xfId="12495" xr:uid="{00000000-0005-0000-0000-0000E60D0000}"/>
    <cellStyle name="20 % - Markeringsfarve2 4 11 2" xfId="35111" xr:uid="{00000000-0005-0000-0000-0000C2750000}"/>
    <cellStyle name="20 % - Markeringsfarve2 4 2" xfId="581" xr:uid="{00000000-0005-0000-0000-0000E70D0000}"/>
    <cellStyle name="20 % - Markeringsfarve2 4 2 2" xfId="582" xr:uid="{00000000-0005-0000-0000-0000E80D0000}"/>
    <cellStyle name="20 % - Markeringsfarve2 4 2 2 2" xfId="583" xr:uid="{00000000-0005-0000-0000-0000E90D0000}"/>
    <cellStyle name="20 % - Markeringsfarve2 4 2 2 2 2" xfId="5551" xr:uid="{00000000-0005-0000-0000-0000EA0D0000}"/>
    <cellStyle name="20 % - Markeringsfarve2 4 2 2 2 2 2" xfId="12496" xr:uid="{00000000-0005-0000-0000-0000EB0D0000}"/>
    <cellStyle name="20 % - Markeringsfarve2 4 2 2 2 2 2 2" xfId="35112" xr:uid="{00000000-0005-0000-0000-0000C6750000}"/>
    <cellStyle name="20 % - Markeringsfarve2 4 2 2 2 2 3" xfId="12497" xr:uid="{00000000-0005-0000-0000-0000EC0D0000}"/>
    <cellStyle name="20 % - Markeringsfarve2 4 2 2 2 2 3 2" xfId="35113" xr:uid="{00000000-0005-0000-0000-0000C7750000}"/>
    <cellStyle name="20 % - Markeringsfarve2 4 2 2 2 2 4" xfId="12498" xr:uid="{00000000-0005-0000-0000-0000ED0D0000}"/>
    <cellStyle name="20 % - Markeringsfarve2 4 2 2 2 2 4 2" xfId="35114" xr:uid="{00000000-0005-0000-0000-0000C8750000}"/>
    <cellStyle name="20 % - Markeringsfarve2 4 2 2 2 2 5" xfId="29291" xr:uid="{00000000-0005-0000-0000-0000C5750000}"/>
    <cellStyle name="20 % - Markeringsfarve2 4 2 2 2 3" xfId="8415" xr:uid="{00000000-0005-0000-0000-0000EE0D0000}"/>
    <cellStyle name="20 % - Markeringsfarve2 4 2 2 2 3 2" xfId="31064" xr:uid="{00000000-0005-0000-0000-0000C9750000}"/>
    <cellStyle name="20 % - Markeringsfarve2 4 2 2 2 4" xfId="12499" xr:uid="{00000000-0005-0000-0000-0000EF0D0000}"/>
    <cellStyle name="20 % - Markeringsfarve2 4 2 2 2 4 2" xfId="35115" xr:uid="{00000000-0005-0000-0000-0000CA750000}"/>
    <cellStyle name="20 % - Markeringsfarve2 4 2 2 2 5" xfId="12500" xr:uid="{00000000-0005-0000-0000-0000F00D0000}"/>
    <cellStyle name="20 % - Markeringsfarve2 4 2 2 2 5 2" xfId="35116" xr:uid="{00000000-0005-0000-0000-0000CB750000}"/>
    <cellStyle name="20 % - Markeringsfarve2 4 2 2 2 6" xfId="27432" xr:uid="{00000000-0005-0000-0000-0000C4750000}"/>
    <cellStyle name="20 % - Markeringsfarve2 4 2 2 3" xfId="5550" xr:uid="{00000000-0005-0000-0000-0000F10D0000}"/>
    <cellStyle name="20 % - Markeringsfarve2 4 2 2 3 2" xfId="12501" xr:uid="{00000000-0005-0000-0000-0000F20D0000}"/>
    <cellStyle name="20 % - Markeringsfarve2 4 2 2 3 2 2" xfId="35117" xr:uid="{00000000-0005-0000-0000-0000CD750000}"/>
    <cellStyle name="20 % - Markeringsfarve2 4 2 2 3 3" xfId="12502" xr:uid="{00000000-0005-0000-0000-0000F30D0000}"/>
    <cellStyle name="20 % - Markeringsfarve2 4 2 2 3 3 2" xfId="35118" xr:uid="{00000000-0005-0000-0000-0000CE750000}"/>
    <cellStyle name="20 % - Markeringsfarve2 4 2 2 3 4" xfId="12503" xr:uid="{00000000-0005-0000-0000-0000F40D0000}"/>
    <cellStyle name="20 % - Markeringsfarve2 4 2 2 3 4 2" xfId="35119" xr:uid="{00000000-0005-0000-0000-0000CF750000}"/>
    <cellStyle name="20 % - Markeringsfarve2 4 2 2 3 5" xfId="29290" xr:uid="{00000000-0005-0000-0000-0000CC750000}"/>
    <cellStyle name="20 % - Markeringsfarve2 4 2 2 4" xfId="8414" xr:uid="{00000000-0005-0000-0000-0000F50D0000}"/>
    <cellStyle name="20 % - Markeringsfarve2 4 2 2 4 2" xfId="12504" xr:uid="{00000000-0005-0000-0000-0000F60D0000}"/>
    <cellStyle name="20 % - Markeringsfarve2 4 2 2 4 2 2" xfId="35120" xr:uid="{00000000-0005-0000-0000-0000D1750000}"/>
    <cellStyle name="20 % - Markeringsfarve2 4 2 2 4 3" xfId="12505" xr:uid="{00000000-0005-0000-0000-0000F70D0000}"/>
    <cellStyle name="20 % - Markeringsfarve2 4 2 2 4 3 2" xfId="35121" xr:uid="{00000000-0005-0000-0000-0000D2750000}"/>
    <cellStyle name="20 % - Markeringsfarve2 4 2 2 4 4" xfId="12506" xr:uid="{00000000-0005-0000-0000-0000F80D0000}"/>
    <cellStyle name="20 % - Markeringsfarve2 4 2 2 4 4 2" xfId="35122" xr:uid="{00000000-0005-0000-0000-0000D3750000}"/>
    <cellStyle name="20 % - Markeringsfarve2 4 2 2 4 5" xfId="31063" xr:uid="{00000000-0005-0000-0000-0000D0750000}"/>
    <cellStyle name="20 % - Markeringsfarve2 4 2 2 5" xfId="12507" xr:uid="{00000000-0005-0000-0000-0000F90D0000}"/>
    <cellStyle name="20 % - Markeringsfarve2 4 2 2 5 2" xfId="35123" xr:uid="{00000000-0005-0000-0000-0000D4750000}"/>
    <cellStyle name="20 % - Markeringsfarve2 4 2 2 6" xfId="12508" xr:uid="{00000000-0005-0000-0000-0000FA0D0000}"/>
    <cellStyle name="20 % - Markeringsfarve2 4 2 2 6 2" xfId="35124" xr:uid="{00000000-0005-0000-0000-0000D5750000}"/>
    <cellStyle name="20 % - Markeringsfarve2 4 2 2 7" xfId="12509" xr:uid="{00000000-0005-0000-0000-0000FB0D0000}"/>
    <cellStyle name="20 % - Markeringsfarve2 4 2 2 7 2" xfId="35125" xr:uid="{00000000-0005-0000-0000-0000D6750000}"/>
    <cellStyle name="20 % - Markeringsfarve2 4 2 2 8" xfId="27431" xr:uid="{00000000-0005-0000-0000-0000C3750000}"/>
    <cellStyle name="20 % - Markeringsfarve2 4 2 3" xfId="12510" xr:uid="{00000000-0005-0000-0000-0000FC0D0000}"/>
    <cellStyle name="20 % - Markeringsfarve2 4 2 3 2" xfId="12511" xr:uid="{00000000-0005-0000-0000-0000FD0D0000}"/>
    <cellStyle name="20 % - Markeringsfarve2 4 2 3 3" xfId="12512" xr:uid="{00000000-0005-0000-0000-0000FE0D0000}"/>
    <cellStyle name="20 % - Markeringsfarve2 4 2 3 3 2" xfId="12513" xr:uid="{00000000-0005-0000-0000-0000FF0D0000}"/>
    <cellStyle name="20 % - Markeringsfarve2 4 2 3 3 2 2" xfId="35128" xr:uid="{00000000-0005-0000-0000-0000D9750000}"/>
    <cellStyle name="20 % - Markeringsfarve2 4 2 3 3 3" xfId="12514" xr:uid="{00000000-0005-0000-0000-0000000E0000}"/>
    <cellStyle name="20 % - Markeringsfarve2 4 2 3 3 3 2" xfId="35129" xr:uid="{00000000-0005-0000-0000-0000DA750000}"/>
    <cellStyle name="20 % - Markeringsfarve2 4 2 3 3 4" xfId="35127" xr:uid="{00000000-0005-0000-0000-0000D8750000}"/>
    <cellStyle name="20 % - Markeringsfarve2 4 2 3 4" xfId="35126" xr:uid="{00000000-0005-0000-0000-0000D7750000}"/>
    <cellStyle name="20 % - Markeringsfarve2 4 2 4" xfId="12515" xr:uid="{00000000-0005-0000-0000-0000010E0000}"/>
    <cellStyle name="20 % - Markeringsfarve2 4 2 4 2" xfId="12516" xr:uid="{00000000-0005-0000-0000-0000020E0000}"/>
    <cellStyle name="20 % - Markeringsfarve2 4 2 4 2 2" xfId="35131" xr:uid="{00000000-0005-0000-0000-0000DC750000}"/>
    <cellStyle name="20 % - Markeringsfarve2 4 2 4 3" xfId="12517" xr:uid="{00000000-0005-0000-0000-0000030E0000}"/>
    <cellStyle name="20 % - Markeringsfarve2 4 2 4 3 2" xfId="35132" xr:uid="{00000000-0005-0000-0000-0000DD750000}"/>
    <cellStyle name="20 % - Markeringsfarve2 4 2 4 4" xfId="12518" xr:uid="{00000000-0005-0000-0000-0000040E0000}"/>
    <cellStyle name="20 % - Markeringsfarve2 4 2 4 4 2" xfId="35133" xr:uid="{00000000-0005-0000-0000-0000DE750000}"/>
    <cellStyle name="20 % - Markeringsfarve2 4 2 4 5" xfId="35130" xr:uid="{00000000-0005-0000-0000-0000DB750000}"/>
    <cellStyle name="20 % - Markeringsfarve2 4 2 5" xfId="12519" xr:uid="{00000000-0005-0000-0000-0000050E0000}"/>
    <cellStyle name="20 % - Markeringsfarve2 4 2 5 2" xfId="35134" xr:uid="{00000000-0005-0000-0000-0000DF750000}"/>
    <cellStyle name="20 % - Markeringsfarve2 4 2 6" xfId="12520" xr:uid="{00000000-0005-0000-0000-0000060E0000}"/>
    <cellStyle name="20 % - Markeringsfarve2 4 2 6 2" xfId="35135" xr:uid="{00000000-0005-0000-0000-0000E0750000}"/>
    <cellStyle name="20 % - Markeringsfarve2 4 2 7" xfId="12521" xr:uid="{00000000-0005-0000-0000-0000070E0000}"/>
    <cellStyle name="20 % - Markeringsfarve2 4 2 7 2" xfId="35136" xr:uid="{00000000-0005-0000-0000-0000E1750000}"/>
    <cellStyle name="20 % - Markeringsfarve2 4 3" xfId="584" xr:uid="{00000000-0005-0000-0000-0000080E0000}"/>
    <cellStyle name="20 % - Markeringsfarve2 4 3 10" xfId="12522" xr:uid="{00000000-0005-0000-0000-0000090E0000}"/>
    <cellStyle name="20 % - Markeringsfarve2 4 3 10 2" xfId="35137" xr:uid="{00000000-0005-0000-0000-0000E3750000}"/>
    <cellStyle name="20 % - Markeringsfarve2 4 3 11" xfId="27433" xr:uid="{00000000-0005-0000-0000-0000E2750000}"/>
    <cellStyle name="20 % - Markeringsfarve2 4 3 2" xfId="585" xr:uid="{00000000-0005-0000-0000-00000A0E0000}"/>
    <cellStyle name="20 % - Markeringsfarve2 4 3 2 2" xfId="586" xr:uid="{00000000-0005-0000-0000-00000B0E0000}"/>
    <cellStyle name="20 % - Markeringsfarve2 4 3 2 2 2" xfId="5554" xr:uid="{00000000-0005-0000-0000-00000C0E0000}"/>
    <cellStyle name="20 % - Markeringsfarve2 4 3 2 2 2 2" xfId="12523" xr:uid="{00000000-0005-0000-0000-00000D0E0000}"/>
    <cellStyle name="20 % - Markeringsfarve2 4 3 2 2 2 2 2" xfId="35138" xr:uid="{00000000-0005-0000-0000-0000E7750000}"/>
    <cellStyle name="20 % - Markeringsfarve2 4 3 2 2 2 3" xfId="12524" xr:uid="{00000000-0005-0000-0000-00000E0E0000}"/>
    <cellStyle name="20 % - Markeringsfarve2 4 3 2 2 2 3 2" xfId="35139" xr:uid="{00000000-0005-0000-0000-0000E8750000}"/>
    <cellStyle name="20 % - Markeringsfarve2 4 3 2 2 2 4" xfId="12525" xr:uid="{00000000-0005-0000-0000-00000F0E0000}"/>
    <cellStyle name="20 % - Markeringsfarve2 4 3 2 2 2 4 2" xfId="35140" xr:uid="{00000000-0005-0000-0000-0000E9750000}"/>
    <cellStyle name="20 % - Markeringsfarve2 4 3 2 2 2 5" xfId="29294" xr:uid="{00000000-0005-0000-0000-0000E6750000}"/>
    <cellStyle name="20 % - Markeringsfarve2 4 3 2 2 3" xfId="8418" xr:uid="{00000000-0005-0000-0000-0000100E0000}"/>
    <cellStyle name="20 % - Markeringsfarve2 4 3 2 2 3 2" xfId="31067" xr:uid="{00000000-0005-0000-0000-0000EA750000}"/>
    <cellStyle name="20 % - Markeringsfarve2 4 3 2 2 4" xfId="12526" xr:uid="{00000000-0005-0000-0000-0000110E0000}"/>
    <cellStyle name="20 % - Markeringsfarve2 4 3 2 2 4 2" xfId="35141" xr:uid="{00000000-0005-0000-0000-0000EB750000}"/>
    <cellStyle name="20 % - Markeringsfarve2 4 3 2 2 5" xfId="12527" xr:uid="{00000000-0005-0000-0000-0000120E0000}"/>
    <cellStyle name="20 % - Markeringsfarve2 4 3 2 2 5 2" xfId="35142" xr:uid="{00000000-0005-0000-0000-0000EC750000}"/>
    <cellStyle name="20 % - Markeringsfarve2 4 3 2 2 6" xfId="27435" xr:uid="{00000000-0005-0000-0000-0000E5750000}"/>
    <cellStyle name="20 % - Markeringsfarve2 4 3 2 3" xfId="5553" xr:uid="{00000000-0005-0000-0000-0000130E0000}"/>
    <cellStyle name="20 % - Markeringsfarve2 4 3 2 3 2" xfId="12528" xr:uid="{00000000-0005-0000-0000-0000140E0000}"/>
    <cellStyle name="20 % - Markeringsfarve2 4 3 2 3 2 2" xfId="35143" xr:uid="{00000000-0005-0000-0000-0000EE750000}"/>
    <cellStyle name="20 % - Markeringsfarve2 4 3 2 3 3" xfId="12529" xr:uid="{00000000-0005-0000-0000-0000150E0000}"/>
    <cellStyle name="20 % - Markeringsfarve2 4 3 2 3 3 2" xfId="35144" xr:uid="{00000000-0005-0000-0000-0000EF750000}"/>
    <cellStyle name="20 % - Markeringsfarve2 4 3 2 3 4" xfId="12530" xr:uid="{00000000-0005-0000-0000-0000160E0000}"/>
    <cellStyle name="20 % - Markeringsfarve2 4 3 2 3 4 2" xfId="35145" xr:uid="{00000000-0005-0000-0000-0000F0750000}"/>
    <cellStyle name="20 % - Markeringsfarve2 4 3 2 3 5" xfId="29293" xr:uid="{00000000-0005-0000-0000-0000ED750000}"/>
    <cellStyle name="20 % - Markeringsfarve2 4 3 2 4" xfId="8417" xr:uid="{00000000-0005-0000-0000-0000170E0000}"/>
    <cellStyle name="20 % - Markeringsfarve2 4 3 2 4 2" xfId="12531" xr:uid="{00000000-0005-0000-0000-0000180E0000}"/>
    <cellStyle name="20 % - Markeringsfarve2 4 3 2 4 2 2" xfId="35146" xr:uid="{00000000-0005-0000-0000-0000F2750000}"/>
    <cellStyle name="20 % - Markeringsfarve2 4 3 2 4 3" xfId="12532" xr:uid="{00000000-0005-0000-0000-0000190E0000}"/>
    <cellStyle name="20 % - Markeringsfarve2 4 3 2 4 3 2" xfId="35147" xr:uid="{00000000-0005-0000-0000-0000F3750000}"/>
    <cellStyle name="20 % - Markeringsfarve2 4 3 2 4 4" xfId="12533" xr:uid="{00000000-0005-0000-0000-00001A0E0000}"/>
    <cellStyle name="20 % - Markeringsfarve2 4 3 2 4 4 2" xfId="35148" xr:uid="{00000000-0005-0000-0000-0000F4750000}"/>
    <cellStyle name="20 % - Markeringsfarve2 4 3 2 4 5" xfId="31066" xr:uid="{00000000-0005-0000-0000-0000F1750000}"/>
    <cellStyle name="20 % - Markeringsfarve2 4 3 2 5" xfId="12534" xr:uid="{00000000-0005-0000-0000-00001B0E0000}"/>
    <cellStyle name="20 % - Markeringsfarve2 4 3 2 5 2" xfId="35149" xr:uid="{00000000-0005-0000-0000-0000F5750000}"/>
    <cellStyle name="20 % - Markeringsfarve2 4 3 2 6" xfId="12535" xr:uid="{00000000-0005-0000-0000-00001C0E0000}"/>
    <cellStyle name="20 % - Markeringsfarve2 4 3 2 6 2" xfId="35150" xr:uid="{00000000-0005-0000-0000-0000F6750000}"/>
    <cellStyle name="20 % - Markeringsfarve2 4 3 2 7" xfId="12536" xr:uid="{00000000-0005-0000-0000-00001D0E0000}"/>
    <cellStyle name="20 % - Markeringsfarve2 4 3 2 7 2" xfId="35151" xr:uid="{00000000-0005-0000-0000-0000F7750000}"/>
    <cellStyle name="20 % - Markeringsfarve2 4 3 2 8" xfId="27434" xr:uid="{00000000-0005-0000-0000-0000E4750000}"/>
    <cellStyle name="20 % - Markeringsfarve2 4 3 3" xfId="587" xr:uid="{00000000-0005-0000-0000-00001E0E0000}"/>
    <cellStyle name="20 % - Markeringsfarve2 4 3 3 2" xfId="588" xr:uid="{00000000-0005-0000-0000-00001F0E0000}"/>
    <cellStyle name="20 % - Markeringsfarve2 4 3 3 2 2" xfId="5556" xr:uid="{00000000-0005-0000-0000-0000200E0000}"/>
    <cellStyle name="20 % - Markeringsfarve2 4 3 3 2 2 2" xfId="12537" xr:uid="{00000000-0005-0000-0000-0000210E0000}"/>
    <cellStyle name="20 % - Markeringsfarve2 4 3 3 2 2 2 2" xfId="35152" xr:uid="{00000000-0005-0000-0000-0000FB750000}"/>
    <cellStyle name="20 % - Markeringsfarve2 4 3 3 2 2 3" xfId="12538" xr:uid="{00000000-0005-0000-0000-0000220E0000}"/>
    <cellStyle name="20 % - Markeringsfarve2 4 3 3 2 2 3 2" xfId="35153" xr:uid="{00000000-0005-0000-0000-0000FC750000}"/>
    <cellStyle name="20 % - Markeringsfarve2 4 3 3 2 2 4" xfId="12539" xr:uid="{00000000-0005-0000-0000-0000230E0000}"/>
    <cellStyle name="20 % - Markeringsfarve2 4 3 3 2 2 4 2" xfId="35154" xr:uid="{00000000-0005-0000-0000-0000FD750000}"/>
    <cellStyle name="20 % - Markeringsfarve2 4 3 3 2 2 5" xfId="29296" xr:uid="{00000000-0005-0000-0000-0000FA750000}"/>
    <cellStyle name="20 % - Markeringsfarve2 4 3 3 2 3" xfId="8420" xr:uid="{00000000-0005-0000-0000-0000240E0000}"/>
    <cellStyle name="20 % - Markeringsfarve2 4 3 3 2 3 2" xfId="31069" xr:uid="{00000000-0005-0000-0000-0000FE750000}"/>
    <cellStyle name="20 % - Markeringsfarve2 4 3 3 2 4" xfId="12540" xr:uid="{00000000-0005-0000-0000-0000250E0000}"/>
    <cellStyle name="20 % - Markeringsfarve2 4 3 3 2 4 2" xfId="35155" xr:uid="{00000000-0005-0000-0000-0000FF750000}"/>
    <cellStyle name="20 % - Markeringsfarve2 4 3 3 2 5" xfId="12541" xr:uid="{00000000-0005-0000-0000-0000260E0000}"/>
    <cellStyle name="20 % - Markeringsfarve2 4 3 3 2 5 2" xfId="35156" xr:uid="{00000000-0005-0000-0000-000000760000}"/>
    <cellStyle name="20 % - Markeringsfarve2 4 3 3 2 6" xfId="27437" xr:uid="{00000000-0005-0000-0000-0000F9750000}"/>
    <cellStyle name="20 % - Markeringsfarve2 4 3 3 3" xfId="5555" xr:uid="{00000000-0005-0000-0000-0000270E0000}"/>
    <cellStyle name="20 % - Markeringsfarve2 4 3 3 3 2" xfId="12542" xr:uid="{00000000-0005-0000-0000-0000280E0000}"/>
    <cellStyle name="20 % - Markeringsfarve2 4 3 3 3 2 2" xfId="35157" xr:uid="{00000000-0005-0000-0000-000002760000}"/>
    <cellStyle name="20 % - Markeringsfarve2 4 3 3 3 3" xfId="12543" xr:uid="{00000000-0005-0000-0000-0000290E0000}"/>
    <cellStyle name="20 % - Markeringsfarve2 4 3 3 3 3 2" xfId="35158" xr:uid="{00000000-0005-0000-0000-000003760000}"/>
    <cellStyle name="20 % - Markeringsfarve2 4 3 3 3 4" xfId="12544" xr:uid="{00000000-0005-0000-0000-00002A0E0000}"/>
    <cellStyle name="20 % - Markeringsfarve2 4 3 3 3 4 2" xfId="35159" xr:uid="{00000000-0005-0000-0000-000004760000}"/>
    <cellStyle name="20 % - Markeringsfarve2 4 3 3 3 5" xfId="29295" xr:uid="{00000000-0005-0000-0000-000001760000}"/>
    <cellStyle name="20 % - Markeringsfarve2 4 3 3 4" xfId="8419" xr:uid="{00000000-0005-0000-0000-00002B0E0000}"/>
    <cellStyle name="20 % - Markeringsfarve2 4 3 3 4 2" xfId="31068" xr:uid="{00000000-0005-0000-0000-000005760000}"/>
    <cellStyle name="20 % - Markeringsfarve2 4 3 3 5" xfId="12545" xr:uid="{00000000-0005-0000-0000-00002C0E0000}"/>
    <cellStyle name="20 % - Markeringsfarve2 4 3 3 5 2" xfId="35160" xr:uid="{00000000-0005-0000-0000-000006760000}"/>
    <cellStyle name="20 % - Markeringsfarve2 4 3 3 6" xfId="12546" xr:uid="{00000000-0005-0000-0000-00002D0E0000}"/>
    <cellStyle name="20 % - Markeringsfarve2 4 3 3 6 2" xfId="35161" xr:uid="{00000000-0005-0000-0000-000007760000}"/>
    <cellStyle name="20 % - Markeringsfarve2 4 3 3 7" xfId="27436" xr:uid="{00000000-0005-0000-0000-0000F8750000}"/>
    <cellStyle name="20 % - Markeringsfarve2 4 3 4" xfId="589" xr:uid="{00000000-0005-0000-0000-00002E0E0000}"/>
    <cellStyle name="20 % - Markeringsfarve2 4 3 4 2" xfId="5557" xr:uid="{00000000-0005-0000-0000-00002F0E0000}"/>
    <cellStyle name="20 % - Markeringsfarve2 4 3 4 2 2" xfId="12547" xr:uid="{00000000-0005-0000-0000-0000300E0000}"/>
    <cellStyle name="20 % - Markeringsfarve2 4 3 4 2 2 2" xfId="35162" xr:uid="{00000000-0005-0000-0000-00000A760000}"/>
    <cellStyle name="20 % - Markeringsfarve2 4 3 4 2 3" xfId="12548" xr:uid="{00000000-0005-0000-0000-0000310E0000}"/>
    <cellStyle name="20 % - Markeringsfarve2 4 3 4 2 3 2" xfId="35163" xr:uid="{00000000-0005-0000-0000-00000B760000}"/>
    <cellStyle name="20 % - Markeringsfarve2 4 3 4 2 4" xfId="12549" xr:uid="{00000000-0005-0000-0000-0000320E0000}"/>
    <cellStyle name="20 % - Markeringsfarve2 4 3 4 2 4 2" xfId="35164" xr:uid="{00000000-0005-0000-0000-00000C760000}"/>
    <cellStyle name="20 % - Markeringsfarve2 4 3 4 2 5" xfId="29297" xr:uid="{00000000-0005-0000-0000-000009760000}"/>
    <cellStyle name="20 % - Markeringsfarve2 4 3 4 3" xfId="8421" xr:uid="{00000000-0005-0000-0000-0000330E0000}"/>
    <cellStyle name="20 % - Markeringsfarve2 4 3 4 3 2" xfId="31070" xr:uid="{00000000-0005-0000-0000-00000D760000}"/>
    <cellStyle name="20 % - Markeringsfarve2 4 3 4 4" xfId="12550" xr:uid="{00000000-0005-0000-0000-0000340E0000}"/>
    <cellStyle name="20 % - Markeringsfarve2 4 3 4 4 2" xfId="35165" xr:uid="{00000000-0005-0000-0000-00000E760000}"/>
    <cellStyle name="20 % - Markeringsfarve2 4 3 4 5" xfId="12551" xr:uid="{00000000-0005-0000-0000-0000350E0000}"/>
    <cellStyle name="20 % - Markeringsfarve2 4 3 4 5 2" xfId="35166" xr:uid="{00000000-0005-0000-0000-00000F760000}"/>
    <cellStyle name="20 % - Markeringsfarve2 4 3 4 6" xfId="27438" xr:uid="{00000000-0005-0000-0000-000008760000}"/>
    <cellStyle name="20 % - Markeringsfarve2 4 3 5" xfId="590" xr:uid="{00000000-0005-0000-0000-0000360E0000}"/>
    <cellStyle name="20 % - Markeringsfarve2 4 3 5 2" xfId="5558" xr:uid="{00000000-0005-0000-0000-0000370E0000}"/>
    <cellStyle name="20 % - Markeringsfarve2 4 3 5 2 2" xfId="12552" xr:uid="{00000000-0005-0000-0000-0000380E0000}"/>
    <cellStyle name="20 % - Markeringsfarve2 4 3 5 2 2 2" xfId="35167" xr:uid="{00000000-0005-0000-0000-000012760000}"/>
    <cellStyle name="20 % - Markeringsfarve2 4 3 5 2 3" xfId="12553" xr:uid="{00000000-0005-0000-0000-0000390E0000}"/>
    <cellStyle name="20 % - Markeringsfarve2 4 3 5 2 3 2" xfId="35168" xr:uid="{00000000-0005-0000-0000-000013760000}"/>
    <cellStyle name="20 % - Markeringsfarve2 4 3 5 2 4" xfId="12554" xr:uid="{00000000-0005-0000-0000-00003A0E0000}"/>
    <cellStyle name="20 % - Markeringsfarve2 4 3 5 2 4 2" xfId="35169" xr:uid="{00000000-0005-0000-0000-000014760000}"/>
    <cellStyle name="20 % - Markeringsfarve2 4 3 5 2 5" xfId="29298" xr:uid="{00000000-0005-0000-0000-000011760000}"/>
    <cellStyle name="20 % - Markeringsfarve2 4 3 5 3" xfId="8422" xr:uid="{00000000-0005-0000-0000-00003B0E0000}"/>
    <cellStyle name="20 % - Markeringsfarve2 4 3 5 3 2" xfId="31071" xr:uid="{00000000-0005-0000-0000-000015760000}"/>
    <cellStyle name="20 % - Markeringsfarve2 4 3 5 4" xfId="12555" xr:uid="{00000000-0005-0000-0000-00003C0E0000}"/>
    <cellStyle name="20 % - Markeringsfarve2 4 3 5 4 2" xfId="35170" xr:uid="{00000000-0005-0000-0000-000016760000}"/>
    <cellStyle name="20 % - Markeringsfarve2 4 3 5 5" xfId="12556" xr:uid="{00000000-0005-0000-0000-00003D0E0000}"/>
    <cellStyle name="20 % - Markeringsfarve2 4 3 5 5 2" xfId="35171" xr:uid="{00000000-0005-0000-0000-000017760000}"/>
    <cellStyle name="20 % - Markeringsfarve2 4 3 5 6" xfId="27439" xr:uid="{00000000-0005-0000-0000-000010760000}"/>
    <cellStyle name="20 % - Markeringsfarve2 4 3 6" xfId="591" xr:uid="{00000000-0005-0000-0000-00003E0E0000}"/>
    <cellStyle name="20 % - Markeringsfarve2 4 3 6 2" xfId="5559" xr:uid="{00000000-0005-0000-0000-00003F0E0000}"/>
    <cellStyle name="20 % - Markeringsfarve2 4 3 6 2 2" xfId="29299" xr:uid="{00000000-0005-0000-0000-000019760000}"/>
    <cellStyle name="20 % - Markeringsfarve2 4 3 6 3" xfId="8423" xr:uid="{00000000-0005-0000-0000-0000400E0000}"/>
    <cellStyle name="20 % - Markeringsfarve2 4 3 6 3 2" xfId="31072" xr:uid="{00000000-0005-0000-0000-00001A760000}"/>
    <cellStyle name="20 % - Markeringsfarve2 4 3 6 4" xfId="12557" xr:uid="{00000000-0005-0000-0000-0000410E0000}"/>
    <cellStyle name="20 % - Markeringsfarve2 4 3 6 4 2" xfId="35172" xr:uid="{00000000-0005-0000-0000-00001B760000}"/>
    <cellStyle name="20 % - Markeringsfarve2 4 3 6 5" xfId="27440" xr:uid="{00000000-0005-0000-0000-000018760000}"/>
    <cellStyle name="20 % - Markeringsfarve2 4 3 7" xfId="5552" xr:uid="{00000000-0005-0000-0000-0000420E0000}"/>
    <cellStyle name="20 % - Markeringsfarve2 4 3 7 2" xfId="12558" xr:uid="{00000000-0005-0000-0000-0000430E0000}"/>
    <cellStyle name="20 % - Markeringsfarve2 4 3 7 2 2" xfId="35173" xr:uid="{00000000-0005-0000-0000-00001D760000}"/>
    <cellStyle name="20 % - Markeringsfarve2 4 3 7 3" xfId="12559" xr:uid="{00000000-0005-0000-0000-0000440E0000}"/>
    <cellStyle name="20 % - Markeringsfarve2 4 3 7 3 2" xfId="35174" xr:uid="{00000000-0005-0000-0000-00001E760000}"/>
    <cellStyle name="20 % - Markeringsfarve2 4 3 7 4" xfId="12560" xr:uid="{00000000-0005-0000-0000-0000450E0000}"/>
    <cellStyle name="20 % - Markeringsfarve2 4 3 7 4 2" xfId="35175" xr:uid="{00000000-0005-0000-0000-00001F760000}"/>
    <cellStyle name="20 % - Markeringsfarve2 4 3 7 5" xfId="29292" xr:uid="{00000000-0005-0000-0000-00001C760000}"/>
    <cellStyle name="20 % - Markeringsfarve2 4 3 8" xfId="8416" xr:uid="{00000000-0005-0000-0000-0000460E0000}"/>
    <cellStyle name="20 % - Markeringsfarve2 4 3 8 2" xfId="31065" xr:uid="{00000000-0005-0000-0000-000020760000}"/>
    <cellStyle name="20 % - Markeringsfarve2 4 3 9" xfId="12561" xr:uid="{00000000-0005-0000-0000-0000470E0000}"/>
    <cellStyle name="20 % - Markeringsfarve2 4 3 9 2" xfId="35176" xr:uid="{00000000-0005-0000-0000-000021760000}"/>
    <cellStyle name="20 % - Markeringsfarve2 4 4" xfId="592" xr:uid="{00000000-0005-0000-0000-0000480E0000}"/>
    <cellStyle name="20 % - Markeringsfarve2 4 4 10" xfId="12562" xr:uid="{00000000-0005-0000-0000-0000490E0000}"/>
    <cellStyle name="20 % - Markeringsfarve2 4 4 10 2" xfId="35177" xr:uid="{00000000-0005-0000-0000-000023760000}"/>
    <cellStyle name="20 % - Markeringsfarve2 4 4 11" xfId="27441" xr:uid="{00000000-0005-0000-0000-000022760000}"/>
    <cellStyle name="20 % - Markeringsfarve2 4 4 2" xfId="593" xr:uid="{00000000-0005-0000-0000-00004A0E0000}"/>
    <cellStyle name="20 % - Markeringsfarve2 4 4 2 2" xfId="594" xr:uid="{00000000-0005-0000-0000-00004B0E0000}"/>
    <cellStyle name="20 % - Markeringsfarve2 4 4 2 2 2" xfId="5562" xr:uid="{00000000-0005-0000-0000-00004C0E0000}"/>
    <cellStyle name="20 % - Markeringsfarve2 4 4 2 2 2 2" xfId="12563" xr:uid="{00000000-0005-0000-0000-00004D0E0000}"/>
    <cellStyle name="20 % - Markeringsfarve2 4 4 2 2 2 2 2" xfId="35178" xr:uid="{00000000-0005-0000-0000-000027760000}"/>
    <cellStyle name="20 % - Markeringsfarve2 4 4 2 2 2 3" xfId="12564" xr:uid="{00000000-0005-0000-0000-00004E0E0000}"/>
    <cellStyle name="20 % - Markeringsfarve2 4 4 2 2 2 3 2" xfId="35179" xr:uid="{00000000-0005-0000-0000-000028760000}"/>
    <cellStyle name="20 % - Markeringsfarve2 4 4 2 2 2 4" xfId="12565" xr:uid="{00000000-0005-0000-0000-00004F0E0000}"/>
    <cellStyle name="20 % - Markeringsfarve2 4 4 2 2 2 4 2" xfId="35180" xr:uid="{00000000-0005-0000-0000-000029760000}"/>
    <cellStyle name="20 % - Markeringsfarve2 4 4 2 2 2 5" xfId="29302" xr:uid="{00000000-0005-0000-0000-000026760000}"/>
    <cellStyle name="20 % - Markeringsfarve2 4 4 2 2 3" xfId="8426" xr:uid="{00000000-0005-0000-0000-0000500E0000}"/>
    <cellStyle name="20 % - Markeringsfarve2 4 4 2 2 3 2" xfId="31075" xr:uid="{00000000-0005-0000-0000-00002A760000}"/>
    <cellStyle name="20 % - Markeringsfarve2 4 4 2 2 4" xfId="12566" xr:uid="{00000000-0005-0000-0000-0000510E0000}"/>
    <cellStyle name="20 % - Markeringsfarve2 4 4 2 2 4 2" xfId="35181" xr:uid="{00000000-0005-0000-0000-00002B760000}"/>
    <cellStyle name="20 % - Markeringsfarve2 4 4 2 2 5" xfId="12567" xr:uid="{00000000-0005-0000-0000-0000520E0000}"/>
    <cellStyle name="20 % - Markeringsfarve2 4 4 2 2 5 2" xfId="35182" xr:uid="{00000000-0005-0000-0000-00002C760000}"/>
    <cellStyle name="20 % - Markeringsfarve2 4 4 2 2 6" xfId="27443" xr:uid="{00000000-0005-0000-0000-000025760000}"/>
    <cellStyle name="20 % - Markeringsfarve2 4 4 2 3" xfId="5561" xr:uid="{00000000-0005-0000-0000-0000530E0000}"/>
    <cellStyle name="20 % - Markeringsfarve2 4 4 2 3 2" xfId="12568" xr:uid="{00000000-0005-0000-0000-0000540E0000}"/>
    <cellStyle name="20 % - Markeringsfarve2 4 4 2 3 2 2" xfId="35183" xr:uid="{00000000-0005-0000-0000-00002E760000}"/>
    <cellStyle name="20 % - Markeringsfarve2 4 4 2 3 3" xfId="12569" xr:uid="{00000000-0005-0000-0000-0000550E0000}"/>
    <cellStyle name="20 % - Markeringsfarve2 4 4 2 3 3 2" xfId="35184" xr:uid="{00000000-0005-0000-0000-00002F760000}"/>
    <cellStyle name="20 % - Markeringsfarve2 4 4 2 3 4" xfId="12570" xr:uid="{00000000-0005-0000-0000-0000560E0000}"/>
    <cellStyle name="20 % - Markeringsfarve2 4 4 2 3 4 2" xfId="35185" xr:uid="{00000000-0005-0000-0000-000030760000}"/>
    <cellStyle name="20 % - Markeringsfarve2 4 4 2 3 5" xfId="29301" xr:uid="{00000000-0005-0000-0000-00002D760000}"/>
    <cellStyle name="20 % - Markeringsfarve2 4 4 2 4" xfId="8425" xr:uid="{00000000-0005-0000-0000-0000570E0000}"/>
    <cellStyle name="20 % - Markeringsfarve2 4 4 2 4 2" xfId="12571" xr:uid="{00000000-0005-0000-0000-0000580E0000}"/>
    <cellStyle name="20 % - Markeringsfarve2 4 4 2 4 2 2" xfId="35186" xr:uid="{00000000-0005-0000-0000-000032760000}"/>
    <cellStyle name="20 % - Markeringsfarve2 4 4 2 4 3" xfId="12572" xr:uid="{00000000-0005-0000-0000-0000590E0000}"/>
    <cellStyle name="20 % - Markeringsfarve2 4 4 2 4 3 2" xfId="35187" xr:uid="{00000000-0005-0000-0000-000033760000}"/>
    <cellStyle name="20 % - Markeringsfarve2 4 4 2 4 4" xfId="12573" xr:uid="{00000000-0005-0000-0000-00005A0E0000}"/>
    <cellStyle name="20 % - Markeringsfarve2 4 4 2 4 4 2" xfId="35188" xr:uid="{00000000-0005-0000-0000-000034760000}"/>
    <cellStyle name="20 % - Markeringsfarve2 4 4 2 4 5" xfId="31074" xr:uid="{00000000-0005-0000-0000-000031760000}"/>
    <cellStyle name="20 % - Markeringsfarve2 4 4 2 5" xfId="12574" xr:uid="{00000000-0005-0000-0000-00005B0E0000}"/>
    <cellStyle name="20 % - Markeringsfarve2 4 4 2 5 2" xfId="35189" xr:uid="{00000000-0005-0000-0000-000035760000}"/>
    <cellStyle name="20 % - Markeringsfarve2 4 4 2 6" xfId="12575" xr:uid="{00000000-0005-0000-0000-00005C0E0000}"/>
    <cellStyle name="20 % - Markeringsfarve2 4 4 2 6 2" xfId="35190" xr:uid="{00000000-0005-0000-0000-000036760000}"/>
    <cellStyle name="20 % - Markeringsfarve2 4 4 2 7" xfId="12576" xr:uid="{00000000-0005-0000-0000-00005D0E0000}"/>
    <cellStyle name="20 % - Markeringsfarve2 4 4 2 7 2" xfId="35191" xr:uid="{00000000-0005-0000-0000-000037760000}"/>
    <cellStyle name="20 % - Markeringsfarve2 4 4 2 8" xfId="27442" xr:uid="{00000000-0005-0000-0000-000024760000}"/>
    <cellStyle name="20 % - Markeringsfarve2 4 4 3" xfId="595" xr:uid="{00000000-0005-0000-0000-00005E0E0000}"/>
    <cellStyle name="20 % - Markeringsfarve2 4 4 3 2" xfId="596" xr:uid="{00000000-0005-0000-0000-00005F0E0000}"/>
    <cellStyle name="20 % - Markeringsfarve2 4 4 3 2 2" xfId="5564" xr:uid="{00000000-0005-0000-0000-0000600E0000}"/>
    <cellStyle name="20 % - Markeringsfarve2 4 4 3 2 2 2" xfId="12577" xr:uid="{00000000-0005-0000-0000-0000610E0000}"/>
    <cellStyle name="20 % - Markeringsfarve2 4 4 3 2 2 2 2" xfId="35192" xr:uid="{00000000-0005-0000-0000-00003B760000}"/>
    <cellStyle name="20 % - Markeringsfarve2 4 4 3 2 2 3" xfId="12578" xr:uid="{00000000-0005-0000-0000-0000620E0000}"/>
    <cellStyle name="20 % - Markeringsfarve2 4 4 3 2 2 3 2" xfId="35193" xr:uid="{00000000-0005-0000-0000-00003C760000}"/>
    <cellStyle name="20 % - Markeringsfarve2 4 4 3 2 2 4" xfId="12579" xr:uid="{00000000-0005-0000-0000-0000630E0000}"/>
    <cellStyle name="20 % - Markeringsfarve2 4 4 3 2 2 4 2" xfId="35194" xr:uid="{00000000-0005-0000-0000-00003D760000}"/>
    <cellStyle name="20 % - Markeringsfarve2 4 4 3 2 2 5" xfId="29304" xr:uid="{00000000-0005-0000-0000-00003A760000}"/>
    <cellStyle name="20 % - Markeringsfarve2 4 4 3 2 3" xfId="8428" xr:uid="{00000000-0005-0000-0000-0000640E0000}"/>
    <cellStyle name="20 % - Markeringsfarve2 4 4 3 2 3 2" xfId="31077" xr:uid="{00000000-0005-0000-0000-00003E760000}"/>
    <cellStyle name="20 % - Markeringsfarve2 4 4 3 2 4" xfId="12580" xr:uid="{00000000-0005-0000-0000-0000650E0000}"/>
    <cellStyle name="20 % - Markeringsfarve2 4 4 3 2 4 2" xfId="35195" xr:uid="{00000000-0005-0000-0000-00003F760000}"/>
    <cellStyle name="20 % - Markeringsfarve2 4 4 3 2 5" xfId="12581" xr:uid="{00000000-0005-0000-0000-0000660E0000}"/>
    <cellStyle name="20 % - Markeringsfarve2 4 4 3 2 5 2" xfId="35196" xr:uid="{00000000-0005-0000-0000-000040760000}"/>
    <cellStyle name="20 % - Markeringsfarve2 4 4 3 2 6" xfId="27445" xr:uid="{00000000-0005-0000-0000-000039760000}"/>
    <cellStyle name="20 % - Markeringsfarve2 4 4 3 3" xfId="5563" xr:uid="{00000000-0005-0000-0000-0000670E0000}"/>
    <cellStyle name="20 % - Markeringsfarve2 4 4 3 3 2" xfId="12582" xr:uid="{00000000-0005-0000-0000-0000680E0000}"/>
    <cellStyle name="20 % - Markeringsfarve2 4 4 3 3 2 2" xfId="35197" xr:uid="{00000000-0005-0000-0000-000042760000}"/>
    <cellStyle name="20 % - Markeringsfarve2 4 4 3 3 3" xfId="12583" xr:uid="{00000000-0005-0000-0000-0000690E0000}"/>
    <cellStyle name="20 % - Markeringsfarve2 4 4 3 3 3 2" xfId="35198" xr:uid="{00000000-0005-0000-0000-000043760000}"/>
    <cellStyle name="20 % - Markeringsfarve2 4 4 3 3 4" xfId="12584" xr:uid="{00000000-0005-0000-0000-00006A0E0000}"/>
    <cellStyle name="20 % - Markeringsfarve2 4 4 3 3 4 2" xfId="35199" xr:uid="{00000000-0005-0000-0000-000044760000}"/>
    <cellStyle name="20 % - Markeringsfarve2 4 4 3 3 5" xfId="29303" xr:uid="{00000000-0005-0000-0000-000041760000}"/>
    <cellStyle name="20 % - Markeringsfarve2 4 4 3 4" xfId="8427" xr:uid="{00000000-0005-0000-0000-00006B0E0000}"/>
    <cellStyle name="20 % - Markeringsfarve2 4 4 3 4 2" xfId="31076" xr:uid="{00000000-0005-0000-0000-000045760000}"/>
    <cellStyle name="20 % - Markeringsfarve2 4 4 3 5" xfId="12585" xr:uid="{00000000-0005-0000-0000-00006C0E0000}"/>
    <cellStyle name="20 % - Markeringsfarve2 4 4 3 5 2" xfId="35200" xr:uid="{00000000-0005-0000-0000-000046760000}"/>
    <cellStyle name="20 % - Markeringsfarve2 4 4 3 6" xfId="12586" xr:uid="{00000000-0005-0000-0000-00006D0E0000}"/>
    <cellStyle name="20 % - Markeringsfarve2 4 4 3 6 2" xfId="35201" xr:uid="{00000000-0005-0000-0000-000047760000}"/>
    <cellStyle name="20 % - Markeringsfarve2 4 4 3 7" xfId="27444" xr:uid="{00000000-0005-0000-0000-000038760000}"/>
    <cellStyle name="20 % - Markeringsfarve2 4 4 4" xfId="597" xr:uid="{00000000-0005-0000-0000-00006E0E0000}"/>
    <cellStyle name="20 % - Markeringsfarve2 4 4 4 2" xfId="5565" xr:uid="{00000000-0005-0000-0000-00006F0E0000}"/>
    <cellStyle name="20 % - Markeringsfarve2 4 4 4 2 2" xfId="12587" xr:uid="{00000000-0005-0000-0000-0000700E0000}"/>
    <cellStyle name="20 % - Markeringsfarve2 4 4 4 2 2 2" xfId="35202" xr:uid="{00000000-0005-0000-0000-00004A760000}"/>
    <cellStyle name="20 % - Markeringsfarve2 4 4 4 2 3" xfId="12588" xr:uid="{00000000-0005-0000-0000-0000710E0000}"/>
    <cellStyle name="20 % - Markeringsfarve2 4 4 4 2 3 2" xfId="35203" xr:uid="{00000000-0005-0000-0000-00004B760000}"/>
    <cellStyle name="20 % - Markeringsfarve2 4 4 4 2 4" xfId="12589" xr:uid="{00000000-0005-0000-0000-0000720E0000}"/>
    <cellStyle name="20 % - Markeringsfarve2 4 4 4 2 4 2" xfId="35204" xr:uid="{00000000-0005-0000-0000-00004C760000}"/>
    <cellStyle name="20 % - Markeringsfarve2 4 4 4 2 5" xfId="29305" xr:uid="{00000000-0005-0000-0000-000049760000}"/>
    <cellStyle name="20 % - Markeringsfarve2 4 4 4 3" xfId="8429" xr:uid="{00000000-0005-0000-0000-0000730E0000}"/>
    <cellStyle name="20 % - Markeringsfarve2 4 4 4 3 2" xfId="31078" xr:uid="{00000000-0005-0000-0000-00004D760000}"/>
    <cellStyle name="20 % - Markeringsfarve2 4 4 4 4" xfId="12590" xr:uid="{00000000-0005-0000-0000-0000740E0000}"/>
    <cellStyle name="20 % - Markeringsfarve2 4 4 4 4 2" xfId="35205" xr:uid="{00000000-0005-0000-0000-00004E760000}"/>
    <cellStyle name="20 % - Markeringsfarve2 4 4 4 5" xfId="12591" xr:uid="{00000000-0005-0000-0000-0000750E0000}"/>
    <cellStyle name="20 % - Markeringsfarve2 4 4 4 5 2" xfId="35206" xr:uid="{00000000-0005-0000-0000-00004F760000}"/>
    <cellStyle name="20 % - Markeringsfarve2 4 4 4 6" xfId="27446" xr:uid="{00000000-0005-0000-0000-000048760000}"/>
    <cellStyle name="20 % - Markeringsfarve2 4 4 5" xfId="598" xr:uid="{00000000-0005-0000-0000-0000760E0000}"/>
    <cellStyle name="20 % - Markeringsfarve2 4 4 5 2" xfId="5566" xr:uid="{00000000-0005-0000-0000-0000770E0000}"/>
    <cellStyle name="20 % - Markeringsfarve2 4 4 5 2 2" xfId="12592" xr:uid="{00000000-0005-0000-0000-0000780E0000}"/>
    <cellStyle name="20 % - Markeringsfarve2 4 4 5 2 2 2" xfId="35207" xr:uid="{00000000-0005-0000-0000-000052760000}"/>
    <cellStyle name="20 % - Markeringsfarve2 4 4 5 2 3" xfId="12593" xr:uid="{00000000-0005-0000-0000-0000790E0000}"/>
    <cellStyle name="20 % - Markeringsfarve2 4 4 5 2 3 2" xfId="35208" xr:uid="{00000000-0005-0000-0000-000053760000}"/>
    <cellStyle name="20 % - Markeringsfarve2 4 4 5 2 4" xfId="12594" xr:uid="{00000000-0005-0000-0000-00007A0E0000}"/>
    <cellStyle name="20 % - Markeringsfarve2 4 4 5 2 4 2" xfId="35209" xr:uid="{00000000-0005-0000-0000-000054760000}"/>
    <cellStyle name="20 % - Markeringsfarve2 4 4 5 2 5" xfId="29306" xr:uid="{00000000-0005-0000-0000-000051760000}"/>
    <cellStyle name="20 % - Markeringsfarve2 4 4 5 3" xfId="8430" xr:uid="{00000000-0005-0000-0000-00007B0E0000}"/>
    <cellStyle name="20 % - Markeringsfarve2 4 4 5 3 2" xfId="31079" xr:uid="{00000000-0005-0000-0000-000055760000}"/>
    <cellStyle name="20 % - Markeringsfarve2 4 4 5 4" xfId="12595" xr:uid="{00000000-0005-0000-0000-00007C0E0000}"/>
    <cellStyle name="20 % - Markeringsfarve2 4 4 5 4 2" xfId="35210" xr:uid="{00000000-0005-0000-0000-000056760000}"/>
    <cellStyle name="20 % - Markeringsfarve2 4 4 5 5" xfId="12596" xr:uid="{00000000-0005-0000-0000-00007D0E0000}"/>
    <cellStyle name="20 % - Markeringsfarve2 4 4 5 5 2" xfId="35211" xr:uid="{00000000-0005-0000-0000-000057760000}"/>
    <cellStyle name="20 % - Markeringsfarve2 4 4 5 6" xfId="27447" xr:uid="{00000000-0005-0000-0000-000050760000}"/>
    <cellStyle name="20 % - Markeringsfarve2 4 4 6" xfId="599" xr:uid="{00000000-0005-0000-0000-00007E0E0000}"/>
    <cellStyle name="20 % - Markeringsfarve2 4 4 6 2" xfId="5567" xr:uid="{00000000-0005-0000-0000-00007F0E0000}"/>
    <cellStyle name="20 % - Markeringsfarve2 4 4 6 2 2" xfId="29307" xr:uid="{00000000-0005-0000-0000-000059760000}"/>
    <cellStyle name="20 % - Markeringsfarve2 4 4 6 3" xfId="8431" xr:uid="{00000000-0005-0000-0000-0000800E0000}"/>
    <cellStyle name="20 % - Markeringsfarve2 4 4 6 3 2" xfId="31080" xr:uid="{00000000-0005-0000-0000-00005A760000}"/>
    <cellStyle name="20 % - Markeringsfarve2 4 4 6 4" xfId="12597" xr:uid="{00000000-0005-0000-0000-0000810E0000}"/>
    <cellStyle name="20 % - Markeringsfarve2 4 4 6 4 2" xfId="35212" xr:uid="{00000000-0005-0000-0000-00005B760000}"/>
    <cellStyle name="20 % - Markeringsfarve2 4 4 6 5" xfId="27448" xr:uid="{00000000-0005-0000-0000-000058760000}"/>
    <cellStyle name="20 % - Markeringsfarve2 4 4 7" xfId="5560" xr:uid="{00000000-0005-0000-0000-0000820E0000}"/>
    <cellStyle name="20 % - Markeringsfarve2 4 4 7 2" xfId="12598" xr:uid="{00000000-0005-0000-0000-0000830E0000}"/>
    <cellStyle name="20 % - Markeringsfarve2 4 4 7 2 2" xfId="35213" xr:uid="{00000000-0005-0000-0000-00005D760000}"/>
    <cellStyle name="20 % - Markeringsfarve2 4 4 7 3" xfId="12599" xr:uid="{00000000-0005-0000-0000-0000840E0000}"/>
    <cellStyle name="20 % - Markeringsfarve2 4 4 7 3 2" xfId="35214" xr:uid="{00000000-0005-0000-0000-00005E760000}"/>
    <cellStyle name="20 % - Markeringsfarve2 4 4 7 4" xfId="12600" xr:uid="{00000000-0005-0000-0000-0000850E0000}"/>
    <cellStyle name="20 % - Markeringsfarve2 4 4 7 4 2" xfId="35215" xr:uid="{00000000-0005-0000-0000-00005F760000}"/>
    <cellStyle name="20 % - Markeringsfarve2 4 4 7 5" xfId="29300" xr:uid="{00000000-0005-0000-0000-00005C760000}"/>
    <cellStyle name="20 % - Markeringsfarve2 4 4 8" xfId="8424" xr:uid="{00000000-0005-0000-0000-0000860E0000}"/>
    <cellStyle name="20 % - Markeringsfarve2 4 4 8 2" xfId="31073" xr:uid="{00000000-0005-0000-0000-000060760000}"/>
    <cellStyle name="20 % - Markeringsfarve2 4 4 9" xfId="12601" xr:uid="{00000000-0005-0000-0000-0000870E0000}"/>
    <cellStyle name="20 % - Markeringsfarve2 4 4 9 2" xfId="35216" xr:uid="{00000000-0005-0000-0000-000061760000}"/>
    <cellStyle name="20 % - Markeringsfarve2 4 5" xfId="600" xr:uid="{00000000-0005-0000-0000-0000880E0000}"/>
    <cellStyle name="20 % - Markeringsfarve2 4 5 2" xfId="12602" xr:uid="{00000000-0005-0000-0000-0000890E0000}"/>
    <cellStyle name="20 % - Markeringsfarve2 4 5 2 2" xfId="12603" xr:uid="{00000000-0005-0000-0000-00008A0E0000}"/>
    <cellStyle name="20 % - Markeringsfarve2 4 5 2 3" xfId="12604" xr:uid="{00000000-0005-0000-0000-00008B0E0000}"/>
    <cellStyle name="20 % - Markeringsfarve2 4 5 2 3 2" xfId="12605" xr:uid="{00000000-0005-0000-0000-00008C0E0000}"/>
    <cellStyle name="20 % - Markeringsfarve2 4 5 2 3 2 2" xfId="35219" xr:uid="{00000000-0005-0000-0000-000064760000}"/>
    <cellStyle name="20 % - Markeringsfarve2 4 5 2 3 3" xfId="12606" xr:uid="{00000000-0005-0000-0000-00008D0E0000}"/>
    <cellStyle name="20 % - Markeringsfarve2 4 5 2 3 3 2" xfId="35220" xr:uid="{00000000-0005-0000-0000-000065760000}"/>
    <cellStyle name="20 % - Markeringsfarve2 4 5 2 3 4" xfId="35218" xr:uid="{00000000-0005-0000-0000-000063760000}"/>
    <cellStyle name="20 % - Markeringsfarve2 4 5 2 4" xfId="35217" xr:uid="{00000000-0005-0000-0000-000062760000}"/>
    <cellStyle name="20 % - Markeringsfarve2 4 5 3" xfId="12607" xr:uid="{00000000-0005-0000-0000-00008E0E0000}"/>
    <cellStyle name="20 % - Markeringsfarve2 4 5 3 2" xfId="12608" xr:uid="{00000000-0005-0000-0000-00008F0E0000}"/>
    <cellStyle name="20 % - Markeringsfarve2 4 5 3 2 2" xfId="35222" xr:uid="{00000000-0005-0000-0000-000067760000}"/>
    <cellStyle name="20 % - Markeringsfarve2 4 5 3 3" xfId="12609" xr:uid="{00000000-0005-0000-0000-0000900E0000}"/>
    <cellStyle name="20 % - Markeringsfarve2 4 5 3 3 2" xfId="35223" xr:uid="{00000000-0005-0000-0000-000068760000}"/>
    <cellStyle name="20 % - Markeringsfarve2 4 5 3 4" xfId="12610" xr:uid="{00000000-0005-0000-0000-0000910E0000}"/>
    <cellStyle name="20 % - Markeringsfarve2 4 5 3 4 2" xfId="35224" xr:uid="{00000000-0005-0000-0000-000069760000}"/>
    <cellStyle name="20 % - Markeringsfarve2 4 5 3 5" xfId="35221" xr:uid="{00000000-0005-0000-0000-000066760000}"/>
    <cellStyle name="20 % - Markeringsfarve2 4 5 4" xfId="12611" xr:uid="{00000000-0005-0000-0000-0000920E0000}"/>
    <cellStyle name="20 % - Markeringsfarve2 4 5 4 2" xfId="35225" xr:uid="{00000000-0005-0000-0000-00006A760000}"/>
    <cellStyle name="20 % - Markeringsfarve2 4 5 5" xfId="12612" xr:uid="{00000000-0005-0000-0000-0000930E0000}"/>
    <cellStyle name="20 % - Markeringsfarve2 4 5 5 2" xfId="35226" xr:uid="{00000000-0005-0000-0000-00006B760000}"/>
    <cellStyle name="20 % - Markeringsfarve2 4 5 6" xfId="12613" xr:uid="{00000000-0005-0000-0000-0000940E0000}"/>
    <cellStyle name="20 % - Markeringsfarve2 4 5 6 2" xfId="35227" xr:uid="{00000000-0005-0000-0000-00006C760000}"/>
    <cellStyle name="20 % - Markeringsfarve2 4 6" xfId="601" xr:uid="{00000000-0005-0000-0000-0000950E0000}"/>
    <cellStyle name="20 % - Markeringsfarve2 4 6 2" xfId="602" xr:uid="{00000000-0005-0000-0000-0000960E0000}"/>
    <cellStyle name="20 % - Markeringsfarve2 4 6 2 2" xfId="5569" xr:uid="{00000000-0005-0000-0000-0000970E0000}"/>
    <cellStyle name="20 % - Markeringsfarve2 4 6 2 2 2" xfId="12614" xr:uid="{00000000-0005-0000-0000-0000980E0000}"/>
    <cellStyle name="20 % - Markeringsfarve2 4 6 2 2 2 2" xfId="35228" xr:uid="{00000000-0005-0000-0000-000070760000}"/>
    <cellStyle name="20 % - Markeringsfarve2 4 6 2 2 3" xfId="12615" xr:uid="{00000000-0005-0000-0000-0000990E0000}"/>
    <cellStyle name="20 % - Markeringsfarve2 4 6 2 2 3 2" xfId="35229" xr:uid="{00000000-0005-0000-0000-000071760000}"/>
    <cellStyle name="20 % - Markeringsfarve2 4 6 2 2 4" xfId="12616" xr:uid="{00000000-0005-0000-0000-00009A0E0000}"/>
    <cellStyle name="20 % - Markeringsfarve2 4 6 2 2 4 2" xfId="35230" xr:uid="{00000000-0005-0000-0000-000072760000}"/>
    <cellStyle name="20 % - Markeringsfarve2 4 6 2 2 5" xfId="29309" xr:uid="{00000000-0005-0000-0000-00006F760000}"/>
    <cellStyle name="20 % - Markeringsfarve2 4 6 2 3" xfId="8433" xr:uid="{00000000-0005-0000-0000-00009B0E0000}"/>
    <cellStyle name="20 % - Markeringsfarve2 4 6 2 3 2" xfId="31082" xr:uid="{00000000-0005-0000-0000-000073760000}"/>
    <cellStyle name="20 % - Markeringsfarve2 4 6 2 4" xfId="12617" xr:uid="{00000000-0005-0000-0000-00009C0E0000}"/>
    <cellStyle name="20 % - Markeringsfarve2 4 6 2 4 2" xfId="35231" xr:uid="{00000000-0005-0000-0000-000074760000}"/>
    <cellStyle name="20 % - Markeringsfarve2 4 6 2 5" xfId="12618" xr:uid="{00000000-0005-0000-0000-00009D0E0000}"/>
    <cellStyle name="20 % - Markeringsfarve2 4 6 2 5 2" xfId="35232" xr:uid="{00000000-0005-0000-0000-000075760000}"/>
    <cellStyle name="20 % - Markeringsfarve2 4 6 2 6" xfId="27450" xr:uid="{00000000-0005-0000-0000-00006E760000}"/>
    <cellStyle name="20 % - Markeringsfarve2 4 6 3" xfId="5568" xr:uid="{00000000-0005-0000-0000-00009E0E0000}"/>
    <cellStyle name="20 % - Markeringsfarve2 4 6 3 2" xfId="12619" xr:uid="{00000000-0005-0000-0000-00009F0E0000}"/>
    <cellStyle name="20 % - Markeringsfarve2 4 6 3 2 2" xfId="35233" xr:uid="{00000000-0005-0000-0000-000077760000}"/>
    <cellStyle name="20 % - Markeringsfarve2 4 6 3 3" xfId="12620" xr:uid="{00000000-0005-0000-0000-0000A00E0000}"/>
    <cellStyle name="20 % - Markeringsfarve2 4 6 3 3 2" xfId="35234" xr:uid="{00000000-0005-0000-0000-000078760000}"/>
    <cellStyle name="20 % - Markeringsfarve2 4 6 3 4" xfId="12621" xr:uid="{00000000-0005-0000-0000-0000A10E0000}"/>
    <cellStyle name="20 % - Markeringsfarve2 4 6 3 4 2" xfId="35235" xr:uid="{00000000-0005-0000-0000-000079760000}"/>
    <cellStyle name="20 % - Markeringsfarve2 4 6 3 5" xfId="29308" xr:uid="{00000000-0005-0000-0000-000076760000}"/>
    <cellStyle name="20 % - Markeringsfarve2 4 6 4" xfId="8432" xr:uid="{00000000-0005-0000-0000-0000A20E0000}"/>
    <cellStyle name="20 % - Markeringsfarve2 4 6 4 2" xfId="31081" xr:uid="{00000000-0005-0000-0000-00007A760000}"/>
    <cellStyle name="20 % - Markeringsfarve2 4 6 5" xfId="12622" xr:uid="{00000000-0005-0000-0000-0000A30E0000}"/>
    <cellStyle name="20 % - Markeringsfarve2 4 6 5 2" xfId="35236" xr:uid="{00000000-0005-0000-0000-00007B760000}"/>
    <cellStyle name="20 % - Markeringsfarve2 4 6 6" xfId="12623" xr:uid="{00000000-0005-0000-0000-0000A40E0000}"/>
    <cellStyle name="20 % - Markeringsfarve2 4 6 6 2" xfId="35237" xr:uid="{00000000-0005-0000-0000-00007C760000}"/>
    <cellStyle name="20 % - Markeringsfarve2 4 6 7" xfId="27449" xr:uid="{00000000-0005-0000-0000-00006D760000}"/>
    <cellStyle name="20 % - Markeringsfarve2 4 7" xfId="12624" xr:uid="{00000000-0005-0000-0000-0000A50E0000}"/>
    <cellStyle name="20 % - Markeringsfarve2 4 7 2" xfId="12625" xr:uid="{00000000-0005-0000-0000-0000A60E0000}"/>
    <cellStyle name="20 % - Markeringsfarve2 4 7 3" xfId="12626" xr:uid="{00000000-0005-0000-0000-0000A70E0000}"/>
    <cellStyle name="20 % - Markeringsfarve2 4 7 3 2" xfId="12627" xr:uid="{00000000-0005-0000-0000-0000A80E0000}"/>
    <cellStyle name="20 % - Markeringsfarve2 4 7 3 2 2" xfId="35240" xr:uid="{00000000-0005-0000-0000-00007F760000}"/>
    <cellStyle name="20 % - Markeringsfarve2 4 7 3 3" xfId="12628" xr:uid="{00000000-0005-0000-0000-0000A90E0000}"/>
    <cellStyle name="20 % - Markeringsfarve2 4 7 3 3 2" xfId="35241" xr:uid="{00000000-0005-0000-0000-000080760000}"/>
    <cellStyle name="20 % - Markeringsfarve2 4 7 3 4" xfId="35239" xr:uid="{00000000-0005-0000-0000-00007E760000}"/>
    <cellStyle name="20 % - Markeringsfarve2 4 7 4" xfId="35238" xr:uid="{00000000-0005-0000-0000-00007D760000}"/>
    <cellStyle name="20 % - Markeringsfarve2 4 8" xfId="12629" xr:uid="{00000000-0005-0000-0000-0000AA0E0000}"/>
    <cellStyle name="20 % - Markeringsfarve2 4 8 2" xfId="12630" xr:uid="{00000000-0005-0000-0000-0000AB0E0000}"/>
    <cellStyle name="20 % - Markeringsfarve2 4 8 2 2" xfId="35243" xr:uid="{00000000-0005-0000-0000-000082760000}"/>
    <cellStyle name="20 % - Markeringsfarve2 4 8 3" xfId="12631" xr:uid="{00000000-0005-0000-0000-0000AC0E0000}"/>
    <cellStyle name="20 % - Markeringsfarve2 4 8 3 2" xfId="35244" xr:uid="{00000000-0005-0000-0000-000083760000}"/>
    <cellStyle name="20 % - Markeringsfarve2 4 8 4" xfId="12632" xr:uid="{00000000-0005-0000-0000-0000AD0E0000}"/>
    <cellStyle name="20 % - Markeringsfarve2 4 8 4 2" xfId="35245" xr:uid="{00000000-0005-0000-0000-000084760000}"/>
    <cellStyle name="20 % - Markeringsfarve2 4 8 5" xfId="35242" xr:uid="{00000000-0005-0000-0000-000081760000}"/>
    <cellStyle name="20 % - Markeringsfarve2 4 9" xfId="12633" xr:uid="{00000000-0005-0000-0000-0000AE0E0000}"/>
    <cellStyle name="20 % - Markeringsfarve2 4 9 2" xfId="35246" xr:uid="{00000000-0005-0000-0000-000085760000}"/>
    <cellStyle name="20 % - Markeringsfarve2 5" xfId="603" xr:uid="{00000000-0005-0000-0000-0000AF0E0000}"/>
    <cellStyle name="20 % - Markeringsfarve2 5 2" xfId="604" xr:uid="{00000000-0005-0000-0000-0000B00E0000}"/>
    <cellStyle name="20 % - Markeringsfarve2 5 2 2" xfId="12634" xr:uid="{00000000-0005-0000-0000-0000B10E0000}"/>
    <cellStyle name="20 % - Markeringsfarve2 5 2 2 2" xfId="12635" xr:uid="{00000000-0005-0000-0000-0000B20E0000}"/>
    <cellStyle name="20 % - Markeringsfarve2 5 2 2 3" xfId="12636" xr:uid="{00000000-0005-0000-0000-0000B30E0000}"/>
    <cellStyle name="20 % - Markeringsfarve2 5 2 2 3 2" xfId="12637" xr:uid="{00000000-0005-0000-0000-0000B40E0000}"/>
    <cellStyle name="20 % - Markeringsfarve2 5 2 2 3 2 2" xfId="35249" xr:uid="{00000000-0005-0000-0000-000088760000}"/>
    <cellStyle name="20 % - Markeringsfarve2 5 2 2 3 3" xfId="12638" xr:uid="{00000000-0005-0000-0000-0000B50E0000}"/>
    <cellStyle name="20 % - Markeringsfarve2 5 2 2 3 3 2" xfId="35250" xr:uid="{00000000-0005-0000-0000-000089760000}"/>
    <cellStyle name="20 % - Markeringsfarve2 5 2 2 3 4" xfId="35248" xr:uid="{00000000-0005-0000-0000-000087760000}"/>
    <cellStyle name="20 % - Markeringsfarve2 5 2 2 4" xfId="35247" xr:uid="{00000000-0005-0000-0000-000086760000}"/>
    <cellStyle name="20 % - Markeringsfarve2 5 2 3" xfId="12639" xr:uid="{00000000-0005-0000-0000-0000B60E0000}"/>
    <cellStyle name="20 % - Markeringsfarve2 5 2 3 2" xfId="12640" xr:uid="{00000000-0005-0000-0000-0000B70E0000}"/>
    <cellStyle name="20 % - Markeringsfarve2 5 2 3 2 2" xfId="35252" xr:uid="{00000000-0005-0000-0000-00008B760000}"/>
    <cellStyle name="20 % - Markeringsfarve2 5 2 3 3" xfId="12641" xr:uid="{00000000-0005-0000-0000-0000B80E0000}"/>
    <cellStyle name="20 % - Markeringsfarve2 5 2 3 3 2" xfId="35253" xr:uid="{00000000-0005-0000-0000-00008C760000}"/>
    <cellStyle name="20 % - Markeringsfarve2 5 2 3 4" xfId="12642" xr:uid="{00000000-0005-0000-0000-0000B90E0000}"/>
    <cellStyle name="20 % - Markeringsfarve2 5 2 3 4 2" xfId="35254" xr:uid="{00000000-0005-0000-0000-00008D760000}"/>
    <cellStyle name="20 % - Markeringsfarve2 5 2 3 5" xfId="35251" xr:uid="{00000000-0005-0000-0000-00008A760000}"/>
    <cellStyle name="20 % - Markeringsfarve2 5 2 4" xfId="12643" xr:uid="{00000000-0005-0000-0000-0000BA0E0000}"/>
    <cellStyle name="20 % - Markeringsfarve2 5 2 4 2" xfId="35255" xr:uid="{00000000-0005-0000-0000-00008E760000}"/>
    <cellStyle name="20 % - Markeringsfarve2 5 2 5" xfId="12644" xr:uid="{00000000-0005-0000-0000-0000BB0E0000}"/>
    <cellStyle name="20 % - Markeringsfarve2 5 2 5 2" xfId="35256" xr:uid="{00000000-0005-0000-0000-00008F760000}"/>
    <cellStyle name="20 % - Markeringsfarve2 5 2 6" xfId="12645" xr:uid="{00000000-0005-0000-0000-0000BC0E0000}"/>
    <cellStyle name="20 % - Markeringsfarve2 5 2 6 2" xfId="35257" xr:uid="{00000000-0005-0000-0000-000090760000}"/>
    <cellStyle name="20 % - Markeringsfarve2 5 3" xfId="605" xr:uid="{00000000-0005-0000-0000-0000BD0E0000}"/>
    <cellStyle name="20 % - Markeringsfarve2 5 4" xfId="606" xr:uid="{00000000-0005-0000-0000-0000BE0E0000}"/>
    <cellStyle name="20 % - Markeringsfarve2 5 4 2" xfId="607" xr:uid="{00000000-0005-0000-0000-0000BF0E0000}"/>
    <cellStyle name="20 % - Markeringsfarve2 5 4 2 2" xfId="5571" xr:uid="{00000000-0005-0000-0000-0000C00E0000}"/>
    <cellStyle name="20 % - Markeringsfarve2 5 4 2 2 2" xfId="12646" xr:uid="{00000000-0005-0000-0000-0000C10E0000}"/>
    <cellStyle name="20 % - Markeringsfarve2 5 4 2 2 2 2" xfId="35258" xr:uid="{00000000-0005-0000-0000-000094760000}"/>
    <cellStyle name="20 % - Markeringsfarve2 5 4 2 2 3" xfId="12647" xr:uid="{00000000-0005-0000-0000-0000C20E0000}"/>
    <cellStyle name="20 % - Markeringsfarve2 5 4 2 2 3 2" xfId="35259" xr:uid="{00000000-0005-0000-0000-000095760000}"/>
    <cellStyle name="20 % - Markeringsfarve2 5 4 2 2 4" xfId="12648" xr:uid="{00000000-0005-0000-0000-0000C30E0000}"/>
    <cellStyle name="20 % - Markeringsfarve2 5 4 2 2 4 2" xfId="35260" xr:uid="{00000000-0005-0000-0000-000096760000}"/>
    <cellStyle name="20 % - Markeringsfarve2 5 4 2 2 5" xfId="29311" xr:uid="{00000000-0005-0000-0000-000093760000}"/>
    <cellStyle name="20 % - Markeringsfarve2 5 4 2 3" xfId="8435" xr:uid="{00000000-0005-0000-0000-0000C40E0000}"/>
    <cellStyle name="20 % - Markeringsfarve2 5 4 2 3 2" xfId="31084" xr:uid="{00000000-0005-0000-0000-000097760000}"/>
    <cellStyle name="20 % - Markeringsfarve2 5 4 2 4" xfId="12649" xr:uid="{00000000-0005-0000-0000-0000C50E0000}"/>
    <cellStyle name="20 % - Markeringsfarve2 5 4 2 4 2" xfId="35261" xr:uid="{00000000-0005-0000-0000-000098760000}"/>
    <cellStyle name="20 % - Markeringsfarve2 5 4 2 5" xfId="12650" xr:uid="{00000000-0005-0000-0000-0000C60E0000}"/>
    <cellStyle name="20 % - Markeringsfarve2 5 4 2 5 2" xfId="35262" xr:uid="{00000000-0005-0000-0000-000099760000}"/>
    <cellStyle name="20 % - Markeringsfarve2 5 4 2 6" xfId="27452" xr:uid="{00000000-0005-0000-0000-000092760000}"/>
    <cellStyle name="20 % - Markeringsfarve2 5 4 3" xfId="5570" xr:uid="{00000000-0005-0000-0000-0000C70E0000}"/>
    <cellStyle name="20 % - Markeringsfarve2 5 4 3 2" xfId="12651" xr:uid="{00000000-0005-0000-0000-0000C80E0000}"/>
    <cellStyle name="20 % - Markeringsfarve2 5 4 3 2 2" xfId="35263" xr:uid="{00000000-0005-0000-0000-00009B760000}"/>
    <cellStyle name="20 % - Markeringsfarve2 5 4 3 3" xfId="12652" xr:uid="{00000000-0005-0000-0000-0000C90E0000}"/>
    <cellStyle name="20 % - Markeringsfarve2 5 4 3 3 2" xfId="35264" xr:uid="{00000000-0005-0000-0000-00009C760000}"/>
    <cellStyle name="20 % - Markeringsfarve2 5 4 3 4" xfId="12653" xr:uid="{00000000-0005-0000-0000-0000CA0E0000}"/>
    <cellStyle name="20 % - Markeringsfarve2 5 4 3 4 2" xfId="35265" xr:uid="{00000000-0005-0000-0000-00009D760000}"/>
    <cellStyle name="20 % - Markeringsfarve2 5 4 3 5" xfId="29310" xr:uid="{00000000-0005-0000-0000-00009A760000}"/>
    <cellStyle name="20 % - Markeringsfarve2 5 4 4" xfId="8434" xr:uid="{00000000-0005-0000-0000-0000CB0E0000}"/>
    <cellStyle name="20 % - Markeringsfarve2 5 4 4 2" xfId="31083" xr:uid="{00000000-0005-0000-0000-00009E760000}"/>
    <cellStyle name="20 % - Markeringsfarve2 5 4 5" xfId="12654" xr:uid="{00000000-0005-0000-0000-0000CC0E0000}"/>
    <cellStyle name="20 % - Markeringsfarve2 5 4 5 2" xfId="35266" xr:uid="{00000000-0005-0000-0000-00009F760000}"/>
    <cellStyle name="20 % - Markeringsfarve2 5 4 6" xfId="12655" xr:uid="{00000000-0005-0000-0000-0000CD0E0000}"/>
    <cellStyle name="20 % - Markeringsfarve2 5 4 6 2" xfId="35267" xr:uid="{00000000-0005-0000-0000-0000A0760000}"/>
    <cellStyle name="20 % - Markeringsfarve2 5 4 7" xfId="27451" xr:uid="{00000000-0005-0000-0000-000091760000}"/>
    <cellStyle name="20 % - Markeringsfarve2 5 5" xfId="12656" xr:uid="{00000000-0005-0000-0000-0000CE0E0000}"/>
    <cellStyle name="20 % - Markeringsfarve2 5 5 2" xfId="12657" xr:uid="{00000000-0005-0000-0000-0000CF0E0000}"/>
    <cellStyle name="20 % - Markeringsfarve2 5 5 3" xfId="12658" xr:uid="{00000000-0005-0000-0000-0000D00E0000}"/>
    <cellStyle name="20 % - Markeringsfarve2 5 5 3 2" xfId="12659" xr:uid="{00000000-0005-0000-0000-0000D10E0000}"/>
    <cellStyle name="20 % - Markeringsfarve2 5 5 3 2 2" xfId="35270" xr:uid="{00000000-0005-0000-0000-0000A3760000}"/>
    <cellStyle name="20 % - Markeringsfarve2 5 5 3 3" xfId="12660" xr:uid="{00000000-0005-0000-0000-0000D20E0000}"/>
    <cellStyle name="20 % - Markeringsfarve2 5 5 3 3 2" xfId="35271" xr:uid="{00000000-0005-0000-0000-0000A4760000}"/>
    <cellStyle name="20 % - Markeringsfarve2 5 5 3 4" xfId="35269" xr:uid="{00000000-0005-0000-0000-0000A2760000}"/>
    <cellStyle name="20 % - Markeringsfarve2 5 5 4" xfId="35268" xr:uid="{00000000-0005-0000-0000-0000A1760000}"/>
    <cellStyle name="20 % - Markeringsfarve2 5 6" xfId="12661" xr:uid="{00000000-0005-0000-0000-0000D30E0000}"/>
    <cellStyle name="20 % - Markeringsfarve2 5 6 2" xfId="12662" xr:uid="{00000000-0005-0000-0000-0000D40E0000}"/>
    <cellStyle name="20 % - Markeringsfarve2 5 6 2 2" xfId="35273" xr:uid="{00000000-0005-0000-0000-0000A6760000}"/>
    <cellStyle name="20 % - Markeringsfarve2 5 6 3" xfId="12663" xr:uid="{00000000-0005-0000-0000-0000D50E0000}"/>
    <cellStyle name="20 % - Markeringsfarve2 5 6 3 2" xfId="35274" xr:uid="{00000000-0005-0000-0000-0000A7760000}"/>
    <cellStyle name="20 % - Markeringsfarve2 5 6 4" xfId="12664" xr:uid="{00000000-0005-0000-0000-0000D60E0000}"/>
    <cellStyle name="20 % - Markeringsfarve2 5 6 4 2" xfId="35275" xr:uid="{00000000-0005-0000-0000-0000A8760000}"/>
    <cellStyle name="20 % - Markeringsfarve2 5 6 5" xfId="35272" xr:uid="{00000000-0005-0000-0000-0000A5760000}"/>
    <cellStyle name="20 % - Markeringsfarve2 5 7" xfId="12665" xr:uid="{00000000-0005-0000-0000-0000D70E0000}"/>
    <cellStyle name="20 % - Markeringsfarve2 5 7 2" xfId="35276" xr:uid="{00000000-0005-0000-0000-0000A9760000}"/>
    <cellStyle name="20 % - Markeringsfarve2 5 8" xfId="12666" xr:uid="{00000000-0005-0000-0000-0000D80E0000}"/>
    <cellStyle name="20 % - Markeringsfarve2 5 8 2" xfId="35277" xr:uid="{00000000-0005-0000-0000-0000AA760000}"/>
    <cellStyle name="20 % - Markeringsfarve2 5 9" xfId="12667" xr:uid="{00000000-0005-0000-0000-0000D90E0000}"/>
    <cellStyle name="20 % - Markeringsfarve2 5 9 2" xfId="35278" xr:uid="{00000000-0005-0000-0000-0000AB760000}"/>
    <cellStyle name="20 % - Markeringsfarve2 6" xfId="608" xr:uid="{00000000-0005-0000-0000-0000DA0E0000}"/>
    <cellStyle name="20 % - Markeringsfarve2 6 2" xfId="609" xr:uid="{00000000-0005-0000-0000-0000DB0E0000}"/>
    <cellStyle name="20 % - Markeringsfarve2 6 2 2" xfId="12668" xr:uid="{00000000-0005-0000-0000-0000DC0E0000}"/>
    <cellStyle name="20 % - Markeringsfarve2 6 2 2 2" xfId="12669" xr:uid="{00000000-0005-0000-0000-0000DD0E0000}"/>
    <cellStyle name="20 % - Markeringsfarve2 6 2 2 3" xfId="12670" xr:uid="{00000000-0005-0000-0000-0000DE0E0000}"/>
    <cellStyle name="20 % - Markeringsfarve2 6 2 2 3 2" xfId="12671" xr:uid="{00000000-0005-0000-0000-0000DF0E0000}"/>
    <cellStyle name="20 % - Markeringsfarve2 6 2 2 3 2 2" xfId="35281" xr:uid="{00000000-0005-0000-0000-0000AE760000}"/>
    <cellStyle name="20 % - Markeringsfarve2 6 2 2 3 3" xfId="12672" xr:uid="{00000000-0005-0000-0000-0000E00E0000}"/>
    <cellStyle name="20 % - Markeringsfarve2 6 2 2 3 3 2" xfId="35282" xr:uid="{00000000-0005-0000-0000-0000AF760000}"/>
    <cellStyle name="20 % - Markeringsfarve2 6 2 2 3 4" xfId="35280" xr:uid="{00000000-0005-0000-0000-0000AD760000}"/>
    <cellStyle name="20 % - Markeringsfarve2 6 2 2 4" xfId="35279" xr:uid="{00000000-0005-0000-0000-0000AC760000}"/>
    <cellStyle name="20 % - Markeringsfarve2 6 2 3" xfId="12673" xr:uid="{00000000-0005-0000-0000-0000E10E0000}"/>
    <cellStyle name="20 % - Markeringsfarve2 6 2 3 2" xfId="12674" xr:uid="{00000000-0005-0000-0000-0000E20E0000}"/>
    <cellStyle name="20 % - Markeringsfarve2 6 2 3 2 2" xfId="35284" xr:uid="{00000000-0005-0000-0000-0000B1760000}"/>
    <cellStyle name="20 % - Markeringsfarve2 6 2 3 3" xfId="12675" xr:uid="{00000000-0005-0000-0000-0000E30E0000}"/>
    <cellStyle name="20 % - Markeringsfarve2 6 2 3 3 2" xfId="35285" xr:uid="{00000000-0005-0000-0000-0000B2760000}"/>
    <cellStyle name="20 % - Markeringsfarve2 6 2 3 4" xfId="12676" xr:uid="{00000000-0005-0000-0000-0000E40E0000}"/>
    <cellStyle name="20 % - Markeringsfarve2 6 2 3 4 2" xfId="35286" xr:uid="{00000000-0005-0000-0000-0000B3760000}"/>
    <cellStyle name="20 % - Markeringsfarve2 6 2 3 5" xfId="35283" xr:uid="{00000000-0005-0000-0000-0000B0760000}"/>
    <cellStyle name="20 % - Markeringsfarve2 6 2 4" xfId="12677" xr:uid="{00000000-0005-0000-0000-0000E50E0000}"/>
    <cellStyle name="20 % - Markeringsfarve2 6 2 4 2" xfId="35287" xr:uid="{00000000-0005-0000-0000-0000B4760000}"/>
    <cellStyle name="20 % - Markeringsfarve2 6 2 5" xfId="12678" xr:uid="{00000000-0005-0000-0000-0000E60E0000}"/>
    <cellStyle name="20 % - Markeringsfarve2 6 2 5 2" xfId="35288" xr:uid="{00000000-0005-0000-0000-0000B5760000}"/>
    <cellStyle name="20 % - Markeringsfarve2 6 2 6" xfId="12679" xr:uid="{00000000-0005-0000-0000-0000E70E0000}"/>
    <cellStyle name="20 % - Markeringsfarve2 6 2 6 2" xfId="35289" xr:uid="{00000000-0005-0000-0000-0000B6760000}"/>
    <cellStyle name="20 % - Markeringsfarve2 6 3" xfId="610" xr:uid="{00000000-0005-0000-0000-0000E80E0000}"/>
    <cellStyle name="20 % - Markeringsfarve2 6 4" xfId="611" xr:uid="{00000000-0005-0000-0000-0000E90E0000}"/>
    <cellStyle name="20 % - Markeringsfarve2 6 4 2" xfId="612" xr:uid="{00000000-0005-0000-0000-0000EA0E0000}"/>
    <cellStyle name="20 % - Markeringsfarve2 6 4 2 2" xfId="5573" xr:uid="{00000000-0005-0000-0000-0000EB0E0000}"/>
    <cellStyle name="20 % - Markeringsfarve2 6 4 2 2 2" xfId="12680" xr:uid="{00000000-0005-0000-0000-0000EC0E0000}"/>
    <cellStyle name="20 % - Markeringsfarve2 6 4 2 2 2 2" xfId="35290" xr:uid="{00000000-0005-0000-0000-0000BA760000}"/>
    <cellStyle name="20 % - Markeringsfarve2 6 4 2 2 3" xfId="12681" xr:uid="{00000000-0005-0000-0000-0000ED0E0000}"/>
    <cellStyle name="20 % - Markeringsfarve2 6 4 2 2 3 2" xfId="35291" xr:uid="{00000000-0005-0000-0000-0000BB760000}"/>
    <cellStyle name="20 % - Markeringsfarve2 6 4 2 2 4" xfId="12682" xr:uid="{00000000-0005-0000-0000-0000EE0E0000}"/>
    <cellStyle name="20 % - Markeringsfarve2 6 4 2 2 4 2" xfId="35292" xr:uid="{00000000-0005-0000-0000-0000BC760000}"/>
    <cellStyle name="20 % - Markeringsfarve2 6 4 2 2 5" xfId="29313" xr:uid="{00000000-0005-0000-0000-0000B9760000}"/>
    <cellStyle name="20 % - Markeringsfarve2 6 4 2 3" xfId="8437" xr:uid="{00000000-0005-0000-0000-0000EF0E0000}"/>
    <cellStyle name="20 % - Markeringsfarve2 6 4 2 3 2" xfId="31086" xr:uid="{00000000-0005-0000-0000-0000BD760000}"/>
    <cellStyle name="20 % - Markeringsfarve2 6 4 2 4" xfId="12683" xr:uid="{00000000-0005-0000-0000-0000F00E0000}"/>
    <cellStyle name="20 % - Markeringsfarve2 6 4 2 4 2" xfId="35293" xr:uid="{00000000-0005-0000-0000-0000BE760000}"/>
    <cellStyle name="20 % - Markeringsfarve2 6 4 2 5" xfId="12684" xr:uid="{00000000-0005-0000-0000-0000F10E0000}"/>
    <cellStyle name="20 % - Markeringsfarve2 6 4 2 5 2" xfId="35294" xr:uid="{00000000-0005-0000-0000-0000BF760000}"/>
    <cellStyle name="20 % - Markeringsfarve2 6 4 2 6" xfId="27454" xr:uid="{00000000-0005-0000-0000-0000B8760000}"/>
    <cellStyle name="20 % - Markeringsfarve2 6 4 3" xfId="5572" xr:uid="{00000000-0005-0000-0000-0000F20E0000}"/>
    <cellStyle name="20 % - Markeringsfarve2 6 4 3 2" xfId="12685" xr:uid="{00000000-0005-0000-0000-0000F30E0000}"/>
    <cellStyle name="20 % - Markeringsfarve2 6 4 3 2 2" xfId="35295" xr:uid="{00000000-0005-0000-0000-0000C1760000}"/>
    <cellStyle name="20 % - Markeringsfarve2 6 4 3 3" xfId="12686" xr:uid="{00000000-0005-0000-0000-0000F40E0000}"/>
    <cellStyle name="20 % - Markeringsfarve2 6 4 3 3 2" xfId="35296" xr:uid="{00000000-0005-0000-0000-0000C2760000}"/>
    <cellStyle name="20 % - Markeringsfarve2 6 4 3 4" xfId="12687" xr:uid="{00000000-0005-0000-0000-0000F50E0000}"/>
    <cellStyle name="20 % - Markeringsfarve2 6 4 3 4 2" xfId="35297" xr:uid="{00000000-0005-0000-0000-0000C3760000}"/>
    <cellStyle name="20 % - Markeringsfarve2 6 4 3 5" xfId="29312" xr:uid="{00000000-0005-0000-0000-0000C0760000}"/>
    <cellStyle name="20 % - Markeringsfarve2 6 4 4" xfId="8436" xr:uid="{00000000-0005-0000-0000-0000F60E0000}"/>
    <cellStyle name="20 % - Markeringsfarve2 6 4 4 2" xfId="31085" xr:uid="{00000000-0005-0000-0000-0000C4760000}"/>
    <cellStyle name="20 % - Markeringsfarve2 6 4 5" xfId="12688" xr:uid="{00000000-0005-0000-0000-0000F70E0000}"/>
    <cellStyle name="20 % - Markeringsfarve2 6 4 5 2" xfId="35298" xr:uid="{00000000-0005-0000-0000-0000C5760000}"/>
    <cellStyle name="20 % - Markeringsfarve2 6 4 6" xfId="12689" xr:uid="{00000000-0005-0000-0000-0000F80E0000}"/>
    <cellStyle name="20 % - Markeringsfarve2 6 4 6 2" xfId="35299" xr:uid="{00000000-0005-0000-0000-0000C6760000}"/>
    <cellStyle name="20 % - Markeringsfarve2 6 4 7" xfId="27453" xr:uid="{00000000-0005-0000-0000-0000B7760000}"/>
    <cellStyle name="20 % - Markeringsfarve2 6 5" xfId="12690" xr:uid="{00000000-0005-0000-0000-0000F90E0000}"/>
    <cellStyle name="20 % - Markeringsfarve2 6 5 2" xfId="12691" xr:uid="{00000000-0005-0000-0000-0000FA0E0000}"/>
    <cellStyle name="20 % - Markeringsfarve2 6 5 3" xfId="12692" xr:uid="{00000000-0005-0000-0000-0000FB0E0000}"/>
    <cellStyle name="20 % - Markeringsfarve2 6 5 3 2" xfId="12693" xr:uid="{00000000-0005-0000-0000-0000FC0E0000}"/>
    <cellStyle name="20 % - Markeringsfarve2 6 5 3 2 2" xfId="35302" xr:uid="{00000000-0005-0000-0000-0000C9760000}"/>
    <cellStyle name="20 % - Markeringsfarve2 6 5 3 3" xfId="12694" xr:uid="{00000000-0005-0000-0000-0000FD0E0000}"/>
    <cellStyle name="20 % - Markeringsfarve2 6 5 3 3 2" xfId="35303" xr:uid="{00000000-0005-0000-0000-0000CA760000}"/>
    <cellStyle name="20 % - Markeringsfarve2 6 5 3 4" xfId="35301" xr:uid="{00000000-0005-0000-0000-0000C8760000}"/>
    <cellStyle name="20 % - Markeringsfarve2 6 5 4" xfId="35300" xr:uid="{00000000-0005-0000-0000-0000C7760000}"/>
    <cellStyle name="20 % - Markeringsfarve2 6 6" xfId="12695" xr:uid="{00000000-0005-0000-0000-0000FE0E0000}"/>
    <cellStyle name="20 % - Markeringsfarve2 6 6 2" xfId="12696" xr:uid="{00000000-0005-0000-0000-0000FF0E0000}"/>
    <cellStyle name="20 % - Markeringsfarve2 6 6 2 2" xfId="35305" xr:uid="{00000000-0005-0000-0000-0000CC760000}"/>
    <cellStyle name="20 % - Markeringsfarve2 6 6 3" xfId="12697" xr:uid="{00000000-0005-0000-0000-0000000F0000}"/>
    <cellStyle name="20 % - Markeringsfarve2 6 6 3 2" xfId="35306" xr:uid="{00000000-0005-0000-0000-0000CD760000}"/>
    <cellStyle name="20 % - Markeringsfarve2 6 6 4" xfId="12698" xr:uid="{00000000-0005-0000-0000-0000010F0000}"/>
    <cellStyle name="20 % - Markeringsfarve2 6 6 4 2" xfId="35307" xr:uid="{00000000-0005-0000-0000-0000CE760000}"/>
    <cellStyle name="20 % - Markeringsfarve2 6 6 5" xfId="35304" xr:uid="{00000000-0005-0000-0000-0000CB760000}"/>
    <cellStyle name="20 % - Markeringsfarve2 6 7" xfId="12699" xr:uid="{00000000-0005-0000-0000-0000020F0000}"/>
    <cellStyle name="20 % - Markeringsfarve2 6 7 2" xfId="35308" xr:uid="{00000000-0005-0000-0000-0000CF760000}"/>
    <cellStyle name="20 % - Markeringsfarve2 6 8" xfId="12700" xr:uid="{00000000-0005-0000-0000-0000030F0000}"/>
    <cellStyle name="20 % - Markeringsfarve2 6 8 2" xfId="35309" xr:uid="{00000000-0005-0000-0000-0000D0760000}"/>
    <cellStyle name="20 % - Markeringsfarve2 6 9" xfId="12701" xr:uid="{00000000-0005-0000-0000-0000040F0000}"/>
    <cellStyle name="20 % - Markeringsfarve2 6 9 2" xfId="35310" xr:uid="{00000000-0005-0000-0000-0000D1760000}"/>
    <cellStyle name="20 % - Markeringsfarve2 7" xfId="613" xr:uid="{00000000-0005-0000-0000-0000050F0000}"/>
    <cellStyle name="20 % - Markeringsfarve2 7 2" xfId="614" xr:uid="{00000000-0005-0000-0000-0000060F0000}"/>
    <cellStyle name="20 % - Markeringsfarve2 7 2 2" xfId="615" xr:uid="{00000000-0005-0000-0000-0000070F0000}"/>
    <cellStyle name="20 % - Markeringsfarve2 7 2 2 2" xfId="5575" xr:uid="{00000000-0005-0000-0000-0000080F0000}"/>
    <cellStyle name="20 % - Markeringsfarve2 7 2 2 2 2" xfId="12702" xr:uid="{00000000-0005-0000-0000-0000090F0000}"/>
    <cellStyle name="20 % - Markeringsfarve2 7 2 2 2 2 2" xfId="35311" xr:uid="{00000000-0005-0000-0000-0000D5760000}"/>
    <cellStyle name="20 % - Markeringsfarve2 7 2 2 2 3" xfId="12703" xr:uid="{00000000-0005-0000-0000-00000A0F0000}"/>
    <cellStyle name="20 % - Markeringsfarve2 7 2 2 2 3 2" xfId="35312" xr:uid="{00000000-0005-0000-0000-0000D6760000}"/>
    <cellStyle name="20 % - Markeringsfarve2 7 2 2 2 4" xfId="12704" xr:uid="{00000000-0005-0000-0000-00000B0F0000}"/>
    <cellStyle name="20 % - Markeringsfarve2 7 2 2 2 4 2" xfId="35313" xr:uid="{00000000-0005-0000-0000-0000D7760000}"/>
    <cellStyle name="20 % - Markeringsfarve2 7 2 2 2 5" xfId="29315" xr:uid="{00000000-0005-0000-0000-0000D4760000}"/>
    <cellStyle name="20 % - Markeringsfarve2 7 2 2 3" xfId="8439" xr:uid="{00000000-0005-0000-0000-00000C0F0000}"/>
    <cellStyle name="20 % - Markeringsfarve2 7 2 2 3 2" xfId="31088" xr:uid="{00000000-0005-0000-0000-0000D8760000}"/>
    <cellStyle name="20 % - Markeringsfarve2 7 2 2 4" xfId="12705" xr:uid="{00000000-0005-0000-0000-00000D0F0000}"/>
    <cellStyle name="20 % - Markeringsfarve2 7 2 2 4 2" xfId="35314" xr:uid="{00000000-0005-0000-0000-0000D9760000}"/>
    <cellStyle name="20 % - Markeringsfarve2 7 2 2 5" xfId="12706" xr:uid="{00000000-0005-0000-0000-00000E0F0000}"/>
    <cellStyle name="20 % - Markeringsfarve2 7 2 2 5 2" xfId="35315" xr:uid="{00000000-0005-0000-0000-0000DA760000}"/>
    <cellStyle name="20 % - Markeringsfarve2 7 2 2 6" xfId="27456" xr:uid="{00000000-0005-0000-0000-0000D3760000}"/>
    <cellStyle name="20 % - Markeringsfarve2 7 2 3" xfId="5574" xr:uid="{00000000-0005-0000-0000-00000F0F0000}"/>
    <cellStyle name="20 % - Markeringsfarve2 7 2 3 2" xfId="12707" xr:uid="{00000000-0005-0000-0000-0000100F0000}"/>
    <cellStyle name="20 % - Markeringsfarve2 7 2 3 2 2" xfId="35316" xr:uid="{00000000-0005-0000-0000-0000DC760000}"/>
    <cellStyle name="20 % - Markeringsfarve2 7 2 3 3" xfId="12708" xr:uid="{00000000-0005-0000-0000-0000110F0000}"/>
    <cellStyle name="20 % - Markeringsfarve2 7 2 3 3 2" xfId="35317" xr:uid="{00000000-0005-0000-0000-0000DD760000}"/>
    <cellStyle name="20 % - Markeringsfarve2 7 2 3 4" xfId="12709" xr:uid="{00000000-0005-0000-0000-0000120F0000}"/>
    <cellStyle name="20 % - Markeringsfarve2 7 2 3 4 2" xfId="35318" xr:uid="{00000000-0005-0000-0000-0000DE760000}"/>
    <cellStyle name="20 % - Markeringsfarve2 7 2 3 5" xfId="29314" xr:uid="{00000000-0005-0000-0000-0000DB760000}"/>
    <cellStyle name="20 % - Markeringsfarve2 7 2 4" xfId="8438" xr:uid="{00000000-0005-0000-0000-0000130F0000}"/>
    <cellStyle name="20 % - Markeringsfarve2 7 2 4 2" xfId="12710" xr:uid="{00000000-0005-0000-0000-0000140F0000}"/>
    <cellStyle name="20 % - Markeringsfarve2 7 2 4 2 2" xfId="35319" xr:uid="{00000000-0005-0000-0000-0000E0760000}"/>
    <cellStyle name="20 % - Markeringsfarve2 7 2 4 3" xfId="12711" xr:uid="{00000000-0005-0000-0000-0000150F0000}"/>
    <cellStyle name="20 % - Markeringsfarve2 7 2 4 3 2" xfId="35320" xr:uid="{00000000-0005-0000-0000-0000E1760000}"/>
    <cellStyle name="20 % - Markeringsfarve2 7 2 4 4" xfId="12712" xr:uid="{00000000-0005-0000-0000-0000160F0000}"/>
    <cellStyle name="20 % - Markeringsfarve2 7 2 4 4 2" xfId="35321" xr:uid="{00000000-0005-0000-0000-0000E2760000}"/>
    <cellStyle name="20 % - Markeringsfarve2 7 2 4 5" xfId="31087" xr:uid="{00000000-0005-0000-0000-0000DF760000}"/>
    <cellStyle name="20 % - Markeringsfarve2 7 2 5" xfId="12713" xr:uid="{00000000-0005-0000-0000-0000170F0000}"/>
    <cellStyle name="20 % - Markeringsfarve2 7 2 5 2" xfId="35322" xr:uid="{00000000-0005-0000-0000-0000E3760000}"/>
    <cellStyle name="20 % - Markeringsfarve2 7 2 6" xfId="12714" xr:uid="{00000000-0005-0000-0000-0000180F0000}"/>
    <cellStyle name="20 % - Markeringsfarve2 7 2 6 2" xfId="35323" xr:uid="{00000000-0005-0000-0000-0000E4760000}"/>
    <cellStyle name="20 % - Markeringsfarve2 7 2 7" xfId="12715" xr:uid="{00000000-0005-0000-0000-0000190F0000}"/>
    <cellStyle name="20 % - Markeringsfarve2 7 2 7 2" xfId="35324" xr:uid="{00000000-0005-0000-0000-0000E5760000}"/>
    <cellStyle name="20 % - Markeringsfarve2 7 2 8" xfId="27455" xr:uid="{00000000-0005-0000-0000-0000D2760000}"/>
    <cellStyle name="20 % - Markeringsfarve2 7 3" xfId="12716" xr:uid="{00000000-0005-0000-0000-00001A0F0000}"/>
    <cellStyle name="20 % - Markeringsfarve2 7 3 2" xfId="12717" xr:uid="{00000000-0005-0000-0000-00001B0F0000}"/>
    <cellStyle name="20 % - Markeringsfarve2 7 3 3" xfId="12718" xr:uid="{00000000-0005-0000-0000-00001C0F0000}"/>
    <cellStyle name="20 % - Markeringsfarve2 7 3 3 2" xfId="12719" xr:uid="{00000000-0005-0000-0000-00001D0F0000}"/>
    <cellStyle name="20 % - Markeringsfarve2 7 3 3 2 2" xfId="35327" xr:uid="{00000000-0005-0000-0000-0000E8760000}"/>
    <cellStyle name="20 % - Markeringsfarve2 7 3 3 3" xfId="12720" xr:uid="{00000000-0005-0000-0000-00001E0F0000}"/>
    <cellStyle name="20 % - Markeringsfarve2 7 3 3 3 2" xfId="35328" xr:uid="{00000000-0005-0000-0000-0000E9760000}"/>
    <cellStyle name="20 % - Markeringsfarve2 7 3 3 4" xfId="35326" xr:uid="{00000000-0005-0000-0000-0000E7760000}"/>
    <cellStyle name="20 % - Markeringsfarve2 7 3 4" xfId="35325" xr:uid="{00000000-0005-0000-0000-0000E6760000}"/>
    <cellStyle name="20 % - Markeringsfarve2 7 4" xfId="12721" xr:uid="{00000000-0005-0000-0000-00001F0F0000}"/>
    <cellStyle name="20 % - Markeringsfarve2 7 4 2" xfId="12722" xr:uid="{00000000-0005-0000-0000-0000200F0000}"/>
    <cellStyle name="20 % - Markeringsfarve2 7 4 2 2" xfId="35330" xr:uid="{00000000-0005-0000-0000-0000EB760000}"/>
    <cellStyle name="20 % - Markeringsfarve2 7 4 3" xfId="12723" xr:uid="{00000000-0005-0000-0000-0000210F0000}"/>
    <cellStyle name="20 % - Markeringsfarve2 7 4 3 2" xfId="35331" xr:uid="{00000000-0005-0000-0000-0000EC760000}"/>
    <cellStyle name="20 % - Markeringsfarve2 7 4 4" xfId="12724" xr:uid="{00000000-0005-0000-0000-0000220F0000}"/>
    <cellStyle name="20 % - Markeringsfarve2 7 4 4 2" xfId="35332" xr:uid="{00000000-0005-0000-0000-0000ED760000}"/>
    <cellStyle name="20 % - Markeringsfarve2 7 4 5" xfId="35329" xr:uid="{00000000-0005-0000-0000-0000EA760000}"/>
    <cellStyle name="20 % - Markeringsfarve2 7 5" xfId="12725" xr:uid="{00000000-0005-0000-0000-0000230F0000}"/>
    <cellStyle name="20 % - Markeringsfarve2 7 5 2" xfId="35333" xr:uid="{00000000-0005-0000-0000-0000EE760000}"/>
    <cellStyle name="20 % - Markeringsfarve2 7 6" xfId="12726" xr:uid="{00000000-0005-0000-0000-0000240F0000}"/>
    <cellStyle name="20 % - Markeringsfarve2 7 6 2" xfId="35334" xr:uid="{00000000-0005-0000-0000-0000EF760000}"/>
    <cellStyle name="20 % - Markeringsfarve2 7 7" xfId="12727" xr:uid="{00000000-0005-0000-0000-0000250F0000}"/>
    <cellStyle name="20 % - Markeringsfarve2 7 7 2" xfId="35335" xr:uid="{00000000-0005-0000-0000-0000F0760000}"/>
    <cellStyle name="20 % - Markeringsfarve2 8" xfId="616" xr:uid="{00000000-0005-0000-0000-0000260F0000}"/>
    <cellStyle name="20 % - Markeringsfarve2 9" xfId="617" xr:uid="{00000000-0005-0000-0000-0000270F0000}"/>
    <cellStyle name="20 % - Markeringsfarve3 10" xfId="618" xr:uid="{00000000-0005-0000-0000-0000280F0000}"/>
    <cellStyle name="20 % - Markeringsfarve3 11" xfId="619" xr:uid="{00000000-0005-0000-0000-0000290F0000}"/>
    <cellStyle name="20 % - Markeringsfarve3 12" xfId="620" xr:uid="{00000000-0005-0000-0000-00002A0F0000}"/>
    <cellStyle name="20 % - Markeringsfarve3 13" xfId="621" xr:uid="{00000000-0005-0000-0000-00002B0F0000}"/>
    <cellStyle name="20 % - Markeringsfarve3 14" xfId="622" xr:uid="{00000000-0005-0000-0000-00002C0F0000}"/>
    <cellStyle name="20 % - Markeringsfarve3 15" xfId="623" xr:uid="{00000000-0005-0000-0000-00002D0F0000}"/>
    <cellStyle name="20 % - Markeringsfarve3 15 10" xfId="27457" xr:uid="{00000000-0005-0000-0000-0000F1760000}"/>
    <cellStyle name="20 % - Markeringsfarve3 15 2" xfId="624" xr:uid="{00000000-0005-0000-0000-00002E0F0000}"/>
    <cellStyle name="20 % - Markeringsfarve3 15 2 2" xfId="625" xr:uid="{00000000-0005-0000-0000-00002F0F0000}"/>
    <cellStyle name="20 % - Markeringsfarve3 15 2 2 2" xfId="5578" xr:uid="{00000000-0005-0000-0000-0000300F0000}"/>
    <cellStyle name="20 % - Markeringsfarve3 15 2 2 2 2" xfId="12728" xr:uid="{00000000-0005-0000-0000-0000310F0000}"/>
    <cellStyle name="20 % - Markeringsfarve3 15 2 2 2 2 2" xfId="35336" xr:uid="{00000000-0005-0000-0000-0000F5760000}"/>
    <cellStyle name="20 % - Markeringsfarve3 15 2 2 2 3" xfId="12729" xr:uid="{00000000-0005-0000-0000-0000320F0000}"/>
    <cellStyle name="20 % - Markeringsfarve3 15 2 2 2 3 2" xfId="35337" xr:uid="{00000000-0005-0000-0000-0000F6760000}"/>
    <cellStyle name="20 % - Markeringsfarve3 15 2 2 2 4" xfId="12730" xr:uid="{00000000-0005-0000-0000-0000330F0000}"/>
    <cellStyle name="20 % - Markeringsfarve3 15 2 2 2 4 2" xfId="35338" xr:uid="{00000000-0005-0000-0000-0000F7760000}"/>
    <cellStyle name="20 % - Markeringsfarve3 15 2 2 2 5" xfId="29318" xr:uid="{00000000-0005-0000-0000-0000F4760000}"/>
    <cellStyle name="20 % - Markeringsfarve3 15 2 2 3" xfId="8442" xr:uid="{00000000-0005-0000-0000-0000340F0000}"/>
    <cellStyle name="20 % - Markeringsfarve3 15 2 2 3 2" xfId="31091" xr:uid="{00000000-0005-0000-0000-0000F8760000}"/>
    <cellStyle name="20 % - Markeringsfarve3 15 2 2 4" xfId="12731" xr:uid="{00000000-0005-0000-0000-0000350F0000}"/>
    <cellStyle name="20 % - Markeringsfarve3 15 2 2 4 2" xfId="35339" xr:uid="{00000000-0005-0000-0000-0000F9760000}"/>
    <cellStyle name="20 % - Markeringsfarve3 15 2 2 5" xfId="12732" xr:uid="{00000000-0005-0000-0000-0000360F0000}"/>
    <cellStyle name="20 % - Markeringsfarve3 15 2 2 5 2" xfId="35340" xr:uid="{00000000-0005-0000-0000-0000FA760000}"/>
    <cellStyle name="20 % - Markeringsfarve3 15 2 2 6" xfId="27459" xr:uid="{00000000-0005-0000-0000-0000F3760000}"/>
    <cellStyle name="20 % - Markeringsfarve3 15 2 3" xfId="5577" xr:uid="{00000000-0005-0000-0000-0000370F0000}"/>
    <cellStyle name="20 % - Markeringsfarve3 15 2 3 2" xfId="12733" xr:uid="{00000000-0005-0000-0000-0000380F0000}"/>
    <cellStyle name="20 % - Markeringsfarve3 15 2 3 2 2" xfId="35341" xr:uid="{00000000-0005-0000-0000-0000FC760000}"/>
    <cellStyle name="20 % - Markeringsfarve3 15 2 3 3" xfId="12734" xr:uid="{00000000-0005-0000-0000-0000390F0000}"/>
    <cellStyle name="20 % - Markeringsfarve3 15 2 3 3 2" xfId="35342" xr:uid="{00000000-0005-0000-0000-0000FD760000}"/>
    <cellStyle name="20 % - Markeringsfarve3 15 2 3 4" xfId="12735" xr:uid="{00000000-0005-0000-0000-00003A0F0000}"/>
    <cellStyle name="20 % - Markeringsfarve3 15 2 3 4 2" xfId="35343" xr:uid="{00000000-0005-0000-0000-0000FE760000}"/>
    <cellStyle name="20 % - Markeringsfarve3 15 2 3 5" xfId="29317" xr:uid="{00000000-0005-0000-0000-0000FB760000}"/>
    <cellStyle name="20 % - Markeringsfarve3 15 2 4" xfId="8441" xr:uid="{00000000-0005-0000-0000-00003B0F0000}"/>
    <cellStyle name="20 % - Markeringsfarve3 15 2 4 2" xfId="31090" xr:uid="{00000000-0005-0000-0000-0000FF760000}"/>
    <cellStyle name="20 % - Markeringsfarve3 15 2 5" xfId="12736" xr:uid="{00000000-0005-0000-0000-00003C0F0000}"/>
    <cellStyle name="20 % - Markeringsfarve3 15 2 5 2" xfId="35344" xr:uid="{00000000-0005-0000-0000-000000770000}"/>
    <cellStyle name="20 % - Markeringsfarve3 15 2 6" xfId="12737" xr:uid="{00000000-0005-0000-0000-00003D0F0000}"/>
    <cellStyle name="20 % - Markeringsfarve3 15 2 6 2" xfId="35345" xr:uid="{00000000-0005-0000-0000-000001770000}"/>
    <cellStyle name="20 % - Markeringsfarve3 15 2 7" xfId="27458" xr:uid="{00000000-0005-0000-0000-0000F2760000}"/>
    <cellStyle name="20 % - Markeringsfarve3 15 3" xfId="626" xr:uid="{00000000-0005-0000-0000-00003E0F0000}"/>
    <cellStyle name="20 % - Markeringsfarve3 15 3 2" xfId="627" xr:uid="{00000000-0005-0000-0000-00003F0F0000}"/>
    <cellStyle name="20 % - Markeringsfarve3 15 3 2 2" xfId="5580" xr:uid="{00000000-0005-0000-0000-0000400F0000}"/>
    <cellStyle name="20 % - Markeringsfarve3 15 3 2 2 2" xfId="12738" xr:uid="{00000000-0005-0000-0000-0000410F0000}"/>
    <cellStyle name="20 % - Markeringsfarve3 15 3 2 2 2 2" xfId="35346" xr:uid="{00000000-0005-0000-0000-000005770000}"/>
    <cellStyle name="20 % - Markeringsfarve3 15 3 2 2 3" xfId="12739" xr:uid="{00000000-0005-0000-0000-0000420F0000}"/>
    <cellStyle name="20 % - Markeringsfarve3 15 3 2 2 3 2" xfId="35347" xr:uid="{00000000-0005-0000-0000-000006770000}"/>
    <cellStyle name="20 % - Markeringsfarve3 15 3 2 2 4" xfId="12740" xr:uid="{00000000-0005-0000-0000-0000430F0000}"/>
    <cellStyle name="20 % - Markeringsfarve3 15 3 2 2 4 2" xfId="35348" xr:uid="{00000000-0005-0000-0000-000007770000}"/>
    <cellStyle name="20 % - Markeringsfarve3 15 3 2 2 5" xfId="29320" xr:uid="{00000000-0005-0000-0000-000004770000}"/>
    <cellStyle name="20 % - Markeringsfarve3 15 3 2 3" xfId="8444" xr:uid="{00000000-0005-0000-0000-0000440F0000}"/>
    <cellStyle name="20 % - Markeringsfarve3 15 3 2 3 2" xfId="31093" xr:uid="{00000000-0005-0000-0000-000008770000}"/>
    <cellStyle name="20 % - Markeringsfarve3 15 3 2 4" xfId="12741" xr:uid="{00000000-0005-0000-0000-0000450F0000}"/>
    <cellStyle name="20 % - Markeringsfarve3 15 3 2 4 2" xfId="35349" xr:uid="{00000000-0005-0000-0000-000009770000}"/>
    <cellStyle name="20 % - Markeringsfarve3 15 3 2 5" xfId="12742" xr:uid="{00000000-0005-0000-0000-0000460F0000}"/>
    <cellStyle name="20 % - Markeringsfarve3 15 3 2 5 2" xfId="35350" xr:uid="{00000000-0005-0000-0000-00000A770000}"/>
    <cellStyle name="20 % - Markeringsfarve3 15 3 2 6" xfId="27461" xr:uid="{00000000-0005-0000-0000-000003770000}"/>
    <cellStyle name="20 % - Markeringsfarve3 15 3 3" xfId="5579" xr:uid="{00000000-0005-0000-0000-0000470F0000}"/>
    <cellStyle name="20 % - Markeringsfarve3 15 3 3 2" xfId="12743" xr:uid="{00000000-0005-0000-0000-0000480F0000}"/>
    <cellStyle name="20 % - Markeringsfarve3 15 3 3 2 2" xfId="35351" xr:uid="{00000000-0005-0000-0000-00000C770000}"/>
    <cellStyle name="20 % - Markeringsfarve3 15 3 3 3" xfId="12744" xr:uid="{00000000-0005-0000-0000-0000490F0000}"/>
    <cellStyle name="20 % - Markeringsfarve3 15 3 3 3 2" xfId="35352" xr:uid="{00000000-0005-0000-0000-00000D770000}"/>
    <cellStyle name="20 % - Markeringsfarve3 15 3 3 4" xfId="12745" xr:uid="{00000000-0005-0000-0000-00004A0F0000}"/>
    <cellStyle name="20 % - Markeringsfarve3 15 3 3 4 2" xfId="35353" xr:uid="{00000000-0005-0000-0000-00000E770000}"/>
    <cellStyle name="20 % - Markeringsfarve3 15 3 3 5" xfId="29319" xr:uid="{00000000-0005-0000-0000-00000B770000}"/>
    <cellStyle name="20 % - Markeringsfarve3 15 3 4" xfId="8443" xr:uid="{00000000-0005-0000-0000-00004B0F0000}"/>
    <cellStyle name="20 % - Markeringsfarve3 15 3 4 2" xfId="31092" xr:uid="{00000000-0005-0000-0000-00000F770000}"/>
    <cellStyle name="20 % - Markeringsfarve3 15 3 5" xfId="12746" xr:uid="{00000000-0005-0000-0000-00004C0F0000}"/>
    <cellStyle name="20 % - Markeringsfarve3 15 3 5 2" xfId="35354" xr:uid="{00000000-0005-0000-0000-000010770000}"/>
    <cellStyle name="20 % - Markeringsfarve3 15 3 6" xfId="12747" xr:uid="{00000000-0005-0000-0000-00004D0F0000}"/>
    <cellStyle name="20 % - Markeringsfarve3 15 3 6 2" xfId="35355" xr:uid="{00000000-0005-0000-0000-000011770000}"/>
    <cellStyle name="20 % - Markeringsfarve3 15 3 7" xfId="27460" xr:uid="{00000000-0005-0000-0000-000002770000}"/>
    <cellStyle name="20 % - Markeringsfarve3 15 4" xfId="628" xr:uid="{00000000-0005-0000-0000-00004E0F0000}"/>
    <cellStyle name="20 % - Markeringsfarve3 15 4 2" xfId="5581" xr:uid="{00000000-0005-0000-0000-00004F0F0000}"/>
    <cellStyle name="20 % - Markeringsfarve3 15 4 2 2" xfId="12748" xr:uid="{00000000-0005-0000-0000-0000500F0000}"/>
    <cellStyle name="20 % - Markeringsfarve3 15 4 2 2 2" xfId="35356" xr:uid="{00000000-0005-0000-0000-000014770000}"/>
    <cellStyle name="20 % - Markeringsfarve3 15 4 2 3" xfId="12749" xr:uid="{00000000-0005-0000-0000-0000510F0000}"/>
    <cellStyle name="20 % - Markeringsfarve3 15 4 2 3 2" xfId="35357" xr:uid="{00000000-0005-0000-0000-000015770000}"/>
    <cellStyle name="20 % - Markeringsfarve3 15 4 2 4" xfId="12750" xr:uid="{00000000-0005-0000-0000-0000520F0000}"/>
    <cellStyle name="20 % - Markeringsfarve3 15 4 2 4 2" xfId="35358" xr:uid="{00000000-0005-0000-0000-000016770000}"/>
    <cellStyle name="20 % - Markeringsfarve3 15 4 2 5" xfId="29321" xr:uid="{00000000-0005-0000-0000-000013770000}"/>
    <cellStyle name="20 % - Markeringsfarve3 15 4 3" xfId="8445" xr:uid="{00000000-0005-0000-0000-0000530F0000}"/>
    <cellStyle name="20 % - Markeringsfarve3 15 4 3 2" xfId="31094" xr:uid="{00000000-0005-0000-0000-000017770000}"/>
    <cellStyle name="20 % - Markeringsfarve3 15 4 4" xfId="12751" xr:uid="{00000000-0005-0000-0000-0000540F0000}"/>
    <cellStyle name="20 % - Markeringsfarve3 15 4 4 2" xfId="35359" xr:uid="{00000000-0005-0000-0000-000018770000}"/>
    <cellStyle name="20 % - Markeringsfarve3 15 4 5" xfId="12752" xr:uid="{00000000-0005-0000-0000-0000550F0000}"/>
    <cellStyle name="20 % - Markeringsfarve3 15 4 5 2" xfId="35360" xr:uid="{00000000-0005-0000-0000-000019770000}"/>
    <cellStyle name="20 % - Markeringsfarve3 15 4 6" xfId="27462" xr:uid="{00000000-0005-0000-0000-000012770000}"/>
    <cellStyle name="20 % - Markeringsfarve3 15 5" xfId="629" xr:uid="{00000000-0005-0000-0000-0000560F0000}"/>
    <cellStyle name="20 % - Markeringsfarve3 15 5 2" xfId="5582" xr:uid="{00000000-0005-0000-0000-0000570F0000}"/>
    <cellStyle name="20 % - Markeringsfarve3 15 5 2 2" xfId="12753" xr:uid="{00000000-0005-0000-0000-0000580F0000}"/>
    <cellStyle name="20 % - Markeringsfarve3 15 5 2 2 2" xfId="35361" xr:uid="{00000000-0005-0000-0000-00001C770000}"/>
    <cellStyle name="20 % - Markeringsfarve3 15 5 2 3" xfId="12754" xr:uid="{00000000-0005-0000-0000-0000590F0000}"/>
    <cellStyle name="20 % - Markeringsfarve3 15 5 2 3 2" xfId="35362" xr:uid="{00000000-0005-0000-0000-00001D770000}"/>
    <cellStyle name="20 % - Markeringsfarve3 15 5 2 4" xfId="12755" xr:uid="{00000000-0005-0000-0000-00005A0F0000}"/>
    <cellStyle name="20 % - Markeringsfarve3 15 5 2 4 2" xfId="35363" xr:uid="{00000000-0005-0000-0000-00001E770000}"/>
    <cellStyle name="20 % - Markeringsfarve3 15 5 2 5" xfId="29322" xr:uid="{00000000-0005-0000-0000-00001B770000}"/>
    <cellStyle name="20 % - Markeringsfarve3 15 5 3" xfId="8446" xr:uid="{00000000-0005-0000-0000-00005B0F0000}"/>
    <cellStyle name="20 % - Markeringsfarve3 15 5 3 2" xfId="31095" xr:uid="{00000000-0005-0000-0000-00001F770000}"/>
    <cellStyle name="20 % - Markeringsfarve3 15 5 4" xfId="12756" xr:uid="{00000000-0005-0000-0000-00005C0F0000}"/>
    <cellStyle name="20 % - Markeringsfarve3 15 5 4 2" xfId="35364" xr:uid="{00000000-0005-0000-0000-000020770000}"/>
    <cellStyle name="20 % - Markeringsfarve3 15 5 5" xfId="12757" xr:uid="{00000000-0005-0000-0000-00005D0F0000}"/>
    <cellStyle name="20 % - Markeringsfarve3 15 5 5 2" xfId="35365" xr:uid="{00000000-0005-0000-0000-000021770000}"/>
    <cellStyle name="20 % - Markeringsfarve3 15 5 6" xfId="27463" xr:uid="{00000000-0005-0000-0000-00001A770000}"/>
    <cellStyle name="20 % - Markeringsfarve3 15 6" xfId="630" xr:uid="{00000000-0005-0000-0000-00005E0F0000}"/>
    <cellStyle name="20 % - Markeringsfarve3 15 6 2" xfId="5583" xr:uid="{00000000-0005-0000-0000-00005F0F0000}"/>
    <cellStyle name="20 % - Markeringsfarve3 15 6 2 2" xfId="29323" xr:uid="{00000000-0005-0000-0000-000023770000}"/>
    <cellStyle name="20 % - Markeringsfarve3 15 6 3" xfId="8447" xr:uid="{00000000-0005-0000-0000-0000600F0000}"/>
    <cellStyle name="20 % - Markeringsfarve3 15 6 3 2" xfId="31096" xr:uid="{00000000-0005-0000-0000-000024770000}"/>
    <cellStyle name="20 % - Markeringsfarve3 15 6 4" xfId="12758" xr:uid="{00000000-0005-0000-0000-0000610F0000}"/>
    <cellStyle name="20 % - Markeringsfarve3 15 6 4 2" xfId="35366" xr:uid="{00000000-0005-0000-0000-000025770000}"/>
    <cellStyle name="20 % - Markeringsfarve3 15 6 5" xfId="27464" xr:uid="{00000000-0005-0000-0000-000022770000}"/>
    <cellStyle name="20 % - Markeringsfarve3 15 7" xfId="5576" xr:uid="{00000000-0005-0000-0000-0000620F0000}"/>
    <cellStyle name="20 % - Markeringsfarve3 15 7 2" xfId="29316" xr:uid="{00000000-0005-0000-0000-000026770000}"/>
    <cellStyle name="20 % - Markeringsfarve3 15 8" xfId="8440" xr:uid="{00000000-0005-0000-0000-0000630F0000}"/>
    <cellStyle name="20 % - Markeringsfarve3 15 8 2" xfId="31089" xr:uid="{00000000-0005-0000-0000-000027770000}"/>
    <cellStyle name="20 % - Markeringsfarve3 15 9" xfId="12759" xr:uid="{00000000-0005-0000-0000-0000640F0000}"/>
    <cellStyle name="20 % - Markeringsfarve3 15 9 2" xfId="35367" xr:uid="{00000000-0005-0000-0000-000028770000}"/>
    <cellStyle name="20 % - Markeringsfarve3 16" xfId="631" xr:uid="{00000000-0005-0000-0000-0000650F0000}"/>
    <cellStyle name="20 % - Markeringsfarve3 16 2" xfId="632" xr:uid="{00000000-0005-0000-0000-0000660F0000}"/>
    <cellStyle name="20 % - Markeringsfarve3 16 2 2" xfId="5585" xr:uid="{00000000-0005-0000-0000-0000670F0000}"/>
    <cellStyle name="20 % - Markeringsfarve3 16 2 2 2" xfId="12760" xr:uid="{00000000-0005-0000-0000-0000680F0000}"/>
    <cellStyle name="20 % - Markeringsfarve3 16 2 2 2 2" xfId="35368" xr:uid="{00000000-0005-0000-0000-00002C770000}"/>
    <cellStyle name="20 % - Markeringsfarve3 16 2 2 3" xfId="12761" xr:uid="{00000000-0005-0000-0000-0000690F0000}"/>
    <cellStyle name="20 % - Markeringsfarve3 16 2 2 3 2" xfId="35369" xr:uid="{00000000-0005-0000-0000-00002D770000}"/>
    <cellStyle name="20 % - Markeringsfarve3 16 2 2 4" xfId="12762" xr:uid="{00000000-0005-0000-0000-00006A0F0000}"/>
    <cellStyle name="20 % - Markeringsfarve3 16 2 2 4 2" xfId="35370" xr:uid="{00000000-0005-0000-0000-00002E770000}"/>
    <cellStyle name="20 % - Markeringsfarve3 16 2 2 5" xfId="29325" xr:uid="{00000000-0005-0000-0000-00002B770000}"/>
    <cellStyle name="20 % - Markeringsfarve3 16 2 3" xfId="8449" xr:uid="{00000000-0005-0000-0000-00006B0F0000}"/>
    <cellStyle name="20 % - Markeringsfarve3 16 2 3 2" xfId="31098" xr:uid="{00000000-0005-0000-0000-00002F770000}"/>
    <cellStyle name="20 % - Markeringsfarve3 16 2 4" xfId="12763" xr:uid="{00000000-0005-0000-0000-00006C0F0000}"/>
    <cellStyle name="20 % - Markeringsfarve3 16 2 4 2" xfId="35371" xr:uid="{00000000-0005-0000-0000-000030770000}"/>
    <cellStyle name="20 % - Markeringsfarve3 16 2 5" xfId="12764" xr:uid="{00000000-0005-0000-0000-00006D0F0000}"/>
    <cellStyle name="20 % - Markeringsfarve3 16 2 5 2" xfId="35372" xr:uid="{00000000-0005-0000-0000-000031770000}"/>
    <cellStyle name="20 % - Markeringsfarve3 16 2 6" xfId="27466" xr:uid="{00000000-0005-0000-0000-00002A770000}"/>
    <cellStyle name="20 % - Markeringsfarve3 16 3" xfId="5584" xr:uid="{00000000-0005-0000-0000-00006E0F0000}"/>
    <cellStyle name="20 % - Markeringsfarve3 16 3 2" xfId="12765" xr:uid="{00000000-0005-0000-0000-00006F0F0000}"/>
    <cellStyle name="20 % - Markeringsfarve3 16 3 2 2" xfId="35373" xr:uid="{00000000-0005-0000-0000-000033770000}"/>
    <cellStyle name="20 % - Markeringsfarve3 16 3 3" xfId="12766" xr:uid="{00000000-0005-0000-0000-0000700F0000}"/>
    <cellStyle name="20 % - Markeringsfarve3 16 3 3 2" xfId="35374" xr:uid="{00000000-0005-0000-0000-000034770000}"/>
    <cellStyle name="20 % - Markeringsfarve3 16 3 4" xfId="12767" xr:uid="{00000000-0005-0000-0000-0000710F0000}"/>
    <cellStyle name="20 % - Markeringsfarve3 16 3 4 2" xfId="35375" xr:uid="{00000000-0005-0000-0000-000035770000}"/>
    <cellStyle name="20 % - Markeringsfarve3 16 3 5" xfId="29324" xr:uid="{00000000-0005-0000-0000-000032770000}"/>
    <cellStyle name="20 % - Markeringsfarve3 16 4" xfId="8448" xr:uid="{00000000-0005-0000-0000-0000720F0000}"/>
    <cellStyle name="20 % - Markeringsfarve3 16 4 2" xfId="31097" xr:uid="{00000000-0005-0000-0000-000036770000}"/>
    <cellStyle name="20 % - Markeringsfarve3 16 5" xfId="12768" xr:uid="{00000000-0005-0000-0000-0000730F0000}"/>
    <cellStyle name="20 % - Markeringsfarve3 16 5 2" xfId="35376" xr:uid="{00000000-0005-0000-0000-000037770000}"/>
    <cellStyle name="20 % - Markeringsfarve3 16 6" xfId="12769" xr:uid="{00000000-0005-0000-0000-0000740F0000}"/>
    <cellStyle name="20 % - Markeringsfarve3 16 6 2" xfId="35377" xr:uid="{00000000-0005-0000-0000-000038770000}"/>
    <cellStyle name="20 % - Markeringsfarve3 16 7" xfId="27465" xr:uid="{00000000-0005-0000-0000-000029770000}"/>
    <cellStyle name="20 % - Markeringsfarve3 17" xfId="633" xr:uid="{00000000-0005-0000-0000-0000750F0000}"/>
    <cellStyle name="20 % - Markeringsfarve3 17 2" xfId="634" xr:uid="{00000000-0005-0000-0000-0000760F0000}"/>
    <cellStyle name="20 % - Markeringsfarve3 17 2 2" xfId="5587" xr:uid="{00000000-0005-0000-0000-0000770F0000}"/>
    <cellStyle name="20 % - Markeringsfarve3 17 2 2 2" xfId="12770" xr:uid="{00000000-0005-0000-0000-0000780F0000}"/>
    <cellStyle name="20 % - Markeringsfarve3 17 2 2 2 2" xfId="35378" xr:uid="{00000000-0005-0000-0000-00003C770000}"/>
    <cellStyle name="20 % - Markeringsfarve3 17 2 2 3" xfId="12771" xr:uid="{00000000-0005-0000-0000-0000790F0000}"/>
    <cellStyle name="20 % - Markeringsfarve3 17 2 2 3 2" xfId="35379" xr:uid="{00000000-0005-0000-0000-00003D770000}"/>
    <cellStyle name="20 % - Markeringsfarve3 17 2 2 4" xfId="12772" xr:uid="{00000000-0005-0000-0000-00007A0F0000}"/>
    <cellStyle name="20 % - Markeringsfarve3 17 2 2 4 2" xfId="35380" xr:uid="{00000000-0005-0000-0000-00003E770000}"/>
    <cellStyle name="20 % - Markeringsfarve3 17 2 2 5" xfId="29327" xr:uid="{00000000-0005-0000-0000-00003B770000}"/>
    <cellStyle name="20 % - Markeringsfarve3 17 2 3" xfId="8451" xr:uid="{00000000-0005-0000-0000-00007B0F0000}"/>
    <cellStyle name="20 % - Markeringsfarve3 17 2 3 2" xfId="31100" xr:uid="{00000000-0005-0000-0000-00003F770000}"/>
    <cellStyle name="20 % - Markeringsfarve3 17 2 4" xfId="12773" xr:uid="{00000000-0005-0000-0000-00007C0F0000}"/>
    <cellStyle name="20 % - Markeringsfarve3 17 2 4 2" xfId="35381" xr:uid="{00000000-0005-0000-0000-000040770000}"/>
    <cellStyle name="20 % - Markeringsfarve3 17 2 5" xfId="12774" xr:uid="{00000000-0005-0000-0000-00007D0F0000}"/>
    <cellStyle name="20 % - Markeringsfarve3 17 2 5 2" xfId="35382" xr:uid="{00000000-0005-0000-0000-000041770000}"/>
    <cellStyle name="20 % - Markeringsfarve3 17 2 6" xfId="27468" xr:uid="{00000000-0005-0000-0000-00003A770000}"/>
    <cellStyle name="20 % - Markeringsfarve3 17 3" xfId="5586" xr:uid="{00000000-0005-0000-0000-00007E0F0000}"/>
    <cellStyle name="20 % - Markeringsfarve3 17 3 2" xfId="12775" xr:uid="{00000000-0005-0000-0000-00007F0F0000}"/>
    <cellStyle name="20 % - Markeringsfarve3 17 3 2 2" xfId="35383" xr:uid="{00000000-0005-0000-0000-000043770000}"/>
    <cellStyle name="20 % - Markeringsfarve3 17 3 3" xfId="12776" xr:uid="{00000000-0005-0000-0000-0000800F0000}"/>
    <cellStyle name="20 % - Markeringsfarve3 17 3 3 2" xfId="35384" xr:uid="{00000000-0005-0000-0000-000044770000}"/>
    <cellStyle name="20 % - Markeringsfarve3 17 3 4" xfId="12777" xr:uid="{00000000-0005-0000-0000-0000810F0000}"/>
    <cellStyle name="20 % - Markeringsfarve3 17 3 4 2" xfId="35385" xr:uid="{00000000-0005-0000-0000-000045770000}"/>
    <cellStyle name="20 % - Markeringsfarve3 17 3 5" xfId="29326" xr:uid="{00000000-0005-0000-0000-000042770000}"/>
    <cellStyle name="20 % - Markeringsfarve3 17 4" xfId="8450" xr:uid="{00000000-0005-0000-0000-0000820F0000}"/>
    <cellStyle name="20 % - Markeringsfarve3 17 4 2" xfId="31099" xr:uid="{00000000-0005-0000-0000-000046770000}"/>
    <cellStyle name="20 % - Markeringsfarve3 17 5" xfId="12778" xr:uid="{00000000-0005-0000-0000-0000830F0000}"/>
    <cellStyle name="20 % - Markeringsfarve3 17 5 2" xfId="35386" xr:uid="{00000000-0005-0000-0000-000047770000}"/>
    <cellStyle name="20 % - Markeringsfarve3 17 6" xfId="12779" xr:uid="{00000000-0005-0000-0000-0000840F0000}"/>
    <cellStyle name="20 % - Markeringsfarve3 17 6 2" xfId="35387" xr:uid="{00000000-0005-0000-0000-000048770000}"/>
    <cellStyle name="20 % - Markeringsfarve3 17 7" xfId="27467" xr:uid="{00000000-0005-0000-0000-000039770000}"/>
    <cellStyle name="20 % - Markeringsfarve3 18" xfId="635" xr:uid="{00000000-0005-0000-0000-0000850F0000}"/>
    <cellStyle name="20 % - Markeringsfarve3 18 2" xfId="5588" xr:uid="{00000000-0005-0000-0000-0000860F0000}"/>
    <cellStyle name="20 % - Markeringsfarve3 18 2 2" xfId="12780" xr:uid="{00000000-0005-0000-0000-0000870F0000}"/>
    <cellStyle name="20 % - Markeringsfarve3 18 2 2 2" xfId="35388" xr:uid="{00000000-0005-0000-0000-00004B770000}"/>
    <cellStyle name="20 % - Markeringsfarve3 18 2 3" xfId="12781" xr:uid="{00000000-0005-0000-0000-0000880F0000}"/>
    <cellStyle name="20 % - Markeringsfarve3 18 2 3 2" xfId="35389" xr:uid="{00000000-0005-0000-0000-00004C770000}"/>
    <cellStyle name="20 % - Markeringsfarve3 18 2 4" xfId="12782" xr:uid="{00000000-0005-0000-0000-0000890F0000}"/>
    <cellStyle name="20 % - Markeringsfarve3 18 2 4 2" xfId="35390" xr:uid="{00000000-0005-0000-0000-00004D770000}"/>
    <cellStyle name="20 % - Markeringsfarve3 18 2 5" xfId="29328" xr:uid="{00000000-0005-0000-0000-00004A770000}"/>
    <cellStyle name="20 % - Markeringsfarve3 18 3" xfId="8452" xr:uid="{00000000-0005-0000-0000-00008A0F0000}"/>
    <cellStyle name="20 % - Markeringsfarve3 18 3 2" xfId="31101" xr:uid="{00000000-0005-0000-0000-00004E770000}"/>
    <cellStyle name="20 % - Markeringsfarve3 18 4" xfId="12783" xr:uid="{00000000-0005-0000-0000-00008B0F0000}"/>
    <cellStyle name="20 % - Markeringsfarve3 18 4 2" xfId="35391" xr:uid="{00000000-0005-0000-0000-00004F770000}"/>
    <cellStyle name="20 % - Markeringsfarve3 18 5" xfId="12784" xr:uid="{00000000-0005-0000-0000-00008C0F0000}"/>
    <cellStyle name="20 % - Markeringsfarve3 18 5 2" xfId="35392" xr:uid="{00000000-0005-0000-0000-000050770000}"/>
    <cellStyle name="20 % - Markeringsfarve3 18 6" xfId="27469" xr:uid="{00000000-0005-0000-0000-000049770000}"/>
    <cellStyle name="20 % - Markeringsfarve3 19" xfId="636" xr:uid="{00000000-0005-0000-0000-00008D0F0000}"/>
    <cellStyle name="20 % - Markeringsfarve3 19 2" xfId="5589" xr:uid="{00000000-0005-0000-0000-00008E0F0000}"/>
    <cellStyle name="20 % - Markeringsfarve3 19 2 2" xfId="12785" xr:uid="{00000000-0005-0000-0000-00008F0F0000}"/>
    <cellStyle name="20 % - Markeringsfarve3 19 2 2 2" xfId="35393" xr:uid="{00000000-0005-0000-0000-000053770000}"/>
    <cellStyle name="20 % - Markeringsfarve3 19 2 3" xfId="12786" xr:uid="{00000000-0005-0000-0000-0000900F0000}"/>
    <cellStyle name="20 % - Markeringsfarve3 19 2 3 2" xfId="35394" xr:uid="{00000000-0005-0000-0000-000054770000}"/>
    <cellStyle name="20 % - Markeringsfarve3 19 2 4" xfId="12787" xr:uid="{00000000-0005-0000-0000-0000910F0000}"/>
    <cellStyle name="20 % - Markeringsfarve3 19 2 4 2" xfId="35395" xr:uid="{00000000-0005-0000-0000-000055770000}"/>
    <cellStyle name="20 % - Markeringsfarve3 19 2 5" xfId="29329" xr:uid="{00000000-0005-0000-0000-000052770000}"/>
    <cellStyle name="20 % - Markeringsfarve3 19 3" xfId="8453" xr:uid="{00000000-0005-0000-0000-0000920F0000}"/>
    <cellStyle name="20 % - Markeringsfarve3 19 3 2" xfId="31102" xr:uid="{00000000-0005-0000-0000-000056770000}"/>
    <cellStyle name="20 % - Markeringsfarve3 19 4" xfId="12788" xr:uid="{00000000-0005-0000-0000-0000930F0000}"/>
    <cellStyle name="20 % - Markeringsfarve3 19 4 2" xfId="35396" xr:uid="{00000000-0005-0000-0000-000057770000}"/>
    <cellStyle name="20 % - Markeringsfarve3 19 5" xfId="12789" xr:uid="{00000000-0005-0000-0000-0000940F0000}"/>
    <cellStyle name="20 % - Markeringsfarve3 19 5 2" xfId="35397" xr:uid="{00000000-0005-0000-0000-000058770000}"/>
    <cellStyle name="20 % - Markeringsfarve3 19 6" xfId="27470" xr:uid="{00000000-0005-0000-0000-000051770000}"/>
    <cellStyle name="20 % - Markeringsfarve3 2" xfId="637" xr:uid="{00000000-0005-0000-0000-0000950F0000}"/>
    <cellStyle name="20 % - Markeringsfarve3 2 10" xfId="638" xr:uid="{00000000-0005-0000-0000-0000960F0000}"/>
    <cellStyle name="20 % - Markeringsfarve3 2 11" xfId="639" xr:uid="{00000000-0005-0000-0000-0000970F0000}"/>
    <cellStyle name="20 % - Markeringsfarve3 2 12" xfId="640" xr:uid="{00000000-0005-0000-0000-0000980F0000}"/>
    <cellStyle name="20 % - Markeringsfarve3 2 13" xfId="641" xr:uid="{00000000-0005-0000-0000-0000990F0000}"/>
    <cellStyle name="20 % - Markeringsfarve3 2 14" xfId="4903" xr:uid="{00000000-0005-0000-0000-00009A0F0000}"/>
    <cellStyle name="20 % - Markeringsfarve3 2 2" xfId="642" xr:uid="{00000000-0005-0000-0000-00009B0F0000}"/>
    <cellStyle name="20 % - Markeringsfarve3 2 2 2" xfId="643" xr:uid="{00000000-0005-0000-0000-00009C0F0000}"/>
    <cellStyle name="20 % - Markeringsfarve3 2 2 3" xfId="644" xr:uid="{00000000-0005-0000-0000-00009D0F0000}"/>
    <cellStyle name="20 % - Markeringsfarve3 2 3" xfId="645" xr:uid="{00000000-0005-0000-0000-00009E0F0000}"/>
    <cellStyle name="20 % - Markeringsfarve3 2 3 2" xfId="646" xr:uid="{00000000-0005-0000-0000-00009F0F0000}"/>
    <cellStyle name="20 % - Markeringsfarve3 2 3 3" xfId="647" xr:uid="{00000000-0005-0000-0000-0000A00F0000}"/>
    <cellStyle name="20 % - Markeringsfarve3 2 4" xfId="648" xr:uid="{00000000-0005-0000-0000-0000A10F0000}"/>
    <cellStyle name="20 % - Markeringsfarve3 2 4 2" xfId="649" xr:uid="{00000000-0005-0000-0000-0000A20F0000}"/>
    <cellStyle name="20 % - Markeringsfarve3 2 4 3" xfId="650" xr:uid="{00000000-0005-0000-0000-0000A30F0000}"/>
    <cellStyle name="20 % - Markeringsfarve3 2 5" xfId="651" xr:uid="{00000000-0005-0000-0000-0000A40F0000}"/>
    <cellStyle name="20 % - Markeringsfarve3 2 5 2" xfId="652" xr:uid="{00000000-0005-0000-0000-0000A50F0000}"/>
    <cellStyle name="20 % - Markeringsfarve3 2 5 3" xfId="653" xr:uid="{00000000-0005-0000-0000-0000A60F0000}"/>
    <cellStyle name="20 % - Markeringsfarve3 2 6" xfId="654" xr:uid="{00000000-0005-0000-0000-0000A70F0000}"/>
    <cellStyle name="20 % - Markeringsfarve3 2 7" xfId="655" xr:uid="{00000000-0005-0000-0000-0000A80F0000}"/>
    <cellStyle name="20 % - Markeringsfarve3 2 8" xfId="656" xr:uid="{00000000-0005-0000-0000-0000A90F0000}"/>
    <cellStyle name="20 % - Markeringsfarve3 2 9" xfId="657" xr:uid="{00000000-0005-0000-0000-0000AA0F0000}"/>
    <cellStyle name="20 % - Markeringsfarve3 3" xfId="658" xr:uid="{00000000-0005-0000-0000-0000AB0F0000}"/>
    <cellStyle name="20 % - Markeringsfarve3 3 10" xfId="12790" xr:uid="{00000000-0005-0000-0000-0000AC0F0000}"/>
    <cellStyle name="20 % - Markeringsfarve3 3 10 2" xfId="12791" xr:uid="{00000000-0005-0000-0000-0000AD0F0000}"/>
    <cellStyle name="20 % - Markeringsfarve3 3 10 2 2" xfId="35399" xr:uid="{00000000-0005-0000-0000-00005A770000}"/>
    <cellStyle name="20 % - Markeringsfarve3 3 10 3" xfId="12792" xr:uid="{00000000-0005-0000-0000-0000AE0F0000}"/>
    <cellStyle name="20 % - Markeringsfarve3 3 10 3 2" xfId="35400" xr:uid="{00000000-0005-0000-0000-00005B770000}"/>
    <cellStyle name="20 % - Markeringsfarve3 3 10 4" xfId="12793" xr:uid="{00000000-0005-0000-0000-0000AF0F0000}"/>
    <cellStyle name="20 % - Markeringsfarve3 3 10 4 2" xfId="35401" xr:uid="{00000000-0005-0000-0000-00005C770000}"/>
    <cellStyle name="20 % - Markeringsfarve3 3 10 5" xfId="35398" xr:uid="{00000000-0005-0000-0000-000059770000}"/>
    <cellStyle name="20 % - Markeringsfarve3 3 11" xfId="12794" xr:uid="{00000000-0005-0000-0000-0000B00F0000}"/>
    <cellStyle name="20 % - Markeringsfarve3 3 11 2" xfId="35402" xr:uid="{00000000-0005-0000-0000-00005D770000}"/>
    <cellStyle name="20 % - Markeringsfarve3 3 12" xfId="12795" xr:uid="{00000000-0005-0000-0000-0000B10F0000}"/>
    <cellStyle name="20 % - Markeringsfarve3 3 12 2" xfId="35403" xr:uid="{00000000-0005-0000-0000-00005E770000}"/>
    <cellStyle name="20 % - Markeringsfarve3 3 13" xfId="12796" xr:uid="{00000000-0005-0000-0000-0000B20F0000}"/>
    <cellStyle name="20 % - Markeringsfarve3 3 13 2" xfId="35404" xr:uid="{00000000-0005-0000-0000-00005F770000}"/>
    <cellStyle name="20 % - Markeringsfarve3 3 2" xfId="659" xr:uid="{00000000-0005-0000-0000-0000B30F0000}"/>
    <cellStyle name="20 % - Markeringsfarve3 3 2 10" xfId="12797" xr:uid="{00000000-0005-0000-0000-0000B40F0000}"/>
    <cellStyle name="20 % - Markeringsfarve3 3 2 10 2" xfId="35405" xr:uid="{00000000-0005-0000-0000-000060770000}"/>
    <cellStyle name="20 % - Markeringsfarve3 3 2 2" xfId="660" xr:uid="{00000000-0005-0000-0000-0000B50F0000}"/>
    <cellStyle name="20 % - Markeringsfarve3 3 2 2 10" xfId="12798" xr:uid="{00000000-0005-0000-0000-0000B60F0000}"/>
    <cellStyle name="20 % - Markeringsfarve3 3 2 2 10 2" xfId="35406" xr:uid="{00000000-0005-0000-0000-000062770000}"/>
    <cellStyle name="20 % - Markeringsfarve3 3 2 2 11" xfId="27471" xr:uid="{00000000-0005-0000-0000-000061770000}"/>
    <cellStyle name="20 % - Markeringsfarve3 3 2 2 2" xfId="661" xr:uid="{00000000-0005-0000-0000-0000B70F0000}"/>
    <cellStyle name="20 % - Markeringsfarve3 3 2 2 2 2" xfId="662" xr:uid="{00000000-0005-0000-0000-0000B80F0000}"/>
    <cellStyle name="20 % - Markeringsfarve3 3 2 2 2 2 2" xfId="5592" xr:uid="{00000000-0005-0000-0000-0000B90F0000}"/>
    <cellStyle name="20 % - Markeringsfarve3 3 2 2 2 2 2 2" xfId="12799" xr:uid="{00000000-0005-0000-0000-0000BA0F0000}"/>
    <cellStyle name="20 % - Markeringsfarve3 3 2 2 2 2 2 2 2" xfId="35407" xr:uid="{00000000-0005-0000-0000-000066770000}"/>
    <cellStyle name="20 % - Markeringsfarve3 3 2 2 2 2 2 3" xfId="12800" xr:uid="{00000000-0005-0000-0000-0000BB0F0000}"/>
    <cellStyle name="20 % - Markeringsfarve3 3 2 2 2 2 2 3 2" xfId="35408" xr:uid="{00000000-0005-0000-0000-000067770000}"/>
    <cellStyle name="20 % - Markeringsfarve3 3 2 2 2 2 2 4" xfId="12801" xr:uid="{00000000-0005-0000-0000-0000BC0F0000}"/>
    <cellStyle name="20 % - Markeringsfarve3 3 2 2 2 2 2 4 2" xfId="35409" xr:uid="{00000000-0005-0000-0000-000068770000}"/>
    <cellStyle name="20 % - Markeringsfarve3 3 2 2 2 2 2 5" xfId="29332" xr:uid="{00000000-0005-0000-0000-000065770000}"/>
    <cellStyle name="20 % - Markeringsfarve3 3 2 2 2 2 3" xfId="8456" xr:uid="{00000000-0005-0000-0000-0000BD0F0000}"/>
    <cellStyle name="20 % - Markeringsfarve3 3 2 2 2 2 3 2" xfId="31105" xr:uid="{00000000-0005-0000-0000-000069770000}"/>
    <cellStyle name="20 % - Markeringsfarve3 3 2 2 2 2 4" xfId="12802" xr:uid="{00000000-0005-0000-0000-0000BE0F0000}"/>
    <cellStyle name="20 % - Markeringsfarve3 3 2 2 2 2 4 2" xfId="35410" xr:uid="{00000000-0005-0000-0000-00006A770000}"/>
    <cellStyle name="20 % - Markeringsfarve3 3 2 2 2 2 5" xfId="12803" xr:uid="{00000000-0005-0000-0000-0000BF0F0000}"/>
    <cellStyle name="20 % - Markeringsfarve3 3 2 2 2 2 5 2" xfId="35411" xr:uid="{00000000-0005-0000-0000-00006B770000}"/>
    <cellStyle name="20 % - Markeringsfarve3 3 2 2 2 2 6" xfId="27473" xr:uid="{00000000-0005-0000-0000-000064770000}"/>
    <cellStyle name="20 % - Markeringsfarve3 3 2 2 2 3" xfId="5591" xr:uid="{00000000-0005-0000-0000-0000C00F0000}"/>
    <cellStyle name="20 % - Markeringsfarve3 3 2 2 2 3 2" xfId="12804" xr:uid="{00000000-0005-0000-0000-0000C10F0000}"/>
    <cellStyle name="20 % - Markeringsfarve3 3 2 2 2 3 2 2" xfId="35412" xr:uid="{00000000-0005-0000-0000-00006D770000}"/>
    <cellStyle name="20 % - Markeringsfarve3 3 2 2 2 3 3" xfId="12805" xr:uid="{00000000-0005-0000-0000-0000C20F0000}"/>
    <cellStyle name="20 % - Markeringsfarve3 3 2 2 2 3 3 2" xfId="35413" xr:uid="{00000000-0005-0000-0000-00006E770000}"/>
    <cellStyle name="20 % - Markeringsfarve3 3 2 2 2 3 4" xfId="12806" xr:uid="{00000000-0005-0000-0000-0000C30F0000}"/>
    <cellStyle name="20 % - Markeringsfarve3 3 2 2 2 3 4 2" xfId="35414" xr:uid="{00000000-0005-0000-0000-00006F770000}"/>
    <cellStyle name="20 % - Markeringsfarve3 3 2 2 2 3 5" xfId="29331" xr:uid="{00000000-0005-0000-0000-00006C770000}"/>
    <cellStyle name="20 % - Markeringsfarve3 3 2 2 2 4" xfId="8455" xr:uid="{00000000-0005-0000-0000-0000C40F0000}"/>
    <cellStyle name="20 % - Markeringsfarve3 3 2 2 2 4 2" xfId="12807" xr:uid="{00000000-0005-0000-0000-0000C50F0000}"/>
    <cellStyle name="20 % - Markeringsfarve3 3 2 2 2 4 2 2" xfId="35415" xr:uid="{00000000-0005-0000-0000-000071770000}"/>
    <cellStyle name="20 % - Markeringsfarve3 3 2 2 2 4 3" xfId="12808" xr:uid="{00000000-0005-0000-0000-0000C60F0000}"/>
    <cellStyle name="20 % - Markeringsfarve3 3 2 2 2 4 3 2" xfId="35416" xr:uid="{00000000-0005-0000-0000-000072770000}"/>
    <cellStyle name="20 % - Markeringsfarve3 3 2 2 2 4 4" xfId="12809" xr:uid="{00000000-0005-0000-0000-0000C70F0000}"/>
    <cellStyle name="20 % - Markeringsfarve3 3 2 2 2 4 4 2" xfId="35417" xr:uid="{00000000-0005-0000-0000-000073770000}"/>
    <cellStyle name="20 % - Markeringsfarve3 3 2 2 2 4 5" xfId="31104" xr:uid="{00000000-0005-0000-0000-000070770000}"/>
    <cellStyle name="20 % - Markeringsfarve3 3 2 2 2 5" xfId="12810" xr:uid="{00000000-0005-0000-0000-0000C80F0000}"/>
    <cellStyle name="20 % - Markeringsfarve3 3 2 2 2 5 2" xfId="35418" xr:uid="{00000000-0005-0000-0000-000074770000}"/>
    <cellStyle name="20 % - Markeringsfarve3 3 2 2 2 6" xfId="12811" xr:uid="{00000000-0005-0000-0000-0000C90F0000}"/>
    <cellStyle name="20 % - Markeringsfarve3 3 2 2 2 6 2" xfId="35419" xr:uid="{00000000-0005-0000-0000-000075770000}"/>
    <cellStyle name="20 % - Markeringsfarve3 3 2 2 2 7" xfId="12812" xr:uid="{00000000-0005-0000-0000-0000CA0F0000}"/>
    <cellStyle name="20 % - Markeringsfarve3 3 2 2 2 7 2" xfId="35420" xr:uid="{00000000-0005-0000-0000-000076770000}"/>
    <cellStyle name="20 % - Markeringsfarve3 3 2 2 2 8" xfId="27472" xr:uid="{00000000-0005-0000-0000-000063770000}"/>
    <cellStyle name="20 % - Markeringsfarve3 3 2 2 3" xfId="663" xr:uid="{00000000-0005-0000-0000-0000CB0F0000}"/>
    <cellStyle name="20 % - Markeringsfarve3 3 2 2 3 2" xfId="664" xr:uid="{00000000-0005-0000-0000-0000CC0F0000}"/>
    <cellStyle name="20 % - Markeringsfarve3 3 2 2 3 2 2" xfId="5594" xr:uid="{00000000-0005-0000-0000-0000CD0F0000}"/>
    <cellStyle name="20 % - Markeringsfarve3 3 2 2 3 2 2 2" xfId="12813" xr:uid="{00000000-0005-0000-0000-0000CE0F0000}"/>
    <cellStyle name="20 % - Markeringsfarve3 3 2 2 3 2 2 2 2" xfId="35421" xr:uid="{00000000-0005-0000-0000-00007A770000}"/>
    <cellStyle name="20 % - Markeringsfarve3 3 2 2 3 2 2 3" xfId="12814" xr:uid="{00000000-0005-0000-0000-0000CF0F0000}"/>
    <cellStyle name="20 % - Markeringsfarve3 3 2 2 3 2 2 3 2" xfId="35422" xr:uid="{00000000-0005-0000-0000-00007B770000}"/>
    <cellStyle name="20 % - Markeringsfarve3 3 2 2 3 2 2 4" xfId="12815" xr:uid="{00000000-0005-0000-0000-0000D00F0000}"/>
    <cellStyle name="20 % - Markeringsfarve3 3 2 2 3 2 2 4 2" xfId="35423" xr:uid="{00000000-0005-0000-0000-00007C770000}"/>
    <cellStyle name="20 % - Markeringsfarve3 3 2 2 3 2 2 5" xfId="29334" xr:uid="{00000000-0005-0000-0000-000079770000}"/>
    <cellStyle name="20 % - Markeringsfarve3 3 2 2 3 2 3" xfId="8458" xr:uid="{00000000-0005-0000-0000-0000D10F0000}"/>
    <cellStyle name="20 % - Markeringsfarve3 3 2 2 3 2 3 2" xfId="31107" xr:uid="{00000000-0005-0000-0000-00007D770000}"/>
    <cellStyle name="20 % - Markeringsfarve3 3 2 2 3 2 4" xfId="12816" xr:uid="{00000000-0005-0000-0000-0000D20F0000}"/>
    <cellStyle name="20 % - Markeringsfarve3 3 2 2 3 2 4 2" xfId="35424" xr:uid="{00000000-0005-0000-0000-00007E770000}"/>
    <cellStyle name="20 % - Markeringsfarve3 3 2 2 3 2 5" xfId="12817" xr:uid="{00000000-0005-0000-0000-0000D30F0000}"/>
    <cellStyle name="20 % - Markeringsfarve3 3 2 2 3 2 5 2" xfId="35425" xr:uid="{00000000-0005-0000-0000-00007F770000}"/>
    <cellStyle name="20 % - Markeringsfarve3 3 2 2 3 2 6" xfId="27475" xr:uid="{00000000-0005-0000-0000-000078770000}"/>
    <cellStyle name="20 % - Markeringsfarve3 3 2 2 3 3" xfId="5593" xr:uid="{00000000-0005-0000-0000-0000D40F0000}"/>
    <cellStyle name="20 % - Markeringsfarve3 3 2 2 3 3 2" xfId="12818" xr:uid="{00000000-0005-0000-0000-0000D50F0000}"/>
    <cellStyle name="20 % - Markeringsfarve3 3 2 2 3 3 2 2" xfId="35426" xr:uid="{00000000-0005-0000-0000-000081770000}"/>
    <cellStyle name="20 % - Markeringsfarve3 3 2 2 3 3 3" xfId="12819" xr:uid="{00000000-0005-0000-0000-0000D60F0000}"/>
    <cellStyle name="20 % - Markeringsfarve3 3 2 2 3 3 3 2" xfId="35427" xr:uid="{00000000-0005-0000-0000-000082770000}"/>
    <cellStyle name="20 % - Markeringsfarve3 3 2 2 3 3 4" xfId="12820" xr:uid="{00000000-0005-0000-0000-0000D70F0000}"/>
    <cellStyle name="20 % - Markeringsfarve3 3 2 2 3 3 4 2" xfId="35428" xr:uid="{00000000-0005-0000-0000-000083770000}"/>
    <cellStyle name="20 % - Markeringsfarve3 3 2 2 3 3 5" xfId="29333" xr:uid="{00000000-0005-0000-0000-000080770000}"/>
    <cellStyle name="20 % - Markeringsfarve3 3 2 2 3 4" xfId="8457" xr:uid="{00000000-0005-0000-0000-0000D80F0000}"/>
    <cellStyle name="20 % - Markeringsfarve3 3 2 2 3 4 2" xfId="31106" xr:uid="{00000000-0005-0000-0000-000084770000}"/>
    <cellStyle name="20 % - Markeringsfarve3 3 2 2 3 5" xfId="12821" xr:uid="{00000000-0005-0000-0000-0000D90F0000}"/>
    <cellStyle name="20 % - Markeringsfarve3 3 2 2 3 5 2" xfId="35429" xr:uid="{00000000-0005-0000-0000-000085770000}"/>
    <cellStyle name="20 % - Markeringsfarve3 3 2 2 3 6" xfId="12822" xr:uid="{00000000-0005-0000-0000-0000DA0F0000}"/>
    <cellStyle name="20 % - Markeringsfarve3 3 2 2 3 6 2" xfId="35430" xr:uid="{00000000-0005-0000-0000-000086770000}"/>
    <cellStyle name="20 % - Markeringsfarve3 3 2 2 3 7" xfId="27474" xr:uid="{00000000-0005-0000-0000-000077770000}"/>
    <cellStyle name="20 % - Markeringsfarve3 3 2 2 4" xfId="665" xr:uid="{00000000-0005-0000-0000-0000DB0F0000}"/>
    <cellStyle name="20 % - Markeringsfarve3 3 2 2 4 2" xfId="5595" xr:uid="{00000000-0005-0000-0000-0000DC0F0000}"/>
    <cellStyle name="20 % - Markeringsfarve3 3 2 2 4 2 2" xfId="12823" xr:uid="{00000000-0005-0000-0000-0000DD0F0000}"/>
    <cellStyle name="20 % - Markeringsfarve3 3 2 2 4 2 2 2" xfId="35431" xr:uid="{00000000-0005-0000-0000-000089770000}"/>
    <cellStyle name="20 % - Markeringsfarve3 3 2 2 4 2 3" xfId="12824" xr:uid="{00000000-0005-0000-0000-0000DE0F0000}"/>
    <cellStyle name="20 % - Markeringsfarve3 3 2 2 4 2 3 2" xfId="35432" xr:uid="{00000000-0005-0000-0000-00008A770000}"/>
    <cellStyle name="20 % - Markeringsfarve3 3 2 2 4 2 4" xfId="12825" xr:uid="{00000000-0005-0000-0000-0000DF0F0000}"/>
    <cellStyle name="20 % - Markeringsfarve3 3 2 2 4 2 4 2" xfId="35433" xr:uid="{00000000-0005-0000-0000-00008B770000}"/>
    <cellStyle name="20 % - Markeringsfarve3 3 2 2 4 2 5" xfId="29335" xr:uid="{00000000-0005-0000-0000-000088770000}"/>
    <cellStyle name="20 % - Markeringsfarve3 3 2 2 4 3" xfId="8459" xr:uid="{00000000-0005-0000-0000-0000E00F0000}"/>
    <cellStyle name="20 % - Markeringsfarve3 3 2 2 4 3 2" xfId="31108" xr:uid="{00000000-0005-0000-0000-00008C770000}"/>
    <cellStyle name="20 % - Markeringsfarve3 3 2 2 4 4" xfId="12826" xr:uid="{00000000-0005-0000-0000-0000E10F0000}"/>
    <cellStyle name="20 % - Markeringsfarve3 3 2 2 4 4 2" xfId="35434" xr:uid="{00000000-0005-0000-0000-00008D770000}"/>
    <cellStyle name="20 % - Markeringsfarve3 3 2 2 4 5" xfId="12827" xr:uid="{00000000-0005-0000-0000-0000E20F0000}"/>
    <cellStyle name="20 % - Markeringsfarve3 3 2 2 4 5 2" xfId="35435" xr:uid="{00000000-0005-0000-0000-00008E770000}"/>
    <cellStyle name="20 % - Markeringsfarve3 3 2 2 4 6" xfId="27476" xr:uid="{00000000-0005-0000-0000-000087770000}"/>
    <cellStyle name="20 % - Markeringsfarve3 3 2 2 5" xfId="666" xr:uid="{00000000-0005-0000-0000-0000E30F0000}"/>
    <cellStyle name="20 % - Markeringsfarve3 3 2 2 5 2" xfId="5596" xr:uid="{00000000-0005-0000-0000-0000E40F0000}"/>
    <cellStyle name="20 % - Markeringsfarve3 3 2 2 5 2 2" xfId="12828" xr:uid="{00000000-0005-0000-0000-0000E50F0000}"/>
    <cellStyle name="20 % - Markeringsfarve3 3 2 2 5 2 2 2" xfId="35436" xr:uid="{00000000-0005-0000-0000-000091770000}"/>
    <cellStyle name="20 % - Markeringsfarve3 3 2 2 5 2 3" xfId="12829" xr:uid="{00000000-0005-0000-0000-0000E60F0000}"/>
    <cellStyle name="20 % - Markeringsfarve3 3 2 2 5 2 3 2" xfId="35437" xr:uid="{00000000-0005-0000-0000-000092770000}"/>
    <cellStyle name="20 % - Markeringsfarve3 3 2 2 5 2 4" xfId="12830" xr:uid="{00000000-0005-0000-0000-0000E70F0000}"/>
    <cellStyle name="20 % - Markeringsfarve3 3 2 2 5 2 4 2" xfId="35438" xr:uid="{00000000-0005-0000-0000-000093770000}"/>
    <cellStyle name="20 % - Markeringsfarve3 3 2 2 5 2 5" xfId="29336" xr:uid="{00000000-0005-0000-0000-000090770000}"/>
    <cellStyle name="20 % - Markeringsfarve3 3 2 2 5 3" xfId="8460" xr:uid="{00000000-0005-0000-0000-0000E80F0000}"/>
    <cellStyle name="20 % - Markeringsfarve3 3 2 2 5 3 2" xfId="31109" xr:uid="{00000000-0005-0000-0000-000094770000}"/>
    <cellStyle name="20 % - Markeringsfarve3 3 2 2 5 4" xfId="12831" xr:uid="{00000000-0005-0000-0000-0000E90F0000}"/>
    <cellStyle name="20 % - Markeringsfarve3 3 2 2 5 4 2" xfId="35439" xr:uid="{00000000-0005-0000-0000-000095770000}"/>
    <cellStyle name="20 % - Markeringsfarve3 3 2 2 5 5" xfId="12832" xr:uid="{00000000-0005-0000-0000-0000EA0F0000}"/>
    <cellStyle name="20 % - Markeringsfarve3 3 2 2 5 5 2" xfId="35440" xr:uid="{00000000-0005-0000-0000-000096770000}"/>
    <cellStyle name="20 % - Markeringsfarve3 3 2 2 5 6" xfId="27477" xr:uid="{00000000-0005-0000-0000-00008F770000}"/>
    <cellStyle name="20 % - Markeringsfarve3 3 2 2 6" xfId="667" xr:uid="{00000000-0005-0000-0000-0000EB0F0000}"/>
    <cellStyle name="20 % - Markeringsfarve3 3 2 2 6 2" xfId="5597" xr:uid="{00000000-0005-0000-0000-0000EC0F0000}"/>
    <cellStyle name="20 % - Markeringsfarve3 3 2 2 6 2 2" xfId="29337" xr:uid="{00000000-0005-0000-0000-000098770000}"/>
    <cellStyle name="20 % - Markeringsfarve3 3 2 2 6 3" xfId="8461" xr:uid="{00000000-0005-0000-0000-0000ED0F0000}"/>
    <cellStyle name="20 % - Markeringsfarve3 3 2 2 6 3 2" xfId="31110" xr:uid="{00000000-0005-0000-0000-000099770000}"/>
    <cellStyle name="20 % - Markeringsfarve3 3 2 2 6 4" xfId="12833" xr:uid="{00000000-0005-0000-0000-0000EE0F0000}"/>
    <cellStyle name="20 % - Markeringsfarve3 3 2 2 6 4 2" xfId="35441" xr:uid="{00000000-0005-0000-0000-00009A770000}"/>
    <cellStyle name="20 % - Markeringsfarve3 3 2 2 6 5" xfId="27478" xr:uid="{00000000-0005-0000-0000-000097770000}"/>
    <cellStyle name="20 % - Markeringsfarve3 3 2 2 7" xfId="5590" xr:uid="{00000000-0005-0000-0000-0000EF0F0000}"/>
    <cellStyle name="20 % - Markeringsfarve3 3 2 2 7 2" xfId="12834" xr:uid="{00000000-0005-0000-0000-0000F00F0000}"/>
    <cellStyle name="20 % - Markeringsfarve3 3 2 2 7 2 2" xfId="35442" xr:uid="{00000000-0005-0000-0000-00009C770000}"/>
    <cellStyle name="20 % - Markeringsfarve3 3 2 2 7 3" xfId="12835" xr:uid="{00000000-0005-0000-0000-0000F10F0000}"/>
    <cellStyle name="20 % - Markeringsfarve3 3 2 2 7 3 2" xfId="35443" xr:uid="{00000000-0005-0000-0000-00009D770000}"/>
    <cellStyle name="20 % - Markeringsfarve3 3 2 2 7 4" xfId="12836" xr:uid="{00000000-0005-0000-0000-0000F20F0000}"/>
    <cellStyle name="20 % - Markeringsfarve3 3 2 2 7 4 2" xfId="35444" xr:uid="{00000000-0005-0000-0000-00009E770000}"/>
    <cellStyle name="20 % - Markeringsfarve3 3 2 2 7 5" xfId="29330" xr:uid="{00000000-0005-0000-0000-00009B770000}"/>
    <cellStyle name="20 % - Markeringsfarve3 3 2 2 8" xfId="8454" xr:uid="{00000000-0005-0000-0000-0000F30F0000}"/>
    <cellStyle name="20 % - Markeringsfarve3 3 2 2 8 2" xfId="31103" xr:uid="{00000000-0005-0000-0000-00009F770000}"/>
    <cellStyle name="20 % - Markeringsfarve3 3 2 2 9" xfId="12837" xr:uid="{00000000-0005-0000-0000-0000F40F0000}"/>
    <cellStyle name="20 % - Markeringsfarve3 3 2 2 9 2" xfId="35445" xr:uid="{00000000-0005-0000-0000-0000A0770000}"/>
    <cellStyle name="20 % - Markeringsfarve3 3 2 3" xfId="668" xr:uid="{00000000-0005-0000-0000-0000F50F0000}"/>
    <cellStyle name="20 % - Markeringsfarve3 3 2 3 10" xfId="12838" xr:uid="{00000000-0005-0000-0000-0000F60F0000}"/>
    <cellStyle name="20 % - Markeringsfarve3 3 2 3 10 2" xfId="35446" xr:uid="{00000000-0005-0000-0000-0000A2770000}"/>
    <cellStyle name="20 % - Markeringsfarve3 3 2 3 11" xfId="27479" xr:uid="{00000000-0005-0000-0000-0000A1770000}"/>
    <cellStyle name="20 % - Markeringsfarve3 3 2 3 2" xfId="669" xr:uid="{00000000-0005-0000-0000-0000F70F0000}"/>
    <cellStyle name="20 % - Markeringsfarve3 3 2 3 2 2" xfId="670" xr:uid="{00000000-0005-0000-0000-0000F80F0000}"/>
    <cellStyle name="20 % - Markeringsfarve3 3 2 3 2 2 2" xfId="5600" xr:uid="{00000000-0005-0000-0000-0000F90F0000}"/>
    <cellStyle name="20 % - Markeringsfarve3 3 2 3 2 2 2 2" xfId="12839" xr:uid="{00000000-0005-0000-0000-0000FA0F0000}"/>
    <cellStyle name="20 % - Markeringsfarve3 3 2 3 2 2 2 2 2" xfId="35447" xr:uid="{00000000-0005-0000-0000-0000A6770000}"/>
    <cellStyle name="20 % - Markeringsfarve3 3 2 3 2 2 2 3" xfId="12840" xr:uid="{00000000-0005-0000-0000-0000FB0F0000}"/>
    <cellStyle name="20 % - Markeringsfarve3 3 2 3 2 2 2 3 2" xfId="35448" xr:uid="{00000000-0005-0000-0000-0000A7770000}"/>
    <cellStyle name="20 % - Markeringsfarve3 3 2 3 2 2 2 4" xfId="12841" xr:uid="{00000000-0005-0000-0000-0000FC0F0000}"/>
    <cellStyle name="20 % - Markeringsfarve3 3 2 3 2 2 2 4 2" xfId="35449" xr:uid="{00000000-0005-0000-0000-0000A8770000}"/>
    <cellStyle name="20 % - Markeringsfarve3 3 2 3 2 2 2 5" xfId="29340" xr:uid="{00000000-0005-0000-0000-0000A5770000}"/>
    <cellStyle name="20 % - Markeringsfarve3 3 2 3 2 2 3" xfId="8464" xr:uid="{00000000-0005-0000-0000-0000FD0F0000}"/>
    <cellStyle name="20 % - Markeringsfarve3 3 2 3 2 2 3 2" xfId="31113" xr:uid="{00000000-0005-0000-0000-0000A9770000}"/>
    <cellStyle name="20 % - Markeringsfarve3 3 2 3 2 2 4" xfId="12842" xr:uid="{00000000-0005-0000-0000-0000FE0F0000}"/>
    <cellStyle name="20 % - Markeringsfarve3 3 2 3 2 2 4 2" xfId="35450" xr:uid="{00000000-0005-0000-0000-0000AA770000}"/>
    <cellStyle name="20 % - Markeringsfarve3 3 2 3 2 2 5" xfId="12843" xr:uid="{00000000-0005-0000-0000-0000FF0F0000}"/>
    <cellStyle name="20 % - Markeringsfarve3 3 2 3 2 2 5 2" xfId="35451" xr:uid="{00000000-0005-0000-0000-0000AB770000}"/>
    <cellStyle name="20 % - Markeringsfarve3 3 2 3 2 2 6" xfId="27481" xr:uid="{00000000-0005-0000-0000-0000A4770000}"/>
    <cellStyle name="20 % - Markeringsfarve3 3 2 3 2 3" xfId="5599" xr:uid="{00000000-0005-0000-0000-000000100000}"/>
    <cellStyle name="20 % - Markeringsfarve3 3 2 3 2 3 2" xfId="12844" xr:uid="{00000000-0005-0000-0000-000001100000}"/>
    <cellStyle name="20 % - Markeringsfarve3 3 2 3 2 3 2 2" xfId="35452" xr:uid="{00000000-0005-0000-0000-0000AD770000}"/>
    <cellStyle name="20 % - Markeringsfarve3 3 2 3 2 3 3" xfId="12845" xr:uid="{00000000-0005-0000-0000-000002100000}"/>
    <cellStyle name="20 % - Markeringsfarve3 3 2 3 2 3 3 2" xfId="35453" xr:uid="{00000000-0005-0000-0000-0000AE770000}"/>
    <cellStyle name="20 % - Markeringsfarve3 3 2 3 2 3 4" xfId="12846" xr:uid="{00000000-0005-0000-0000-000003100000}"/>
    <cellStyle name="20 % - Markeringsfarve3 3 2 3 2 3 4 2" xfId="35454" xr:uid="{00000000-0005-0000-0000-0000AF770000}"/>
    <cellStyle name="20 % - Markeringsfarve3 3 2 3 2 3 5" xfId="29339" xr:uid="{00000000-0005-0000-0000-0000AC770000}"/>
    <cellStyle name="20 % - Markeringsfarve3 3 2 3 2 4" xfId="8463" xr:uid="{00000000-0005-0000-0000-000004100000}"/>
    <cellStyle name="20 % - Markeringsfarve3 3 2 3 2 4 2" xfId="12847" xr:uid="{00000000-0005-0000-0000-000005100000}"/>
    <cellStyle name="20 % - Markeringsfarve3 3 2 3 2 4 2 2" xfId="35455" xr:uid="{00000000-0005-0000-0000-0000B1770000}"/>
    <cellStyle name="20 % - Markeringsfarve3 3 2 3 2 4 3" xfId="12848" xr:uid="{00000000-0005-0000-0000-000006100000}"/>
    <cellStyle name="20 % - Markeringsfarve3 3 2 3 2 4 3 2" xfId="35456" xr:uid="{00000000-0005-0000-0000-0000B2770000}"/>
    <cellStyle name="20 % - Markeringsfarve3 3 2 3 2 4 4" xfId="12849" xr:uid="{00000000-0005-0000-0000-000007100000}"/>
    <cellStyle name="20 % - Markeringsfarve3 3 2 3 2 4 4 2" xfId="35457" xr:uid="{00000000-0005-0000-0000-0000B3770000}"/>
    <cellStyle name="20 % - Markeringsfarve3 3 2 3 2 4 5" xfId="31112" xr:uid="{00000000-0005-0000-0000-0000B0770000}"/>
    <cellStyle name="20 % - Markeringsfarve3 3 2 3 2 5" xfId="12850" xr:uid="{00000000-0005-0000-0000-000008100000}"/>
    <cellStyle name="20 % - Markeringsfarve3 3 2 3 2 5 2" xfId="35458" xr:uid="{00000000-0005-0000-0000-0000B4770000}"/>
    <cellStyle name="20 % - Markeringsfarve3 3 2 3 2 6" xfId="12851" xr:uid="{00000000-0005-0000-0000-000009100000}"/>
    <cellStyle name="20 % - Markeringsfarve3 3 2 3 2 6 2" xfId="35459" xr:uid="{00000000-0005-0000-0000-0000B5770000}"/>
    <cellStyle name="20 % - Markeringsfarve3 3 2 3 2 7" xfId="12852" xr:uid="{00000000-0005-0000-0000-00000A100000}"/>
    <cellStyle name="20 % - Markeringsfarve3 3 2 3 2 7 2" xfId="35460" xr:uid="{00000000-0005-0000-0000-0000B6770000}"/>
    <cellStyle name="20 % - Markeringsfarve3 3 2 3 2 8" xfId="27480" xr:uid="{00000000-0005-0000-0000-0000A3770000}"/>
    <cellStyle name="20 % - Markeringsfarve3 3 2 3 3" xfId="671" xr:uid="{00000000-0005-0000-0000-00000B100000}"/>
    <cellStyle name="20 % - Markeringsfarve3 3 2 3 3 2" xfId="672" xr:uid="{00000000-0005-0000-0000-00000C100000}"/>
    <cellStyle name="20 % - Markeringsfarve3 3 2 3 3 2 2" xfId="5602" xr:uid="{00000000-0005-0000-0000-00000D100000}"/>
    <cellStyle name="20 % - Markeringsfarve3 3 2 3 3 2 2 2" xfId="12853" xr:uid="{00000000-0005-0000-0000-00000E100000}"/>
    <cellStyle name="20 % - Markeringsfarve3 3 2 3 3 2 2 2 2" xfId="35461" xr:uid="{00000000-0005-0000-0000-0000BA770000}"/>
    <cellStyle name="20 % - Markeringsfarve3 3 2 3 3 2 2 3" xfId="12854" xr:uid="{00000000-0005-0000-0000-00000F100000}"/>
    <cellStyle name="20 % - Markeringsfarve3 3 2 3 3 2 2 3 2" xfId="35462" xr:uid="{00000000-0005-0000-0000-0000BB770000}"/>
    <cellStyle name="20 % - Markeringsfarve3 3 2 3 3 2 2 4" xfId="12855" xr:uid="{00000000-0005-0000-0000-000010100000}"/>
    <cellStyle name="20 % - Markeringsfarve3 3 2 3 3 2 2 4 2" xfId="35463" xr:uid="{00000000-0005-0000-0000-0000BC770000}"/>
    <cellStyle name="20 % - Markeringsfarve3 3 2 3 3 2 2 5" xfId="29342" xr:uid="{00000000-0005-0000-0000-0000B9770000}"/>
    <cellStyle name="20 % - Markeringsfarve3 3 2 3 3 2 3" xfId="8466" xr:uid="{00000000-0005-0000-0000-000011100000}"/>
    <cellStyle name="20 % - Markeringsfarve3 3 2 3 3 2 3 2" xfId="31115" xr:uid="{00000000-0005-0000-0000-0000BD770000}"/>
    <cellStyle name="20 % - Markeringsfarve3 3 2 3 3 2 4" xfId="12856" xr:uid="{00000000-0005-0000-0000-000012100000}"/>
    <cellStyle name="20 % - Markeringsfarve3 3 2 3 3 2 4 2" xfId="35464" xr:uid="{00000000-0005-0000-0000-0000BE770000}"/>
    <cellStyle name="20 % - Markeringsfarve3 3 2 3 3 2 5" xfId="12857" xr:uid="{00000000-0005-0000-0000-000013100000}"/>
    <cellStyle name="20 % - Markeringsfarve3 3 2 3 3 2 5 2" xfId="35465" xr:uid="{00000000-0005-0000-0000-0000BF770000}"/>
    <cellStyle name="20 % - Markeringsfarve3 3 2 3 3 2 6" xfId="27483" xr:uid="{00000000-0005-0000-0000-0000B8770000}"/>
    <cellStyle name="20 % - Markeringsfarve3 3 2 3 3 3" xfId="5601" xr:uid="{00000000-0005-0000-0000-000014100000}"/>
    <cellStyle name="20 % - Markeringsfarve3 3 2 3 3 3 2" xfId="12858" xr:uid="{00000000-0005-0000-0000-000015100000}"/>
    <cellStyle name="20 % - Markeringsfarve3 3 2 3 3 3 2 2" xfId="35466" xr:uid="{00000000-0005-0000-0000-0000C1770000}"/>
    <cellStyle name="20 % - Markeringsfarve3 3 2 3 3 3 3" xfId="12859" xr:uid="{00000000-0005-0000-0000-000016100000}"/>
    <cellStyle name="20 % - Markeringsfarve3 3 2 3 3 3 3 2" xfId="35467" xr:uid="{00000000-0005-0000-0000-0000C2770000}"/>
    <cellStyle name="20 % - Markeringsfarve3 3 2 3 3 3 4" xfId="12860" xr:uid="{00000000-0005-0000-0000-000017100000}"/>
    <cellStyle name="20 % - Markeringsfarve3 3 2 3 3 3 4 2" xfId="35468" xr:uid="{00000000-0005-0000-0000-0000C3770000}"/>
    <cellStyle name="20 % - Markeringsfarve3 3 2 3 3 3 5" xfId="29341" xr:uid="{00000000-0005-0000-0000-0000C0770000}"/>
    <cellStyle name="20 % - Markeringsfarve3 3 2 3 3 4" xfId="8465" xr:uid="{00000000-0005-0000-0000-000018100000}"/>
    <cellStyle name="20 % - Markeringsfarve3 3 2 3 3 4 2" xfId="31114" xr:uid="{00000000-0005-0000-0000-0000C4770000}"/>
    <cellStyle name="20 % - Markeringsfarve3 3 2 3 3 5" xfId="12861" xr:uid="{00000000-0005-0000-0000-000019100000}"/>
    <cellStyle name="20 % - Markeringsfarve3 3 2 3 3 5 2" xfId="35469" xr:uid="{00000000-0005-0000-0000-0000C5770000}"/>
    <cellStyle name="20 % - Markeringsfarve3 3 2 3 3 6" xfId="12862" xr:uid="{00000000-0005-0000-0000-00001A100000}"/>
    <cellStyle name="20 % - Markeringsfarve3 3 2 3 3 6 2" xfId="35470" xr:uid="{00000000-0005-0000-0000-0000C6770000}"/>
    <cellStyle name="20 % - Markeringsfarve3 3 2 3 3 7" xfId="27482" xr:uid="{00000000-0005-0000-0000-0000B7770000}"/>
    <cellStyle name="20 % - Markeringsfarve3 3 2 3 4" xfId="673" xr:uid="{00000000-0005-0000-0000-00001B100000}"/>
    <cellStyle name="20 % - Markeringsfarve3 3 2 3 4 2" xfId="5603" xr:uid="{00000000-0005-0000-0000-00001C100000}"/>
    <cellStyle name="20 % - Markeringsfarve3 3 2 3 4 2 2" xfId="12863" xr:uid="{00000000-0005-0000-0000-00001D100000}"/>
    <cellStyle name="20 % - Markeringsfarve3 3 2 3 4 2 2 2" xfId="35471" xr:uid="{00000000-0005-0000-0000-0000C9770000}"/>
    <cellStyle name="20 % - Markeringsfarve3 3 2 3 4 2 3" xfId="12864" xr:uid="{00000000-0005-0000-0000-00001E100000}"/>
    <cellStyle name="20 % - Markeringsfarve3 3 2 3 4 2 3 2" xfId="35472" xr:uid="{00000000-0005-0000-0000-0000CA770000}"/>
    <cellStyle name="20 % - Markeringsfarve3 3 2 3 4 2 4" xfId="12865" xr:uid="{00000000-0005-0000-0000-00001F100000}"/>
    <cellStyle name="20 % - Markeringsfarve3 3 2 3 4 2 4 2" xfId="35473" xr:uid="{00000000-0005-0000-0000-0000CB770000}"/>
    <cellStyle name="20 % - Markeringsfarve3 3 2 3 4 2 5" xfId="29343" xr:uid="{00000000-0005-0000-0000-0000C8770000}"/>
    <cellStyle name="20 % - Markeringsfarve3 3 2 3 4 3" xfId="8467" xr:uid="{00000000-0005-0000-0000-000020100000}"/>
    <cellStyle name="20 % - Markeringsfarve3 3 2 3 4 3 2" xfId="31116" xr:uid="{00000000-0005-0000-0000-0000CC770000}"/>
    <cellStyle name="20 % - Markeringsfarve3 3 2 3 4 4" xfId="12866" xr:uid="{00000000-0005-0000-0000-000021100000}"/>
    <cellStyle name="20 % - Markeringsfarve3 3 2 3 4 4 2" xfId="35474" xr:uid="{00000000-0005-0000-0000-0000CD770000}"/>
    <cellStyle name="20 % - Markeringsfarve3 3 2 3 4 5" xfId="12867" xr:uid="{00000000-0005-0000-0000-000022100000}"/>
    <cellStyle name="20 % - Markeringsfarve3 3 2 3 4 5 2" xfId="35475" xr:uid="{00000000-0005-0000-0000-0000CE770000}"/>
    <cellStyle name="20 % - Markeringsfarve3 3 2 3 4 6" xfId="27484" xr:uid="{00000000-0005-0000-0000-0000C7770000}"/>
    <cellStyle name="20 % - Markeringsfarve3 3 2 3 5" xfId="674" xr:uid="{00000000-0005-0000-0000-000023100000}"/>
    <cellStyle name="20 % - Markeringsfarve3 3 2 3 5 2" xfId="5604" xr:uid="{00000000-0005-0000-0000-000024100000}"/>
    <cellStyle name="20 % - Markeringsfarve3 3 2 3 5 2 2" xfId="12868" xr:uid="{00000000-0005-0000-0000-000025100000}"/>
    <cellStyle name="20 % - Markeringsfarve3 3 2 3 5 2 2 2" xfId="35476" xr:uid="{00000000-0005-0000-0000-0000D1770000}"/>
    <cellStyle name="20 % - Markeringsfarve3 3 2 3 5 2 3" xfId="12869" xr:uid="{00000000-0005-0000-0000-000026100000}"/>
    <cellStyle name="20 % - Markeringsfarve3 3 2 3 5 2 3 2" xfId="35477" xr:uid="{00000000-0005-0000-0000-0000D2770000}"/>
    <cellStyle name="20 % - Markeringsfarve3 3 2 3 5 2 4" xfId="12870" xr:uid="{00000000-0005-0000-0000-000027100000}"/>
    <cellStyle name="20 % - Markeringsfarve3 3 2 3 5 2 4 2" xfId="35478" xr:uid="{00000000-0005-0000-0000-0000D3770000}"/>
    <cellStyle name="20 % - Markeringsfarve3 3 2 3 5 2 5" xfId="29344" xr:uid="{00000000-0005-0000-0000-0000D0770000}"/>
    <cellStyle name="20 % - Markeringsfarve3 3 2 3 5 3" xfId="8468" xr:uid="{00000000-0005-0000-0000-000028100000}"/>
    <cellStyle name="20 % - Markeringsfarve3 3 2 3 5 3 2" xfId="31117" xr:uid="{00000000-0005-0000-0000-0000D4770000}"/>
    <cellStyle name="20 % - Markeringsfarve3 3 2 3 5 4" xfId="12871" xr:uid="{00000000-0005-0000-0000-000029100000}"/>
    <cellStyle name="20 % - Markeringsfarve3 3 2 3 5 4 2" xfId="35479" xr:uid="{00000000-0005-0000-0000-0000D5770000}"/>
    <cellStyle name="20 % - Markeringsfarve3 3 2 3 5 5" xfId="12872" xr:uid="{00000000-0005-0000-0000-00002A100000}"/>
    <cellStyle name="20 % - Markeringsfarve3 3 2 3 5 5 2" xfId="35480" xr:uid="{00000000-0005-0000-0000-0000D6770000}"/>
    <cellStyle name="20 % - Markeringsfarve3 3 2 3 5 6" xfId="27485" xr:uid="{00000000-0005-0000-0000-0000CF770000}"/>
    <cellStyle name="20 % - Markeringsfarve3 3 2 3 6" xfId="675" xr:uid="{00000000-0005-0000-0000-00002B100000}"/>
    <cellStyle name="20 % - Markeringsfarve3 3 2 3 6 2" xfId="5605" xr:uid="{00000000-0005-0000-0000-00002C100000}"/>
    <cellStyle name="20 % - Markeringsfarve3 3 2 3 6 2 2" xfId="29345" xr:uid="{00000000-0005-0000-0000-0000D8770000}"/>
    <cellStyle name="20 % - Markeringsfarve3 3 2 3 6 3" xfId="8469" xr:uid="{00000000-0005-0000-0000-00002D100000}"/>
    <cellStyle name="20 % - Markeringsfarve3 3 2 3 6 3 2" xfId="31118" xr:uid="{00000000-0005-0000-0000-0000D9770000}"/>
    <cellStyle name="20 % - Markeringsfarve3 3 2 3 6 4" xfId="12873" xr:uid="{00000000-0005-0000-0000-00002E100000}"/>
    <cellStyle name="20 % - Markeringsfarve3 3 2 3 6 4 2" xfId="35481" xr:uid="{00000000-0005-0000-0000-0000DA770000}"/>
    <cellStyle name="20 % - Markeringsfarve3 3 2 3 6 5" xfId="27486" xr:uid="{00000000-0005-0000-0000-0000D7770000}"/>
    <cellStyle name="20 % - Markeringsfarve3 3 2 3 7" xfId="5598" xr:uid="{00000000-0005-0000-0000-00002F100000}"/>
    <cellStyle name="20 % - Markeringsfarve3 3 2 3 7 2" xfId="12874" xr:uid="{00000000-0005-0000-0000-000030100000}"/>
    <cellStyle name="20 % - Markeringsfarve3 3 2 3 7 2 2" xfId="35482" xr:uid="{00000000-0005-0000-0000-0000DC770000}"/>
    <cellStyle name="20 % - Markeringsfarve3 3 2 3 7 3" xfId="12875" xr:uid="{00000000-0005-0000-0000-000031100000}"/>
    <cellStyle name="20 % - Markeringsfarve3 3 2 3 7 3 2" xfId="35483" xr:uid="{00000000-0005-0000-0000-0000DD770000}"/>
    <cellStyle name="20 % - Markeringsfarve3 3 2 3 7 4" xfId="12876" xr:uid="{00000000-0005-0000-0000-000032100000}"/>
    <cellStyle name="20 % - Markeringsfarve3 3 2 3 7 4 2" xfId="35484" xr:uid="{00000000-0005-0000-0000-0000DE770000}"/>
    <cellStyle name="20 % - Markeringsfarve3 3 2 3 7 5" xfId="29338" xr:uid="{00000000-0005-0000-0000-0000DB770000}"/>
    <cellStyle name="20 % - Markeringsfarve3 3 2 3 8" xfId="8462" xr:uid="{00000000-0005-0000-0000-000033100000}"/>
    <cellStyle name="20 % - Markeringsfarve3 3 2 3 8 2" xfId="31111" xr:uid="{00000000-0005-0000-0000-0000DF770000}"/>
    <cellStyle name="20 % - Markeringsfarve3 3 2 3 9" xfId="12877" xr:uid="{00000000-0005-0000-0000-000034100000}"/>
    <cellStyle name="20 % - Markeringsfarve3 3 2 3 9 2" xfId="35485" xr:uid="{00000000-0005-0000-0000-0000E0770000}"/>
    <cellStyle name="20 % - Markeringsfarve3 3 2 4" xfId="676" xr:uid="{00000000-0005-0000-0000-000035100000}"/>
    <cellStyle name="20 % - Markeringsfarve3 3 2 4 2" xfId="677" xr:uid="{00000000-0005-0000-0000-000036100000}"/>
    <cellStyle name="20 % - Markeringsfarve3 3 2 4 2 2" xfId="5607" xr:uid="{00000000-0005-0000-0000-000037100000}"/>
    <cellStyle name="20 % - Markeringsfarve3 3 2 4 2 2 2" xfId="12878" xr:uid="{00000000-0005-0000-0000-000038100000}"/>
    <cellStyle name="20 % - Markeringsfarve3 3 2 4 2 2 2 2" xfId="35486" xr:uid="{00000000-0005-0000-0000-0000E4770000}"/>
    <cellStyle name="20 % - Markeringsfarve3 3 2 4 2 2 3" xfId="12879" xr:uid="{00000000-0005-0000-0000-000039100000}"/>
    <cellStyle name="20 % - Markeringsfarve3 3 2 4 2 2 3 2" xfId="35487" xr:uid="{00000000-0005-0000-0000-0000E5770000}"/>
    <cellStyle name="20 % - Markeringsfarve3 3 2 4 2 2 4" xfId="12880" xr:uid="{00000000-0005-0000-0000-00003A100000}"/>
    <cellStyle name="20 % - Markeringsfarve3 3 2 4 2 2 4 2" xfId="35488" xr:uid="{00000000-0005-0000-0000-0000E6770000}"/>
    <cellStyle name="20 % - Markeringsfarve3 3 2 4 2 2 5" xfId="29347" xr:uid="{00000000-0005-0000-0000-0000E3770000}"/>
    <cellStyle name="20 % - Markeringsfarve3 3 2 4 2 3" xfId="8471" xr:uid="{00000000-0005-0000-0000-00003B100000}"/>
    <cellStyle name="20 % - Markeringsfarve3 3 2 4 2 3 2" xfId="12881" xr:uid="{00000000-0005-0000-0000-00003C100000}"/>
    <cellStyle name="20 % - Markeringsfarve3 3 2 4 2 3 2 2" xfId="35489" xr:uid="{00000000-0005-0000-0000-0000E8770000}"/>
    <cellStyle name="20 % - Markeringsfarve3 3 2 4 2 3 3" xfId="12882" xr:uid="{00000000-0005-0000-0000-00003D100000}"/>
    <cellStyle name="20 % - Markeringsfarve3 3 2 4 2 3 3 2" xfId="35490" xr:uid="{00000000-0005-0000-0000-0000E9770000}"/>
    <cellStyle name="20 % - Markeringsfarve3 3 2 4 2 3 4" xfId="12883" xr:uid="{00000000-0005-0000-0000-00003E100000}"/>
    <cellStyle name="20 % - Markeringsfarve3 3 2 4 2 3 4 2" xfId="35491" xr:uid="{00000000-0005-0000-0000-0000EA770000}"/>
    <cellStyle name="20 % - Markeringsfarve3 3 2 4 2 3 5" xfId="31120" xr:uid="{00000000-0005-0000-0000-0000E7770000}"/>
    <cellStyle name="20 % - Markeringsfarve3 3 2 4 2 4" xfId="12884" xr:uid="{00000000-0005-0000-0000-00003F100000}"/>
    <cellStyle name="20 % - Markeringsfarve3 3 2 4 2 4 2" xfId="35492" xr:uid="{00000000-0005-0000-0000-0000EB770000}"/>
    <cellStyle name="20 % - Markeringsfarve3 3 2 4 2 5" xfId="12885" xr:uid="{00000000-0005-0000-0000-000040100000}"/>
    <cellStyle name="20 % - Markeringsfarve3 3 2 4 2 5 2" xfId="35493" xr:uid="{00000000-0005-0000-0000-0000EC770000}"/>
    <cellStyle name="20 % - Markeringsfarve3 3 2 4 2 6" xfId="12886" xr:uid="{00000000-0005-0000-0000-000041100000}"/>
    <cellStyle name="20 % - Markeringsfarve3 3 2 4 2 6 2" xfId="35494" xr:uid="{00000000-0005-0000-0000-0000ED770000}"/>
    <cellStyle name="20 % - Markeringsfarve3 3 2 4 2 7" xfId="27488" xr:uid="{00000000-0005-0000-0000-0000E2770000}"/>
    <cellStyle name="20 % - Markeringsfarve3 3 2 4 3" xfId="5606" xr:uid="{00000000-0005-0000-0000-000042100000}"/>
    <cellStyle name="20 % - Markeringsfarve3 3 2 4 3 2" xfId="12887" xr:uid="{00000000-0005-0000-0000-000043100000}"/>
    <cellStyle name="20 % - Markeringsfarve3 3 2 4 3 2 2" xfId="35495" xr:uid="{00000000-0005-0000-0000-0000EF770000}"/>
    <cellStyle name="20 % - Markeringsfarve3 3 2 4 3 3" xfId="12888" xr:uid="{00000000-0005-0000-0000-000044100000}"/>
    <cellStyle name="20 % - Markeringsfarve3 3 2 4 3 3 2" xfId="35496" xr:uid="{00000000-0005-0000-0000-0000F0770000}"/>
    <cellStyle name="20 % - Markeringsfarve3 3 2 4 3 4" xfId="12889" xr:uid="{00000000-0005-0000-0000-000045100000}"/>
    <cellStyle name="20 % - Markeringsfarve3 3 2 4 3 4 2" xfId="35497" xr:uid="{00000000-0005-0000-0000-0000F1770000}"/>
    <cellStyle name="20 % - Markeringsfarve3 3 2 4 3 5" xfId="29346" xr:uid="{00000000-0005-0000-0000-0000EE770000}"/>
    <cellStyle name="20 % - Markeringsfarve3 3 2 4 4" xfId="8470" xr:uid="{00000000-0005-0000-0000-000046100000}"/>
    <cellStyle name="20 % - Markeringsfarve3 3 2 4 4 2" xfId="12890" xr:uid="{00000000-0005-0000-0000-000047100000}"/>
    <cellStyle name="20 % - Markeringsfarve3 3 2 4 4 2 2" xfId="35498" xr:uid="{00000000-0005-0000-0000-0000F3770000}"/>
    <cellStyle name="20 % - Markeringsfarve3 3 2 4 4 3" xfId="12891" xr:uid="{00000000-0005-0000-0000-000048100000}"/>
    <cellStyle name="20 % - Markeringsfarve3 3 2 4 4 3 2" xfId="35499" xr:uid="{00000000-0005-0000-0000-0000F4770000}"/>
    <cellStyle name="20 % - Markeringsfarve3 3 2 4 4 4" xfId="12892" xr:uid="{00000000-0005-0000-0000-000049100000}"/>
    <cellStyle name="20 % - Markeringsfarve3 3 2 4 4 4 2" xfId="35500" xr:uid="{00000000-0005-0000-0000-0000F5770000}"/>
    <cellStyle name="20 % - Markeringsfarve3 3 2 4 4 5" xfId="31119" xr:uid="{00000000-0005-0000-0000-0000F2770000}"/>
    <cellStyle name="20 % - Markeringsfarve3 3 2 4 5" xfId="12893" xr:uid="{00000000-0005-0000-0000-00004A100000}"/>
    <cellStyle name="20 % - Markeringsfarve3 3 2 4 5 2" xfId="35501" xr:uid="{00000000-0005-0000-0000-0000F6770000}"/>
    <cellStyle name="20 % - Markeringsfarve3 3 2 4 6" xfId="12894" xr:uid="{00000000-0005-0000-0000-00004B100000}"/>
    <cellStyle name="20 % - Markeringsfarve3 3 2 4 6 2" xfId="35502" xr:uid="{00000000-0005-0000-0000-0000F7770000}"/>
    <cellStyle name="20 % - Markeringsfarve3 3 2 4 7" xfId="12895" xr:uid="{00000000-0005-0000-0000-00004C100000}"/>
    <cellStyle name="20 % - Markeringsfarve3 3 2 4 7 2" xfId="35503" xr:uid="{00000000-0005-0000-0000-0000F8770000}"/>
    <cellStyle name="20 % - Markeringsfarve3 3 2 4 8" xfId="27487" xr:uid="{00000000-0005-0000-0000-0000E1770000}"/>
    <cellStyle name="20 % - Markeringsfarve3 3 2 5" xfId="678" xr:uid="{00000000-0005-0000-0000-00004D100000}"/>
    <cellStyle name="20 % - Markeringsfarve3 3 2 5 2" xfId="679" xr:uid="{00000000-0005-0000-0000-00004E100000}"/>
    <cellStyle name="20 % - Markeringsfarve3 3 2 5 2 2" xfId="5609" xr:uid="{00000000-0005-0000-0000-00004F100000}"/>
    <cellStyle name="20 % - Markeringsfarve3 3 2 5 2 2 2" xfId="12896" xr:uid="{00000000-0005-0000-0000-000050100000}"/>
    <cellStyle name="20 % - Markeringsfarve3 3 2 5 2 2 2 2" xfId="35504" xr:uid="{00000000-0005-0000-0000-0000FC770000}"/>
    <cellStyle name="20 % - Markeringsfarve3 3 2 5 2 2 3" xfId="12897" xr:uid="{00000000-0005-0000-0000-000051100000}"/>
    <cellStyle name="20 % - Markeringsfarve3 3 2 5 2 2 3 2" xfId="35505" xr:uid="{00000000-0005-0000-0000-0000FD770000}"/>
    <cellStyle name="20 % - Markeringsfarve3 3 2 5 2 2 4" xfId="12898" xr:uid="{00000000-0005-0000-0000-000052100000}"/>
    <cellStyle name="20 % - Markeringsfarve3 3 2 5 2 2 4 2" xfId="35506" xr:uid="{00000000-0005-0000-0000-0000FE770000}"/>
    <cellStyle name="20 % - Markeringsfarve3 3 2 5 2 2 5" xfId="29349" xr:uid="{00000000-0005-0000-0000-0000FB770000}"/>
    <cellStyle name="20 % - Markeringsfarve3 3 2 5 2 3" xfId="8473" xr:uid="{00000000-0005-0000-0000-000053100000}"/>
    <cellStyle name="20 % - Markeringsfarve3 3 2 5 2 3 2" xfId="31122" xr:uid="{00000000-0005-0000-0000-0000FF770000}"/>
    <cellStyle name="20 % - Markeringsfarve3 3 2 5 2 4" xfId="12899" xr:uid="{00000000-0005-0000-0000-000054100000}"/>
    <cellStyle name="20 % - Markeringsfarve3 3 2 5 2 4 2" xfId="35507" xr:uid="{00000000-0005-0000-0000-000000780000}"/>
    <cellStyle name="20 % - Markeringsfarve3 3 2 5 2 5" xfId="12900" xr:uid="{00000000-0005-0000-0000-000055100000}"/>
    <cellStyle name="20 % - Markeringsfarve3 3 2 5 2 5 2" xfId="35508" xr:uid="{00000000-0005-0000-0000-000001780000}"/>
    <cellStyle name="20 % - Markeringsfarve3 3 2 5 2 6" xfId="27490" xr:uid="{00000000-0005-0000-0000-0000FA770000}"/>
    <cellStyle name="20 % - Markeringsfarve3 3 2 5 3" xfId="5608" xr:uid="{00000000-0005-0000-0000-000056100000}"/>
    <cellStyle name="20 % - Markeringsfarve3 3 2 5 3 2" xfId="12901" xr:uid="{00000000-0005-0000-0000-000057100000}"/>
    <cellStyle name="20 % - Markeringsfarve3 3 2 5 3 2 2" xfId="35509" xr:uid="{00000000-0005-0000-0000-000003780000}"/>
    <cellStyle name="20 % - Markeringsfarve3 3 2 5 3 3" xfId="12902" xr:uid="{00000000-0005-0000-0000-000058100000}"/>
    <cellStyle name="20 % - Markeringsfarve3 3 2 5 3 3 2" xfId="35510" xr:uid="{00000000-0005-0000-0000-000004780000}"/>
    <cellStyle name="20 % - Markeringsfarve3 3 2 5 3 4" xfId="12903" xr:uid="{00000000-0005-0000-0000-000059100000}"/>
    <cellStyle name="20 % - Markeringsfarve3 3 2 5 3 4 2" xfId="35511" xr:uid="{00000000-0005-0000-0000-000005780000}"/>
    <cellStyle name="20 % - Markeringsfarve3 3 2 5 3 5" xfId="29348" xr:uid="{00000000-0005-0000-0000-000002780000}"/>
    <cellStyle name="20 % - Markeringsfarve3 3 2 5 4" xfId="8472" xr:uid="{00000000-0005-0000-0000-00005A100000}"/>
    <cellStyle name="20 % - Markeringsfarve3 3 2 5 4 2" xfId="12904" xr:uid="{00000000-0005-0000-0000-00005B100000}"/>
    <cellStyle name="20 % - Markeringsfarve3 3 2 5 4 2 2" xfId="35512" xr:uid="{00000000-0005-0000-0000-000007780000}"/>
    <cellStyle name="20 % - Markeringsfarve3 3 2 5 4 3" xfId="12905" xr:uid="{00000000-0005-0000-0000-00005C100000}"/>
    <cellStyle name="20 % - Markeringsfarve3 3 2 5 4 3 2" xfId="35513" xr:uid="{00000000-0005-0000-0000-000008780000}"/>
    <cellStyle name="20 % - Markeringsfarve3 3 2 5 4 4" xfId="12906" xr:uid="{00000000-0005-0000-0000-00005D100000}"/>
    <cellStyle name="20 % - Markeringsfarve3 3 2 5 4 4 2" xfId="35514" xr:uid="{00000000-0005-0000-0000-000009780000}"/>
    <cellStyle name="20 % - Markeringsfarve3 3 2 5 4 5" xfId="31121" xr:uid="{00000000-0005-0000-0000-000006780000}"/>
    <cellStyle name="20 % - Markeringsfarve3 3 2 5 5" xfId="12907" xr:uid="{00000000-0005-0000-0000-00005E100000}"/>
    <cellStyle name="20 % - Markeringsfarve3 3 2 5 5 2" xfId="35515" xr:uid="{00000000-0005-0000-0000-00000A780000}"/>
    <cellStyle name="20 % - Markeringsfarve3 3 2 5 6" xfId="12908" xr:uid="{00000000-0005-0000-0000-00005F100000}"/>
    <cellStyle name="20 % - Markeringsfarve3 3 2 5 6 2" xfId="35516" xr:uid="{00000000-0005-0000-0000-00000B780000}"/>
    <cellStyle name="20 % - Markeringsfarve3 3 2 5 7" xfId="12909" xr:uid="{00000000-0005-0000-0000-000060100000}"/>
    <cellStyle name="20 % - Markeringsfarve3 3 2 5 7 2" xfId="35517" xr:uid="{00000000-0005-0000-0000-00000C780000}"/>
    <cellStyle name="20 % - Markeringsfarve3 3 2 5 8" xfId="27489" xr:uid="{00000000-0005-0000-0000-0000F9770000}"/>
    <cellStyle name="20 % - Markeringsfarve3 3 2 6" xfId="12910" xr:uid="{00000000-0005-0000-0000-000061100000}"/>
    <cellStyle name="20 % - Markeringsfarve3 3 2 6 2" xfId="12911" xr:uid="{00000000-0005-0000-0000-000062100000}"/>
    <cellStyle name="20 % - Markeringsfarve3 3 2 6 3" xfId="12912" xr:uid="{00000000-0005-0000-0000-000063100000}"/>
    <cellStyle name="20 % - Markeringsfarve3 3 2 6 3 2" xfId="12913" xr:uid="{00000000-0005-0000-0000-000064100000}"/>
    <cellStyle name="20 % - Markeringsfarve3 3 2 6 3 2 2" xfId="35520" xr:uid="{00000000-0005-0000-0000-00000F780000}"/>
    <cellStyle name="20 % - Markeringsfarve3 3 2 6 3 3" xfId="12914" xr:uid="{00000000-0005-0000-0000-000065100000}"/>
    <cellStyle name="20 % - Markeringsfarve3 3 2 6 3 3 2" xfId="35521" xr:uid="{00000000-0005-0000-0000-000010780000}"/>
    <cellStyle name="20 % - Markeringsfarve3 3 2 6 3 4" xfId="35519" xr:uid="{00000000-0005-0000-0000-00000E780000}"/>
    <cellStyle name="20 % - Markeringsfarve3 3 2 6 4" xfId="35518" xr:uid="{00000000-0005-0000-0000-00000D780000}"/>
    <cellStyle name="20 % - Markeringsfarve3 3 2 7" xfId="12915" xr:uid="{00000000-0005-0000-0000-000066100000}"/>
    <cellStyle name="20 % - Markeringsfarve3 3 2 7 2" xfId="12916" xr:uid="{00000000-0005-0000-0000-000067100000}"/>
    <cellStyle name="20 % - Markeringsfarve3 3 2 7 2 2" xfId="35523" xr:uid="{00000000-0005-0000-0000-000012780000}"/>
    <cellStyle name="20 % - Markeringsfarve3 3 2 7 3" xfId="12917" xr:uid="{00000000-0005-0000-0000-000068100000}"/>
    <cellStyle name="20 % - Markeringsfarve3 3 2 7 3 2" xfId="35524" xr:uid="{00000000-0005-0000-0000-000013780000}"/>
    <cellStyle name="20 % - Markeringsfarve3 3 2 7 4" xfId="12918" xr:uid="{00000000-0005-0000-0000-000069100000}"/>
    <cellStyle name="20 % - Markeringsfarve3 3 2 7 4 2" xfId="35525" xr:uid="{00000000-0005-0000-0000-000014780000}"/>
    <cellStyle name="20 % - Markeringsfarve3 3 2 7 5" xfId="35522" xr:uid="{00000000-0005-0000-0000-000011780000}"/>
    <cellStyle name="20 % - Markeringsfarve3 3 2 8" xfId="12919" xr:uid="{00000000-0005-0000-0000-00006A100000}"/>
    <cellStyle name="20 % - Markeringsfarve3 3 2 8 2" xfId="35526" xr:uid="{00000000-0005-0000-0000-000015780000}"/>
    <cellStyle name="20 % - Markeringsfarve3 3 2 9" xfId="12920" xr:uid="{00000000-0005-0000-0000-00006B100000}"/>
    <cellStyle name="20 % - Markeringsfarve3 3 2 9 2" xfId="35527" xr:uid="{00000000-0005-0000-0000-000016780000}"/>
    <cellStyle name="20 % - Markeringsfarve3 3 3" xfId="680" xr:uid="{00000000-0005-0000-0000-00006C100000}"/>
    <cellStyle name="20 % - Markeringsfarve3 3 3 2" xfId="681" xr:uid="{00000000-0005-0000-0000-00006D100000}"/>
    <cellStyle name="20 % - Markeringsfarve3 3 3 2 2" xfId="682" xr:uid="{00000000-0005-0000-0000-00006E100000}"/>
    <cellStyle name="20 % - Markeringsfarve3 3 3 2 2 2" xfId="5611" xr:uid="{00000000-0005-0000-0000-00006F100000}"/>
    <cellStyle name="20 % - Markeringsfarve3 3 3 2 2 2 2" xfId="12921" xr:uid="{00000000-0005-0000-0000-000070100000}"/>
    <cellStyle name="20 % - Markeringsfarve3 3 3 2 2 2 2 2" xfId="35528" xr:uid="{00000000-0005-0000-0000-00001A780000}"/>
    <cellStyle name="20 % - Markeringsfarve3 3 3 2 2 2 3" xfId="12922" xr:uid="{00000000-0005-0000-0000-000071100000}"/>
    <cellStyle name="20 % - Markeringsfarve3 3 3 2 2 2 3 2" xfId="35529" xr:uid="{00000000-0005-0000-0000-00001B780000}"/>
    <cellStyle name="20 % - Markeringsfarve3 3 3 2 2 2 4" xfId="12923" xr:uid="{00000000-0005-0000-0000-000072100000}"/>
    <cellStyle name="20 % - Markeringsfarve3 3 3 2 2 2 4 2" xfId="35530" xr:uid="{00000000-0005-0000-0000-00001C780000}"/>
    <cellStyle name="20 % - Markeringsfarve3 3 3 2 2 2 5" xfId="29351" xr:uid="{00000000-0005-0000-0000-000019780000}"/>
    <cellStyle name="20 % - Markeringsfarve3 3 3 2 2 3" xfId="8475" xr:uid="{00000000-0005-0000-0000-000073100000}"/>
    <cellStyle name="20 % - Markeringsfarve3 3 3 2 2 3 2" xfId="31124" xr:uid="{00000000-0005-0000-0000-00001D780000}"/>
    <cellStyle name="20 % - Markeringsfarve3 3 3 2 2 4" xfId="12924" xr:uid="{00000000-0005-0000-0000-000074100000}"/>
    <cellStyle name="20 % - Markeringsfarve3 3 3 2 2 4 2" xfId="35531" xr:uid="{00000000-0005-0000-0000-00001E780000}"/>
    <cellStyle name="20 % - Markeringsfarve3 3 3 2 2 5" xfId="12925" xr:uid="{00000000-0005-0000-0000-000075100000}"/>
    <cellStyle name="20 % - Markeringsfarve3 3 3 2 2 5 2" xfId="35532" xr:uid="{00000000-0005-0000-0000-00001F780000}"/>
    <cellStyle name="20 % - Markeringsfarve3 3 3 2 2 6" xfId="27492" xr:uid="{00000000-0005-0000-0000-000018780000}"/>
    <cellStyle name="20 % - Markeringsfarve3 3 3 2 3" xfId="5610" xr:uid="{00000000-0005-0000-0000-000076100000}"/>
    <cellStyle name="20 % - Markeringsfarve3 3 3 2 3 2" xfId="12926" xr:uid="{00000000-0005-0000-0000-000077100000}"/>
    <cellStyle name="20 % - Markeringsfarve3 3 3 2 3 2 2" xfId="35533" xr:uid="{00000000-0005-0000-0000-000021780000}"/>
    <cellStyle name="20 % - Markeringsfarve3 3 3 2 3 3" xfId="12927" xr:uid="{00000000-0005-0000-0000-000078100000}"/>
    <cellStyle name="20 % - Markeringsfarve3 3 3 2 3 3 2" xfId="35534" xr:uid="{00000000-0005-0000-0000-000022780000}"/>
    <cellStyle name="20 % - Markeringsfarve3 3 3 2 3 4" xfId="12928" xr:uid="{00000000-0005-0000-0000-000079100000}"/>
    <cellStyle name="20 % - Markeringsfarve3 3 3 2 3 4 2" xfId="35535" xr:uid="{00000000-0005-0000-0000-000023780000}"/>
    <cellStyle name="20 % - Markeringsfarve3 3 3 2 3 5" xfId="29350" xr:uid="{00000000-0005-0000-0000-000020780000}"/>
    <cellStyle name="20 % - Markeringsfarve3 3 3 2 4" xfId="8474" xr:uid="{00000000-0005-0000-0000-00007A100000}"/>
    <cellStyle name="20 % - Markeringsfarve3 3 3 2 4 2" xfId="12929" xr:uid="{00000000-0005-0000-0000-00007B100000}"/>
    <cellStyle name="20 % - Markeringsfarve3 3 3 2 4 2 2" xfId="35536" xr:uid="{00000000-0005-0000-0000-000025780000}"/>
    <cellStyle name="20 % - Markeringsfarve3 3 3 2 4 3" xfId="12930" xr:uid="{00000000-0005-0000-0000-00007C100000}"/>
    <cellStyle name="20 % - Markeringsfarve3 3 3 2 4 3 2" xfId="35537" xr:uid="{00000000-0005-0000-0000-000026780000}"/>
    <cellStyle name="20 % - Markeringsfarve3 3 3 2 4 4" xfId="12931" xr:uid="{00000000-0005-0000-0000-00007D100000}"/>
    <cellStyle name="20 % - Markeringsfarve3 3 3 2 4 4 2" xfId="35538" xr:uid="{00000000-0005-0000-0000-000027780000}"/>
    <cellStyle name="20 % - Markeringsfarve3 3 3 2 4 5" xfId="31123" xr:uid="{00000000-0005-0000-0000-000024780000}"/>
    <cellStyle name="20 % - Markeringsfarve3 3 3 2 5" xfId="12932" xr:uid="{00000000-0005-0000-0000-00007E100000}"/>
    <cellStyle name="20 % - Markeringsfarve3 3 3 2 5 2" xfId="35539" xr:uid="{00000000-0005-0000-0000-000028780000}"/>
    <cellStyle name="20 % - Markeringsfarve3 3 3 2 6" xfId="12933" xr:uid="{00000000-0005-0000-0000-00007F100000}"/>
    <cellStyle name="20 % - Markeringsfarve3 3 3 2 6 2" xfId="35540" xr:uid="{00000000-0005-0000-0000-000029780000}"/>
    <cellStyle name="20 % - Markeringsfarve3 3 3 2 7" xfId="12934" xr:uid="{00000000-0005-0000-0000-000080100000}"/>
    <cellStyle name="20 % - Markeringsfarve3 3 3 2 7 2" xfId="35541" xr:uid="{00000000-0005-0000-0000-00002A780000}"/>
    <cellStyle name="20 % - Markeringsfarve3 3 3 2 8" xfId="27491" xr:uid="{00000000-0005-0000-0000-000017780000}"/>
    <cellStyle name="20 % - Markeringsfarve3 3 3 3" xfId="12935" xr:uid="{00000000-0005-0000-0000-000081100000}"/>
    <cellStyle name="20 % - Markeringsfarve3 3 3 3 2" xfId="12936" xr:uid="{00000000-0005-0000-0000-000082100000}"/>
    <cellStyle name="20 % - Markeringsfarve3 3 3 3 3" xfId="12937" xr:uid="{00000000-0005-0000-0000-000083100000}"/>
    <cellStyle name="20 % - Markeringsfarve3 3 3 3 3 2" xfId="12938" xr:uid="{00000000-0005-0000-0000-000084100000}"/>
    <cellStyle name="20 % - Markeringsfarve3 3 3 3 3 2 2" xfId="35544" xr:uid="{00000000-0005-0000-0000-00002D780000}"/>
    <cellStyle name="20 % - Markeringsfarve3 3 3 3 3 3" xfId="12939" xr:uid="{00000000-0005-0000-0000-000085100000}"/>
    <cellStyle name="20 % - Markeringsfarve3 3 3 3 3 3 2" xfId="35545" xr:uid="{00000000-0005-0000-0000-00002E780000}"/>
    <cellStyle name="20 % - Markeringsfarve3 3 3 3 3 4" xfId="35543" xr:uid="{00000000-0005-0000-0000-00002C780000}"/>
    <cellStyle name="20 % - Markeringsfarve3 3 3 3 4" xfId="35542" xr:uid="{00000000-0005-0000-0000-00002B780000}"/>
    <cellStyle name="20 % - Markeringsfarve3 3 3 4" xfId="12940" xr:uid="{00000000-0005-0000-0000-000086100000}"/>
    <cellStyle name="20 % - Markeringsfarve3 3 3 4 2" xfId="12941" xr:uid="{00000000-0005-0000-0000-000087100000}"/>
    <cellStyle name="20 % - Markeringsfarve3 3 3 4 2 2" xfId="35547" xr:uid="{00000000-0005-0000-0000-000030780000}"/>
    <cellStyle name="20 % - Markeringsfarve3 3 3 4 3" xfId="12942" xr:uid="{00000000-0005-0000-0000-000088100000}"/>
    <cellStyle name="20 % - Markeringsfarve3 3 3 4 3 2" xfId="35548" xr:uid="{00000000-0005-0000-0000-000031780000}"/>
    <cellStyle name="20 % - Markeringsfarve3 3 3 4 4" xfId="12943" xr:uid="{00000000-0005-0000-0000-000089100000}"/>
    <cellStyle name="20 % - Markeringsfarve3 3 3 4 4 2" xfId="35549" xr:uid="{00000000-0005-0000-0000-000032780000}"/>
    <cellStyle name="20 % - Markeringsfarve3 3 3 4 5" xfId="35546" xr:uid="{00000000-0005-0000-0000-00002F780000}"/>
    <cellStyle name="20 % - Markeringsfarve3 3 3 5" xfId="12944" xr:uid="{00000000-0005-0000-0000-00008A100000}"/>
    <cellStyle name="20 % - Markeringsfarve3 3 3 5 2" xfId="35550" xr:uid="{00000000-0005-0000-0000-000033780000}"/>
    <cellStyle name="20 % - Markeringsfarve3 3 3 6" xfId="12945" xr:uid="{00000000-0005-0000-0000-00008B100000}"/>
    <cellStyle name="20 % - Markeringsfarve3 3 3 6 2" xfId="35551" xr:uid="{00000000-0005-0000-0000-000034780000}"/>
    <cellStyle name="20 % - Markeringsfarve3 3 3 7" xfId="12946" xr:uid="{00000000-0005-0000-0000-00008C100000}"/>
    <cellStyle name="20 % - Markeringsfarve3 3 3 7 2" xfId="35552" xr:uid="{00000000-0005-0000-0000-000035780000}"/>
    <cellStyle name="20 % - Markeringsfarve3 3 4" xfId="683" xr:uid="{00000000-0005-0000-0000-00008D100000}"/>
    <cellStyle name="20 % - Markeringsfarve3 3 4 2" xfId="684" xr:uid="{00000000-0005-0000-0000-00008E100000}"/>
    <cellStyle name="20 % - Markeringsfarve3 3 4 2 2" xfId="685" xr:uid="{00000000-0005-0000-0000-00008F100000}"/>
    <cellStyle name="20 % - Markeringsfarve3 3 4 2 2 2" xfId="5613" xr:uid="{00000000-0005-0000-0000-000090100000}"/>
    <cellStyle name="20 % - Markeringsfarve3 3 4 2 2 2 2" xfId="12947" xr:uid="{00000000-0005-0000-0000-000091100000}"/>
    <cellStyle name="20 % - Markeringsfarve3 3 4 2 2 2 2 2" xfId="35553" xr:uid="{00000000-0005-0000-0000-000039780000}"/>
    <cellStyle name="20 % - Markeringsfarve3 3 4 2 2 2 3" xfId="12948" xr:uid="{00000000-0005-0000-0000-000092100000}"/>
    <cellStyle name="20 % - Markeringsfarve3 3 4 2 2 2 3 2" xfId="35554" xr:uid="{00000000-0005-0000-0000-00003A780000}"/>
    <cellStyle name="20 % - Markeringsfarve3 3 4 2 2 2 4" xfId="12949" xr:uid="{00000000-0005-0000-0000-000093100000}"/>
    <cellStyle name="20 % - Markeringsfarve3 3 4 2 2 2 4 2" xfId="35555" xr:uid="{00000000-0005-0000-0000-00003B780000}"/>
    <cellStyle name="20 % - Markeringsfarve3 3 4 2 2 2 5" xfId="29353" xr:uid="{00000000-0005-0000-0000-000038780000}"/>
    <cellStyle name="20 % - Markeringsfarve3 3 4 2 2 3" xfId="8477" xr:uid="{00000000-0005-0000-0000-000094100000}"/>
    <cellStyle name="20 % - Markeringsfarve3 3 4 2 2 3 2" xfId="31126" xr:uid="{00000000-0005-0000-0000-00003C780000}"/>
    <cellStyle name="20 % - Markeringsfarve3 3 4 2 2 4" xfId="12950" xr:uid="{00000000-0005-0000-0000-000095100000}"/>
    <cellStyle name="20 % - Markeringsfarve3 3 4 2 2 4 2" xfId="35556" xr:uid="{00000000-0005-0000-0000-00003D780000}"/>
    <cellStyle name="20 % - Markeringsfarve3 3 4 2 2 5" xfId="12951" xr:uid="{00000000-0005-0000-0000-000096100000}"/>
    <cellStyle name="20 % - Markeringsfarve3 3 4 2 2 5 2" xfId="35557" xr:uid="{00000000-0005-0000-0000-00003E780000}"/>
    <cellStyle name="20 % - Markeringsfarve3 3 4 2 2 6" xfId="27494" xr:uid="{00000000-0005-0000-0000-000037780000}"/>
    <cellStyle name="20 % - Markeringsfarve3 3 4 2 3" xfId="5612" xr:uid="{00000000-0005-0000-0000-000097100000}"/>
    <cellStyle name="20 % - Markeringsfarve3 3 4 2 3 2" xfId="12952" xr:uid="{00000000-0005-0000-0000-000098100000}"/>
    <cellStyle name="20 % - Markeringsfarve3 3 4 2 3 2 2" xfId="35558" xr:uid="{00000000-0005-0000-0000-000040780000}"/>
    <cellStyle name="20 % - Markeringsfarve3 3 4 2 3 3" xfId="12953" xr:uid="{00000000-0005-0000-0000-000099100000}"/>
    <cellStyle name="20 % - Markeringsfarve3 3 4 2 3 3 2" xfId="35559" xr:uid="{00000000-0005-0000-0000-000041780000}"/>
    <cellStyle name="20 % - Markeringsfarve3 3 4 2 3 4" xfId="12954" xr:uid="{00000000-0005-0000-0000-00009A100000}"/>
    <cellStyle name="20 % - Markeringsfarve3 3 4 2 3 4 2" xfId="35560" xr:uid="{00000000-0005-0000-0000-000042780000}"/>
    <cellStyle name="20 % - Markeringsfarve3 3 4 2 3 5" xfId="29352" xr:uid="{00000000-0005-0000-0000-00003F780000}"/>
    <cellStyle name="20 % - Markeringsfarve3 3 4 2 4" xfId="8476" xr:uid="{00000000-0005-0000-0000-00009B100000}"/>
    <cellStyle name="20 % - Markeringsfarve3 3 4 2 4 2" xfId="12955" xr:uid="{00000000-0005-0000-0000-00009C100000}"/>
    <cellStyle name="20 % - Markeringsfarve3 3 4 2 4 2 2" xfId="35561" xr:uid="{00000000-0005-0000-0000-000044780000}"/>
    <cellStyle name="20 % - Markeringsfarve3 3 4 2 4 3" xfId="12956" xr:uid="{00000000-0005-0000-0000-00009D100000}"/>
    <cellStyle name="20 % - Markeringsfarve3 3 4 2 4 3 2" xfId="35562" xr:uid="{00000000-0005-0000-0000-000045780000}"/>
    <cellStyle name="20 % - Markeringsfarve3 3 4 2 4 4" xfId="12957" xr:uid="{00000000-0005-0000-0000-00009E100000}"/>
    <cellStyle name="20 % - Markeringsfarve3 3 4 2 4 4 2" xfId="35563" xr:uid="{00000000-0005-0000-0000-000046780000}"/>
    <cellStyle name="20 % - Markeringsfarve3 3 4 2 4 5" xfId="31125" xr:uid="{00000000-0005-0000-0000-000043780000}"/>
    <cellStyle name="20 % - Markeringsfarve3 3 4 2 5" xfId="12958" xr:uid="{00000000-0005-0000-0000-00009F100000}"/>
    <cellStyle name="20 % - Markeringsfarve3 3 4 2 5 2" xfId="35564" xr:uid="{00000000-0005-0000-0000-000047780000}"/>
    <cellStyle name="20 % - Markeringsfarve3 3 4 2 6" xfId="12959" xr:uid="{00000000-0005-0000-0000-0000A0100000}"/>
    <cellStyle name="20 % - Markeringsfarve3 3 4 2 6 2" xfId="35565" xr:uid="{00000000-0005-0000-0000-000048780000}"/>
    <cellStyle name="20 % - Markeringsfarve3 3 4 2 7" xfId="12960" xr:uid="{00000000-0005-0000-0000-0000A1100000}"/>
    <cellStyle name="20 % - Markeringsfarve3 3 4 2 7 2" xfId="35566" xr:uid="{00000000-0005-0000-0000-000049780000}"/>
    <cellStyle name="20 % - Markeringsfarve3 3 4 2 8" xfId="27493" xr:uid="{00000000-0005-0000-0000-000036780000}"/>
    <cellStyle name="20 % - Markeringsfarve3 3 4 3" xfId="12961" xr:uid="{00000000-0005-0000-0000-0000A2100000}"/>
    <cellStyle name="20 % - Markeringsfarve3 3 4 3 2" xfId="12962" xr:uid="{00000000-0005-0000-0000-0000A3100000}"/>
    <cellStyle name="20 % - Markeringsfarve3 3 4 3 3" xfId="12963" xr:uid="{00000000-0005-0000-0000-0000A4100000}"/>
    <cellStyle name="20 % - Markeringsfarve3 3 4 3 3 2" xfId="12964" xr:uid="{00000000-0005-0000-0000-0000A5100000}"/>
    <cellStyle name="20 % - Markeringsfarve3 3 4 3 3 2 2" xfId="35569" xr:uid="{00000000-0005-0000-0000-00004C780000}"/>
    <cellStyle name="20 % - Markeringsfarve3 3 4 3 3 3" xfId="12965" xr:uid="{00000000-0005-0000-0000-0000A6100000}"/>
    <cellStyle name="20 % - Markeringsfarve3 3 4 3 3 3 2" xfId="35570" xr:uid="{00000000-0005-0000-0000-00004D780000}"/>
    <cellStyle name="20 % - Markeringsfarve3 3 4 3 3 4" xfId="35568" xr:uid="{00000000-0005-0000-0000-00004B780000}"/>
    <cellStyle name="20 % - Markeringsfarve3 3 4 3 4" xfId="35567" xr:uid="{00000000-0005-0000-0000-00004A780000}"/>
    <cellStyle name="20 % - Markeringsfarve3 3 4 4" xfId="12966" xr:uid="{00000000-0005-0000-0000-0000A7100000}"/>
    <cellStyle name="20 % - Markeringsfarve3 3 4 4 2" xfId="12967" xr:uid="{00000000-0005-0000-0000-0000A8100000}"/>
    <cellStyle name="20 % - Markeringsfarve3 3 4 4 2 2" xfId="35572" xr:uid="{00000000-0005-0000-0000-00004F780000}"/>
    <cellStyle name="20 % - Markeringsfarve3 3 4 4 3" xfId="12968" xr:uid="{00000000-0005-0000-0000-0000A9100000}"/>
    <cellStyle name="20 % - Markeringsfarve3 3 4 4 3 2" xfId="35573" xr:uid="{00000000-0005-0000-0000-000050780000}"/>
    <cellStyle name="20 % - Markeringsfarve3 3 4 4 4" xfId="12969" xr:uid="{00000000-0005-0000-0000-0000AA100000}"/>
    <cellStyle name="20 % - Markeringsfarve3 3 4 4 4 2" xfId="35574" xr:uid="{00000000-0005-0000-0000-000051780000}"/>
    <cellStyle name="20 % - Markeringsfarve3 3 4 4 5" xfId="35571" xr:uid="{00000000-0005-0000-0000-00004E780000}"/>
    <cellStyle name="20 % - Markeringsfarve3 3 4 5" xfId="12970" xr:uid="{00000000-0005-0000-0000-0000AB100000}"/>
    <cellStyle name="20 % - Markeringsfarve3 3 4 5 2" xfId="35575" xr:uid="{00000000-0005-0000-0000-000052780000}"/>
    <cellStyle name="20 % - Markeringsfarve3 3 4 6" xfId="12971" xr:uid="{00000000-0005-0000-0000-0000AC100000}"/>
    <cellStyle name="20 % - Markeringsfarve3 3 4 6 2" xfId="35576" xr:uid="{00000000-0005-0000-0000-000053780000}"/>
    <cellStyle name="20 % - Markeringsfarve3 3 4 7" xfId="12972" xr:uid="{00000000-0005-0000-0000-0000AD100000}"/>
    <cellStyle name="20 % - Markeringsfarve3 3 4 7 2" xfId="35577" xr:uid="{00000000-0005-0000-0000-000054780000}"/>
    <cellStyle name="20 % - Markeringsfarve3 3 5" xfId="686" xr:uid="{00000000-0005-0000-0000-0000AE100000}"/>
    <cellStyle name="20 % - Markeringsfarve3 3 5 10" xfId="12973" xr:uid="{00000000-0005-0000-0000-0000AF100000}"/>
    <cellStyle name="20 % - Markeringsfarve3 3 5 10 2" xfId="35578" xr:uid="{00000000-0005-0000-0000-000056780000}"/>
    <cellStyle name="20 % - Markeringsfarve3 3 5 11" xfId="27495" xr:uid="{00000000-0005-0000-0000-000055780000}"/>
    <cellStyle name="20 % - Markeringsfarve3 3 5 2" xfId="687" xr:uid="{00000000-0005-0000-0000-0000B0100000}"/>
    <cellStyle name="20 % - Markeringsfarve3 3 5 2 2" xfId="688" xr:uid="{00000000-0005-0000-0000-0000B1100000}"/>
    <cellStyle name="20 % - Markeringsfarve3 3 5 2 2 2" xfId="5616" xr:uid="{00000000-0005-0000-0000-0000B2100000}"/>
    <cellStyle name="20 % - Markeringsfarve3 3 5 2 2 2 2" xfId="12974" xr:uid="{00000000-0005-0000-0000-0000B3100000}"/>
    <cellStyle name="20 % - Markeringsfarve3 3 5 2 2 2 2 2" xfId="35579" xr:uid="{00000000-0005-0000-0000-00005A780000}"/>
    <cellStyle name="20 % - Markeringsfarve3 3 5 2 2 2 3" xfId="12975" xr:uid="{00000000-0005-0000-0000-0000B4100000}"/>
    <cellStyle name="20 % - Markeringsfarve3 3 5 2 2 2 3 2" xfId="35580" xr:uid="{00000000-0005-0000-0000-00005B780000}"/>
    <cellStyle name="20 % - Markeringsfarve3 3 5 2 2 2 4" xfId="12976" xr:uid="{00000000-0005-0000-0000-0000B5100000}"/>
    <cellStyle name="20 % - Markeringsfarve3 3 5 2 2 2 4 2" xfId="35581" xr:uid="{00000000-0005-0000-0000-00005C780000}"/>
    <cellStyle name="20 % - Markeringsfarve3 3 5 2 2 2 5" xfId="29356" xr:uid="{00000000-0005-0000-0000-000059780000}"/>
    <cellStyle name="20 % - Markeringsfarve3 3 5 2 2 3" xfId="8480" xr:uid="{00000000-0005-0000-0000-0000B6100000}"/>
    <cellStyle name="20 % - Markeringsfarve3 3 5 2 2 3 2" xfId="31129" xr:uid="{00000000-0005-0000-0000-00005D780000}"/>
    <cellStyle name="20 % - Markeringsfarve3 3 5 2 2 4" xfId="12977" xr:uid="{00000000-0005-0000-0000-0000B7100000}"/>
    <cellStyle name="20 % - Markeringsfarve3 3 5 2 2 4 2" xfId="35582" xr:uid="{00000000-0005-0000-0000-00005E780000}"/>
    <cellStyle name="20 % - Markeringsfarve3 3 5 2 2 5" xfId="12978" xr:uid="{00000000-0005-0000-0000-0000B8100000}"/>
    <cellStyle name="20 % - Markeringsfarve3 3 5 2 2 5 2" xfId="35583" xr:uid="{00000000-0005-0000-0000-00005F780000}"/>
    <cellStyle name="20 % - Markeringsfarve3 3 5 2 2 6" xfId="27497" xr:uid="{00000000-0005-0000-0000-000058780000}"/>
    <cellStyle name="20 % - Markeringsfarve3 3 5 2 3" xfId="5615" xr:uid="{00000000-0005-0000-0000-0000B9100000}"/>
    <cellStyle name="20 % - Markeringsfarve3 3 5 2 3 2" xfId="12979" xr:uid="{00000000-0005-0000-0000-0000BA100000}"/>
    <cellStyle name="20 % - Markeringsfarve3 3 5 2 3 2 2" xfId="35584" xr:uid="{00000000-0005-0000-0000-000061780000}"/>
    <cellStyle name="20 % - Markeringsfarve3 3 5 2 3 3" xfId="12980" xr:uid="{00000000-0005-0000-0000-0000BB100000}"/>
    <cellStyle name="20 % - Markeringsfarve3 3 5 2 3 3 2" xfId="35585" xr:uid="{00000000-0005-0000-0000-000062780000}"/>
    <cellStyle name="20 % - Markeringsfarve3 3 5 2 3 4" xfId="12981" xr:uid="{00000000-0005-0000-0000-0000BC100000}"/>
    <cellStyle name="20 % - Markeringsfarve3 3 5 2 3 4 2" xfId="35586" xr:uid="{00000000-0005-0000-0000-000063780000}"/>
    <cellStyle name="20 % - Markeringsfarve3 3 5 2 3 5" xfId="29355" xr:uid="{00000000-0005-0000-0000-000060780000}"/>
    <cellStyle name="20 % - Markeringsfarve3 3 5 2 4" xfId="8479" xr:uid="{00000000-0005-0000-0000-0000BD100000}"/>
    <cellStyle name="20 % - Markeringsfarve3 3 5 2 4 2" xfId="12982" xr:uid="{00000000-0005-0000-0000-0000BE100000}"/>
    <cellStyle name="20 % - Markeringsfarve3 3 5 2 4 2 2" xfId="35587" xr:uid="{00000000-0005-0000-0000-000065780000}"/>
    <cellStyle name="20 % - Markeringsfarve3 3 5 2 4 3" xfId="12983" xr:uid="{00000000-0005-0000-0000-0000BF100000}"/>
    <cellStyle name="20 % - Markeringsfarve3 3 5 2 4 3 2" xfId="35588" xr:uid="{00000000-0005-0000-0000-000066780000}"/>
    <cellStyle name="20 % - Markeringsfarve3 3 5 2 4 4" xfId="12984" xr:uid="{00000000-0005-0000-0000-0000C0100000}"/>
    <cellStyle name="20 % - Markeringsfarve3 3 5 2 4 4 2" xfId="35589" xr:uid="{00000000-0005-0000-0000-000067780000}"/>
    <cellStyle name="20 % - Markeringsfarve3 3 5 2 4 5" xfId="31128" xr:uid="{00000000-0005-0000-0000-000064780000}"/>
    <cellStyle name="20 % - Markeringsfarve3 3 5 2 5" xfId="12985" xr:uid="{00000000-0005-0000-0000-0000C1100000}"/>
    <cellStyle name="20 % - Markeringsfarve3 3 5 2 5 2" xfId="35590" xr:uid="{00000000-0005-0000-0000-000068780000}"/>
    <cellStyle name="20 % - Markeringsfarve3 3 5 2 6" xfId="12986" xr:uid="{00000000-0005-0000-0000-0000C2100000}"/>
    <cellStyle name="20 % - Markeringsfarve3 3 5 2 6 2" xfId="35591" xr:uid="{00000000-0005-0000-0000-000069780000}"/>
    <cellStyle name="20 % - Markeringsfarve3 3 5 2 7" xfId="12987" xr:uid="{00000000-0005-0000-0000-0000C3100000}"/>
    <cellStyle name="20 % - Markeringsfarve3 3 5 2 7 2" xfId="35592" xr:uid="{00000000-0005-0000-0000-00006A780000}"/>
    <cellStyle name="20 % - Markeringsfarve3 3 5 2 8" xfId="27496" xr:uid="{00000000-0005-0000-0000-000057780000}"/>
    <cellStyle name="20 % - Markeringsfarve3 3 5 3" xfId="689" xr:uid="{00000000-0005-0000-0000-0000C4100000}"/>
    <cellStyle name="20 % - Markeringsfarve3 3 5 3 2" xfId="690" xr:uid="{00000000-0005-0000-0000-0000C5100000}"/>
    <cellStyle name="20 % - Markeringsfarve3 3 5 3 2 2" xfId="5618" xr:uid="{00000000-0005-0000-0000-0000C6100000}"/>
    <cellStyle name="20 % - Markeringsfarve3 3 5 3 2 2 2" xfId="12988" xr:uid="{00000000-0005-0000-0000-0000C7100000}"/>
    <cellStyle name="20 % - Markeringsfarve3 3 5 3 2 2 2 2" xfId="35593" xr:uid="{00000000-0005-0000-0000-00006E780000}"/>
    <cellStyle name="20 % - Markeringsfarve3 3 5 3 2 2 3" xfId="12989" xr:uid="{00000000-0005-0000-0000-0000C8100000}"/>
    <cellStyle name="20 % - Markeringsfarve3 3 5 3 2 2 3 2" xfId="35594" xr:uid="{00000000-0005-0000-0000-00006F780000}"/>
    <cellStyle name="20 % - Markeringsfarve3 3 5 3 2 2 4" xfId="12990" xr:uid="{00000000-0005-0000-0000-0000C9100000}"/>
    <cellStyle name="20 % - Markeringsfarve3 3 5 3 2 2 4 2" xfId="35595" xr:uid="{00000000-0005-0000-0000-000070780000}"/>
    <cellStyle name="20 % - Markeringsfarve3 3 5 3 2 2 5" xfId="29358" xr:uid="{00000000-0005-0000-0000-00006D780000}"/>
    <cellStyle name="20 % - Markeringsfarve3 3 5 3 2 3" xfId="8482" xr:uid="{00000000-0005-0000-0000-0000CA100000}"/>
    <cellStyle name="20 % - Markeringsfarve3 3 5 3 2 3 2" xfId="31131" xr:uid="{00000000-0005-0000-0000-000071780000}"/>
    <cellStyle name="20 % - Markeringsfarve3 3 5 3 2 4" xfId="12991" xr:uid="{00000000-0005-0000-0000-0000CB100000}"/>
    <cellStyle name="20 % - Markeringsfarve3 3 5 3 2 4 2" xfId="35596" xr:uid="{00000000-0005-0000-0000-000072780000}"/>
    <cellStyle name="20 % - Markeringsfarve3 3 5 3 2 5" xfId="12992" xr:uid="{00000000-0005-0000-0000-0000CC100000}"/>
    <cellStyle name="20 % - Markeringsfarve3 3 5 3 2 5 2" xfId="35597" xr:uid="{00000000-0005-0000-0000-000073780000}"/>
    <cellStyle name="20 % - Markeringsfarve3 3 5 3 2 6" xfId="27499" xr:uid="{00000000-0005-0000-0000-00006C780000}"/>
    <cellStyle name="20 % - Markeringsfarve3 3 5 3 3" xfId="5617" xr:uid="{00000000-0005-0000-0000-0000CD100000}"/>
    <cellStyle name="20 % - Markeringsfarve3 3 5 3 3 2" xfId="12993" xr:uid="{00000000-0005-0000-0000-0000CE100000}"/>
    <cellStyle name="20 % - Markeringsfarve3 3 5 3 3 2 2" xfId="35598" xr:uid="{00000000-0005-0000-0000-000075780000}"/>
    <cellStyle name="20 % - Markeringsfarve3 3 5 3 3 3" xfId="12994" xr:uid="{00000000-0005-0000-0000-0000CF100000}"/>
    <cellStyle name="20 % - Markeringsfarve3 3 5 3 3 3 2" xfId="35599" xr:uid="{00000000-0005-0000-0000-000076780000}"/>
    <cellStyle name="20 % - Markeringsfarve3 3 5 3 3 4" xfId="12995" xr:uid="{00000000-0005-0000-0000-0000D0100000}"/>
    <cellStyle name="20 % - Markeringsfarve3 3 5 3 3 4 2" xfId="35600" xr:uid="{00000000-0005-0000-0000-000077780000}"/>
    <cellStyle name="20 % - Markeringsfarve3 3 5 3 3 5" xfId="29357" xr:uid="{00000000-0005-0000-0000-000074780000}"/>
    <cellStyle name="20 % - Markeringsfarve3 3 5 3 4" xfId="8481" xr:uid="{00000000-0005-0000-0000-0000D1100000}"/>
    <cellStyle name="20 % - Markeringsfarve3 3 5 3 4 2" xfId="31130" xr:uid="{00000000-0005-0000-0000-000078780000}"/>
    <cellStyle name="20 % - Markeringsfarve3 3 5 3 5" xfId="12996" xr:uid="{00000000-0005-0000-0000-0000D2100000}"/>
    <cellStyle name="20 % - Markeringsfarve3 3 5 3 5 2" xfId="35601" xr:uid="{00000000-0005-0000-0000-000079780000}"/>
    <cellStyle name="20 % - Markeringsfarve3 3 5 3 6" xfId="12997" xr:uid="{00000000-0005-0000-0000-0000D3100000}"/>
    <cellStyle name="20 % - Markeringsfarve3 3 5 3 6 2" xfId="35602" xr:uid="{00000000-0005-0000-0000-00007A780000}"/>
    <cellStyle name="20 % - Markeringsfarve3 3 5 3 7" xfId="27498" xr:uid="{00000000-0005-0000-0000-00006B780000}"/>
    <cellStyle name="20 % - Markeringsfarve3 3 5 4" xfId="691" xr:uid="{00000000-0005-0000-0000-0000D4100000}"/>
    <cellStyle name="20 % - Markeringsfarve3 3 5 4 2" xfId="5619" xr:uid="{00000000-0005-0000-0000-0000D5100000}"/>
    <cellStyle name="20 % - Markeringsfarve3 3 5 4 2 2" xfId="12998" xr:uid="{00000000-0005-0000-0000-0000D6100000}"/>
    <cellStyle name="20 % - Markeringsfarve3 3 5 4 2 2 2" xfId="35603" xr:uid="{00000000-0005-0000-0000-00007D780000}"/>
    <cellStyle name="20 % - Markeringsfarve3 3 5 4 2 3" xfId="12999" xr:uid="{00000000-0005-0000-0000-0000D7100000}"/>
    <cellStyle name="20 % - Markeringsfarve3 3 5 4 2 3 2" xfId="35604" xr:uid="{00000000-0005-0000-0000-00007E780000}"/>
    <cellStyle name="20 % - Markeringsfarve3 3 5 4 2 4" xfId="13000" xr:uid="{00000000-0005-0000-0000-0000D8100000}"/>
    <cellStyle name="20 % - Markeringsfarve3 3 5 4 2 4 2" xfId="35605" xr:uid="{00000000-0005-0000-0000-00007F780000}"/>
    <cellStyle name="20 % - Markeringsfarve3 3 5 4 2 5" xfId="29359" xr:uid="{00000000-0005-0000-0000-00007C780000}"/>
    <cellStyle name="20 % - Markeringsfarve3 3 5 4 3" xfId="8483" xr:uid="{00000000-0005-0000-0000-0000D9100000}"/>
    <cellStyle name="20 % - Markeringsfarve3 3 5 4 3 2" xfId="31132" xr:uid="{00000000-0005-0000-0000-000080780000}"/>
    <cellStyle name="20 % - Markeringsfarve3 3 5 4 4" xfId="13001" xr:uid="{00000000-0005-0000-0000-0000DA100000}"/>
    <cellStyle name="20 % - Markeringsfarve3 3 5 4 4 2" xfId="35606" xr:uid="{00000000-0005-0000-0000-000081780000}"/>
    <cellStyle name="20 % - Markeringsfarve3 3 5 4 5" xfId="13002" xr:uid="{00000000-0005-0000-0000-0000DB100000}"/>
    <cellStyle name="20 % - Markeringsfarve3 3 5 4 5 2" xfId="35607" xr:uid="{00000000-0005-0000-0000-000082780000}"/>
    <cellStyle name="20 % - Markeringsfarve3 3 5 4 6" xfId="27500" xr:uid="{00000000-0005-0000-0000-00007B780000}"/>
    <cellStyle name="20 % - Markeringsfarve3 3 5 5" xfId="692" xr:uid="{00000000-0005-0000-0000-0000DC100000}"/>
    <cellStyle name="20 % - Markeringsfarve3 3 5 5 2" xfId="5620" xr:uid="{00000000-0005-0000-0000-0000DD100000}"/>
    <cellStyle name="20 % - Markeringsfarve3 3 5 5 2 2" xfId="13003" xr:uid="{00000000-0005-0000-0000-0000DE100000}"/>
    <cellStyle name="20 % - Markeringsfarve3 3 5 5 2 2 2" xfId="35608" xr:uid="{00000000-0005-0000-0000-000085780000}"/>
    <cellStyle name="20 % - Markeringsfarve3 3 5 5 2 3" xfId="13004" xr:uid="{00000000-0005-0000-0000-0000DF100000}"/>
    <cellStyle name="20 % - Markeringsfarve3 3 5 5 2 3 2" xfId="35609" xr:uid="{00000000-0005-0000-0000-000086780000}"/>
    <cellStyle name="20 % - Markeringsfarve3 3 5 5 2 4" xfId="13005" xr:uid="{00000000-0005-0000-0000-0000E0100000}"/>
    <cellStyle name="20 % - Markeringsfarve3 3 5 5 2 4 2" xfId="35610" xr:uid="{00000000-0005-0000-0000-000087780000}"/>
    <cellStyle name="20 % - Markeringsfarve3 3 5 5 2 5" xfId="29360" xr:uid="{00000000-0005-0000-0000-000084780000}"/>
    <cellStyle name="20 % - Markeringsfarve3 3 5 5 3" xfId="8484" xr:uid="{00000000-0005-0000-0000-0000E1100000}"/>
    <cellStyle name="20 % - Markeringsfarve3 3 5 5 3 2" xfId="31133" xr:uid="{00000000-0005-0000-0000-000088780000}"/>
    <cellStyle name="20 % - Markeringsfarve3 3 5 5 4" xfId="13006" xr:uid="{00000000-0005-0000-0000-0000E2100000}"/>
    <cellStyle name="20 % - Markeringsfarve3 3 5 5 4 2" xfId="35611" xr:uid="{00000000-0005-0000-0000-000089780000}"/>
    <cellStyle name="20 % - Markeringsfarve3 3 5 5 5" xfId="13007" xr:uid="{00000000-0005-0000-0000-0000E3100000}"/>
    <cellStyle name="20 % - Markeringsfarve3 3 5 5 5 2" xfId="35612" xr:uid="{00000000-0005-0000-0000-00008A780000}"/>
    <cellStyle name="20 % - Markeringsfarve3 3 5 5 6" xfId="27501" xr:uid="{00000000-0005-0000-0000-000083780000}"/>
    <cellStyle name="20 % - Markeringsfarve3 3 5 6" xfId="693" xr:uid="{00000000-0005-0000-0000-0000E4100000}"/>
    <cellStyle name="20 % - Markeringsfarve3 3 5 6 2" xfId="5621" xr:uid="{00000000-0005-0000-0000-0000E5100000}"/>
    <cellStyle name="20 % - Markeringsfarve3 3 5 6 2 2" xfId="29361" xr:uid="{00000000-0005-0000-0000-00008C780000}"/>
    <cellStyle name="20 % - Markeringsfarve3 3 5 6 3" xfId="8485" xr:uid="{00000000-0005-0000-0000-0000E6100000}"/>
    <cellStyle name="20 % - Markeringsfarve3 3 5 6 3 2" xfId="31134" xr:uid="{00000000-0005-0000-0000-00008D780000}"/>
    <cellStyle name="20 % - Markeringsfarve3 3 5 6 4" xfId="13008" xr:uid="{00000000-0005-0000-0000-0000E7100000}"/>
    <cellStyle name="20 % - Markeringsfarve3 3 5 6 4 2" xfId="35613" xr:uid="{00000000-0005-0000-0000-00008E780000}"/>
    <cellStyle name="20 % - Markeringsfarve3 3 5 6 5" xfId="27502" xr:uid="{00000000-0005-0000-0000-00008B780000}"/>
    <cellStyle name="20 % - Markeringsfarve3 3 5 7" xfId="5614" xr:uid="{00000000-0005-0000-0000-0000E8100000}"/>
    <cellStyle name="20 % - Markeringsfarve3 3 5 7 2" xfId="13009" xr:uid="{00000000-0005-0000-0000-0000E9100000}"/>
    <cellStyle name="20 % - Markeringsfarve3 3 5 7 2 2" xfId="35614" xr:uid="{00000000-0005-0000-0000-000090780000}"/>
    <cellStyle name="20 % - Markeringsfarve3 3 5 7 3" xfId="13010" xr:uid="{00000000-0005-0000-0000-0000EA100000}"/>
    <cellStyle name="20 % - Markeringsfarve3 3 5 7 3 2" xfId="35615" xr:uid="{00000000-0005-0000-0000-000091780000}"/>
    <cellStyle name="20 % - Markeringsfarve3 3 5 7 4" xfId="13011" xr:uid="{00000000-0005-0000-0000-0000EB100000}"/>
    <cellStyle name="20 % - Markeringsfarve3 3 5 7 4 2" xfId="35616" xr:uid="{00000000-0005-0000-0000-000092780000}"/>
    <cellStyle name="20 % - Markeringsfarve3 3 5 7 5" xfId="29354" xr:uid="{00000000-0005-0000-0000-00008F780000}"/>
    <cellStyle name="20 % - Markeringsfarve3 3 5 8" xfId="8478" xr:uid="{00000000-0005-0000-0000-0000EC100000}"/>
    <cellStyle name="20 % - Markeringsfarve3 3 5 8 2" xfId="31127" xr:uid="{00000000-0005-0000-0000-000093780000}"/>
    <cellStyle name="20 % - Markeringsfarve3 3 5 9" xfId="13012" xr:uid="{00000000-0005-0000-0000-0000ED100000}"/>
    <cellStyle name="20 % - Markeringsfarve3 3 5 9 2" xfId="35617" xr:uid="{00000000-0005-0000-0000-000094780000}"/>
    <cellStyle name="20 % - Markeringsfarve3 3 6" xfId="694" xr:uid="{00000000-0005-0000-0000-0000EE100000}"/>
    <cellStyle name="20 % - Markeringsfarve3 3 6 10" xfId="13013" xr:uid="{00000000-0005-0000-0000-0000EF100000}"/>
    <cellStyle name="20 % - Markeringsfarve3 3 6 10 2" xfId="35618" xr:uid="{00000000-0005-0000-0000-000096780000}"/>
    <cellStyle name="20 % - Markeringsfarve3 3 6 11" xfId="27503" xr:uid="{00000000-0005-0000-0000-000095780000}"/>
    <cellStyle name="20 % - Markeringsfarve3 3 6 2" xfId="695" xr:uid="{00000000-0005-0000-0000-0000F0100000}"/>
    <cellStyle name="20 % - Markeringsfarve3 3 6 2 2" xfId="696" xr:uid="{00000000-0005-0000-0000-0000F1100000}"/>
    <cellStyle name="20 % - Markeringsfarve3 3 6 2 2 2" xfId="5624" xr:uid="{00000000-0005-0000-0000-0000F2100000}"/>
    <cellStyle name="20 % - Markeringsfarve3 3 6 2 2 2 2" xfId="13014" xr:uid="{00000000-0005-0000-0000-0000F3100000}"/>
    <cellStyle name="20 % - Markeringsfarve3 3 6 2 2 2 2 2" xfId="35619" xr:uid="{00000000-0005-0000-0000-00009A780000}"/>
    <cellStyle name="20 % - Markeringsfarve3 3 6 2 2 2 3" xfId="13015" xr:uid="{00000000-0005-0000-0000-0000F4100000}"/>
    <cellStyle name="20 % - Markeringsfarve3 3 6 2 2 2 3 2" xfId="35620" xr:uid="{00000000-0005-0000-0000-00009B780000}"/>
    <cellStyle name="20 % - Markeringsfarve3 3 6 2 2 2 4" xfId="13016" xr:uid="{00000000-0005-0000-0000-0000F5100000}"/>
    <cellStyle name="20 % - Markeringsfarve3 3 6 2 2 2 4 2" xfId="35621" xr:uid="{00000000-0005-0000-0000-00009C780000}"/>
    <cellStyle name="20 % - Markeringsfarve3 3 6 2 2 2 5" xfId="29364" xr:uid="{00000000-0005-0000-0000-000099780000}"/>
    <cellStyle name="20 % - Markeringsfarve3 3 6 2 2 3" xfId="8488" xr:uid="{00000000-0005-0000-0000-0000F6100000}"/>
    <cellStyle name="20 % - Markeringsfarve3 3 6 2 2 3 2" xfId="31137" xr:uid="{00000000-0005-0000-0000-00009D780000}"/>
    <cellStyle name="20 % - Markeringsfarve3 3 6 2 2 4" xfId="13017" xr:uid="{00000000-0005-0000-0000-0000F7100000}"/>
    <cellStyle name="20 % - Markeringsfarve3 3 6 2 2 4 2" xfId="35622" xr:uid="{00000000-0005-0000-0000-00009E780000}"/>
    <cellStyle name="20 % - Markeringsfarve3 3 6 2 2 5" xfId="13018" xr:uid="{00000000-0005-0000-0000-0000F8100000}"/>
    <cellStyle name="20 % - Markeringsfarve3 3 6 2 2 5 2" xfId="35623" xr:uid="{00000000-0005-0000-0000-00009F780000}"/>
    <cellStyle name="20 % - Markeringsfarve3 3 6 2 2 6" xfId="27505" xr:uid="{00000000-0005-0000-0000-000098780000}"/>
    <cellStyle name="20 % - Markeringsfarve3 3 6 2 3" xfId="5623" xr:uid="{00000000-0005-0000-0000-0000F9100000}"/>
    <cellStyle name="20 % - Markeringsfarve3 3 6 2 3 2" xfId="13019" xr:uid="{00000000-0005-0000-0000-0000FA100000}"/>
    <cellStyle name="20 % - Markeringsfarve3 3 6 2 3 2 2" xfId="35624" xr:uid="{00000000-0005-0000-0000-0000A1780000}"/>
    <cellStyle name="20 % - Markeringsfarve3 3 6 2 3 3" xfId="13020" xr:uid="{00000000-0005-0000-0000-0000FB100000}"/>
    <cellStyle name="20 % - Markeringsfarve3 3 6 2 3 3 2" xfId="35625" xr:uid="{00000000-0005-0000-0000-0000A2780000}"/>
    <cellStyle name="20 % - Markeringsfarve3 3 6 2 3 4" xfId="13021" xr:uid="{00000000-0005-0000-0000-0000FC100000}"/>
    <cellStyle name="20 % - Markeringsfarve3 3 6 2 3 4 2" xfId="35626" xr:uid="{00000000-0005-0000-0000-0000A3780000}"/>
    <cellStyle name="20 % - Markeringsfarve3 3 6 2 3 5" xfId="29363" xr:uid="{00000000-0005-0000-0000-0000A0780000}"/>
    <cellStyle name="20 % - Markeringsfarve3 3 6 2 4" xfId="8487" xr:uid="{00000000-0005-0000-0000-0000FD100000}"/>
    <cellStyle name="20 % - Markeringsfarve3 3 6 2 4 2" xfId="31136" xr:uid="{00000000-0005-0000-0000-0000A4780000}"/>
    <cellStyle name="20 % - Markeringsfarve3 3 6 2 5" xfId="13022" xr:uid="{00000000-0005-0000-0000-0000FE100000}"/>
    <cellStyle name="20 % - Markeringsfarve3 3 6 2 5 2" xfId="35627" xr:uid="{00000000-0005-0000-0000-0000A5780000}"/>
    <cellStyle name="20 % - Markeringsfarve3 3 6 2 6" xfId="13023" xr:uid="{00000000-0005-0000-0000-0000FF100000}"/>
    <cellStyle name="20 % - Markeringsfarve3 3 6 2 6 2" xfId="35628" xr:uid="{00000000-0005-0000-0000-0000A6780000}"/>
    <cellStyle name="20 % - Markeringsfarve3 3 6 2 7" xfId="27504" xr:uid="{00000000-0005-0000-0000-000097780000}"/>
    <cellStyle name="20 % - Markeringsfarve3 3 6 3" xfId="697" xr:uid="{00000000-0005-0000-0000-000000110000}"/>
    <cellStyle name="20 % - Markeringsfarve3 3 6 3 2" xfId="698" xr:uid="{00000000-0005-0000-0000-000001110000}"/>
    <cellStyle name="20 % - Markeringsfarve3 3 6 3 2 2" xfId="5626" xr:uid="{00000000-0005-0000-0000-000002110000}"/>
    <cellStyle name="20 % - Markeringsfarve3 3 6 3 2 2 2" xfId="13024" xr:uid="{00000000-0005-0000-0000-000003110000}"/>
    <cellStyle name="20 % - Markeringsfarve3 3 6 3 2 2 2 2" xfId="35629" xr:uid="{00000000-0005-0000-0000-0000AA780000}"/>
    <cellStyle name="20 % - Markeringsfarve3 3 6 3 2 2 3" xfId="13025" xr:uid="{00000000-0005-0000-0000-000004110000}"/>
    <cellStyle name="20 % - Markeringsfarve3 3 6 3 2 2 3 2" xfId="35630" xr:uid="{00000000-0005-0000-0000-0000AB780000}"/>
    <cellStyle name="20 % - Markeringsfarve3 3 6 3 2 2 4" xfId="13026" xr:uid="{00000000-0005-0000-0000-000005110000}"/>
    <cellStyle name="20 % - Markeringsfarve3 3 6 3 2 2 4 2" xfId="35631" xr:uid="{00000000-0005-0000-0000-0000AC780000}"/>
    <cellStyle name="20 % - Markeringsfarve3 3 6 3 2 2 5" xfId="29366" xr:uid="{00000000-0005-0000-0000-0000A9780000}"/>
    <cellStyle name="20 % - Markeringsfarve3 3 6 3 2 3" xfId="8490" xr:uid="{00000000-0005-0000-0000-000006110000}"/>
    <cellStyle name="20 % - Markeringsfarve3 3 6 3 2 3 2" xfId="31139" xr:uid="{00000000-0005-0000-0000-0000AD780000}"/>
    <cellStyle name="20 % - Markeringsfarve3 3 6 3 2 4" xfId="13027" xr:uid="{00000000-0005-0000-0000-000007110000}"/>
    <cellStyle name="20 % - Markeringsfarve3 3 6 3 2 4 2" xfId="35632" xr:uid="{00000000-0005-0000-0000-0000AE780000}"/>
    <cellStyle name="20 % - Markeringsfarve3 3 6 3 2 5" xfId="13028" xr:uid="{00000000-0005-0000-0000-000008110000}"/>
    <cellStyle name="20 % - Markeringsfarve3 3 6 3 2 5 2" xfId="35633" xr:uid="{00000000-0005-0000-0000-0000AF780000}"/>
    <cellStyle name="20 % - Markeringsfarve3 3 6 3 2 6" xfId="27507" xr:uid="{00000000-0005-0000-0000-0000A8780000}"/>
    <cellStyle name="20 % - Markeringsfarve3 3 6 3 3" xfId="5625" xr:uid="{00000000-0005-0000-0000-000009110000}"/>
    <cellStyle name="20 % - Markeringsfarve3 3 6 3 3 2" xfId="13029" xr:uid="{00000000-0005-0000-0000-00000A110000}"/>
    <cellStyle name="20 % - Markeringsfarve3 3 6 3 3 2 2" xfId="35634" xr:uid="{00000000-0005-0000-0000-0000B1780000}"/>
    <cellStyle name="20 % - Markeringsfarve3 3 6 3 3 3" xfId="13030" xr:uid="{00000000-0005-0000-0000-00000B110000}"/>
    <cellStyle name="20 % - Markeringsfarve3 3 6 3 3 3 2" xfId="35635" xr:uid="{00000000-0005-0000-0000-0000B2780000}"/>
    <cellStyle name="20 % - Markeringsfarve3 3 6 3 3 4" xfId="13031" xr:uid="{00000000-0005-0000-0000-00000C110000}"/>
    <cellStyle name="20 % - Markeringsfarve3 3 6 3 3 4 2" xfId="35636" xr:uid="{00000000-0005-0000-0000-0000B3780000}"/>
    <cellStyle name="20 % - Markeringsfarve3 3 6 3 3 5" xfId="29365" xr:uid="{00000000-0005-0000-0000-0000B0780000}"/>
    <cellStyle name="20 % - Markeringsfarve3 3 6 3 4" xfId="8489" xr:uid="{00000000-0005-0000-0000-00000D110000}"/>
    <cellStyle name="20 % - Markeringsfarve3 3 6 3 4 2" xfId="31138" xr:uid="{00000000-0005-0000-0000-0000B4780000}"/>
    <cellStyle name="20 % - Markeringsfarve3 3 6 3 5" xfId="13032" xr:uid="{00000000-0005-0000-0000-00000E110000}"/>
    <cellStyle name="20 % - Markeringsfarve3 3 6 3 5 2" xfId="35637" xr:uid="{00000000-0005-0000-0000-0000B5780000}"/>
    <cellStyle name="20 % - Markeringsfarve3 3 6 3 6" xfId="13033" xr:uid="{00000000-0005-0000-0000-00000F110000}"/>
    <cellStyle name="20 % - Markeringsfarve3 3 6 3 6 2" xfId="35638" xr:uid="{00000000-0005-0000-0000-0000B6780000}"/>
    <cellStyle name="20 % - Markeringsfarve3 3 6 3 7" xfId="27506" xr:uid="{00000000-0005-0000-0000-0000A7780000}"/>
    <cellStyle name="20 % - Markeringsfarve3 3 6 4" xfId="699" xr:uid="{00000000-0005-0000-0000-000010110000}"/>
    <cellStyle name="20 % - Markeringsfarve3 3 6 4 2" xfId="5627" xr:uid="{00000000-0005-0000-0000-000011110000}"/>
    <cellStyle name="20 % - Markeringsfarve3 3 6 4 2 2" xfId="13034" xr:uid="{00000000-0005-0000-0000-000012110000}"/>
    <cellStyle name="20 % - Markeringsfarve3 3 6 4 2 2 2" xfId="35639" xr:uid="{00000000-0005-0000-0000-0000B9780000}"/>
    <cellStyle name="20 % - Markeringsfarve3 3 6 4 2 3" xfId="13035" xr:uid="{00000000-0005-0000-0000-000013110000}"/>
    <cellStyle name="20 % - Markeringsfarve3 3 6 4 2 3 2" xfId="35640" xr:uid="{00000000-0005-0000-0000-0000BA780000}"/>
    <cellStyle name="20 % - Markeringsfarve3 3 6 4 2 4" xfId="13036" xr:uid="{00000000-0005-0000-0000-000014110000}"/>
    <cellStyle name="20 % - Markeringsfarve3 3 6 4 2 4 2" xfId="35641" xr:uid="{00000000-0005-0000-0000-0000BB780000}"/>
    <cellStyle name="20 % - Markeringsfarve3 3 6 4 2 5" xfId="29367" xr:uid="{00000000-0005-0000-0000-0000B8780000}"/>
    <cellStyle name="20 % - Markeringsfarve3 3 6 4 3" xfId="8491" xr:uid="{00000000-0005-0000-0000-000015110000}"/>
    <cellStyle name="20 % - Markeringsfarve3 3 6 4 3 2" xfId="31140" xr:uid="{00000000-0005-0000-0000-0000BC780000}"/>
    <cellStyle name="20 % - Markeringsfarve3 3 6 4 4" xfId="13037" xr:uid="{00000000-0005-0000-0000-000016110000}"/>
    <cellStyle name="20 % - Markeringsfarve3 3 6 4 4 2" xfId="35642" xr:uid="{00000000-0005-0000-0000-0000BD780000}"/>
    <cellStyle name="20 % - Markeringsfarve3 3 6 4 5" xfId="13038" xr:uid="{00000000-0005-0000-0000-000017110000}"/>
    <cellStyle name="20 % - Markeringsfarve3 3 6 4 5 2" xfId="35643" xr:uid="{00000000-0005-0000-0000-0000BE780000}"/>
    <cellStyle name="20 % - Markeringsfarve3 3 6 4 6" xfId="27508" xr:uid="{00000000-0005-0000-0000-0000B7780000}"/>
    <cellStyle name="20 % - Markeringsfarve3 3 6 5" xfId="700" xr:uid="{00000000-0005-0000-0000-000018110000}"/>
    <cellStyle name="20 % - Markeringsfarve3 3 6 5 2" xfId="5628" xr:uid="{00000000-0005-0000-0000-000019110000}"/>
    <cellStyle name="20 % - Markeringsfarve3 3 6 5 2 2" xfId="13039" xr:uid="{00000000-0005-0000-0000-00001A110000}"/>
    <cellStyle name="20 % - Markeringsfarve3 3 6 5 2 2 2" xfId="35644" xr:uid="{00000000-0005-0000-0000-0000C1780000}"/>
    <cellStyle name="20 % - Markeringsfarve3 3 6 5 2 3" xfId="13040" xr:uid="{00000000-0005-0000-0000-00001B110000}"/>
    <cellStyle name="20 % - Markeringsfarve3 3 6 5 2 3 2" xfId="35645" xr:uid="{00000000-0005-0000-0000-0000C2780000}"/>
    <cellStyle name="20 % - Markeringsfarve3 3 6 5 2 4" xfId="13041" xr:uid="{00000000-0005-0000-0000-00001C110000}"/>
    <cellStyle name="20 % - Markeringsfarve3 3 6 5 2 4 2" xfId="35646" xr:uid="{00000000-0005-0000-0000-0000C3780000}"/>
    <cellStyle name="20 % - Markeringsfarve3 3 6 5 2 5" xfId="29368" xr:uid="{00000000-0005-0000-0000-0000C0780000}"/>
    <cellStyle name="20 % - Markeringsfarve3 3 6 5 3" xfId="8492" xr:uid="{00000000-0005-0000-0000-00001D110000}"/>
    <cellStyle name="20 % - Markeringsfarve3 3 6 5 3 2" xfId="31141" xr:uid="{00000000-0005-0000-0000-0000C4780000}"/>
    <cellStyle name="20 % - Markeringsfarve3 3 6 5 4" xfId="13042" xr:uid="{00000000-0005-0000-0000-00001E110000}"/>
    <cellStyle name="20 % - Markeringsfarve3 3 6 5 4 2" xfId="35647" xr:uid="{00000000-0005-0000-0000-0000C5780000}"/>
    <cellStyle name="20 % - Markeringsfarve3 3 6 5 5" xfId="13043" xr:uid="{00000000-0005-0000-0000-00001F110000}"/>
    <cellStyle name="20 % - Markeringsfarve3 3 6 5 5 2" xfId="35648" xr:uid="{00000000-0005-0000-0000-0000C6780000}"/>
    <cellStyle name="20 % - Markeringsfarve3 3 6 5 6" xfId="27509" xr:uid="{00000000-0005-0000-0000-0000BF780000}"/>
    <cellStyle name="20 % - Markeringsfarve3 3 6 6" xfId="701" xr:uid="{00000000-0005-0000-0000-000020110000}"/>
    <cellStyle name="20 % - Markeringsfarve3 3 6 6 2" xfId="5629" xr:uid="{00000000-0005-0000-0000-000021110000}"/>
    <cellStyle name="20 % - Markeringsfarve3 3 6 6 2 2" xfId="29369" xr:uid="{00000000-0005-0000-0000-0000C8780000}"/>
    <cellStyle name="20 % - Markeringsfarve3 3 6 6 3" xfId="8493" xr:uid="{00000000-0005-0000-0000-000022110000}"/>
    <cellStyle name="20 % - Markeringsfarve3 3 6 6 3 2" xfId="31142" xr:uid="{00000000-0005-0000-0000-0000C9780000}"/>
    <cellStyle name="20 % - Markeringsfarve3 3 6 6 4" xfId="13044" xr:uid="{00000000-0005-0000-0000-000023110000}"/>
    <cellStyle name="20 % - Markeringsfarve3 3 6 6 4 2" xfId="35649" xr:uid="{00000000-0005-0000-0000-0000CA780000}"/>
    <cellStyle name="20 % - Markeringsfarve3 3 6 6 5" xfId="27510" xr:uid="{00000000-0005-0000-0000-0000C7780000}"/>
    <cellStyle name="20 % - Markeringsfarve3 3 6 7" xfId="5622" xr:uid="{00000000-0005-0000-0000-000024110000}"/>
    <cellStyle name="20 % - Markeringsfarve3 3 6 7 2" xfId="13045" xr:uid="{00000000-0005-0000-0000-000025110000}"/>
    <cellStyle name="20 % - Markeringsfarve3 3 6 7 2 2" xfId="35650" xr:uid="{00000000-0005-0000-0000-0000CC780000}"/>
    <cellStyle name="20 % - Markeringsfarve3 3 6 7 3" xfId="13046" xr:uid="{00000000-0005-0000-0000-000026110000}"/>
    <cellStyle name="20 % - Markeringsfarve3 3 6 7 3 2" xfId="35651" xr:uid="{00000000-0005-0000-0000-0000CD780000}"/>
    <cellStyle name="20 % - Markeringsfarve3 3 6 7 4" xfId="13047" xr:uid="{00000000-0005-0000-0000-000027110000}"/>
    <cellStyle name="20 % - Markeringsfarve3 3 6 7 4 2" xfId="35652" xr:uid="{00000000-0005-0000-0000-0000CE780000}"/>
    <cellStyle name="20 % - Markeringsfarve3 3 6 7 5" xfId="29362" xr:uid="{00000000-0005-0000-0000-0000CB780000}"/>
    <cellStyle name="20 % - Markeringsfarve3 3 6 8" xfId="8486" xr:uid="{00000000-0005-0000-0000-000028110000}"/>
    <cellStyle name="20 % - Markeringsfarve3 3 6 8 2" xfId="31135" xr:uid="{00000000-0005-0000-0000-0000CF780000}"/>
    <cellStyle name="20 % - Markeringsfarve3 3 6 9" xfId="13048" xr:uid="{00000000-0005-0000-0000-000029110000}"/>
    <cellStyle name="20 % - Markeringsfarve3 3 6 9 2" xfId="35653" xr:uid="{00000000-0005-0000-0000-0000D0780000}"/>
    <cellStyle name="20 % - Markeringsfarve3 3 7" xfId="702" xr:uid="{00000000-0005-0000-0000-00002A110000}"/>
    <cellStyle name="20 % - Markeringsfarve3 3 8" xfId="703" xr:uid="{00000000-0005-0000-0000-00002B110000}"/>
    <cellStyle name="20 % - Markeringsfarve3 3 8 2" xfId="704" xr:uid="{00000000-0005-0000-0000-00002C110000}"/>
    <cellStyle name="20 % - Markeringsfarve3 3 8 2 2" xfId="5631" xr:uid="{00000000-0005-0000-0000-00002D110000}"/>
    <cellStyle name="20 % - Markeringsfarve3 3 8 2 2 2" xfId="13049" xr:uid="{00000000-0005-0000-0000-00002E110000}"/>
    <cellStyle name="20 % - Markeringsfarve3 3 8 2 2 2 2" xfId="35654" xr:uid="{00000000-0005-0000-0000-0000D4780000}"/>
    <cellStyle name="20 % - Markeringsfarve3 3 8 2 2 3" xfId="13050" xr:uid="{00000000-0005-0000-0000-00002F110000}"/>
    <cellStyle name="20 % - Markeringsfarve3 3 8 2 2 3 2" xfId="35655" xr:uid="{00000000-0005-0000-0000-0000D5780000}"/>
    <cellStyle name="20 % - Markeringsfarve3 3 8 2 2 4" xfId="13051" xr:uid="{00000000-0005-0000-0000-000030110000}"/>
    <cellStyle name="20 % - Markeringsfarve3 3 8 2 2 4 2" xfId="35656" xr:uid="{00000000-0005-0000-0000-0000D6780000}"/>
    <cellStyle name="20 % - Markeringsfarve3 3 8 2 2 5" xfId="29371" xr:uid="{00000000-0005-0000-0000-0000D3780000}"/>
    <cellStyle name="20 % - Markeringsfarve3 3 8 2 3" xfId="8495" xr:uid="{00000000-0005-0000-0000-000031110000}"/>
    <cellStyle name="20 % - Markeringsfarve3 3 8 2 3 2" xfId="31144" xr:uid="{00000000-0005-0000-0000-0000D7780000}"/>
    <cellStyle name="20 % - Markeringsfarve3 3 8 2 4" xfId="13052" xr:uid="{00000000-0005-0000-0000-000032110000}"/>
    <cellStyle name="20 % - Markeringsfarve3 3 8 2 4 2" xfId="35657" xr:uid="{00000000-0005-0000-0000-0000D8780000}"/>
    <cellStyle name="20 % - Markeringsfarve3 3 8 2 5" xfId="13053" xr:uid="{00000000-0005-0000-0000-000033110000}"/>
    <cellStyle name="20 % - Markeringsfarve3 3 8 2 5 2" xfId="35658" xr:uid="{00000000-0005-0000-0000-0000D9780000}"/>
    <cellStyle name="20 % - Markeringsfarve3 3 8 2 6" xfId="27512" xr:uid="{00000000-0005-0000-0000-0000D2780000}"/>
    <cellStyle name="20 % - Markeringsfarve3 3 8 3" xfId="5630" xr:uid="{00000000-0005-0000-0000-000034110000}"/>
    <cellStyle name="20 % - Markeringsfarve3 3 8 3 2" xfId="13054" xr:uid="{00000000-0005-0000-0000-000035110000}"/>
    <cellStyle name="20 % - Markeringsfarve3 3 8 3 2 2" xfId="35659" xr:uid="{00000000-0005-0000-0000-0000DB780000}"/>
    <cellStyle name="20 % - Markeringsfarve3 3 8 3 3" xfId="13055" xr:uid="{00000000-0005-0000-0000-000036110000}"/>
    <cellStyle name="20 % - Markeringsfarve3 3 8 3 3 2" xfId="35660" xr:uid="{00000000-0005-0000-0000-0000DC780000}"/>
    <cellStyle name="20 % - Markeringsfarve3 3 8 3 4" xfId="13056" xr:uid="{00000000-0005-0000-0000-000037110000}"/>
    <cellStyle name="20 % - Markeringsfarve3 3 8 3 4 2" xfId="35661" xr:uid="{00000000-0005-0000-0000-0000DD780000}"/>
    <cellStyle name="20 % - Markeringsfarve3 3 8 3 5" xfId="29370" xr:uid="{00000000-0005-0000-0000-0000DA780000}"/>
    <cellStyle name="20 % - Markeringsfarve3 3 8 4" xfId="8494" xr:uid="{00000000-0005-0000-0000-000038110000}"/>
    <cellStyle name="20 % - Markeringsfarve3 3 8 4 2" xfId="31143" xr:uid="{00000000-0005-0000-0000-0000DE780000}"/>
    <cellStyle name="20 % - Markeringsfarve3 3 8 5" xfId="13057" xr:uid="{00000000-0005-0000-0000-000039110000}"/>
    <cellStyle name="20 % - Markeringsfarve3 3 8 5 2" xfId="35662" xr:uid="{00000000-0005-0000-0000-0000DF780000}"/>
    <cellStyle name="20 % - Markeringsfarve3 3 8 6" xfId="13058" xr:uid="{00000000-0005-0000-0000-00003A110000}"/>
    <cellStyle name="20 % - Markeringsfarve3 3 8 6 2" xfId="35663" xr:uid="{00000000-0005-0000-0000-0000E0780000}"/>
    <cellStyle name="20 % - Markeringsfarve3 3 8 7" xfId="27511" xr:uid="{00000000-0005-0000-0000-0000D1780000}"/>
    <cellStyle name="20 % - Markeringsfarve3 3 9" xfId="13059" xr:uid="{00000000-0005-0000-0000-00003B110000}"/>
    <cellStyle name="20 % - Markeringsfarve3 3 9 2" xfId="13060" xr:uid="{00000000-0005-0000-0000-00003C110000}"/>
    <cellStyle name="20 % - Markeringsfarve3 3 9 3" xfId="13061" xr:uid="{00000000-0005-0000-0000-00003D110000}"/>
    <cellStyle name="20 % - Markeringsfarve3 3 9 3 2" xfId="13062" xr:uid="{00000000-0005-0000-0000-00003E110000}"/>
    <cellStyle name="20 % - Markeringsfarve3 3 9 3 2 2" xfId="35666" xr:uid="{00000000-0005-0000-0000-0000E3780000}"/>
    <cellStyle name="20 % - Markeringsfarve3 3 9 3 3" xfId="13063" xr:uid="{00000000-0005-0000-0000-00003F110000}"/>
    <cellStyle name="20 % - Markeringsfarve3 3 9 3 3 2" xfId="35667" xr:uid="{00000000-0005-0000-0000-0000E4780000}"/>
    <cellStyle name="20 % - Markeringsfarve3 3 9 3 4" xfId="35665" xr:uid="{00000000-0005-0000-0000-0000E2780000}"/>
    <cellStyle name="20 % - Markeringsfarve3 3 9 4" xfId="35664" xr:uid="{00000000-0005-0000-0000-0000E1780000}"/>
    <cellStyle name="20 % - Markeringsfarve3 4" xfId="705" xr:uid="{00000000-0005-0000-0000-000040110000}"/>
    <cellStyle name="20 % - Markeringsfarve3 4 10" xfId="13064" xr:uid="{00000000-0005-0000-0000-000041110000}"/>
    <cellStyle name="20 % - Markeringsfarve3 4 10 2" xfId="35668" xr:uid="{00000000-0005-0000-0000-0000E5780000}"/>
    <cellStyle name="20 % - Markeringsfarve3 4 11" xfId="13065" xr:uid="{00000000-0005-0000-0000-000042110000}"/>
    <cellStyle name="20 % - Markeringsfarve3 4 11 2" xfId="35669" xr:uid="{00000000-0005-0000-0000-0000E6780000}"/>
    <cellStyle name="20 % - Markeringsfarve3 4 2" xfId="706" xr:uid="{00000000-0005-0000-0000-000043110000}"/>
    <cellStyle name="20 % - Markeringsfarve3 4 2 2" xfId="707" xr:uid="{00000000-0005-0000-0000-000044110000}"/>
    <cellStyle name="20 % - Markeringsfarve3 4 2 2 2" xfId="708" xr:uid="{00000000-0005-0000-0000-000045110000}"/>
    <cellStyle name="20 % - Markeringsfarve3 4 2 2 2 2" xfId="5633" xr:uid="{00000000-0005-0000-0000-000046110000}"/>
    <cellStyle name="20 % - Markeringsfarve3 4 2 2 2 2 2" xfId="13066" xr:uid="{00000000-0005-0000-0000-000047110000}"/>
    <cellStyle name="20 % - Markeringsfarve3 4 2 2 2 2 2 2" xfId="35670" xr:uid="{00000000-0005-0000-0000-0000EA780000}"/>
    <cellStyle name="20 % - Markeringsfarve3 4 2 2 2 2 3" xfId="13067" xr:uid="{00000000-0005-0000-0000-000048110000}"/>
    <cellStyle name="20 % - Markeringsfarve3 4 2 2 2 2 3 2" xfId="35671" xr:uid="{00000000-0005-0000-0000-0000EB780000}"/>
    <cellStyle name="20 % - Markeringsfarve3 4 2 2 2 2 4" xfId="13068" xr:uid="{00000000-0005-0000-0000-000049110000}"/>
    <cellStyle name="20 % - Markeringsfarve3 4 2 2 2 2 4 2" xfId="35672" xr:uid="{00000000-0005-0000-0000-0000EC780000}"/>
    <cellStyle name="20 % - Markeringsfarve3 4 2 2 2 2 5" xfId="29373" xr:uid="{00000000-0005-0000-0000-0000E9780000}"/>
    <cellStyle name="20 % - Markeringsfarve3 4 2 2 2 3" xfId="8497" xr:uid="{00000000-0005-0000-0000-00004A110000}"/>
    <cellStyle name="20 % - Markeringsfarve3 4 2 2 2 3 2" xfId="31146" xr:uid="{00000000-0005-0000-0000-0000ED780000}"/>
    <cellStyle name="20 % - Markeringsfarve3 4 2 2 2 4" xfId="13069" xr:uid="{00000000-0005-0000-0000-00004B110000}"/>
    <cellStyle name="20 % - Markeringsfarve3 4 2 2 2 4 2" xfId="35673" xr:uid="{00000000-0005-0000-0000-0000EE780000}"/>
    <cellStyle name="20 % - Markeringsfarve3 4 2 2 2 5" xfId="13070" xr:uid="{00000000-0005-0000-0000-00004C110000}"/>
    <cellStyle name="20 % - Markeringsfarve3 4 2 2 2 5 2" xfId="35674" xr:uid="{00000000-0005-0000-0000-0000EF780000}"/>
    <cellStyle name="20 % - Markeringsfarve3 4 2 2 2 6" xfId="27514" xr:uid="{00000000-0005-0000-0000-0000E8780000}"/>
    <cellStyle name="20 % - Markeringsfarve3 4 2 2 3" xfId="5632" xr:uid="{00000000-0005-0000-0000-00004D110000}"/>
    <cellStyle name="20 % - Markeringsfarve3 4 2 2 3 2" xfId="13071" xr:uid="{00000000-0005-0000-0000-00004E110000}"/>
    <cellStyle name="20 % - Markeringsfarve3 4 2 2 3 2 2" xfId="35675" xr:uid="{00000000-0005-0000-0000-0000F1780000}"/>
    <cellStyle name="20 % - Markeringsfarve3 4 2 2 3 3" xfId="13072" xr:uid="{00000000-0005-0000-0000-00004F110000}"/>
    <cellStyle name="20 % - Markeringsfarve3 4 2 2 3 3 2" xfId="35676" xr:uid="{00000000-0005-0000-0000-0000F2780000}"/>
    <cellStyle name="20 % - Markeringsfarve3 4 2 2 3 4" xfId="13073" xr:uid="{00000000-0005-0000-0000-000050110000}"/>
    <cellStyle name="20 % - Markeringsfarve3 4 2 2 3 4 2" xfId="35677" xr:uid="{00000000-0005-0000-0000-0000F3780000}"/>
    <cellStyle name="20 % - Markeringsfarve3 4 2 2 3 5" xfId="29372" xr:uid="{00000000-0005-0000-0000-0000F0780000}"/>
    <cellStyle name="20 % - Markeringsfarve3 4 2 2 4" xfId="8496" xr:uid="{00000000-0005-0000-0000-000051110000}"/>
    <cellStyle name="20 % - Markeringsfarve3 4 2 2 4 2" xfId="13074" xr:uid="{00000000-0005-0000-0000-000052110000}"/>
    <cellStyle name="20 % - Markeringsfarve3 4 2 2 4 2 2" xfId="35678" xr:uid="{00000000-0005-0000-0000-0000F5780000}"/>
    <cellStyle name="20 % - Markeringsfarve3 4 2 2 4 3" xfId="13075" xr:uid="{00000000-0005-0000-0000-000053110000}"/>
    <cellStyle name="20 % - Markeringsfarve3 4 2 2 4 3 2" xfId="35679" xr:uid="{00000000-0005-0000-0000-0000F6780000}"/>
    <cellStyle name="20 % - Markeringsfarve3 4 2 2 4 4" xfId="13076" xr:uid="{00000000-0005-0000-0000-000054110000}"/>
    <cellStyle name="20 % - Markeringsfarve3 4 2 2 4 4 2" xfId="35680" xr:uid="{00000000-0005-0000-0000-0000F7780000}"/>
    <cellStyle name="20 % - Markeringsfarve3 4 2 2 4 5" xfId="31145" xr:uid="{00000000-0005-0000-0000-0000F4780000}"/>
    <cellStyle name="20 % - Markeringsfarve3 4 2 2 5" xfId="13077" xr:uid="{00000000-0005-0000-0000-000055110000}"/>
    <cellStyle name="20 % - Markeringsfarve3 4 2 2 5 2" xfId="35681" xr:uid="{00000000-0005-0000-0000-0000F8780000}"/>
    <cellStyle name="20 % - Markeringsfarve3 4 2 2 6" xfId="13078" xr:uid="{00000000-0005-0000-0000-000056110000}"/>
    <cellStyle name="20 % - Markeringsfarve3 4 2 2 6 2" xfId="35682" xr:uid="{00000000-0005-0000-0000-0000F9780000}"/>
    <cellStyle name="20 % - Markeringsfarve3 4 2 2 7" xfId="13079" xr:uid="{00000000-0005-0000-0000-000057110000}"/>
    <cellStyle name="20 % - Markeringsfarve3 4 2 2 7 2" xfId="35683" xr:uid="{00000000-0005-0000-0000-0000FA780000}"/>
    <cellStyle name="20 % - Markeringsfarve3 4 2 2 8" xfId="27513" xr:uid="{00000000-0005-0000-0000-0000E7780000}"/>
    <cellStyle name="20 % - Markeringsfarve3 4 2 3" xfId="13080" xr:uid="{00000000-0005-0000-0000-000058110000}"/>
    <cellStyle name="20 % - Markeringsfarve3 4 2 3 2" xfId="13081" xr:uid="{00000000-0005-0000-0000-000059110000}"/>
    <cellStyle name="20 % - Markeringsfarve3 4 2 3 3" xfId="13082" xr:uid="{00000000-0005-0000-0000-00005A110000}"/>
    <cellStyle name="20 % - Markeringsfarve3 4 2 3 3 2" xfId="13083" xr:uid="{00000000-0005-0000-0000-00005B110000}"/>
    <cellStyle name="20 % - Markeringsfarve3 4 2 3 3 2 2" xfId="35686" xr:uid="{00000000-0005-0000-0000-0000FD780000}"/>
    <cellStyle name="20 % - Markeringsfarve3 4 2 3 3 3" xfId="13084" xr:uid="{00000000-0005-0000-0000-00005C110000}"/>
    <cellStyle name="20 % - Markeringsfarve3 4 2 3 3 3 2" xfId="35687" xr:uid="{00000000-0005-0000-0000-0000FE780000}"/>
    <cellStyle name="20 % - Markeringsfarve3 4 2 3 3 4" xfId="35685" xr:uid="{00000000-0005-0000-0000-0000FC780000}"/>
    <cellStyle name="20 % - Markeringsfarve3 4 2 3 4" xfId="35684" xr:uid="{00000000-0005-0000-0000-0000FB780000}"/>
    <cellStyle name="20 % - Markeringsfarve3 4 2 4" xfId="13085" xr:uid="{00000000-0005-0000-0000-00005D110000}"/>
    <cellStyle name="20 % - Markeringsfarve3 4 2 4 2" xfId="13086" xr:uid="{00000000-0005-0000-0000-00005E110000}"/>
    <cellStyle name="20 % - Markeringsfarve3 4 2 4 2 2" xfId="35689" xr:uid="{00000000-0005-0000-0000-000000790000}"/>
    <cellStyle name="20 % - Markeringsfarve3 4 2 4 3" xfId="13087" xr:uid="{00000000-0005-0000-0000-00005F110000}"/>
    <cellStyle name="20 % - Markeringsfarve3 4 2 4 3 2" xfId="35690" xr:uid="{00000000-0005-0000-0000-000001790000}"/>
    <cellStyle name="20 % - Markeringsfarve3 4 2 4 4" xfId="13088" xr:uid="{00000000-0005-0000-0000-000060110000}"/>
    <cellStyle name="20 % - Markeringsfarve3 4 2 4 4 2" xfId="35691" xr:uid="{00000000-0005-0000-0000-000002790000}"/>
    <cellStyle name="20 % - Markeringsfarve3 4 2 4 5" xfId="35688" xr:uid="{00000000-0005-0000-0000-0000FF780000}"/>
    <cellStyle name="20 % - Markeringsfarve3 4 2 5" xfId="13089" xr:uid="{00000000-0005-0000-0000-000061110000}"/>
    <cellStyle name="20 % - Markeringsfarve3 4 2 5 2" xfId="35692" xr:uid="{00000000-0005-0000-0000-000003790000}"/>
    <cellStyle name="20 % - Markeringsfarve3 4 2 6" xfId="13090" xr:uid="{00000000-0005-0000-0000-000062110000}"/>
    <cellStyle name="20 % - Markeringsfarve3 4 2 6 2" xfId="35693" xr:uid="{00000000-0005-0000-0000-000004790000}"/>
    <cellStyle name="20 % - Markeringsfarve3 4 2 7" xfId="13091" xr:uid="{00000000-0005-0000-0000-000063110000}"/>
    <cellStyle name="20 % - Markeringsfarve3 4 2 7 2" xfId="35694" xr:uid="{00000000-0005-0000-0000-000005790000}"/>
    <cellStyle name="20 % - Markeringsfarve3 4 3" xfId="709" xr:uid="{00000000-0005-0000-0000-000064110000}"/>
    <cellStyle name="20 % - Markeringsfarve3 4 3 10" xfId="13092" xr:uid="{00000000-0005-0000-0000-000065110000}"/>
    <cellStyle name="20 % - Markeringsfarve3 4 3 10 2" xfId="35695" xr:uid="{00000000-0005-0000-0000-000007790000}"/>
    <cellStyle name="20 % - Markeringsfarve3 4 3 11" xfId="27515" xr:uid="{00000000-0005-0000-0000-000006790000}"/>
    <cellStyle name="20 % - Markeringsfarve3 4 3 2" xfId="710" xr:uid="{00000000-0005-0000-0000-000066110000}"/>
    <cellStyle name="20 % - Markeringsfarve3 4 3 2 2" xfId="711" xr:uid="{00000000-0005-0000-0000-000067110000}"/>
    <cellStyle name="20 % - Markeringsfarve3 4 3 2 2 2" xfId="5636" xr:uid="{00000000-0005-0000-0000-000068110000}"/>
    <cellStyle name="20 % - Markeringsfarve3 4 3 2 2 2 2" xfId="13093" xr:uid="{00000000-0005-0000-0000-000069110000}"/>
    <cellStyle name="20 % - Markeringsfarve3 4 3 2 2 2 2 2" xfId="35696" xr:uid="{00000000-0005-0000-0000-00000B790000}"/>
    <cellStyle name="20 % - Markeringsfarve3 4 3 2 2 2 3" xfId="13094" xr:uid="{00000000-0005-0000-0000-00006A110000}"/>
    <cellStyle name="20 % - Markeringsfarve3 4 3 2 2 2 3 2" xfId="35697" xr:uid="{00000000-0005-0000-0000-00000C790000}"/>
    <cellStyle name="20 % - Markeringsfarve3 4 3 2 2 2 4" xfId="13095" xr:uid="{00000000-0005-0000-0000-00006B110000}"/>
    <cellStyle name="20 % - Markeringsfarve3 4 3 2 2 2 4 2" xfId="35698" xr:uid="{00000000-0005-0000-0000-00000D790000}"/>
    <cellStyle name="20 % - Markeringsfarve3 4 3 2 2 2 5" xfId="29376" xr:uid="{00000000-0005-0000-0000-00000A790000}"/>
    <cellStyle name="20 % - Markeringsfarve3 4 3 2 2 3" xfId="8500" xr:uid="{00000000-0005-0000-0000-00006C110000}"/>
    <cellStyle name="20 % - Markeringsfarve3 4 3 2 2 3 2" xfId="31149" xr:uid="{00000000-0005-0000-0000-00000E790000}"/>
    <cellStyle name="20 % - Markeringsfarve3 4 3 2 2 4" xfId="13096" xr:uid="{00000000-0005-0000-0000-00006D110000}"/>
    <cellStyle name="20 % - Markeringsfarve3 4 3 2 2 4 2" xfId="35699" xr:uid="{00000000-0005-0000-0000-00000F790000}"/>
    <cellStyle name="20 % - Markeringsfarve3 4 3 2 2 5" xfId="13097" xr:uid="{00000000-0005-0000-0000-00006E110000}"/>
    <cellStyle name="20 % - Markeringsfarve3 4 3 2 2 5 2" xfId="35700" xr:uid="{00000000-0005-0000-0000-000010790000}"/>
    <cellStyle name="20 % - Markeringsfarve3 4 3 2 2 6" xfId="27517" xr:uid="{00000000-0005-0000-0000-000009790000}"/>
    <cellStyle name="20 % - Markeringsfarve3 4 3 2 3" xfId="5635" xr:uid="{00000000-0005-0000-0000-00006F110000}"/>
    <cellStyle name="20 % - Markeringsfarve3 4 3 2 3 2" xfId="13098" xr:uid="{00000000-0005-0000-0000-000070110000}"/>
    <cellStyle name="20 % - Markeringsfarve3 4 3 2 3 2 2" xfId="35701" xr:uid="{00000000-0005-0000-0000-000012790000}"/>
    <cellStyle name="20 % - Markeringsfarve3 4 3 2 3 3" xfId="13099" xr:uid="{00000000-0005-0000-0000-000071110000}"/>
    <cellStyle name="20 % - Markeringsfarve3 4 3 2 3 3 2" xfId="35702" xr:uid="{00000000-0005-0000-0000-000013790000}"/>
    <cellStyle name="20 % - Markeringsfarve3 4 3 2 3 4" xfId="13100" xr:uid="{00000000-0005-0000-0000-000072110000}"/>
    <cellStyle name="20 % - Markeringsfarve3 4 3 2 3 4 2" xfId="35703" xr:uid="{00000000-0005-0000-0000-000014790000}"/>
    <cellStyle name="20 % - Markeringsfarve3 4 3 2 3 5" xfId="29375" xr:uid="{00000000-0005-0000-0000-000011790000}"/>
    <cellStyle name="20 % - Markeringsfarve3 4 3 2 4" xfId="8499" xr:uid="{00000000-0005-0000-0000-000073110000}"/>
    <cellStyle name="20 % - Markeringsfarve3 4 3 2 4 2" xfId="13101" xr:uid="{00000000-0005-0000-0000-000074110000}"/>
    <cellStyle name="20 % - Markeringsfarve3 4 3 2 4 2 2" xfId="35704" xr:uid="{00000000-0005-0000-0000-000016790000}"/>
    <cellStyle name="20 % - Markeringsfarve3 4 3 2 4 3" xfId="13102" xr:uid="{00000000-0005-0000-0000-000075110000}"/>
    <cellStyle name="20 % - Markeringsfarve3 4 3 2 4 3 2" xfId="35705" xr:uid="{00000000-0005-0000-0000-000017790000}"/>
    <cellStyle name="20 % - Markeringsfarve3 4 3 2 4 4" xfId="13103" xr:uid="{00000000-0005-0000-0000-000076110000}"/>
    <cellStyle name="20 % - Markeringsfarve3 4 3 2 4 4 2" xfId="35706" xr:uid="{00000000-0005-0000-0000-000018790000}"/>
    <cellStyle name="20 % - Markeringsfarve3 4 3 2 4 5" xfId="31148" xr:uid="{00000000-0005-0000-0000-000015790000}"/>
    <cellStyle name="20 % - Markeringsfarve3 4 3 2 5" xfId="13104" xr:uid="{00000000-0005-0000-0000-000077110000}"/>
    <cellStyle name="20 % - Markeringsfarve3 4 3 2 5 2" xfId="35707" xr:uid="{00000000-0005-0000-0000-000019790000}"/>
    <cellStyle name="20 % - Markeringsfarve3 4 3 2 6" xfId="13105" xr:uid="{00000000-0005-0000-0000-000078110000}"/>
    <cellStyle name="20 % - Markeringsfarve3 4 3 2 6 2" xfId="35708" xr:uid="{00000000-0005-0000-0000-00001A790000}"/>
    <cellStyle name="20 % - Markeringsfarve3 4 3 2 7" xfId="13106" xr:uid="{00000000-0005-0000-0000-000079110000}"/>
    <cellStyle name="20 % - Markeringsfarve3 4 3 2 7 2" xfId="35709" xr:uid="{00000000-0005-0000-0000-00001B790000}"/>
    <cellStyle name="20 % - Markeringsfarve3 4 3 2 8" xfId="27516" xr:uid="{00000000-0005-0000-0000-000008790000}"/>
    <cellStyle name="20 % - Markeringsfarve3 4 3 3" xfId="712" xr:uid="{00000000-0005-0000-0000-00007A110000}"/>
    <cellStyle name="20 % - Markeringsfarve3 4 3 3 2" xfId="713" xr:uid="{00000000-0005-0000-0000-00007B110000}"/>
    <cellStyle name="20 % - Markeringsfarve3 4 3 3 2 2" xfId="5638" xr:uid="{00000000-0005-0000-0000-00007C110000}"/>
    <cellStyle name="20 % - Markeringsfarve3 4 3 3 2 2 2" xfId="13107" xr:uid="{00000000-0005-0000-0000-00007D110000}"/>
    <cellStyle name="20 % - Markeringsfarve3 4 3 3 2 2 2 2" xfId="35710" xr:uid="{00000000-0005-0000-0000-00001F790000}"/>
    <cellStyle name="20 % - Markeringsfarve3 4 3 3 2 2 3" xfId="13108" xr:uid="{00000000-0005-0000-0000-00007E110000}"/>
    <cellStyle name="20 % - Markeringsfarve3 4 3 3 2 2 3 2" xfId="35711" xr:uid="{00000000-0005-0000-0000-000020790000}"/>
    <cellStyle name="20 % - Markeringsfarve3 4 3 3 2 2 4" xfId="13109" xr:uid="{00000000-0005-0000-0000-00007F110000}"/>
    <cellStyle name="20 % - Markeringsfarve3 4 3 3 2 2 4 2" xfId="35712" xr:uid="{00000000-0005-0000-0000-000021790000}"/>
    <cellStyle name="20 % - Markeringsfarve3 4 3 3 2 2 5" xfId="29378" xr:uid="{00000000-0005-0000-0000-00001E790000}"/>
    <cellStyle name="20 % - Markeringsfarve3 4 3 3 2 3" xfId="8502" xr:uid="{00000000-0005-0000-0000-000080110000}"/>
    <cellStyle name="20 % - Markeringsfarve3 4 3 3 2 3 2" xfId="31151" xr:uid="{00000000-0005-0000-0000-000022790000}"/>
    <cellStyle name="20 % - Markeringsfarve3 4 3 3 2 4" xfId="13110" xr:uid="{00000000-0005-0000-0000-000081110000}"/>
    <cellStyle name="20 % - Markeringsfarve3 4 3 3 2 4 2" xfId="35713" xr:uid="{00000000-0005-0000-0000-000023790000}"/>
    <cellStyle name="20 % - Markeringsfarve3 4 3 3 2 5" xfId="13111" xr:uid="{00000000-0005-0000-0000-000082110000}"/>
    <cellStyle name="20 % - Markeringsfarve3 4 3 3 2 5 2" xfId="35714" xr:uid="{00000000-0005-0000-0000-000024790000}"/>
    <cellStyle name="20 % - Markeringsfarve3 4 3 3 2 6" xfId="27519" xr:uid="{00000000-0005-0000-0000-00001D790000}"/>
    <cellStyle name="20 % - Markeringsfarve3 4 3 3 3" xfId="5637" xr:uid="{00000000-0005-0000-0000-000083110000}"/>
    <cellStyle name="20 % - Markeringsfarve3 4 3 3 3 2" xfId="13112" xr:uid="{00000000-0005-0000-0000-000084110000}"/>
    <cellStyle name="20 % - Markeringsfarve3 4 3 3 3 2 2" xfId="35715" xr:uid="{00000000-0005-0000-0000-000026790000}"/>
    <cellStyle name="20 % - Markeringsfarve3 4 3 3 3 3" xfId="13113" xr:uid="{00000000-0005-0000-0000-000085110000}"/>
    <cellStyle name="20 % - Markeringsfarve3 4 3 3 3 3 2" xfId="35716" xr:uid="{00000000-0005-0000-0000-000027790000}"/>
    <cellStyle name="20 % - Markeringsfarve3 4 3 3 3 4" xfId="13114" xr:uid="{00000000-0005-0000-0000-000086110000}"/>
    <cellStyle name="20 % - Markeringsfarve3 4 3 3 3 4 2" xfId="35717" xr:uid="{00000000-0005-0000-0000-000028790000}"/>
    <cellStyle name="20 % - Markeringsfarve3 4 3 3 3 5" xfId="29377" xr:uid="{00000000-0005-0000-0000-000025790000}"/>
    <cellStyle name="20 % - Markeringsfarve3 4 3 3 4" xfId="8501" xr:uid="{00000000-0005-0000-0000-000087110000}"/>
    <cellStyle name="20 % - Markeringsfarve3 4 3 3 4 2" xfId="31150" xr:uid="{00000000-0005-0000-0000-000029790000}"/>
    <cellStyle name="20 % - Markeringsfarve3 4 3 3 5" xfId="13115" xr:uid="{00000000-0005-0000-0000-000088110000}"/>
    <cellStyle name="20 % - Markeringsfarve3 4 3 3 5 2" xfId="35718" xr:uid="{00000000-0005-0000-0000-00002A790000}"/>
    <cellStyle name="20 % - Markeringsfarve3 4 3 3 6" xfId="13116" xr:uid="{00000000-0005-0000-0000-000089110000}"/>
    <cellStyle name="20 % - Markeringsfarve3 4 3 3 6 2" xfId="35719" xr:uid="{00000000-0005-0000-0000-00002B790000}"/>
    <cellStyle name="20 % - Markeringsfarve3 4 3 3 7" xfId="27518" xr:uid="{00000000-0005-0000-0000-00001C790000}"/>
    <cellStyle name="20 % - Markeringsfarve3 4 3 4" xfId="714" xr:uid="{00000000-0005-0000-0000-00008A110000}"/>
    <cellStyle name="20 % - Markeringsfarve3 4 3 4 2" xfId="5639" xr:uid="{00000000-0005-0000-0000-00008B110000}"/>
    <cellStyle name="20 % - Markeringsfarve3 4 3 4 2 2" xfId="13117" xr:uid="{00000000-0005-0000-0000-00008C110000}"/>
    <cellStyle name="20 % - Markeringsfarve3 4 3 4 2 2 2" xfId="35720" xr:uid="{00000000-0005-0000-0000-00002E790000}"/>
    <cellStyle name="20 % - Markeringsfarve3 4 3 4 2 3" xfId="13118" xr:uid="{00000000-0005-0000-0000-00008D110000}"/>
    <cellStyle name="20 % - Markeringsfarve3 4 3 4 2 3 2" xfId="35721" xr:uid="{00000000-0005-0000-0000-00002F790000}"/>
    <cellStyle name="20 % - Markeringsfarve3 4 3 4 2 4" xfId="13119" xr:uid="{00000000-0005-0000-0000-00008E110000}"/>
    <cellStyle name="20 % - Markeringsfarve3 4 3 4 2 4 2" xfId="35722" xr:uid="{00000000-0005-0000-0000-000030790000}"/>
    <cellStyle name="20 % - Markeringsfarve3 4 3 4 2 5" xfId="29379" xr:uid="{00000000-0005-0000-0000-00002D790000}"/>
    <cellStyle name="20 % - Markeringsfarve3 4 3 4 3" xfId="8503" xr:uid="{00000000-0005-0000-0000-00008F110000}"/>
    <cellStyle name="20 % - Markeringsfarve3 4 3 4 3 2" xfId="31152" xr:uid="{00000000-0005-0000-0000-000031790000}"/>
    <cellStyle name="20 % - Markeringsfarve3 4 3 4 4" xfId="13120" xr:uid="{00000000-0005-0000-0000-000090110000}"/>
    <cellStyle name="20 % - Markeringsfarve3 4 3 4 4 2" xfId="35723" xr:uid="{00000000-0005-0000-0000-000032790000}"/>
    <cellStyle name="20 % - Markeringsfarve3 4 3 4 5" xfId="13121" xr:uid="{00000000-0005-0000-0000-000091110000}"/>
    <cellStyle name="20 % - Markeringsfarve3 4 3 4 5 2" xfId="35724" xr:uid="{00000000-0005-0000-0000-000033790000}"/>
    <cellStyle name="20 % - Markeringsfarve3 4 3 4 6" xfId="27520" xr:uid="{00000000-0005-0000-0000-00002C790000}"/>
    <cellStyle name="20 % - Markeringsfarve3 4 3 5" xfId="715" xr:uid="{00000000-0005-0000-0000-000092110000}"/>
    <cellStyle name="20 % - Markeringsfarve3 4 3 5 2" xfId="5640" xr:uid="{00000000-0005-0000-0000-000093110000}"/>
    <cellStyle name="20 % - Markeringsfarve3 4 3 5 2 2" xfId="13122" xr:uid="{00000000-0005-0000-0000-000094110000}"/>
    <cellStyle name="20 % - Markeringsfarve3 4 3 5 2 2 2" xfId="35725" xr:uid="{00000000-0005-0000-0000-000036790000}"/>
    <cellStyle name="20 % - Markeringsfarve3 4 3 5 2 3" xfId="13123" xr:uid="{00000000-0005-0000-0000-000095110000}"/>
    <cellStyle name="20 % - Markeringsfarve3 4 3 5 2 3 2" xfId="35726" xr:uid="{00000000-0005-0000-0000-000037790000}"/>
    <cellStyle name="20 % - Markeringsfarve3 4 3 5 2 4" xfId="13124" xr:uid="{00000000-0005-0000-0000-000096110000}"/>
    <cellStyle name="20 % - Markeringsfarve3 4 3 5 2 4 2" xfId="35727" xr:uid="{00000000-0005-0000-0000-000038790000}"/>
    <cellStyle name="20 % - Markeringsfarve3 4 3 5 2 5" xfId="29380" xr:uid="{00000000-0005-0000-0000-000035790000}"/>
    <cellStyle name="20 % - Markeringsfarve3 4 3 5 3" xfId="8504" xr:uid="{00000000-0005-0000-0000-000097110000}"/>
    <cellStyle name="20 % - Markeringsfarve3 4 3 5 3 2" xfId="31153" xr:uid="{00000000-0005-0000-0000-000039790000}"/>
    <cellStyle name="20 % - Markeringsfarve3 4 3 5 4" xfId="13125" xr:uid="{00000000-0005-0000-0000-000098110000}"/>
    <cellStyle name="20 % - Markeringsfarve3 4 3 5 4 2" xfId="35728" xr:uid="{00000000-0005-0000-0000-00003A790000}"/>
    <cellStyle name="20 % - Markeringsfarve3 4 3 5 5" xfId="13126" xr:uid="{00000000-0005-0000-0000-000099110000}"/>
    <cellStyle name="20 % - Markeringsfarve3 4 3 5 5 2" xfId="35729" xr:uid="{00000000-0005-0000-0000-00003B790000}"/>
    <cellStyle name="20 % - Markeringsfarve3 4 3 5 6" xfId="27521" xr:uid="{00000000-0005-0000-0000-000034790000}"/>
    <cellStyle name="20 % - Markeringsfarve3 4 3 6" xfId="716" xr:uid="{00000000-0005-0000-0000-00009A110000}"/>
    <cellStyle name="20 % - Markeringsfarve3 4 3 6 2" xfId="5641" xr:uid="{00000000-0005-0000-0000-00009B110000}"/>
    <cellStyle name="20 % - Markeringsfarve3 4 3 6 2 2" xfId="29381" xr:uid="{00000000-0005-0000-0000-00003D790000}"/>
    <cellStyle name="20 % - Markeringsfarve3 4 3 6 3" xfId="8505" xr:uid="{00000000-0005-0000-0000-00009C110000}"/>
    <cellStyle name="20 % - Markeringsfarve3 4 3 6 3 2" xfId="31154" xr:uid="{00000000-0005-0000-0000-00003E790000}"/>
    <cellStyle name="20 % - Markeringsfarve3 4 3 6 4" xfId="13127" xr:uid="{00000000-0005-0000-0000-00009D110000}"/>
    <cellStyle name="20 % - Markeringsfarve3 4 3 6 4 2" xfId="35730" xr:uid="{00000000-0005-0000-0000-00003F790000}"/>
    <cellStyle name="20 % - Markeringsfarve3 4 3 6 5" xfId="27522" xr:uid="{00000000-0005-0000-0000-00003C790000}"/>
    <cellStyle name="20 % - Markeringsfarve3 4 3 7" xfId="5634" xr:uid="{00000000-0005-0000-0000-00009E110000}"/>
    <cellStyle name="20 % - Markeringsfarve3 4 3 7 2" xfId="13128" xr:uid="{00000000-0005-0000-0000-00009F110000}"/>
    <cellStyle name="20 % - Markeringsfarve3 4 3 7 2 2" xfId="35731" xr:uid="{00000000-0005-0000-0000-000041790000}"/>
    <cellStyle name="20 % - Markeringsfarve3 4 3 7 3" xfId="13129" xr:uid="{00000000-0005-0000-0000-0000A0110000}"/>
    <cellStyle name="20 % - Markeringsfarve3 4 3 7 3 2" xfId="35732" xr:uid="{00000000-0005-0000-0000-000042790000}"/>
    <cellStyle name="20 % - Markeringsfarve3 4 3 7 4" xfId="13130" xr:uid="{00000000-0005-0000-0000-0000A1110000}"/>
    <cellStyle name="20 % - Markeringsfarve3 4 3 7 4 2" xfId="35733" xr:uid="{00000000-0005-0000-0000-000043790000}"/>
    <cellStyle name="20 % - Markeringsfarve3 4 3 7 5" xfId="29374" xr:uid="{00000000-0005-0000-0000-000040790000}"/>
    <cellStyle name="20 % - Markeringsfarve3 4 3 8" xfId="8498" xr:uid="{00000000-0005-0000-0000-0000A2110000}"/>
    <cellStyle name="20 % - Markeringsfarve3 4 3 8 2" xfId="31147" xr:uid="{00000000-0005-0000-0000-000044790000}"/>
    <cellStyle name="20 % - Markeringsfarve3 4 3 9" xfId="13131" xr:uid="{00000000-0005-0000-0000-0000A3110000}"/>
    <cellStyle name="20 % - Markeringsfarve3 4 3 9 2" xfId="35734" xr:uid="{00000000-0005-0000-0000-000045790000}"/>
    <cellStyle name="20 % - Markeringsfarve3 4 4" xfId="717" xr:uid="{00000000-0005-0000-0000-0000A4110000}"/>
    <cellStyle name="20 % - Markeringsfarve3 4 4 10" xfId="13132" xr:uid="{00000000-0005-0000-0000-0000A5110000}"/>
    <cellStyle name="20 % - Markeringsfarve3 4 4 10 2" xfId="35735" xr:uid="{00000000-0005-0000-0000-000047790000}"/>
    <cellStyle name="20 % - Markeringsfarve3 4 4 11" xfId="27523" xr:uid="{00000000-0005-0000-0000-000046790000}"/>
    <cellStyle name="20 % - Markeringsfarve3 4 4 2" xfId="718" xr:uid="{00000000-0005-0000-0000-0000A6110000}"/>
    <cellStyle name="20 % - Markeringsfarve3 4 4 2 2" xfId="719" xr:uid="{00000000-0005-0000-0000-0000A7110000}"/>
    <cellStyle name="20 % - Markeringsfarve3 4 4 2 2 2" xfId="5644" xr:uid="{00000000-0005-0000-0000-0000A8110000}"/>
    <cellStyle name="20 % - Markeringsfarve3 4 4 2 2 2 2" xfId="13133" xr:uid="{00000000-0005-0000-0000-0000A9110000}"/>
    <cellStyle name="20 % - Markeringsfarve3 4 4 2 2 2 2 2" xfId="35736" xr:uid="{00000000-0005-0000-0000-00004B790000}"/>
    <cellStyle name="20 % - Markeringsfarve3 4 4 2 2 2 3" xfId="13134" xr:uid="{00000000-0005-0000-0000-0000AA110000}"/>
    <cellStyle name="20 % - Markeringsfarve3 4 4 2 2 2 3 2" xfId="35737" xr:uid="{00000000-0005-0000-0000-00004C790000}"/>
    <cellStyle name="20 % - Markeringsfarve3 4 4 2 2 2 4" xfId="13135" xr:uid="{00000000-0005-0000-0000-0000AB110000}"/>
    <cellStyle name="20 % - Markeringsfarve3 4 4 2 2 2 4 2" xfId="35738" xr:uid="{00000000-0005-0000-0000-00004D790000}"/>
    <cellStyle name="20 % - Markeringsfarve3 4 4 2 2 2 5" xfId="29384" xr:uid="{00000000-0005-0000-0000-00004A790000}"/>
    <cellStyle name="20 % - Markeringsfarve3 4 4 2 2 3" xfId="8508" xr:uid="{00000000-0005-0000-0000-0000AC110000}"/>
    <cellStyle name="20 % - Markeringsfarve3 4 4 2 2 3 2" xfId="31157" xr:uid="{00000000-0005-0000-0000-00004E790000}"/>
    <cellStyle name="20 % - Markeringsfarve3 4 4 2 2 4" xfId="13136" xr:uid="{00000000-0005-0000-0000-0000AD110000}"/>
    <cellStyle name="20 % - Markeringsfarve3 4 4 2 2 4 2" xfId="35739" xr:uid="{00000000-0005-0000-0000-00004F790000}"/>
    <cellStyle name="20 % - Markeringsfarve3 4 4 2 2 5" xfId="13137" xr:uid="{00000000-0005-0000-0000-0000AE110000}"/>
    <cellStyle name="20 % - Markeringsfarve3 4 4 2 2 5 2" xfId="35740" xr:uid="{00000000-0005-0000-0000-000050790000}"/>
    <cellStyle name="20 % - Markeringsfarve3 4 4 2 2 6" xfId="27525" xr:uid="{00000000-0005-0000-0000-000049790000}"/>
    <cellStyle name="20 % - Markeringsfarve3 4 4 2 3" xfId="5643" xr:uid="{00000000-0005-0000-0000-0000AF110000}"/>
    <cellStyle name="20 % - Markeringsfarve3 4 4 2 3 2" xfId="13138" xr:uid="{00000000-0005-0000-0000-0000B0110000}"/>
    <cellStyle name="20 % - Markeringsfarve3 4 4 2 3 2 2" xfId="35741" xr:uid="{00000000-0005-0000-0000-000052790000}"/>
    <cellStyle name="20 % - Markeringsfarve3 4 4 2 3 3" xfId="13139" xr:uid="{00000000-0005-0000-0000-0000B1110000}"/>
    <cellStyle name="20 % - Markeringsfarve3 4 4 2 3 3 2" xfId="35742" xr:uid="{00000000-0005-0000-0000-000053790000}"/>
    <cellStyle name="20 % - Markeringsfarve3 4 4 2 3 4" xfId="13140" xr:uid="{00000000-0005-0000-0000-0000B2110000}"/>
    <cellStyle name="20 % - Markeringsfarve3 4 4 2 3 4 2" xfId="35743" xr:uid="{00000000-0005-0000-0000-000054790000}"/>
    <cellStyle name="20 % - Markeringsfarve3 4 4 2 3 5" xfId="29383" xr:uid="{00000000-0005-0000-0000-000051790000}"/>
    <cellStyle name="20 % - Markeringsfarve3 4 4 2 4" xfId="8507" xr:uid="{00000000-0005-0000-0000-0000B3110000}"/>
    <cellStyle name="20 % - Markeringsfarve3 4 4 2 4 2" xfId="13141" xr:uid="{00000000-0005-0000-0000-0000B4110000}"/>
    <cellStyle name="20 % - Markeringsfarve3 4 4 2 4 2 2" xfId="35744" xr:uid="{00000000-0005-0000-0000-000056790000}"/>
    <cellStyle name="20 % - Markeringsfarve3 4 4 2 4 3" xfId="13142" xr:uid="{00000000-0005-0000-0000-0000B5110000}"/>
    <cellStyle name="20 % - Markeringsfarve3 4 4 2 4 3 2" xfId="35745" xr:uid="{00000000-0005-0000-0000-000057790000}"/>
    <cellStyle name="20 % - Markeringsfarve3 4 4 2 4 4" xfId="13143" xr:uid="{00000000-0005-0000-0000-0000B6110000}"/>
    <cellStyle name="20 % - Markeringsfarve3 4 4 2 4 4 2" xfId="35746" xr:uid="{00000000-0005-0000-0000-000058790000}"/>
    <cellStyle name="20 % - Markeringsfarve3 4 4 2 4 5" xfId="31156" xr:uid="{00000000-0005-0000-0000-000055790000}"/>
    <cellStyle name="20 % - Markeringsfarve3 4 4 2 5" xfId="13144" xr:uid="{00000000-0005-0000-0000-0000B7110000}"/>
    <cellStyle name="20 % - Markeringsfarve3 4 4 2 5 2" xfId="35747" xr:uid="{00000000-0005-0000-0000-000059790000}"/>
    <cellStyle name="20 % - Markeringsfarve3 4 4 2 6" xfId="13145" xr:uid="{00000000-0005-0000-0000-0000B8110000}"/>
    <cellStyle name="20 % - Markeringsfarve3 4 4 2 6 2" xfId="35748" xr:uid="{00000000-0005-0000-0000-00005A790000}"/>
    <cellStyle name="20 % - Markeringsfarve3 4 4 2 7" xfId="13146" xr:uid="{00000000-0005-0000-0000-0000B9110000}"/>
    <cellStyle name="20 % - Markeringsfarve3 4 4 2 7 2" xfId="35749" xr:uid="{00000000-0005-0000-0000-00005B790000}"/>
    <cellStyle name="20 % - Markeringsfarve3 4 4 2 8" xfId="27524" xr:uid="{00000000-0005-0000-0000-000048790000}"/>
    <cellStyle name="20 % - Markeringsfarve3 4 4 3" xfId="720" xr:uid="{00000000-0005-0000-0000-0000BA110000}"/>
    <cellStyle name="20 % - Markeringsfarve3 4 4 3 2" xfId="721" xr:uid="{00000000-0005-0000-0000-0000BB110000}"/>
    <cellStyle name="20 % - Markeringsfarve3 4 4 3 2 2" xfId="5646" xr:uid="{00000000-0005-0000-0000-0000BC110000}"/>
    <cellStyle name="20 % - Markeringsfarve3 4 4 3 2 2 2" xfId="13147" xr:uid="{00000000-0005-0000-0000-0000BD110000}"/>
    <cellStyle name="20 % - Markeringsfarve3 4 4 3 2 2 2 2" xfId="35750" xr:uid="{00000000-0005-0000-0000-00005F790000}"/>
    <cellStyle name="20 % - Markeringsfarve3 4 4 3 2 2 3" xfId="13148" xr:uid="{00000000-0005-0000-0000-0000BE110000}"/>
    <cellStyle name="20 % - Markeringsfarve3 4 4 3 2 2 3 2" xfId="35751" xr:uid="{00000000-0005-0000-0000-000060790000}"/>
    <cellStyle name="20 % - Markeringsfarve3 4 4 3 2 2 4" xfId="13149" xr:uid="{00000000-0005-0000-0000-0000BF110000}"/>
    <cellStyle name="20 % - Markeringsfarve3 4 4 3 2 2 4 2" xfId="35752" xr:uid="{00000000-0005-0000-0000-000061790000}"/>
    <cellStyle name="20 % - Markeringsfarve3 4 4 3 2 2 5" xfId="29386" xr:uid="{00000000-0005-0000-0000-00005E790000}"/>
    <cellStyle name="20 % - Markeringsfarve3 4 4 3 2 3" xfId="8510" xr:uid="{00000000-0005-0000-0000-0000C0110000}"/>
    <cellStyle name="20 % - Markeringsfarve3 4 4 3 2 3 2" xfId="31159" xr:uid="{00000000-0005-0000-0000-000062790000}"/>
    <cellStyle name="20 % - Markeringsfarve3 4 4 3 2 4" xfId="13150" xr:uid="{00000000-0005-0000-0000-0000C1110000}"/>
    <cellStyle name="20 % - Markeringsfarve3 4 4 3 2 4 2" xfId="35753" xr:uid="{00000000-0005-0000-0000-000063790000}"/>
    <cellStyle name="20 % - Markeringsfarve3 4 4 3 2 5" xfId="13151" xr:uid="{00000000-0005-0000-0000-0000C2110000}"/>
    <cellStyle name="20 % - Markeringsfarve3 4 4 3 2 5 2" xfId="35754" xr:uid="{00000000-0005-0000-0000-000064790000}"/>
    <cellStyle name="20 % - Markeringsfarve3 4 4 3 2 6" xfId="27527" xr:uid="{00000000-0005-0000-0000-00005D790000}"/>
    <cellStyle name="20 % - Markeringsfarve3 4 4 3 3" xfId="5645" xr:uid="{00000000-0005-0000-0000-0000C3110000}"/>
    <cellStyle name="20 % - Markeringsfarve3 4 4 3 3 2" xfId="13152" xr:uid="{00000000-0005-0000-0000-0000C4110000}"/>
    <cellStyle name="20 % - Markeringsfarve3 4 4 3 3 2 2" xfId="35755" xr:uid="{00000000-0005-0000-0000-000066790000}"/>
    <cellStyle name="20 % - Markeringsfarve3 4 4 3 3 3" xfId="13153" xr:uid="{00000000-0005-0000-0000-0000C5110000}"/>
    <cellStyle name="20 % - Markeringsfarve3 4 4 3 3 3 2" xfId="35756" xr:uid="{00000000-0005-0000-0000-000067790000}"/>
    <cellStyle name="20 % - Markeringsfarve3 4 4 3 3 4" xfId="13154" xr:uid="{00000000-0005-0000-0000-0000C6110000}"/>
    <cellStyle name="20 % - Markeringsfarve3 4 4 3 3 4 2" xfId="35757" xr:uid="{00000000-0005-0000-0000-000068790000}"/>
    <cellStyle name="20 % - Markeringsfarve3 4 4 3 3 5" xfId="29385" xr:uid="{00000000-0005-0000-0000-000065790000}"/>
    <cellStyle name="20 % - Markeringsfarve3 4 4 3 4" xfId="8509" xr:uid="{00000000-0005-0000-0000-0000C7110000}"/>
    <cellStyle name="20 % - Markeringsfarve3 4 4 3 4 2" xfId="31158" xr:uid="{00000000-0005-0000-0000-000069790000}"/>
    <cellStyle name="20 % - Markeringsfarve3 4 4 3 5" xfId="13155" xr:uid="{00000000-0005-0000-0000-0000C8110000}"/>
    <cellStyle name="20 % - Markeringsfarve3 4 4 3 5 2" xfId="35758" xr:uid="{00000000-0005-0000-0000-00006A790000}"/>
    <cellStyle name="20 % - Markeringsfarve3 4 4 3 6" xfId="13156" xr:uid="{00000000-0005-0000-0000-0000C9110000}"/>
    <cellStyle name="20 % - Markeringsfarve3 4 4 3 6 2" xfId="35759" xr:uid="{00000000-0005-0000-0000-00006B790000}"/>
    <cellStyle name="20 % - Markeringsfarve3 4 4 3 7" xfId="27526" xr:uid="{00000000-0005-0000-0000-00005C790000}"/>
    <cellStyle name="20 % - Markeringsfarve3 4 4 4" xfId="722" xr:uid="{00000000-0005-0000-0000-0000CA110000}"/>
    <cellStyle name="20 % - Markeringsfarve3 4 4 4 2" xfId="5647" xr:uid="{00000000-0005-0000-0000-0000CB110000}"/>
    <cellStyle name="20 % - Markeringsfarve3 4 4 4 2 2" xfId="13157" xr:uid="{00000000-0005-0000-0000-0000CC110000}"/>
    <cellStyle name="20 % - Markeringsfarve3 4 4 4 2 2 2" xfId="35760" xr:uid="{00000000-0005-0000-0000-00006E790000}"/>
    <cellStyle name="20 % - Markeringsfarve3 4 4 4 2 3" xfId="13158" xr:uid="{00000000-0005-0000-0000-0000CD110000}"/>
    <cellStyle name="20 % - Markeringsfarve3 4 4 4 2 3 2" xfId="35761" xr:uid="{00000000-0005-0000-0000-00006F790000}"/>
    <cellStyle name="20 % - Markeringsfarve3 4 4 4 2 4" xfId="13159" xr:uid="{00000000-0005-0000-0000-0000CE110000}"/>
    <cellStyle name="20 % - Markeringsfarve3 4 4 4 2 4 2" xfId="35762" xr:uid="{00000000-0005-0000-0000-000070790000}"/>
    <cellStyle name="20 % - Markeringsfarve3 4 4 4 2 5" xfId="29387" xr:uid="{00000000-0005-0000-0000-00006D790000}"/>
    <cellStyle name="20 % - Markeringsfarve3 4 4 4 3" xfId="8511" xr:uid="{00000000-0005-0000-0000-0000CF110000}"/>
    <cellStyle name="20 % - Markeringsfarve3 4 4 4 3 2" xfId="31160" xr:uid="{00000000-0005-0000-0000-000071790000}"/>
    <cellStyle name="20 % - Markeringsfarve3 4 4 4 4" xfId="13160" xr:uid="{00000000-0005-0000-0000-0000D0110000}"/>
    <cellStyle name="20 % - Markeringsfarve3 4 4 4 4 2" xfId="35763" xr:uid="{00000000-0005-0000-0000-000072790000}"/>
    <cellStyle name="20 % - Markeringsfarve3 4 4 4 5" xfId="13161" xr:uid="{00000000-0005-0000-0000-0000D1110000}"/>
    <cellStyle name="20 % - Markeringsfarve3 4 4 4 5 2" xfId="35764" xr:uid="{00000000-0005-0000-0000-000073790000}"/>
    <cellStyle name="20 % - Markeringsfarve3 4 4 4 6" xfId="27528" xr:uid="{00000000-0005-0000-0000-00006C790000}"/>
    <cellStyle name="20 % - Markeringsfarve3 4 4 5" xfId="723" xr:uid="{00000000-0005-0000-0000-0000D2110000}"/>
    <cellStyle name="20 % - Markeringsfarve3 4 4 5 2" xfId="5648" xr:uid="{00000000-0005-0000-0000-0000D3110000}"/>
    <cellStyle name="20 % - Markeringsfarve3 4 4 5 2 2" xfId="13162" xr:uid="{00000000-0005-0000-0000-0000D4110000}"/>
    <cellStyle name="20 % - Markeringsfarve3 4 4 5 2 2 2" xfId="35765" xr:uid="{00000000-0005-0000-0000-000076790000}"/>
    <cellStyle name="20 % - Markeringsfarve3 4 4 5 2 3" xfId="13163" xr:uid="{00000000-0005-0000-0000-0000D5110000}"/>
    <cellStyle name="20 % - Markeringsfarve3 4 4 5 2 3 2" xfId="35766" xr:uid="{00000000-0005-0000-0000-000077790000}"/>
    <cellStyle name="20 % - Markeringsfarve3 4 4 5 2 4" xfId="13164" xr:uid="{00000000-0005-0000-0000-0000D6110000}"/>
    <cellStyle name="20 % - Markeringsfarve3 4 4 5 2 4 2" xfId="35767" xr:uid="{00000000-0005-0000-0000-000078790000}"/>
    <cellStyle name="20 % - Markeringsfarve3 4 4 5 2 5" xfId="29388" xr:uid="{00000000-0005-0000-0000-000075790000}"/>
    <cellStyle name="20 % - Markeringsfarve3 4 4 5 3" xfId="8512" xr:uid="{00000000-0005-0000-0000-0000D7110000}"/>
    <cellStyle name="20 % - Markeringsfarve3 4 4 5 3 2" xfId="31161" xr:uid="{00000000-0005-0000-0000-000079790000}"/>
    <cellStyle name="20 % - Markeringsfarve3 4 4 5 4" xfId="13165" xr:uid="{00000000-0005-0000-0000-0000D8110000}"/>
    <cellStyle name="20 % - Markeringsfarve3 4 4 5 4 2" xfId="35768" xr:uid="{00000000-0005-0000-0000-00007A790000}"/>
    <cellStyle name="20 % - Markeringsfarve3 4 4 5 5" xfId="13166" xr:uid="{00000000-0005-0000-0000-0000D9110000}"/>
    <cellStyle name="20 % - Markeringsfarve3 4 4 5 5 2" xfId="35769" xr:uid="{00000000-0005-0000-0000-00007B790000}"/>
    <cellStyle name="20 % - Markeringsfarve3 4 4 5 6" xfId="27529" xr:uid="{00000000-0005-0000-0000-000074790000}"/>
    <cellStyle name="20 % - Markeringsfarve3 4 4 6" xfId="724" xr:uid="{00000000-0005-0000-0000-0000DA110000}"/>
    <cellStyle name="20 % - Markeringsfarve3 4 4 6 2" xfId="5649" xr:uid="{00000000-0005-0000-0000-0000DB110000}"/>
    <cellStyle name="20 % - Markeringsfarve3 4 4 6 2 2" xfId="29389" xr:uid="{00000000-0005-0000-0000-00007D790000}"/>
    <cellStyle name="20 % - Markeringsfarve3 4 4 6 3" xfId="8513" xr:uid="{00000000-0005-0000-0000-0000DC110000}"/>
    <cellStyle name="20 % - Markeringsfarve3 4 4 6 3 2" xfId="31162" xr:uid="{00000000-0005-0000-0000-00007E790000}"/>
    <cellStyle name="20 % - Markeringsfarve3 4 4 6 4" xfId="13167" xr:uid="{00000000-0005-0000-0000-0000DD110000}"/>
    <cellStyle name="20 % - Markeringsfarve3 4 4 6 4 2" xfId="35770" xr:uid="{00000000-0005-0000-0000-00007F790000}"/>
    <cellStyle name="20 % - Markeringsfarve3 4 4 6 5" xfId="27530" xr:uid="{00000000-0005-0000-0000-00007C790000}"/>
    <cellStyle name="20 % - Markeringsfarve3 4 4 7" xfId="5642" xr:uid="{00000000-0005-0000-0000-0000DE110000}"/>
    <cellStyle name="20 % - Markeringsfarve3 4 4 7 2" xfId="13168" xr:uid="{00000000-0005-0000-0000-0000DF110000}"/>
    <cellStyle name="20 % - Markeringsfarve3 4 4 7 2 2" xfId="35771" xr:uid="{00000000-0005-0000-0000-000081790000}"/>
    <cellStyle name="20 % - Markeringsfarve3 4 4 7 3" xfId="13169" xr:uid="{00000000-0005-0000-0000-0000E0110000}"/>
    <cellStyle name="20 % - Markeringsfarve3 4 4 7 3 2" xfId="35772" xr:uid="{00000000-0005-0000-0000-000082790000}"/>
    <cellStyle name="20 % - Markeringsfarve3 4 4 7 4" xfId="13170" xr:uid="{00000000-0005-0000-0000-0000E1110000}"/>
    <cellStyle name="20 % - Markeringsfarve3 4 4 7 4 2" xfId="35773" xr:uid="{00000000-0005-0000-0000-000083790000}"/>
    <cellStyle name="20 % - Markeringsfarve3 4 4 7 5" xfId="29382" xr:uid="{00000000-0005-0000-0000-000080790000}"/>
    <cellStyle name="20 % - Markeringsfarve3 4 4 8" xfId="8506" xr:uid="{00000000-0005-0000-0000-0000E2110000}"/>
    <cellStyle name="20 % - Markeringsfarve3 4 4 8 2" xfId="31155" xr:uid="{00000000-0005-0000-0000-000084790000}"/>
    <cellStyle name="20 % - Markeringsfarve3 4 4 9" xfId="13171" xr:uid="{00000000-0005-0000-0000-0000E3110000}"/>
    <cellStyle name="20 % - Markeringsfarve3 4 4 9 2" xfId="35774" xr:uid="{00000000-0005-0000-0000-000085790000}"/>
    <cellStyle name="20 % - Markeringsfarve3 4 5" xfId="725" xr:uid="{00000000-0005-0000-0000-0000E4110000}"/>
    <cellStyle name="20 % - Markeringsfarve3 4 5 2" xfId="13172" xr:uid="{00000000-0005-0000-0000-0000E5110000}"/>
    <cellStyle name="20 % - Markeringsfarve3 4 5 2 2" xfId="13173" xr:uid="{00000000-0005-0000-0000-0000E6110000}"/>
    <cellStyle name="20 % - Markeringsfarve3 4 5 2 3" xfId="13174" xr:uid="{00000000-0005-0000-0000-0000E7110000}"/>
    <cellStyle name="20 % - Markeringsfarve3 4 5 2 3 2" xfId="13175" xr:uid="{00000000-0005-0000-0000-0000E8110000}"/>
    <cellStyle name="20 % - Markeringsfarve3 4 5 2 3 2 2" xfId="35777" xr:uid="{00000000-0005-0000-0000-000088790000}"/>
    <cellStyle name="20 % - Markeringsfarve3 4 5 2 3 3" xfId="13176" xr:uid="{00000000-0005-0000-0000-0000E9110000}"/>
    <cellStyle name="20 % - Markeringsfarve3 4 5 2 3 3 2" xfId="35778" xr:uid="{00000000-0005-0000-0000-000089790000}"/>
    <cellStyle name="20 % - Markeringsfarve3 4 5 2 3 4" xfId="35776" xr:uid="{00000000-0005-0000-0000-000087790000}"/>
    <cellStyle name="20 % - Markeringsfarve3 4 5 2 4" xfId="35775" xr:uid="{00000000-0005-0000-0000-000086790000}"/>
    <cellStyle name="20 % - Markeringsfarve3 4 5 3" xfId="13177" xr:uid="{00000000-0005-0000-0000-0000EA110000}"/>
    <cellStyle name="20 % - Markeringsfarve3 4 5 3 2" xfId="13178" xr:uid="{00000000-0005-0000-0000-0000EB110000}"/>
    <cellStyle name="20 % - Markeringsfarve3 4 5 3 2 2" xfId="35780" xr:uid="{00000000-0005-0000-0000-00008B790000}"/>
    <cellStyle name="20 % - Markeringsfarve3 4 5 3 3" xfId="13179" xr:uid="{00000000-0005-0000-0000-0000EC110000}"/>
    <cellStyle name="20 % - Markeringsfarve3 4 5 3 3 2" xfId="35781" xr:uid="{00000000-0005-0000-0000-00008C790000}"/>
    <cellStyle name="20 % - Markeringsfarve3 4 5 3 4" xfId="13180" xr:uid="{00000000-0005-0000-0000-0000ED110000}"/>
    <cellStyle name="20 % - Markeringsfarve3 4 5 3 4 2" xfId="35782" xr:uid="{00000000-0005-0000-0000-00008D790000}"/>
    <cellStyle name="20 % - Markeringsfarve3 4 5 3 5" xfId="35779" xr:uid="{00000000-0005-0000-0000-00008A790000}"/>
    <cellStyle name="20 % - Markeringsfarve3 4 5 4" xfId="13181" xr:uid="{00000000-0005-0000-0000-0000EE110000}"/>
    <cellStyle name="20 % - Markeringsfarve3 4 5 4 2" xfId="35783" xr:uid="{00000000-0005-0000-0000-00008E790000}"/>
    <cellStyle name="20 % - Markeringsfarve3 4 5 5" xfId="13182" xr:uid="{00000000-0005-0000-0000-0000EF110000}"/>
    <cellStyle name="20 % - Markeringsfarve3 4 5 5 2" xfId="35784" xr:uid="{00000000-0005-0000-0000-00008F790000}"/>
    <cellStyle name="20 % - Markeringsfarve3 4 5 6" xfId="13183" xr:uid="{00000000-0005-0000-0000-0000F0110000}"/>
    <cellStyle name="20 % - Markeringsfarve3 4 5 6 2" xfId="35785" xr:uid="{00000000-0005-0000-0000-000090790000}"/>
    <cellStyle name="20 % - Markeringsfarve3 4 6" xfId="726" xr:uid="{00000000-0005-0000-0000-0000F1110000}"/>
    <cellStyle name="20 % - Markeringsfarve3 4 6 2" xfId="727" xr:uid="{00000000-0005-0000-0000-0000F2110000}"/>
    <cellStyle name="20 % - Markeringsfarve3 4 6 2 2" xfId="5651" xr:uid="{00000000-0005-0000-0000-0000F3110000}"/>
    <cellStyle name="20 % - Markeringsfarve3 4 6 2 2 2" xfId="13184" xr:uid="{00000000-0005-0000-0000-0000F4110000}"/>
    <cellStyle name="20 % - Markeringsfarve3 4 6 2 2 2 2" xfId="35786" xr:uid="{00000000-0005-0000-0000-000094790000}"/>
    <cellStyle name="20 % - Markeringsfarve3 4 6 2 2 3" xfId="13185" xr:uid="{00000000-0005-0000-0000-0000F5110000}"/>
    <cellStyle name="20 % - Markeringsfarve3 4 6 2 2 3 2" xfId="35787" xr:uid="{00000000-0005-0000-0000-000095790000}"/>
    <cellStyle name="20 % - Markeringsfarve3 4 6 2 2 4" xfId="13186" xr:uid="{00000000-0005-0000-0000-0000F6110000}"/>
    <cellStyle name="20 % - Markeringsfarve3 4 6 2 2 4 2" xfId="35788" xr:uid="{00000000-0005-0000-0000-000096790000}"/>
    <cellStyle name="20 % - Markeringsfarve3 4 6 2 2 5" xfId="29391" xr:uid="{00000000-0005-0000-0000-000093790000}"/>
    <cellStyle name="20 % - Markeringsfarve3 4 6 2 3" xfId="8515" xr:uid="{00000000-0005-0000-0000-0000F7110000}"/>
    <cellStyle name="20 % - Markeringsfarve3 4 6 2 3 2" xfId="31164" xr:uid="{00000000-0005-0000-0000-000097790000}"/>
    <cellStyle name="20 % - Markeringsfarve3 4 6 2 4" xfId="13187" xr:uid="{00000000-0005-0000-0000-0000F8110000}"/>
    <cellStyle name="20 % - Markeringsfarve3 4 6 2 4 2" xfId="35789" xr:uid="{00000000-0005-0000-0000-000098790000}"/>
    <cellStyle name="20 % - Markeringsfarve3 4 6 2 5" xfId="13188" xr:uid="{00000000-0005-0000-0000-0000F9110000}"/>
    <cellStyle name="20 % - Markeringsfarve3 4 6 2 5 2" xfId="35790" xr:uid="{00000000-0005-0000-0000-000099790000}"/>
    <cellStyle name="20 % - Markeringsfarve3 4 6 2 6" xfId="27532" xr:uid="{00000000-0005-0000-0000-000092790000}"/>
    <cellStyle name="20 % - Markeringsfarve3 4 6 3" xfId="5650" xr:uid="{00000000-0005-0000-0000-0000FA110000}"/>
    <cellStyle name="20 % - Markeringsfarve3 4 6 3 2" xfId="13189" xr:uid="{00000000-0005-0000-0000-0000FB110000}"/>
    <cellStyle name="20 % - Markeringsfarve3 4 6 3 2 2" xfId="35791" xr:uid="{00000000-0005-0000-0000-00009B790000}"/>
    <cellStyle name="20 % - Markeringsfarve3 4 6 3 3" xfId="13190" xr:uid="{00000000-0005-0000-0000-0000FC110000}"/>
    <cellStyle name="20 % - Markeringsfarve3 4 6 3 3 2" xfId="35792" xr:uid="{00000000-0005-0000-0000-00009C790000}"/>
    <cellStyle name="20 % - Markeringsfarve3 4 6 3 4" xfId="13191" xr:uid="{00000000-0005-0000-0000-0000FD110000}"/>
    <cellStyle name="20 % - Markeringsfarve3 4 6 3 4 2" xfId="35793" xr:uid="{00000000-0005-0000-0000-00009D790000}"/>
    <cellStyle name="20 % - Markeringsfarve3 4 6 3 5" xfId="29390" xr:uid="{00000000-0005-0000-0000-00009A790000}"/>
    <cellStyle name="20 % - Markeringsfarve3 4 6 4" xfId="8514" xr:uid="{00000000-0005-0000-0000-0000FE110000}"/>
    <cellStyle name="20 % - Markeringsfarve3 4 6 4 2" xfId="31163" xr:uid="{00000000-0005-0000-0000-00009E790000}"/>
    <cellStyle name="20 % - Markeringsfarve3 4 6 5" xfId="13192" xr:uid="{00000000-0005-0000-0000-0000FF110000}"/>
    <cellStyle name="20 % - Markeringsfarve3 4 6 5 2" xfId="35794" xr:uid="{00000000-0005-0000-0000-00009F790000}"/>
    <cellStyle name="20 % - Markeringsfarve3 4 6 6" xfId="13193" xr:uid="{00000000-0005-0000-0000-000000120000}"/>
    <cellStyle name="20 % - Markeringsfarve3 4 6 6 2" xfId="35795" xr:uid="{00000000-0005-0000-0000-0000A0790000}"/>
    <cellStyle name="20 % - Markeringsfarve3 4 6 7" xfId="27531" xr:uid="{00000000-0005-0000-0000-000091790000}"/>
    <cellStyle name="20 % - Markeringsfarve3 4 7" xfId="13194" xr:uid="{00000000-0005-0000-0000-000001120000}"/>
    <cellStyle name="20 % - Markeringsfarve3 4 7 2" xfId="13195" xr:uid="{00000000-0005-0000-0000-000002120000}"/>
    <cellStyle name="20 % - Markeringsfarve3 4 7 3" xfId="13196" xr:uid="{00000000-0005-0000-0000-000003120000}"/>
    <cellStyle name="20 % - Markeringsfarve3 4 7 3 2" xfId="13197" xr:uid="{00000000-0005-0000-0000-000004120000}"/>
    <cellStyle name="20 % - Markeringsfarve3 4 7 3 2 2" xfId="35798" xr:uid="{00000000-0005-0000-0000-0000A3790000}"/>
    <cellStyle name="20 % - Markeringsfarve3 4 7 3 3" xfId="13198" xr:uid="{00000000-0005-0000-0000-000005120000}"/>
    <cellStyle name="20 % - Markeringsfarve3 4 7 3 3 2" xfId="35799" xr:uid="{00000000-0005-0000-0000-0000A4790000}"/>
    <cellStyle name="20 % - Markeringsfarve3 4 7 3 4" xfId="35797" xr:uid="{00000000-0005-0000-0000-0000A2790000}"/>
    <cellStyle name="20 % - Markeringsfarve3 4 7 4" xfId="35796" xr:uid="{00000000-0005-0000-0000-0000A1790000}"/>
    <cellStyle name="20 % - Markeringsfarve3 4 8" xfId="13199" xr:uid="{00000000-0005-0000-0000-000006120000}"/>
    <cellStyle name="20 % - Markeringsfarve3 4 8 2" xfId="13200" xr:uid="{00000000-0005-0000-0000-000007120000}"/>
    <cellStyle name="20 % - Markeringsfarve3 4 8 2 2" xfId="35801" xr:uid="{00000000-0005-0000-0000-0000A6790000}"/>
    <cellStyle name="20 % - Markeringsfarve3 4 8 3" xfId="13201" xr:uid="{00000000-0005-0000-0000-000008120000}"/>
    <cellStyle name="20 % - Markeringsfarve3 4 8 3 2" xfId="35802" xr:uid="{00000000-0005-0000-0000-0000A7790000}"/>
    <cellStyle name="20 % - Markeringsfarve3 4 8 4" xfId="13202" xr:uid="{00000000-0005-0000-0000-000009120000}"/>
    <cellStyle name="20 % - Markeringsfarve3 4 8 4 2" xfId="35803" xr:uid="{00000000-0005-0000-0000-0000A8790000}"/>
    <cellStyle name="20 % - Markeringsfarve3 4 8 5" xfId="35800" xr:uid="{00000000-0005-0000-0000-0000A5790000}"/>
    <cellStyle name="20 % - Markeringsfarve3 4 9" xfId="13203" xr:uid="{00000000-0005-0000-0000-00000A120000}"/>
    <cellStyle name="20 % - Markeringsfarve3 4 9 2" xfId="35804" xr:uid="{00000000-0005-0000-0000-0000A9790000}"/>
    <cellStyle name="20 % - Markeringsfarve3 5" xfId="728" xr:uid="{00000000-0005-0000-0000-00000B120000}"/>
    <cellStyle name="20 % - Markeringsfarve3 5 2" xfId="729" xr:uid="{00000000-0005-0000-0000-00000C120000}"/>
    <cellStyle name="20 % - Markeringsfarve3 5 2 2" xfId="13204" xr:uid="{00000000-0005-0000-0000-00000D120000}"/>
    <cellStyle name="20 % - Markeringsfarve3 5 2 2 2" xfId="13205" xr:uid="{00000000-0005-0000-0000-00000E120000}"/>
    <cellStyle name="20 % - Markeringsfarve3 5 2 2 3" xfId="13206" xr:uid="{00000000-0005-0000-0000-00000F120000}"/>
    <cellStyle name="20 % - Markeringsfarve3 5 2 2 3 2" xfId="13207" xr:uid="{00000000-0005-0000-0000-000010120000}"/>
    <cellStyle name="20 % - Markeringsfarve3 5 2 2 3 2 2" xfId="35807" xr:uid="{00000000-0005-0000-0000-0000AC790000}"/>
    <cellStyle name="20 % - Markeringsfarve3 5 2 2 3 3" xfId="13208" xr:uid="{00000000-0005-0000-0000-000011120000}"/>
    <cellStyle name="20 % - Markeringsfarve3 5 2 2 3 3 2" xfId="35808" xr:uid="{00000000-0005-0000-0000-0000AD790000}"/>
    <cellStyle name="20 % - Markeringsfarve3 5 2 2 3 4" xfId="35806" xr:uid="{00000000-0005-0000-0000-0000AB790000}"/>
    <cellStyle name="20 % - Markeringsfarve3 5 2 2 4" xfId="35805" xr:uid="{00000000-0005-0000-0000-0000AA790000}"/>
    <cellStyle name="20 % - Markeringsfarve3 5 2 3" xfId="13209" xr:uid="{00000000-0005-0000-0000-000012120000}"/>
    <cellStyle name="20 % - Markeringsfarve3 5 2 3 2" xfId="13210" xr:uid="{00000000-0005-0000-0000-000013120000}"/>
    <cellStyle name="20 % - Markeringsfarve3 5 2 3 2 2" xfId="35810" xr:uid="{00000000-0005-0000-0000-0000AF790000}"/>
    <cellStyle name="20 % - Markeringsfarve3 5 2 3 3" xfId="13211" xr:uid="{00000000-0005-0000-0000-000014120000}"/>
    <cellStyle name="20 % - Markeringsfarve3 5 2 3 3 2" xfId="35811" xr:uid="{00000000-0005-0000-0000-0000B0790000}"/>
    <cellStyle name="20 % - Markeringsfarve3 5 2 3 4" xfId="13212" xr:uid="{00000000-0005-0000-0000-000015120000}"/>
    <cellStyle name="20 % - Markeringsfarve3 5 2 3 4 2" xfId="35812" xr:uid="{00000000-0005-0000-0000-0000B1790000}"/>
    <cellStyle name="20 % - Markeringsfarve3 5 2 3 5" xfId="35809" xr:uid="{00000000-0005-0000-0000-0000AE790000}"/>
    <cellStyle name="20 % - Markeringsfarve3 5 2 4" xfId="13213" xr:uid="{00000000-0005-0000-0000-000016120000}"/>
    <cellStyle name="20 % - Markeringsfarve3 5 2 4 2" xfId="35813" xr:uid="{00000000-0005-0000-0000-0000B2790000}"/>
    <cellStyle name="20 % - Markeringsfarve3 5 2 5" xfId="13214" xr:uid="{00000000-0005-0000-0000-000017120000}"/>
    <cellStyle name="20 % - Markeringsfarve3 5 2 5 2" xfId="35814" xr:uid="{00000000-0005-0000-0000-0000B3790000}"/>
    <cellStyle name="20 % - Markeringsfarve3 5 2 6" xfId="13215" xr:uid="{00000000-0005-0000-0000-000018120000}"/>
    <cellStyle name="20 % - Markeringsfarve3 5 2 6 2" xfId="35815" xr:uid="{00000000-0005-0000-0000-0000B4790000}"/>
    <cellStyle name="20 % - Markeringsfarve3 5 3" xfId="730" xr:uid="{00000000-0005-0000-0000-000019120000}"/>
    <cellStyle name="20 % - Markeringsfarve3 5 4" xfId="731" xr:uid="{00000000-0005-0000-0000-00001A120000}"/>
    <cellStyle name="20 % - Markeringsfarve3 5 4 2" xfId="732" xr:uid="{00000000-0005-0000-0000-00001B120000}"/>
    <cellStyle name="20 % - Markeringsfarve3 5 4 2 2" xfId="5653" xr:uid="{00000000-0005-0000-0000-00001C120000}"/>
    <cellStyle name="20 % - Markeringsfarve3 5 4 2 2 2" xfId="13216" xr:uid="{00000000-0005-0000-0000-00001D120000}"/>
    <cellStyle name="20 % - Markeringsfarve3 5 4 2 2 2 2" xfId="35816" xr:uid="{00000000-0005-0000-0000-0000B8790000}"/>
    <cellStyle name="20 % - Markeringsfarve3 5 4 2 2 3" xfId="13217" xr:uid="{00000000-0005-0000-0000-00001E120000}"/>
    <cellStyle name="20 % - Markeringsfarve3 5 4 2 2 3 2" xfId="35817" xr:uid="{00000000-0005-0000-0000-0000B9790000}"/>
    <cellStyle name="20 % - Markeringsfarve3 5 4 2 2 4" xfId="13218" xr:uid="{00000000-0005-0000-0000-00001F120000}"/>
    <cellStyle name="20 % - Markeringsfarve3 5 4 2 2 4 2" xfId="35818" xr:uid="{00000000-0005-0000-0000-0000BA790000}"/>
    <cellStyle name="20 % - Markeringsfarve3 5 4 2 2 5" xfId="29393" xr:uid="{00000000-0005-0000-0000-0000B7790000}"/>
    <cellStyle name="20 % - Markeringsfarve3 5 4 2 3" xfId="8517" xr:uid="{00000000-0005-0000-0000-000020120000}"/>
    <cellStyle name="20 % - Markeringsfarve3 5 4 2 3 2" xfId="31166" xr:uid="{00000000-0005-0000-0000-0000BB790000}"/>
    <cellStyle name="20 % - Markeringsfarve3 5 4 2 4" xfId="13219" xr:uid="{00000000-0005-0000-0000-000021120000}"/>
    <cellStyle name="20 % - Markeringsfarve3 5 4 2 4 2" xfId="35819" xr:uid="{00000000-0005-0000-0000-0000BC790000}"/>
    <cellStyle name="20 % - Markeringsfarve3 5 4 2 5" xfId="13220" xr:uid="{00000000-0005-0000-0000-000022120000}"/>
    <cellStyle name="20 % - Markeringsfarve3 5 4 2 5 2" xfId="35820" xr:uid="{00000000-0005-0000-0000-0000BD790000}"/>
    <cellStyle name="20 % - Markeringsfarve3 5 4 2 6" xfId="27534" xr:uid="{00000000-0005-0000-0000-0000B6790000}"/>
    <cellStyle name="20 % - Markeringsfarve3 5 4 3" xfId="5652" xr:uid="{00000000-0005-0000-0000-000023120000}"/>
    <cellStyle name="20 % - Markeringsfarve3 5 4 3 2" xfId="13221" xr:uid="{00000000-0005-0000-0000-000024120000}"/>
    <cellStyle name="20 % - Markeringsfarve3 5 4 3 2 2" xfId="35821" xr:uid="{00000000-0005-0000-0000-0000BF790000}"/>
    <cellStyle name="20 % - Markeringsfarve3 5 4 3 3" xfId="13222" xr:uid="{00000000-0005-0000-0000-000025120000}"/>
    <cellStyle name="20 % - Markeringsfarve3 5 4 3 3 2" xfId="35822" xr:uid="{00000000-0005-0000-0000-0000C0790000}"/>
    <cellStyle name="20 % - Markeringsfarve3 5 4 3 4" xfId="13223" xr:uid="{00000000-0005-0000-0000-000026120000}"/>
    <cellStyle name="20 % - Markeringsfarve3 5 4 3 4 2" xfId="35823" xr:uid="{00000000-0005-0000-0000-0000C1790000}"/>
    <cellStyle name="20 % - Markeringsfarve3 5 4 3 5" xfId="29392" xr:uid="{00000000-0005-0000-0000-0000BE790000}"/>
    <cellStyle name="20 % - Markeringsfarve3 5 4 4" xfId="8516" xr:uid="{00000000-0005-0000-0000-000027120000}"/>
    <cellStyle name="20 % - Markeringsfarve3 5 4 4 2" xfId="31165" xr:uid="{00000000-0005-0000-0000-0000C2790000}"/>
    <cellStyle name="20 % - Markeringsfarve3 5 4 5" xfId="13224" xr:uid="{00000000-0005-0000-0000-000028120000}"/>
    <cellStyle name="20 % - Markeringsfarve3 5 4 5 2" xfId="35824" xr:uid="{00000000-0005-0000-0000-0000C3790000}"/>
    <cellStyle name="20 % - Markeringsfarve3 5 4 6" xfId="13225" xr:uid="{00000000-0005-0000-0000-000029120000}"/>
    <cellStyle name="20 % - Markeringsfarve3 5 4 6 2" xfId="35825" xr:uid="{00000000-0005-0000-0000-0000C4790000}"/>
    <cellStyle name="20 % - Markeringsfarve3 5 4 7" xfId="27533" xr:uid="{00000000-0005-0000-0000-0000B5790000}"/>
    <cellStyle name="20 % - Markeringsfarve3 5 5" xfId="13226" xr:uid="{00000000-0005-0000-0000-00002A120000}"/>
    <cellStyle name="20 % - Markeringsfarve3 5 5 2" xfId="13227" xr:uid="{00000000-0005-0000-0000-00002B120000}"/>
    <cellStyle name="20 % - Markeringsfarve3 5 5 3" xfId="13228" xr:uid="{00000000-0005-0000-0000-00002C120000}"/>
    <cellStyle name="20 % - Markeringsfarve3 5 5 3 2" xfId="13229" xr:uid="{00000000-0005-0000-0000-00002D120000}"/>
    <cellStyle name="20 % - Markeringsfarve3 5 5 3 2 2" xfId="35828" xr:uid="{00000000-0005-0000-0000-0000C7790000}"/>
    <cellStyle name="20 % - Markeringsfarve3 5 5 3 3" xfId="13230" xr:uid="{00000000-0005-0000-0000-00002E120000}"/>
    <cellStyle name="20 % - Markeringsfarve3 5 5 3 3 2" xfId="35829" xr:uid="{00000000-0005-0000-0000-0000C8790000}"/>
    <cellStyle name="20 % - Markeringsfarve3 5 5 3 4" xfId="35827" xr:uid="{00000000-0005-0000-0000-0000C6790000}"/>
    <cellStyle name="20 % - Markeringsfarve3 5 5 4" xfId="35826" xr:uid="{00000000-0005-0000-0000-0000C5790000}"/>
    <cellStyle name="20 % - Markeringsfarve3 5 6" xfId="13231" xr:uid="{00000000-0005-0000-0000-00002F120000}"/>
    <cellStyle name="20 % - Markeringsfarve3 5 6 2" xfId="13232" xr:uid="{00000000-0005-0000-0000-000030120000}"/>
    <cellStyle name="20 % - Markeringsfarve3 5 6 2 2" xfId="35831" xr:uid="{00000000-0005-0000-0000-0000CA790000}"/>
    <cellStyle name="20 % - Markeringsfarve3 5 6 3" xfId="13233" xr:uid="{00000000-0005-0000-0000-000031120000}"/>
    <cellStyle name="20 % - Markeringsfarve3 5 6 3 2" xfId="35832" xr:uid="{00000000-0005-0000-0000-0000CB790000}"/>
    <cellStyle name="20 % - Markeringsfarve3 5 6 4" xfId="13234" xr:uid="{00000000-0005-0000-0000-000032120000}"/>
    <cellStyle name="20 % - Markeringsfarve3 5 6 4 2" xfId="35833" xr:uid="{00000000-0005-0000-0000-0000CC790000}"/>
    <cellStyle name="20 % - Markeringsfarve3 5 6 5" xfId="35830" xr:uid="{00000000-0005-0000-0000-0000C9790000}"/>
    <cellStyle name="20 % - Markeringsfarve3 5 7" xfId="13235" xr:uid="{00000000-0005-0000-0000-000033120000}"/>
    <cellStyle name="20 % - Markeringsfarve3 5 7 2" xfId="35834" xr:uid="{00000000-0005-0000-0000-0000CD790000}"/>
    <cellStyle name="20 % - Markeringsfarve3 5 8" xfId="13236" xr:uid="{00000000-0005-0000-0000-000034120000}"/>
    <cellStyle name="20 % - Markeringsfarve3 5 8 2" xfId="35835" xr:uid="{00000000-0005-0000-0000-0000CE790000}"/>
    <cellStyle name="20 % - Markeringsfarve3 5 9" xfId="13237" xr:uid="{00000000-0005-0000-0000-000035120000}"/>
    <cellStyle name="20 % - Markeringsfarve3 5 9 2" xfId="35836" xr:uid="{00000000-0005-0000-0000-0000CF790000}"/>
    <cellStyle name="20 % - Markeringsfarve3 6" xfId="733" xr:uid="{00000000-0005-0000-0000-000036120000}"/>
    <cellStyle name="20 % - Markeringsfarve3 6 2" xfId="734" xr:uid="{00000000-0005-0000-0000-000037120000}"/>
    <cellStyle name="20 % - Markeringsfarve3 6 2 2" xfId="13238" xr:uid="{00000000-0005-0000-0000-000038120000}"/>
    <cellStyle name="20 % - Markeringsfarve3 6 2 2 2" xfId="13239" xr:uid="{00000000-0005-0000-0000-000039120000}"/>
    <cellStyle name="20 % - Markeringsfarve3 6 2 2 3" xfId="13240" xr:uid="{00000000-0005-0000-0000-00003A120000}"/>
    <cellStyle name="20 % - Markeringsfarve3 6 2 2 3 2" xfId="13241" xr:uid="{00000000-0005-0000-0000-00003B120000}"/>
    <cellStyle name="20 % - Markeringsfarve3 6 2 2 3 2 2" xfId="35839" xr:uid="{00000000-0005-0000-0000-0000D2790000}"/>
    <cellStyle name="20 % - Markeringsfarve3 6 2 2 3 3" xfId="13242" xr:uid="{00000000-0005-0000-0000-00003C120000}"/>
    <cellStyle name="20 % - Markeringsfarve3 6 2 2 3 3 2" xfId="35840" xr:uid="{00000000-0005-0000-0000-0000D3790000}"/>
    <cellStyle name="20 % - Markeringsfarve3 6 2 2 3 4" xfId="35838" xr:uid="{00000000-0005-0000-0000-0000D1790000}"/>
    <cellStyle name="20 % - Markeringsfarve3 6 2 2 4" xfId="35837" xr:uid="{00000000-0005-0000-0000-0000D0790000}"/>
    <cellStyle name="20 % - Markeringsfarve3 6 2 3" xfId="13243" xr:uid="{00000000-0005-0000-0000-00003D120000}"/>
    <cellStyle name="20 % - Markeringsfarve3 6 2 3 2" xfId="13244" xr:uid="{00000000-0005-0000-0000-00003E120000}"/>
    <cellStyle name="20 % - Markeringsfarve3 6 2 3 2 2" xfId="35842" xr:uid="{00000000-0005-0000-0000-0000D5790000}"/>
    <cellStyle name="20 % - Markeringsfarve3 6 2 3 3" xfId="13245" xr:uid="{00000000-0005-0000-0000-00003F120000}"/>
    <cellStyle name="20 % - Markeringsfarve3 6 2 3 3 2" xfId="35843" xr:uid="{00000000-0005-0000-0000-0000D6790000}"/>
    <cellStyle name="20 % - Markeringsfarve3 6 2 3 4" xfId="13246" xr:uid="{00000000-0005-0000-0000-000040120000}"/>
    <cellStyle name="20 % - Markeringsfarve3 6 2 3 4 2" xfId="35844" xr:uid="{00000000-0005-0000-0000-0000D7790000}"/>
    <cellStyle name="20 % - Markeringsfarve3 6 2 3 5" xfId="35841" xr:uid="{00000000-0005-0000-0000-0000D4790000}"/>
    <cellStyle name="20 % - Markeringsfarve3 6 2 4" xfId="13247" xr:uid="{00000000-0005-0000-0000-000041120000}"/>
    <cellStyle name="20 % - Markeringsfarve3 6 2 4 2" xfId="35845" xr:uid="{00000000-0005-0000-0000-0000D8790000}"/>
    <cellStyle name="20 % - Markeringsfarve3 6 2 5" xfId="13248" xr:uid="{00000000-0005-0000-0000-000042120000}"/>
    <cellStyle name="20 % - Markeringsfarve3 6 2 5 2" xfId="35846" xr:uid="{00000000-0005-0000-0000-0000D9790000}"/>
    <cellStyle name="20 % - Markeringsfarve3 6 2 6" xfId="13249" xr:uid="{00000000-0005-0000-0000-000043120000}"/>
    <cellStyle name="20 % - Markeringsfarve3 6 2 6 2" xfId="35847" xr:uid="{00000000-0005-0000-0000-0000DA790000}"/>
    <cellStyle name="20 % - Markeringsfarve3 6 3" xfId="735" xr:uid="{00000000-0005-0000-0000-000044120000}"/>
    <cellStyle name="20 % - Markeringsfarve3 6 4" xfId="736" xr:uid="{00000000-0005-0000-0000-000045120000}"/>
    <cellStyle name="20 % - Markeringsfarve3 6 4 2" xfId="737" xr:uid="{00000000-0005-0000-0000-000046120000}"/>
    <cellStyle name="20 % - Markeringsfarve3 6 4 2 2" xfId="5655" xr:uid="{00000000-0005-0000-0000-000047120000}"/>
    <cellStyle name="20 % - Markeringsfarve3 6 4 2 2 2" xfId="13250" xr:uid="{00000000-0005-0000-0000-000048120000}"/>
    <cellStyle name="20 % - Markeringsfarve3 6 4 2 2 2 2" xfId="35848" xr:uid="{00000000-0005-0000-0000-0000DE790000}"/>
    <cellStyle name="20 % - Markeringsfarve3 6 4 2 2 3" xfId="13251" xr:uid="{00000000-0005-0000-0000-000049120000}"/>
    <cellStyle name="20 % - Markeringsfarve3 6 4 2 2 3 2" xfId="35849" xr:uid="{00000000-0005-0000-0000-0000DF790000}"/>
    <cellStyle name="20 % - Markeringsfarve3 6 4 2 2 4" xfId="13252" xr:uid="{00000000-0005-0000-0000-00004A120000}"/>
    <cellStyle name="20 % - Markeringsfarve3 6 4 2 2 4 2" xfId="35850" xr:uid="{00000000-0005-0000-0000-0000E0790000}"/>
    <cellStyle name="20 % - Markeringsfarve3 6 4 2 2 5" xfId="29395" xr:uid="{00000000-0005-0000-0000-0000DD790000}"/>
    <cellStyle name="20 % - Markeringsfarve3 6 4 2 3" xfId="8519" xr:uid="{00000000-0005-0000-0000-00004B120000}"/>
    <cellStyle name="20 % - Markeringsfarve3 6 4 2 3 2" xfId="31168" xr:uid="{00000000-0005-0000-0000-0000E1790000}"/>
    <cellStyle name="20 % - Markeringsfarve3 6 4 2 4" xfId="13253" xr:uid="{00000000-0005-0000-0000-00004C120000}"/>
    <cellStyle name="20 % - Markeringsfarve3 6 4 2 4 2" xfId="35851" xr:uid="{00000000-0005-0000-0000-0000E2790000}"/>
    <cellStyle name="20 % - Markeringsfarve3 6 4 2 5" xfId="13254" xr:uid="{00000000-0005-0000-0000-00004D120000}"/>
    <cellStyle name="20 % - Markeringsfarve3 6 4 2 5 2" xfId="35852" xr:uid="{00000000-0005-0000-0000-0000E3790000}"/>
    <cellStyle name="20 % - Markeringsfarve3 6 4 2 6" xfId="27536" xr:uid="{00000000-0005-0000-0000-0000DC790000}"/>
    <cellStyle name="20 % - Markeringsfarve3 6 4 3" xfId="5654" xr:uid="{00000000-0005-0000-0000-00004E120000}"/>
    <cellStyle name="20 % - Markeringsfarve3 6 4 3 2" xfId="13255" xr:uid="{00000000-0005-0000-0000-00004F120000}"/>
    <cellStyle name="20 % - Markeringsfarve3 6 4 3 2 2" xfId="35853" xr:uid="{00000000-0005-0000-0000-0000E5790000}"/>
    <cellStyle name="20 % - Markeringsfarve3 6 4 3 3" xfId="13256" xr:uid="{00000000-0005-0000-0000-000050120000}"/>
    <cellStyle name="20 % - Markeringsfarve3 6 4 3 3 2" xfId="35854" xr:uid="{00000000-0005-0000-0000-0000E6790000}"/>
    <cellStyle name="20 % - Markeringsfarve3 6 4 3 4" xfId="13257" xr:uid="{00000000-0005-0000-0000-000051120000}"/>
    <cellStyle name="20 % - Markeringsfarve3 6 4 3 4 2" xfId="35855" xr:uid="{00000000-0005-0000-0000-0000E7790000}"/>
    <cellStyle name="20 % - Markeringsfarve3 6 4 3 5" xfId="29394" xr:uid="{00000000-0005-0000-0000-0000E4790000}"/>
    <cellStyle name="20 % - Markeringsfarve3 6 4 4" xfId="8518" xr:uid="{00000000-0005-0000-0000-000052120000}"/>
    <cellStyle name="20 % - Markeringsfarve3 6 4 4 2" xfId="31167" xr:uid="{00000000-0005-0000-0000-0000E8790000}"/>
    <cellStyle name="20 % - Markeringsfarve3 6 4 5" xfId="13258" xr:uid="{00000000-0005-0000-0000-000053120000}"/>
    <cellStyle name="20 % - Markeringsfarve3 6 4 5 2" xfId="35856" xr:uid="{00000000-0005-0000-0000-0000E9790000}"/>
    <cellStyle name="20 % - Markeringsfarve3 6 4 6" xfId="13259" xr:uid="{00000000-0005-0000-0000-000054120000}"/>
    <cellStyle name="20 % - Markeringsfarve3 6 4 6 2" xfId="35857" xr:uid="{00000000-0005-0000-0000-0000EA790000}"/>
    <cellStyle name="20 % - Markeringsfarve3 6 4 7" xfId="27535" xr:uid="{00000000-0005-0000-0000-0000DB790000}"/>
    <cellStyle name="20 % - Markeringsfarve3 6 5" xfId="13260" xr:uid="{00000000-0005-0000-0000-000055120000}"/>
    <cellStyle name="20 % - Markeringsfarve3 6 5 2" xfId="13261" xr:uid="{00000000-0005-0000-0000-000056120000}"/>
    <cellStyle name="20 % - Markeringsfarve3 6 5 3" xfId="13262" xr:uid="{00000000-0005-0000-0000-000057120000}"/>
    <cellStyle name="20 % - Markeringsfarve3 6 5 3 2" xfId="13263" xr:uid="{00000000-0005-0000-0000-000058120000}"/>
    <cellStyle name="20 % - Markeringsfarve3 6 5 3 2 2" xfId="35860" xr:uid="{00000000-0005-0000-0000-0000ED790000}"/>
    <cellStyle name="20 % - Markeringsfarve3 6 5 3 3" xfId="13264" xr:uid="{00000000-0005-0000-0000-000059120000}"/>
    <cellStyle name="20 % - Markeringsfarve3 6 5 3 3 2" xfId="35861" xr:uid="{00000000-0005-0000-0000-0000EE790000}"/>
    <cellStyle name="20 % - Markeringsfarve3 6 5 3 4" xfId="35859" xr:uid="{00000000-0005-0000-0000-0000EC790000}"/>
    <cellStyle name="20 % - Markeringsfarve3 6 5 4" xfId="35858" xr:uid="{00000000-0005-0000-0000-0000EB790000}"/>
    <cellStyle name="20 % - Markeringsfarve3 6 6" xfId="13265" xr:uid="{00000000-0005-0000-0000-00005A120000}"/>
    <cellStyle name="20 % - Markeringsfarve3 6 6 2" xfId="13266" xr:uid="{00000000-0005-0000-0000-00005B120000}"/>
    <cellStyle name="20 % - Markeringsfarve3 6 6 2 2" xfId="35863" xr:uid="{00000000-0005-0000-0000-0000F0790000}"/>
    <cellStyle name="20 % - Markeringsfarve3 6 6 3" xfId="13267" xr:uid="{00000000-0005-0000-0000-00005C120000}"/>
    <cellStyle name="20 % - Markeringsfarve3 6 6 3 2" xfId="35864" xr:uid="{00000000-0005-0000-0000-0000F1790000}"/>
    <cellStyle name="20 % - Markeringsfarve3 6 6 4" xfId="13268" xr:uid="{00000000-0005-0000-0000-00005D120000}"/>
    <cellStyle name="20 % - Markeringsfarve3 6 6 4 2" xfId="35865" xr:uid="{00000000-0005-0000-0000-0000F2790000}"/>
    <cellStyle name="20 % - Markeringsfarve3 6 6 5" xfId="35862" xr:uid="{00000000-0005-0000-0000-0000EF790000}"/>
    <cellStyle name="20 % - Markeringsfarve3 6 7" xfId="13269" xr:uid="{00000000-0005-0000-0000-00005E120000}"/>
    <cellStyle name="20 % - Markeringsfarve3 6 7 2" xfId="35866" xr:uid="{00000000-0005-0000-0000-0000F3790000}"/>
    <cellStyle name="20 % - Markeringsfarve3 6 8" xfId="13270" xr:uid="{00000000-0005-0000-0000-00005F120000}"/>
    <cellStyle name="20 % - Markeringsfarve3 6 8 2" xfId="35867" xr:uid="{00000000-0005-0000-0000-0000F4790000}"/>
    <cellStyle name="20 % - Markeringsfarve3 6 9" xfId="13271" xr:uid="{00000000-0005-0000-0000-000060120000}"/>
    <cellStyle name="20 % - Markeringsfarve3 6 9 2" xfId="35868" xr:uid="{00000000-0005-0000-0000-0000F5790000}"/>
    <cellStyle name="20 % - Markeringsfarve3 7" xfId="738" xr:uid="{00000000-0005-0000-0000-000061120000}"/>
    <cellStyle name="20 % - Markeringsfarve3 7 2" xfId="739" xr:uid="{00000000-0005-0000-0000-000062120000}"/>
    <cellStyle name="20 % - Markeringsfarve3 7 2 2" xfId="740" xr:uid="{00000000-0005-0000-0000-000063120000}"/>
    <cellStyle name="20 % - Markeringsfarve3 7 2 2 2" xfId="5657" xr:uid="{00000000-0005-0000-0000-000064120000}"/>
    <cellStyle name="20 % - Markeringsfarve3 7 2 2 2 2" xfId="13272" xr:uid="{00000000-0005-0000-0000-000065120000}"/>
    <cellStyle name="20 % - Markeringsfarve3 7 2 2 2 2 2" xfId="35869" xr:uid="{00000000-0005-0000-0000-0000F9790000}"/>
    <cellStyle name="20 % - Markeringsfarve3 7 2 2 2 3" xfId="13273" xr:uid="{00000000-0005-0000-0000-000066120000}"/>
    <cellStyle name="20 % - Markeringsfarve3 7 2 2 2 3 2" xfId="35870" xr:uid="{00000000-0005-0000-0000-0000FA790000}"/>
    <cellStyle name="20 % - Markeringsfarve3 7 2 2 2 4" xfId="13274" xr:uid="{00000000-0005-0000-0000-000067120000}"/>
    <cellStyle name="20 % - Markeringsfarve3 7 2 2 2 4 2" xfId="35871" xr:uid="{00000000-0005-0000-0000-0000FB790000}"/>
    <cellStyle name="20 % - Markeringsfarve3 7 2 2 2 5" xfId="29397" xr:uid="{00000000-0005-0000-0000-0000F8790000}"/>
    <cellStyle name="20 % - Markeringsfarve3 7 2 2 3" xfId="8521" xr:uid="{00000000-0005-0000-0000-000068120000}"/>
    <cellStyle name="20 % - Markeringsfarve3 7 2 2 3 2" xfId="31170" xr:uid="{00000000-0005-0000-0000-0000FC790000}"/>
    <cellStyle name="20 % - Markeringsfarve3 7 2 2 4" xfId="13275" xr:uid="{00000000-0005-0000-0000-000069120000}"/>
    <cellStyle name="20 % - Markeringsfarve3 7 2 2 4 2" xfId="35872" xr:uid="{00000000-0005-0000-0000-0000FD790000}"/>
    <cellStyle name="20 % - Markeringsfarve3 7 2 2 5" xfId="13276" xr:uid="{00000000-0005-0000-0000-00006A120000}"/>
    <cellStyle name="20 % - Markeringsfarve3 7 2 2 5 2" xfId="35873" xr:uid="{00000000-0005-0000-0000-0000FE790000}"/>
    <cellStyle name="20 % - Markeringsfarve3 7 2 2 6" xfId="27538" xr:uid="{00000000-0005-0000-0000-0000F7790000}"/>
    <cellStyle name="20 % - Markeringsfarve3 7 2 3" xfId="5656" xr:uid="{00000000-0005-0000-0000-00006B120000}"/>
    <cellStyle name="20 % - Markeringsfarve3 7 2 3 2" xfId="13277" xr:uid="{00000000-0005-0000-0000-00006C120000}"/>
    <cellStyle name="20 % - Markeringsfarve3 7 2 3 2 2" xfId="35874" xr:uid="{00000000-0005-0000-0000-0000007A0000}"/>
    <cellStyle name="20 % - Markeringsfarve3 7 2 3 3" xfId="13278" xr:uid="{00000000-0005-0000-0000-00006D120000}"/>
    <cellStyle name="20 % - Markeringsfarve3 7 2 3 3 2" xfId="35875" xr:uid="{00000000-0005-0000-0000-0000017A0000}"/>
    <cellStyle name="20 % - Markeringsfarve3 7 2 3 4" xfId="13279" xr:uid="{00000000-0005-0000-0000-00006E120000}"/>
    <cellStyle name="20 % - Markeringsfarve3 7 2 3 4 2" xfId="35876" xr:uid="{00000000-0005-0000-0000-0000027A0000}"/>
    <cellStyle name="20 % - Markeringsfarve3 7 2 3 5" xfId="29396" xr:uid="{00000000-0005-0000-0000-0000FF790000}"/>
    <cellStyle name="20 % - Markeringsfarve3 7 2 4" xfId="8520" xr:uid="{00000000-0005-0000-0000-00006F120000}"/>
    <cellStyle name="20 % - Markeringsfarve3 7 2 4 2" xfId="13280" xr:uid="{00000000-0005-0000-0000-000070120000}"/>
    <cellStyle name="20 % - Markeringsfarve3 7 2 4 2 2" xfId="35877" xr:uid="{00000000-0005-0000-0000-0000047A0000}"/>
    <cellStyle name="20 % - Markeringsfarve3 7 2 4 3" xfId="13281" xr:uid="{00000000-0005-0000-0000-000071120000}"/>
    <cellStyle name="20 % - Markeringsfarve3 7 2 4 3 2" xfId="35878" xr:uid="{00000000-0005-0000-0000-0000057A0000}"/>
    <cellStyle name="20 % - Markeringsfarve3 7 2 4 4" xfId="13282" xr:uid="{00000000-0005-0000-0000-000072120000}"/>
    <cellStyle name="20 % - Markeringsfarve3 7 2 4 4 2" xfId="35879" xr:uid="{00000000-0005-0000-0000-0000067A0000}"/>
    <cellStyle name="20 % - Markeringsfarve3 7 2 4 5" xfId="31169" xr:uid="{00000000-0005-0000-0000-0000037A0000}"/>
    <cellStyle name="20 % - Markeringsfarve3 7 2 5" xfId="13283" xr:uid="{00000000-0005-0000-0000-000073120000}"/>
    <cellStyle name="20 % - Markeringsfarve3 7 2 5 2" xfId="35880" xr:uid="{00000000-0005-0000-0000-0000077A0000}"/>
    <cellStyle name="20 % - Markeringsfarve3 7 2 6" xfId="13284" xr:uid="{00000000-0005-0000-0000-000074120000}"/>
    <cellStyle name="20 % - Markeringsfarve3 7 2 6 2" xfId="35881" xr:uid="{00000000-0005-0000-0000-0000087A0000}"/>
    <cellStyle name="20 % - Markeringsfarve3 7 2 7" xfId="13285" xr:uid="{00000000-0005-0000-0000-000075120000}"/>
    <cellStyle name="20 % - Markeringsfarve3 7 2 7 2" xfId="35882" xr:uid="{00000000-0005-0000-0000-0000097A0000}"/>
    <cellStyle name="20 % - Markeringsfarve3 7 2 8" xfId="27537" xr:uid="{00000000-0005-0000-0000-0000F6790000}"/>
    <cellStyle name="20 % - Markeringsfarve3 7 3" xfId="13286" xr:uid="{00000000-0005-0000-0000-000076120000}"/>
    <cellStyle name="20 % - Markeringsfarve3 7 3 2" xfId="13287" xr:uid="{00000000-0005-0000-0000-000077120000}"/>
    <cellStyle name="20 % - Markeringsfarve3 7 3 3" xfId="13288" xr:uid="{00000000-0005-0000-0000-000078120000}"/>
    <cellStyle name="20 % - Markeringsfarve3 7 3 3 2" xfId="13289" xr:uid="{00000000-0005-0000-0000-000079120000}"/>
    <cellStyle name="20 % - Markeringsfarve3 7 3 3 2 2" xfId="35885" xr:uid="{00000000-0005-0000-0000-00000C7A0000}"/>
    <cellStyle name="20 % - Markeringsfarve3 7 3 3 3" xfId="13290" xr:uid="{00000000-0005-0000-0000-00007A120000}"/>
    <cellStyle name="20 % - Markeringsfarve3 7 3 3 3 2" xfId="35886" xr:uid="{00000000-0005-0000-0000-00000D7A0000}"/>
    <cellStyle name="20 % - Markeringsfarve3 7 3 3 4" xfId="35884" xr:uid="{00000000-0005-0000-0000-00000B7A0000}"/>
    <cellStyle name="20 % - Markeringsfarve3 7 3 4" xfId="35883" xr:uid="{00000000-0005-0000-0000-00000A7A0000}"/>
    <cellStyle name="20 % - Markeringsfarve3 7 4" xfId="13291" xr:uid="{00000000-0005-0000-0000-00007B120000}"/>
    <cellStyle name="20 % - Markeringsfarve3 7 4 2" xfId="13292" xr:uid="{00000000-0005-0000-0000-00007C120000}"/>
    <cellStyle name="20 % - Markeringsfarve3 7 4 2 2" xfId="35888" xr:uid="{00000000-0005-0000-0000-00000F7A0000}"/>
    <cellStyle name="20 % - Markeringsfarve3 7 4 3" xfId="13293" xr:uid="{00000000-0005-0000-0000-00007D120000}"/>
    <cellStyle name="20 % - Markeringsfarve3 7 4 3 2" xfId="35889" xr:uid="{00000000-0005-0000-0000-0000107A0000}"/>
    <cellStyle name="20 % - Markeringsfarve3 7 4 4" xfId="13294" xr:uid="{00000000-0005-0000-0000-00007E120000}"/>
    <cellStyle name="20 % - Markeringsfarve3 7 4 4 2" xfId="35890" xr:uid="{00000000-0005-0000-0000-0000117A0000}"/>
    <cellStyle name="20 % - Markeringsfarve3 7 4 5" xfId="35887" xr:uid="{00000000-0005-0000-0000-00000E7A0000}"/>
    <cellStyle name="20 % - Markeringsfarve3 7 5" xfId="13295" xr:uid="{00000000-0005-0000-0000-00007F120000}"/>
    <cellStyle name="20 % - Markeringsfarve3 7 5 2" xfId="35891" xr:uid="{00000000-0005-0000-0000-0000127A0000}"/>
    <cellStyle name="20 % - Markeringsfarve3 7 6" xfId="13296" xr:uid="{00000000-0005-0000-0000-000080120000}"/>
    <cellStyle name="20 % - Markeringsfarve3 7 6 2" xfId="35892" xr:uid="{00000000-0005-0000-0000-0000137A0000}"/>
    <cellStyle name="20 % - Markeringsfarve3 7 7" xfId="13297" xr:uid="{00000000-0005-0000-0000-000081120000}"/>
    <cellStyle name="20 % - Markeringsfarve3 7 7 2" xfId="35893" xr:uid="{00000000-0005-0000-0000-0000147A0000}"/>
    <cellStyle name="20 % - Markeringsfarve3 8" xfId="741" xr:uid="{00000000-0005-0000-0000-000082120000}"/>
    <cellStyle name="20 % - Markeringsfarve3 9" xfId="742" xr:uid="{00000000-0005-0000-0000-000083120000}"/>
    <cellStyle name="20 % - Markeringsfarve4 10" xfId="743" xr:uid="{00000000-0005-0000-0000-000084120000}"/>
    <cellStyle name="20 % - Markeringsfarve4 11" xfId="744" xr:uid="{00000000-0005-0000-0000-000085120000}"/>
    <cellStyle name="20 % - Markeringsfarve4 12" xfId="745" xr:uid="{00000000-0005-0000-0000-000086120000}"/>
    <cellStyle name="20 % - Markeringsfarve4 13" xfId="746" xr:uid="{00000000-0005-0000-0000-000087120000}"/>
    <cellStyle name="20 % - Markeringsfarve4 14" xfId="747" xr:uid="{00000000-0005-0000-0000-000088120000}"/>
    <cellStyle name="20 % - Markeringsfarve4 15" xfId="748" xr:uid="{00000000-0005-0000-0000-000089120000}"/>
    <cellStyle name="20 % - Markeringsfarve4 15 10" xfId="27539" xr:uid="{00000000-0005-0000-0000-0000157A0000}"/>
    <cellStyle name="20 % - Markeringsfarve4 15 2" xfId="749" xr:uid="{00000000-0005-0000-0000-00008A120000}"/>
    <cellStyle name="20 % - Markeringsfarve4 15 2 2" xfId="750" xr:uid="{00000000-0005-0000-0000-00008B120000}"/>
    <cellStyle name="20 % - Markeringsfarve4 15 2 2 2" xfId="5660" xr:uid="{00000000-0005-0000-0000-00008C120000}"/>
    <cellStyle name="20 % - Markeringsfarve4 15 2 2 2 2" xfId="13298" xr:uid="{00000000-0005-0000-0000-00008D120000}"/>
    <cellStyle name="20 % - Markeringsfarve4 15 2 2 2 2 2" xfId="35894" xr:uid="{00000000-0005-0000-0000-0000197A0000}"/>
    <cellStyle name="20 % - Markeringsfarve4 15 2 2 2 3" xfId="13299" xr:uid="{00000000-0005-0000-0000-00008E120000}"/>
    <cellStyle name="20 % - Markeringsfarve4 15 2 2 2 3 2" xfId="35895" xr:uid="{00000000-0005-0000-0000-00001A7A0000}"/>
    <cellStyle name="20 % - Markeringsfarve4 15 2 2 2 4" xfId="13300" xr:uid="{00000000-0005-0000-0000-00008F120000}"/>
    <cellStyle name="20 % - Markeringsfarve4 15 2 2 2 4 2" xfId="35896" xr:uid="{00000000-0005-0000-0000-00001B7A0000}"/>
    <cellStyle name="20 % - Markeringsfarve4 15 2 2 2 5" xfId="29400" xr:uid="{00000000-0005-0000-0000-0000187A0000}"/>
    <cellStyle name="20 % - Markeringsfarve4 15 2 2 3" xfId="8524" xr:uid="{00000000-0005-0000-0000-000090120000}"/>
    <cellStyle name="20 % - Markeringsfarve4 15 2 2 3 2" xfId="31173" xr:uid="{00000000-0005-0000-0000-00001C7A0000}"/>
    <cellStyle name="20 % - Markeringsfarve4 15 2 2 4" xfId="13301" xr:uid="{00000000-0005-0000-0000-000091120000}"/>
    <cellStyle name="20 % - Markeringsfarve4 15 2 2 4 2" xfId="35897" xr:uid="{00000000-0005-0000-0000-00001D7A0000}"/>
    <cellStyle name="20 % - Markeringsfarve4 15 2 2 5" xfId="13302" xr:uid="{00000000-0005-0000-0000-000092120000}"/>
    <cellStyle name="20 % - Markeringsfarve4 15 2 2 5 2" xfId="35898" xr:uid="{00000000-0005-0000-0000-00001E7A0000}"/>
    <cellStyle name="20 % - Markeringsfarve4 15 2 2 6" xfId="27541" xr:uid="{00000000-0005-0000-0000-0000177A0000}"/>
    <cellStyle name="20 % - Markeringsfarve4 15 2 3" xfId="5659" xr:uid="{00000000-0005-0000-0000-000093120000}"/>
    <cellStyle name="20 % - Markeringsfarve4 15 2 3 2" xfId="13303" xr:uid="{00000000-0005-0000-0000-000094120000}"/>
    <cellStyle name="20 % - Markeringsfarve4 15 2 3 2 2" xfId="35899" xr:uid="{00000000-0005-0000-0000-0000207A0000}"/>
    <cellStyle name="20 % - Markeringsfarve4 15 2 3 3" xfId="13304" xr:uid="{00000000-0005-0000-0000-000095120000}"/>
    <cellStyle name="20 % - Markeringsfarve4 15 2 3 3 2" xfId="35900" xr:uid="{00000000-0005-0000-0000-0000217A0000}"/>
    <cellStyle name="20 % - Markeringsfarve4 15 2 3 4" xfId="13305" xr:uid="{00000000-0005-0000-0000-000096120000}"/>
    <cellStyle name="20 % - Markeringsfarve4 15 2 3 4 2" xfId="35901" xr:uid="{00000000-0005-0000-0000-0000227A0000}"/>
    <cellStyle name="20 % - Markeringsfarve4 15 2 3 5" xfId="29399" xr:uid="{00000000-0005-0000-0000-00001F7A0000}"/>
    <cellStyle name="20 % - Markeringsfarve4 15 2 4" xfId="8523" xr:uid="{00000000-0005-0000-0000-000097120000}"/>
    <cellStyle name="20 % - Markeringsfarve4 15 2 4 2" xfId="31172" xr:uid="{00000000-0005-0000-0000-0000237A0000}"/>
    <cellStyle name="20 % - Markeringsfarve4 15 2 5" xfId="13306" xr:uid="{00000000-0005-0000-0000-000098120000}"/>
    <cellStyle name="20 % - Markeringsfarve4 15 2 5 2" xfId="35902" xr:uid="{00000000-0005-0000-0000-0000247A0000}"/>
    <cellStyle name="20 % - Markeringsfarve4 15 2 6" xfId="13307" xr:uid="{00000000-0005-0000-0000-000099120000}"/>
    <cellStyle name="20 % - Markeringsfarve4 15 2 6 2" xfId="35903" xr:uid="{00000000-0005-0000-0000-0000257A0000}"/>
    <cellStyle name="20 % - Markeringsfarve4 15 2 7" xfId="27540" xr:uid="{00000000-0005-0000-0000-0000167A0000}"/>
    <cellStyle name="20 % - Markeringsfarve4 15 3" xfId="751" xr:uid="{00000000-0005-0000-0000-00009A120000}"/>
    <cellStyle name="20 % - Markeringsfarve4 15 3 2" xfId="752" xr:uid="{00000000-0005-0000-0000-00009B120000}"/>
    <cellStyle name="20 % - Markeringsfarve4 15 3 2 2" xfId="5662" xr:uid="{00000000-0005-0000-0000-00009C120000}"/>
    <cellStyle name="20 % - Markeringsfarve4 15 3 2 2 2" xfId="13308" xr:uid="{00000000-0005-0000-0000-00009D120000}"/>
    <cellStyle name="20 % - Markeringsfarve4 15 3 2 2 2 2" xfId="35904" xr:uid="{00000000-0005-0000-0000-0000297A0000}"/>
    <cellStyle name="20 % - Markeringsfarve4 15 3 2 2 3" xfId="13309" xr:uid="{00000000-0005-0000-0000-00009E120000}"/>
    <cellStyle name="20 % - Markeringsfarve4 15 3 2 2 3 2" xfId="35905" xr:uid="{00000000-0005-0000-0000-00002A7A0000}"/>
    <cellStyle name="20 % - Markeringsfarve4 15 3 2 2 4" xfId="13310" xr:uid="{00000000-0005-0000-0000-00009F120000}"/>
    <cellStyle name="20 % - Markeringsfarve4 15 3 2 2 4 2" xfId="35906" xr:uid="{00000000-0005-0000-0000-00002B7A0000}"/>
    <cellStyle name="20 % - Markeringsfarve4 15 3 2 2 5" xfId="29402" xr:uid="{00000000-0005-0000-0000-0000287A0000}"/>
    <cellStyle name="20 % - Markeringsfarve4 15 3 2 3" xfId="8526" xr:uid="{00000000-0005-0000-0000-0000A0120000}"/>
    <cellStyle name="20 % - Markeringsfarve4 15 3 2 3 2" xfId="31175" xr:uid="{00000000-0005-0000-0000-00002C7A0000}"/>
    <cellStyle name="20 % - Markeringsfarve4 15 3 2 4" xfId="13311" xr:uid="{00000000-0005-0000-0000-0000A1120000}"/>
    <cellStyle name="20 % - Markeringsfarve4 15 3 2 4 2" xfId="35907" xr:uid="{00000000-0005-0000-0000-00002D7A0000}"/>
    <cellStyle name="20 % - Markeringsfarve4 15 3 2 5" xfId="13312" xr:uid="{00000000-0005-0000-0000-0000A2120000}"/>
    <cellStyle name="20 % - Markeringsfarve4 15 3 2 5 2" xfId="35908" xr:uid="{00000000-0005-0000-0000-00002E7A0000}"/>
    <cellStyle name="20 % - Markeringsfarve4 15 3 2 6" xfId="27543" xr:uid="{00000000-0005-0000-0000-0000277A0000}"/>
    <cellStyle name="20 % - Markeringsfarve4 15 3 3" xfId="5661" xr:uid="{00000000-0005-0000-0000-0000A3120000}"/>
    <cellStyle name="20 % - Markeringsfarve4 15 3 3 2" xfId="13313" xr:uid="{00000000-0005-0000-0000-0000A4120000}"/>
    <cellStyle name="20 % - Markeringsfarve4 15 3 3 2 2" xfId="35909" xr:uid="{00000000-0005-0000-0000-0000307A0000}"/>
    <cellStyle name="20 % - Markeringsfarve4 15 3 3 3" xfId="13314" xr:uid="{00000000-0005-0000-0000-0000A5120000}"/>
    <cellStyle name="20 % - Markeringsfarve4 15 3 3 3 2" xfId="35910" xr:uid="{00000000-0005-0000-0000-0000317A0000}"/>
    <cellStyle name="20 % - Markeringsfarve4 15 3 3 4" xfId="13315" xr:uid="{00000000-0005-0000-0000-0000A6120000}"/>
    <cellStyle name="20 % - Markeringsfarve4 15 3 3 4 2" xfId="35911" xr:uid="{00000000-0005-0000-0000-0000327A0000}"/>
    <cellStyle name="20 % - Markeringsfarve4 15 3 3 5" xfId="29401" xr:uid="{00000000-0005-0000-0000-00002F7A0000}"/>
    <cellStyle name="20 % - Markeringsfarve4 15 3 4" xfId="8525" xr:uid="{00000000-0005-0000-0000-0000A7120000}"/>
    <cellStyle name="20 % - Markeringsfarve4 15 3 4 2" xfId="31174" xr:uid="{00000000-0005-0000-0000-0000337A0000}"/>
    <cellStyle name="20 % - Markeringsfarve4 15 3 5" xfId="13316" xr:uid="{00000000-0005-0000-0000-0000A8120000}"/>
    <cellStyle name="20 % - Markeringsfarve4 15 3 5 2" xfId="35912" xr:uid="{00000000-0005-0000-0000-0000347A0000}"/>
    <cellStyle name="20 % - Markeringsfarve4 15 3 6" xfId="13317" xr:uid="{00000000-0005-0000-0000-0000A9120000}"/>
    <cellStyle name="20 % - Markeringsfarve4 15 3 6 2" xfId="35913" xr:uid="{00000000-0005-0000-0000-0000357A0000}"/>
    <cellStyle name="20 % - Markeringsfarve4 15 3 7" xfId="27542" xr:uid="{00000000-0005-0000-0000-0000267A0000}"/>
    <cellStyle name="20 % - Markeringsfarve4 15 4" xfId="753" xr:uid="{00000000-0005-0000-0000-0000AA120000}"/>
    <cellStyle name="20 % - Markeringsfarve4 15 4 2" xfId="5663" xr:uid="{00000000-0005-0000-0000-0000AB120000}"/>
    <cellStyle name="20 % - Markeringsfarve4 15 4 2 2" xfId="13318" xr:uid="{00000000-0005-0000-0000-0000AC120000}"/>
    <cellStyle name="20 % - Markeringsfarve4 15 4 2 2 2" xfId="35914" xr:uid="{00000000-0005-0000-0000-0000387A0000}"/>
    <cellStyle name="20 % - Markeringsfarve4 15 4 2 3" xfId="13319" xr:uid="{00000000-0005-0000-0000-0000AD120000}"/>
    <cellStyle name="20 % - Markeringsfarve4 15 4 2 3 2" xfId="35915" xr:uid="{00000000-0005-0000-0000-0000397A0000}"/>
    <cellStyle name="20 % - Markeringsfarve4 15 4 2 4" xfId="13320" xr:uid="{00000000-0005-0000-0000-0000AE120000}"/>
    <cellStyle name="20 % - Markeringsfarve4 15 4 2 4 2" xfId="35916" xr:uid="{00000000-0005-0000-0000-00003A7A0000}"/>
    <cellStyle name="20 % - Markeringsfarve4 15 4 2 5" xfId="29403" xr:uid="{00000000-0005-0000-0000-0000377A0000}"/>
    <cellStyle name="20 % - Markeringsfarve4 15 4 3" xfId="8527" xr:uid="{00000000-0005-0000-0000-0000AF120000}"/>
    <cellStyle name="20 % - Markeringsfarve4 15 4 3 2" xfId="31176" xr:uid="{00000000-0005-0000-0000-00003B7A0000}"/>
    <cellStyle name="20 % - Markeringsfarve4 15 4 4" xfId="13321" xr:uid="{00000000-0005-0000-0000-0000B0120000}"/>
    <cellStyle name="20 % - Markeringsfarve4 15 4 4 2" xfId="35917" xr:uid="{00000000-0005-0000-0000-00003C7A0000}"/>
    <cellStyle name="20 % - Markeringsfarve4 15 4 5" xfId="13322" xr:uid="{00000000-0005-0000-0000-0000B1120000}"/>
    <cellStyle name="20 % - Markeringsfarve4 15 4 5 2" xfId="35918" xr:uid="{00000000-0005-0000-0000-00003D7A0000}"/>
    <cellStyle name="20 % - Markeringsfarve4 15 4 6" xfId="27544" xr:uid="{00000000-0005-0000-0000-0000367A0000}"/>
    <cellStyle name="20 % - Markeringsfarve4 15 5" xfId="754" xr:uid="{00000000-0005-0000-0000-0000B2120000}"/>
    <cellStyle name="20 % - Markeringsfarve4 15 5 2" xfId="5664" xr:uid="{00000000-0005-0000-0000-0000B3120000}"/>
    <cellStyle name="20 % - Markeringsfarve4 15 5 2 2" xfId="13323" xr:uid="{00000000-0005-0000-0000-0000B4120000}"/>
    <cellStyle name="20 % - Markeringsfarve4 15 5 2 2 2" xfId="35919" xr:uid="{00000000-0005-0000-0000-0000407A0000}"/>
    <cellStyle name="20 % - Markeringsfarve4 15 5 2 3" xfId="13324" xr:uid="{00000000-0005-0000-0000-0000B5120000}"/>
    <cellStyle name="20 % - Markeringsfarve4 15 5 2 3 2" xfId="35920" xr:uid="{00000000-0005-0000-0000-0000417A0000}"/>
    <cellStyle name="20 % - Markeringsfarve4 15 5 2 4" xfId="13325" xr:uid="{00000000-0005-0000-0000-0000B6120000}"/>
    <cellStyle name="20 % - Markeringsfarve4 15 5 2 4 2" xfId="35921" xr:uid="{00000000-0005-0000-0000-0000427A0000}"/>
    <cellStyle name="20 % - Markeringsfarve4 15 5 2 5" xfId="29404" xr:uid="{00000000-0005-0000-0000-00003F7A0000}"/>
    <cellStyle name="20 % - Markeringsfarve4 15 5 3" xfId="8528" xr:uid="{00000000-0005-0000-0000-0000B7120000}"/>
    <cellStyle name="20 % - Markeringsfarve4 15 5 3 2" xfId="31177" xr:uid="{00000000-0005-0000-0000-0000437A0000}"/>
    <cellStyle name="20 % - Markeringsfarve4 15 5 4" xfId="13326" xr:uid="{00000000-0005-0000-0000-0000B8120000}"/>
    <cellStyle name="20 % - Markeringsfarve4 15 5 4 2" xfId="35922" xr:uid="{00000000-0005-0000-0000-0000447A0000}"/>
    <cellStyle name="20 % - Markeringsfarve4 15 5 5" xfId="13327" xr:uid="{00000000-0005-0000-0000-0000B9120000}"/>
    <cellStyle name="20 % - Markeringsfarve4 15 5 5 2" xfId="35923" xr:uid="{00000000-0005-0000-0000-0000457A0000}"/>
    <cellStyle name="20 % - Markeringsfarve4 15 5 6" xfId="27545" xr:uid="{00000000-0005-0000-0000-00003E7A0000}"/>
    <cellStyle name="20 % - Markeringsfarve4 15 6" xfId="755" xr:uid="{00000000-0005-0000-0000-0000BA120000}"/>
    <cellStyle name="20 % - Markeringsfarve4 15 6 2" xfId="5665" xr:uid="{00000000-0005-0000-0000-0000BB120000}"/>
    <cellStyle name="20 % - Markeringsfarve4 15 6 2 2" xfId="29405" xr:uid="{00000000-0005-0000-0000-0000477A0000}"/>
    <cellStyle name="20 % - Markeringsfarve4 15 6 3" xfId="8529" xr:uid="{00000000-0005-0000-0000-0000BC120000}"/>
    <cellStyle name="20 % - Markeringsfarve4 15 6 3 2" xfId="31178" xr:uid="{00000000-0005-0000-0000-0000487A0000}"/>
    <cellStyle name="20 % - Markeringsfarve4 15 6 4" xfId="13328" xr:uid="{00000000-0005-0000-0000-0000BD120000}"/>
    <cellStyle name="20 % - Markeringsfarve4 15 6 4 2" xfId="35924" xr:uid="{00000000-0005-0000-0000-0000497A0000}"/>
    <cellStyle name="20 % - Markeringsfarve4 15 6 5" xfId="27546" xr:uid="{00000000-0005-0000-0000-0000467A0000}"/>
    <cellStyle name="20 % - Markeringsfarve4 15 7" xfId="5658" xr:uid="{00000000-0005-0000-0000-0000BE120000}"/>
    <cellStyle name="20 % - Markeringsfarve4 15 7 2" xfId="29398" xr:uid="{00000000-0005-0000-0000-00004A7A0000}"/>
    <cellStyle name="20 % - Markeringsfarve4 15 8" xfId="8522" xr:uid="{00000000-0005-0000-0000-0000BF120000}"/>
    <cellStyle name="20 % - Markeringsfarve4 15 8 2" xfId="31171" xr:uid="{00000000-0005-0000-0000-00004B7A0000}"/>
    <cellStyle name="20 % - Markeringsfarve4 15 9" xfId="13329" xr:uid="{00000000-0005-0000-0000-0000C0120000}"/>
    <cellStyle name="20 % - Markeringsfarve4 15 9 2" xfId="35925" xr:uid="{00000000-0005-0000-0000-00004C7A0000}"/>
    <cellStyle name="20 % - Markeringsfarve4 16" xfId="756" xr:uid="{00000000-0005-0000-0000-0000C1120000}"/>
    <cellStyle name="20 % - Markeringsfarve4 16 2" xfId="757" xr:uid="{00000000-0005-0000-0000-0000C2120000}"/>
    <cellStyle name="20 % - Markeringsfarve4 16 2 2" xfId="5667" xr:uid="{00000000-0005-0000-0000-0000C3120000}"/>
    <cellStyle name="20 % - Markeringsfarve4 16 2 2 2" xfId="13330" xr:uid="{00000000-0005-0000-0000-0000C4120000}"/>
    <cellStyle name="20 % - Markeringsfarve4 16 2 2 2 2" xfId="35926" xr:uid="{00000000-0005-0000-0000-0000507A0000}"/>
    <cellStyle name="20 % - Markeringsfarve4 16 2 2 3" xfId="13331" xr:uid="{00000000-0005-0000-0000-0000C5120000}"/>
    <cellStyle name="20 % - Markeringsfarve4 16 2 2 3 2" xfId="35927" xr:uid="{00000000-0005-0000-0000-0000517A0000}"/>
    <cellStyle name="20 % - Markeringsfarve4 16 2 2 4" xfId="13332" xr:uid="{00000000-0005-0000-0000-0000C6120000}"/>
    <cellStyle name="20 % - Markeringsfarve4 16 2 2 4 2" xfId="35928" xr:uid="{00000000-0005-0000-0000-0000527A0000}"/>
    <cellStyle name="20 % - Markeringsfarve4 16 2 2 5" xfId="29407" xr:uid="{00000000-0005-0000-0000-00004F7A0000}"/>
    <cellStyle name="20 % - Markeringsfarve4 16 2 3" xfId="8531" xr:uid="{00000000-0005-0000-0000-0000C7120000}"/>
    <cellStyle name="20 % - Markeringsfarve4 16 2 3 2" xfId="31180" xr:uid="{00000000-0005-0000-0000-0000537A0000}"/>
    <cellStyle name="20 % - Markeringsfarve4 16 2 4" xfId="13333" xr:uid="{00000000-0005-0000-0000-0000C8120000}"/>
    <cellStyle name="20 % - Markeringsfarve4 16 2 4 2" xfId="35929" xr:uid="{00000000-0005-0000-0000-0000547A0000}"/>
    <cellStyle name="20 % - Markeringsfarve4 16 2 5" xfId="13334" xr:uid="{00000000-0005-0000-0000-0000C9120000}"/>
    <cellStyle name="20 % - Markeringsfarve4 16 2 5 2" xfId="35930" xr:uid="{00000000-0005-0000-0000-0000557A0000}"/>
    <cellStyle name="20 % - Markeringsfarve4 16 2 6" xfId="27548" xr:uid="{00000000-0005-0000-0000-00004E7A0000}"/>
    <cellStyle name="20 % - Markeringsfarve4 16 3" xfId="5666" xr:uid="{00000000-0005-0000-0000-0000CA120000}"/>
    <cellStyle name="20 % - Markeringsfarve4 16 3 2" xfId="13335" xr:uid="{00000000-0005-0000-0000-0000CB120000}"/>
    <cellStyle name="20 % - Markeringsfarve4 16 3 2 2" xfId="35931" xr:uid="{00000000-0005-0000-0000-0000577A0000}"/>
    <cellStyle name="20 % - Markeringsfarve4 16 3 3" xfId="13336" xr:uid="{00000000-0005-0000-0000-0000CC120000}"/>
    <cellStyle name="20 % - Markeringsfarve4 16 3 3 2" xfId="35932" xr:uid="{00000000-0005-0000-0000-0000587A0000}"/>
    <cellStyle name="20 % - Markeringsfarve4 16 3 4" xfId="13337" xr:uid="{00000000-0005-0000-0000-0000CD120000}"/>
    <cellStyle name="20 % - Markeringsfarve4 16 3 4 2" xfId="35933" xr:uid="{00000000-0005-0000-0000-0000597A0000}"/>
    <cellStyle name="20 % - Markeringsfarve4 16 3 5" xfId="29406" xr:uid="{00000000-0005-0000-0000-0000567A0000}"/>
    <cellStyle name="20 % - Markeringsfarve4 16 4" xfId="8530" xr:uid="{00000000-0005-0000-0000-0000CE120000}"/>
    <cellStyle name="20 % - Markeringsfarve4 16 4 2" xfId="31179" xr:uid="{00000000-0005-0000-0000-00005A7A0000}"/>
    <cellStyle name="20 % - Markeringsfarve4 16 5" xfId="13338" xr:uid="{00000000-0005-0000-0000-0000CF120000}"/>
    <cellStyle name="20 % - Markeringsfarve4 16 5 2" xfId="35934" xr:uid="{00000000-0005-0000-0000-00005B7A0000}"/>
    <cellStyle name="20 % - Markeringsfarve4 16 6" xfId="13339" xr:uid="{00000000-0005-0000-0000-0000D0120000}"/>
    <cellStyle name="20 % - Markeringsfarve4 16 6 2" xfId="35935" xr:uid="{00000000-0005-0000-0000-00005C7A0000}"/>
    <cellStyle name="20 % - Markeringsfarve4 16 7" xfId="27547" xr:uid="{00000000-0005-0000-0000-00004D7A0000}"/>
    <cellStyle name="20 % - Markeringsfarve4 17" xfId="758" xr:uid="{00000000-0005-0000-0000-0000D1120000}"/>
    <cellStyle name="20 % - Markeringsfarve4 17 2" xfId="759" xr:uid="{00000000-0005-0000-0000-0000D2120000}"/>
    <cellStyle name="20 % - Markeringsfarve4 17 2 2" xfId="5669" xr:uid="{00000000-0005-0000-0000-0000D3120000}"/>
    <cellStyle name="20 % - Markeringsfarve4 17 2 2 2" xfId="13340" xr:uid="{00000000-0005-0000-0000-0000D4120000}"/>
    <cellStyle name="20 % - Markeringsfarve4 17 2 2 2 2" xfId="35936" xr:uid="{00000000-0005-0000-0000-0000607A0000}"/>
    <cellStyle name="20 % - Markeringsfarve4 17 2 2 3" xfId="13341" xr:uid="{00000000-0005-0000-0000-0000D5120000}"/>
    <cellStyle name="20 % - Markeringsfarve4 17 2 2 3 2" xfId="35937" xr:uid="{00000000-0005-0000-0000-0000617A0000}"/>
    <cellStyle name="20 % - Markeringsfarve4 17 2 2 4" xfId="13342" xr:uid="{00000000-0005-0000-0000-0000D6120000}"/>
    <cellStyle name="20 % - Markeringsfarve4 17 2 2 4 2" xfId="35938" xr:uid="{00000000-0005-0000-0000-0000627A0000}"/>
    <cellStyle name="20 % - Markeringsfarve4 17 2 2 5" xfId="29409" xr:uid="{00000000-0005-0000-0000-00005F7A0000}"/>
    <cellStyle name="20 % - Markeringsfarve4 17 2 3" xfId="8533" xr:uid="{00000000-0005-0000-0000-0000D7120000}"/>
    <cellStyle name="20 % - Markeringsfarve4 17 2 3 2" xfId="31182" xr:uid="{00000000-0005-0000-0000-0000637A0000}"/>
    <cellStyle name="20 % - Markeringsfarve4 17 2 4" xfId="13343" xr:uid="{00000000-0005-0000-0000-0000D8120000}"/>
    <cellStyle name="20 % - Markeringsfarve4 17 2 4 2" xfId="35939" xr:uid="{00000000-0005-0000-0000-0000647A0000}"/>
    <cellStyle name="20 % - Markeringsfarve4 17 2 5" xfId="13344" xr:uid="{00000000-0005-0000-0000-0000D9120000}"/>
    <cellStyle name="20 % - Markeringsfarve4 17 2 5 2" xfId="35940" xr:uid="{00000000-0005-0000-0000-0000657A0000}"/>
    <cellStyle name="20 % - Markeringsfarve4 17 2 6" xfId="27550" xr:uid="{00000000-0005-0000-0000-00005E7A0000}"/>
    <cellStyle name="20 % - Markeringsfarve4 17 3" xfId="5668" xr:uid="{00000000-0005-0000-0000-0000DA120000}"/>
    <cellStyle name="20 % - Markeringsfarve4 17 3 2" xfId="13345" xr:uid="{00000000-0005-0000-0000-0000DB120000}"/>
    <cellStyle name="20 % - Markeringsfarve4 17 3 2 2" xfId="35941" xr:uid="{00000000-0005-0000-0000-0000677A0000}"/>
    <cellStyle name="20 % - Markeringsfarve4 17 3 3" xfId="13346" xr:uid="{00000000-0005-0000-0000-0000DC120000}"/>
    <cellStyle name="20 % - Markeringsfarve4 17 3 3 2" xfId="35942" xr:uid="{00000000-0005-0000-0000-0000687A0000}"/>
    <cellStyle name="20 % - Markeringsfarve4 17 3 4" xfId="13347" xr:uid="{00000000-0005-0000-0000-0000DD120000}"/>
    <cellStyle name="20 % - Markeringsfarve4 17 3 4 2" xfId="35943" xr:uid="{00000000-0005-0000-0000-0000697A0000}"/>
    <cellStyle name="20 % - Markeringsfarve4 17 3 5" xfId="29408" xr:uid="{00000000-0005-0000-0000-0000667A0000}"/>
    <cellStyle name="20 % - Markeringsfarve4 17 4" xfId="8532" xr:uid="{00000000-0005-0000-0000-0000DE120000}"/>
    <cellStyle name="20 % - Markeringsfarve4 17 4 2" xfId="31181" xr:uid="{00000000-0005-0000-0000-00006A7A0000}"/>
    <cellStyle name="20 % - Markeringsfarve4 17 5" xfId="13348" xr:uid="{00000000-0005-0000-0000-0000DF120000}"/>
    <cellStyle name="20 % - Markeringsfarve4 17 5 2" xfId="35944" xr:uid="{00000000-0005-0000-0000-00006B7A0000}"/>
    <cellStyle name="20 % - Markeringsfarve4 17 6" xfId="13349" xr:uid="{00000000-0005-0000-0000-0000E0120000}"/>
    <cellStyle name="20 % - Markeringsfarve4 17 6 2" xfId="35945" xr:uid="{00000000-0005-0000-0000-00006C7A0000}"/>
    <cellStyle name="20 % - Markeringsfarve4 17 7" xfId="27549" xr:uid="{00000000-0005-0000-0000-00005D7A0000}"/>
    <cellStyle name="20 % - Markeringsfarve4 18" xfId="760" xr:uid="{00000000-0005-0000-0000-0000E1120000}"/>
    <cellStyle name="20 % - Markeringsfarve4 18 2" xfId="5670" xr:uid="{00000000-0005-0000-0000-0000E2120000}"/>
    <cellStyle name="20 % - Markeringsfarve4 18 2 2" xfId="13350" xr:uid="{00000000-0005-0000-0000-0000E3120000}"/>
    <cellStyle name="20 % - Markeringsfarve4 18 2 2 2" xfId="35946" xr:uid="{00000000-0005-0000-0000-00006F7A0000}"/>
    <cellStyle name="20 % - Markeringsfarve4 18 2 3" xfId="13351" xr:uid="{00000000-0005-0000-0000-0000E4120000}"/>
    <cellStyle name="20 % - Markeringsfarve4 18 2 3 2" xfId="35947" xr:uid="{00000000-0005-0000-0000-0000707A0000}"/>
    <cellStyle name="20 % - Markeringsfarve4 18 2 4" xfId="13352" xr:uid="{00000000-0005-0000-0000-0000E5120000}"/>
    <cellStyle name="20 % - Markeringsfarve4 18 2 4 2" xfId="35948" xr:uid="{00000000-0005-0000-0000-0000717A0000}"/>
    <cellStyle name="20 % - Markeringsfarve4 18 2 5" xfId="29410" xr:uid="{00000000-0005-0000-0000-00006E7A0000}"/>
    <cellStyle name="20 % - Markeringsfarve4 18 3" xfId="8534" xr:uid="{00000000-0005-0000-0000-0000E6120000}"/>
    <cellStyle name="20 % - Markeringsfarve4 18 3 2" xfId="31183" xr:uid="{00000000-0005-0000-0000-0000727A0000}"/>
    <cellStyle name="20 % - Markeringsfarve4 18 4" xfId="13353" xr:uid="{00000000-0005-0000-0000-0000E7120000}"/>
    <cellStyle name="20 % - Markeringsfarve4 18 4 2" xfId="35949" xr:uid="{00000000-0005-0000-0000-0000737A0000}"/>
    <cellStyle name="20 % - Markeringsfarve4 18 5" xfId="13354" xr:uid="{00000000-0005-0000-0000-0000E8120000}"/>
    <cellStyle name="20 % - Markeringsfarve4 18 5 2" xfId="35950" xr:uid="{00000000-0005-0000-0000-0000747A0000}"/>
    <cellStyle name="20 % - Markeringsfarve4 18 6" xfId="27551" xr:uid="{00000000-0005-0000-0000-00006D7A0000}"/>
    <cellStyle name="20 % - Markeringsfarve4 19" xfId="761" xr:uid="{00000000-0005-0000-0000-0000E9120000}"/>
    <cellStyle name="20 % - Markeringsfarve4 19 2" xfId="5671" xr:uid="{00000000-0005-0000-0000-0000EA120000}"/>
    <cellStyle name="20 % - Markeringsfarve4 19 2 2" xfId="13355" xr:uid="{00000000-0005-0000-0000-0000EB120000}"/>
    <cellStyle name="20 % - Markeringsfarve4 19 2 2 2" xfId="35951" xr:uid="{00000000-0005-0000-0000-0000777A0000}"/>
    <cellStyle name="20 % - Markeringsfarve4 19 2 3" xfId="13356" xr:uid="{00000000-0005-0000-0000-0000EC120000}"/>
    <cellStyle name="20 % - Markeringsfarve4 19 2 3 2" xfId="35952" xr:uid="{00000000-0005-0000-0000-0000787A0000}"/>
    <cellStyle name="20 % - Markeringsfarve4 19 2 4" xfId="13357" xr:uid="{00000000-0005-0000-0000-0000ED120000}"/>
    <cellStyle name="20 % - Markeringsfarve4 19 2 4 2" xfId="35953" xr:uid="{00000000-0005-0000-0000-0000797A0000}"/>
    <cellStyle name="20 % - Markeringsfarve4 19 2 5" xfId="29411" xr:uid="{00000000-0005-0000-0000-0000767A0000}"/>
    <cellStyle name="20 % - Markeringsfarve4 19 3" xfId="8535" xr:uid="{00000000-0005-0000-0000-0000EE120000}"/>
    <cellStyle name="20 % - Markeringsfarve4 19 3 2" xfId="31184" xr:uid="{00000000-0005-0000-0000-00007A7A0000}"/>
    <cellStyle name="20 % - Markeringsfarve4 19 4" xfId="13358" xr:uid="{00000000-0005-0000-0000-0000EF120000}"/>
    <cellStyle name="20 % - Markeringsfarve4 19 4 2" xfId="35954" xr:uid="{00000000-0005-0000-0000-00007B7A0000}"/>
    <cellStyle name="20 % - Markeringsfarve4 19 5" xfId="13359" xr:uid="{00000000-0005-0000-0000-0000F0120000}"/>
    <cellStyle name="20 % - Markeringsfarve4 19 5 2" xfId="35955" xr:uid="{00000000-0005-0000-0000-00007C7A0000}"/>
    <cellStyle name="20 % - Markeringsfarve4 19 6" xfId="27552" xr:uid="{00000000-0005-0000-0000-0000757A0000}"/>
    <cellStyle name="20 % - Markeringsfarve4 2" xfId="762" xr:uid="{00000000-0005-0000-0000-0000F1120000}"/>
    <cellStyle name="20 % - Markeringsfarve4 2 10" xfId="763" xr:uid="{00000000-0005-0000-0000-0000F2120000}"/>
    <cellStyle name="20 % - Markeringsfarve4 2 11" xfId="764" xr:uid="{00000000-0005-0000-0000-0000F3120000}"/>
    <cellStyle name="20 % - Markeringsfarve4 2 12" xfId="765" xr:uid="{00000000-0005-0000-0000-0000F4120000}"/>
    <cellStyle name="20 % - Markeringsfarve4 2 13" xfId="766" xr:uid="{00000000-0005-0000-0000-0000F5120000}"/>
    <cellStyle name="20 % - Markeringsfarve4 2 14" xfId="767" xr:uid="{00000000-0005-0000-0000-0000F6120000}"/>
    <cellStyle name="20 % - Markeringsfarve4 2 15" xfId="768" xr:uid="{00000000-0005-0000-0000-0000F7120000}"/>
    <cellStyle name="20 % - Markeringsfarve4 2 16" xfId="4904" xr:uid="{00000000-0005-0000-0000-0000F8120000}"/>
    <cellStyle name="20 % - Markeringsfarve4 2 2" xfId="769" xr:uid="{00000000-0005-0000-0000-0000F9120000}"/>
    <cellStyle name="20 % - Markeringsfarve4 2 2 2" xfId="770" xr:uid="{00000000-0005-0000-0000-0000FA120000}"/>
    <cellStyle name="20 % - Markeringsfarve4 2 2 3" xfId="771" xr:uid="{00000000-0005-0000-0000-0000FB120000}"/>
    <cellStyle name="20 % - Markeringsfarve4 2 3" xfId="772" xr:uid="{00000000-0005-0000-0000-0000FC120000}"/>
    <cellStyle name="20 % - Markeringsfarve4 2 3 2" xfId="773" xr:uid="{00000000-0005-0000-0000-0000FD120000}"/>
    <cellStyle name="20 % - Markeringsfarve4 2 3 3" xfId="774" xr:uid="{00000000-0005-0000-0000-0000FE120000}"/>
    <cellStyle name="20 % - Markeringsfarve4 2 4" xfId="775" xr:uid="{00000000-0005-0000-0000-0000FF120000}"/>
    <cellStyle name="20 % - Markeringsfarve4 2 4 2" xfId="776" xr:uid="{00000000-0005-0000-0000-000000130000}"/>
    <cellStyle name="20 % - Markeringsfarve4 2 4 3" xfId="777" xr:uid="{00000000-0005-0000-0000-000001130000}"/>
    <cellStyle name="20 % - Markeringsfarve4 2 5" xfId="778" xr:uid="{00000000-0005-0000-0000-000002130000}"/>
    <cellStyle name="20 % - Markeringsfarve4 2 5 2" xfId="779" xr:uid="{00000000-0005-0000-0000-000003130000}"/>
    <cellStyle name="20 % - Markeringsfarve4 2 5 3" xfId="780" xr:uid="{00000000-0005-0000-0000-000004130000}"/>
    <cellStyle name="20 % - Markeringsfarve4 2 6" xfId="781" xr:uid="{00000000-0005-0000-0000-000005130000}"/>
    <cellStyle name="20 % - Markeringsfarve4 2 7" xfId="782" xr:uid="{00000000-0005-0000-0000-000006130000}"/>
    <cellStyle name="20 % - Markeringsfarve4 2 8" xfId="783" xr:uid="{00000000-0005-0000-0000-000007130000}"/>
    <cellStyle name="20 % - Markeringsfarve4 2 9" xfId="784" xr:uid="{00000000-0005-0000-0000-000008130000}"/>
    <cellStyle name="20 % - Markeringsfarve4 3" xfId="785" xr:uid="{00000000-0005-0000-0000-000009130000}"/>
    <cellStyle name="20 % - Markeringsfarve4 3 10" xfId="13360" xr:uid="{00000000-0005-0000-0000-00000A130000}"/>
    <cellStyle name="20 % - Markeringsfarve4 3 10 2" xfId="13361" xr:uid="{00000000-0005-0000-0000-00000B130000}"/>
    <cellStyle name="20 % - Markeringsfarve4 3 10 2 2" xfId="35957" xr:uid="{00000000-0005-0000-0000-00007E7A0000}"/>
    <cellStyle name="20 % - Markeringsfarve4 3 10 3" xfId="13362" xr:uid="{00000000-0005-0000-0000-00000C130000}"/>
    <cellStyle name="20 % - Markeringsfarve4 3 10 3 2" xfId="35958" xr:uid="{00000000-0005-0000-0000-00007F7A0000}"/>
    <cellStyle name="20 % - Markeringsfarve4 3 10 4" xfId="13363" xr:uid="{00000000-0005-0000-0000-00000D130000}"/>
    <cellStyle name="20 % - Markeringsfarve4 3 10 4 2" xfId="35959" xr:uid="{00000000-0005-0000-0000-0000807A0000}"/>
    <cellStyle name="20 % - Markeringsfarve4 3 10 5" xfId="35956" xr:uid="{00000000-0005-0000-0000-00007D7A0000}"/>
    <cellStyle name="20 % - Markeringsfarve4 3 11" xfId="13364" xr:uid="{00000000-0005-0000-0000-00000E130000}"/>
    <cellStyle name="20 % - Markeringsfarve4 3 11 2" xfId="35960" xr:uid="{00000000-0005-0000-0000-0000817A0000}"/>
    <cellStyle name="20 % - Markeringsfarve4 3 12" xfId="13365" xr:uid="{00000000-0005-0000-0000-00000F130000}"/>
    <cellStyle name="20 % - Markeringsfarve4 3 12 2" xfId="35961" xr:uid="{00000000-0005-0000-0000-0000827A0000}"/>
    <cellStyle name="20 % - Markeringsfarve4 3 13" xfId="13366" xr:uid="{00000000-0005-0000-0000-000010130000}"/>
    <cellStyle name="20 % - Markeringsfarve4 3 13 2" xfId="35962" xr:uid="{00000000-0005-0000-0000-0000837A0000}"/>
    <cellStyle name="20 % - Markeringsfarve4 3 2" xfId="786" xr:uid="{00000000-0005-0000-0000-000011130000}"/>
    <cellStyle name="20 % - Markeringsfarve4 3 2 10" xfId="13367" xr:uid="{00000000-0005-0000-0000-000012130000}"/>
    <cellStyle name="20 % - Markeringsfarve4 3 2 10 2" xfId="35963" xr:uid="{00000000-0005-0000-0000-0000847A0000}"/>
    <cellStyle name="20 % - Markeringsfarve4 3 2 2" xfId="787" xr:uid="{00000000-0005-0000-0000-000013130000}"/>
    <cellStyle name="20 % - Markeringsfarve4 3 2 2 10" xfId="13368" xr:uid="{00000000-0005-0000-0000-000014130000}"/>
    <cellStyle name="20 % - Markeringsfarve4 3 2 2 10 2" xfId="35964" xr:uid="{00000000-0005-0000-0000-0000867A0000}"/>
    <cellStyle name="20 % - Markeringsfarve4 3 2 2 11" xfId="27553" xr:uid="{00000000-0005-0000-0000-0000857A0000}"/>
    <cellStyle name="20 % - Markeringsfarve4 3 2 2 2" xfId="788" xr:uid="{00000000-0005-0000-0000-000015130000}"/>
    <cellStyle name="20 % - Markeringsfarve4 3 2 2 2 2" xfId="789" xr:uid="{00000000-0005-0000-0000-000016130000}"/>
    <cellStyle name="20 % - Markeringsfarve4 3 2 2 2 2 2" xfId="5674" xr:uid="{00000000-0005-0000-0000-000017130000}"/>
    <cellStyle name="20 % - Markeringsfarve4 3 2 2 2 2 2 2" xfId="13369" xr:uid="{00000000-0005-0000-0000-000018130000}"/>
    <cellStyle name="20 % - Markeringsfarve4 3 2 2 2 2 2 2 2" xfId="35965" xr:uid="{00000000-0005-0000-0000-00008A7A0000}"/>
    <cellStyle name="20 % - Markeringsfarve4 3 2 2 2 2 2 3" xfId="13370" xr:uid="{00000000-0005-0000-0000-000019130000}"/>
    <cellStyle name="20 % - Markeringsfarve4 3 2 2 2 2 2 3 2" xfId="35966" xr:uid="{00000000-0005-0000-0000-00008B7A0000}"/>
    <cellStyle name="20 % - Markeringsfarve4 3 2 2 2 2 2 4" xfId="13371" xr:uid="{00000000-0005-0000-0000-00001A130000}"/>
    <cellStyle name="20 % - Markeringsfarve4 3 2 2 2 2 2 4 2" xfId="35967" xr:uid="{00000000-0005-0000-0000-00008C7A0000}"/>
    <cellStyle name="20 % - Markeringsfarve4 3 2 2 2 2 2 5" xfId="29414" xr:uid="{00000000-0005-0000-0000-0000897A0000}"/>
    <cellStyle name="20 % - Markeringsfarve4 3 2 2 2 2 3" xfId="8538" xr:uid="{00000000-0005-0000-0000-00001B130000}"/>
    <cellStyle name="20 % - Markeringsfarve4 3 2 2 2 2 3 2" xfId="31187" xr:uid="{00000000-0005-0000-0000-00008D7A0000}"/>
    <cellStyle name="20 % - Markeringsfarve4 3 2 2 2 2 4" xfId="13372" xr:uid="{00000000-0005-0000-0000-00001C130000}"/>
    <cellStyle name="20 % - Markeringsfarve4 3 2 2 2 2 4 2" xfId="35968" xr:uid="{00000000-0005-0000-0000-00008E7A0000}"/>
    <cellStyle name="20 % - Markeringsfarve4 3 2 2 2 2 5" xfId="13373" xr:uid="{00000000-0005-0000-0000-00001D130000}"/>
    <cellStyle name="20 % - Markeringsfarve4 3 2 2 2 2 5 2" xfId="35969" xr:uid="{00000000-0005-0000-0000-00008F7A0000}"/>
    <cellStyle name="20 % - Markeringsfarve4 3 2 2 2 2 6" xfId="27555" xr:uid="{00000000-0005-0000-0000-0000887A0000}"/>
    <cellStyle name="20 % - Markeringsfarve4 3 2 2 2 3" xfId="5673" xr:uid="{00000000-0005-0000-0000-00001E130000}"/>
    <cellStyle name="20 % - Markeringsfarve4 3 2 2 2 3 2" xfId="13374" xr:uid="{00000000-0005-0000-0000-00001F130000}"/>
    <cellStyle name="20 % - Markeringsfarve4 3 2 2 2 3 2 2" xfId="35970" xr:uid="{00000000-0005-0000-0000-0000917A0000}"/>
    <cellStyle name="20 % - Markeringsfarve4 3 2 2 2 3 3" xfId="13375" xr:uid="{00000000-0005-0000-0000-000020130000}"/>
    <cellStyle name="20 % - Markeringsfarve4 3 2 2 2 3 3 2" xfId="35971" xr:uid="{00000000-0005-0000-0000-0000927A0000}"/>
    <cellStyle name="20 % - Markeringsfarve4 3 2 2 2 3 4" xfId="13376" xr:uid="{00000000-0005-0000-0000-000021130000}"/>
    <cellStyle name="20 % - Markeringsfarve4 3 2 2 2 3 4 2" xfId="35972" xr:uid="{00000000-0005-0000-0000-0000937A0000}"/>
    <cellStyle name="20 % - Markeringsfarve4 3 2 2 2 3 5" xfId="29413" xr:uid="{00000000-0005-0000-0000-0000907A0000}"/>
    <cellStyle name="20 % - Markeringsfarve4 3 2 2 2 4" xfId="8537" xr:uid="{00000000-0005-0000-0000-000022130000}"/>
    <cellStyle name="20 % - Markeringsfarve4 3 2 2 2 4 2" xfId="13377" xr:uid="{00000000-0005-0000-0000-000023130000}"/>
    <cellStyle name="20 % - Markeringsfarve4 3 2 2 2 4 2 2" xfId="35973" xr:uid="{00000000-0005-0000-0000-0000957A0000}"/>
    <cellStyle name="20 % - Markeringsfarve4 3 2 2 2 4 3" xfId="13378" xr:uid="{00000000-0005-0000-0000-000024130000}"/>
    <cellStyle name="20 % - Markeringsfarve4 3 2 2 2 4 3 2" xfId="35974" xr:uid="{00000000-0005-0000-0000-0000967A0000}"/>
    <cellStyle name="20 % - Markeringsfarve4 3 2 2 2 4 4" xfId="13379" xr:uid="{00000000-0005-0000-0000-000025130000}"/>
    <cellStyle name="20 % - Markeringsfarve4 3 2 2 2 4 4 2" xfId="35975" xr:uid="{00000000-0005-0000-0000-0000977A0000}"/>
    <cellStyle name="20 % - Markeringsfarve4 3 2 2 2 4 5" xfId="31186" xr:uid="{00000000-0005-0000-0000-0000947A0000}"/>
    <cellStyle name="20 % - Markeringsfarve4 3 2 2 2 5" xfId="13380" xr:uid="{00000000-0005-0000-0000-000026130000}"/>
    <cellStyle name="20 % - Markeringsfarve4 3 2 2 2 5 2" xfId="35976" xr:uid="{00000000-0005-0000-0000-0000987A0000}"/>
    <cellStyle name="20 % - Markeringsfarve4 3 2 2 2 6" xfId="13381" xr:uid="{00000000-0005-0000-0000-000027130000}"/>
    <cellStyle name="20 % - Markeringsfarve4 3 2 2 2 6 2" xfId="35977" xr:uid="{00000000-0005-0000-0000-0000997A0000}"/>
    <cellStyle name="20 % - Markeringsfarve4 3 2 2 2 7" xfId="13382" xr:uid="{00000000-0005-0000-0000-000028130000}"/>
    <cellStyle name="20 % - Markeringsfarve4 3 2 2 2 7 2" xfId="35978" xr:uid="{00000000-0005-0000-0000-00009A7A0000}"/>
    <cellStyle name="20 % - Markeringsfarve4 3 2 2 2 8" xfId="27554" xr:uid="{00000000-0005-0000-0000-0000877A0000}"/>
    <cellStyle name="20 % - Markeringsfarve4 3 2 2 3" xfId="790" xr:uid="{00000000-0005-0000-0000-000029130000}"/>
    <cellStyle name="20 % - Markeringsfarve4 3 2 2 3 2" xfId="791" xr:uid="{00000000-0005-0000-0000-00002A130000}"/>
    <cellStyle name="20 % - Markeringsfarve4 3 2 2 3 2 2" xfId="5676" xr:uid="{00000000-0005-0000-0000-00002B130000}"/>
    <cellStyle name="20 % - Markeringsfarve4 3 2 2 3 2 2 2" xfId="13383" xr:uid="{00000000-0005-0000-0000-00002C130000}"/>
    <cellStyle name="20 % - Markeringsfarve4 3 2 2 3 2 2 2 2" xfId="35979" xr:uid="{00000000-0005-0000-0000-00009E7A0000}"/>
    <cellStyle name="20 % - Markeringsfarve4 3 2 2 3 2 2 3" xfId="13384" xr:uid="{00000000-0005-0000-0000-00002D130000}"/>
    <cellStyle name="20 % - Markeringsfarve4 3 2 2 3 2 2 3 2" xfId="35980" xr:uid="{00000000-0005-0000-0000-00009F7A0000}"/>
    <cellStyle name="20 % - Markeringsfarve4 3 2 2 3 2 2 4" xfId="13385" xr:uid="{00000000-0005-0000-0000-00002E130000}"/>
    <cellStyle name="20 % - Markeringsfarve4 3 2 2 3 2 2 4 2" xfId="35981" xr:uid="{00000000-0005-0000-0000-0000A07A0000}"/>
    <cellStyle name="20 % - Markeringsfarve4 3 2 2 3 2 2 5" xfId="29416" xr:uid="{00000000-0005-0000-0000-00009D7A0000}"/>
    <cellStyle name="20 % - Markeringsfarve4 3 2 2 3 2 3" xfId="8540" xr:uid="{00000000-0005-0000-0000-00002F130000}"/>
    <cellStyle name="20 % - Markeringsfarve4 3 2 2 3 2 3 2" xfId="31189" xr:uid="{00000000-0005-0000-0000-0000A17A0000}"/>
    <cellStyle name="20 % - Markeringsfarve4 3 2 2 3 2 4" xfId="13386" xr:uid="{00000000-0005-0000-0000-000030130000}"/>
    <cellStyle name="20 % - Markeringsfarve4 3 2 2 3 2 4 2" xfId="35982" xr:uid="{00000000-0005-0000-0000-0000A27A0000}"/>
    <cellStyle name="20 % - Markeringsfarve4 3 2 2 3 2 5" xfId="13387" xr:uid="{00000000-0005-0000-0000-000031130000}"/>
    <cellStyle name="20 % - Markeringsfarve4 3 2 2 3 2 5 2" xfId="35983" xr:uid="{00000000-0005-0000-0000-0000A37A0000}"/>
    <cellStyle name="20 % - Markeringsfarve4 3 2 2 3 2 6" xfId="27557" xr:uid="{00000000-0005-0000-0000-00009C7A0000}"/>
    <cellStyle name="20 % - Markeringsfarve4 3 2 2 3 3" xfId="5675" xr:uid="{00000000-0005-0000-0000-000032130000}"/>
    <cellStyle name="20 % - Markeringsfarve4 3 2 2 3 3 2" xfId="13388" xr:uid="{00000000-0005-0000-0000-000033130000}"/>
    <cellStyle name="20 % - Markeringsfarve4 3 2 2 3 3 2 2" xfId="35984" xr:uid="{00000000-0005-0000-0000-0000A57A0000}"/>
    <cellStyle name="20 % - Markeringsfarve4 3 2 2 3 3 3" xfId="13389" xr:uid="{00000000-0005-0000-0000-000034130000}"/>
    <cellStyle name="20 % - Markeringsfarve4 3 2 2 3 3 3 2" xfId="35985" xr:uid="{00000000-0005-0000-0000-0000A67A0000}"/>
    <cellStyle name="20 % - Markeringsfarve4 3 2 2 3 3 4" xfId="13390" xr:uid="{00000000-0005-0000-0000-000035130000}"/>
    <cellStyle name="20 % - Markeringsfarve4 3 2 2 3 3 4 2" xfId="35986" xr:uid="{00000000-0005-0000-0000-0000A77A0000}"/>
    <cellStyle name="20 % - Markeringsfarve4 3 2 2 3 3 5" xfId="29415" xr:uid="{00000000-0005-0000-0000-0000A47A0000}"/>
    <cellStyle name="20 % - Markeringsfarve4 3 2 2 3 4" xfId="8539" xr:uid="{00000000-0005-0000-0000-000036130000}"/>
    <cellStyle name="20 % - Markeringsfarve4 3 2 2 3 4 2" xfId="31188" xr:uid="{00000000-0005-0000-0000-0000A87A0000}"/>
    <cellStyle name="20 % - Markeringsfarve4 3 2 2 3 5" xfId="13391" xr:uid="{00000000-0005-0000-0000-000037130000}"/>
    <cellStyle name="20 % - Markeringsfarve4 3 2 2 3 5 2" xfId="35987" xr:uid="{00000000-0005-0000-0000-0000A97A0000}"/>
    <cellStyle name="20 % - Markeringsfarve4 3 2 2 3 6" xfId="13392" xr:uid="{00000000-0005-0000-0000-000038130000}"/>
    <cellStyle name="20 % - Markeringsfarve4 3 2 2 3 6 2" xfId="35988" xr:uid="{00000000-0005-0000-0000-0000AA7A0000}"/>
    <cellStyle name="20 % - Markeringsfarve4 3 2 2 3 7" xfId="27556" xr:uid="{00000000-0005-0000-0000-00009B7A0000}"/>
    <cellStyle name="20 % - Markeringsfarve4 3 2 2 4" xfId="792" xr:uid="{00000000-0005-0000-0000-000039130000}"/>
    <cellStyle name="20 % - Markeringsfarve4 3 2 2 4 2" xfId="5677" xr:uid="{00000000-0005-0000-0000-00003A130000}"/>
    <cellStyle name="20 % - Markeringsfarve4 3 2 2 4 2 2" xfId="13393" xr:uid="{00000000-0005-0000-0000-00003B130000}"/>
    <cellStyle name="20 % - Markeringsfarve4 3 2 2 4 2 2 2" xfId="35989" xr:uid="{00000000-0005-0000-0000-0000AD7A0000}"/>
    <cellStyle name="20 % - Markeringsfarve4 3 2 2 4 2 3" xfId="13394" xr:uid="{00000000-0005-0000-0000-00003C130000}"/>
    <cellStyle name="20 % - Markeringsfarve4 3 2 2 4 2 3 2" xfId="35990" xr:uid="{00000000-0005-0000-0000-0000AE7A0000}"/>
    <cellStyle name="20 % - Markeringsfarve4 3 2 2 4 2 4" xfId="13395" xr:uid="{00000000-0005-0000-0000-00003D130000}"/>
    <cellStyle name="20 % - Markeringsfarve4 3 2 2 4 2 4 2" xfId="35991" xr:uid="{00000000-0005-0000-0000-0000AF7A0000}"/>
    <cellStyle name="20 % - Markeringsfarve4 3 2 2 4 2 5" xfId="29417" xr:uid="{00000000-0005-0000-0000-0000AC7A0000}"/>
    <cellStyle name="20 % - Markeringsfarve4 3 2 2 4 3" xfId="8541" xr:uid="{00000000-0005-0000-0000-00003E130000}"/>
    <cellStyle name="20 % - Markeringsfarve4 3 2 2 4 3 2" xfId="31190" xr:uid="{00000000-0005-0000-0000-0000B07A0000}"/>
    <cellStyle name="20 % - Markeringsfarve4 3 2 2 4 4" xfId="13396" xr:uid="{00000000-0005-0000-0000-00003F130000}"/>
    <cellStyle name="20 % - Markeringsfarve4 3 2 2 4 4 2" xfId="35992" xr:uid="{00000000-0005-0000-0000-0000B17A0000}"/>
    <cellStyle name="20 % - Markeringsfarve4 3 2 2 4 5" xfId="13397" xr:uid="{00000000-0005-0000-0000-000040130000}"/>
    <cellStyle name="20 % - Markeringsfarve4 3 2 2 4 5 2" xfId="35993" xr:uid="{00000000-0005-0000-0000-0000B27A0000}"/>
    <cellStyle name="20 % - Markeringsfarve4 3 2 2 4 6" xfId="27558" xr:uid="{00000000-0005-0000-0000-0000AB7A0000}"/>
    <cellStyle name="20 % - Markeringsfarve4 3 2 2 5" xfId="793" xr:uid="{00000000-0005-0000-0000-000041130000}"/>
    <cellStyle name="20 % - Markeringsfarve4 3 2 2 5 2" xfId="5678" xr:uid="{00000000-0005-0000-0000-000042130000}"/>
    <cellStyle name="20 % - Markeringsfarve4 3 2 2 5 2 2" xfId="13398" xr:uid="{00000000-0005-0000-0000-000043130000}"/>
    <cellStyle name="20 % - Markeringsfarve4 3 2 2 5 2 2 2" xfId="35994" xr:uid="{00000000-0005-0000-0000-0000B57A0000}"/>
    <cellStyle name="20 % - Markeringsfarve4 3 2 2 5 2 3" xfId="13399" xr:uid="{00000000-0005-0000-0000-000044130000}"/>
    <cellStyle name="20 % - Markeringsfarve4 3 2 2 5 2 3 2" xfId="35995" xr:uid="{00000000-0005-0000-0000-0000B67A0000}"/>
    <cellStyle name="20 % - Markeringsfarve4 3 2 2 5 2 4" xfId="13400" xr:uid="{00000000-0005-0000-0000-000045130000}"/>
    <cellStyle name="20 % - Markeringsfarve4 3 2 2 5 2 4 2" xfId="35996" xr:uid="{00000000-0005-0000-0000-0000B77A0000}"/>
    <cellStyle name="20 % - Markeringsfarve4 3 2 2 5 2 5" xfId="29418" xr:uid="{00000000-0005-0000-0000-0000B47A0000}"/>
    <cellStyle name="20 % - Markeringsfarve4 3 2 2 5 3" xfId="8542" xr:uid="{00000000-0005-0000-0000-000046130000}"/>
    <cellStyle name="20 % - Markeringsfarve4 3 2 2 5 3 2" xfId="31191" xr:uid="{00000000-0005-0000-0000-0000B87A0000}"/>
    <cellStyle name="20 % - Markeringsfarve4 3 2 2 5 4" xfId="13401" xr:uid="{00000000-0005-0000-0000-000047130000}"/>
    <cellStyle name="20 % - Markeringsfarve4 3 2 2 5 4 2" xfId="35997" xr:uid="{00000000-0005-0000-0000-0000B97A0000}"/>
    <cellStyle name="20 % - Markeringsfarve4 3 2 2 5 5" xfId="13402" xr:uid="{00000000-0005-0000-0000-000048130000}"/>
    <cellStyle name="20 % - Markeringsfarve4 3 2 2 5 5 2" xfId="35998" xr:uid="{00000000-0005-0000-0000-0000BA7A0000}"/>
    <cellStyle name="20 % - Markeringsfarve4 3 2 2 5 6" xfId="27559" xr:uid="{00000000-0005-0000-0000-0000B37A0000}"/>
    <cellStyle name="20 % - Markeringsfarve4 3 2 2 6" xfId="794" xr:uid="{00000000-0005-0000-0000-000049130000}"/>
    <cellStyle name="20 % - Markeringsfarve4 3 2 2 6 2" xfId="5679" xr:uid="{00000000-0005-0000-0000-00004A130000}"/>
    <cellStyle name="20 % - Markeringsfarve4 3 2 2 6 2 2" xfId="29419" xr:uid="{00000000-0005-0000-0000-0000BC7A0000}"/>
    <cellStyle name="20 % - Markeringsfarve4 3 2 2 6 3" xfId="8543" xr:uid="{00000000-0005-0000-0000-00004B130000}"/>
    <cellStyle name="20 % - Markeringsfarve4 3 2 2 6 3 2" xfId="31192" xr:uid="{00000000-0005-0000-0000-0000BD7A0000}"/>
    <cellStyle name="20 % - Markeringsfarve4 3 2 2 6 4" xfId="13403" xr:uid="{00000000-0005-0000-0000-00004C130000}"/>
    <cellStyle name="20 % - Markeringsfarve4 3 2 2 6 4 2" xfId="35999" xr:uid="{00000000-0005-0000-0000-0000BE7A0000}"/>
    <cellStyle name="20 % - Markeringsfarve4 3 2 2 6 5" xfId="27560" xr:uid="{00000000-0005-0000-0000-0000BB7A0000}"/>
    <cellStyle name="20 % - Markeringsfarve4 3 2 2 7" xfId="5672" xr:uid="{00000000-0005-0000-0000-00004D130000}"/>
    <cellStyle name="20 % - Markeringsfarve4 3 2 2 7 2" xfId="13404" xr:uid="{00000000-0005-0000-0000-00004E130000}"/>
    <cellStyle name="20 % - Markeringsfarve4 3 2 2 7 2 2" xfId="36000" xr:uid="{00000000-0005-0000-0000-0000C07A0000}"/>
    <cellStyle name="20 % - Markeringsfarve4 3 2 2 7 3" xfId="13405" xr:uid="{00000000-0005-0000-0000-00004F130000}"/>
    <cellStyle name="20 % - Markeringsfarve4 3 2 2 7 3 2" xfId="36001" xr:uid="{00000000-0005-0000-0000-0000C17A0000}"/>
    <cellStyle name="20 % - Markeringsfarve4 3 2 2 7 4" xfId="13406" xr:uid="{00000000-0005-0000-0000-000050130000}"/>
    <cellStyle name="20 % - Markeringsfarve4 3 2 2 7 4 2" xfId="36002" xr:uid="{00000000-0005-0000-0000-0000C27A0000}"/>
    <cellStyle name="20 % - Markeringsfarve4 3 2 2 7 5" xfId="29412" xr:uid="{00000000-0005-0000-0000-0000BF7A0000}"/>
    <cellStyle name="20 % - Markeringsfarve4 3 2 2 8" xfId="8536" xr:uid="{00000000-0005-0000-0000-000051130000}"/>
    <cellStyle name="20 % - Markeringsfarve4 3 2 2 8 2" xfId="31185" xr:uid="{00000000-0005-0000-0000-0000C37A0000}"/>
    <cellStyle name="20 % - Markeringsfarve4 3 2 2 9" xfId="13407" xr:uid="{00000000-0005-0000-0000-000052130000}"/>
    <cellStyle name="20 % - Markeringsfarve4 3 2 2 9 2" xfId="36003" xr:uid="{00000000-0005-0000-0000-0000C47A0000}"/>
    <cellStyle name="20 % - Markeringsfarve4 3 2 3" xfId="795" xr:uid="{00000000-0005-0000-0000-000053130000}"/>
    <cellStyle name="20 % - Markeringsfarve4 3 2 3 10" xfId="13408" xr:uid="{00000000-0005-0000-0000-000054130000}"/>
    <cellStyle name="20 % - Markeringsfarve4 3 2 3 10 2" xfId="36004" xr:uid="{00000000-0005-0000-0000-0000C67A0000}"/>
    <cellStyle name="20 % - Markeringsfarve4 3 2 3 11" xfId="27561" xr:uid="{00000000-0005-0000-0000-0000C57A0000}"/>
    <cellStyle name="20 % - Markeringsfarve4 3 2 3 2" xfId="796" xr:uid="{00000000-0005-0000-0000-000055130000}"/>
    <cellStyle name="20 % - Markeringsfarve4 3 2 3 2 2" xfId="797" xr:uid="{00000000-0005-0000-0000-000056130000}"/>
    <cellStyle name="20 % - Markeringsfarve4 3 2 3 2 2 2" xfId="5682" xr:uid="{00000000-0005-0000-0000-000057130000}"/>
    <cellStyle name="20 % - Markeringsfarve4 3 2 3 2 2 2 2" xfId="13409" xr:uid="{00000000-0005-0000-0000-000058130000}"/>
    <cellStyle name="20 % - Markeringsfarve4 3 2 3 2 2 2 2 2" xfId="36005" xr:uid="{00000000-0005-0000-0000-0000CA7A0000}"/>
    <cellStyle name="20 % - Markeringsfarve4 3 2 3 2 2 2 3" xfId="13410" xr:uid="{00000000-0005-0000-0000-000059130000}"/>
    <cellStyle name="20 % - Markeringsfarve4 3 2 3 2 2 2 3 2" xfId="36006" xr:uid="{00000000-0005-0000-0000-0000CB7A0000}"/>
    <cellStyle name="20 % - Markeringsfarve4 3 2 3 2 2 2 4" xfId="13411" xr:uid="{00000000-0005-0000-0000-00005A130000}"/>
    <cellStyle name="20 % - Markeringsfarve4 3 2 3 2 2 2 4 2" xfId="36007" xr:uid="{00000000-0005-0000-0000-0000CC7A0000}"/>
    <cellStyle name="20 % - Markeringsfarve4 3 2 3 2 2 2 5" xfId="29422" xr:uid="{00000000-0005-0000-0000-0000C97A0000}"/>
    <cellStyle name="20 % - Markeringsfarve4 3 2 3 2 2 3" xfId="8546" xr:uid="{00000000-0005-0000-0000-00005B130000}"/>
    <cellStyle name="20 % - Markeringsfarve4 3 2 3 2 2 3 2" xfId="31195" xr:uid="{00000000-0005-0000-0000-0000CD7A0000}"/>
    <cellStyle name="20 % - Markeringsfarve4 3 2 3 2 2 4" xfId="13412" xr:uid="{00000000-0005-0000-0000-00005C130000}"/>
    <cellStyle name="20 % - Markeringsfarve4 3 2 3 2 2 4 2" xfId="36008" xr:uid="{00000000-0005-0000-0000-0000CE7A0000}"/>
    <cellStyle name="20 % - Markeringsfarve4 3 2 3 2 2 5" xfId="13413" xr:uid="{00000000-0005-0000-0000-00005D130000}"/>
    <cellStyle name="20 % - Markeringsfarve4 3 2 3 2 2 5 2" xfId="36009" xr:uid="{00000000-0005-0000-0000-0000CF7A0000}"/>
    <cellStyle name="20 % - Markeringsfarve4 3 2 3 2 2 6" xfId="27563" xr:uid="{00000000-0005-0000-0000-0000C87A0000}"/>
    <cellStyle name="20 % - Markeringsfarve4 3 2 3 2 3" xfId="5681" xr:uid="{00000000-0005-0000-0000-00005E130000}"/>
    <cellStyle name="20 % - Markeringsfarve4 3 2 3 2 3 2" xfId="13414" xr:uid="{00000000-0005-0000-0000-00005F130000}"/>
    <cellStyle name="20 % - Markeringsfarve4 3 2 3 2 3 2 2" xfId="36010" xr:uid="{00000000-0005-0000-0000-0000D17A0000}"/>
    <cellStyle name="20 % - Markeringsfarve4 3 2 3 2 3 3" xfId="13415" xr:uid="{00000000-0005-0000-0000-000060130000}"/>
    <cellStyle name="20 % - Markeringsfarve4 3 2 3 2 3 3 2" xfId="36011" xr:uid="{00000000-0005-0000-0000-0000D27A0000}"/>
    <cellStyle name="20 % - Markeringsfarve4 3 2 3 2 3 4" xfId="13416" xr:uid="{00000000-0005-0000-0000-000061130000}"/>
    <cellStyle name="20 % - Markeringsfarve4 3 2 3 2 3 4 2" xfId="36012" xr:uid="{00000000-0005-0000-0000-0000D37A0000}"/>
    <cellStyle name="20 % - Markeringsfarve4 3 2 3 2 3 5" xfId="29421" xr:uid="{00000000-0005-0000-0000-0000D07A0000}"/>
    <cellStyle name="20 % - Markeringsfarve4 3 2 3 2 4" xfId="8545" xr:uid="{00000000-0005-0000-0000-000062130000}"/>
    <cellStyle name="20 % - Markeringsfarve4 3 2 3 2 4 2" xfId="13417" xr:uid="{00000000-0005-0000-0000-000063130000}"/>
    <cellStyle name="20 % - Markeringsfarve4 3 2 3 2 4 2 2" xfId="36013" xr:uid="{00000000-0005-0000-0000-0000D57A0000}"/>
    <cellStyle name="20 % - Markeringsfarve4 3 2 3 2 4 3" xfId="13418" xr:uid="{00000000-0005-0000-0000-000064130000}"/>
    <cellStyle name="20 % - Markeringsfarve4 3 2 3 2 4 3 2" xfId="36014" xr:uid="{00000000-0005-0000-0000-0000D67A0000}"/>
    <cellStyle name="20 % - Markeringsfarve4 3 2 3 2 4 4" xfId="13419" xr:uid="{00000000-0005-0000-0000-000065130000}"/>
    <cellStyle name="20 % - Markeringsfarve4 3 2 3 2 4 4 2" xfId="36015" xr:uid="{00000000-0005-0000-0000-0000D77A0000}"/>
    <cellStyle name="20 % - Markeringsfarve4 3 2 3 2 4 5" xfId="31194" xr:uid="{00000000-0005-0000-0000-0000D47A0000}"/>
    <cellStyle name="20 % - Markeringsfarve4 3 2 3 2 5" xfId="13420" xr:uid="{00000000-0005-0000-0000-000066130000}"/>
    <cellStyle name="20 % - Markeringsfarve4 3 2 3 2 5 2" xfId="36016" xr:uid="{00000000-0005-0000-0000-0000D87A0000}"/>
    <cellStyle name="20 % - Markeringsfarve4 3 2 3 2 6" xfId="13421" xr:uid="{00000000-0005-0000-0000-000067130000}"/>
    <cellStyle name="20 % - Markeringsfarve4 3 2 3 2 6 2" xfId="36017" xr:uid="{00000000-0005-0000-0000-0000D97A0000}"/>
    <cellStyle name="20 % - Markeringsfarve4 3 2 3 2 7" xfId="13422" xr:uid="{00000000-0005-0000-0000-000068130000}"/>
    <cellStyle name="20 % - Markeringsfarve4 3 2 3 2 7 2" xfId="36018" xr:uid="{00000000-0005-0000-0000-0000DA7A0000}"/>
    <cellStyle name="20 % - Markeringsfarve4 3 2 3 2 8" xfId="27562" xr:uid="{00000000-0005-0000-0000-0000C77A0000}"/>
    <cellStyle name="20 % - Markeringsfarve4 3 2 3 3" xfId="798" xr:uid="{00000000-0005-0000-0000-000069130000}"/>
    <cellStyle name="20 % - Markeringsfarve4 3 2 3 3 2" xfId="799" xr:uid="{00000000-0005-0000-0000-00006A130000}"/>
    <cellStyle name="20 % - Markeringsfarve4 3 2 3 3 2 2" xfId="5684" xr:uid="{00000000-0005-0000-0000-00006B130000}"/>
    <cellStyle name="20 % - Markeringsfarve4 3 2 3 3 2 2 2" xfId="13423" xr:uid="{00000000-0005-0000-0000-00006C130000}"/>
    <cellStyle name="20 % - Markeringsfarve4 3 2 3 3 2 2 2 2" xfId="36019" xr:uid="{00000000-0005-0000-0000-0000DE7A0000}"/>
    <cellStyle name="20 % - Markeringsfarve4 3 2 3 3 2 2 3" xfId="13424" xr:uid="{00000000-0005-0000-0000-00006D130000}"/>
    <cellStyle name="20 % - Markeringsfarve4 3 2 3 3 2 2 3 2" xfId="36020" xr:uid="{00000000-0005-0000-0000-0000DF7A0000}"/>
    <cellStyle name="20 % - Markeringsfarve4 3 2 3 3 2 2 4" xfId="13425" xr:uid="{00000000-0005-0000-0000-00006E130000}"/>
    <cellStyle name="20 % - Markeringsfarve4 3 2 3 3 2 2 4 2" xfId="36021" xr:uid="{00000000-0005-0000-0000-0000E07A0000}"/>
    <cellStyle name="20 % - Markeringsfarve4 3 2 3 3 2 2 5" xfId="29424" xr:uid="{00000000-0005-0000-0000-0000DD7A0000}"/>
    <cellStyle name="20 % - Markeringsfarve4 3 2 3 3 2 3" xfId="8548" xr:uid="{00000000-0005-0000-0000-00006F130000}"/>
    <cellStyle name="20 % - Markeringsfarve4 3 2 3 3 2 3 2" xfId="31197" xr:uid="{00000000-0005-0000-0000-0000E17A0000}"/>
    <cellStyle name="20 % - Markeringsfarve4 3 2 3 3 2 4" xfId="13426" xr:uid="{00000000-0005-0000-0000-000070130000}"/>
    <cellStyle name="20 % - Markeringsfarve4 3 2 3 3 2 4 2" xfId="36022" xr:uid="{00000000-0005-0000-0000-0000E27A0000}"/>
    <cellStyle name="20 % - Markeringsfarve4 3 2 3 3 2 5" xfId="13427" xr:uid="{00000000-0005-0000-0000-000071130000}"/>
    <cellStyle name="20 % - Markeringsfarve4 3 2 3 3 2 5 2" xfId="36023" xr:uid="{00000000-0005-0000-0000-0000E37A0000}"/>
    <cellStyle name="20 % - Markeringsfarve4 3 2 3 3 2 6" xfId="27565" xr:uid="{00000000-0005-0000-0000-0000DC7A0000}"/>
    <cellStyle name="20 % - Markeringsfarve4 3 2 3 3 3" xfId="5683" xr:uid="{00000000-0005-0000-0000-000072130000}"/>
    <cellStyle name="20 % - Markeringsfarve4 3 2 3 3 3 2" xfId="13428" xr:uid="{00000000-0005-0000-0000-000073130000}"/>
    <cellStyle name="20 % - Markeringsfarve4 3 2 3 3 3 2 2" xfId="36024" xr:uid="{00000000-0005-0000-0000-0000E57A0000}"/>
    <cellStyle name="20 % - Markeringsfarve4 3 2 3 3 3 3" xfId="13429" xr:uid="{00000000-0005-0000-0000-000074130000}"/>
    <cellStyle name="20 % - Markeringsfarve4 3 2 3 3 3 3 2" xfId="36025" xr:uid="{00000000-0005-0000-0000-0000E67A0000}"/>
    <cellStyle name="20 % - Markeringsfarve4 3 2 3 3 3 4" xfId="13430" xr:uid="{00000000-0005-0000-0000-000075130000}"/>
    <cellStyle name="20 % - Markeringsfarve4 3 2 3 3 3 4 2" xfId="36026" xr:uid="{00000000-0005-0000-0000-0000E77A0000}"/>
    <cellStyle name="20 % - Markeringsfarve4 3 2 3 3 3 5" xfId="29423" xr:uid="{00000000-0005-0000-0000-0000E47A0000}"/>
    <cellStyle name="20 % - Markeringsfarve4 3 2 3 3 4" xfId="8547" xr:uid="{00000000-0005-0000-0000-000076130000}"/>
    <cellStyle name="20 % - Markeringsfarve4 3 2 3 3 4 2" xfId="31196" xr:uid="{00000000-0005-0000-0000-0000E87A0000}"/>
    <cellStyle name="20 % - Markeringsfarve4 3 2 3 3 5" xfId="13431" xr:uid="{00000000-0005-0000-0000-000077130000}"/>
    <cellStyle name="20 % - Markeringsfarve4 3 2 3 3 5 2" xfId="36027" xr:uid="{00000000-0005-0000-0000-0000E97A0000}"/>
    <cellStyle name="20 % - Markeringsfarve4 3 2 3 3 6" xfId="13432" xr:uid="{00000000-0005-0000-0000-000078130000}"/>
    <cellStyle name="20 % - Markeringsfarve4 3 2 3 3 6 2" xfId="36028" xr:uid="{00000000-0005-0000-0000-0000EA7A0000}"/>
    <cellStyle name="20 % - Markeringsfarve4 3 2 3 3 7" xfId="27564" xr:uid="{00000000-0005-0000-0000-0000DB7A0000}"/>
    <cellStyle name="20 % - Markeringsfarve4 3 2 3 4" xfId="800" xr:uid="{00000000-0005-0000-0000-000079130000}"/>
    <cellStyle name="20 % - Markeringsfarve4 3 2 3 4 2" xfId="5685" xr:uid="{00000000-0005-0000-0000-00007A130000}"/>
    <cellStyle name="20 % - Markeringsfarve4 3 2 3 4 2 2" xfId="13433" xr:uid="{00000000-0005-0000-0000-00007B130000}"/>
    <cellStyle name="20 % - Markeringsfarve4 3 2 3 4 2 2 2" xfId="36029" xr:uid="{00000000-0005-0000-0000-0000ED7A0000}"/>
    <cellStyle name="20 % - Markeringsfarve4 3 2 3 4 2 3" xfId="13434" xr:uid="{00000000-0005-0000-0000-00007C130000}"/>
    <cellStyle name="20 % - Markeringsfarve4 3 2 3 4 2 3 2" xfId="36030" xr:uid="{00000000-0005-0000-0000-0000EE7A0000}"/>
    <cellStyle name="20 % - Markeringsfarve4 3 2 3 4 2 4" xfId="13435" xr:uid="{00000000-0005-0000-0000-00007D130000}"/>
    <cellStyle name="20 % - Markeringsfarve4 3 2 3 4 2 4 2" xfId="36031" xr:uid="{00000000-0005-0000-0000-0000EF7A0000}"/>
    <cellStyle name="20 % - Markeringsfarve4 3 2 3 4 2 5" xfId="29425" xr:uid="{00000000-0005-0000-0000-0000EC7A0000}"/>
    <cellStyle name="20 % - Markeringsfarve4 3 2 3 4 3" xfId="8549" xr:uid="{00000000-0005-0000-0000-00007E130000}"/>
    <cellStyle name="20 % - Markeringsfarve4 3 2 3 4 3 2" xfId="31198" xr:uid="{00000000-0005-0000-0000-0000F07A0000}"/>
    <cellStyle name="20 % - Markeringsfarve4 3 2 3 4 4" xfId="13436" xr:uid="{00000000-0005-0000-0000-00007F130000}"/>
    <cellStyle name="20 % - Markeringsfarve4 3 2 3 4 4 2" xfId="36032" xr:uid="{00000000-0005-0000-0000-0000F17A0000}"/>
    <cellStyle name="20 % - Markeringsfarve4 3 2 3 4 5" xfId="13437" xr:uid="{00000000-0005-0000-0000-000080130000}"/>
    <cellStyle name="20 % - Markeringsfarve4 3 2 3 4 5 2" xfId="36033" xr:uid="{00000000-0005-0000-0000-0000F27A0000}"/>
    <cellStyle name="20 % - Markeringsfarve4 3 2 3 4 6" xfId="27566" xr:uid="{00000000-0005-0000-0000-0000EB7A0000}"/>
    <cellStyle name="20 % - Markeringsfarve4 3 2 3 5" xfId="801" xr:uid="{00000000-0005-0000-0000-000081130000}"/>
    <cellStyle name="20 % - Markeringsfarve4 3 2 3 5 2" xfId="5686" xr:uid="{00000000-0005-0000-0000-000082130000}"/>
    <cellStyle name="20 % - Markeringsfarve4 3 2 3 5 2 2" xfId="13438" xr:uid="{00000000-0005-0000-0000-000083130000}"/>
    <cellStyle name="20 % - Markeringsfarve4 3 2 3 5 2 2 2" xfId="36034" xr:uid="{00000000-0005-0000-0000-0000F57A0000}"/>
    <cellStyle name="20 % - Markeringsfarve4 3 2 3 5 2 3" xfId="13439" xr:uid="{00000000-0005-0000-0000-000084130000}"/>
    <cellStyle name="20 % - Markeringsfarve4 3 2 3 5 2 3 2" xfId="36035" xr:uid="{00000000-0005-0000-0000-0000F67A0000}"/>
    <cellStyle name="20 % - Markeringsfarve4 3 2 3 5 2 4" xfId="13440" xr:uid="{00000000-0005-0000-0000-000085130000}"/>
    <cellStyle name="20 % - Markeringsfarve4 3 2 3 5 2 4 2" xfId="36036" xr:uid="{00000000-0005-0000-0000-0000F77A0000}"/>
    <cellStyle name="20 % - Markeringsfarve4 3 2 3 5 2 5" xfId="29426" xr:uid="{00000000-0005-0000-0000-0000F47A0000}"/>
    <cellStyle name="20 % - Markeringsfarve4 3 2 3 5 3" xfId="8550" xr:uid="{00000000-0005-0000-0000-000086130000}"/>
    <cellStyle name="20 % - Markeringsfarve4 3 2 3 5 3 2" xfId="31199" xr:uid="{00000000-0005-0000-0000-0000F87A0000}"/>
    <cellStyle name="20 % - Markeringsfarve4 3 2 3 5 4" xfId="13441" xr:uid="{00000000-0005-0000-0000-000087130000}"/>
    <cellStyle name="20 % - Markeringsfarve4 3 2 3 5 4 2" xfId="36037" xr:uid="{00000000-0005-0000-0000-0000F97A0000}"/>
    <cellStyle name="20 % - Markeringsfarve4 3 2 3 5 5" xfId="13442" xr:uid="{00000000-0005-0000-0000-000088130000}"/>
    <cellStyle name="20 % - Markeringsfarve4 3 2 3 5 5 2" xfId="36038" xr:uid="{00000000-0005-0000-0000-0000FA7A0000}"/>
    <cellStyle name="20 % - Markeringsfarve4 3 2 3 5 6" xfId="27567" xr:uid="{00000000-0005-0000-0000-0000F37A0000}"/>
    <cellStyle name="20 % - Markeringsfarve4 3 2 3 6" xfId="802" xr:uid="{00000000-0005-0000-0000-000089130000}"/>
    <cellStyle name="20 % - Markeringsfarve4 3 2 3 6 2" xfId="5687" xr:uid="{00000000-0005-0000-0000-00008A130000}"/>
    <cellStyle name="20 % - Markeringsfarve4 3 2 3 6 2 2" xfId="29427" xr:uid="{00000000-0005-0000-0000-0000FC7A0000}"/>
    <cellStyle name="20 % - Markeringsfarve4 3 2 3 6 3" xfId="8551" xr:uid="{00000000-0005-0000-0000-00008B130000}"/>
    <cellStyle name="20 % - Markeringsfarve4 3 2 3 6 3 2" xfId="31200" xr:uid="{00000000-0005-0000-0000-0000FD7A0000}"/>
    <cellStyle name="20 % - Markeringsfarve4 3 2 3 6 4" xfId="13443" xr:uid="{00000000-0005-0000-0000-00008C130000}"/>
    <cellStyle name="20 % - Markeringsfarve4 3 2 3 6 4 2" xfId="36039" xr:uid="{00000000-0005-0000-0000-0000FE7A0000}"/>
    <cellStyle name="20 % - Markeringsfarve4 3 2 3 6 5" xfId="27568" xr:uid="{00000000-0005-0000-0000-0000FB7A0000}"/>
    <cellStyle name="20 % - Markeringsfarve4 3 2 3 7" xfId="5680" xr:uid="{00000000-0005-0000-0000-00008D130000}"/>
    <cellStyle name="20 % - Markeringsfarve4 3 2 3 7 2" xfId="13444" xr:uid="{00000000-0005-0000-0000-00008E130000}"/>
    <cellStyle name="20 % - Markeringsfarve4 3 2 3 7 2 2" xfId="36040" xr:uid="{00000000-0005-0000-0000-0000007B0000}"/>
    <cellStyle name="20 % - Markeringsfarve4 3 2 3 7 3" xfId="13445" xr:uid="{00000000-0005-0000-0000-00008F130000}"/>
    <cellStyle name="20 % - Markeringsfarve4 3 2 3 7 3 2" xfId="36041" xr:uid="{00000000-0005-0000-0000-0000017B0000}"/>
    <cellStyle name="20 % - Markeringsfarve4 3 2 3 7 4" xfId="13446" xr:uid="{00000000-0005-0000-0000-000090130000}"/>
    <cellStyle name="20 % - Markeringsfarve4 3 2 3 7 4 2" xfId="36042" xr:uid="{00000000-0005-0000-0000-0000027B0000}"/>
    <cellStyle name="20 % - Markeringsfarve4 3 2 3 7 5" xfId="29420" xr:uid="{00000000-0005-0000-0000-0000FF7A0000}"/>
    <cellStyle name="20 % - Markeringsfarve4 3 2 3 8" xfId="8544" xr:uid="{00000000-0005-0000-0000-000091130000}"/>
    <cellStyle name="20 % - Markeringsfarve4 3 2 3 8 2" xfId="31193" xr:uid="{00000000-0005-0000-0000-0000037B0000}"/>
    <cellStyle name="20 % - Markeringsfarve4 3 2 3 9" xfId="13447" xr:uid="{00000000-0005-0000-0000-000092130000}"/>
    <cellStyle name="20 % - Markeringsfarve4 3 2 3 9 2" xfId="36043" xr:uid="{00000000-0005-0000-0000-0000047B0000}"/>
    <cellStyle name="20 % - Markeringsfarve4 3 2 4" xfId="803" xr:uid="{00000000-0005-0000-0000-000093130000}"/>
    <cellStyle name="20 % - Markeringsfarve4 3 2 4 2" xfId="804" xr:uid="{00000000-0005-0000-0000-000094130000}"/>
    <cellStyle name="20 % - Markeringsfarve4 3 2 4 2 2" xfId="5689" xr:uid="{00000000-0005-0000-0000-000095130000}"/>
    <cellStyle name="20 % - Markeringsfarve4 3 2 4 2 2 2" xfId="13448" xr:uid="{00000000-0005-0000-0000-000096130000}"/>
    <cellStyle name="20 % - Markeringsfarve4 3 2 4 2 2 2 2" xfId="36044" xr:uid="{00000000-0005-0000-0000-0000087B0000}"/>
    <cellStyle name="20 % - Markeringsfarve4 3 2 4 2 2 3" xfId="13449" xr:uid="{00000000-0005-0000-0000-000097130000}"/>
    <cellStyle name="20 % - Markeringsfarve4 3 2 4 2 2 3 2" xfId="36045" xr:uid="{00000000-0005-0000-0000-0000097B0000}"/>
    <cellStyle name="20 % - Markeringsfarve4 3 2 4 2 2 4" xfId="13450" xr:uid="{00000000-0005-0000-0000-000098130000}"/>
    <cellStyle name="20 % - Markeringsfarve4 3 2 4 2 2 4 2" xfId="36046" xr:uid="{00000000-0005-0000-0000-00000A7B0000}"/>
    <cellStyle name="20 % - Markeringsfarve4 3 2 4 2 2 5" xfId="29429" xr:uid="{00000000-0005-0000-0000-0000077B0000}"/>
    <cellStyle name="20 % - Markeringsfarve4 3 2 4 2 3" xfId="8553" xr:uid="{00000000-0005-0000-0000-000099130000}"/>
    <cellStyle name="20 % - Markeringsfarve4 3 2 4 2 3 2" xfId="13451" xr:uid="{00000000-0005-0000-0000-00009A130000}"/>
    <cellStyle name="20 % - Markeringsfarve4 3 2 4 2 3 2 2" xfId="36047" xr:uid="{00000000-0005-0000-0000-00000C7B0000}"/>
    <cellStyle name="20 % - Markeringsfarve4 3 2 4 2 3 3" xfId="13452" xr:uid="{00000000-0005-0000-0000-00009B130000}"/>
    <cellStyle name="20 % - Markeringsfarve4 3 2 4 2 3 3 2" xfId="36048" xr:uid="{00000000-0005-0000-0000-00000D7B0000}"/>
    <cellStyle name="20 % - Markeringsfarve4 3 2 4 2 3 4" xfId="13453" xr:uid="{00000000-0005-0000-0000-00009C130000}"/>
    <cellStyle name="20 % - Markeringsfarve4 3 2 4 2 3 4 2" xfId="36049" xr:uid="{00000000-0005-0000-0000-00000E7B0000}"/>
    <cellStyle name="20 % - Markeringsfarve4 3 2 4 2 3 5" xfId="31202" xr:uid="{00000000-0005-0000-0000-00000B7B0000}"/>
    <cellStyle name="20 % - Markeringsfarve4 3 2 4 2 4" xfId="13454" xr:uid="{00000000-0005-0000-0000-00009D130000}"/>
    <cellStyle name="20 % - Markeringsfarve4 3 2 4 2 4 2" xfId="36050" xr:uid="{00000000-0005-0000-0000-00000F7B0000}"/>
    <cellStyle name="20 % - Markeringsfarve4 3 2 4 2 5" xfId="13455" xr:uid="{00000000-0005-0000-0000-00009E130000}"/>
    <cellStyle name="20 % - Markeringsfarve4 3 2 4 2 5 2" xfId="36051" xr:uid="{00000000-0005-0000-0000-0000107B0000}"/>
    <cellStyle name="20 % - Markeringsfarve4 3 2 4 2 6" xfId="13456" xr:uid="{00000000-0005-0000-0000-00009F130000}"/>
    <cellStyle name="20 % - Markeringsfarve4 3 2 4 2 6 2" xfId="36052" xr:uid="{00000000-0005-0000-0000-0000117B0000}"/>
    <cellStyle name="20 % - Markeringsfarve4 3 2 4 2 7" xfId="27570" xr:uid="{00000000-0005-0000-0000-0000067B0000}"/>
    <cellStyle name="20 % - Markeringsfarve4 3 2 4 3" xfId="5688" xr:uid="{00000000-0005-0000-0000-0000A0130000}"/>
    <cellStyle name="20 % - Markeringsfarve4 3 2 4 3 2" xfId="13457" xr:uid="{00000000-0005-0000-0000-0000A1130000}"/>
    <cellStyle name="20 % - Markeringsfarve4 3 2 4 3 2 2" xfId="36053" xr:uid="{00000000-0005-0000-0000-0000137B0000}"/>
    <cellStyle name="20 % - Markeringsfarve4 3 2 4 3 3" xfId="13458" xr:uid="{00000000-0005-0000-0000-0000A2130000}"/>
    <cellStyle name="20 % - Markeringsfarve4 3 2 4 3 3 2" xfId="36054" xr:uid="{00000000-0005-0000-0000-0000147B0000}"/>
    <cellStyle name="20 % - Markeringsfarve4 3 2 4 3 4" xfId="13459" xr:uid="{00000000-0005-0000-0000-0000A3130000}"/>
    <cellStyle name="20 % - Markeringsfarve4 3 2 4 3 4 2" xfId="36055" xr:uid="{00000000-0005-0000-0000-0000157B0000}"/>
    <cellStyle name="20 % - Markeringsfarve4 3 2 4 3 5" xfId="29428" xr:uid="{00000000-0005-0000-0000-0000127B0000}"/>
    <cellStyle name="20 % - Markeringsfarve4 3 2 4 4" xfId="8552" xr:uid="{00000000-0005-0000-0000-0000A4130000}"/>
    <cellStyle name="20 % - Markeringsfarve4 3 2 4 4 2" xfId="13460" xr:uid="{00000000-0005-0000-0000-0000A5130000}"/>
    <cellStyle name="20 % - Markeringsfarve4 3 2 4 4 2 2" xfId="36056" xr:uid="{00000000-0005-0000-0000-0000177B0000}"/>
    <cellStyle name="20 % - Markeringsfarve4 3 2 4 4 3" xfId="13461" xr:uid="{00000000-0005-0000-0000-0000A6130000}"/>
    <cellStyle name="20 % - Markeringsfarve4 3 2 4 4 3 2" xfId="36057" xr:uid="{00000000-0005-0000-0000-0000187B0000}"/>
    <cellStyle name="20 % - Markeringsfarve4 3 2 4 4 4" xfId="13462" xr:uid="{00000000-0005-0000-0000-0000A7130000}"/>
    <cellStyle name="20 % - Markeringsfarve4 3 2 4 4 4 2" xfId="36058" xr:uid="{00000000-0005-0000-0000-0000197B0000}"/>
    <cellStyle name="20 % - Markeringsfarve4 3 2 4 4 5" xfId="31201" xr:uid="{00000000-0005-0000-0000-0000167B0000}"/>
    <cellStyle name="20 % - Markeringsfarve4 3 2 4 5" xfId="13463" xr:uid="{00000000-0005-0000-0000-0000A8130000}"/>
    <cellStyle name="20 % - Markeringsfarve4 3 2 4 5 2" xfId="36059" xr:uid="{00000000-0005-0000-0000-00001A7B0000}"/>
    <cellStyle name="20 % - Markeringsfarve4 3 2 4 6" xfId="13464" xr:uid="{00000000-0005-0000-0000-0000A9130000}"/>
    <cellStyle name="20 % - Markeringsfarve4 3 2 4 6 2" xfId="36060" xr:uid="{00000000-0005-0000-0000-00001B7B0000}"/>
    <cellStyle name="20 % - Markeringsfarve4 3 2 4 7" xfId="13465" xr:uid="{00000000-0005-0000-0000-0000AA130000}"/>
    <cellStyle name="20 % - Markeringsfarve4 3 2 4 7 2" xfId="36061" xr:uid="{00000000-0005-0000-0000-00001C7B0000}"/>
    <cellStyle name="20 % - Markeringsfarve4 3 2 4 8" xfId="27569" xr:uid="{00000000-0005-0000-0000-0000057B0000}"/>
    <cellStyle name="20 % - Markeringsfarve4 3 2 5" xfId="805" xr:uid="{00000000-0005-0000-0000-0000AB130000}"/>
    <cellStyle name="20 % - Markeringsfarve4 3 2 5 2" xfId="806" xr:uid="{00000000-0005-0000-0000-0000AC130000}"/>
    <cellStyle name="20 % - Markeringsfarve4 3 2 5 2 2" xfId="5691" xr:uid="{00000000-0005-0000-0000-0000AD130000}"/>
    <cellStyle name="20 % - Markeringsfarve4 3 2 5 2 2 2" xfId="13466" xr:uid="{00000000-0005-0000-0000-0000AE130000}"/>
    <cellStyle name="20 % - Markeringsfarve4 3 2 5 2 2 2 2" xfId="36062" xr:uid="{00000000-0005-0000-0000-0000207B0000}"/>
    <cellStyle name="20 % - Markeringsfarve4 3 2 5 2 2 3" xfId="13467" xr:uid="{00000000-0005-0000-0000-0000AF130000}"/>
    <cellStyle name="20 % - Markeringsfarve4 3 2 5 2 2 3 2" xfId="36063" xr:uid="{00000000-0005-0000-0000-0000217B0000}"/>
    <cellStyle name="20 % - Markeringsfarve4 3 2 5 2 2 4" xfId="13468" xr:uid="{00000000-0005-0000-0000-0000B0130000}"/>
    <cellStyle name="20 % - Markeringsfarve4 3 2 5 2 2 4 2" xfId="36064" xr:uid="{00000000-0005-0000-0000-0000227B0000}"/>
    <cellStyle name="20 % - Markeringsfarve4 3 2 5 2 2 5" xfId="29431" xr:uid="{00000000-0005-0000-0000-00001F7B0000}"/>
    <cellStyle name="20 % - Markeringsfarve4 3 2 5 2 3" xfId="8555" xr:uid="{00000000-0005-0000-0000-0000B1130000}"/>
    <cellStyle name="20 % - Markeringsfarve4 3 2 5 2 3 2" xfId="31204" xr:uid="{00000000-0005-0000-0000-0000237B0000}"/>
    <cellStyle name="20 % - Markeringsfarve4 3 2 5 2 4" xfId="13469" xr:uid="{00000000-0005-0000-0000-0000B2130000}"/>
    <cellStyle name="20 % - Markeringsfarve4 3 2 5 2 4 2" xfId="36065" xr:uid="{00000000-0005-0000-0000-0000247B0000}"/>
    <cellStyle name="20 % - Markeringsfarve4 3 2 5 2 5" xfId="13470" xr:uid="{00000000-0005-0000-0000-0000B3130000}"/>
    <cellStyle name="20 % - Markeringsfarve4 3 2 5 2 5 2" xfId="36066" xr:uid="{00000000-0005-0000-0000-0000257B0000}"/>
    <cellStyle name="20 % - Markeringsfarve4 3 2 5 2 6" xfId="27572" xr:uid="{00000000-0005-0000-0000-00001E7B0000}"/>
    <cellStyle name="20 % - Markeringsfarve4 3 2 5 3" xfId="5690" xr:uid="{00000000-0005-0000-0000-0000B4130000}"/>
    <cellStyle name="20 % - Markeringsfarve4 3 2 5 3 2" xfId="13471" xr:uid="{00000000-0005-0000-0000-0000B5130000}"/>
    <cellStyle name="20 % - Markeringsfarve4 3 2 5 3 2 2" xfId="36067" xr:uid="{00000000-0005-0000-0000-0000277B0000}"/>
    <cellStyle name="20 % - Markeringsfarve4 3 2 5 3 3" xfId="13472" xr:uid="{00000000-0005-0000-0000-0000B6130000}"/>
    <cellStyle name="20 % - Markeringsfarve4 3 2 5 3 3 2" xfId="36068" xr:uid="{00000000-0005-0000-0000-0000287B0000}"/>
    <cellStyle name="20 % - Markeringsfarve4 3 2 5 3 4" xfId="13473" xr:uid="{00000000-0005-0000-0000-0000B7130000}"/>
    <cellStyle name="20 % - Markeringsfarve4 3 2 5 3 4 2" xfId="36069" xr:uid="{00000000-0005-0000-0000-0000297B0000}"/>
    <cellStyle name="20 % - Markeringsfarve4 3 2 5 3 5" xfId="29430" xr:uid="{00000000-0005-0000-0000-0000267B0000}"/>
    <cellStyle name="20 % - Markeringsfarve4 3 2 5 4" xfId="8554" xr:uid="{00000000-0005-0000-0000-0000B8130000}"/>
    <cellStyle name="20 % - Markeringsfarve4 3 2 5 4 2" xfId="13474" xr:uid="{00000000-0005-0000-0000-0000B9130000}"/>
    <cellStyle name="20 % - Markeringsfarve4 3 2 5 4 2 2" xfId="36070" xr:uid="{00000000-0005-0000-0000-00002B7B0000}"/>
    <cellStyle name="20 % - Markeringsfarve4 3 2 5 4 3" xfId="13475" xr:uid="{00000000-0005-0000-0000-0000BA130000}"/>
    <cellStyle name="20 % - Markeringsfarve4 3 2 5 4 3 2" xfId="36071" xr:uid="{00000000-0005-0000-0000-00002C7B0000}"/>
    <cellStyle name="20 % - Markeringsfarve4 3 2 5 4 4" xfId="13476" xr:uid="{00000000-0005-0000-0000-0000BB130000}"/>
    <cellStyle name="20 % - Markeringsfarve4 3 2 5 4 4 2" xfId="36072" xr:uid="{00000000-0005-0000-0000-00002D7B0000}"/>
    <cellStyle name="20 % - Markeringsfarve4 3 2 5 4 5" xfId="31203" xr:uid="{00000000-0005-0000-0000-00002A7B0000}"/>
    <cellStyle name="20 % - Markeringsfarve4 3 2 5 5" xfId="13477" xr:uid="{00000000-0005-0000-0000-0000BC130000}"/>
    <cellStyle name="20 % - Markeringsfarve4 3 2 5 5 2" xfId="36073" xr:uid="{00000000-0005-0000-0000-00002E7B0000}"/>
    <cellStyle name="20 % - Markeringsfarve4 3 2 5 6" xfId="13478" xr:uid="{00000000-0005-0000-0000-0000BD130000}"/>
    <cellStyle name="20 % - Markeringsfarve4 3 2 5 6 2" xfId="36074" xr:uid="{00000000-0005-0000-0000-00002F7B0000}"/>
    <cellStyle name="20 % - Markeringsfarve4 3 2 5 7" xfId="13479" xr:uid="{00000000-0005-0000-0000-0000BE130000}"/>
    <cellStyle name="20 % - Markeringsfarve4 3 2 5 7 2" xfId="36075" xr:uid="{00000000-0005-0000-0000-0000307B0000}"/>
    <cellStyle name="20 % - Markeringsfarve4 3 2 5 8" xfId="27571" xr:uid="{00000000-0005-0000-0000-00001D7B0000}"/>
    <cellStyle name="20 % - Markeringsfarve4 3 2 6" xfId="13480" xr:uid="{00000000-0005-0000-0000-0000BF130000}"/>
    <cellStyle name="20 % - Markeringsfarve4 3 2 6 2" xfId="13481" xr:uid="{00000000-0005-0000-0000-0000C0130000}"/>
    <cellStyle name="20 % - Markeringsfarve4 3 2 6 3" xfId="13482" xr:uid="{00000000-0005-0000-0000-0000C1130000}"/>
    <cellStyle name="20 % - Markeringsfarve4 3 2 6 3 2" xfId="13483" xr:uid="{00000000-0005-0000-0000-0000C2130000}"/>
    <cellStyle name="20 % - Markeringsfarve4 3 2 6 3 2 2" xfId="36078" xr:uid="{00000000-0005-0000-0000-0000337B0000}"/>
    <cellStyle name="20 % - Markeringsfarve4 3 2 6 3 3" xfId="13484" xr:uid="{00000000-0005-0000-0000-0000C3130000}"/>
    <cellStyle name="20 % - Markeringsfarve4 3 2 6 3 3 2" xfId="36079" xr:uid="{00000000-0005-0000-0000-0000347B0000}"/>
    <cellStyle name="20 % - Markeringsfarve4 3 2 6 3 4" xfId="36077" xr:uid="{00000000-0005-0000-0000-0000327B0000}"/>
    <cellStyle name="20 % - Markeringsfarve4 3 2 6 4" xfId="36076" xr:uid="{00000000-0005-0000-0000-0000317B0000}"/>
    <cellStyle name="20 % - Markeringsfarve4 3 2 7" xfId="13485" xr:uid="{00000000-0005-0000-0000-0000C4130000}"/>
    <cellStyle name="20 % - Markeringsfarve4 3 2 7 2" xfId="13486" xr:uid="{00000000-0005-0000-0000-0000C5130000}"/>
    <cellStyle name="20 % - Markeringsfarve4 3 2 7 2 2" xfId="36081" xr:uid="{00000000-0005-0000-0000-0000367B0000}"/>
    <cellStyle name="20 % - Markeringsfarve4 3 2 7 3" xfId="13487" xr:uid="{00000000-0005-0000-0000-0000C6130000}"/>
    <cellStyle name="20 % - Markeringsfarve4 3 2 7 3 2" xfId="36082" xr:uid="{00000000-0005-0000-0000-0000377B0000}"/>
    <cellStyle name="20 % - Markeringsfarve4 3 2 7 4" xfId="13488" xr:uid="{00000000-0005-0000-0000-0000C7130000}"/>
    <cellStyle name="20 % - Markeringsfarve4 3 2 7 4 2" xfId="36083" xr:uid="{00000000-0005-0000-0000-0000387B0000}"/>
    <cellStyle name="20 % - Markeringsfarve4 3 2 7 5" xfId="36080" xr:uid="{00000000-0005-0000-0000-0000357B0000}"/>
    <cellStyle name="20 % - Markeringsfarve4 3 2 8" xfId="13489" xr:uid="{00000000-0005-0000-0000-0000C8130000}"/>
    <cellStyle name="20 % - Markeringsfarve4 3 2 8 2" xfId="36084" xr:uid="{00000000-0005-0000-0000-0000397B0000}"/>
    <cellStyle name="20 % - Markeringsfarve4 3 2 9" xfId="13490" xr:uid="{00000000-0005-0000-0000-0000C9130000}"/>
    <cellStyle name="20 % - Markeringsfarve4 3 2 9 2" xfId="36085" xr:uid="{00000000-0005-0000-0000-00003A7B0000}"/>
    <cellStyle name="20 % - Markeringsfarve4 3 3" xfId="807" xr:uid="{00000000-0005-0000-0000-0000CA130000}"/>
    <cellStyle name="20 % - Markeringsfarve4 3 3 2" xfId="808" xr:uid="{00000000-0005-0000-0000-0000CB130000}"/>
    <cellStyle name="20 % - Markeringsfarve4 3 3 2 2" xfId="809" xr:uid="{00000000-0005-0000-0000-0000CC130000}"/>
    <cellStyle name="20 % - Markeringsfarve4 3 3 2 2 2" xfId="5693" xr:uid="{00000000-0005-0000-0000-0000CD130000}"/>
    <cellStyle name="20 % - Markeringsfarve4 3 3 2 2 2 2" xfId="13491" xr:uid="{00000000-0005-0000-0000-0000CE130000}"/>
    <cellStyle name="20 % - Markeringsfarve4 3 3 2 2 2 2 2" xfId="36086" xr:uid="{00000000-0005-0000-0000-00003E7B0000}"/>
    <cellStyle name="20 % - Markeringsfarve4 3 3 2 2 2 3" xfId="13492" xr:uid="{00000000-0005-0000-0000-0000CF130000}"/>
    <cellStyle name="20 % - Markeringsfarve4 3 3 2 2 2 3 2" xfId="36087" xr:uid="{00000000-0005-0000-0000-00003F7B0000}"/>
    <cellStyle name="20 % - Markeringsfarve4 3 3 2 2 2 4" xfId="13493" xr:uid="{00000000-0005-0000-0000-0000D0130000}"/>
    <cellStyle name="20 % - Markeringsfarve4 3 3 2 2 2 4 2" xfId="36088" xr:uid="{00000000-0005-0000-0000-0000407B0000}"/>
    <cellStyle name="20 % - Markeringsfarve4 3 3 2 2 2 5" xfId="29433" xr:uid="{00000000-0005-0000-0000-00003D7B0000}"/>
    <cellStyle name="20 % - Markeringsfarve4 3 3 2 2 3" xfId="8557" xr:uid="{00000000-0005-0000-0000-0000D1130000}"/>
    <cellStyle name="20 % - Markeringsfarve4 3 3 2 2 3 2" xfId="31206" xr:uid="{00000000-0005-0000-0000-0000417B0000}"/>
    <cellStyle name="20 % - Markeringsfarve4 3 3 2 2 4" xfId="13494" xr:uid="{00000000-0005-0000-0000-0000D2130000}"/>
    <cellStyle name="20 % - Markeringsfarve4 3 3 2 2 4 2" xfId="36089" xr:uid="{00000000-0005-0000-0000-0000427B0000}"/>
    <cellStyle name="20 % - Markeringsfarve4 3 3 2 2 5" xfId="13495" xr:uid="{00000000-0005-0000-0000-0000D3130000}"/>
    <cellStyle name="20 % - Markeringsfarve4 3 3 2 2 5 2" xfId="36090" xr:uid="{00000000-0005-0000-0000-0000437B0000}"/>
    <cellStyle name="20 % - Markeringsfarve4 3 3 2 2 6" xfId="27574" xr:uid="{00000000-0005-0000-0000-00003C7B0000}"/>
    <cellStyle name="20 % - Markeringsfarve4 3 3 2 3" xfId="5692" xr:uid="{00000000-0005-0000-0000-0000D4130000}"/>
    <cellStyle name="20 % - Markeringsfarve4 3 3 2 3 2" xfId="13496" xr:uid="{00000000-0005-0000-0000-0000D5130000}"/>
    <cellStyle name="20 % - Markeringsfarve4 3 3 2 3 2 2" xfId="36091" xr:uid="{00000000-0005-0000-0000-0000457B0000}"/>
    <cellStyle name="20 % - Markeringsfarve4 3 3 2 3 3" xfId="13497" xr:uid="{00000000-0005-0000-0000-0000D6130000}"/>
    <cellStyle name="20 % - Markeringsfarve4 3 3 2 3 3 2" xfId="36092" xr:uid="{00000000-0005-0000-0000-0000467B0000}"/>
    <cellStyle name="20 % - Markeringsfarve4 3 3 2 3 4" xfId="13498" xr:uid="{00000000-0005-0000-0000-0000D7130000}"/>
    <cellStyle name="20 % - Markeringsfarve4 3 3 2 3 4 2" xfId="36093" xr:uid="{00000000-0005-0000-0000-0000477B0000}"/>
    <cellStyle name="20 % - Markeringsfarve4 3 3 2 3 5" xfId="29432" xr:uid="{00000000-0005-0000-0000-0000447B0000}"/>
    <cellStyle name="20 % - Markeringsfarve4 3 3 2 4" xfId="8556" xr:uid="{00000000-0005-0000-0000-0000D8130000}"/>
    <cellStyle name="20 % - Markeringsfarve4 3 3 2 4 2" xfId="13499" xr:uid="{00000000-0005-0000-0000-0000D9130000}"/>
    <cellStyle name="20 % - Markeringsfarve4 3 3 2 4 2 2" xfId="36094" xr:uid="{00000000-0005-0000-0000-0000497B0000}"/>
    <cellStyle name="20 % - Markeringsfarve4 3 3 2 4 3" xfId="13500" xr:uid="{00000000-0005-0000-0000-0000DA130000}"/>
    <cellStyle name="20 % - Markeringsfarve4 3 3 2 4 3 2" xfId="36095" xr:uid="{00000000-0005-0000-0000-00004A7B0000}"/>
    <cellStyle name="20 % - Markeringsfarve4 3 3 2 4 4" xfId="13501" xr:uid="{00000000-0005-0000-0000-0000DB130000}"/>
    <cellStyle name="20 % - Markeringsfarve4 3 3 2 4 4 2" xfId="36096" xr:uid="{00000000-0005-0000-0000-00004B7B0000}"/>
    <cellStyle name="20 % - Markeringsfarve4 3 3 2 4 5" xfId="31205" xr:uid="{00000000-0005-0000-0000-0000487B0000}"/>
    <cellStyle name="20 % - Markeringsfarve4 3 3 2 5" xfId="13502" xr:uid="{00000000-0005-0000-0000-0000DC130000}"/>
    <cellStyle name="20 % - Markeringsfarve4 3 3 2 5 2" xfId="36097" xr:uid="{00000000-0005-0000-0000-00004C7B0000}"/>
    <cellStyle name="20 % - Markeringsfarve4 3 3 2 6" xfId="13503" xr:uid="{00000000-0005-0000-0000-0000DD130000}"/>
    <cellStyle name="20 % - Markeringsfarve4 3 3 2 6 2" xfId="36098" xr:uid="{00000000-0005-0000-0000-00004D7B0000}"/>
    <cellStyle name="20 % - Markeringsfarve4 3 3 2 7" xfId="13504" xr:uid="{00000000-0005-0000-0000-0000DE130000}"/>
    <cellStyle name="20 % - Markeringsfarve4 3 3 2 7 2" xfId="36099" xr:uid="{00000000-0005-0000-0000-00004E7B0000}"/>
    <cellStyle name="20 % - Markeringsfarve4 3 3 2 8" xfId="27573" xr:uid="{00000000-0005-0000-0000-00003B7B0000}"/>
    <cellStyle name="20 % - Markeringsfarve4 3 3 3" xfId="13505" xr:uid="{00000000-0005-0000-0000-0000DF130000}"/>
    <cellStyle name="20 % - Markeringsfarve4 3 3 3 2" xfId="13506" xr:uid="{00000000-0005-0000-0000-0000E0130000}"/>
    <cellStyle name="20 % - Markeringsfarve4 3 3 3 3" xfId="13507" xr:uid="{00000000-0005-0000-0000-0000E1130000}"/>
    <cellStyle name="20 % - Markeringsfarve4 3 3 3 3 2" xfId="13508" xr:uid="{00000000-0005-0000-0000-0000E2130000}"/>
    <cellStyle name="20 % - Markeringsfarve4 3 3 3 3 2 2" xfId="36102" xr:uid="{00000000-0005-0000-0000-0000517B0000}"/>
    <cellStyle name="20 % - Markeringsfarve4 3 3 3 3 3" xfId="13509" xr:uid="{00000000-0005-0000-0000-0000E3130000}"/>
    <cellStyle name="20 % - Markeringsfarve4 3 3 3 3 3 2" xfId="36103" xr:uid="{00000000-0005-0000-0000-0000527B0000}"/>
    <cellStyle name="20 % - Markeringsfarve4 3 3 3 3 4" xfId="36101" xr:uid="{00000000-0005-0000-0000-0000507B0000}"/>
    <cellStyle name="20 % - Markeringsfarve4 3 3 3 4" xfId="36100" xr:uid="{00000000-0005-0000-0000-00004F7B0000}"/>
    <cellStyle name="20 % - Markeringsfarve4 3 3 4" xfId="13510" xr:uid="{00000000-0005-0000-0000-0000E4130000}"/>
    <cellStyle name="20 % - Markeringsfarve4 3 3 4 2" xfId="13511" xr:uid="{00000000-0005-0000-0000-0000E5130000}"/>
    <cellStyle name="20 % - Markeringsfarve4 3 3 4 2 2" xfId="36105" xr:uid="{00000000-0005-0000-0000-0000547B0000}"/>
    <cellStyle name="20 % - Markeringsfarve4 3 3 4 3" xfId="13512" xr:uid="{00000000-0005-0000-0000-0000E6130000}"/>
    <cellStyle name="20 % - Markeringsfarve4 3 3 4 3 2" xfId="36106" xr:uid="{00000000-0005-0000-0000-0000557B0000}"/>
    <cellStyle name="20 % - Markeringsfarve4 3 3 4 4" xfId="13513" xr:uid="{00000000-0005-0000-0000-0000E7130000}"/>
    <cellStyle name="20 % - Markeringsfarve4 3 3 4 4 2" xfId="36107" xr:uid="{00000000-0005-0000-0000-0000567B0000}"/>
    <cellStyle name="20 % - Markeringsfarve4 3 3 4 5" xfId="36104" xr:uid="{00000000-0005-0000-0000-0000537B0000}"/>
    <cellStyle name="20 % - Markeringsfarve4 3 3 5" xfId="13514" xr:uid="{00000000-0005-0000-0000-0000E8130000}"/>
    <cellStyle name="20 % - Markeringsfarve4 3 3 5 2" xfId="36108" xr:uid="{00000000-0005-0000-0000-0000577B0000}"/>
    <cellStyle name="20 % - Markeringsfarve4 3 3 6" xfId="13515" xr:uid="{00000000-0005-0000-0000-0000E9130000}"/>
    <cellStyle name="20 % - Markeringsfarve4 3 3 6 2" xfId="36109" xr:uid="{00000000-0005-0000-0000-0000587B0000}"/>
    <cellStyle name="20 % - Markeringsfarve4 3 3 7" xfId="13516" xr:uid="{00000000-0005-0000-0000-0000EA130000}"/>
    <cellStyle name="20 % - Markeringsfarve4 3 3 7 2" xfId="36110" xr:uid="{00000000-0005-0000-0000-0000597B0000}"/>
    <cellStyle name="20 % - Markeringsfarve4 3 4" xfId="810" xr:uid="{00000000-0005-0000-0000-0000EB130000}"/>
    <cellStyle name="20 % - Markeringsfarve4 3 4 2" xfId="811" xr:uid="{00000000-0005-0000-0000-0000EC130000}"/>
    <cellStyle name="20 % - Markeringsfarve4 3 4 2 2" xfId="812" xr:uid="{00000000-0005-0000-0000-0000ED130000}"/>
    <cellStyle name="20 % - Markeringsfarve4 3 4 2 2 2" xfId="5695" xr:uid="{00000000-0005-0000-0000-0000EE130000}"/>
    <cellStyle name="20 % - Markeringsfarve4 3 4 2 2 2 2" xfId="13517" xr:uid="{00000000-0005-0000-0000-0000EF130000}"/>
    <cellStyle name="20 % - Markeringsfarve4 3 4 2 2 2 2 2" xfId="36111" xr:uid="{00000000-0005-0000-0000-00005D7B0000}"/>
    <cellStyle name="20 % - Markeringsfarve4 3 4 2 2 2 3" xfId="13518" xr:uid="{00000000-0005-0000-0000-0000F0130000}"/>
    <cellStyle name="20 % - Markeringsfarve4 3 4 2 2 2 3 2" xfId="36112" xr:uid="{00000000-0005-0000-0000-00005E7B0000}"/>
    <cellStyle name="20 % - Markeringsfarve4 3 4 2 2 2 4" xfId="13519" xr:uid="{00000000-0005-0000-0000-0000F1130000}"/>
    <cellStyle name="20 % - Markeringsfarve4 3 4 2 2 2 4 2" xfId="36113" xr:uid="{00000000-0005-0000-0000-00005F7B0000}"/>
    <cellStyle name="20 % - Markeringsfarve4 3 4 2 2 2 5" xfId="29435" xr:uid="{00000000-0005-0000-0000-00005C7B0000}"/>
    <cellStyle name="20 % - Markeringsfarve4 3 4 2 2 3" xfId="8559" xr:uid="{00000000-0005-0000-0000-0000F2130000}"/>
    <cellStyle name="20 % - Markeringsfarve4 3 4 2 2 3 2" xfId="31208" xr:uid="{00000000-0005-0000-0000-0000607B0000}"/>
    <cellStyle name="20 % - Markeringsfarve4 3 4 2 2 4" xfId="13520" xr:uid="{00000000-0005-0000-0000-0000F3130000}"/>
    <cellStyle name="20 % - Markeringsfarve4 3 4 2 2 4 2" xfId="36114" xr:uid="{00000000-0005-0000-0000-0000617B0000}"/>
    <cellStyle name="20 % - Markeringsfarve4 3 4 2 2 5" xfId="13521" xr:uid="{00000000-0005-0000-0000-0000F4130000}"/>
    <cellStyle name="20 % - Markeringsfarve4 3 4 2 2 5 2" xfId="36115" xr:uid="{00000000-0005-0000-0000-0000627B0000}"/>
    <cellStyle name="20 % - Markeringsfarve4 3 4 2 2 6" xfId="27576" xr:uid="{00000000-0005-0000-0000-00005B7B0000}"/>
    <cellStyle name="20 % - Markeringsfarve4 3 4 2 3" xfId="5694" xr:uid="{00000000-0005-0000-0000-0000F5130000}"/>
    <cellStyle name="20 % - Markeringsfarve4 3 4 2 3 2" xfId="13522" xr:uid="{00000000-0005-0000-0000-0000F6130000}"/>
    <cellStyle name="20 % - Markeringsfarve4 3 4 2 3 2 2" xfId="36116" xr:uid="{00000000-0005-0000-0000-0000647B0000}"/>
    <cellStyle name="20 % - Markeringsfarve4 3 4 2 3 3" xfId="13523" xr:uid="{00000000-0005-0000-0000-0000F7130000}"/>
    <cellStyle name="20 % - Markeringsfarve4 3 4 2 3 3 2" xfId="36117" xr:uid="{00000000-0005-0000-0000-0000657B0000}"/>
    <cellStyle name="20 % - Markeringsfarve4 3 4 2 3 4" xfId="13524" xr:uid="{00000000-0005-0000-0000-0000F8130000}"/>
    <cellStyle name="20 % - Markeringsfarve4 3 4 2 3 4 2" xfId="36118" xr:uid="{00000000-0005-0000-0000-0000667B0000}"/>
    <cellStyle name="20 % - Markeringsfarve4 3 4 2 3 5" xfId="29434" xr:uid="{00000000-0005-0000-0000-0000637B0000}"/>
    <cellStyle name="20 % - Markeringsfarve4 3 4 2 4" xfId="8558" xr:uid="{00000000-0005-0000-0000-0000F9130000}"/>
    <cellStyle name="20 % - Markeringsfarve4 3 4 2 4 2" xfId="13525" xr:uid="{00000000-0005-0000-0000-0000FA130000}"/>
    <cellStyle name="20 % - Markeringsfarve4 3 4 2 4 2 2" xfId="36119" xr:uid="{00000000-0005-0000-0000-0000687B0000}"/>
    <cellStyle name="20 % - Markeringsfarve4 3 4 2 4 3" xfId="13526" xr:uid="{00000000-0005-0000-0000-0000FB130000}"/>
    <cellStyle name="20 % - Markeringsfarve4 3 4 2 4 3 2" xfId="36120" xr:uid="{00000000-0005-0000-0000-0000697B0000}"/>
    <cellStyle name="20 % - Markeringsfarve4 3 4 2 4 4" xfId="13527" xr:uid="{00000000-0005-0000-0000-0000FC130000}"/>
    <cellStyle name="20 % - Markeringsfarve4 3 4 2 4 4 2" xfId="36121" xr:uid="{00000000-0005-0000-0000-00006A7B0000}"/>
    <cellStyle name="20 % - Markeringsfarve4 3 4 2 4 5" xfId="31207" xr:uid="{00000000-0005-0000-0000-0000677B0000}"/>
    <cellStyle name="20 % - Markeringsfarve4 3 4 2 5" xfId="13528" xr:uid="{00000000-0005-0000-0000-0000FD130000}"/>
    <cellStyle name="20 % - Markeringsfarve4 3 4 2 5 2" xfId="36122" xr:uid="{00000000-0005-0000-0000-00006B7B0000}"/>
    <cellStyle name="20 % - Markeringsfarve4 3 4 2 6" xfId="13529" xr:uid="{00000000-0005-0000-0000-0000FE130000}"/>
    <cellStyle name="20 % - Markeringsfarve4 3 4 2 6 2" xfId="36123" xr:uid="{00000000-0005-0000-0000-00006C7B0000}"/>
    <cellStyle name="20 % - Markeringsfarve4 3 4 2 7" xfId="13530" xr:uid="{00000000-0005-0000-0000-0000FF130000}"/>
    <cellStyle name="20 % - Markeringsfarve4 3 4 2 7 2" xfId="36124" xr:uid="{00000000-0005-0000-0000-00006D7B0000}"/>
    <cellStyle name="20 % - Markeringsfarve4 3 4 2 8" xfId="27575" xr:uid="{00000000-0005-0000-0000-00005A7B0000}"/>
    <cellStyle name="20 % - Markeringsfarve4 3 4 3" xfId="13531" xr:uid="{00000000-0005-0000-0000-000000140000}"/>
    <cellStyle name="20 % - Markeringsfarve4 3 4 3 2" xfId="13532" xr:uid="{00000000-0005-0000-0000-000001140000}"/>
    <cellStyle name="20 % - Markeringsfarve4 3 4 3 3" xfId="13533" xr:uid="{00000000-0005-0000-0000-000002140000}"/>
    <cellStyle name="20 % - Markeringsfarve4 3 4 3 3 2" xfId="13534" xr:uid="{00000000-0005-0000-0000-000003140000}"/>
    <cellStyle name="20 % - Markeringsfarve4 3 4 3 3 2 2" xfId="36127" xr:uid="{00000000-0005-0000-0000-0000707B0000}"/>
    <cellStyle name="20 % - Markeringsfarve4 3 4 3 3 3" xfId="13535" xr:uid="{00000000-0005-0000-0000-000004140000}"/>
    <cellStyle name="20 % - Markeringsfarve4 3 4 3 3 3 2" xfId="36128" xr:uid="{00000000-0005-0000-0000-0000717B0000}"/>
    <cellStyle name="20 % - Markeringsfarve4 3 4 3 3 4" xfId="36126" xr:uid="{00000000-0005-0000-0000-00006F7B0000}"/>
    <cellStyle name="20 % - Markeringsfarve4 3 4 3 4" xfId="36125" xr:uid="{00000000-0005-0000-0000-00006E7B0000}"/>
    <cellStyle name="20 % - Markeringsfarve4 3 4 4" xfId="13536" xr:uid="{00000000-0005-0000-0000-000005140000}"/>
    <cellStyle name="20 % - Markeringsfarve4 3 4 4 2" xfId="13537" xr:uid="{00000000-0005-0000-0000-000006140000}"/>
    <cellStyle name="20 % - Markeringsfarve4 3 4 4 2 2" xfId="36130" xr:uid="{00000000-0005-0000-0000-0000737B0000}"/>
    <cellStyle name="20 % - Markeringsfarve4 3 4 4 3" xfId="13538" xr:uid="{00000000-0005-0000-0000-000007140000}"/>
    <cellStyle name="20 % - Markeringsfarve4 3 4 4 3 2" xfId="36131" xr:uid="{00000000-0005-0000-0000-0000747B0000}"/>
    <cellStyle name="20 % - Markeringsfarve4 3 4 4 4" xfId="13539" xr:uid="{00000000-0005-0000-0000-000008140000}"/>
    <cellStyle name="20 % - Markeringsfarve4 3 4 4 4 2" xfId="36132" xr:uid="{00000000-0005-0000-0000-0000757B0000}"/>
    <cellStyle name="20 % - Markeringsfarve4 3 4 4 5" xfId="36129" xr:uid="{00000000-0005-0000-0000-0000727B0000}"/>
    <cellStyle name="20 % - Markeringsfarve4 3 4 5" xfId="13540" xr:uid="{00000000-0005-0000-0000-000009140000}"/>
    <cellStyle name="20 % - Markeringsfarve4 3 4 5 2" xfId="36133" xr:uid="{00000000-0005-0000-0000-0000767B0000}"/>
    <cellStyle name="20 % - Markeringsfarve4 3 4 6" xfId="13541" xr:uid="{00000000-0005-0000-0000-00000A140000}"/>
    <cellStyle name="20 % - Markeringsfarve4 3 4 6 2" xfId="36134" xr:uid="{00000000-0005-0000-0000-0000777B0000}"/>
    <cellStyle name="20 % - Markeringsfarve4 3 4 7" xfId="13542" xr:uid="{00000000-0005-0000-0000-00000B140000}"/>
    <cellStyle name="20 % - Markeringsfarve4 3 4 7 2" xfId="36135" xr:uid="{00000000-0005-0000-0000-0000787B0000}"/>
    <cellStyle name="20 % - Markeringsfarve4 3 5" xfId="813" xr:uid="{00000000-0005-0000-0000-00000C140000}"/>
    <cellStyle name="20 % - Markeringsfarve4 3 5 10" xfId="13543" xr:uid="{00000000-0005-0000-0000-00000D140000}"/>
    <cellStyle name="20 % - Markeringsfarve4 3 5 10 2" xfId="36136" xr:uid="{00000000-0005-0000-0000-00007A7B0000}"/>
    <cellStyle name="20 % - Markeringsfarve4 3 5 11" xfId="27577" xr:uid="{00000000-0005-0000-0000-0000797B0000}"/>
    <cellStyle name="20 % - Markeringsfarve4 3 5 2" xfId="814" xr:uid="{00000000-0005-0000-0000-00000E140000}"/>
    <cellStyle name="20 % - Markeringsfarve4 3 5 2 2" xfId="815" xr:uid="{00000000-0005-0000-0000-00000F140000}"/>
    <cellStyle name="20 % - Markeringsfarve4 3 5 2 2 2" xfId="5698" xr:uid="{00000000-0005-0000-0000-000010140000}"/>
    <cellStyle name="20 % - Markeringsfarve4 3 5 2 2 2 2" xfId="13544" xr:uid="{00000000-0005-0000-0000-000011140000}"/>
    <cellStyle name="20 % - Markeringsfarve4 3 5 2 2 2 2 2" xfId="36137" xr:uid="{00000000-0005-0000-0000-00007E7B0000}"/>
    <cellStyle name="20 % - Markeringsfarve4 3 5 2 2 2 3" xfId="13545" xr:uid="{00000000-0005-0000-0000-000012140000}"/>
    <cellStyle name="20 % - Markeringsfarve4 3 5 2 2 2 3 2" xfId="36138" xr:uid="{00000000-0005-0000-0000-00007F7B0000}"/>
    <cellStyle name="20 % - Markeringsfarve4 3 5 2 2 2 4" xfId="13546" xr:uid="{00000000-0005-0000-0000-000013140000}"/>
    <cellStyle name="20 % - Markeringsfarve4 3 5 2 2 2 4 2" xfId="36139" xr:uid="{00000000-0005-0000-0000-0000807B0000}"/>
    <cellStyle name="20 % - Markeringsfarve4 3 5 2 2 2 5" xfId="29438" xr:uid="{00000000-0005-0000-0000-00007D7B0000}"/>
    <cellStyle name="20 % - Markeringsfarve4 3 5 2 2 3" xfId="8562" xr:uid="{00000000-0005-0000-0000-000014140000}"/>
    <cellStyle name="20 % - Markeringsfarve4 3 5 2 2 3 2" xfId="31211" xr:uid="{00000000-0005-0000-0000-0000817B0000}"/>
    <cellStyle name="20 % - Markeringsfarve4 3 5 2 2 4" xfId="13547" xr:uid="{00000000-0005-0000-0000-000015140000}"/>
    <cellStyle name="20 % - Markeringsfarve4 3 5 2 2 4 2" xfId="36140" xr:uid="{00000000-0005-0000-0000-0000827B0000}"/>
    <cellStyle name="20 % - Markeringsfarve4 3 5 2 2 5" xfId="13548" xr:uid="{00000000-0005-0000-0000-000016140000}"/>
    <cellStyle name="20 % - Markeringsfarve4 3 5 2 2 5 2" xfId="36141" xr:uid="{00000000-0005-0000-0000-0000837B0000}"/>
    <cellStyle name="20 % - Markeringsfarve4 3 5 2 2 6" xfId="27579" xr:uid="{00000000-0005-0000-0000-00007C7B0000}"/>
    <cellStyle name="20 % - Markeringsfarve4 3 5 2 3" xfId="5697" xr:uid="{00000000-0005-0000-0000-000017140000}"/>
    <cellStyle name="20 % - Markeringsfarve4 3 5 2 3 2" xfId="13549" xr:uid="{00000000-0005-0000-0000-000018140000}"/>
    <cellStyle name="20 % - Markeringsfarve4 3 5 2 3 2 2" xfId="36142" xr:uid="{00000000-0005-0000-0000-0000857B0000}"/>
    <cellStyle name="20 % - Markeringsfarve4 3 5 2 3 3" xfId="13550" xr:uid="{00000000-0005-0000-0000-000019140000}"/>
    <cellStyle name="20 % - Markeringsfarve4 3 5 2 3 3 2" xfId="36143" xr:uid="{00000000-0005-0000-0000-0000867B0000}"/>
    <cellStyle name="20 % - Markeringsfarve4 3 5 2 3 4" xfId="13551" xr:uid="{00000000-0005-0000-0000-00001A140000}"/>
    <cellStyle name="20 % - Markeringsfarve4 3 5 2 3 4 2" xfId="36144" xr:uid="{00000000-0005-0000-0000-0000877B0000}"/>
    <cellStyle name="20 % - Markeringsfarve4 3 5 2 3 5" xfId="29437" xr:uid="{00000000-0005-0000-0000-0000847B0000}"/>
    <cellStyle name="20 % - Markeringsfarve4 3 5 2 4" xfId="8561" xr:uid="{00000000-0005-0000-0000-00001B140000}"/>
    <cellStyle name="20 % - Markeringsfarve4 3 5 2 4 2" xfId="13552" xr:uid="{00000000-0005-0000-0000-00001C140000}"/>
    <cellStyle name="20 % - Markeringsfarve4 3 5 2 4 2 2" xfId="36145" xr:uid="{00000000-0005-0000-0000-0000897B0000}"/>
    <cellStyle name="20 % - Markeringsfarve4 3 5 2 4 3" xfId="13553" xr:uid="{00000000-0005-0000-0000-00001D140000}"/>
    <cellStyle name="20 % - Markeringsfarve4 3 5 2 4 3 2" xfId="36146" xr:uid="{00000000-0005-0000-0000-00008A7B0000}"/>
    <cellStyle name="20 % - Markeringsfarve4 3 5 2 4 4" xfId="13554" xr:uid="{00000000-0005-0000-0000-00001E140000}"/>
    <cellStyle name="20 % - Markeringsfarve4 3 5 2 4 4 2" xfId="36147" xr:uid="{00000000-0005-0000-0000-00008B7B0000}"/>
    <cellStyle name="20 % - Markeringsfarve4 3 5 2 4 5" xfId="31210" xr:uid="{00000000-0005-0000-0000-0000887B0000}"/>
    <cellStyle name="20 % - Markeringsfarve4 3 5 2 5" xfId="13555" xr:uid="{00000000-0005-0000-0000-00001F140000}"/>
    <cellStyle name="20 % - Markeringsfarve4 3 5 2 5 2" xfId="36148" xr:uid="{00000000-0005-0000-0000-00008C7B0000}"/>
    <cellStyle name="20 % - Markeringsfarve4 3 5 2 6" xfId="13556" xr:uid="{00000000-0005-0000-0000-000020140000}"/>
    <cellStyle name="20 % - Markeringsfarve4 3 5 2 6 2" xfId="36149" xr:uid="{00000000-0005-0000-0000-00008D7B0000}"/>
    <cellStyle name="20 % - Markeringsfarve4 3 5 2 7" xfId="13557" xr:uid="{00000000-0005-0000-0000-000021140000}"/>
    <cellStyle name="20 % - Markeringsfarve4 3 5 2 7 2" xfId="36150" xr:uid="{00000000-0005-0000-0000-00008E7B0000}"/>
    <cellStyle name="20 % - Markeringsfarve4 3 5 2 8" xfId="27578" xr:uid="{00000000-0005-0000-0000-00007B7B0000}"/>
    <cellStyle name="20 % - Markeringsfarve4 3 5 3" xfId="816" xr:uid="{00000000-0005-0000-0000-000022140000}"/>
    <cellStyle name="20 % - Markeringsfarve4 3 5 3 2" xfId="817" xr:uid="{00000000-0005-0000-0000-000023140000}"/>
    <cellStyle name="20 % - Markeringsfarve4 3 5 3 2 2" xfId="5700" xr:uid="{00000000-0005-0000-0000-000024140000}"/>
    <cellStyle name="20 % - Markeringsfarve4 3 5 3 2 2 2" xfId="13558" xr:uid="{00000000-0005-0000-0000-000025140000}"/>
    <cellStyle name="20 % - Markeringsfarve4 3 5 3 2 2 2 2" xfId="36151" xr:uid="{00000000-0005-0000-0000-0000927B0000}"/>
    <cellStyle name="20 % - Markeringsfarve4 3 5 3 2 2 3" xfId="13559" xr:uid="{00000000-0005-0000-0000-000026140000}"/>
    <cellStyle name="20 % - Markeringsfarve4 3 5 3 2 2 3 2" xfId="36152" xr:uid="{00000000-0005-0000-0000-0000937B0000}"/>
    <cellStyle name="20 % - Markeringsfarve4 3 5 3 2 2 4" xfId="13560" xr:uid="{00000000-0005-0000-0000-000027140000}"/>
    <cellStyle name="20 % - Markeringsfarve4 3 5 3 2 2 4 2" xfId="36153" xr:uid="{00000000-0005-0000-0000-0000947B0000}"/>
    <cellStyle name="20 % - Markeringsfarve4 3 5 3 2 2 5" xfId="29440" xr:uid="{00000000-0005-0000-0000-0000917B0000}"/>
    <cellStyle name="20 % - Markeringsfarve4 3 5 3 2 3" xfId="8564" xr:uid="{00000000-0005-0000-0000-000028140000}"/>
    <cellStyle name="20 % - Markeringsfarve4 3 5 3 2 3 2" xfId="31213" xr:uid="{00000000-0005-0000-0000-0000957B0000}"/>
    <cellStyle name="20 % - Markeringsfarve4 3 5 3 2 4" xfId="13561" xr:uid="{00000000-0005-0000-0000-000029140000}"/>
    <cellStyle name="20 % - Markeringsfarve4 3 5 3 2 4 2" xfId="36154" xr:uid="{00000000-0005-0000-0000-0000967B0000}"/>
    <cellStyle name="20 % - Markeringsfarve4 3 5 3 2 5" xfId="13562" xr:uid="{00000000-0005-0000-0000-00002A140000}"/>
    <cellStyle name="20 % - Markeringsfarve4 3 5 3 2 5 2" xfId="36155" xr:uid="{00000000-0005-0000-0000-0000977B0000}"/>
    <cellStyle name="20 % - Markeringsfarve4 3 5 3 2 6" xfId="27581" xr:uid="{00000000-0005-0000-0000-0000907B0000}"/>
    <cellStyle name="20 % - Markeringsfarve4 3 5 3 3" xfId="5699" xr:uid="{00000000-0005-0000-0000-00002B140000}"/>
    <cellStyle name="20 % - Markeringsfarve4 3 5 3 3 2" xfId="13563" xr:uid="{00000000-0005-0000-0000-00002C140000}"/>
    <cellStyle name="20 % - Markeringsfarve4 3 5 3 3 2 2" xfId="36156" xr:uid="{00000000-0005-0000-0000-0000997B0000}"/>
    <cellStyle name="20 % - Markeringsfarve4 3 5 3 3 3" xfId="13564" xr:uid="{00000000-0005-0000-0000-00002D140000}"/>
    <cellStyle name="20 % - Markeringsfarve4 3 5 3 3 3 2" xfId="36157" xr:uid="{00000000-0005-0000-0000-00009A7B0000}"/>
    <cellStyle name="20 % - Markeringsfarve4 3 5 3 3 4" xfId="13565" xr:uid="{00000000-0005-0000-0000-00002E140000}"/>
    <cellStyle name="20 % - Markeringsfarve4 3 5 3 3 4 2" xfId="36158" xr:uid="{00000000-0005-0000-0000-00009B7B0000}"/>
    <cellStyle name="20 % - Markeringsfarve4 3 5 3 3 5" xfId="29439" xr:uid="{00000000-0005-0000-0000-0000987B0000}"/>
    <cellStyle name="20 % - Markeringsfarve4 3 5 3 4" xfId="8563" xr:uid="{00000000-0005-0000-0000-00002F140000}"/>
    <cellStyle name="20 % - Markeringsfarve4 3 5 3 4 2" xfId="31212" xr:uid="{00000000-0005-0000-0000-00009C7B0000}"/>
    <cellStyle name="20 % - Markeringsfarve4 3 5 3 5" xfId="13566" xr:uid="{00000000-0005-0000-0000-000030140000}"/>
    <cellStyle name="20 % - Markeringsfarve4 3 5 3 5 2" xfId="36159" xr:uid="{00000000-0005-0000-0000-00009D7B0000}"/>
    <cellStyle name="20 % - Markeringsfarve4 3 5 3 6" xfId="13567" xr:uid="{00000000-0005-0000-0000-000031140000}"/>
    <cellStyle name="20 % - Markeringsfarve4 3 5 3 6 2" xfId="36160" xr:uid="{00000000-0005-0000-0000-00009E7B0000}"/>
    <cellStyle name="20 % - Markeringsfarve4 3 5 3 7" xfId="27580" xr:uid="{00000000-0005-0000-0000-00008F7B0000}"/>
    <cellStyle name="20 % - Markeringsfarve4 3 5 4" xfId="818" xr:uid="{00000000-0005-0000-0000-000032140000}"/>
    <cellStyle name="20 % - Markeringsfarve4 3 5 4 2" xfId="5701" xr:uid="{00000000-0005-0000-0000-000033140000}"/>
    <cellStyle name="20 % - Markeringsfarve4 3 5 4 2 2" xfId="13568" xr:uid="{00000000-0005-0000-0000-000034140000}"/>
    <cellStyle name="20 % - Markeringsfarve4 3 5 4 2 2 2" xfId="36161" xr:uid="{00000000-0005-0000-0000-0000A17B0000}"/>
    <cellStyle name="20 % - Markeringsfarve4 3 5 4 2 3" xfId="13569" xr:uid="{00000000-0005-0000-0000-000035140000}"/>
    <cellStyle name="20 % - Markeringsfarve4 3 5 4 2 3 2" xfId="36162" xr:uid="{00000000-0005-0000-0000-0000A27B0000}"/>
    <cellStyle name="20 % - Markeringsfarve4 3 5 4 2 4" xfId="13570" xr:uid="{00000000-0005-0000-0000-000036140000}"/>
    <cellStyle name="20 % - Markeringsfarve4 3 5 4 2 4 2" xfId="36163" xr:uid="{00000000-0005-0000-0000-0000A37B0000}"/>
    <cellStyle name="20 % - Markeringsfarve4 3 5 4 2 5" xfId="29441" xr:uid="{00000000-0005-0000-0000-0000A07B0000}"/>
    <cellStyle name="20 % - Markeringsfarve4 3 5 4 3" xfId="8565" xr:uid="{00000000-0005-0000-0000-000037140000}"/>
    <cellStyle name="20 % - Markeringsfarve4 3 5 4 3 2" xfId="31214" xr:uid="{00000000-0005-0000-0000-0000A47B0000}"/>
    <cellStyle name="20 % - Markeringsfarve4 3 5 4 4" xfId="13571" xr:uid="{00000000-0005-0000-0000-000038140000}"/>
    <cellStyle name="20 % - Markeringsfarve4 3 5 4 4 2" xfId="36164" xr:uid="{00000000-0005-0000-0000-0000A57B0000}"/>
    <cellStyle name="20 % - Markeringsfarve4 3 5 4 5" xfId="13572" xr:uid="{00000000-0005-0000-0000-000039140000}"/>
    <cellStyle name="20 % - Markeringsfarve4 3 5 4 5 2" xfId="36165" xr:uid="{00000000-0005-0000-0000-0000A67B0000}"/>
    <cellStyle name="20 % - Markeringsfarve4 3 5 4 6" xfId="27582" xr:uid="{00000000-0005-0000-0000-00009F7B0000}"/>
    <cellStyle name="20 % - Markeringsfarve4 3 5 5" xfId="819" xr:uid="{00000000-0005-0000-0000-00003A140000}"/>
    <cellStyle name="20 % - Markeringsfarve4 3 5 5 2" xfId="5702" xr:uid="{00000000-0005-0000-0000-00003B140000}"/>
    <cellStyle name="20 % - Markeringsfarve4 3 5 5 2 2" xfId="13573" xr:uid="{00000000-0005-0000-0000-00003C140000}"/>
    <cellStyle name="20 % - Markeringsfarve4 3 5 5 2 2 2" xfId="36166" xr:uid="{00000000-0005-0000-0000-0000A97B0000}"/>
    <cellStyle name="20 % - Markeringsfarve4 3 5 5 2 3" xfId="13574" xr:uid="{00000000-0005-0000-0000-00003D140000}"/>
    <cellStyle name="20 % - Markeringsfarve4 3 5 5 2 3 2" xfId="36167" xr:uid="{00000000-0005-0000-0000-0000AA7B0000}"/>
    <cellStyle name="20 % - Markeringsfarve4 3 5 5 2 4" xfId="13575" xr:uid="{00000000-0005-0000-0000-00003E140000}"/>
    <cellStyle name="20 % - Markeringsfarve4 3 5 5 2 4 2" xfId="36168" xr:uid="{00000000-0005-0000-0000-0000AB7B0000}"/>
    <cellStyle name="20 % - Markeringsfarve4 3 5 5 2 5" xfId="29442" xr:uid="{00000000-0005-0000-0000-0000A87B0000}"/>
    <cellStyle name="20 % - Markeringsfarve4 3 5 5 3" xfId="8566" xr:uid="{00000000-0005-0000-0000-00003F140000}"/>
    <cellStyle name="20 % - Markeringsfarve4 3 5 5 3 2" xfId="31215" xr:uid="{00000000-0005-0000-0000-0000AC7B0000}"/>
    <cellStyle name="20 % - Markeringsfarve4 3 5 5 4" xfId="13576" xr:uid="{00000000-0005-0000-0000-000040140000}"/>
    <cellStyle name="20 % - Markeringsfarve4 3 5 5 4 2" xfId="36169" xr:uid="{00000000-0005-0000-0000-0000AD7B0000}"/>
    <cellStyle name="20 % - Markeringsfarve4 3 5 5 5" xfId="13577" xr:uid="{00000000-0005-0000-0000-000041140000}"/>
    <cellStyle name="20 % - Markeringsfarve4 3 5 5 5 2" xfId="36170" xr:uid="{00000000-0005-0000-0000-0000AE7B0000}"/>
    <cellStyle name="20 % - Markeringsfarve4 3 5 5 6" xfId="27583" xr:uid="{00000000-0005-0000-0000-0000A77B0000}"/>
    <cellStyle name="20 % - Markeringsfarve4 3 5 6" xfId="820" xr:uid="{00000000-0005-0000-0000-000042140000}"/>
    <cellStyle name="20 % - Markeringsfarve4 3 5 6 2" xfId="5703" xr:uid="{00000000-0005-0000-0000-000043140000}"/>
    <cellStyle name="20 % - Markeringsfarve4 3 5 6 2 2" xfId="29443" xr:uid="{00000000-0005-0000-0000-0000B07B0000}"/>
    <cellStyle name="20 % - Markeringsfarve4 3 5 6 3" xfId="8567" xr:uid="{00000000-0005-0000-0000-000044140000}"/>
    <cellStyle name="20 % - Markeringsfarve4 3 5 6 3 2" xfId="31216" xr:uid="{00000000-0005-0000-0000-0000B17B0000}"/>
    <cellStyle name="20 % - Markeringsfarve4 3 5 6 4" xfId="13578" xr:uid="{00000000-0005-0000-0000-000045140000}"/>
    <cellStyle name="20 % - Markeringsfarve4 3 5 6 4 2" xfId="36171" xr:uid="{00000000-0005-0000-0000-0000B27B0000}"/>
    <cellStyle name="20 % - Markeringsfarve4 3 5 6 5" xfId="27584" xr:uid="{00000000-0005-0000-0000-0000AF7B0000}"/>
    <cellStyle name="20 % - Markeringsfarve4 3 5 7" xfId="5696" xr:uid="{00000000-0005-0000-0000-000046140000}"/>
    <cellStyle name="20 % - Markeringsfarve4 3 5 7 2" xfId="13579" xr:uid="{00000000-0005-0000-0000-000047140000}"/>
    <cellStyle name="20 % - Markeringsfarve4 3 5 7 2 2" xfId="36172" xr:uid="{00000000-0005-0000-0000-0000B47B0000}"/>
    <cellStyle name="20 % - Markeringsfarve4 3 5 7 3" xfId="13580" xr:uid="{00000000-0005-0000-0000-000048140000}"/>
    <cellStyle name="20 % - Markeringsfarve4 3 5 7 3 2" xfId="36173" xr:uid="{00000000-0005-0000-0000-0000B57B0000}"/>
    <cellStyle name="20 % - Markeringsfarve4 3 5 7 4" xfId="13581" xr:uid="{00000000-0005-0000-0000-000049140000}"/>
    <cellStyle name="20 % - Markeringsfarve4 3 5 7 4 2" xfId="36174" xr:uid="{00000000-0005-0000-0000-0000B67B0000}"/>
    <cellStyle name="20 % - Markeringsfarve4 3 5 7 5" xfId="29436" xr:uid="{00000000-0005-0000-0000-0000B37B0000}"/>
    <cellStyle name="20 % - Markeringsfarve4 3 5 8" xfId="8560" xr:uid="{00000000-0005-0000-0000-00004A140000}"/>
    <cellStyle name="20 % - Markeringsfarve4 3 5 8 2" xfId="31209" xr:uid="{00000000-0005-0000-0000-0000B77B0000}"/>
    <cellStyle name="20 % - Markeringsfarve4 3 5 9" xfId="13582" xr:uid="{00000000-0005-0000-0000-00004B140000}"/>
    <cellStyle name="20 % - Markeringsfarve4 3 5 9 2" xfId="36175" xr:uid="{00000000-0005-0000-0000-0000B87B0000}"/>
    <cellStyle name="20 % - Markeringsfarve4 3 6" xfId="821" xr:uid="{00000000-0005-0000-0000-00004C140000}"/>
    <cellStyle name="20 % - Markeringsfarve4 3 6 10" xfId="13583" xr:uid="{00000000-0005-0000-0000-00004D140000}"/>
    <cellStyle name="20 % - Markeringsfarve4 3 6 10 2" xfId="36176" xr:uid="{00000000-0005-0000-0000-0000BA7B0000}"/>
    <cellStyle name="20 % - Markeringsfarve4 3 6 11" xfId="27585" xr:uid="{00000000-0005-0000-0000-0000B97B0000}"/>
    <cellStyle name="20 % - Markeringsfarve4 3 6 2" xfId="822" xr:uid="{00000000-0005-0000-0000-00004E140000}"/>
    <cellStyle name="20 % - Markeringsfarve4 3 6 2 2" xfId="823" xr:uid="{00000000-0005-0000-0000-00004F140000}"/>
    <cellStyle name="20 % - Markeringsfarve4 3 6 2 2 2" xfId="5706" xr:uid="{00000000-0005-0000-0000-000050140000}"/>
    <cellStyle name="20 % - Markeringsfarve4 3 6 2 2 2 2" xfId="13584" xr:uid="{00000000-0005-0000-0000-000051140000}"/>
    <cellStyle name="20 % - Markeringsfarve4 3 6 2 2 2 2 2" xfId="36177" xr:uid="{00000000-0005-0000-0000-0000BE7B0000}"/>
    <cellStyle name="20 % - Markeringsfarve4 3 6 2 2 2 3" xfId="13585" xr:uid="{00000000-0005-0000-0000-000052140000}"/>
    <cellStyle name="20 % - Markeringsfarve4 3 6 2 2 2 3 2" xfId="36178" xr:uid="{00000000-0005-0000-0000-0000BF7B0000}"/>
    <cellStyle name="20 % - Markeringsfarve4 3 6 2 2 2 4" xfId="13586" xr:uid="{00000000-0005-0000-0000-000053140000}"/>
    <cellStyle name="20 % - Markeringsfarve4 3 6 2 2 2 4 2" xfId="36179" xr:uid="{00000000-0005-0000-0000-0000C07B0000}"/>
    <cellStyle name="20 % - Markeringsfarve4 3 6 2 2 2 5" xfId="29446" xr:uid="{00000000-0005-0000-0000-0000BD7B0000}"/>
    <cellStyle name="20 % - Markeringsfarve4 3 6 2 2 3" xfId="8570" xr:uid="{00000000-0005-0000-0000-000054140000}"/>
    <cellStyle name="20 % - Markeringsfarve4 3 6 2 2 3 2" xfId="31219" xr:uid="{00000000-0005-0000-0000-0000C17B0000}"/>
    <cellStyle name="20 % - Markeringsfarve4 3 6 2 2 4" xfId="13587" xr:uid="{00000000-0005-0000-0000-000055140000}"/>
    <cellStyle name="20 % - Markeringsfarve4 3 6 2 2 4 2" xfId="36180" xr:uid="{00000000-0005-0000-0000-0000C27B0000}"/>
    <cellStyle name="20 % - Markeringsfarve4 3 6 2 2 5" xfId="13588" xr:uid="{00000000-0005-0000-0000-000056140000}"/>
    <cellStyle name="20 % - Markeringsfarve4 3 6 2 2 5 2" xfId="36181" xr:uid="{00000000-0005-0000-0000-0000C37B0000}"/>
    <cellStyle name="20 % - Markeringsfarve4 3 6 2 2 6" xfId="27587" xr:uid="{00000000-0005-0000-0000-0000BC7B0000}"/>
    <cellStyle name="20 % - Markeringsfarve4 3 6 2 3" xfId="5705" xr:uid="{00000000-0005-0000-0000-000057140000}"/>
    <cellStyle name="20 % - Markeringsfarve4 3 6 2 3 2" xfId="13589" xr:uid="{00000000-0005-0000-0000-000058140000}"/>
    <cellStyle name="20 % - Markeringsfarve4 3 6 2 3 2 2" xfId="36182" xr:uid="{00000000-0005-0000-0000-0000C57B0000}"/>
    <cellStyle name="20 % - Markeringsfarve4 3 6 2 3 3" xfId="13590" xr:uid="{00000000-0005-0000-0000-000059140000}"/>
    <cellStyle name="20 % - Markeringsfarve4 3 6 2 3 3 2" xfId="36183" xr:uid="{00000000-0005-0000-0000-0000C67B0000}"/>
    <cellStyle name="20 % - Markeringsfarve4 3 6 2 3 4" xfId="13591" xr:uid="{00000000-0005-0000-0000-00005A140000}"/>
    <cellStyle name="20 % - Markeringsfarve4 3 6 2 3 4 2" xfId="36184" xr:uid="{00000000-0005-0000-0000-0000C77B0000}"/>
    <cellStyle name="20 % - Markeringsfarve4 3 6 2 3 5" xfId="29445" xr:uid="{00000000-0005-0000-0000-0000C47B0000}"/>
    <cellStyle name="20 % - Markeringsfarve4 3 6 2 4" xfId="8569" xr:uid="{00000000-0005-0000-0000-00005B140000}"/>
    <cellStyle name="20 % - Markeringsfarve4 3 6 2 4 2" xfId="31218" xr:uid="{00000000-0005-0000-0000-0000C87B0000}"/>
    <cellStyle name="20 % - Markeringsfarve4 3 6 2 5" xfId="13592" xr:uid="{00000000-0005-0000-0000-00005C140000}"/>
    <cellStyle name="20 % - Markeringsfarve4 3 6 2 5 2" xfId="36185" xr:uid="{00000000-0005-0000-0000-0000C97B0000}"/>
    <cellStyle name="20 % - Markeringsfarve4 3 6 2 6" xfId="13593" xr:uid="{00000000-0005-0000-0000-00005D140000}"/>
    <cellStyle name="20 % - Markeringsfarve4 3 6 2 6 2" xfId="36186" xr:uid="{00000000-0005-0000-0000-0000CA7B0000}"/>
    <cellStyle name="20 % - Markeringsfarve4 3 6 2 7" xfId="27586" xr:uid="{00000000-0005-0000-0000-0000BB7B0000}"/>
    <cellStyle name="20 % - Markeringsfarve4 3 6 3" xfId="824" xr:uid="{00000000-0005-0000-0000-00005E140000}"/>
    <cellStyle name="20 % - Markeringsfarve4 3 6 3 2" xfId="825" xr:uid="{00000000-0005-0000-0000-00005F140000}"/>
    <cellStyle name="20 % - Markeringsfarve4 3 6 3 2 2" xfId="5708" xr:uid="{00000000-0005-0000-0000-000060140000}"/>
    <cellStyle name="20 % - Markeringsfarve4 3 6 3 2 2 2" xfId="13594" xr:uid="{00000000-0005-0000-0000-000061140000}"/>
    <cellStyle name="20 % - Markeringsfarve4 3 6 3 2 2 2 2" xfId="36187" xr:uid="{00000000-0005-0000-0000-0000CE7B0000}"/>
    <cellStyle name="20 % - Markeringsfarve4 3 6 3 2 2 3" xfId="13595" xr:uid="{00000000-0005-0000-0000-000062140000}"/>
    <cellStyle name="20 % - Markeringsfarve4 3 6 3 2 2 3 2" xfId="36188" xr:uid="{00000000-0005-0000-0000-0000CF7B0000}"/>
    <cellStyle name="20 % - Markeringsfarve4 3 6 3 2 2 4" xfId="13596" xr:uid="{00000000-0005-0000-0000-000063140000}"/>
    <cellStyle name="20 % - Markeringsfarve4 3 6 3 2 2 4 2" xfId="36189" xr:uid="{00000000-0005-0000-0000-0000D07B0000}"/>
    <cellStyle name="20 % - Markeringsfarve4 3 6 3 2 2 5" xfId="29448" xr:uid="{00000000-0005-0000-0000-0000CD7B0000}"/>
    <cellStyle name="20 % - Markeringsfarve4 3 6 3 2 3" xfId="8572" xr:uid="{00000000-0005-0000-0000-000064140000}"/>
    <cellStyle name="20 % - Markeringsfarve4 3 6 3 2 3 2" xfId="31221" xr:uid="{00000000-0005-0000-0000-0000D17B0000}"/>
    <cellStyle name="20 % - Markeringsfarve4 3 6 3 2 4" xfId="13597" xr:uid="{00000000-0005-0000-0000-000065140000}"/>
    <cellStyle name="20 % - Markeringsfarve4 3 6 3 2 4 2" xfId="36190" xr:uid="{00000000-0005-0000-0000-0000D27B0000}"/>
    <cellStyle name="20 % - Markeringsfarve4 3 6 3 2 5" xfId="13598" xr:uid="{00000000-0005-0000-0000-000066140000}"/>
    <cellStyle name="20 % - Markeringsfarve4 3 6 3 2 5 2" xfId="36191" xr:uid="{00000000-0005-0000-0000-0000D37B0000}"/>
    <cellStyle name="20 % - Markeringsfarve4 3 6 3 2 6" xfId="27589" xr:uid="{00000000-0005-0000-0000-0000CC7B0000}"/>
    <cellStyle name="20 % - Markeringsfarve4 3 6 3 3" xfId="5707" xr:uid="{00000000-0005-0000-0000-000067140000}"/>
    <cellStyle name="20 % - Markeringsfarve4 3 6 3 3 2" xfId="13599" xr:uid="{00000000-0005-0000-0000-000068140000}"/>
    <cellStyle name="20 % - Markeringsfarve4 3 6 3 3 2 2" xfId="36192" xr:uid="{00000000-0005-0000-0000-0000D57B0000}"/>
    <cellStyle name="20 % - Markeringsfarve4 3 6 3 3 3" xfId="13600" xr:uid="{00000000-0005-0000-0000-000069140000}"/>
    <cellStyle name="20 % - Markeringsfarve4 3 6 3 3 3 2" xfId="36193" xr:uid="{00000000-0005-0000-0000-0000D67B0000}"/>
    <cellStyle name="20 % - Markeringsfarve4 3 6 3 3 4" xfId="13601" xr:uid="{00000000-0005-0000-0000-00006A140000}"/>
    <cellStyle name="20 % - Markeringsfarve4 3 6 3 3 4 2" xfId="36194" xr:uid="{00000000-0005-0000-0000-0000D77B0000}"/>
    <cellStyle name="20 % - Markeringsfarve4 3 6 3 3 5" xfId="29447" xr:uid="{00000000-0005-0000-0000-0000D47B0000}"/>
    <cellStyle name="20 % - Markeringsfarve4 3 6 3 4" xfId="8571" xr:uid="{00000000-0005-0000-0000-00006B140000}"/>
    <cellStyle name="20 % - Markeringsfarve4 3 6 3 4 2" xfId="31220" xr:uid="{00000000-0005-0000-0000-0000D87B0000}"/>
    <cellStyle name="20 % - Markeringsfarve4 3 6 3 5" xfId="13602" xr:uid="{00000000-0005-0000-0000-00006C140000}"/>
    <cellStyle name="20 % - Markeringsfarve4 3 6 3 5 2" xfId="36195" xr:uid="{00000000-0005-0000-0000-0000D97B0000}"/>
    <cellStyle name="20 % - Markeringsfarve4 3 6 3 6" xfId="13603" xr:uid="{00000000-0005-0000-0000-00006D140000}"/>
    <cellStyle name="20 % - Markeringsfarve4 3 6 3 6 2" xfId="36196" xr:uid="{00000000-0005-0000-0000-0000DA7B0000}"/>
    <cellStyle name="20 % - Markeringsfarve4 3 6 3 7" xfId="27588" xr:uid="{00000000-0005-0000-0000-0000CB7B0000}"/>
    <cellStyle name="20 % - Markeringsfarve4 3 6 4" xfId="826" xr:uid="{00000000-0005-0000-0000-00006E140000}"/>
    <cellStyle name="20 % - Markeringsfarve4 3 6 4 2" xfId="5709" xr:uid="{00000000-0005-0000-0000-00006F140000}"/>
    <cellStyle name="20 % - Markeringsfarve4 3 6 4 2 2" xfId="13604" xr:uid="{00000000-0005-0000-0000-000070140000}"/>
    <cellStyle name="20 % - Markeringsfarve4 3 6 4 2 2 2" xfId="36197" xr:uid="{00000000-0005-0000-0000-0000DD7B0000}"/>
    <cellStyle name="20 % - Markeringsfarve4 3 6 4 2 3" xfId="13605" xr:uid="{00000000-0005-0000-0000-000071140000}"/>
    <cellStyle name="20 % - Markeringsfarve4 3 6 4 2 3 2" xfId="36198" xr:uid="{00000000-0005-0000-0000-0000DE7B0000}"/>
    <cellStyle name="20 % - Markeringsfarve4 3 6 4 2 4" xfId="13606" xr:uid="{00000000-0005-0000-0000-000072140000}"/>
    <cellStyle name="20 % - Markeringsfarve4 3 6 4 2 4 2" xfId="36199" xr:uid="{00000000-0005-0000-0000-0000DF7B0000}"/>
    <cellStyle name="20 % - Markeringsfarve4 3 6 4 2 5" xfId="29449" xr:uid="{00000000-0005-0000-0000-0000DC7B0000}"/>
    <cellStyle name="20 % - Markeringsfarve4 3 6 4 3" xfId="8573" xr:uid="{00000000-0005-0000-0000-000073140000}"/>
    <cellStyle name="20 % - Markeringsfarve4 3 6 4 3 2" xfId="31222" xr:uid="{00000000-0005-0000-0000-0000E07B0000}"/>
    <cellStyle name="20 % - Markeringsfarve4 3 6 4 4" xfId="13607" xr:uid="{00000000-0005-0000-0000-000074140000}"/>
    <cellStyle name="20 % - Markeringsfarve4 3 6 4 4 2" xfId="36200" xr:uid="{00000000-0005-0000-0000-0000E17B0000}"/>
    <cellStyle name="20 % - Markeringsfarve4 3 6 4 5" xfId="13608" xr:uid="{00000000-0005-0000-0000-000075140000}"/>
    <cellStyle name="20 % - Markeringsfarve4 3 6 4 5 2" xfId="36201" xr:uid="{00000000-0005-0000-0000-0000E27B0000}"/>
    <cellStyle name="20 % - Markeringsfarve4 3 6 4 6" xfId="27590" xr:uid="{00000000-0005-0000-0000-0000DB7B0000}"/>
    <cellStyle name="20 % - Markeringsfarve4 3 6 5" xfId="827" xr:uid="{00000000-0005-0000-0000-000076140000}"/>
    <cellStyle name="20 % - Markeringsfarve4 3 6 5 2" xfId="5710" xr:uid="{00000000-0005-0000-0000-000077140000}"/>
    <cellStyle name="20 % - Markeringsfarve4 3 6 5 2 2" xfId="13609" xr:uid="{00000000-0005-0000-0000-000078140000}"/>
    <cellStyle name="20 % - Markeringsfarve4 3 6 5 2 2 2" xfId="36202" xr:uid="{00000000-0005-0000-0000-0000E57B0000}"/>
    <cellStyle name="20 % - Markeringsfarve4 3 6 5 2 3" xfId="13610" xr:uid="{00000000-0005-0000-0000-000079140000}"/>
    <cellStyle name="20 % - Markeringsfarve4 3 6 5 2 3 2" xfId="36203" xr:uid="{00000000-0005-0000-0000-0000E67B0000}"/>
    <cellStyle name="20 % - Markeringsfarve4 3 6 5 2 4" xfId="13611" xr:uid="{00000000-0005-0000-0000-00007A140000}"/>
    <cellStyle name="20 % - Markeringsfarve4 3 6 5 2 4 2" xfId="36204" xr:uid="{00000000-0005-0000-0000-0000E77B0000}"/>
    <cellStyle name="20 % - Markeringsfarve4 3 6 5 2 5" xfId="29450" xr:uid="{00000000-0005-0000-0000-0000E47B0000}"/>
    <cellStyle name="20 % - Markeringsfarve4 3 6 5 3" xfId="8574" xr:uid="{00000000-0005-0000-0000-00007B140000}"/>
    <cellStyle name="20 % - Markeringsfarve4 3 6 5 3 2" xfId="31223" xr:uid="{00000000-0005-0000-0000-0000E87B0000}"/>
    <cellStyle name="20 % - Markeringsfarve4 3 6 5 4" xfId="13612" xr:uid="{00000000-0005-0000-0000-00007C140000}"/>
    <cellStyle name="20 % - Markeringsfarve4 3 6 5 4 2" xfId="36205" xr:uid="{00000000-0005-0000-0000-0000E97B0000}"/>
    <cellStyle name="20 % - Markeringsfarve4 3 6 5 5" xfId="13613" xr:uid="{00000000-0005-0000-0000-00007D140000}"/>
    <cellStyle name="20 % - Markeringsfarve4 3 6 5 5 2" xfId="36206" xr:uid="{00000000-0005-0000-0000-0000EA7B0000}"/>
    <cellStyle name="20 % - Markeringsfarve4 3 6 5 6" xfId="27591" xr:uid="{00000000-0005-0000-0000-0000E37B0000}"/>
    <cellStyle name="20 % - Markeringsfarve4 3 6 6" xfId="828" xr:uid="{00000000-0005-0000-0000-00007E140000}"/>
    <cellStyle name="20 % - Markeringsfarve4 3 6 6 2" xfId="5711" xr:uid="{00000000-0005-0000-0000-00007F140000}"/>
    <cellStyle name="20 % - Markeringsfarve4 3 6 6 2 2" xfId="29451" xr:uid="{00000000-0005-0000-0000-0000EC7B0000}"/>
    <cellStyle name="20 % - Markeringsfarve4 3 6 6 3" xfId="8575" xr:uid="{00000000-0005-0000-0000-000080140000}"/>
    <cellStyle name="20 % - Markeringsfarve4 3 6 6 3 2" xfId="31224" xr:uid="{00000000-0005-0000-0000-0000ED7B0000}"/>
    <cellStyle name="20 % - Markeringsfarve4 3 6 6 4" xfId="13614" xr:uid="{00000000-0005-0000-0000-000081140000}"/>
    <cellStyle name="20 % - Markeringsfarve4 3 6 6 4 2" xfId="36207" xr:uid="{00000000-0005-0000-0000-0000EE7B0000}"/>
    <cellStyle name="20 % - Markeringsfarve4 3 6 6 5" xfId="27592" xr:uid="{00000000-0005-0000-0000-0000EB7B0000}"/>
    <cellStyle name="20 % - Markeringsfarve4 3 6 7" xfId="5704" xr:uid="{00000000-0005-0000-0000-000082140000}"/>
    <cellStyle name="20 % - Markeringsfarve4 3 6 7 2" xfId="13615" xr:uid="{00000000-0005-0000-0000-000083140000}"/>
    <cellStyle name="20 % - Markeringsfarve4 3 6 7 2 2" xfId="36208" xr:uid="{00000000-0005-0000-0000-0000F07B0000}"/>
    <cellStyle name="20 % - Markeringsfarve4 3 6 7 3" xfId="13616" xr:uid="{00000000-0005-0000-0000-000084140000}"/>
    <cellStyle name="20 % - Markeringsfarve4 3 6 7 3 2" xfId="36209" xr:uid="{00000000-0005-0000-0000-0000F17B0000}"/>
    <cellStyle name="20 % - Markeringsfarve4 3 6 7 4" xfId="13617" xr:uid="{00000000-0005-0000-0000-000085140000}"/>
    <cellStyle name="20 % - Markeringsfarve4 3 6 7 4 2" xfId="36210" xr:uid="{00000000-0005-0000-0000-0000F27B0000}"/>
    <cellStyle name="20 % - Markeringsfarve4 3 6 7 5" xfId="29444" xr:uid="{00000000-0005-0000-0000-0000EF7B0000}"/>
    <cellStyle name="20 % - Markeringsfarve4 3 6 8" xfId="8568" xr:uid="{00000000-0005-0000-0000-000086140000}"/>
    <cellStyle name="20 % - Markeringsfarve4 3 6 8 2" xfId="31217" xr:uid="{00000000-0005-0000-0000-0000F37B0000}"/>
    <cellStyle name="20 % - Markeringsfarve4 3 6 9" xfId="13618" xr:uid="{00000000-0005-0000-0000-000087140000}"/>
    <cellStyle name="20 % - Markeringsfarve4 3 6 9 2" xfId="36211" xr:uid="{00000000-0005-0000-0000-0000F47B0000}"/>
    <cellStyle name="20 % - Markeringsfarve4 3 7" xfId="829" xr:uid="{00000000-0005-0000-0000-000088140000}"/>
    <cellStyle name="20 % - Markeringsfarve4 3 8" xfId="830" xr:uid="{00000000-0005-0000-0000-000089140000}"/>
    <cellStyle name="20 % - Markeringsfarve4 3 8 2" xfId="831" xr:uid="{00000000-0005-0000-0000-00008A140000}"/>
    <cellStyle name="20 % - Markeringsfarve4 3 8 2 2" xfId="5713" xr:uid="{00000000-0005-0000-0000-00008B140000}"/>
    <cellStyle name="20 % - Markeringsfarve4 3 8 2 2 2" xfId="13619" xr:uid="{00000000-0005-0000-0000-00008C140000}"/>
    <cellStyle name="20 % - Markeringsfarve4 3 8 2 2 2 2" xfId="36212" xr:uid="{00000000-0005-0000-0000-0000F87B0000}"/>
    <cellStyle name="20 % - Markeringsfarve4 3 8 2 2 3" xfId="13620" xr:uid="{00000000-0005-0000-0000-00008D140000}"/>
    <cellStyle name="20 % - Markeringsfarve4 3 8 2 2 3 2" xfId="36213" xr:uid="{00000000-0005-0000-0000-0000F97B0000}"/>
    <cellStyle name="20 % - Markeringsfarve4 3 8 2 2 4" xfId="13621" xr:uid="{00000000-0005-0000-0000-00008E140000}"/>
    <cellStyle name="20 % - Markeringsfarve4 3 8 2 2 4 2" xfId="36214" xr:uid="{00000000-0005-0000-0000-0000FA7B0000}"/>
    <cellStyle name="20 % - Markeringsfarve4 3 8 2 2 5" xfId="29453" xr:uid="{00000000-0005-0000-0000-0000F77B0000}"/>
    <cellStyle name="20 % - Markeringsfarve4 3 8 2 3" xfId="8577" xr:uid="{00000000-0005-0000-0000-00008F140000}"/>
    <cellStyle name="20 % - Markeringsfarve4 3 8 2 3 2" xfId="31226" xr:uid="{00000000-0005-0000-0000-0000FB7B0000}"/>
    <cellStyle name="20 % - Markeringsfarve4 3 8 2 4" xfId="13622" xr:uid="{00000000-0005-0000-0000-000090140000}"/>
    <cellStyle name="20 % - Markeringsfarve4 3 8 2 4 2" xfId="36215" xr:uid="{00000000-0005-0000-0000-0000FC7B0000}"/>
    <cellStyle name="20 % - Markeringsfarve4 3 8 2 5" xfId="13623" xr:uid="{00000000-0005-0000-0000-000091140000}"/>
    <cellStyle name="20 % - Markeringsfarve4 3 8 2 5 2" xfId="36216" xr:uid="{00000000-0005-0000-0000-0000FD7B0000}"/>
    <cellStyle name="20 % - Markeringsfarve4 3 8 2 6" xfId="27594" xr:uid="{00000000-0005-0000-0000-0000F67B0000}"/>
    <cellStyle name="20 % - Markeringsfarve4 3 8 3" xfId="5712" xr:uid="{00000000-0005-0000-0000-000092140000}"/>
    <cellStyle name="20 % - Markeringsfarve4 3 8 3 2" xfId="13624" xr:uid="{00000000-0005-0000-0000-000093140000}"/>
    <cellStyle name="20 % - Markeringsfarve4 3 8 3 2 2" xfId="36217" xr:uid="{00000000-0005-0000-0000-0000FF7B0000}"/>
    <cellStyle name="20 % - Markeringsfarve4 3 8 3 3" xfId="13625" xr:uid="{00000000-0005-0000-0000-000094140000}"/>
    <cellStyle name="20 % - Markeringsfarve4 3 8 3 3 2" xfId="36218" xr:uid="{00000000-0005-0000-0000-0000007C0000}"/>
    <cellStyle name="20 % - Markeringsfarve4 3 8 3 4" xfId="13626" xr:uid="{00000000-0005-0000-0000-000095140000}"/>
    <cellStyle name="20 % - Markeringsfarve4 3 8 3 4 2" xfId="36219" xr:uid="{00000000-0005-0000-0000-0000017C0000}"/>
    <cellStyle name="20 % - Markeringsfarve4 3 8 3 5" xfId="29452" xr:uid="{00000000-0005-0000-0000-0000FE7B0000}"/>
    <cellStyle name="20 % - Markeringsfarve4 3 8 4" xfId="8576" xr:uid="{00000000-0005-0000-0000-000096140000}"/>
    <cellStyle name="20 % - Markeringsfarve4 3 8 4 2" xfId="31225" xr:uid="{00000000-0005-0000-0000-0000027C0000}"/>
    <cellStyle name="20 % - Markeringsfarve4 3 8 5" xfId="13627" xr:uid="{00000000-0005-0000-0000-000097140000}"/>
    <cellStyle name="20 % - Markeringsfarve4 3 8 5 2" xfId="36220" xr:uid="{00000000-0005-0000-0000-0000037C0000}"/>
    <cellStyle name="20 % - Markeringsfarve4 3 8 6" xfId="13628" xr:uid="{00000000-0005-0000-0000-000098140000}"/>
    <cellStyle name="20 % - Markeringsfarve4 3 8 6 2" xfId="36221" xr:uid="{00000000-0005-0000-0000-0000047C0000}"/>
    <cellStyle name="20 % - Markeringsfarve4 3 8 7" xfId="27593" xr:uid="{00000000-0005-0000-0000-0000F57B0000}"/>
    <cellStyle name="20 % - Markeringsfarve4 3 9" xfId="13629" xr:uid="{00000000-0005-0000-0000-000099140000}"/>
    <cellStyle name="20 % - Markeringsfarve4 3 9 2" xfId="13630" xr:uid="{00000000-0005-0000-0000-00009A140000}"/>
    <cellStyle name="20 % - Markeringsfarve4 3 9 3" xfId="13631" xr:uid="{00000000-0005-0000-0000-00009B140000}"/>
    <cellStyle name="20 % - Markeringsfarve4 3 9 3 2" xfId="13632" xr:uid="{00000000-0005-0000-0000-00009C140000}"/>
    <cellStyle name="20 % - Markeringsfarve4 3 9 3 2 2" xfId="36224" xr:uid="{00000000-0005-0000-0000-0000077C0000}"/>
    <cellStyle name="20 % - Markeringsfarve4 3 9 3 3" xfId="13633" xr:uid="{00000000-0005-0000-0000-00009D140000}"/>
    <cellStyle name="20 % - Markeringsfarve4 3 9 3 3 2" xfId="36225" xr:uid="{00000000-0005-0000-0000-0000087C0000}"/>
    <cellStyle name="20 % - Markeringsfarve4 3 9 3 4" xfId="36223" xr:uid="{00000000-0005-0000-0000-0000067C0000}"/>
    <cellStyle name="20 % - Markeringsfarve4 3 9 4" xfId="36222" xr:uid="{00000000-0005-0000-0000-0000057C0000}"/>
    <cellStyle name="20 % - Markeringsfarve4 4" xfId="832" xr:uid="{00000000-0005-0000-0000-00009E140000}"/>
    <cellStyle name="20 % - Markeringsfarve4 4 10" xfId="13634" xr:uid="{00000000-0005-0000-0000-00009F140000}"/>
    <cellStyle name="20 % - Markeringsfarve4 4 10 2" xfId="36226" xr:uid="{00000000-0005-0000-0000-0000097C0000}"/>
    <cellStyle name="20 % - Markeringsfarve4 4 11" xfId="13635" xr:uid="{00000000-0005-0000-0000-0000A0140000}"/>
    <cellStyle name="20 % - Markeringsfarve4 4 11 2" xfId="36227" xr:uid="{00000000-0005-0000-0000-00000A7C0000}"/>
    <cellStyle name="20 % - Markeringsfarve4 4 2" xfId="833" xr:uid="{00000000-0005-0000-0000-0000A1140000}"/>
    <cellStyle name="20 % - Markeringsfarve4 4 2 2" xfId="834" xr:uid="{00000000-0005-0000-0000-0000A2140000}"/>
    <cellStyle name="20 % - Markeringsfarve4 4 2 2 2" xfId="835" xr:uid="{00000000-0005-0000-0000-0000A3140000}"/>
    <cellStyle name="20 % - Markeringsfarve4 4 2 2 2 2" xfId="5715" xr:uid="{00000000-0005-0000-0000-0000A4140000}"/>
    <cellStyle name="20 % - Markeringsfarve4 4 2 2 2 2 2" xfId="13636" xr:uid="{00000000-0005-0000-0000-0000A5140000}"/>
    <cellStyle name="20 % - Markeringsfarve4 4 2 2 2 2 2 2" xfId="36228" xr:uid="{00000000-0005-0000-0000-00000E7C0000}"/>
    <cellStyle name="20 % - Markeringsfarve4 4 2 2 2 2 3" xfId="13637" xr:uid="{00000000-0005-0000-0000-0000A6140000}"/>
    <cellStyle name="20 % - Markeringsfarve4 4 2 2 2 2 3 2" xfId="36229" xr:uid="{00000000-0005-0000-0000-00000F7C0000}"/>
    <cellStyle name="20 % - Markeringsfarve4 4 2 2 2 2 4" xfId="13638" xr:uid="{00000000-0005-0000-0000-0000A7140000}"/>
    <cellStyle name="20 % - Markeringsfarve4 4 2 2 2 2 4 2" xfId="36230" xr:uid="{00000000-0005-0000-0000-0000107C0000}"/>
    <cellStyle name="20 % - Markeringsfarve4 4 2 2 2 2 5" xfId="29455" xr:uid="{00000000-0005-0000-0000-00000D7C0000}"/>
    <cellStyle name="20 % - Markeringsfarve4 4 2 2 2 3" xfId="8579" xr:uid="{00000000-0005-0000-0000-0000A8140000}"/>
    <cellStyle name="20 % - Markeringsfarve4 4 2 2 2 3 2" xfId="31228" xr:uid="{00000000-0005-0000-0000-0000117C0000}"/>
    <cellStyle name="20 % - Markeringsfarve4 4 2 2 2 4" xfId="13639" xr:uid="{00000000-0005-0000-0000-0000A9140000}"/>
    <cellStyle name="20 % - Markeringsfarve4 4 2 2 2 4 2" xfId="36231" xr:uid="{00000000-0005-0000-0000-0000127C0000}"/>
    <cellStyle name="20 % - Markeringsfarve4 4 2 2 2 5" xfId="13640" xr:uid="{00000000-0005-0000-0000-0000AA140000}"/>
    <cellStyle name="20 % - Markeringsfarve4 4 2 2 2 5 2" xfId="36232" xr:uid="{00000000-0005-0000-0000-0000137C0000}"/>
    <cellStyle name="20 % - Markeringsfarve4 4 2 2 2 6" xfId="27596" xr:uid="{00000000-0005-0000-0000-00000C7C0000}"/>
    <cellStyle name="20 % - Markeringsfarve4 4 2 2 3" xfId="5714" xr:uid="{00000000-0005-0000-0000-0000AB140000}"/>
    <cellStyle name="20 % - Markeringsfarve4 4 2 2 3 2" xfId="13641" xr:uid="{00000000-0005-0000-0000-0000AC140000}"/>
    <cellStyle name="20 % - Markeringsfarve4 4 2 2 3 2 2" xfId="36233" xr:uid="{00000000-0005-0000-0000-0000157C0000}"/>
    <cellStyle name="20 % - Markeringsfarve4 4 2 2 3 3" xfId="13642" xr:uid="{00000000-0005-0000-0000-0000AD140000}"/>
    <cellStyle name="20 % - Markeringsfarve4 4 2 2 3 3 2" xfId="36234" xr:uid="{00000000-0005-0000-0000-0000167C0000}"/>
    <cellStyle name="20 % - Markeringsfarve4 4 2 2 3 4" xfId="13643" xr:uid="{00000000-0005-0000-0000-0000AE140000}"/>
    <cellStyle name="20 % - Markeringsfarve4 4 2 2 3 4 2" xfId="36235" xr:uid="{00000000-0005-0000-0000-0000177C0000}"/>
    <cellStyle name="20 % - Markeringsfarve4 4 2 2 3 5" xfId="29454" xr:uid="{00000000-0005-0000-0000-0000147C0000}"/>
    <cellStyle name="20 % - Markeringsfarve4 4 2 2 4" xfId="8578" xr:uid="{00000000-0005-0000-0000-0000AF140000}"/>
    <cellStyle name="20 % - Markeringsfarve4 4 2 2 4 2" xfId="13644" xr:uid="{00000000-0005-0000-0000-0000B0140000}"/>
    <cellStyle name="20 % - Markeringsfarve4 4 2 2 4 2 2" xfId="36236" xr:uid="{00000000-0005-0000-0000-0000197C0000}"/>
    <cellStyle name="20 % - Markeringsfarve4 4 2 2 4 3" xfId="13645" xr:uid="{00000000-0005-0000-0000-0000B1140000}"/>
    <cellStyle name="20 % - Markeringsfarve4 4 2 2 4 3 2" xfId="36237" xr:uid="{00000000-0005-0000-0000-00001A7C0000}"/>
    <cellStyle name="20 % - Markeringsfarve4 4 2 2 4 4" xfId="13646" xr:uid="{00000000-0005-0000-0000-0000B2140000}"/>
    <cellStyle name="20 % - Markeringsfarve4 4 2 2 4 4 2" xfId="36238" xr:uid="{00000000-0005-0000-0000-00001B7C0000}"/>
    <cellStyle name="20 % - Markeringsfarve4 4 2 2 4 5" xfId="31227" xr:uid="{00000000-0005-0000-0000-0000187C0000}"/>
    <cellStyle name="20 % - Markeringsfarve4 4 2 2 5" xfId="13647" xr:uid="{00000000-0005-0000-0000-0000B3140000}"/>
    <cellStyle name="20 % - Markeringsfarve4 4 2 2 5 2" xfId="36239" xr:uid="{00000000-0005-0000-0000-00001C7C0000}"/>
    <cellStyle name="20 % - Markeringsfarve4 4 2 2 6" xfId="13648" xr:uid="{00000000-0005-0000-0000-0000B4140000}"/>
    <cellStyle name="20 % - Markeringsfarve4 4 2 2 6 2" xfId="36240" xr:uid="{00000000-0005-0000-0000-00001D7C0000}"/>
    <cellStyle name="20 % - Markeringsfarve4 4 2 2 7" xfId="13649" xr:uid="{00000000-0005-0000-0000-0000B5140000}"/>
    <cellStyle name="20 % - Markeringsfarve4 4 2 2 7 2" xfId="36241" xr:uid="{00000000-0005-0000-0000-00001E7C0000}"/>
    <cellStyle name="20 % - Markeringsfarve4 4 2 2 8" xfId="27595" xr:uid="{00000000-0005-0000-0000-00000B7C0000}"/>
    <cellStyle name="20 % - Markeringsfarve4 4 2 3" xfId="13650" xr:uid="{00000000-0005-0000-0000-0000B6140000}"/>
    <cellStyle name="20 % - Markeringsfarve4 4 2 3 2" xfId="13651" xr:uid="{00000000-0005-0000-0000-0000B7140000}"/>
    <cellStyle name="20 % - Markeringsfarve4 4 2 3 3" xfId="13652" xr:uid="{00000000-0005-0000-0000-0000B8140000}"/>
    <cellStyle name="20 % - Markeringsfarve4 4 2 3 3 2" xfId="13653" xr:uid="{00000000-0005-0000-0000-0000B9140000}"/>
    <cellStyle name="20 % - Markeringsfarve4 4 2 3 3 2 2" xfId="36244" xr:uid="{00000000-0005-0000-0000-0000217C0000}"/>
    <cellStyle name="20 % - Markeringsfarve4 4 2 3 3 3" xfId="13654" xr:uid="{00000000-0005-0000-0000-0000BA140000}"/>
    <cellStyle name="20 % - Markeringsfarve4 4 2 3 3 3 2" xfId="36245" xr:uid="{00000000-0005-0000-0000-0000227C0000}"/>
    <cellStyle name="20 % - Markeringsfarve4 4 2 3 3 4" xfId="36243" xr:uid="{00000000-0005-0000-0000-0000207C0000}"/>
    <cellStyle name="20 % - Markeringsfarve4 4 2 3 4" xfId="36242" xr:uid="{00000000-0005-0000-0000-00001F7C0000}"/>
    <cellStyle name="20 % - Markeringsfarve4 4 2 4" xfId="13655" xr:uid="{00000000-0005-0000-0000-0000BB140000}"/>
    <cellStyle name="20 % - Markeringsfarve4 4 2 4 2" xfId="13656" xr:uid="{00000000-0005-0000-0000-0000BC140000}"/>
    <cellStyle name="20 % - Markeringsfarve4 4 2 4 2 2" xfId="36247" xr:uid="{00000000-0005-0000-0000-0000247C0000}"/>
    <cellStyle name="20 % - Markeringsfarve4 4 2 4 3" xfId="13657" xr:uid="{00000000-0005-0000-0000-0000BD140000}"/>
    <cellStyle name="20 % - Markeringsfarve4 4 2 4 3 2" xfId="36248" xr:uid="{00000000-0005-0000-0000-0000257C0000}"/>
    <cellStyle name="20 % - Markeringsfarve4 4 2 4 4" xfId="13658" xr:uid="{00000000-0005-0000-0000-0000BE140000}"/>
    <cellStyle name="20 % - Markeringsfarve4 4 2 4 4 2" xfId="36249" xr:uid="{00000000-0005-0000-0000-0000267C0000}"/>
    <cellStyle name="20 % - Markeringsfarve4 4 2 4 5" xfId="36246" xr:uid="{00000000-0005-0000-0000-0000237C0000}"/>
    <cellStyle name="20 % - Markeringsfarve4 4 2 5" xfId="13659" xr:uid="{00000000-0005-0000-0000-0000BF140000}"/>
    <cellStyle name="20 % - Markeringsfarve4 4 2 5 2" xfId="36250" xr:uid="{00000000-0005-0000-0000-0000277C0000}"/>
    <cellStyle name="20 % - Markeringsfarve4 4 2 6" xfId="13660" xr:uid="{00000000-0005-0000-0000-0000C0140000}"/>
    <cellStyle name="20 % - Markeringsfarve4 4 2 6 2" xfId="36251" xr:uid="{00000000-0005-0000-0000-0000287C0000}"/>
    <cellStyle name="20 % - Markeringsfarve4 4 2 7" xfId="13661" xr:uid="{00000000-0005-0000-0000-0000C1140000}"/>
    <cellStyle name="20 % - Markeringsfarve4 4 2 7 2" xfId="36252" xr:uid="{00000000-0005-0000-0000-0000297C0000}"/>
    <cellStyle name="20 % - Markeringsfarve4 4 3" xfId="836" xr:uid="{00000000-0005-0000-0000-0000C2140000}"/>
    <cellStyle name="20 % - Markeringsfarve4 4 3 10" xfId="13662" xr:uid="{00000000-0005-0000-0000-0000C3140000}"/>
    <cellStyle name="20 % - Markeringsfarve4 4 3 10 2" xfId="36253" xr:uid="{00000000-0005-0000-0000-00002B7C0000}"/>
    <cellStyle name="20 % - Markeringsfarve4 4 3 11" xfId="27597" xr:uid="{00000000-0005-0000-0000-00002A7C0000}"/>
    <cellStyle name="20 % - Markeringsfarve4 4 3 2" xfId="837" xr:uid="{00000000-0005-0000-0000-0000C4140000}"/>
    <cellStyle name="20 % - Markeringsfarve4 4 3 2 2" xfId="838" xr:uid="{00000000-0005-0000-0000-0000C5140000}"/>
    <cellStyle name="20 % - Markeringsfarve4 4 3 2 2 2" xfId="5718" xr:uid="{00000000-0005-0000-0000-0000C6140000}"/>
    <cellStyle name="20 % - Markeringsfarve4 4 3 2 2 2 2" xfId="13663" xr:uid="{00000000-0005-0000-0000-0000C7140000}"/>
    <cellStyle name="20 % - Markeringsfarve4 4 3 2 2 2 2 2" xfId="36254" xr:uid="{00000000-0005-0000-0000-00002F7C0000}"/>
    <cellStyle name="20 % - Markeringsfarve4 4 3 2 2 2 3" xfId="13664" xr:uid="{00000000-0005-0000-0000-0000C8140000}"/>
    <cellStyle name="20 % - Markeringsfarve4 4 3 2 2 2 3 2" xfId="36255" xr:uid="{00000000-0005-0000-0000-0000307C0000}"/>
    <cellStyle name="20 % - Markeringsfarve4 4 3 2 2 2 4" xfId="13665" xr:uid="{00000000-0005-0000-0000-0000C9140000}"/>
    <cellStyle name="20 % - Markeringsfarve4 4 3 2 2 2 4 2" xfId="36256" xr:uid="{00000000-0005-0000-0000-0000317C0000}"/>
    <cellStyle name="20 % - Markeringsfarve4 4 3 2 2 2 5" xfId="29458" xr:uid="{00000000-0005-0000-0000-00002E7C0000}"/>
    <cellStyle name="20 % - Markeringsfarve4 4 3 2 2 3" xfId="8582" xr:uid="{00000000-0005-0000-0000-0000CA140000}"/>
    <cellStyle name="20 % - Markeringsfarve4 4 3 2 2 3 2" xfId="31231" xr:uid="{00000000-0005-0000-0000-0000327C0000}"/>
    <cellStyle name="20 % - Markeringsfarve4 4 3 2 2 4" xfId="13666" xr:uid="{00000000-0005-0000-0000-0000CB140000}"/>
    <cellStyle name="20 % - Markeringsfarve4 4 3 2 2 4 2" xfId="36257" xr:uid="{00000000-0005-0000-0000-0000337C0000}"/>
    <cellStyle name="20 % - Markeringsfarve4 4 3 2 2 5" xfId="13667" xr:uid="{00000000-0005-0000-0000-0000CC140000}"/>
    <cellStyle name="20 % - Markeringsfarve4 4 3 2 2 5 2" xfId="36258" xr:uid="{00000000-0005-0000-0000-0000347C0000}"/>
    <cellStyle name="20 % - Markeringsfarve4 4 3 2 2 6" xfId="27599" xr:uid="{00000000-0005-0000-0000-00002D7C0000}"/>
    <cellStyle name="20 % - Markeringsfarve4 4 3 2 3" xfId="5717" xr:uid="{00000000-0005-0000-0000-0000CD140000}"/>
    <cellStyle name="20 % - Markeringsfarve4 4 3 2 3 2" xfId="13668" xr:uid="{00000000-0005-0000-0000-0000CE140000}"/>
    <cellStyle name="20 % - Markeringsfarve4 4 3 2 3 2 2" xfId="36259" xr:uid="{00000000-0005-0000-0000-0000367C0000}"/>
    <cellStyle name="20 % - Markeringsfarve4 4 3 2 3 3" xfId="13669" xr:uid="{00000000-0005-0000-0000-0000CF140000}"/>
    <cellStyle name="20 % - Markeringsfarve4 4 3 2 3 3 2" xfId="36260" xr:uid="{00000000-0005-0000-0000-0000377C0000}"/>
    <cellStyle name="20 % - Markeringsfarve4 4 3 2 3 4" xfId="13670" xr:uid="{00000000-0005-0000-0000-0000D0140000}"/>
    <cellStyle name="20 % - Markeringsfarve4 4 3 2 3 4 2" xfId="36261" xr:uid="{00000000-0005-0000-0000-0000387C0000}"/>
    <cellStyle name="20 % - Markeringsfarve4 4 3 2 3 5" xfId="29457" xr:uid="{00000000-0005-0000-0000-0000357C0000}"/>
    <cellStyle name="20 % - Markeringsfarve4 4 3 2 4" xfId="8581" xr:uid="{00000000-0005-0000-0000-0000D1140000}"/>
    <cellStyle name="20 % - Markeringsfarve4 4 3 2 4 2" xfId="13671" xr:uid="{00000000-0005-0000-0000-0000D2140000}"/>
    <cellStyle name="20 % - Markeringsfarve4 4 3 2 4 2 2" xfId="36262" xr:uid="{00000000-0005-0000-0000-00003A7C0000}"/>
    <cellStyle name="20 % - Markeringsfarve4 4 3 2 4 3" xfId="13672" xr:uid="{00000000-0005-0000-0000-0000D3140000}"/>
    <cellStyle name="20 % - Markeringsfarve4 4 3 2 4 3 2" xfId="36263" xr:uid="{00000000-0005-0000-0000-00003B7C0000}"/>
    <cellStyle name="20 % - Markeringsfarve4 4 3 2 4 4" xfId="13673" xr:uid="{00000000-0005-0000-0000-0000D4140000}"/>
    <cellStyle name="20 % - Markeringsfarve4 4 3 2 4 4 2" xfId="36264" xr:uid="{00000000-0005-0000-0000-00003C7C0000}"/>
    <cellStyle name="20 % - Markeringsfarve4 4 3 2 4 5" xfId="31230" xr:uid="{00000000-0005-0000-0000-0000397C0000}"/>
    <cellStyle name="20 % - Markeringsfarve4 4 3 2 5" xfId="13674" xr:uid="{00000000-0005-0000-0000-0000D5140000}"/>
    <cellStyle name="20 % - Markeringsfarve4 4 3 2 5 2" xfId="36265" xr:uid="{00000000-0005-0000-0000-00003D7C0000}"/>
    <cellStyle name="20 % - Markeringsfarve4 4 3 2 6" xfId="13675" xr:uid="{00000000-0005-0000-0000-0000D6140000}"/>
    <cellStyle name="20 % - Markeringsfarve4 4 3 2 6 2" xfId="36266" xr:uid="{00000000-0005-0000-0000-00003E7C0000}"/>
    <cellStyle name="20 % - Markeringsfarve4 4 3 2 7" xfId="13676" xr:uid="{00000000-0005-0000-0000-0000D7140000}"/>
    <cellStyle name="20 % - Markeringsfarve4 4 3 2 7 2" xfId="36267" xr:uid="{00000000-0005-0000-0000-00003F7C0000}"/>
    <cellStyle name="20 % - Markeringsfarve4 4 3 2 8" xfId="27598" xr:uid="{00000000-0005-0000-0000-00002C7C0000}"/>
    <cellStyle name="20 % - Markeringsfarve4 4 3 3" xfId="839" xr:uid="{00000000-0005-0000-0000-0000D8140000}"/>
    <cellStyle name="20 % - Markeringsfarve4 4 3 3 2" xfId="840" xr:uid="{00000000-0005-0000-0000-0000D9140000}"/>
    <cellStyle name="20 % - Markeringsfarve4 4 3 3 2 2" xfId="5720" xr:uid="{00000000-0005-0000-0000-0000DA140000}"/>
    <cellStyle name="20 % - Markeringsfarve4 4 3 3 2 2 2" xfId="13677" xr:uid="{00000000-0005-0000-0000-0000DB140000}"/>
    <cellStyle name="20 % - Markeringsfarve4 4 3 3 2 2 2 2" xfId="36268" xr:uid="{00000000-0005-0000-0000-0000437C0000}"/>
    <cellStyle name="20 % - Markeringsfarve4 4 3 3 2 2 3" xfId="13678" xr:uid="{00000000-0005-0000-0000-0000DC140000}"/>
    <cellStyle name="20 % - Markeringsfarve4 4 3 3 2 2 3 2" xfId="36269" xr:uid="{00000000-0005-0000-0000-0000447C0000}"/>
    <cellStyle name="20 % - Markeringsfarve4 4 3 3 2 2 4" xfId="13679" xr:uid="{00000000-0005-0000-0000-0000DD140000}"/>
    <cellStyle name="20 % - Markeringsfarve4 4 3 3 2 2 4 2" xfId="36270" xr:uid="{00000000-0005-0000-0000-0000457C0000}"/>
    <cellStyle name="20 % - Markeringsfarve4 4 3 3 2 2 5" xfId="29460" xr:uid="{00000000-0005-0000-0000-0000427C0000}"/>
    <cellStyle name="20 % - Markeringsfarve4 4 3 3 2 3" xfId="8584" xr:uid="{00000000-0005-0000-0000-0000DE140000}"/>
    <cellStyle name="20 % - Markeringsfarve4 4 3 3 2 3 2" xfId="31233" xr:uid="{00000000-0005-0000-0000-0000467C0000}"/>
    <cellStyle name="20 % - Markeringsfarve4 4 3 3 2 4" xfId="13680" xr:uid="{00000000-0005-0000-0000-0000DF140000}"/>
    <cellStyle name="20 % - Markeringsfarve4 4 3 3 2 4 2" xfId="36271" xr:uid="{00000000-0005-0000-0000-0000477C0000}"/>
    <cellStyle name="20 % - Markeringsfarve4 4 3 3 2 5" xfId="13681" xr:uid="{00000000-0005-0000-0000-0000E0140000}"/>
    <cellStyle name="20 % - Markeringsfarve4 4 3 3 2 5 2" xfId="36272" xr:uid="{00000000-0005-0000-0000-0000487C0000}"/>
    <cellStyle name="20 % - Markeringsfarve4 4 3 3 2 6" xfId="27601" xr:uid="{00000000-0005-0000-0000-0000417C0000}"/>
    <cellStyle name="20 % - Markeringsfarve4 4 3 3 3" xfId="5719" xr:uid="{00000000-0005-0000-0000-0000E1140000}"/>
    <cellStyle name="20 % - Markeringsfarve4 4 3 3 3 2" xfId="13682" xr:uid="{00000000-0005-0000-0000-0000E2140000}"/>
    <cellStyle name="20 % - Markeringsfarve4 4 3 3 3 2 2" xfId="36273" xr:uid="{00000000-0005-0000-0000-00004A7C0000}"/>
    <cellStyle name="20 % - Markeringsfarve4 4 3 3 3 3" xfId="13683" xr:uid="{00000000-0005-0000-0000-0000E3140000}"/>
    <cellStyle name="20 % - Markeringsfarve4 4 3 3 3 3 2" xfId="36274" xr:uid="{00000000-0005-0000-0000-00004B7C0000}"/>
    <cellStyle name="20 % - Markeringsfarve4 4 3 3 3 4" xfId="13684" xr:uid="{00000000-0005-0000-0000-0000E4140000}"/>
    <cellStyle name="20 % - Markeringsfarve4 4 3 3 3 4 2" xfId="36275" xr:uid="{00000000-0005-0000-0000-00004C7C0000}"/>
    <cellStyle name="20 % - Markeringsfarve4 4 3 3 3 5" xfId="29459" xr:uid="{00000000-0005-0000-0000-0000497C0000}"/>
    <cellStyle name="20 % - Markeringsfarve4 4 3 3 4" xfId="8583" xr:uid="{00000000-0005-0000-0000-0000E5140000}"/>
    <cellStyle name="20 % - Markeringsfarve4 4 3 3 4 2" xfId="31232" xr:uid="{00000000-0005-0000-0000-00004D7C0000}"/>
    <cellStyle name="20 % - Markeringsfarve4 4 3 3 5" xfId="13685" xr:uid="{00000000-0005-0000-0000-0000E6140000}"/>
    <cellStyle name="20 % - Markeringsfarve4 4 3 3 5 2" xfId="36276" xr:uid="{00000000-0005-0000-0000-00004E7C0000}"/>
    <cellStyle name="20 % - Markeringsfarve4 4 3 3 6" xfId="13686" xr:uid="{00000000-0005-0000-0000-0000E7140000}"/>
    <cellStyle name="20 % - Markeringsfarve4 4 3 3 6 2" xfId="36277" xr:uid="{00000000-0005-0000-0000-00004F7C0000}"/>
    <cellStyle name="20 % - Markeringsfarve4 4 3 3 7" xfId="27600" xr:uid="{00000000-0005-0000-0000-0000407C0000}"/>
    <cellStyle name="20 % - Markeringsfarve4 4 3 4" xfId="841" xr:uid="{00000000-0005-0000-0000-0000E8140000}"/>
    <cellStyle name="20 % - Markeringsfarve4 4 3 4 2" xfId="5721" xr:uid="{00000000-0005-0000-0000-0000E9140000}"/>
    <cellStyle name="20 % - Markeringsfarve4 4 3 4 2 2" xfId="13687" xr:uid="{00000000-0005-0000-0000-0000EA140000}"/>
    <cellStyle name="20 % - Markeringsfarve4 4 3 4 2 2 2" xfId="36278" xr:uid="{00000000-0005-0000-0000-0000527C0000}"/>
    <cellStyle name="20 % - Markeringsfarve4 4 3 4 2 3" xfId="13688" xr:uid="{00000000-0005-0000-0000-0000EB140000}"/>
    <cellStyle name="20 % - Markeringsfarve4 4 3 4 2 3 2" xfId="36279" xr:uid="{00000000-0005-0000-0000-0000537C0000}"/>
    <cellStyle name="20 % - Markeringsfarve4 4 3 4 2 4" xfId="13689" xr:uid="{00000000-0005-0000-0000-0000EC140000}"/>
    <cellStyle name="20 % - Markeringsfarve4 4 3 4 2 4 2" xfId="36280" xr:uid="{00000000-0005-0000-0000-0000547C0000}"/>
    <cellStyle name="20 % - Markeringsfarve4 4 3 4 2 5" xfId="29461" xr:uid="{00000000-0005-0000-0000-0000517C0000}"/>
    <cellStyle name="20 % - Markeringsfarve4 4 3 4 3" xfId="8585" xr:uid="{00000000-0005-0000-0000-0000ED140000}"/>
    <cellStyle name="20 % - Markeringsfarve4 4 3 4 3 2" xfId="31234" xr:uid="{00000000-0005-0000-0000-0000557C0000}"/>
    <cellStyle name="20 % - Markeringsfarve4 4 3 4 4" xfId="13690" xr:uid="{00000000-0005-0000-0000-0000EE140000}"/>
    <cellStyle name="20 % - Markeringsfarve4 4 3 4 4 2" xfId="36281" xr:uid="{00000000-0005-0000-0000-0000567C0000}"/>
    <cellStyle name="20 % - Markeringsfarve4 4 3 4 5" xfId="13691" xr:uid="{00000000-0005-0000-0000-0000EF140000}"/>
    <cellStyle name="20 % - Markeringsfarve4 4 3 4 5 2" xfId="36282" xr:uid="{00000000-0005-0000-0000-0000577C0000}"/>
    <cellStyle name="20 % - Markeringsfarve4 4 3 4 6" xfId="27602" xr:uid="{00000000-0005-0000-0000-0000507C0000}"/>
    <cellStyle name="20 % - Markeringsfarve4 4 3 5" xfId="842" xr:uid="{00000000-0005-0000-0000-0000F0140000}"/>
    <cellStyle name="20 % - Markeringsfarve4 4 3 5 2" xfId="5722" xr:uid="{00000000-0005-0000-0000-0000F1140000}"/>
    <cellStyle name="20 % - Markeringsfarve4 4 3 5 2 2" xfId="13692" xr:uid="{00000000-0005-0000-0000-0000F2140000}"/>
    <cellStyle name="20 % - Markeringsfarve4 4 3 5 2 2 2" xfId="36283" xr:uid="{00000000-0005-0000-0000-00005A7C0000}"/>
    <cellStyle name="20 % - Markeringsfarve4 4 3 5 2 3" xfId="13693" xr:uid="{00000000-0005-0000-0000-0000F3140000}"/>
    <cellStyle name="20 % - Markeringsfarve4 4 3 5 2 3 2" xfId="36284" xr:uid="{00000000-0005-0000-0000-00005B7C0000}"/>
    <cellStyle name="20 % - Markeringsfarve4 4 3 5 2 4" xfId="13694" xr:uid="{00000000-0005-0000-0000-0000F4140000}"/>
    <cellStyle name="20 % - Markeringsfarve4 4 3 5 2 4 2" xfId="36285" xr:uid="{00000000-0005-0000-0000-00005C7C0000}"/>
    <cellStyle name="20 % - Markeringsfarve4 4 3 5 2 5" xfId="29462" xr:uid="{00000000-0005-0000-0000-0000597C0000}"/>
    <cellStyle name="20 % - Markeringsfarve4 4 3 5 3" xfId="8586" xr:uid="{00000000-0005-0000-0000-0000F5140000}"/>
    <cellStyle name="20 % - Markeringsfarve4 4 3 5 3 2" xfId="31235" xr:uid="{00000000-0005-0000-0000-00005D7C0000}"/>
    <cellStyle name="20 % - Markeringsfarve4 4 3 5 4" xfId="13695" xr:uid="{00000000-0005-0000-0000-0000F6140000}"/>
    <cellStyle name="20 % - Markeringsfarve4 4 3 5 4 2" xfId="36286" xr:uid="{00000000-0005-0000-0000-00005E7C0000}"/>
    <cellStyle name="20 % - Markeringsfarve4 4 3 5 5" xfId="13696" xr:uid="{00000000-0005-0000-0000-0000F7140000}"/>
    <cellStyle name="20 % - Markeringsfarve4 4 3 5 5 2" xfId="36287" xr:uid="{00000000-0005-0000-0000-00005F7C0000}"/>
    <cellStyle name="20 % - Markeringsfarve4 4 3 5 6" xfId="27603" xr:uid="{00000000-0005-0000-0000-0000587C0000}"/>
    <cellStyle name="20 % - Markeringsfarve4 4 3 6" xfId="843" xr:uid="{00000000-0005-0000-0000-0000F8140000}"/>
    <cellStyle name="20 % - Markeringsfarve4 4 3 6 2" xfId="5723" xr:uid="{00000000-0005-0000-0000-0000F9140000}"/>
    <cellStyle name="20 % - Markeringsfarve4 4 3 6 2 2" xfId="29463" xr:uid="{00000000-0005-0000-0000-0000617C0000}"/>
    <cellStyle name="20 % - Markeringsfarve4 4 3 6 3" xfId="8587" xr:uid="{00000000-0005-0000-0000-0000FA140000}"/>
    <cellStyle name="20 % - Markeringsfarve4 4 3 6 3 2" xfId="31236" xr:uid="{00000000-0005-0000-0000-0000627C0000}"/>
    <cellStyle name="20 % - Markeringsfarve4 4 3 6 4" xfId="13697" xr:uid="{00000000-0005-0000-0000-0000FB140000}"/>
    <cellStyle name="20 % - Markeringsfarve4 4 3 6 4 2" xfId="36288" xr:uid="{00000000-0005-0000-0000-0000637C0000}"/>
    <cellStyle name="20 % - Markeringsfarve4 4 3 6 5" xfId="27604" xr:uid="{00000000-0005-0000-0000-0000607C0000}"/>
    <cellStyle name="20 % - Markeringsfarve4 4 3 7" xfId="5716" xr:uid="{00000000-0005-0000-0000-0000FC140000}"/>
    <cellStyle name="20 % - Markeringsfarve4 4 3 7 2" xfId="13698" xr:uid="{00000000-0005-0000-0000-0000FD140000}"/>
    <cellStyle name="20 % - Markeringsfarve4 4 3 7 2 2" xfId="36289" xr:uid="{00000000-0005-0000-0000-0000657C0000}"/>
    <cellStyle name="20 % - Markeringsfarve4 4 3 7 3" xfId="13699" xr:uid="{00000000-0005-0000-0000-0000FE140000}"/>
    <cellStyle name="20 % - Markeringsfarve4 4 3 7 3 2" xfId="36290" xr:uid="{00000000-0005-0000-0000-0000667C0000}"/>
    <cellStyle name="20 % - Markeringsfarve4 4 3 7 4" xfId="13700" xr:uid="{00000000-0005-0000-0000-0000FF140000}"/>
    <cellStyle name="20 % - Markeringsfarve4 4 3 7 4 2" xfId="36291" xr:uid="{00000000-0005-0000-0000-0000677C0000}"/>
    <cellStyle name="20 % - Markeringsfarve4 4 3 7 5" xfId="29456" xr:uid="{00000000-0005-0000-0000-0000647C0000}"/>
    <cellStyle name="20 % - Markeringsfarve4 4 3 8" xfId="8580" xr:uid="{00000000-0005-0000-0000-000000150000}"/>
    <cellStyle name="20 % - Markeringsfarve4 4 3 8 2" xfId="31229" xr:uid="{00000000-0005-0000-0000-0000687C0000}"/>
    <cellStyle name="20 % - Markeringsfarve4 4 3 9" xfId="13701" xr:uid="{00000000-0005-0000-0000-000001150000}"/>
    <cellStyle name="20 % - Markeringsfarve4 4 3 9 2" xfId="36292" xr:uid="{00000000-0005-0000-0000-0000697C0000}"/>
    <cellStyle name="20 % - Markeringsfarve4 4 4" xfId="844" xr:uid="{00000000-0005-0000-0000-000002150000}"/>
    <cellStyle name="20 % - Markeringsfarve4 4 4 10" xfId="13702" xr:uid="{00000000-0005-0000-0000-000003150000}"/>
    <cellStyle name="20 % - Markeringsfarve4 4 4 10 2" xfId="36293" xr:uid="{00000000-0005-0000-0000-00006B7C0000}"/>
    <cellStyle name="20 % - Markeringsfarve4 4 4 11" xfId="27605" xr:uid="{00000000-0005-0000-0000-00006A7C0000}"/>
    <cellStyle name="20 % - Markeringsfarve4 4 4 2" xfId="845" xr:uid="{00000000-0005-0000-0000-000004150000}"/>
    <cellStyle name="20 % - Markeringsfarve4 4 4 2 2" xfId="846" xr:uid="{00000000-0005-0000-0000-000005150000}"/>
    <cellStyle name="20 % - Markeringsfarve4 4 4 2 2 2" xfId="5726" xr:uid="{00000000-0005-0000-0000-000006150000}"/>
    <cellStyle name="20 % - Markeringsfarve4 4 4 2 2 2 2" xfId="13703" xr:uid="{00000000-0005-0000-0000-000007150000}"/>
    <cellStyle name="20 % - Markeringsfarve4 4 4 2 2 2 2 2" xfId="36294" xr:uid="{00000000-0005-0000-0000-00006F7C0000}"/>
    <cellStyle name="20 % - Markeringsfarve4 4 4 2 2 2 3" xfId="13704" xr:uid="{00000000-0005-0000-0000-000008150000}"/>
    <cellStyle name="20 % - Markeringsfarve4 4 4 2 2 2 3 2" xfId="36295" xr:uid="{00000000-0005-0000-0000-0000707C0000}"/>
    <cellStyle name="20 % - Markeringsfarve4 4 4 2 2 2 4" xfId="13705" xr:uid="{00000000-0005-0000-0000-000009150000}"/>
    <cellStyle name="20 % - Markeringsfarve4 4 4 2 2 2 4 2" xfId="36296" xr:uid="{00000000-0005-0000-0000-0000717C0000}"/>
    <cellStyle name="20 % - Markeringsfarve4 4 4 2 2 2 5" xfId="29466" xr:uid="{00000000-0005-0000-0000-00006E7C0000}"/>
    <cellStyle name="20 % - Markeringsfarve4 4 4 2 2 3" xfId="8590" xr:uid="{00000000-0005-0000-0000-00000A150000}"/>
    <cellStyle name="20 % - Markeringsfarve4 4 4 2 2 3 2" xfId="31239" xr:uid="{00000000-0005-0000-0000-0000727C0000}"/>
    <cellStyle name="20 % - Markeringsfarve4 4 4 2 2 4" xfId="13706" xr:uid="{00000000-0005-0000-0000-00000B150000}"/>
    <cellStyle name="20 % - Markeringsfarve4 4 4 2 2 4 2" xfId="36297" xr:uid="{00000000-0005-0000-0000-0000737C0000}"/>
    <cellStyle name="20 % - Markeringsfarve4 4 4 2 2 5" xfId="13707" xr:uid="{00000000-0005-0000-0000-00000C150000}"/>
    <cellStyle name="20 % - Markeringsfarve4 4 4 2 2 5 2" xfId="36298" xr:uid="{00000000-0005-0000-0000-0000747C0000}"/>
    <cellStyle name="20 % - Markeringsfarve4 4 4 2 2 6" xfId="27607" xr:uid="{00000000-0005-0000-0000-00006D7C0000}"/>
    <cellStyle name="20 % - Markeringsfarve4 4 4 2 3" xfId="5725" xr:uid="{00000000-0005-0000-0000-00000D150000}"/>
    <cellStyle name="20 % - Markeringsfarve4 4 4 2 3 2" xfId="13708" xr:uid="{00000000-0005-0000-0000-00000E150000}"/>
    <cellStyle name="20 % - Markeringsfarve4 4 4 2 3 2 2" xfId="36299" xr:uid="{00000000-0005-0000-0000-0000767C0000}"/>
    <cellStyle name="20 % - Markeringsfarve4 4 4 2 3 3" xfId="13709" xr:uid="{00000000-0005-0000-0000-00000F150000}"/>
    <cellStyle name="20 % - Markeringsfarve4 4 4 2 3 3 2" xfId="36300" xr:uid="{00000000-0005-0000-0000-0000777C0000}"/>
    <cellStyle name="20 % - Markeringsfarve4 4 4 2 3 4" xfId="13710" xr:uid="{00000000-0005-0000-0000-000010150000}"/>
    <cellStyle name="20 % - Markeringsfarve4 4 4 2 3 4 2" xfId="36301" xr:uid="{00000000-0005-0000-0000-0000787C0000}"/>
    <cellStyle name="20 % - Markeringsfarve4 4 4 2 3 5" xfId="29465" xr:uid="{00000000-0005-0000-0000-0000757C0000}"/>
    <cellStyle name="20 % - Markeringsfarve4 4 4 2 4" xfId="8589" xr:uid="{00000000-0005-0000-0000-000011150000}"/>
    <cellStyle name="20 % - Markeringsfarve4 4 4 2 4 2" xfId="13711" xr:uid="{00000000-0005-0000-0000-000012150000}"/>
    <cellStyle name="20 % - Markeringsfarve4 4 4 2 4 2 2" xfId="36302" xr:uid="{00000000-0005-0000-0000-00007A7C0000}"/>
    <cellStyle name="20 % - Markeringsfarve4 4 4 2 4 3" xfId="13712" xr:uid="{00000000-0005-0000-0000-000013150000}"/>
    <cellStyle name="20 % - Markeringsfarve4 4 4 2 4 3 2" xfId="36303" xr:uid="{00000000-0005-0000-0000-00007B7C0000}"/>
    <cellStyle name="20 % - Markeringsfarve4 4 4 2 4 4" xfId="13713" xr:uid="{00000000-0005-0000-0000-000014150000}"/>
    <cellStyle name="20 % - Markeringsfarve4 4 4 2 4 4 2" xfId="36304" xr:uid="{00000000-0005-0000-0000-00007C7C0000}"/>
    <cellStyle name="20 % - Markeringsfarve4 4 4 2 4 5" xfId="31238" xr:uid="{00000000-0005-0000-0000-0000797C0000}"/>
    <cellStyle name="20 % - Markeringsfarve4 4 4 2 5" xfId="13714" xr:uid="{00000000-0005-0000-0000-000015150000}"/>
    <cellStyle name="20 % - Markeringsfarve4 4 4 2 5 2" xfId="36305" xr:uid="{00000000-0005-0000-0000-00007D7C0000}"/>
    <cellStyle name="20 % - Markeringsfarve4 4 4 2 6" xfId="13715" xr:uid="{00000000-0005-0000-0000-000016150000}"/>
    <cellStyle name="20 % - Markeringsfarve4 4 4 2 6 2" xfId="36306" xr:uid="{00000000-0005-0000-0000-00007E7C0000}"/>
    <cellStyle name="20 % - Markeringsfarve4 4 4 2 7" xfId="13716" xr:uid="{00000000-0005-0000-0000-000017150000}"/>
    <cellStyle name="20 % - Markeringsfarve4 4 4 2 7 2" xfId="36307" xr:uid="{00000000-0005-0000-0000-00007F7C0000}"/>
    <cellStyle name="20 % - Markeringsfarve4 4 4 2 8" xfId="27606" xr:uid="{00000000-0005-0000-0000-00006C7C0000}"/>
    <cellStyle name="20 % - Markeringsfarve4 4 4 3" xfId="847" xr:uid="{00000000-0005-0000-0000-000018150000}"/>
    <cellStyle name="20 % - Markeringsfarve4 4 4 3 2" xfId="848" xr:uid="{00000000-0005-0000-0000-000019150000}"/>
    <cellStyle name="20 % - Markeringsfarve4 4 4 3 2 2" xfId="5728" xr:uid="{00000000-0005-0000-0000-00001A150000}"/>
    <cellStyle name="20 % - Markeringsfarve4 4 4 3 2 2 2" xfId="13717" xr:uid="{00000000-0005-0000-0000-00001B150000}"/>
    <cellStyle name="20 % - Markeringsfarve4 4 4 3 2 2 2 2" xfId="36308" xr:uid="{00000000-0005-0000-0000-0000837C0000}"/>
    <cellStyle name="20 % - Markeringsfarve4 4 4 3 2 2 3" xfId="13718" xr:uid="{00000000-0005-0000-0000-00001C150000}"/>
    <cellStyle name="20 % - Markeringsfarve4 4 4 3 2 2 3 2" xfId="36309" xr:uid="{00000000-0005-0000-0000-0000847C0000}"/>
    <cellStyle name="20 % - Markeringsfarve4 4 4 3 2 2 4" xfId="13719" xr:uid="{00000000-0005-0000-0000-00001D150000}"/>
    <cellStyle name="20 % - Markeringsfarve4 4 4 3 2 2 4 2" xfId="36310" xr:uid="{00000000-0005-0000-0000-0000857C0000}"/>
    <cellStyle name="20 % - Markeringsfarve4 4 4 3 2 2 5" xfId="29468" xr:uid="{00000000-0005-0000-0000-0000827C0000}"/>
    <cellStyle name="20 % - Markeringsfarve4 4 4 3 2 3" xfId="8592" xr:uid="{00000000-0005-0000-0000-00001E150000}"/>
    <cellStyle name="20 % - Markeringsfarve4 4 4 3 2 3 2" xfId="31241" xr:uid="{00000000-0005-0000-0000-0000867C0000}"/>
    <cellStyle name="20 % - Markeringsfarve4 4 4 3 2 4" xfId="13720" xr:uid="{00000000-0005-0000-0000-00001F150000}"/>
    <cellStyle name="20 % - Markeringsfarve4 4 4 3 2 4 2" xfId="36311" xr:uid="{00000000-0005-0000-0000-0000877C0000}"/>
    <cellStyle name="20 % - Markeringsfarve4 4 4 3 2 5" xfId="13721" xr:uid="{00000000-0005-0000-0000-000020150000}"/>
    <cellStyle name="20 % - Markeringsfarve4 4 4 3 2 5 2" xfId="36312" xr:uid="{00000000-0005-0000-0000-0000887C0000}"/>
    <cellStyle name="20 % - Markeringsfarve4 4 4 3 2 6" xfId="27609" xr:uid="{00000000-0005-0000-0000-0000817C0000}"/>
    <cellStyle name="20 % - Markeringsfarve4 4 4 3 3" xfId="5727" xr:uid="{00000000-0005-0000-0000-000021150000}"/>
    <cellStyle name="20 % - Markeringsfarve4 4 4 3 3 2" xfId="13722" xr:uid="{00000000-0005-0000-0000-000022150000}"/>
    <cellStyle name="20 % - Markeringsfarve4 4 4 3 3 2 2" xfId="36313" xr:uid="{00000000-0005-0000-0000-00008A7C0000}"/>
    <cellStyle name="20 % - Markeringsfarve4 4 4 3 3 3" xfId="13723" xr:uid="{00000000-0005-0000-0000-000023150000}"/>
    <cellStyle name="20 % - Markeringsfarve4 4 4 3 3 3 2" xfId="36314" xr:uid="{00000000-0005-0000-0000-00008B7C0000}"/>
    <cellStyle name="20 % - Markeringsfarve4 4 4 3 3 4" xfId="13724" xr:uid="{00000000-0005-0000-0000-000024150000}"/>
    <cellStyle name="20 % - Markeringsfarve4 4 4 3 3 4 2" xfId="36315" xr:uid="{00000000-0005-0000-0000-00008C7C0000}"/>
    <cellStyle name="20 % - Markeringsfarve4 4 4 3 3 5" xfId="29467" xr:uid="{00000000-0005-0000-0000-0000897C0000}"/>
    <cellStyle name="20 % - Markeringsfarve4 4 4 3 4" xfId="8591" xr:uid="{00000000-0005-0000-0000-000025150000}"/>
    <cellStyle name="20 % - Markeringsfarve4 4 4 3 4 2" xfId="31240" xr:uid="{00000000-0005-0000-0000-00008D7C0000}"/>
    <cellStyle name="20 % - Markeringsfarve4 4 4 3 5" xfId="13725" xr:uid="{00000000-0005-0000-0000-000026150000}"/>
    <cellStyle name="20 % - Markeringsfarve4 4 4 3 5 2" xfId="36316" xr:uid="{00000000-0005-0000-0000-00008E7C0000}"/>
    <cellStyle name="20 % - Markeringsfarve4 4 4 3 6" xfId="13726" xr:uid="{00000000-0005-0000-0000-000027150000}"/>
    <cellStyle name="20 % - Markeringsfarve4 4 4 3 6 2" xfId="36317" xr:uid="{00000000-0005-0000-0000-00008F7C0000}"/>
    <cellStyle name="20 % - Markeringsfarve4 4 4 3 7" xfId="27608" xr:uid="{00000000-0005-0000-0000-0000807C0000}"/>
    <cellStyle name="20 % - Markeringsfarve4 4 4 4" xfId="849" xr:uid="{00000000-0005-0000-0000-000028150000}"/>
    <cellStyle name="20 % - Markeringsfarve4 4 4 4 2" xfId="5729" xr:uid="{00000000-0005-0000-0000-000029150000}"/>
    <cellStyle name="20 % - Markeringsfarve4 4 4 4 2 2" xfId="13727" xr:uid="{00000000-0005-0000-0000-00002A150000}"/>
    <cellStyle name="20 % - Markeringsfarve4 4 4 4 2 2 2" xfId="36318" xr:uid="{00000000-0005-0000-0000-0000927C0000}"/>
    <cellStyle name="20 % - Markeringsfarve4 4 4 4 2 3" xfId="13728" xr:uid="{00000000-0005-0000-0000-00002B150000}"/>
    <cellStyle name="20 % - Markeringsfarve4 4 4 4 2 3 2" xfId="36319" xr:uid="{00000000-0005-0000-0000-0000937C0000}"/>
    <cellStyle name="20 % - Markeringsfarve4 4 4 4 2 4" xfId="13729" xr:uid="{00000000-0005-0000-0000-00002C150000}"/>
    <cellStyle name="20 % - Markeringsfarve4 4 4 4 2 4 2" xfId="36320" xr:uid="{00000000-0005-0000-0000-0000947C0000}"/>
    <cellStyle name="20 % - Markeringsfarve4 4 4 4 2 5" xfId="29469" xr:uid="{00000000-0005-0000-0000-0000917C0000}"/>
    <cellStyle name="20 % - Markeringsfarve4 4 4 4 3" xfId="8593" xr:uid="{00000000-0005-0000-0000-00002D150000}"/>
    <cellStyle name="20 % - Markeringsfarve4 4 4 4 3 2" xfId="31242" xr:uid="{00000000-0005-0000-0000-0000957C0000}"/>
    <cellStyle name="20 % - Markeringsfarve4 4 4 4 4" xfId="13730" xr:uid="{00000000-0005-0000-0000-00002E150000}"/>
    <cellStyle name="20 % - Markeringsfarve4 4 4 4 4 2" xfId="36321" xr:uid="{00000000-0005-0000-0000-0000967C0000}"/>
    <cellStyle name="20 % - Markeringsfarve4 4 4 4 5" xfId="13731" xr:uid="{00000000-0005-0000-0000-00002F150000}"/>
    <cellStyle name="20 % - Markeringsfarve4 4 4 4 5 2" xfId="36322" xr:uid="{00000000-0005-0000-0000-0000977C0000}"/>
    <cellStyle name="20 % - Markeringsfarve4 4 4 4 6" xfId="27610" xr:uid="{00000000-0005-0000-0000-0000907C0000}"/>
    <cellStyle name="20 % - Markeringsfarve4 4 4 5" xfId="850" xr:uid="{00000000-0005-0000-0000-000030150000}"/>
    <cellStyle name="20 % - Markeringsfarve4 4 4 5 2" xfId="5730" xr:uid="{00000000-0005-0000-0000-000031150000}"/>
    <cellStyle name="20 % - Markeringsfarve4 4 4 5 2 2" xfId="13732" xr:uid="{00000000-0005-0000-0000-000032150000}"/>
    <cellStyle name="20 % - Markeringsfarve4 4 4 5 2 2 2" xfId="36323" xr:uid="{00000000-0005-0000-0000-00009A7C0000}"/>
    <cellStyle name="20 % - Markeringsfarve4 4 4 5 2 3" xfId="13733" xr:uid="{00000000-0005-0000-0000-000033150000}"/>
    <cellStyle name="20 % - Markeringsfarve4 4 4 5 2 3 2" xfId="36324" xr:uid="{00000000-0005-0000-0000-00009B7C0000}"/>
    <cellStyle name="20 % - Markeringsfarve4 4 4 5 2 4" xfId="13734" xr:uid="{00000000-0005-0000-0000-000034150000}"/>
    <cellStyle name="20 % - Markeringsfarve4 4 4 5 2 4 2" xfId="36325" xr:uid="{00000000-0005-0000-0000-00009C7C0000}"/>
    <cellStyle name="20 % - Markeringsfarve4 4 4 5 2 5" xfId="29470" xr:uid="{00000000-0005-0000-0000-0000997C0000}"/>
    <cellStyle name="20 % - Markeringsfarve4 4 4 5 3" xfId="8594" xr:uid="{00000000-0005-0000-0000-000035150000}"/>
    <cellStyle name="20 % - Markeringsfarve4 4 4 5 3 2" xfId="31243" xr:uid="{00000000-0005-0000-0000-00009D7C0000}"/>
    <cellStyle name="20 % - Markeringsfarve4 4 4 5 4" xfId="13735" xr:uid="{00000000-0005-0000-0000-000036150000}"/>
    <cellStyle name="20 % - Markeringsfarve4 4 4 5 4 2" xfId="36326" xr:uid="{00000000-0005-0000-0000-00009E7C0000}"/>
    <cellStyle name="20 % - Markeringsfarve4 4 4 5 5" xfId="13736" xr:uid="{00000000-0005-0000-0000-000037150000}"/>
    <cellStyle name="20 % - Markeringsfarve4 4 4 5 5 2" xfId="36327" xr:uid="{00000000-0005-0000-0000-00009F7C0000}"/>
    <cellStyle name="20 % - Markeringsfarve4 4 4 5 6" xfId="27611" xr:uid="{00000000-0005-0000-0000-0000987C0000}"/>
    <cellStyle name="20 % - Markeringsfarve4 4 4 6" xfId="851" xr:uid="{00000000-0005-0000-0000-000038150000}"/>
    <cellStyle name="20 % - Markeringsfarve4 4 4 6 2" xfId="5731" xr:uid="{00000000-0005-0000-0000-000039150000}"/>
    <cellStyle name="20 % - Markeringsfarve4 4 4 6 2 2" xfId="29471" xr:uid="{00000000-0005-0000-0000-0000A17C0000}"/>
    <cellStyle name="20 % - Markeringsfarve4 4 4 6 3" xfId="8595" xr:uid="{00000000-0005-0000-0000-00003A150000}"/>
    <cellStyle name="20 % - Markeringsfarve4 4 4 6 3 2" xfId="31244" xr:uid="{00000000-0005-0000-0000-0000A27C0000}"/>
    <cellStyle name="20 % - Markeringsfarve4 4 4 6 4" xfId="13737" xr:uid="{00000000-0005-0000-0000-00003B150000}"/>
    <cellStyle name="20 % - Markeringsfarve4 4 4 6 4 2" xfId="36328" xr:uid="{00000000-0005-0000-0000-0000A37C0000}"/>
    <cellStyle name="20 % - Markeringsfarve4 4 4 6 5" xfId="27612" xr:uid="{00000000-0005-0000-0000-0000A07C0000}"/>
    <cellStyle name="20 % - Markeringsfarve4 4 4 7" xfId="5724" xr:uid="{00000000-0005-0000-0000-00003C150000}"/>
    <cellStyle name="20 % - Markeringsfarve4 4 4 7 2" xfId="13738" xr:uid="{00000000-0005-0000-0000-00003D150000}"/>
    <cellStyle name="20 % - Markeringsfarve4 4 4 7 2 2" xfId="36329" xr:uid="{00000000-0005-0000-0000-0000A57C0000}"/>
    <cellStyle name="20 % - Markeringsfarve4 4 4 7 3" xfId="13739" xr:uid="{00000000-0005-0000-0000-00003E150000}"/>
    <cellStyle name="20 % - Markeringsfarve4 4 4 7 3 2" xfId="36330" xr:uid="{00000000-0005-0000-0000-0000A67C0000}"/>
    <cellStyle name="20 % - Markeringsfarve4 4 4 7 4" xfId="13740" xr:uid="{00000000-0005-0000-0000-00003F150000}"/>
    <cellStyle name="20 % - Markeringsfarve4 4 4 7 4 2" xfId="36331" xr:uid="{00000000-0005-0000-0000-0000A77C0000}"/>
    <cellStyle name="20 % - Markeringsfarve4 4 4 7 5" xfId="29464" xr:uid="{00000000-0005-0000-0000-0000A47C0000}"/>
    <cellStyle name="20 % - Markeringsfarve4 4 4 8" xfId="8588" xr:uid="{00000000-0005-0000-0000-000040150000}"/>
    <cellStyle name="20 % - Markeringsfarve4 4 4 8 2" xfId="31237" xr:uid="{00000000-0005-0000-0000-0000A87C0000}"/>
    <cellStyle name="20 % - Markeringsfarve4 4 4 9" xfId="13741" xr:uid="{00000000-0005-0000-0000-000041150000}"/>
    <cellStyle name="20 % - Markeringsfarve4 4 4 9 2" xfId="36332" xr:uid="{00000000-0005-0000-0000-0000A97C0000}"/>
    <cellStyle name="20 % - Markeringsfarve4 4 5" xfId="852" xr:uid="{00000000-0005-0000-0000-000042150000}"/>
    <cellStyle name="20 % - Markeringsfarve4 4 5 2" xfId="13742" xr:uid="{00000000-0005-0000-0000-000043150000}"/>
    <cellStyle name="20 % - Markeringsfarve4 4 5 2 2" xfId="13743" xr:uid="{00000000-0005-0000-0000-000044150000}"/>
    <cellStyle name="20 % - Markeringsfarve4 4 5 2 3" xfId="13744" xr:uid="{00000000-0005-0000-0000-000045150000}"/>
    <cellStyle name="20 % - Markeringsfarve4 4 5 2 3 2" xfId="13745" xr:uid="{00000000-0005-0000-0000-000046150000}"/>
    <cellStyle name="20 % - Markeringsfarve4 4 5 2 3 2 2" xfId="36335" xr:uid="{00000000-0005-0000-0000-0000AC7C0000}"/>
    <cellStyle name="20 % - Markeringsfarve4 4 5 2 3 3" xfId="13746" xr:uid="{00000000-0005-0000-0000-000047150000}"/>
    <cellStyle name="20 % - Markeringsfarve4 4 5 2 3 3 2" xfId="36336" xr:uid="{00000000-0005-0000-0000-0000AD7C0000}"/>
    <cellStyle name="20 % - Markeringsfarve4 4 5 2 3 4" xfId="36334" xr:uid="{00000000-0005-0000-0000-0000AB7C0000}"/>
    <cellStyle name="20 % - Markeringsfarve4 4 5 2 4" xfId="36333" xr:uid="{00000000-0005-0000-0000-0000AA7C0000}"/>
    <cellStyle name="20 % - Markeringsfarve4 4 5 3" xfId="13747" xr:uid="{00000000-0005-0000-0000-000048150000}"/>
    <cellStyle name="20 % - Markeringsfarve4 4 5 3 2" xfId="13748" xr:uid="{00000000-0005-0000-0000-000049150000}"/>
    <cellStyle name="20 % - Markeringsfarve4 4 5 3 2 2" xfId="36338" xr:uid="{00000000-0005-0000-0000-0000AF7C0000}"/>
    <cellStyle name="20 % - Markeringsfarve4 4 5 3 3" xfId="13749" xr:uid="{00000000-0005-0000-0000-00004A150000}"/>
    <cellStyle name="20 % - Markeringsfarve4 4 5 3 3 2" xfId="36339" xr:uid="{00000000-0005-0000-0000-0000B07C0000}"/>
    <cellStyle name="20 % - Markeringsfarve4 4 5 3 4" xfId="13750" xr:uid="{00000000-0005-0000-0000-00004B150000}"/>
    <cellStyle name="20 % - Markeringsfarve4 4 5 3 4 2" xfId="36340" xr:uid="{00000000-0005-0000-0000-0000B17C0000}"/>
    <cellStyle name="20 % - Markeringsfarve4 4 5 3 5" xfId="36337" xr:uid="{00000000-0005-0000-0000-0000AE7C0000}"/>
    <cellStyle name="20 % - Markeringsfarve4 4 5 4" xfId="13751" xr:uid="{00000000-0005-0000-0000-00004C150000}"/>
    <cellStyle name="20 % - Markeringsfarve4 4 5 4 2" xfId="36341" xr:uid="{00000000-0005-0000-0000-0000B27C0000}"/>
    <cellStyle name="20 % - Markeringsfarve4 4 5 5" xfId="13752" xr:uid="{00000000-0005-0000-0000-00004D150000}"/>
    <cellStyle name="20 % - Markeringsfarve4 4 5 5 2" xfId="36342" xr:uid="{00000000-0005-0000-0000-0000B37C0000}"/>
    <cellStyle name="20 % - Markeringsfarve4 4 5 6" xfId="13753" xr:uid="{00000000-0005-0000-0000-00004E150000}"/>
    <cellStyle name="20 % - Markeringsfarve4 4 5 6 2" xfId="36343" xr:uid="{00000000-0005-0000-0000-0000B47C0000}"/>
    <cellStyle name="20 % - Markeringsfarve4 4 6" xfId="853" xr:uid="{00000000-0005-0000-0000-00004F150000}"/>
    <cellStyle name="20 % - Markeringsfarve4 4 6 2" xfId="854" xr:uid="{00000000-0005-0000-0000-000050150000}"/>
    <cellStyle name="20 % - Markeringsfarve4 4 6 2 2" xfId="5733" xr:uid="{00000000-0005-0000-0000-000051150000}"/>
    <cellStyle name="20 % - Markeringsfarve4 4 6 2 2 2" xfId="13754" xr:uid="{00000000-0005-0000-0000-000052150000}"/>
    <cellStyle name="20 % - Markeringsfarve4 4 6 2 2 2 2" xfId="36344" xr:uid="{00000000-0005-0000-0000-0000B87C0000}"/>
    <cellStyle name="20 % - Markeringsfarve4 4 6 2 2 3" xfId="13755" xr:uid="{00000000-0005-0000-0000-000053150000}"/>
    <cellStyle name="20 % - Markeringsfarve4 4 6 2 2 3 2" xfId="36345" xr:uid="{00000000-0005-0000-0000-0000B97C0000}"/>
    <cellStyle name="20 % - Markeringsfarve4 4 6 2 2 4" xfId="13756" xr:uid="{00000000-0005-0000-0000-000054150000}"/>
    <cellStyle name="20 % - Markeringsfarve4 4 6 2 2 4 2" xfId="36346" xr:uid="{00000000-0005-0000-0000-0000BA7C0000}"/>
    <cellStyle name="20 % - Markeringsfarve4 4 6 2 2 5" xfId="29473" xr:uid="{00000000-0005-0000-0000-0000B77C0000}"/>
    <cellStyle name="20 % - Markeringsfarve4 4 6 2 3" xfId="8597" xr:uid="{00000000-0005-0000-0000-000055150000}"/>
    <cellStyle name="20 % - Markeringsfarve4 4 6 2 3 2" xfId="31246" xr:uid="{00000000-0005-0000-0000-0000BB7C0000}"/>
    <cellStyle name="20 % - Markeringsfarve4 4 6 2 4" xfId="13757" xr:uid="{00000000-0005-0000-0000-000056150000}"/>
    <cellStyle name="20 % - Markeringsfarve4 4 6 2 4 2" xfId="36347" xr:uid="{00000000-0005-0000-0000-0000BC7C0000}"/>
    <cellStyle name="20 % - Markeringsfarve4 4 6 2 5" xfId="13758" xr:uid="{00000000-0005-0000-0000-000057150000}"/>
    <cellStyle name="20 % - Markeringsfarve4 4 6 2 5 2" xfId="36348" xr:uid="{00000000-0005-0000-0000-0000BD7C0000}"/>
    <cellStyle name="20 % - Markeringsfarve4 4 6 2 6" xfId="27614" xr:uid="{00000000-0005-0000-0000-0000B67C0000}"/>
    <cellStyle name="20 % - Markeringsfarve4 4 6 3" xfId="5732" xr:uid="{00000000-0005-0000-0000-000058150000}"/>
    <cellStyle name="20 % - Markeringsfarve4 4 6 3 2" xfId="13759" xr:uid="{00000000-0005-0000-0000-000059150000}"/>
    <cellStyle name="20 % - Markeringsfarve4 4 6 3 2 2" xfId="36349" xr:uid="{00000000-0005-0000-0000-0000BF7C0000}"/>
    <cellStyle name="20 % - Markeringsfarve4 4 6 3 3" xfId="13760" xr:uid="{00000000-0005-0000-0000-00005A150000}"/>
    <cellStyle name="20 % - Markeringsfarve4 4 6 3 3 2" xfId="36350" xr:uid="{00000000-0005-0000-0000-0000C07C0000}"/>
    <cellStyle name="20 % - Markeringsfarve4 4 6 3 4" xfId="13761" xr:uid="{00000000-0005-0000-0000-00005B150000}"/>
    <cellStyle name="20 % - Markeringsfarve4 4 6 3 4 2" xfId="36351" xr:uid="{00000000-0005-0000-0000-0000C17C0000}"/>
    <cellStyle name="20 % - Markeringsfarve4 4 6 3 5" xfId="29472" xr:uid="{00000000-0005-0000-0000-0000BE7C0000}"/>
    <cellStyle name="20 % - Markeringsfarve4 4 6 4" xfId="8596" xr:uid="{00000000-0005-0000-0000-00005C150000}"/>
    <cellStyle name="20 % - Markeringsfarve4 4 6 4 2" xfId="31245" xr:uid="{00000000-0005-0000-0000-0000C27C0000}"/>
    <cellStyle name="20 % - Markeringsfarve4 4 6 5" xfId="13762" xr:uid="{00000000-0005-0000-0000-00005D150000}"/>
    <cellStyle name="20 % - Markeringsfarve4 4 6 5 2" xfId="36352" xr:uid="{00000000-0005-0000-0000-0000C37C0000}"/>
    <cellStyle name="20 % - Markeringsfarve4 4 6 6" xfId="13763" xr:uid="{00000000-0005-0000-0000-00005E150000}"/>
    <cellStyle name="20 % - Markeringsfarve4 4 6 6 2" xfId="36353" xr:uid="{00000000-0005-0000-0000-0000C47C0000}"/>
    <cellStyle name="20 % - Markeringsfarve4 4 6 7" xfId="27613" xr:uid="{00000000-0005-0000-0000-0000B57C0000}"/>
    <cellStyle name="20 % - Markeringsfarve4 4 7" xfId="13764" xr:uid="{00000000-0005-0000-0000-00005F150000}"/>
    <cellStyle name="20 % - Markeringsfarve4 4 7 2" xfId="13765" xr:uid="{00000000-0005-0000-0000-000060150000}"/>
    <cellStyle name="20 % - Markeringsfarve4 4 7 3" xfId="13766" xr:uid="{00000000-0005-0000-0000-000061150000}"/>
    <cellStyle name="20 % - Markeringsfarve4 4 7 3 2" xfId="13767" xr:uid="{00000000-0005-0000-0000-000062150000}"/>
    <cellStyle name="20 % - Markeringsfarve4 4 7 3 2 2" xfId="36356" xr:uid="{00000000-0005-0000-0000-0000C77C0000}"/>
    <cellStyle name="20 % - Markeringsfarve4 4 7 3 3" xfId="13768" xr:uid="{00000000-0005-0000-0000-000063150000}"/>
    <cellStyle name="20 % - Markeringsfarve4 4 7 3 3 2" xfId="36357" xr:uid="{00000000-0005-0000-0000-0000C87C0000}"/>
    <cellStyle name="20 % - Markeringsfarve4 4 7 3 4" xfId="36355" xr:uid="{00000000-0005-0000-0000-0000C67C0000}"/>
    <cellStyle name="20 % - Markeringsfarve4 4 7 4" xfId="36354" xr:uid="{00000000-0005-0000-0000-0000C57C0000}"/>
    <cellStyle name="20 % - Markeringsfarve4 4 8" xfId="13769" xr:uid="{00000000-0005-0000-0000-000064150000}"/>
    <cellStyle name="20 % - Markeringsfarve4 4 8 2" xfId="13770" xr:uid="{00000000-0005-0000-0000-000065150000}"/>
    <cellStyle name="20 % - Markeringsfarve4 4 8 2 2" xfId="36359" xr:uid="{00000000-0005-0000-0000-0000CA7C0000}"/>
    <cellStyle name="20 % - Markeringsfarve4 4 8 3" xfId="13771" xr:uid="{00000000-0005-0000-0000-000066150000}"/>
    <cellStyle name="20 % - Markeringsfarve4 4 8 3 2" xfId="36360" xr:uid="{00000000-0005-0000-0000-0000CB7C0000}"/>
    <cellStyle name="20 % - Markeringsfarve4 4 8 4" xfId="13772" xr:uid="{00000000-0005-0000-0000-000067150000}"/>
    <cellStyle name="20 % - Markeringsfarve4 4 8 4 2" xfId="36361" xr:uid="{00000000-0005-0000-0000-0000CC7C0000}"/>
    <cellStyle name="20 % - Markeringsfarve4 4 8 5" xfId="36358" xr:uid="{00000000-0005-0000-0000-0000C97C0000}"/>
    <cellStyle name="20 % - Markeringsfarve4 4 9" xfId="13773" xr:uid="{00000000-0005-0000-0000-000068150000}"/>
    <cellStyle name="20 % - Markeringsfarve4 4 9 2" xfId="36362" xr:uid="{00000000-0005-0000-0000-0000CD7C0000}"/>
    <cellStyle name="20 % - Markeringsfarve4 5" xfId="855" xr:uid="{00000000-0005-0000-0000-000069150000}"/>
    <cellStyle name="20 % - Markeringsfarve4 5 2" xfId="856" xr:uid="{00000000-0005-0000-0000-00006A150000}"/>
    <cellStyle name="20 % - Markeringsfarve4 5 2 2" xfId="13774" xr:uid="{00000000-0005-0000-0000-00006B150000}"/>
    <cellStyle name="20 % - Markeringsfarve4 5 2 2 2" xfId="13775" xr:uid="{00000000-0005-0000-0000-00006C150000}"/>
    <cellStyle name="20 % - Markeringsfarve4 5 2 2 3" xfId="13776" xr:uid="{00000000-0005-0000-0000-00006D150000}"/>
    <cellStyle name="20 % - Markeringsfarve4 5 2 2 3 2" xfId="13777" xr:uid="{00000000-0005-0000-0000-00006E150000}"/>
    <cellStyle name="20 % - Markeringsfarve4 5 2 2 3 2 2" xfId="36365" xr:uid="{00000000-0005-0000-0000-0000D07C0000}"/>
    <cellStyle name="20 % - Markeringsfarve4 5 2 2 3 3" xfId="13778" xr:uid="{00000000-0005-0000-0000-00006F150000}"/>
    <cellStyle name="20 % - Markeringsfarve4 5 2 2 3 3 2" xfId="36366" xr:uid="{00000000-0005-0000-0000-0000D17C0000}"/>
    <cellStyle name="20 % - Markeringsfarve4 5 2 2 3 4" xfId="36364" xr:uid="{00000000-0005-0000-0000-0000CF7C0000}"/>
    <cellStyle name="20 % - Markeringsfarve4 5 2 2 4" xfId="36363" xr:uid="{00000000-0005-0000-0000-0000CE7C0000}"/>
    <cellStyle name="20 % - Markeringsfarve4 5 2 3" xfId="13779" xr:uid="{00000000-0005-0000-0000-000070150000}"/>
    <cellStyle name="20 % - Markeringsfarve4 5 2 3 2" xfId="13780" xr:uid="{00000000-0005-0000-0000-000071150000}"/>
    <cellStyle name="20 % - Markeringsfarve4 5 2 3 2 2" xfId="36368" xr:uid="{00000000-0005-0000-0000-0000D37C0000}"/>
    <cellStyle name="20 % - Markeringsfarve4 5 2 3 3" xfId="13781" xr:uid="{00000000-0005-0000-0000-000072150000}"/>
    <cellStyle name="20 % - Markeringsfarve4 5 2 3 3 2" xfId="36369" xr:uid="{00000000-0005-0000-0000-0000D47C0000}"/>
    <cellStyle name="20 % - Markeringsfarve4 5 2 3 4" xfId="13782" xr:uid="{00000000-0005-0000-0000-000073150000}"/>
    <cellStyle name="20 % - Markeringsfarve4 5 2 3 4 2" xfId="36370" xr:uid="{00000000-0005-0000-0000-0000D57C0000}"/>
    <cellStyle name="20 % - Markeringsfarve4 5 2 3 5" xfId="36367" xr:uid="{00000000-0005-0000-0000-0000D27C0000}"/>
    <cellStyle name="20 % - Markeringsfarve4 5 2 4" xfId="13783" xr:uid="{00000000-0005-0000-0000-000074150000}"/>
    <cellStyle name="20 % - Markeringsfarve4 5 2 4 2" xfId="36371" xr:uid="{00000000-0005-0000-0000-0000D67C0000}"/>
    <cellStyle name="20 % - Markeringsfarve4 5 2 5" xfId="13784" xr:uid="{00000000-0005-0000-0000-000075150000}"/>
    <cellStyle name="20 % - Markeringsfarve4 5 2 5 2" xfId="36372" xr:uid="{00000000-0005-0000-0000-0000D77C0000}"/>
    <cellStyle name="20 % - Markeringsfarve4 5 2 6" xfId="13785" xr:uid="{00000000-0005-0000-0000-000076150000}"/>
    <cellStyle name="20 % - Markeringsfarve4 5 2 6 2" xfId="36373" xr:uid="{00000000-0005-0000-0000-0000D87C0000}"/>
    <cellStyle name="20 % - Markeringsfarve4 5 3" xfId="857" xr:uid="{00000000-0005-0000-0000-000077150000}"/>
    <cellStyle name="20 % - Markeringsfarve4 5 4" xfId="858" xr:uid="{00000000-0005-0000-0000-000078150000}"/>
    <cellStyle name="20 % - Markeringsfarve4 5 4 2" xfId="859" xr:uid="{00000000-0005-0000-0000-000079150000}"/>
    <cellStyle name="20 % - Markeringsfarve4 5 4 2 2" xfId="5735" xr:uid="{00000000-0005-0000-0000-00007A150000}"/>
    <cellStyle name="20 % - Markeringsfarve4 5 4 2 2 2" xfId="13786" xr:uid="{00000000-0005-0000-0000-00007B150000}"/>
    <cellStyle name="20 % - Markeringsfarve4 5 4 2 2 2 2" xfId="36374" xr:uid="{00000000-0005-0000-0000-0000DC7C0000}"/>
    <cellStyle name="20 % - Markeringsfarve4 5 4 2 2 3" xfId="13787" xr:uid="{00000000-0005-0000-0000-00007C150000}"/>
    <cellStyle name="20 % - Markeringsfarve4 5 4 2 2 3 2" xfId="36375" xr:uid="{00000000-0005-0000-0000-0000DD7C0000}"/>
    <cellStyle name="20 % - Markeringsfarve4 5 4 2 2 4" xfId="13788" xr:uid="{00000000-0005-0000-0000-00007D150000}"/>
    <cellStyle name="20 % - Markeringsfarve4 5 4 2 2 4 2" xfId="36376" xr:uid="{00000000-0005-0000-0000-0000DE7C0000}"/>
    <cellStyle name="20 % - Markeringsfarve4 5 4 2 2 5" xfId="29475" xr:uid="{00000000-0005-0000-0000-0000DB7C0000}"/>
    <cellStyle name="20 % - Markeringsfarve4 5 4 2 3" xfId="8599" xr:uid="{00000000-0005-0000-0000-00007E150000}"/>
    <cellStyle name="20 % - Markeringsfarve4 5 4 2 3 2" xfId="31248" xr:uid="{00000000-0005-0000-0000-0000DF7C0000}"/>
    <cellStyle name="20 % - Markeringsfarve4 5 4 2 4" xfId="13789" xr:uid="{00000000-0005-0000-0000-00007F150000}"/>
    <cellStyle name="20 % - Markeringsfarve4 5 4 2 4 2" xfId="36377" xr:uid="{00000000-0005-0000-0000-0000E07C0000}"/>
    <cellStyle name="20 % - Markeringsfarve4 5 4 2 5" xfId="13790" xr:uid="{00000000-0005-0000-0000-000080150000}"/>
    <cellStyle name="20 % - Markeringsfarve4 5 4 2 5 2" xfId="36378" xr:uid="{00000000-0005-0000-0000-0000E17C0000}"/>
    <cellStyle name="20 % - Markeringsfarve4 5 4 2 6" xfId="27616" xr:uid="{00000000-0005-0000-0000-0000DA7C0000}"/>
    <cellStyle name="20 % - Markeringsfarve4 5 4 3" xfId="5734" xr:uid="{00000000-0005-0000-0000-000081150000}"/>
    <cellStyle name="20 % - Markeringsfarve4 5 4 3 2" xfId="13791" xr:uid="{00000000-0005-0000-0000-000082150000}"/>
    <cellStyle name="20 % - Markeringsfarve4 5 4 3 2 2" xfId="36379" xr:uid="{00000000-0005-0000-0000-0000E37C0000}"/>
    <cellStyle name="20 % - Markeringsfarve4 5 4 3 3" xfId="13792" xr:uid="{00000000-0005-0000-0000-000083150000}"/>
    <cellStyle name="20 % - Markeringsfarve4 5 4 3 3 2" xfId="36380" xr:uid="{00000000-0005-0000-0000-0000E47C0000}"/>
    <cellStyle name="20 % - Markeringsfarve4 5 4 3 4" xfId="13793" xr:uid="{00000000-0005-0000-0000-000084150000}"/>
    <cellStyle name="20 % - Markeringsfarve4 5 4 3 4 2" xfId="36381" xr:uid="{00000000-0005-0000-0000-0000E57C0000}"/>
    <cellStyle name="20 % - Markeringsfarve4 5 4 3 5" xfId="29474" xr:uid="{00000000-0005-0000-0000-0000E27C0000}"/>
    <cellStyle name="20 % - Markeringsfarve4 5 4 4" xfId="8598" xr:uid="{00000000-0005-0000-0000-000085150000}"/>
    <cellStyle name="20 % - Markeringsfarve4 5 4 4 2" xfId="31247" xr:uid="{00000000-0005-0000-0000-0000E67C0000}"/>
    <cellStyle name="20 % - Markeringsfarve4 5 4 5" xfId="13794" xr:uid="{00000000-0005-0000-0000-000086150000}"/>
    <cellStyle name="20 % - Markeringsfarve4 5 4 5 2" xfId="36382" xr:uid="{00000000-0005-0000-0000-0000E77C0000}"/>
    <cellStyle name="20 % - Markeringsfarve4 5 4 6" xfId="13795" xr:uid="{00000000-0005-0000-0000-000087150000}"/>
    <cellStyle name="20 % - Markeringsfarve4 5 4 6 2" xfId="36383" xr:uid="{00000000-0005-0000-0000-0000E87C0000}"/>
    <cellStyle name="20 % - Markeringsfarve4 5 4 7" xfId="27615" xr:uid="{00000000-0005-0000-0000-0000D97C0000}"/>
    <cellStyle name="20 % - Markeringsfarve4 5 5" xfId="13796" xr:uid="{00000000-0005-0000-0000-000088150000}"/>
    <cellStyle name="20 % - Markeringsfarve4 5 5 2" xfId="13797" xr:uid="{00000000-0005-0000-0000-000089150000}"/>
    <cellStyle name="20 % - Markeringsfarve4 5 5 3" xfId="13798" xr:uid="{00000000-0005-0000-0000-00008A150000}"/>
    <cellStyle name="20 % - Markeringsfarve4 5 5 3 2" xfId="13799" xr:uid="{00000000-0005-0000-0000-00008B150000}"/>
    <cellStyle name="20 % - Markeringsfarve4 5 5 3 2 2" xfId="36386" xr:uid="{00000000-0005-0000-0000-0000EB7C0000}"/>
    <cellStyle name="20 % - Markeringsfarve4 5 5 3 3" xfId="13800" xr:uid="{00000000-0005-0000-0000-00008C150000}"/>
    <cellStyle name="20 % - Markeringsfarve4 5 5 3 3 2" xfId="36387" xr:uid="{00000000-0005-0000-0000-0000EC7C0000}"/>
    <cellStyle name="20 % - Markeringsfarve4 5 5 3 4" xfId="36385" xr:uid="{00000000-0005-0000-0000-0000EA7C0000}"/>
    <cellStyle name="20 % - Markeringsfarve4 5 5 4" xfId="36384" xr:uid="{00000000-0005-0000-0000-0000E97C0000}"/>
    <cellStyle name="20 % - Markeringsfarve4 5 6" xfId="13801" xr:uid="{00000000-0005-0000-0000-00008D150000}"/>
    <cellStyle name="20 % - Markeringsfarve4 5 6 2" xfId="13802" xr:uid="{00000000-0005-0000-0000-00008E150000}"/>
    <cellStyle name="20 % - Markeringsfarve4 5 6 2 2" xfId="36389" xr:uid="{00000000-0005-0000-0000-0000EE7C0000}"/>
    <cellStyle name="20 % - Markeringsfarve4 5 6 3" xfId="13803" xr:uid="{00000000-0005-0000-0000-00008F150000}"/>
    <cellStyle name="20 % - Markeringsfarve4 5 6 3 2" xfId="36390" xr:uid="{00000000-0005-0000-0000-0000EF7C0000}"/>
    <cellStyle name="20 % - Markeringsfarve4 5 6 4" xfId="13804" xr:uid="{00000000-0005-0000-0000-000090150000}"/>
    <cellStyle name="20 % - Markeringsfarve4 5 6 4 2" xfId="36391" xr:uid="{00000000-0005-0000-0000-0000F07C0000}"/>
    <cellStyle name="20 % - Markeringsfarve4 5 6 5" xfId="36388" xr:uid="{00000000-0005-0000-0000-0000ED7C0000}"/>
    <cellStyle name="20 % - Markeringsfarve4 5 7" xfId="13805" xr:uid="{00000000-0005-0000-0000-000091150000}"/>
    <cellStyle name="20 % - Markeringsfarve4 5 7 2" xfId="36392" xr:uid="{00000000-0005-0000-0000-0000F17C0000}"/>
    <cellStyle name="20 % - Markeringsfarve4 5 8" xfId="13806" xr:uid="{00000000-0005-0000-0000-000092150000}"/>
    <cellStyle name="20 % - Markeringsfarve4 5 8 2" xfId="36393" xr:uid="{00000000-0005-0000-0000-0000F27C0000}"/>
    <cellStyle name="20 % - Markeringsfarve4 5 9" xfId="13807" xr:uid="{00000000-0005-0000-0000-000093150000}"/>
    <cellStyle name="20 % - Markeringsfarve4 5 9 2" xfId="36394" xr:uid="{00000000-0005-0000-0000-0000F37C0000}"/>
    <cellStyle name="20 % - Markeringsfarve4 6" xfId="860" xr:uid="{00000000-0005-0000-0000-000094150000}"/>
    <cellStyle name="20 % - Markeringsfarve4 6 2" xfId="861" xr:uid="{00000000-0005-0000-0000-000095150000}"/>
    <cellStyle name="20 % - Markeringsfarve4 6 2 2" xfId="13808" xr:uid="{00000000-0005-0000-0000-000096150000}"/>
    <cellStyle name="20 % - Markeringsfarve4 6 2 2 2" xfId="13809" xr:uid="{00000000-0005-0000-0000-000097150000}"/>
    <cellStyle name="20 % - Markeringsfarve4 6 2 2 3" xfId="13810" xr:uid="{00000000-0005-0000-0000-000098150000}"/>
    <cellStyle name="20 % - Markeringsfarve4 6 2 2 3 2" xfId="13811" xr:uid="{00000000-0005-0000-0000-000099150000}"/>
    <cellStyle name="20 % - Markeringsfarve4 6 2 2 3 2 2" xfId="36397" xr:uid="{00000000-0005-0000-0000-0000F67C0000}"/>
    <cellStyle name="20 % - Markeringsfarve4 6 2 2 3 3" xfId="13812" xr:uid="{00000000-0005-0000-0000-00009A150000}"/>
    <cellStyle name="20 % - Markeringsfarve4 6 2 2 3 3 2" xfId="36398" xr:uid="{00000000-0005-0000-0000-0000F77C0000}"/>
    <cellStyle name="20 % - Markeringsfarve4 6 2 2 3 4" xfId="36396" xr:uid="{00000000-0005-0000-0000-0000F57C0000}"/>
    <cellStyle name="20 % - Markeringsfarve4 6 2 2 4" xfId="36395" xr:uid="{00000000-0005-0000-0000-0000F47C0000}"/>
    <cellStyle name="20 % - Markeringsfarve4 6 2 3" xfId="13813" xr:uid="{00000000-0005-0000-0000-00009B150000}"/>
    <cellStyle name="20 % - Markeringsfarve4 6 2 3 2" xfId="13814" xr:uid="{00000000-0005-0000-0000-00009C150000}"/>
    <cellStyle name="20 % - Markeringsfarve4 6 2 3 2 2" xfId="36400" xr:uid="{00000000-0005-0000-0000-0000F97C0000}"/>
    <cellStyle name="20 % - Markeringsfarve4 6 2 3 3" xfId="13815" xr:uid="{00000000-0005-0000-0000-00009D150000}"/>
    <cellStyle name="20 % - Markeringsfarve4 6 2 3 3 2" xfId="36401" xr:uid="{00000000-0005-0000-0000-0000FA7C0000}"/>
    <cellStyle name="20 % - Markeringsfarve4 6 2 3 4" xfId="13816" xr:uid="{00000000-0005-0000-0000-00009E150000}"/>
    <cellStyle name="20 % - Markeringsfarve4 6 2 3 4 2" xfId="36402" xr:uid="{00000000-0005-0000-0000-0000FB7C0000}"/>
    <cellStyle name="20 % - Markeringsfarve4 6 2 3 5" xfId="36399" xr:uid="{00000000-0005-0000-0000-0000F87C0000}"/>
    <cellStyle name="20 % - Markeringsfarve4 6 2 4" xfId="13817" xr:uid="{00000000-0005-0000-0000-00009F150000}"/>
    <cellStyle name="20 % - Markeringsfarve4 6 2 4 2" xfId="36403" xr:uid="{00000000-0005-0000-0000-0000FC7C0000}"/>
    <cellStyle name="20 % - Markeringsfarve4 6 2 5" xfId="13818" xr:uid="{00000000-0005-0000-0000-0000A0150000}"/>
    <cellStyle name="20 % - Markeringsfarve4 6 2 5 2" xfId="36404" xr:uid="{00000000-0005-0000-0000-0000FD7C0000}"/>
    <cellStyle name="20 % - Markeringsfarve4 6 2 6" xfId="13819" xr:uid="{00000000-0005-0000-0000-0000A1150000}"/>
    <cellStyle name="20 % - Markeringsfarve4 6 2 6 2" xfId="36405" xr:uid="{00000000-0005-0000-0000-0000FE7C0000}"/>
    <cellStyle name="20 % - Markeringsfarve4 6 3" xfId="862" xr:uid="{00000000-0005-0000-0000-0000A2150000}"/>
    <cellStyle name="20 % - Markeringsfarve4 6 4" xfId="863" xr:uid="{00000000-0005-0000-0000-0000A3150000}"/>
    <cellStyle name="20 % - Markeringsfarve4 6 4 2" xfId="864" xr:uid="{00000000-0005-0000-0000-0000A4150000}"/>
    <cellStyle name="20 % - Markeringsfarve4 6 4 2 2" xfId="5737" xr:uid="{00000000-0005-0000-0000-0000A5150000}"/>
    <cellStyle name="20 % - Markeringsfarve4 6 4 2 2 2" xfId="13820" xr:uid="{00000000-0005-0000-0000-0000A6150000}"/>
    <cellStyle name="20 % - Markeringsfarve4 6 4 2 2 2 2" xfId="36406" xr:uid="{00000000-0005-0000-0000-0000027D0000}"/>
    <cellStyle name="20 % - Markeringsfarve4 6 4 2 2 3" xfId="13821" xr:uid="{00000000-0005-0000-0000-0000A7150000}"/>
    <cellStyle name="20 % - Markeringsfarve4 6 4 2 2 3 2" xfId="36407" xr:uid="{00000000-0005-0000-0000-0000037D0000}"/>
    <cellStyle name="20 % - Markeringsfarve4 6 4 2 2 4" xfId="13822" xr:uid="{00000000-0005-0000-0000-0000A8150000}"/>
    <cellStyle name="20 % - Markeringsfarve4 6 4 2 2 4 2" xfId="36408" xr:uid="{00000000-0005-0000-0000-0000047D0000}"/>
    <cellStyle name="20 % - Markeringsfarve4 6 4 2 2 5" xfId="29477" xr:uid="{00000000-0005-0000-0000-0000017D0000}"/>
    <cellStyle name="20 % - Markeringsfarve4 6 4 2 3" xfId="8601" xr:uid="{00000000-0005-0000-0000-0000A9150000}"/>
    <cellStyle name="20 % - Markeringsfarve4 6 4 2 3 2" xfId="31250" xr:uid="{00000000-0005-0000-0000-0000057D0000}"/>
    <cellStyle name="20 % - Markeringsfarve4 6 4 2 4" xfId="13823" xr:uid="{00000000-0005-0000-0000-0000AA150000}"/>
    <cellStyle name="20 % - Markeringsfarve4 6 4 2 4 2" xfId="36409" xr:uid="{00000000-0005-0000-0000-0000067D0000}"/>
    <cellStyle name="20 % - Markeringsfarve4 6 4 2 5" xfId="13824" xr:uid="{00000000-0005-0000-0000-0000AB150000}"/>
    <cellStyle name="20 % - Markeringsfarve4 6 4 2 5 2" xfId="36410" xr:uid="{00000000-0005-0000-0000-0000077D0000}"/>
    <cellStyle name="20 % - Markeringsfarve4 6 4 2 6" xfId="27618" xr:uid="{00000000-0005-0000-0000-0000007D0000}"/>
    <cellStyle name="20 % - Markeringsfarve4 6 4 3" xfId="5736" xr:uid="{00000000-0005-0000-0000-0000AC150000}"/>
    <cellStyle name="20 % - Markeringsfarve4 6 4 3 2" xfId="13825" xr:uid="{00000000-0005-0000-0000-0000AD150000}"/>
    <cellStyle name="20 % - Markeringsfarve4 6 4 3 2 2" xfId="36411" xr:uid="{00000000-0005-0000-0000-0000097D0000}"/>
    <cellStyle name="20 % - Markeringsfarve4 6 4 3 3" xfId="13826" xr:uid="{00000000-0005-0000-0000-0000AE150000}"/>
    <cellStyle name="20 % - Markeringsfarve4 6 4 3 3 2" xfId="36412" xr:uid="{00000000-0005-0000-0000-00000A7D0000}"/>
    <cellStyle name="20 % - Markeringsfarve4 6 4 3 4" xfId="13827" xr:uid="{00000000-0005-0000-0000-0000AF150000}"/>
    <cellStyle name="20 % - Markeringsfarve4 6 4 3 4 2" xfId="36413" xr:uid="{00000000-0005-0000-0000-00000B7D0000}"/>
    <cellStyle name="20 % - Markeringsfarve4 6 4 3 5" xfId="29476" xr:uid="{00000000-0005-0000-0000-0000087D0000}"/>
    <cellStyle name="20 % - Markeringsfarve4 6 4 4" xfId="8600" xr:uid="{00000000-0005-0000-0000-0000B0150000}"/>
    <cellStyle name="20 % - Markeringsfarve4 6 4 4 2" xfId="31249" xr:uid="{00000000-0005-0000-0000-00000C7D0000}"/>
    <cellStyle name="20 % - Markeringsfarve4 6 4 5" xfId="13828" xr:uid="{00000000-0005-0000-0000-0000B1150000}"/>
    <cellStyle name="20 % - Markeringsfarve4 6 4 5 2" xfId="36414" xr:uid="{00000000-0005-0000-0000-00000D7D0000}"/>
    <cellStyle name="20 % - Markeringsfarve4 6 4 6" xfId="13829" xr:uid="{00000000-0005-0000-0000-0000B2150000}"/>
    <cellStyle name="20 % - Markeringsfarve4 6 4 6 2" xfId="36415" xr:uid="{00000000-0005-0000-0000-00000E7D0000}"/>
    <cellStyle name="20 % - Markeringsfarve4 6 4 7" xfId="27617" xr:uid="{00000000-0005-0000-0000-0000FF7C0000}"/>
    <cellStyle name="20 % - Markeringsfarve4 6 5" xfId="13830" xr:uid="{00000000-0005-0000-0000-0000B3150000}"/>
    <cellStyle name="20 % - Markeringsfarve4 6 5 2" xfId="13831" xr:uid="{00000000-0005-0000-0000-0000B4150000}"/>
    <cellStyle name="20 % - Markeringsfarve4 6 5 3" xfId="13832" xr:uid="{00000000-0005-0000-0000-0000B5150000}"/>
    <cellStyle name="20 % - Markeringsfarve4 6 5 3 2" xfId="13833" xr:uid="{00000000-0005-0000-0000-0000B6150000}"/>
    <cellStyle name="20 % - Markeringsfarve4 6 5 3 2 2" xfId="36418" xr:uid="{00000000-0005-0000-0000-0000117D0000}"/>
    <cellStyle name="20 % - Markeringsfarve4 6 5 3 3" xfId="13834" xr:uid="{00000000-0005-0000-0000-0000B7150000}"/>
    <cellStyle name="20 % - Markeringsfarve4 6 5 3 3 2" xfId="36419" xr:uid="{00000000-0005-0000-0000-0000127D0000}"/>
    <cellStyle name="20 % - Markeringsfarve4 6 5 3 4" xfId="36417" xr:uid="{00000000-0005-0000-0000-0000107D0000}"/>
    <cellStyle name="20 % - Markeringsfarve4 6 5 4" xfId="36416" xr:uid="{00000000-0005-0000-0000-00000F7D0000}"/>
    <cellStyle name="20 % - Markeringsfarve4 6 6" xfId="13835" xr:uid="{00000000-0005-0000-0000-0000B8150000}"/>
    <cellStyle name="20 % - Markeringsfarve4 6 6 2" xfId="13836" xr:uid="{00000000-0005-0000-0000-0000B9150000}"/>
    <cellStyle name="20 % - Markeringsfarve4 6 6 2 2" xfId="36421" xr:uid="{00000000-0005-0000-0000-0000147D0000}"/>
    <cellStyle name="20 % - Markeringsfarve4 6 6 3" xfId="13837" xr:uid="{00000000-0005-0000-0000-0000BA150000}"/>
    <cellStyle name="20 % - Markeringsfarve4 6 6 3 2" xfId="36422" xr:uid="{00000000-0005-0000-0000-0000157D0000}"/>
    <cellStyle name="20 % - Markeringsfarve4 6 6 4" xfId="13838" xr:uid="{00000000-0005-0000-0000-0000BB150000}"/>
    <cellStyle name="20 % - Markeringsfarve4 6 6 4 2" xfId="36423" xr:uid="{00000000-0005-0000-0000-0000167D0000}"/>
    <cellStyle name="20 % - Markeringsfarve4 6 6 5" xfId="36420" xr:uid="{00000000-0005-0000-0000-0000137D0000}"/>
    <cellStyle name="20 % - Markeringsfarve4 6 7" xfId="13839" xr:uid="{00000000-0005-0000-0000-0000BC150000}"/>
    <cellStyle name="20 % - Markeringsfarve4 6 7 2" xfId="36424" xr:uid="{00000000-0005-0000-0000-0000177D0000}"/>
    <cellStyle name="20 % - Markeringsfarve4 6 8" xfId="13840" xr:uid="{00000000-0005-0000-0000-0000BD150000}"/>
    <cellStyle name="20 % - Markeringsfarve4 6 8 2" xfId="36425" xr:uid="{00000000-0005-0000-0000-0000187D0000}"/>
    <cellStyle name="20 % - Markeringsfarve4 6 9" xfId="13841" xr:uid="{00000000-0005-0000-0000-0000BE150000}"/>
    <cellStyle name="20 % - Markeringsfarve4 6 9 2" xfId="36426" xr:uid="{00000000-0005-0000-0000-0000197D0000}"/>
    <cellStyle name="20 % - Markeringsfarve4 7" xfId="865" xr:uid="{00000000-0005-0000-0000-0000BF150000}"/>
    <cellStyle name="20 % - Markeringsfarve4 7 2" xfId="866" xr:uid="{00000000-0005-0000-0000-0000C0150000}"/>
    <cellStyle name="20 % - Markeringsfarve4 7 2 2" xfId="867" xr:uid="{00000000-0005-0000-0000-0000C1150000}"/>
    <cellStyle name="20 % - Markeringsfarve4 7 2 2 2" xfId="5739" xr:uid="{00000000-0005-0000-0000-0000C2150000}"/>
    <cellStyle name="20 % - Markeringsfarve4 7 2 2 2 2" xfId="13842" xr:uid="{00000000-0005-0000-0000-0000C3150000}"/>
    <cellStyle name="20 % - Markeringsfarve4 7 2 2 2 2 2" xfId="36427" xr:uid="{00000000-0005-0000-0000-00001D7D0000}"/>
    <cellStyle name="20 % - Markeringsfarve4 7 2 2 2 3" xfId="13843" xr:uid="{00000000-0005-0000-0000-0000C4150000}"/>
    <cellStyle name="20 % - Markeringsfarve4 7 2 2 2 3 2" xfId="36428" xr:uid="{00000000-0005-0000-0000-00001E7D0000}"/>
    <cellStyle name="20 % - Markeringsfarve4 7 2 2 2 4" xfId="13844" xr:uid="{00000000-0005-0000-0000-0000C5150000}"/>
    <cellStyle name="20 % - Markeringsfarve4 7 2 2 2 4 2" xfId="36429" xr:uid="{00000000-0005-0000-0000-00001F7D0000}"/>
    <cellStyle name="20 % - Markeringsfarve4 7 2 2 2 5" xfId="29479" xr:uid="{00000000-0005-0000-0000-00001C7D0000}"/>
    <cellStyle name="20 % - Markeringsfarve4 7 2 2 3" xfId="8603" xr:uid="{00000000-0005-0000-0000-0000C6150000}"/>
    <cellStyle name="20 % - Markeringsfarve4 7 2 2 3 2" xfId="31252" xr:uid="{00000000-0005-0000-0000-0000207D0000}"/>
    <cellStyle name="20 % - Markeringsfarve4 7 2 2 4" xfId="13845" xr:uid="{00000000-0005-0000-0000-0000C7150000}"/>
    <cellStyle name="20 % - Markeringsfarve4 7 2 2 4 2" xfId="36430" xr:uid="{00000000-0005-0000-0000-0000217D0000}"/>
    <cellStyle name="20 % - Markeringsfarve4 7 2 2 5" xfId="13846" xr:uid="{00000000-0005-0000-0000-0000C8150000}"/>
    <cellStyle name="20 % - Markeringsfarve4 7 2 2 5 2" xfId="36431" xr:uid="{00000000-0005-0000-0000-0000227D0000}"/>
    <cellStyle name="20 % - Markeringsfarve4 7 2 2 6" xfId="27620" xr:uid="{00000000-0005-0000-0000-00001B7D0000}"/>
    <cellStyle name="20 % - Markeringsfarve4 7 2 3" xfId="5738" xr:uid="{00000000-0005-0000-0000-0000C9150000}"/>
    <cellStyle name="20 % - Markeringsfarve4 7 2 3 2" xfId="13847" xr:uid="{00000000-0005-0000-0000-0000CA150000}"/>
    <cellStyle name="20 % - Markeringsfarve4 7 2 3 2 2" xfId="36432" xr:uid="{00000000-0005-0000-0000-0000247D0000}"/>
    <cellStyle name="20 % - Markeringsfarve4 7 2 3 3" xfId="13848" xr:uid="{00000000-0005-0000-0000-0000CB150000}"/>
    <cellStyle name="20 % - Markeringsfarve4 7 2 3 3 2" xfId="36433" xr:uid="{00000000-0005-0000-0000-0000257D0000}"/>
    <cellStyle name="20 % - Markeringsfarve4 7 2 3 4" xfId="13849" xr:uid="{00000000-0005-0000-0000-0000CC150000}"/>
    <cellStyle name="20 % - Markeringsfarve4 7 2 3 4 2" xfId="36434" xr:uid="{00000000-0005-0000-0000-0000267D0000}"/>
    <cellStyle name="20 % - Markeringsfarve4 7 2 3 5" xfId="29478" xr:uid="{00000000-0005-0000-0000-0000237D0000}"/>
    <cellStyle name="20 % - Markeringsfarve4 7 2 4" xfId="8602" xr:uid="{00000000-0005-0000-0000-0000CD150000}"/>
    <cellStyle name="20 % - Markeringsfarve4 7 2 4 2" xfId="13850" xr:uid="{00000000-0005-0000-0000-0000CE150000}"/>
    <cellStyle name="20 % - Markeringsfarve4 7 2 4 2 2" xfId="36435" xr:uid="{00000000-0005-0000-0000-0000287D0000}"/>
    <cellStyle name="20 % - Markeringsfarve4 7 2 4 3" xfId="13851" xr:uid="{00000000-0005-0000-0000-0000CF150000}"/>
    <cellStyle name="20 % - Markeringsfarve4 7 2 4 3 2" xfId="36436" xr:uid="{00000000-0005-0000-0000-0000297D0000}"/>
    <cellStyle name="20 % - Markeringsfarve4 7 2 4 4" xfId="13852" xr:uid="{00000000-0005-0000-0000-0000D0150000}"/>
    <cellStyle name="20 % - Markeringsfarve4 7 2 4 4 2" xfId="36437" xr:uid="{00000000-0005-0000-0000-00002A7D0000}"/>
    <cellStyle name="20 % - Markeringsfarve4 7 2 4 5" xfId="31251" xr:uid="{00000000-0005-0000-0000-0000277D0000}"/>
    <cellStyle name="20 % - Markeringsfarve4 7 2 5" xfId="13853" xr:uid="{00000000-0005-0000-0000-0000D1150000}"/>
    <cellStyle name="20 % - Markeringsfarve4 7 2 5 2" xfId="36438" xr:uid="{00000000-0005-0000-0000-00002B7D0000}"/>
    <cellStyle name="20 % - Markeringsfarve4 7 2 6" xfId="13854" xr:uid="{00000000-0005-0000-0000-0000D2150000}"/>
    <cellStyle name="20 % - Markeringsfarve4 7 2 6 2" xfId="36439" xr:uid="{00000000-0005-0000-0000-00002C7D0000}"/>
    <cellStyle name="20 % - Markeringsfarve4 7 2 7" xfId="13855" xr:uid="{00000000-0005-0000-0000-0000D3150000}"/>
    <cellStyle name="20 % - Markeringsfarve4 7 2 7 2" xfId="36440" xr:uid="{00000000-0005-0000-0000-00002D7D0000}"/>
    <cellStyle name="20 % - Markeringsfarve4 7 2 8" xfId="27619" xr:uid="{00000000-0005-0000-0000-00001A7D0000}"/>
    <cellStyle name="20 % - Markeringsfarve4 7 3" xfId="13856" xr:uid="{00000000-0005-0000-0000-0000D4150000}"/>
    <cellStyle name="20 % - Markeringsfarve4 7 3 2" xfId="13857" xr:uid="{00000000-0005-0000-0000-0000D5150000}"/>
    <cellStyle name="20 % - Markeringsfarve4 7 3 3" xfId="13858" xr:uid="{00000000-0005-0000-0000-0000D6150000}"/>
    <cellStyle name="20 % - Markeringsfarve4 7 3 3 2" xfId="13859" xr:uid="{00000000-0005-0000-0000-0000D7150000}"/>
    <cellStyle name="20 % - Markeringsfarve4 7 3 3 2 2" xfId="36443" xr:uid="{00000000-0005-0000-0000-0000307D0000}"/>
    <cellStyle name="20 % - Markeringsfarve4 7 3 3 3" xfId="13860" xr:uid="{00000000-0005-0000-0000-0000D8150000}"/>
    <cellStyle name="20 % - Markeringsfarve4 7 3 3 3 2" xfId="36444" xr:uid="{00000000-0005-0000-0000-0000317D0000}"/>
    <cellStyle name="20 % - Markeringsfarve4 7 3 3 4" xfId="36442" xr:uid="{00000000-0005-0000-0000-00002F7D0000}"/>
    <cellStyle name="20 % - Markeringsfarve4 7 3 4" xfId="36441" xr:uid="{00000000-0005-0000-0000-00002E7D0000}"/>
    <cellStyle name="20 % - Markeringsfarve4 7 4" xfId="13861" xr:uid="{00000000-0005-0000-0000-0000D9150000}"/>
    <cellStyle name="20 % - Markeringsfarve4 7 4 2" xfId="13862" xr:uid="{00000000-0005-0000-0000-0000DA150000}"/>
    <cellStyle name="20 % - Markeringsfarve4 7 4 2 2" xfId="36446" xr:uid="{00000000-0005-0000-0000-0000337D0000}"/>
    <cellStyle name="20 % - Markeringsfarve4 7 4 3" xfId="13863" xr:uid="{00000000-0005-0000-0000-0000DB150000}"/>
    <cellStyle name="20 % - Markeringsfarve4 7 4 3 2" xfId="36447" xr:uid="{00000000-0005-0000-0000-0000347D0000}"/>
    <cellStyle name="20 % - Markeringsfarve4 7 4 4" xfId="13864" xr:uid="{00000000-0005-0000-0000-0000DC150000}"/>
    <cellStyle name="20 % - Markeringsfarve4 7 4 4 2" xfId="36448" xr:uid="{00000000-0005-0000-0000-0000357D0000}"/>
    <cellStyle name="20 % - Markeringsfarve4 7 4 5" xfId="36445" xr:uid="{00000000-0005-0000-0000-0000327D0000}"/>
    <cellStyle name="20 % - Markeringsfarve4 7 5" xfId="13865" xr:uid="{00000000-0005-0000-0000-0000DD150000}"/>
    <cellStyle name="20 % - Markeringsfarve4 7 5 2" xfId="36449" xr:uid="{00000000-0005-0000-0000-0000367D0000}"/>
    <cellStyle name="20 % - Markeringsfarve4 7 6" xfId="13866" xr:uid="{00000000-0005-0000-0000-0000DE150000}"/>
    <cellStyle name="20 % - Markeringsfarve4 7 6 2" xfId="36450" xr:uid="{00000000-0005-0000-0000-0000377D0000}"/>
    <cellStyle name="20 % - Markeringsfarve4 7 7" xfId="13867" xr:uid="{00000000-0005-0000-0000-0000DF150000}"/>
    <cellStyle name="20 % - Markeringsfarve4 7 7 2" xfId="36451" xr:uid="{00000000-0005-0000-0000-0000387D0000}"/>
    <cellStyle name="20 % - Markeringsfarve4 8" xfId="868" xr:uid="{00000000-0005-0000-0000-0000E0150000}"/>
    <cellStyle name="20 % - Markeringsfarve4 9" xfId="869" xr:uid="{00000000-0005-0000-0000-0000E1150000}"/>
    <cellStyle name="20 % - Markeringsfarve5 10" xfId="870" xr:uid="{00000000-0005-0000-0000-0000E2150000}"/>
    <cellStyle name="20 % - Markeringsfarve5 11" xfId="871" xr:uid="{00000000-0005-0000-0000-0000E3150000}"/>
    <cellStyle name="20 % - Markeringsfarve5 12" xfId="872" xr:uid="{00000000-0005-0000-0000-0000E4150000}"/>
    <cellStyle name="20 % - Markeringsfarve5 13" xfId="873" xr:uid="{00000000-0005-0000-0000-0000E5150000}"/>
    <cellStyle name="20 % - Markeringsfarve5 14" xfId="874" xr:uid="{00000000-0005-0000-0000-0000E6150000}"/>
    <cellStyle name="20 % - Markeringsfarve5 15" xfId="875" xr:uid="{00000000-0005-0000-0000-0000E7150000}"/>
    <cellStyle name="20 % - Markeringsfarve5 15 10" xfId="27621" xr:uid="{00000000-0005-0000-0000-0000397D0000}"/>
    <cellStyle name="20 % - Markeringsfarve5 15 2" xfId="876" xr:uid="{00000000-0005-0000-0000-0000E8150000}"/>
    <cellStyle name="20 % - Markeringsfarve5 15 2 2" xfId="877" xr:uid="{00000000-0005-0000-0000-0000E9150000}"/>
    <cellStyle name="20 % - Markeringsfarve5 15 2 2 2" xfId="5742" xr:uid="{00000000-0005-0000-0000-0000EA150000}"/>
    <cellStyle name="20 % - Markeringsfarve5 15 2 2 2 2" xfId="13868" xr:uid="{00000000-0005-0000-0000-0000EB150000}"/>
    <cellStyle name="20 % - Markeringsfarve5 15 2 2 2 2 2" xfId="36452" xr:uid="{00000000-0005-0000-0000-00003D7D0000}"/>
    <cellStyle name="20 % - Markeringsfarve5 15 2 2 2 3" xfId="13869" xr:uid="{00000000-0005-0000-0000-0000EC150000}"/>
    <cellStyle name="20 % - Markeringsfarve5 15 2 2 2 3 2" xfId="36453" xr:uid="{00000000-0005-0000-0000-00003E7D0000}"/>
    <cellStyle name="20 % - Markeringsfarve5 15 2 2 2 4" xfId="13870" xr:uid="{00000000-0005-0000-0000-0000ED150000}"/>
    <cellStyle name="20 % - Markeringsfarve5 15 2 2 2 4 2" xfId="36454" xr:uid="{00000000-0005-0000-0000-00003F7D0000}"/>
    <cellStyle name="20 % - Markeringsfarve5 15 2 2 2 5" xfId="29482" xr:uid="{00000000-0005-0000-0000-00003C7D0000}"/>
    <cellStyle name="20 % - Markeringsfarve5 15 2 2 3" xfId="8606" xr:uid="{00000000-0005-0000-0000-0000EE150000}"/>
    <cellStyle name="20 % - Markeringsfarve5 15 2 2 3 2" xfId="31255" xr:uid="{00000000-0005-0000-0000-0000407D0000}"/>
    <cellStyle name="20 % - Markeringsfarve5 15 2 2 4" xfId="13871" xr:uid="{00000000-0005-0000-0000-0000EF150000}"/>
    <cellStyle name="20 % - Markeringsfarve5 15 2 2 4 2" xfId="36455" xr:uid="{00000000-0005-0000-0000-0000417D0000}"/>
    <cellStyle name="20 % - Markeringsfarve5 15 2 2 5" xfId="13872" xr:uid="{00000000-0005-0000-0000-0000F0150000}"/>
    <cellStyle name="20 % - Markeringsfarve5 15 2 2 5 2" xfId="36456" xr:uid="{00000000-0005-0000-0000-0000427D0000}"/>
    <cellStyle name="20 % - Markeringsfarve5 15 2 2 6" xfId="27623" xr:uid="{00000000-0005-0000-0000-00003B7D0000}"/>
    <cellStyle name="20 % - Markeringsfarve5 15 2 3" xfId="5741" xr:uid="{00000000-0005-0000-0000-0000F1150000}"/>
    <cellStyle name="20 % - Markeringsfarve5 15 2 3 2" xfId="13873" xr:uid="{00000000-0005-0000-0000-0000F2150000}"/>
    <cellStyle name="20 % - Markeringsfarve5 15 2 3 2 2" xfId="36457" xr:uid="{00000000-0005-0000-0000-0000447D0000}"/>
    <cellStyle name="20 % - Markeringsfarve5 15 2 3 3" xfId="13874" xr:uid="{00000000-0005-0000-0000-0000F3150000}"/>
    <cellStyle name="20 % - Markeringsfarve5 15 2 3 3 2" xfId="36458" xr:uid="{00000000-0005-0000-0000-0000457D0000}"/>
    <cellStyle name="20 % - Markeringsfarve5 15 2 3 4" xfId="13875" xr:uid="{00000000-0005-0000-0000-0000F4150000}"/>
    <cellStyle name="20 % - Markeringsfarve5 15 2 3 4 2" xfId="36459" xr:uid="{00000000-0005-0000-0000-0000467D0000}"/>
    <cellStyle name="20 % - Markeringsfarve5 15 2 3 5" xfId="29481" xr:uid="{00000000-0005-0000-0000-0000437D0000}"/>
    <cellStyle name="20 % - Markeringsfarve5 15 2 4" xfId="8605" xr:uid="{00000000-0005-0000-0000-0000F5150000}"/>
    <cellStyle name="20 % - Markeringsfarve5 15 2 4 2" xfId="31254" xr:uid="{00000000-0005-0000-0000-0000477D0000}"/>
    <cellStyle name="20 % - Markeringsfarve5 15 2 5" xfId="13876" xr:uid="{00000000-0005-0000-0000-0000F6150000}"/>
    <cellStyle name="20 % - Markeringsfarve5 15 2 5 2" xfId="36460" xr:uid="{00000000-0005-0000-0000-0000487D0000}"/>
    <cellStyle name="20 % - Markeringsfarve5 15 2 6" xfId="13877" xr:uid="{00000000-0005-0000-0000-0000F7150000}"/>
    <cellStyle name="20 % - Markeringsfarve5 15 2 6 2" xfId="36461" xr:uid="{00000000-0005-0000-0000-0000497D0000}"/>
    <cellStyle name="20 % - Markeringsfarve5 15 2 7" xfId="27622" xr:uid="{00000000-0005-0000-0000-00003A7D0000}"/>
    <cellStyle name="20 % - Markeringsfarve5 15 3" xfId="878" xr:uid="{00000000-0005-0000-0000-0000F8150000}"/>
    <cellStyle name="20 % - Markeringsfarve5 15 3 2" xfId="879" xr:uid="{00000000-0005-0000-0000-0000F9150000}"/>
    <cellStyle name="20 % - Markeringsfarve5 15 3 2 2" xfId="5744" xr:uid="{00000000-0005-0000-0000-0000FA150000}"/>
    <cellStyle name="20 % - Markeringsfarve5 15 3 2 2 2" xfId="13878" xr:uid="{00000000-0005-0000-0000-0000FB150000}"/>
    <cellStyle name="20 % - Markeringsfarve5 15 3 2 2 2 2" xfId="36462" xr:uid="{00000000-0005-0000-0000-00004D7D0000}"/>
    <cellStyle name="20 % - Markeringsfarve5 15 3 2 2 3" xfId="13879" xr:uid="{00000000-0005-0000-0000-0000FC150000}"/>
    <cellStyle name="20 % - Markeringsfarve5 15 3 2 2 3 2" xfId="36463" xr:uid="{00000000-0005-0000-0000-00004E7D0000}"/>
    <cellStyle name="20 % - Markeringsfarve5 15 3 2 2 4" xfId="13880" xr:uid="{00000000-0005-0000-0000-0000FD150000}"/>
    <cellStyle name="20 % - Markeringsfarve5 15 3 2 2 4 2" xfId="36464" xr:uid="{00000000-0005-0000-0000-00004F7D0000}"/>
    <cellStyle name="20 % - Markeringsfarve5 15 3 2 2 5" xfId="29484" xr:uid="{00000000-0005-0000-0000-00004C7D0000}"/>
    <cellStyle name="20 % - Markeringsfarve5 15 3 2 3" xfId="8608" xr:uid="{00000000-0005-0000-0000-0000FE150000}"/>
    <cellStyle name="20 % - Markeringsfarve5 15 3 2 3 2" xfId="31257" xr:uid="{00000000-0005-0000-0000-0000507D0000}"/>
    <cellStyle name="20 % - Markeringsfarve5 15 3 2 4" xfId="13881" xr:uid="{00000000-0005-0000-0000-0000FF150000}"/>
    <cellStyle name="20 % - Markeringsfarve5 15 3 2 4 2" xfId="36465" xr:uid="{00000000-0005-0000-0000-0000517D0000}"/>
    <cellStyle name="20 % - Markeringsfarve5 15 3 2 5" xfId="13882" xr:uid="{00000000-0005-0000-0000-000000160000}"/>
    <cellStyle name="20 % - Markeringsfarve5 15 3 2 5 2" xfId="36466" xr:uid="{00000000-0005-0000-0000-0000527D0000}"/>
    <cellStyle name="20 % - Markeringsfarve5 15 3 2 6" xfId="27625" xr:uid="{00000000-0005-0000-0000-00004B7D0000}"/>
    <cellStyle name="20 % - Markeringsfarve5 15 3 3" xfId="5743" xr:uid="{00000000-0005-0000-0000-000001160000}"/>
    <cellStyle name="20 % - Markeringsfarve5 15 3 3 2" xfId="13883" xr:uid="{00000000-0005-0000-0000-000002160000}"/>
    <cellStyle name="20 % - Markeringsfarve5 15 3 3 2 2" xfId="36467" xr:uid="{00000000-0005-0000-0000-0000547D0000}"/>
    <cellStyle name="20 % - Markeringsfarve5 15 3 3 3" xfId="13884" xr:uid="{00000000-0005-0000-0000-000003160000}"/>
    <cellStyle name="20 % - Markeringsfarve5 15 3 3 3 2" xfId="36468" xr:uid="{00000000-0005-0000-0000-0000557D0000}"/>
    <cellStyle name="20 % - Markeringsfarve5 15 3 3 4" xfId="13885" xr:uid="{00000000-0005-0000-0000-000004160000}"/>
    <cellStyle name="20 % - Markeringsfarve5 15 3 3 4 2" xfId="36469" xr:uid="{00000000-0005-0000-0000-0000567D0000}"/>
    <cellStyle name="20 % - Markeringsfarve5 15 3 3 5" xfId="29483" xr:uid="{00000000-0005-0000-0000-0000537D0000}"/>
    <cellStyle name="20 % - Markeringsfarve5 15 3 4" xfId="8607" xr:uid="{00000000-0005-0000-0000-000005160000}"/>
    <cellStyle name="20 % - Markeringsfarve5 15 3 4 2" xfId="31256" xr:uid="{00000000-0005-0000-0000-0000577D0000}"/>
    <cellStyle name="20 % - Markeringsfarve5 15 3 5" xfId="13886" xr:uid="{00000000-0005-0000-0000-000006160000}"/>
    <cellStyle name="20 % - Markeringsfarve5 15 3 5 2" xfId="36470" xr:uid="{00000000-0005-0000-0000-0000587D0000}"/>
    <cellStyle name="20 % - Markeringsfarve5 15 3 6" xfId="13887" xr:uid="{00000000-0005-0000-0000-000007160000}"/>
    <cellStyle name="20 % - Markeringsfarve5 15 3 6 2" xfId="36471" xr:uid="{00000000-0005-0000-0000-0000597D0000}"/>
    <cellStyle name="20 % - Markeringsfarve5 15 3 7" xfId="27624" xr:uid="{00000000-0005-0000-0000-00004A7D0000}"/>
    <cellStyle name="20 % - Markeringsfarve5 15 4" xfId="880" xr:uid="{00000000-0005-0000-0000-000008160000}"/>
    <cellStyle name="20 % - Markeringsfarve5 15 4 2" xfId="5745" xr:uid="{00000000-0005-0000-0000-000009160000}"/>
    <cellStyle name="20 % - Markeringsfarve5 15 4 2 2" xfId="13888" xr:uid="{00000000-0005-0000-0000-00000A160000}"/>
    <cellStyle name="20 % - Markeringsfarve5 15 4 2 2 2" xfId="36472" xr:uid="{00000000-0005-0000-0000-00005C7D0000}"/>
    <cellStyle name="20 % - Markeringsfarve5 15 4 2 3" xfId="13889" xr:uid="{00000000-0005-0000-0000-00000B160000}"/>
    <cellStyle name="20 % - Markeringsfarve5 15 4 2 3 2" xfId="36473" xr:uid="{00000000-0005-0000-0000-00005D7D0000}"/>
    <cellStyle name="20 % - Markeringsfarve5 15 4 2 4" xfId="13890" xr:uid="{00000000-0005-0000-0000-00000C160000}"/>
    <cellStyle name="20 % - Markeringsfarve5 15 4 2 4 2" xfId="36474" xr:uid="{00000000-0005-0000-0000-00005E7D0000}"/>
    <cellStyle name="20 % - Markeringsfarve5 15 4 2 5" xfId="29485" xr:uid="{00000000-0005-0000-0000-00005B7D0000}"/>
    <cellStyle name="20 % - Markeringsfarve5 15 4 3" xfId="8609" xr:uid="{00000000-0005-0000-0000-00000D160000}"/>
    <cellStyle name="20 % - Markeringsfarve5 15 4 3 2" xfId="31258" xr:uid="{00000000-0005-0000-0000-00005F7D0000}"/>
    <cellStyle name="20 % - Markeringsfarve5 15 4 4" xfId="13891" xr:uid="{00000000-0005-0000-0000-00000E160000}"/>
    <cellStyle name="20 % - Markeringsfarve5 15 4 4 2" xfId="36475" xr:uid="{00000000-0005-0000-0000-0000607D0000}"/>
    <cellStyle name="20 % - Markeringsfarve5 15 4 5" xfId="13892" xr:uid="{00000000-0005-0000-0000-00000F160000}"/>
    <cellStyle name="20 % - Markeringsfarve5 15 4 5 2" xfId="36476" xr:uid="{00000000-0005-0000-0000-0000617D0000}"/>
    <cellStyle name="20 % - Markeringsfarve5 15 4 6" xfId="27626" xr:uid="{00000000-0005-0000-0000-00005A7D0000}"/>
    <cellStyle name="20 % - Markeringsfarve5 15 5" xfId="881" xr:uid="{00000000-0005-0000-0000-000010160000}"/>
    <cellStyle name="20 % - Markeringsfarve5 15 5 2" xfId="5746" xr:uid="{00000000-0005-0000-0000-000011160000}"/>
    <cellStyle name="20 % - Markeringsfarve5 15 5 2 2" xfId="13893" xr:uid="{00000000-0005-0000-0000-000012160000}"/>
    <cellStyle name="20 % - Markeringsfarve5 15 5 2 2 2" xfId="36477" xr:uid="{00000000-0005-0000-0000-0000647D0000}"/>
    <cellStyle name="20 % - Markeringsfarve5 15 5 2 3" xfId="13894" xr:uid="{00000000-0005-0000-0000-000013160000}"/>
    <cellStyle name="20 % - Markeringsfarve5 15 5 2 3 2" xfId="36478" xr:uid="{00000000-0005-0000-0000-0000657D0000}"/>
    <cellStyle name="20 % - Markeringsfarve5 15 5 2 4" xfId="13895" xr:uid="{00000000-0005-0000-0000-000014160000}"/>
    <cellStyle name="20 % - Markeringsfarve5 15 5 2 4 2" xfId="36479" xr:uid="{00000000-0005-0000-0000-0000667D0000}"/>
    <cellStyle name="20 % - Markeringsfarve5 15 5 2 5" xfId="29486" xr:uid="{00000000-0005-0000-0000-0000637D0000}"/>
    <cellStyle name="20 % - Markeringsfarve5 15 5 3" xfId="8610" xr:uid="{00000000-0005-0000-0000-000015160000}"/>
    <cellStyle name="20 % - Markeringsfarve5 15 5 3 2" xfId="31259" xr:uid="{00000000-0005-0000-0000-0000677D0000}"/>
    <cellStyle name="20 % - Markeringsfarve5 15 5 4" xfId="13896" xr:uid="{00000000-0005-0000-0000-000016160000}"/>
    <cellStyle name="20 % - Markeringsfarve5 15 5 4 2" xfId="36480" xr:uid="{00000000-0005-0000-0000-0000687D0000}"/>
    <cellStyle name="20 % - Markeringsfarve5 15 5 5" xfId="13897" xr:uid="{00000000-0005-0000-0000-000017160000}"/>
    <cellStyle name="20 % - Markeringsfarve5 15 5 5 2" xfId="36481" xr:uid="{00000000-0005-0000-0000-0000697D0000}"/>
    <cellStyle name="20 % - Markeringsfarve5 15 5 6" xfId="27627" xr:uid="{00000000-0005-0000-0000-0000627D0000}"/>
    <cellStyle name="20 % - Markeringsfarve5 15 6" xfId="5740" xr:uid="{00000000-0005-0000-0000-000018160000}"/>
    <cellStyle name="20 % - Markeringsfarve5 15 6 2" xfId="13898" xr:uid="{00000000-0005-0000-0000-000019160000}"/>
    <cellStyle name="20 % - Markeringsfarve5 15 6 2 2" xfId="36482" xr:uid="{00000000-0005-0000-0000-00006B7D0000}"/>
    <cellStyle name="20 % - Markeringsfarve5 15 6 3" xfId="13899" xr:uid="{00000000-0005-0000-0000-00001A160000}"/>
    <cellStyle name="20 % - Markeringsfarve5 15 6 3 2" xfId="36483" xr:uid="{00000000-0005-0000-0000-00006C7D0000}"/>
    <cellStyle name="20 % - Markeringsfarve5 15 6 4" xfId="13900" xr:uid="{00000000-0005-0000-0000-00001B160000}"/>
    <cellStyle name="20 % - Markeringsfarve5 15 6 4 2" xfId="36484" xr:uid="{00000000-0005-0000-0000-00006D7D0000}"/>
    <cellStyle name="20 % - Markeringsfarve5 15 6 5" xfId="29480" xr:uid="{00000000-0005-0000-0000-00006A7D0000}"/>
    <cellStyle name="20 % - Markeringsfarve5 15 7" xfId="8604" xr:uid="{00000000-0005-0000-0000-00001C160000}"/>
    <cellStyle name="20 % - Markeringsfarve5 15 7 2" xfId="31253" xr:uid="{00000000-0005-0000-0000-00006E7D0000}"/>
    <cellStyle name="20 % - Markeringsfarve5 15 8" xfId="13901" xr:uid="{00000000-0005-0000-0000-00001D160000}"/>
    <cellStyle name="20 % - Markeringsfarve5 15 8 2" xfId="36485" xr:uid="{00000000-0005-0000-0000-00006F7D0000}"/>
    <cellStyle name="20 % - Markeringsfarve5 15 9" xfId="13902" xr:uid="{00000000-0005-0000-0000-00001E160000}"/>
    <cellStyle name="20 % - Markeringsfarve5 15 9 2" xfId="36486" xr:uid="{00000000-0005-0000-0000-0000707D0000}"/>
    <cellStyle name="20 % - Markeringsfarve5 16" xfId="882" xr:uid="{00000000-0005-0000-0000-00001F160000}"/>
    <cellStyle name="20 % - Markeringsfarve5 16 2" xfId="883" xr:uid="{00000000-0005-0000-0000-000020160000}"/>
    <cellStyle name="20 % - Markeringsfarve5 16 2 2" xfId="5748" xr:uid="{00000000-0005-0000-0000-000021160000}"/>
    <cellStyle name="20 % - Markeringsfarve5 16 2 2 2" xfId="13903" xr:uid="{00000000-0005-0000-0000-000022160000}"/>
    <cellStyle name="20 % - Markeringsfarve5 16 2 2 2 2" xfId="36487" xr:uid="{00000000-0005-0000-0000-0000747D0000}"/>
    <cellStyle name="20 % - Markeringsfarve5 16 2 2 3" xfId="13904" xr:uid="{00000000-0005-0000-0000-000023160000}"/>
    <cellStyle name="20 % - Markeringsfarve5 16 2 2 3 2" xfId="36488" xr:uid="{00000000-0005-0000-0000-0000757D0000}"/>
    <cellStyle name="20 % - Markeringsfarve5 16 2 2 4" xfId="13905" xr:uid="{00000000-0005-0000-0000-000024160000}"/>
    <cellStyle name="20 % - Markeringsfarve5 16 2 2 4 2" xfId="36489" xr:uid="{00000000-0005-0000-0000-0000767D0000}"/>
    <cellStyle name="20 % - Markeringsfarve5 16 2 2 5" xfId="29488" xr:uid="{00000000-0005-0000-0000-0000737D0000}"/>
    <cellStyle name="20 % - Markeringsfarve5 16 2 3" xfId="8612" xr:uid="{00000000-0005-0000-0000-000025160000}"/>
    <cellStyle name="20 % - Markeringsfarve5 16 2 3 2" xfId="31261" xr:uid="{00000000-0005-0000-0000-0000777D0000}"/>
    <cellStyle name="20 % - Markeringsfarve5 16 2 4" xfId="13906" xr:uid="{00000000-0005-0000-0000-000026160000}"/>
    <cellStyle name="20 % - Markeringsfarve5 16 2 4 2" xfId="36490" xr:uid="{00000000-0005-0000-0000-0000787D0000}"/>
    <cellStyle name="20 % - Markeringsfarve5 16 2 5" xfId="13907" xr:uid="{00000000-0005-0000-0000-000027160000}"/>
    <cellStyle name="20 % - Markeringsfarve5 16 2 5 2" xfId="36491" xr:uid="{00000000-0005-0000-0000-0000797D0000}"/>
    <cellStyle name="20 % - Markeringsfarve5 16 2 6" xfId="27629" xr:uid="{00000000-0005-0000-0000-0000727D0000}"/>
    <cellStyle name="20 % - Markeringsfarve5 16 3" xfId="5747" xr:uid="{00000000-0005-0000-0000-000028160000}"/>
    <cellStyle name="20 % - Markeringsfarve5 16 3 2" xfId="13908" xr:uid="{00000000-0005-0000-0000-000029160000}"/>
    <cellStyle name="20 % - Markeringsfarve5 16 3 2 2" xfId="36492" xr:uid="{00000000-0005-0000-0000-00007B7D0000}"/>
    <cellStyle name="20 % - Markeringsfarve5 16 3 3" xfId="13909" xr:uid="{00000000-0005-0000-0000-00002A160000}"/>
    <cellStyle name="20 % - Markeringsfarve5 16 3 3 2" xfId="36493" xr:uid="{00000000-0005-0000-0000-00007C7D0000}"/>
    <cellStyle name="20 % - Markeringsfarve5 16 3 4" xfId="13910" xr:uid="{00000000-0005-0000-0000-00002B160000}"/>
    <cellStyle name="20 % - Markeringsfarve5 16 3 4 2" xfId="36494" xr:uid="{00000000-0005-0000-0000-00007D7D0000}"/>
    <cellStyle name="20 % - Markeringsfarve5 16 3 5" xfId="29487" xr:uid="{00000000-0005-0000-0000-00007A7D0000}"/>
    <cellStyle name="20 % - Markeringsfarve5 16 4" xfId="8611" xr:uid="{00000000-0005-0000-0000-00002C160000}"/>
    <cellStyle name="20 % - Markeringsfarve5 16 4 2" xfId="31260" xr:uid="{00000000-0005-0000-0000-00007E7D0000}"/>
    <cellStyle name="20 % - Markeringsfarve5 16 5" xfId="13911" xr:uid="{00000000-0005-0000-0000-00002D160000}"/>
    <cellStyle name="20 % - Markeringsfarve5 16 5 2" xfId="36495" xr:uid="{00000000-0005-0000-0000-00007F7D0000}"/>
    <cellStyle name="20 % - Markeringsfarve5 16 6" xfId="13912" xr:uid="{00000000-0005-0000-0000-00002E160000}"/>
    <cellStyle name="20 % - Markeringsfarve5 16 6 2" xfId="36496" xr:uid="{00000000-0005-0000-0000-0000807D0000}"/>
    <cellStyle name="20 % - Markeringsfarve5 16 7" xfId="27628" xr:uid="{00000000-0005-0000-0000-0000717D0000}"/>
    <cellStyle name="20 % - Markeringsfarve5 17" xfId="884" xr:uid="{00000000-0005-0000-0000-00002F160000}"/>
    <cellStyle name="20 % - Markeringsfarve5 17 2" xfId="885" xr:uid="{00000000-0005-0000-0000-000030160000}"/>
    <cellStyle name="20 % - Markeringsfarve5 17 2 2" xfId="5750" xr:uid="{00000000-0005-0000-0000-000031160000}"/>
    <cellStyle name="20 % - Markeringsfarve5 17 2 2 2" xfId="13913" xr:uid="{00000000-0005-0000-0000-000032160000}"/>
    <cellStyle name="20 % - Markeringsfarve5 17 2 2 2 2" xfId="36497" xr:uid="{00000000-0005-0000-0000-0000847D0000}"/>
    <cellStyle name="20 % - Markeringsfarve5 17 2 2 3" xfId="13914" xr:uid="{00000000-0005-0000-0000-000033160000}"/>
    <cellStyle name="20 % - Markeringsfarve5 17 2 2 3 2" xfId="36498" xr:uid="{00000000-0005-0000-0000-0000857D0000}"/>
    <cellStyle name="20 % - Markeringsfarve5 17 2 2 4" xfId="13915" xr:uid="{00000000-0005-0000-0000-000034160000}"/>
    <cellStyle name="20 % - Markeringsfarve5 17 2 2 4 2" xfId="36499" xr:uid="{00000000-0005-0000-0000-0000867D0000}"/>
    <cellStyle name="20 % - Markeringsfarve5 17 2 2 5" xfId="29490" xr:uid="{00000000-0005-0000-0000-0000837D0000}"/>
    <cellStyle name="20 % - Markeringsfarve5 17 2 3" xfId="8614" xr:uid="{00000000-0005-0000-0000-000035160000}"/>
    <cellStyle name="20 % - Markeringsfarve5 17 2 3 2" xfId="31263" xr:uid="{00000000-0005-0000-0000-0000877D0000}"/>
    <cellStyle name="20 % - Markeringsfarve5 17 2 4" xfId="13916" xr:uid="{00000000-0005-0000-0000-000036160000}"/>
    <cellStyle name="20 % - Markeringsfarve5 17 2 4 2" xfId="36500" xr:uid="{00000000-0005-0000-0000-0000887D0000}"/>
    <cellStyle name="20 % - Markeringsfarve5 17 2 5" xfId="13917" xr:uid="{00000000-0005-0000-0000-000037160000}"/>
    <cellStyle name="20 % - Markeringsfarve5 17 2 5 2" xfId="36501" xr:uid="{00000000-0005-0000-0000-0000897D0000}"/>
    <cellStyle name="20 % - Markeringsfarve5 17 2 6" xfId="27631" xr:uid="{00000000-0005-0000-0000-0000827D0000}"/>
    <cellStyle name="20 % - Markeringsfarve5 17 3" xfId="5749" xr:uid="{00000000-0005-0000-0000-000038160000}"/>
    <cellStyle name="20 % - Markeringsfarve5 17 3 2" xfId="13918" xr:uid="{00000000-0005-0000-0000-000039160000}"/>
    <cellStyle name="20 % - Markeringsfarve5 17 3 2 2" xfId="36502" xr:uid="{00000000-0005-0000-0000-00008B7D0000}"/>
    <cellStyle name="20 % - Markeringsfarve5 17 3 3" xfId="13919" xr:uid="{00000000-0005-0000-0000-00003A160000}"/>
    <cellStyle name="20 % - Markeringsfarve5 17 3 3 2" xfId="36503" xr:uid="{00000000-0005-0000-0000-00008C7D0000}"/>
    <cellStyle name="20 % - Markeringsfarve5 17 3 4" xfId="13920" xr:uid="{00000000-0005-0000-0000-00003B160000}"/>
    <cellStyle name="20 % - Markeringsfarve5 17 3 4 2" xfId="36504" xr:uid="{00000000-0005-0000-0000-00008D7D0000}"/>
    <cellStyle name="20 % - Markeringsfarve5 17 3 5" xfId="29489" xr:uid="{00000000-0005-0000-0000-00008A7D0000}"/>
    <cellStyle name="20 % - Markeringsfarve5 17 4" xfId="8613" xr:uid="{00000000-0005-0000-0000-00003C160000}"/>
    <cellStyle name="20 % - Markeringsfarve5 17 4 2" xfId="31262" xr:uid="{00000000-0005-0000-0000-00008E7D0000}"/>
    <cellStyle name="20 % - Markeringsfarve5 17 5" xfId="13921" xr:uid="{00000000-0005-0000-0000-00003D160000}"/>
    <cellStyle name="20 % - Markeringsfarve5 17 5 2" xfId="36505" xr:uid="{00000000-0005-0000-0000-00008F7D0000}"/>
    <cellStyle name="20 % - Markeringsfarve5 17 6" xfId="13922" xr:uid="{00000000-0005-0000-0000-00003E160000}"/>
    <cellStyle name="20 % - Markeringsfarve5 17 6 2" xfId="36506" xr:uid="{00000000-0005-0000-0000-0000907D0000}"/>
    <cellStyle name="20 % - Markeringsfarve5 17 7" xfId="27630" xr:uid="{00000000-0005-0000-0000-0000817D0000}"/>
    <cellStyle name="20 % - Markeringsfarve5 18" xfId="886" xr:uid="{00000000-0005-0000-0000-00003F160000}"/>
    <cellStyle name="20 % - Markeringsfarve5 18 2" xfId="5751" xr:uid="{00000000-0005-0000-0000-000040160000}"/>
    <cellStyle name="20 % - Markeringsfarve5 18 2 2" xfId="13923" xr:uid="{00000000-0005-0000-0000-000041160000}"/>
    <cellStyle name="20 % - Markeringsfarve5 18 2 2 2" xfId="36507" xr:uid="{00000000-0005-0000-0000-0000937D0000}"/>
    <cellStyle name="20 % - Markeringsfarve5 18 2 3" xfId="13924" xr:uid="{00000000-0005-0000-0000-000042160000}"/>
    <cellStyle name="20 % - Markeringsfarve5 18 2 3 2" xfId="36508" xr:uid="{00000000-0005-0000-0000-0000947D0000}"/>
    <cellStyle name="20 % - Markeringsfarve5 18 2 4" xfId="13925" xr:uid="{00000000-0005-0000-0000-000043160000}"/>
    <cellStyle name="20 % - Markeringsfarve5 18 2 4 2" xfId="36509" xr:uid="{00000000-0005-0000-0000-0000957D0000}"/>
    <cellStyle name="20 % - Markeringsfarve5 18 2 5" xfId="29491" xr:uid="{00000000-0005-0000-0000-0000927D0000}"/>
    <cellStyle name="20 % - Markeringsfarve5 18 3" xfId="8615" xr:uid="{00000000-0005-0000-0000-000044160000}"/>
    <cellStyle name="20 % - Markeringsfarve5 18 3 2" xfId="31264" xr:uid="{00000000-0005-0000-0000-0000967D0000}"/>
    <cellStyle name="20 % - Markeringsfarve5 18 4" xfId="13926" xr:uid="{00000000-0005-0000-0000-000045160000}"/>
    <cellStyle name="20 % - Markeringsfarve5 18 4 2" xfId="36510" xr:uid="{00000000-0005-0000-0000-0000977D0000}"/>
    <cellStyle name="20 % - Markeringsfarve5 18 5" xfId="13927" xr:uid="{00000000-0005-0000-0000-000046160000}"/>
    <cellStyle name="20 % - Markeringsfarve5 18 5 2" xfId="36511" xr:uid="{00000000-0005-0000-0000-0000987D0000}"/>
    <cellStyle name="20 % - Markeringsfarve5 18 6" xfId="27632" xr:uid="{00000000-0005-0000-0000-0000917D0000}"/>
    <cellStyle name="20 % - Markeringsfarve5 19" xfId="887" xr:uid="{00000000-0005-0000-0000-000047160000}"/>
    <cellStyle name="20 % - Markeringsfarve5 19 2" xfId="5752" xr:uid="{00000000-0005-0000-0000-000048160000}"/>
    <cellStyle name="20 % - Markeringsfarve5 19 2 2" xfId="13928" xr:uid="{00000000-0005-0000-0000-000049160000}"/>
    <cellStyle name="20 % - Markeringsfarve5 19 2 2 2" xfId="36512" xr:uid="{00000000-0005-0000-0000-00009B7D0000}"/>
    <cellStyle name="20 % - Markeringsfarve5 19 2 3" xfId="13929" xr:uid="{00000000-0005-0000-0000-00004A160000}"/>
    <cellStyle name="20 % - Markeringsfarve5 19 2 3 2" xfId="36513" xr:uid="{00000000-0005-0000-0000-00009C7D0000}"/>
    <cellStyle name="20 % - Markeringsfarve5 19 2 4" xfId="13930" xr:uid="{00000000-0005-0000-0000-00004B160000}"/>
    <cellStyle name="20 % - Markeringsfarve5 19 2 4 2" xfId="36514" xr:uid="{00000000-0005-0000-0000-00009D7D0000}"/>
    <cellStyle name="20 % - Markeringsfarve5 19 2 5" xfId="29492" xr:uid="{00000000-0005-0000-0000-00009A7D0000}"/>
    <cellStyle name="20 % - Markeringsfarve5 19 3" xfId="8616" xr:uid="{00000000-0005-0000-0000-00004C160000}"/>
    <cellStyle name="20 % - Markeringsfarve5 19 3 2" xfId="31265" xr:uid="{00000000-0005-0000-0000-00009E7D0000}"/>
    <cellStyle name="20 % - Markeringsfarve5 19 4" xfId="13931" xr:uid="{00000000-0005-0000-0000-00004D160000}"/>
    <cellStyle name="20 % - Markeringsfarve5 19 4 2" xfId="36515" xr:uid="{00000000-0005-0000-0000-00009F7D0000}"/>
    <cellStyle name="20 % - Markeringsfarve5 19 5" xfId="13932" xr:uid="{00000000-0005-0000-0000-00004E160000}"/>
    <cellStyle name="20 % - Markeringsfarve5 19 5 2" xfId="36516" xr:uid="{00000000-0005-0000-0000-0000A07D0000}"/>
    <cellStyle name="20 % - Markeringsfarve5 19 6" xfId="27633" xr:uid="{00000000-0005-0000-0000-0000997D0000}"/>
    <cellStyle name="20 % - Markeringsfarve5 2" xfId="888" xr:uid="{00000000-0005-0000-0000-00004F160000}"/>
    <cellStyle name="20 % - Markeringsfarve5 2 10" xfId="889" xr:uid="{00000000-0005-0000-0000-000050160000}"/>
    <cellStyle name="20 % - Markeringsfarve5 2 11" xfId="890" xr:uid="{00000000-0005-0000-0000-000051160000}"/>
    <cellStyle name="20 % - Markeringsfarve5 2 12" xfId="891" xr:uid="{00000000-0005-0000-0000-000052160000}"/>
    <cellStyle name="20 % - Markeringsfarve5 2 13" xfId="892" xr:uid="{00000000-0005-0000-0000-000053160000}"/>
    <cellStyle name="20 % - Markeringsfarve5 2 14" xfId="13933" xr:uid="{00000000-0005-0000-0000-000054160000}"/>
    <cellStyle name="20 % - Markeringsfarve5 2 2" xfId="893" xr:uid="{00000000-0005-0000-0000-000055160000}"/>
    <cellStyle name="20 % - Markeringsfarve5 2 3" xfId="894" xr:uid="{00000000-0005-0000-0000-000056160000}"/>
    <cellStyle name="20 % - Markeringsfarve5 2 4" xfId="895" xr:uid="{00000000-0005-0000-0000-000057160000}"/>
    <cellStyle name="20 % - Markeringsfarve5 2 4 2" xfId="896" xr:uid="{00000000-0005-0000-0000-000058160000}"/>
    <cellStyle name="20 % - Markeringsfarve5 2 4 3" xfId="897" xr:uid="{00000000-0005-0000-0000-000059160000}"/>
    <cellStyle name="20 % - Markeringsfarve5 2 5" xfId="898" xr:uid="{00000000-0005-0000-0000-00005A160000}"/>
    <cellStyle name="20 % - Markeringsfarve5 2 6" xfId="899" xr:uid="{00000000-0005-0000-0000-00005B160000}"/>
    <cellStyle name="20 % - Markeringsfarve5 2 7" xfId="900" xr:uid="{00000000-0005-0000-0000-00005C160000}"/>
    <cellStyle name="20 % - Markeringsfarve5 2 8" xfId="901" xr:uid="{00000000-0005-0000-0000-00005D160000}"/>
    <cellStyle name="20 % - Markeringsfarve5 2 9" xfId="902" xr:uid="{00000000-0005-0000-0000-00005E160000}"/>
    <cellStyle name="20 % - Markeringsfarve5 3" xfId="903" xr:uid="{00000000-0005-0000-0000-00005F160000}"/>
    <cellStyle name="20 % - Markeringsfarve5 3 10" xfId="13934" xr:uid="{00000000-0005-0000-0000-000060160000}"/>
    <cellStyle name="20 % - Markeringsfarve5 3 10 2" xfId="36517" xr:uid="{00000000-0005-0000-0000-0000A17D0000}"/>
    <cellStyle name="20 % - Markeringsfarve5 3 11" xfId="13935" xr:uid="{00000000-0005-0000-0000-000061160000}"/>
    <cellStyle name="20 % - Markeringsfarve5 3 11 2" xfId="36518" xr:uid="{00000000-0005-0000-0000-0000A27D0000}"/>
    <cellStyle name="20 % - Markeringsfarve5 3 2" xfId="904" xr:uid="{00000000-0005-0000-0000-000062160000}"/>
    <cellStyle name="20 % - Markeringsfarve5 3 2 10" xfId="13936" xr:uid="{00000000-0005-0000-0000-000063160000}"/>
    <cellStyle name="20 % - Markeringsfarve5 3 2 10 2" xfId="36519" xr:uid="{00000000-0005-0000-0000-0000A37D0000}"/>
    <cellStyle name="20 % - Markeringsfarve5 3 2 2" xfId="905" xr:uid="{00000000-0005-0000-0000-000064160000}"/>
    <cellStyle name="20 % - Markeringsfarve5 3 2 2 10" xfId="13937" xr:uid="{00000000-0005-0000-0000-000065160000}"/>
    <cellStyle name="20 % - Markeringsfarve5 3 2 2 10 2" xfId="36520" xr:uid="{00000000-0005-0000-0000-0000A57D0000}"/>
    <cellStyle name="20 % - Markeringsfarve5 3 2 2 11" xfId="27634" xr:uid="{00000000-0005-0000-0000-0000A47D0000}"/>
    <cellStyle name="20 % - Markeringsfarve5 3 2 2 2" xfId="906" xr:uid="{00000000-0005-0000-0000-000066160000}"/>
    <cellStyle name="20 % - Markeringsfarve5 3 2 2 2 2" xfId="907" xr:uid="{00000000-0005-0000-0000-000067160000}"/>
    <cellStyle name="20 % - Markeringsfarve5 3 2 2 2 2 2" xfId="5755" xr:uid="{00000000-0005-0000-0000-000068160000}"/>
    <cellStyle name="20 % - Markeringsfarve5 3 2 2 2 2 2 2" xfId="13938" xr:uid="{00000000-0005-0000-0000-000069160000}"/>
    <cellStyle name="20 % - Markeringsfarve5 3 2 2 2 2 2 2 2" xfId="36521" xr:uid="{00000000-0005-0000-0000-0000A97D0000}"/>
    <cellStyle name="20 % - Markeringsfarve5 3 2 2 2 2 2 3" xfId="13939" xr:uid="{00000000-0005-0000-0000-00006A160000}"/>
    <cellStyle name="20 % - Markeringsfarve5 3 2 2 2 2 2 3 2" xfId="36522" xr:uid="{00000000-0005-0000-0000-0000AA7D0000}"/>
    <cellStyle name="20 % - Markeringsfarve5 3 2 2 2 2 2 4" xfId="13940" xr:uid="{00000000-0005-0000-0000-00006B160000}"/>
    <cellStyle name="20 % - Markeringsfarve5 3 2 2 2 2 2 4 2" xfId="36523" xr:uid="{00000000-0005-0000-0000-0000AB7D0000}"/>
    <cellStyle name="20 % - Markeringsfarve5 3 2 2 2 2 2 5" xfId="29495" xr:uid="{00000000-0005-0000-0000-0000A87D0000}"/>
    <cellStyle name="20 % - Markeringsfarve5 3 2 2 2 2 3" xfId="8619" xr:uid="{00000000-0005-0000-0000-00006C160000}"/>
    <cellStyle name="20 % - Markeringsfarve5 3 2 2 2 2 3 2" xfId="31268" xr:uid="{00000000-0005-0000-0000-0000AC7D0000}"/>
    <cellStyle name="20 % - Markeringsfarve5 3 2 2 2 2 4" xfId="13941" xr:uid="{00000000-0005-0000-0000-00006D160000}"/>
    <cellStyle name="20 % - Markeringsfarve5 3 2 2 2 2 4 2" xfId="36524" xr:uid="{00000000-0005-0000-0000-0000AD7D0000}"/>
    <cellStyle name="20 % - Markeringsfarve5 3 2 2 2 2 5" xfId="13942" xr:uid="{00000000-0005-0000-0000-00006E160000}"/>
    <cellStyle name="20 % - Markeringsfarve5 3 2 2 2 2 5 2" xfId="36525" xr:uid="{00000000-0005-0000-0000-0000AE7D0000}"/>
    <cellStyle name="20 % - Markeringsfarve5 3 2 2 2 2 6" xfId="27636" xr:uid="{00000000-0005-0000-0000-0000A77D0000}"/>
    <cellStyle name="20 % - Markeringsfarve5 3 2 2 2 3" xfId="5754" xr:uid="{00000000-0005-0000-0000-00006F160000}"/>
    <cellStyle name="20 % - Markeringsfarve5 3 2 2 2 3 2" xfId="13943" xr:uid="{00000000-0005-0000-0000-000070160000}"/>
    <cellStyle name="20 % - Markeringsfarve5 3 2 2 2 3 2 2" xfId="36526" xr:uid="{00000000-0005-0000-0000-0000B07D0000}"/>
    <cellStyle name="20 % - Markeringsfarve5 3 2 2 2 3 3" xfId="13944" xr:uid="{00000000-0005-0000-0000-000071160000}"/>
    <cellStyle name="20 % - Markeringsfarve5 3 2 2 2 3 3 2" xfId="36527" xr:uid="{00000000-0005-0000-0000-0000B17D0000}"/>
    <cellStyle name="20 % - Markeringsfarve5 3 2 2 2 3 4" xfId="13945" xr:uid="{00000000-0005-0000-0000-000072160000}"/>
    <cellStyle name="20 % - Markeringsfarve5 3 2 2 2 3 4 2" xfId="36528" xr:uid="{00000000-0005-0000-0000-0000B27D0000}"/>
    <cellStyle name="20 % - Markeringsfarve5 3 2 2 2 3 5" xfId="29494" xr:uid="{00000000-0005-0000-0000-0000AF7D0000}"/>
    <cellStyle name="20 % - Markeringsfarve5 3 2 2 2 4" xfId="8618" xr:uid="{00000000-0005-0000-0000-000073160000}"/>
    <cellStyle name="20 % - Markeringsfarve5 3 2 2 2 4 2" xfId="13946" xr:uid="{00000000-0005-0000-0000-000074160000}"/>
    <cellStyle name="20 % - Markeringsfarve5 3 2 2 2 4 2 2" xfId="36529" xr:uid="{00000000-0005-0000-0000-0000B47D0000}"/>
    <cellStyle name="20 % - Markeringsfarve5 3 2 2 2 4 3" xfId="13947" xr:uid="{00000000-0005-0000-0000-000075160000}"/>
    <cellStyle name="20 % - Markeringsfarve5 3 2 2 2 4 3 2" xfId="36530" xr:uid="{00000000-0005-0000-0000-0000B57D0000}"/>
    <cellStyle name="20 % - Markeringsfarve5 3 2 2 2 4 4" xfId="13948" xr:uid="{00000000-0005-0000-0000-000076160000}"/>
    <cellStyle name="20 % - Markeringsfarve5 3 2 2 2 4 4 2" xfId="36531" xr:uid="{00000000-0005-0000-0000-0000B67D0000}"/>
    <cellStyle name="20 % - Markeringsfarve5 3 2 2 2 4 5" xfId="31267" xr:uid="{00000000-0005-0000-0000-0000B37D0000}"/>
    <cellStyle name="20 % - Markeringsfarve5 3 2 2 2 5" xfId="13949" xr:uid="{00000000-0005-0000-0000-000077160000}"/>
    <cellStyle name="20 % - Markeringsfarve5 3 2 2 2 5 2" xfId="36532" xr:uid="{00000000-0005-0000-0000-0000B77D0000}"/>
    <cellStyle name="20 % - Markeringsfarve5 3 2 2 2 6" xfId="13950" xr:uid="{00000000-0005-0000-0000-000078160000}"/>
    <cellStyle name="20 % - Markeringsfarve5 3 2 2 2 6 2" xfId="36533" xr:uid="{00000000-0005-0000-0000-0000B87D0000}"/>
    <cellStyle name="20 % - Markeringsfarve5 3 2 2 2 7" xfId="13951" xr:uid="{00000000-0005-0000-0000-000079160000}"/>
    <cellStyle name="20 % - Markeringsfarve5 3 2 2 2 7 2" xfId="36534" xr:uid="{00000000-0005-0000-0000-0000B97D0000}"/>
    <cellStyle name="20 % - Markeringsfarve5 3 2 2 2 8" xfId="27635" xr:uid="{00000000-0005-0000-0000-0000A67D0000}"/>
    <cellStyle name="20 % - Markeringsfarve5 3 2 2 3" xfId="908" xr:uid="{00000000-0005-0000-0000-00007A160000}"/>
    <cellStyle name="20 % - Markeringsfarve5 3 2 2 3 2" xfId="909" xr:uid="{00000000-0005-0000-0000-00007B160000}"/>
    <cellStyle name="20 % - Markeringsfarve5 3 2 2 3 2 2" xfId="5757" xr:uid="{00000000-0005-0000-0000-00007C160000}"/>
    <cellStyle name="20 % - Markeringsfarve5 3 2 2 3 2 2 2" xfId="13952" xr:uid="{00000000-0005-0000-0000-00007D160000}"/>
    <cellStyle name="20 % - Markeringsfarve5 3 2 2 3 2 2 2 2" xfId="36535" xr:uid="{00000000-0005-0000-0000-0000BD7D0000}"/>
    <cellStyle name="20 % - Markeringsfarve5 3 2 2 3 2 2 3" xfId="13953" xr:uid="{00000000-0005-0000-0000-00007E160000}"/>
    <cellStyle name="20 % - Markeringsfarve5 3 2 2 3 2 2 3 2" xfId="36536" xr:uid="{00000000-0005-0000-0000-0000BE7D0000}"/>
    <cellStyle name="20 % - Markeringsfarve5 3 2 2 3 2 2 4" xfId="13954" xr:uid="{00000000-0005-0000-0000-00007F160000}"/>
    <cellStyle name="20 % - Markeringsfarve5 3 2 2 3 2 2 4 2" xfId="36537" xr:uid="{00000000-0005-0000-0000-0000BF7D0000}"/>
    <cellStyle name="20 % - Markeringsfarve5 3 2 2 3 2 2 5" xfId="29497" xr:uid="{00000000-0005-0000-0000-0000BC7D0000}"/>
    <cellStyle name="20 % - Markeringsfarve5 3 2 2 3 2 3" xfId="8621" xr:uid="{00000000-0005-0000-0000-000080160000}"/>
    <cellStyle name="20 % - Markeringsfarve5 3 2 2 3 2 3 2" xfId="31270" xr:uid="{00000000-0005-0000-0000-0000C07D0000}"/>
    <cellStyle name="20 % - Markeringsfarve5 3 2 2 3 2 4" xfId="13955" xr:uid="{00000000-0005-0000-0000-000081160000}"/>
    <cellStyle name="20 % - Markeringsfarve5 3 2 2 3 2 4 2" xfId="36538" xr:uid="{00000000-0005-0000-0000-0000C17D0000}"/>
    <cellStyle name="20 % - Markeringsfarve5 3 2 2 3 2 5" xfId="13956" xr:uid="{00000000-0005-0000-0000-000082160000}"/>
    <cellStyle name="20 % - Markeringsfarve5 3 2 2 3 2 5 2" xfId="36539" xr:uid="{00000000-0005-0000-0000-0000C27D0000}"/>
    <cellStyle name="20 % - Markeringsfarve5 3 2 2 3 2 6" xfId="27638" xr:uid="{00000000-0005-0000-0000-0000BB7D0000}"/>
    <cellStyle name="20 % - Markeringsfarve5 3 2 2 3 3" xfId="5756" xr:uid="{00000000-0005-0000-0000-000083160000}"/>
    <cellStyle name="20 % - Markeringsfarve5 3 2 2 3 3 2" xfId="13957" xr:uid="{00000000-0005-0000-0000-000084160000}"/>
    <cellStyle name="20 % - Markeringsfarve5 3 2 2 3 3 2 2" xfId="36540" xr:uid="{00000000-0005-0000-0000-0000C47D0000}"/>
    <cellStyle name="20 % - Markeringsfarve5 3 2 2 3 3 3" xfId="13958" xr:uid="{00000000-0005-0000-0000-000085160000}"/>
    <cellStyle name="20 % - Markeringsfarve5 3 2 2 3 3 3 2" xfId="36541" xr:uid="{00000000-0005-0000-0000-0000C57D0000}"/>
    <cellStyle name="20 % - Markeringsfarve5 3 2 2 3 3 4" xfId="13959" xr:uid="{00000000-0005-0000-0000-000086160000}"/>
    <cellStyle name="20 % - Markeringsfarve5 3 2 2 3 3 4 2" xfId="36542" xr:uid="{00000000-0005-0000-0000-0000C67D0000}"/>
    <cellStyle name="20 % - Markeringsfarve5 3 2 2 3 3 5" xfId="29496" xr:uid="{00000000-0005-0000-0000-0000C37D0000}"/>
    <cellStyle name="20 % - Markeringsfarve5 3 2 2 3 4" xfId="8620" xr:uid="{00000000-0005-0000-0000-000087160000}"/>
    <cellStyle name="20 % - Markeringsfarve5 3 2 2 3 4 2" xfId="31269" xr:uid="{00000000-0005-0000-0000-0000C77D0000}"/>
    <cellStyle name="20 % - Markeringsfarve5 3 2 2 3 5" xfId="13960" xr:uid="{00000000-0005-0000-0000-000088160000}"/>
    <cellStyle name="20 % - Markeringsfarve5 3 2 2 3 5 2" xfId="36543" xr:uid="{00000000-0005-0000-0000-0000C87D0000}"/>
    <cellStyle name="20 % - Markeringsfarve5 3 2 2 3 6" xfId="13961" xr:uid="{00000000-0005-0000-0000-000089160000}"/>
    <cellStyle name="20 % - Markeringsfarve5 3 2 2 3 6 2" xfId="36544" xr:uid="{00000000-0005-0000-0000-0000C97D0000}"/>
    <cellStyle name="20 % - Markeringsfarve5 3 2 2 3 7" xfId="27637" xr:uid="{00000000-0005-0000-0000-0000BA7D0000}"/>
    <cellStyle name="20 % - Markeringsfarve5 3 2 2 4" xfId="910" xr:uid="{00000000-0005-0000-0000-00008A160000}"/>
    <cellStyle name="20 % - Markeringsfarve5 3 2 2 4 2" xfId="5758" xr:uid="{00000000-0005-0000-0000-00008B160000}"/>
    <cellStyle name="20 % - Markeringsfarve5 3 2 2 4 2 2" xfId="13962" xr:uid="{00000000-0005-0000-0000-00008C160000}"/>
    <cellStyle name="20 % - Markeringsfarve5 3 2 2 4 2 2 2" xfId="36545" xr:uid="{00000000-0005-0000-0000-0000CC7D0000}"/>
    <cellStyle name="20 % - Markeringsfarve5 3 2 2 4 2 3" xfId="13963" xr:uid="{00000000-0005-0000-0000-00008D160000}"/>
    <cellStyle name="20 % - Markeringsfarve5 3 2 2 4 2 3 2" xfId="36546" xr:uid="{00000000-0005-0000-0000-0000CD7D0000}"/>
    <cellStyle name="20 % - Markeringsfarve5 3 2 2 4 2 4" xfId="13964" xr:uid="{00000000-0005-0000-0000-00008E160000}"/>
    <cellStyle name="20 % - Markeringsfarve5 3 2 2 4 2 4 2" xfId="36547" xr:uid="{00000000-0005-0000-0000-0000CE7D0000}"/>
    <cellStyle name="20 % - Markeringsfarve5 3 2 2 4 2 5" xfId="29498" xr:uid="{00000000-0005-0000-0000-0000CB7D0000}"/>
    <cellStyle name="20 % - Markeringsfarve5 3 2 2 4 3" xfId="8622" xr:uid="{00000000-0005-0000-0000-00008F160000}"/>
    <cellStyle name="20 % - Markeringsfarve5 3 2 2 4 3 2" xfId="31271" xr:uid="{00000000-0005-0000-0000-0000CF7D0000}"/>
    <cellStyle name="20 % - Markeringsfarve5 3 2 2 4 4" xfId="13965" xr:uid="{00000000-0005-0000-0000-000090160000}"/>
    <cellStyle name="20 % - Markeringsfarve5 3 2 2 4 4 2" xfId="36548" xr:uid="{00000000-0005-0000-0000-0000D07D0000}"/>
    <cellStyle name="20 % - Markeringsfarve5 3 2 2 4 5" xfId="13966" xr:uid="{00000000-0005-0000-0000-000091160000}"/>
    <cellStyle name="20 % - Markeringsfarve5 3 2 2 4 5 2" xfId="36549" xr:uid="{00000000-0005-0000-0000-0000D17D0000}"/>
    <cellStyle name="20 % - Markeringsfarve5 3 2 2 4 6" xfId="27639" xr:uid="{00000000-0005-0000-0000-0000CA7D0000}"/>
    <cellStyle name="20 % - Markeringsfarve5 3 2 2 5" xfId="911" xr:uid="{00000000-0005-0000-0000-000092160000}"/>
    <cellStyle name="20 % - Markeringsfarve5 3 2 2 5 2" xfId="5759" xr:uid="{00000000-0005-0000-0000-000093160000}"/>
    <cellStyle name="20 % - Markeringsfarve5 3 2 2 5 2 2" xfId="13967" xr:uid="{00000000-0005-0000-0000-000094160000}"/>
    <cellStyle name="20 % - Markeringsfarve5 3 2 2 5 2 2 2" xfId="36550" xr:uid="{00000000-0005-0000-0000-0000D47D0000}"/>
    <cellStyle name="20 % - Markeringsfarve5 3 2 2 5 2 3" xfId="13968" xr:uid="{00000000-0005-0000-0000-000095160000}"/>
    <cellStyle name="20 % - Markeringsfarve5 3 2 2 5 2 3 2" xfId="36551" xr:uid="{00000000-0005-0000-0000-0000D57D0000}"/>
    <cellStyle name="20 % - Markeringsfarve5 3 2 2 5 2 4" xfId="13969" xr:uid="{00000000-0005-0000-0000-000096160000}"/>
    <cellStyle name="20 % - Markeringsfarve5 3 2 2 5 2 4 2" xfId="36552" xr:uid="{00000000-0005-0000-0000-0000D67D0000}"/>
    <cellStyle name="20 % - Markeringsfarve5 3 2 2 5 2 5" xfId="29499" xr:uid="{00000000-0005-0000-0000-0000D37D0000}"/>
    <cellStyle name="20 % - Markeringsfarve5 3 2 2 5 3" xfId="8623" xr:uid="{00000000-0005-0000-0000-000097160000}"/>
    <cellStyle name="20 % - Markeringsfarve5 3 2 2 5 3 2" xfId="31272" xr:uid="{00000000-0005-0000-0000-0000D77D0000}"/>
    <cellStyle name="20 % - Markeringsfarve5 3 2 2 5 4" xfId="13970" xr:uid="{00000000-0005-0000-0000-000098160000}"/>
    <cellStyle name="20 % - Markeringsfarve5 3 2 2 5 4 2" xfId="36553" xr:uid="{00000000-0005-0000-0000-0000D87D0000}"/>
    <cellStyle name="20 % - Markeringsfarve5 3 2 2 5 5" xfId="13971" xr:uid="{00000000-0005-0000-0000-000099160000}"/>
    <cellStyle name="20 % - Markeringsfarve5 3 2 2 5 5 2" xfId="36554" xr:uid="{00000000-0005-0000-0000-0000D97D0000}"/>
    <cellStyle name="20 % - Markeringsfarve5 3 2 2 5 6" xfId="27640" xr:uid="{00000000-0005-0000-0000-0000D27D0000}"/>
    <cellStyle name="20 % - Markeringsfarve5 3 2 2 6" xfId="5753" xr:uid="{00000000-0005-0000-0000-00009A160000}"/>
    <cellStyle name="20 % - Markeringsfarve5 3 2 2 6 2" xfId="13972" xr:uid="{00000000-0005-0000-0000-00009B160000}"/>
    <cellStyle name="20 % - Markeringsfarve5 3 2 2 6 2 2" xfId="36555" xr:uid="{00000000-0005-0000-0000-0000DB7D0000}"/>
    <cellStyle name="20 % - Markeringsfarve5 3 2 2 6 3" xfId="13973" xr:uid="{00000000-0005-0000-0000-00009C160000}"/>
    <cellStyle name="20 % - Markeringsfarve5 3 2 2 6 3 2" xfId="36556" xr:uid="{00000000-0005-0000-0000-0000DC7D0000}"/>
    <cellStyle name="20 % - Markeringsfarve5 3 2 2 6 4" xfId="13974" xr:uid="{00000000-0005-0000-0000-00009D160000}"/>
    <cellStyle name="20 % - Markeringsfarve5 3 2 2 6 4 2" xfId="36557" xr:uid="{00000000-0005-0000-0000-0000DD7D0000}"/>
    <cellStyle name="20 % - Markeringsfarve5 3 2 2 6 5" xfId="29493" xr:uid="{00000000-0005-0000-0000-0000DA7D0000}"/>
    <cellStyle name="20 % - Markeringsfarve5 3 2 2 7" xfId="8617" xr:uid="{00000000-0005-0000-0000-00009E160000}"/>
    <cellStyle name="20 % - Markeringsfarve5 3 2 2 7 2" xfId="13975" xr:uid="{00000000-0005-0000-0000-00009F160000}"/>
    <cellStyle name="20 % - Markeringsfarve5 3 2 2 7 2 2" xfId="36558" xr:uid="{00000000-0005-0000-0000-0000DF7D0000}"/>
    <cellStyle name="20 % - Markeringsfarve5 3 2 2 7 3" xfId="13976" xr:uid="{00000000-0005-0000-0000-0000A0160000}"/>
    <cellStyle name="20 % - Markeringsfarve5 3 2 2 7 3 2" xfId="36559" xr:uid="{00000000-0005-0000-0000-0000E07D0000}"/>
    <cellStyle name="20 % - Markeringsfarve5 3 2 2 7 4" xfId="13977" xr:uid="{00000000-0005-0000-0000-0000A1160000}"/>
    <cellStyle name="20 % - Markeringsfarve5 3 2 2 7 4 2" xfId="36560" xr:uid="{00000000-0005-0000-0000-0000E17D0000}"/>
    <cellStyle name="20 % - Markeringsfarve5 3 2 2 7 5" xfId="31266" xr:uid="{00000000-0005-0000-0000-0000DE7D0000}"/>
    <cellStyle name="20 % - Markeringsfarve5 3 2 2 8" xfId="13978" xr:uid="{00000000-0005-0000-0000-0000A2160000}"/>
    <cellStyle name="20 % - Markeringsfarve5 3 2 2 8 2" xfId="36561" xr:uid="{00000000-0005-0000-0000-0000E27D0000}"/>
    <cellStyle name="20 % - Markeringsfarve5 3 2 2 9" xfId="13979" xr:uid="{00000000-0005-0000-0000-0000A3160000}"/>
    <cellStyle name="20 % - Markeringsfarve5 3 2 2 9 2" xfId="36562" xr:uid="{00000000-0005-0000-0000-0000E37D0000}"/>
    <cellStyle name="20 % - Markeringsfarve5 3 2 3" xfId="912" xr:uid="{00000000-0005-0000-0000-0000A4160000}"/>
    <cellStyle name="20 % - Markeringsfarve5 3 2 3 10" xfId="13980" xr:uid="{00000000-0005-0000-0000-0000A5160000}"/>
    <cellStyle name="20 % - Markeringsfarve5 3 2 3 10 2" xfId="36563" xr:uid="{00000000-0005-0000-0000-0000E57D0000}"/>
    <cellStyle name="20 % - Markeringsfarve5 3 2 3 11" xfId="27641" xr:uid="{00000000-0005-0000-0000-0000E47D0000}"/>
    <cellStyle name="20 % - Markeringsfarve5 3 2 3 2" xfId="913" xr:uid="{00000000-0005-0000-0000-0000A6160000}"/>
    <cellStyle name="20 % - Markeringsfarve5 3 2 3 2 2" xfId="914" xr:uid="{00000000-0005-0000-0000-0000A7160000}"/>
    <cellStyle name="20 % - Markeringsfarve5 3 2 3 2 2 2" xfId="5762" xr:uid="{00000000-0005-0000-0000-0000A8160000}"/>
    <cellStyle name="20 % - Markeringsfarve5 3 2 3 2 2 2 2" xfId="13981" xr:uid="{00000000-0005-0000-0000-0000A9160000}"/>
    <cellStyle name="20 % - Markeringsfarve5 3 2 3 2 2 2 2 2" xfId="36564" xr:uid="{00000000-0005-0000-0000-0000E97D0000}"/>
    <cellStyle name="20 % - Markeringsfarve5 3 2 3 2 2 2 3" xfId="13982" xr:uid="{00000000-0005-0000-0000-0000AA160000}"/>
    <cellStyle name="20 % - Markeringsfarve5 3 2 3 2 2 2 3 2" xfId="36565" xr:uid="{00000000-0005-0000-0000-0000EA7D0000}"/>
    <cellStyle name="20 % - Markeringsfarve5 3 2 3 2 2 2 4" xfId="13983" xr:uid="{00000000-0005-0000-0000-0000AB160000}"/>
    <cellStyle name="20 % - Markeringsfarve5 3 2 3 2 2 2 4 2" xfId="36566" xr:uid="{00000000-0005-0000-0000-0000EB7D0000}"/>
    <cellStyle name="20 % - Markeringsfarve5 3 2 3 2 2 2 5" xfId="29502" xr:uid="{00000000-0005-0000-0000-0000E87D0000}"/>
    <cellStyle name="20 % - Markeringsfarve5 3 2 3 2 2 3" xfId="8626" xr:uid="{00000000-0005-0000-0000-0000AC160000}"/>
    <cellStyle name="20 % - Markeringsfarve5 3 2 3 2 2 3 2" xfId="31275" xr:uid="{00000000-0005-0000-0000-0000EC7D0000}"/>
    <cellStyle name="20 % - Markeringsfarve5 3 2 3 2 2 4" xfId="13984" xr:uid="{00000000-0005-0000-0000-0000AD160000}"/>
    <cellStyle name="20 % - Markeringsfarve5 3 2 3 2 2 4 2" xfId="36567" xr:uid="{00000000-0005-0000-0000-0000ED7D0000}"/>
    <cellStyle name="20 % - Markeringsfarve5 3 2 3 2 2 5" xfId="13985" xr:uid="{00000000-0005-0000-0000-0000AE160000}"/>
    <cellStyle name="20 % - Markeringsfarve5 3 2 3 2 2 5 2" xfId="36568" xr:uid="{00000000-0005-0000-0000-0000EE7D0000}"/>
    <cellStyle name="20 % - Markeringsfarve5 3 2 3 2 2 6" xfId="27643" xr:uid="{00000000-0005-0000-0000-0000E77D0000}"/>
    <cellStyle name="20 % - Markeringsfarve5 3 2 3 2 3" xfId="5761" xr:uid="{00000000-0005-0000-0000-0000AF160000}"/>
    <cellStyle name="20 % - Markeringsfarve5 3 2 3 2 3 2" xfId="13986" xr:uid="{00000000-0005-0000-0000-0000B0160000}"/>
    <cellStyle name="20 % - Markeringsfarve5 3 2 3 2 3 2 2" xfId="36569" xr:uid="{00000000-0005-0000-0000-0000F07D0000}"/>
    <cellStyle name="20 % - Markeringsfarve5 3 2 3 2 3 3" xfId="13987" xr:uid="{00000000-0005-0000-0000-0000B1160000}"/>
    <cellStyle name="20 % - Markeringsfarve5 3 2 3 2 3 3 2" xfId="36570" xr:uid="{00000000-0005-0000-0000-0000F17D0000}"/>
    <cellStyle name="20 % - Markeringsfarve5 3 2 3 2 3 4" xfId="13988" xr:uid="{00000000-0005-0000-0000-0000B2160000}"/>
    <cellStyle name="20 % - Markeringsfarve5 3 2 3 2 3 4 2" xfId="36571" xr:uid="{00000000-0005-0000-0000-0000F27D0000}"/>
    <cellStyle name="20 % - Markeringsfarve5 3 2 3 2 3 5" xfId="29501" xr:uid="{00000000-0005-0000-0000-0000EF7D0000}"/>
    <cellStyle name="20 % - Markeringsfarve5 3 2 3 2 4" xfId="8625" xr:uid="{00000000-0005-0000-0000-0000B3160000}"/>
    <cellStyle name="20 % - Markeringsfarve5 3 2 3 2 4 2" xfId="13989" xr:uid="{00000000-0005-0000-0000-0000B4160000}"/>
    <cellStyle name="20 % - Markeringsfarve5 3 2 3 2 4 2 2" xfId="36572" xr:uid="{00000000-0005-0000-0000-0000F47D0000}"/>
    <cellStyle name="20 % - Markeringsfarve5 3 2 3 2 4 3" xfId="13990" xr:uid="{00000000-0005-0000-0000-0000B5160000}"/>
    <cellStyle name="20 % - Markeringsfarve5 3 2 3 2 4 3 2" xfId="36573" xr:uid="{00000000-0005-0000-0000-0000F57D0000}"/>
    <cellStyle name="20 % - Markeringsfarve5 3 2 3 2 4 4" xfId="13991" xr:uid="{00000000-0005-0000-0000-0000B6160000}"/>
    <cellStyle name="20 % - Markeringsfarve5 3 2 3 2 4 4 2" xfId="36574" xr:uid="{00000000-0005-0000-0000-0000F67D0000}"/>
    <cellStyle name="20 % - Markeringsfarve5 3 2 3 2 4 5" xfId="31274" xr:uid="{00000000-0005-0000-0000-0000F37D0000}"/>
    <cellStyle name="20 % - Markeringsfarve5 3 2 3 2 5" xfId="13992" xr:uid="{00000000-0005-0000-0000-0000B7160000}"/>
    <cellStyle name="20 % - Markeringsfarve5 3 2 3 2 5 2" xfId="36575" xr:uid="{00000000-0005-0000-0000-0000F77D0000}"/>
    <cellStyle name="20 % - Markeringsfarve5 3 2 3 2 6" xfId="13993" xr:uid="{00000000-0005-0000-0000-0000B8160000}"/>
    <cellStyle name="20 % - Markeringsfarve5 3 2 3 2 6 2" xfId="36576" xr:uid="{00000000-0005-0000-0000-0000F87D0000}"/>
    <cellStyle name="20 % - Markeringsfarve5 3 2 3 2 7" xfId="13994" xr:uid="{00000000-0005-0000-0000-0000B9160000}"/>
    <cellStyle name="20 % - Markeringsfarve5 3 2 3 2 7 2" xfId="36577" xr:uid="{00000000-0005-0000-0000-0000F97D0000}"/>
    <cellStyle name="20 % - Markeringsfarve5 3 2 3 2 8" xfId="27642" xr:uid="{00000000-0005-0000-0000-0000E67D0000}"/>
    <cellStyle name="20 % - Markeringsfarve5 3 2 3 3" xfId="915" xr:uid="{00000000-0005-0000-0000-0000BA160000}"/>
    <cellStyle name="20 % - Markeringsfarve5 3 2 3 3 2" xfId="916" xr:uid="{00000000-0005-0000-0000-0000BB160000}"/>
    <cellStyle name="20 % - Markeringsfarve5 3 2 3 3 2 2" xfId="5764" xr:uid="{00000000-0005-0000-0000-0000BC160000}"/>
    <cellStyle name="20 % - Markeringsfarve5 3 2 3 3 2 2 2" xfId="13995" xr:uid="{00000000-0005-0000-0000-0000BD160000}"/>
    <cellStyle name="20 % - Markeringsfarve5 3 2 3 3 2 2 2 2" xfId="36578" xr:uid="{00000000-0005-0000-0000-0000FD7D0000}"/>
    <cellStyle name="20 % - Markeringsfarve5 3 2 3 3 2 2 3" xfId="13996" xr:uid="{00000000-0005-0000-0000-0000BE160000}"/>
    <cellStyle name="20 % - Markeringsfarve5 3 2 3 3 2 2 3 2" xfId="36579" xr:uid="{00000000-0005-0000-0000-0000FE7D0000}"/>
    <cellStyle name="20 % - Markeringsfarve5 3 2 3 3 2 2 4" xfId="13997" xr:uid="{00000000-0005-0000-0000-0000BF160000}"/>
    <cellStyle name="20 % - Markeringsfarve5 3 2 3 3 2 2 4 2" xfId="36580" xr:uid="{00000000-0005-0000-0000-0000FF7D0000}"/>
    <cellStyle name="20 % - Markeringsfarve5 3 2 3 3 2 2 5" xfId="29504" xr:uid="{00000000-0005-0000-0000-0000FC7D0000}"/>
    <cellStyle name="20 % - Markeringsfarve5 3 2 3 3 2 3" xfId="8628" xr:uid="{00000000-0005-0000-0000-0000C0160000}"/>
    <cellStyle name="20 % - Markeringsfarve5 3 2 3 3 2 3 2" xfId="31277" xr:uid="{00000000-0005-0000-0000-0000007E0000}"/>
    <cellStyle name="20 % - Markeringsfarve5 3 2 3 3 2 4" xfId="13998" xr:uid="{00000000-0005-0000-0000-0000C1160000}"/>
    <cellStyle name="20 % - Markeringsfarve5 3 2 3 3 2 4 2" xfId="36581" xr:uid="{00000000-0005-0000-0000-0000017E0000}"/>
    <cellStyle name="20 % - Markeringsfarve5 3 2 3 3 2 5" xfId="13999" xr:uid="{00000000-0005-0000-0000-0000C2160000}"/>
    <cellStyle name="20 % - Markeringsfarve5 3 2 3 3 2 5 2" xfId="36582" xr:uid="{00000000-0005-0000-0000-0000027E0000}"/>
    <cellStyle name="20 % - Markeringsfarve5 3 2 3 3 2 6" xfId="27645" xr:uid="{00000000-0005-0000-0000-0000FB7D0000}"/>
    <cellStyle name="20 % - Markeringsfarve5 3 2 3 3 3" xfId="5763" xr:uid="{00000000-0005-0000-0000-0000C3160000}"/>
    <cellStyle name="20 % - Markeringsfarve5 3 2 3 3 3 2" xfId="14000" xr:uid="{00000000-0005-0000-0000-0000C4160000}"/>
    <cellStyle name="20 % - Markeringsfarve5 3 2 3 3 3 2 2" xfId="36583" xr:uid="{00000000-0005-0000-0000-0000047E0000}"/>
    <cellStyle name="20 % - Markeringsfarve5 3 2 3 3 3 3" xfId="14001" xr:uid="{00000000-0005-0000-0000-0000C5160000}"/>
    <cellStyle name="20 % - Markeringsfarve5 3 2 3 3 3 3 2" xfId="36584" xr:uid="{00000000-0005-0000-0000-0000057E0000}"/>
    <cellStyle name="20 % - Markeringsfarve5 3 2 3 3 3 4" xfId="14002" xr:uid="{00000000-0005-0000-0000-0000C6160000}"/>
    <cellStyle name="20 % - Markeringsfarve5 3 2 3 3 3 4 2" xfId="36585" xr:uid="{00000000-0005-0000-0000-0000067E0000}"/>
    <cellStyle name="20 % - Markeringsfarve5 3 2 3 3 3 5" xfId="29503" xr:uid="{00000000-0005-0000-0000-0000037E0000}"/>
    <cellStyle name="20 % - Markeringsfarve5 3 2 3 3 4" xfId="8627" xr:uid="{00000000-0005-0000-0000-0000C7160000}"/>
    <cellStyle name="20 % - Markeringsfarve5 3 2 3 3 4 2" xfId="31276" xr:uid="{00000000-0005-0000-0000-0000077E0000}"/>
    <cellStyle name="20 % - Markeringsfarve5 3 2 3 3 5" xfId="14003" xr:uid="{00000000-0005-0000-0000-0000C8160000}"/>
    <cellStyle name="20 % - Markeringsfarve5 3 2 3 3 5 2" xfId="36586" xr:uid="{00000000-0005-0000-0000-0000087E0000}"/>
    <cellStyle name="20 % - Markeringsfarve5 3 2 3 3 6" xfId="14004" xr:uid="{00000000-0005-0000-0000-0000C9160000}"/>
    <cellStyle name="20 % - Markeringsfarve5 3 2 3 3 6 2" xfId="36587" xr:uid="{00000000-0005-0000-0000-0000097E0000}"/>
    <cellStyle name="20 % - Markeringsfarve5 3 2 3 3 7" xfId="27644" xr:uid="{00000000-0005-0000-0000-0000FA7D0000}"/>
    <cellStyle name="20 % - Markeringsfarve5 3 2 3 4" xfId="917" xr:uid="{00000000-0005-0000-0000-0000CA160000}"/>
    <cellStyle name="20 % - Markeringsfarve5 3 2 3 4 2" xfId="5765" xr:uid="{00000000-0005-0000-0000-0000CB160000}"/>
    <cellStyle name="20 % - Markeringsfarve5 3 2 3 4 2 2" xfId="14005" xr:uid="{00000000-0005-0000-0000-0000CC160000}"/>
    <cellStyle name="20 % - Markeringsfarve5 3 2 3 4 2 2 2" xfId="36588" xr:uid="{00000000-0005-0000-0000-00000C7E0000}"/>
    <cellStyle name="20 % - Markeringsfarve5 3 2 3 4 2 3" xfId="14006" xr:uid="{00000000-0005-0000-0000-0000CD160000}"/>
    <cellStyle name="20 % - Markeringsfarve5 3 2 3 4 2 3 2" xfId="36589" xr:uid="{00000000-0005-0000-0000-00000D7E0000}"/>
    <cellStyle name="20 % - Markeringsfarve5 3 2 3 4 2 4" xfId="14007" xr:uid="{00000000-0005-0000-0000-0000CE160000}"/>
    <cellStyle name="20 % - Markeringsfarve5 3 2 3 4 2 4 2" xfId="36590" xr:uid="{00000000-0005-0000-0000-00000E7E0000}"/>
    <cellStyle name="20 % - Markeringsfarve5 3 2 3 4 2 5" xfId="29505" xr:uid="{00000000-0005-0000-0000-00000B7E0000}"/>
    <cellStyle name="20 % - Markeringsfarve5 3 2 3 4 3" xfId="8629" xr:uid="{00000000-0005-0000-0000-0000CF160000}"/>
    <cellStyle name="20 % - Markeringsfarve5 3 2 3 4 3 2" xfId="31278" xr:uid="{00000000-0005-0000-0000-00000F7E0000}"/>
    <cellStyle name="20 % - Markeringsfarve5 3 2 3 4 4" xfId="14008" xr:uid="{00000000-0005-0000-0000-0000D0160000}"/>
    <cellStyle name="20 % - Markeringsfarve5 3 2 3 4 4 2" xfId="36591" xr:uid="{00000000-0005-0000-0000-0000107E0000}"/>
    <cellStyle name="20 % - Markeringsfarve5 3 2 3 4 5" xfId="14009" xr:uid="{00000000-0005-0000-0000-0000D1160000}"/>
    <cellStyle name="20 % - Markeringsfarve5 3 2 3 4 5 2" xfId="36592" xr:uid="{00000000-0005-0000-0000-0000117E0000}"/>
    <cellStyle name="20 % - Markeringsfarve5 3 2 3 4 6" xfId="27646" xr:uid="{00000000-0005-0000-0000-00000A7E0000}"/>
    <cellStyle name="20 % - Markeringsfarve5 3 2 3 5" xfId="918" xr:uid="{00000000-0005-0000-0000-0000D2160000}"/>
    <cellStyle name="20 % - Markeringsfarve5 3 2 3 5 2" xfId="5766" xr:uid="{00000000-0005-0000-0000-0000D3160000}"/>
    <cellStyle name="20 % - Markeringsfarve5 3 2 3 5 2 2" xfId="14010" xr:uid="{00000000-0005-0000-0000-0000D4160000}"/>
    <cellStyle name="20 % - Markeringsfarve5 3 2 3 5 2 2 2" xfId="36593" xr:uid="{00000000-0005-0000-0000-0000147E0000}"/>
    <cellStyle name="20 % - Markeringsfarve5 3 2 3 5 2 3" xfId="14011" xr:uid="{00000000-0005-0000-0000-0000D5160000}"/>
    <cellStyle name="20 % - Markeringsfarve5 3 2 3 5 2 3 2" xfId="36594" xr:uid="{00000000-0005-0000-0000-0000157E0000}"/>
    <cellStyle name="20 % - Markeringsfarve5 3 2 3 5 2 4" xfId="14012" xr:uid="{00000000-0005-0000-0000-0000D6160000}"/>
    <cellStyle name="20 % - Markeringsfarve5 3 2 3 5 2 4 2" xfId="36595" xr:uid="{00000000-0005-0000-0000-0000167E0000}"/>
    <cellStyle name="20 % - Markeringsfarve5 3 2 3 5 2 5" xfId="29506" xr:uid="{00000000-0005-0000-0000-0000137E0000}"/>
    <cellStyle name="20 % - Markeringsfarve5 3 2 3 5 3" xfId="8630" xr:uid="{00000000-0005-0000-0000-0000D7160000}"/>
    <cellStyle name="20 % - Markeringsfarve5 3 2 3 5 3 2" xfId="31279" xr:uid="{00000000-0005-0000-0000-0000177E0000}"/>
    <cellStyle name="20 % - Markeringsfarve5 3 2 3 5 4" xfId="14013" xr:uid="{00000000-0005-0000-0000-0000D8160000}"/>
    <cellStyle name="20 % - Markeringsfarve5 3 2 3 5 4 2" xfId="36596" xr:uid="{00000000-0005-0000-0000-0000187E0000}"/>
    <cellStyle name="20 % - Markeringsfarve5 3 2 3 5 5" xfId="14014" xr:uid="{00000000-0005-0000-0000-0000D9160000}"/>
    <cellStyle name="20 % - Markeringsfarve5 3 2 3 5 5 2" xfId="36597" xr:uid="{00000000-0005-0000-0000-0000197E0000}"/>
    <cellStyle name="20 % - Markeringsfarve5 3 2 3 5 6" xfId="27647" xr:uid="{00000000-0005-0000-0000-0000127E0000}"/>
    <cellStyle name="20 % - Markeringsfarve5 3 2 3 6" xfId="5760" xr:uid="{00000000-0005-0000-0000-0000DA160000}"/>
    <cellStyle name="20 % - Markeringsfarve5 3 2 3 6 2" xfId="14015" xr:uid="{00000000-0005-0000-0000-0000DB160000}"/>
    <cellStyle name="20 % - Markeringsfarve5 3 2 3 6 2 2" xfId="36598" xr:uid="{00000000-0005-0000-0000-00001B7E0000}"/>
    <cellStyle name="20 % - Markeringsfarve5 3 2 3 6 3" xfId="14016" xr:uid="{00000000-0005-0000-0000-0000DC160000}"/>
    <cellStyle name="20 % - Markeringsfarve5 3 2 3 6 3 2" xfId="36599" xr:uid="{00000000-0005-0000-0000-00001C7E0000}"/>
    <cellStyle name="20 % - Markeringsfarve5 3 2 3 6 4" xfId="14017" xr:uid="{00000000-0005-0000-0000-0000DD160000}"/>
    <cellStyle name="20 % - Markeringsfarve5 3 2 3 6 4 2" xfId="36600" xr:uid="{00000000-0005-0000-0000-00001D7E0000}"/>
    <cellStyle name="20 % - Markeringsfarve5 3 2 3 6 5" xfId="29500" xr:uid="{00000000-0005-0000-0000-00001A7E0000}"/>
    <cellStyle name="20 % - Markeringsfarve5 3 2 3 7" xfId="8624" xr:uid="{00000000-0005-0000-0000-0000DE160000}"/>
    <cellStyle name="20 % - Markeringsfarve5 3 2 3 7 2" xfId="14018" xr:uid="{00000000-0005-0000-0000-0000DF160000}"/>
    <cellStyle name="20 % - Markeringsfarve5 3 2 3 7 2 2" xfId="36601" xr:uid="{00000000-0005-0000-0000-00001F7E0000}"/>
    <cellStyle name="20 % - Markeringsfarve5 3 2 3 7 3" xfId="14019" xr:uid="{00000000-0005-0000-0000-0000E0160000}"/>
    <cellStyle name="20 % - Markeringsfarve5 3 2 3 7 3 2" xfId="36602" xr:uid="{00000000-0005-0000-0000-0000207E0000}"/>
    <cellStyle name="20 % - Markeringsfarve5 3 2 3 7 4" xfId="14020" xr:uid="{00000000-0005-0000-0000-0000E1160000}"/>
    <cellStyle name="20 % - Markeringsfarve5 3 2 3 7 4 2" xfId="36603" xr:uid="{00000000-0005-0000-0000-0000217E0000}"/>
    <cellStyle name="20 % - Markeringsfarve5 3 2 3 7 5" xfId="31273" xr:uid="{00000000-0005-0000-0000-00001E7E0000}"/>
    <cellStyle name="20 % - Markeringsfarve5 3 2 3 8" xfId="14021" xr:uid="{00000000-0005-0000-0000-0000E2160000}"/>
    <cellStyle name="20 % - Markeringsfarve5 3 2 3 8 2" xfId="36604" xr:uid="{00000000-0005-0000-0000-0000227E0000}"/>
    <cellStyle name="20 % - Markeringsfarve5 3 2 3 9" xfId="14022" xr:uid="{00000000-0005-0000-0000-0000E3160000}"/>
    <cellStyle name="20 % - Markeringsfarve5 3 2 3 9 2" xfId="36605" xr:uid="{00000000-0005-0000-0000-0000237E0000}"/>
    <cellStyle name="20 % - Markeringsfarve5 3 2 4" xfId="919" xr:uid="{00000000-0005-0000-0000-0000E4160000}"/>
    <cellStyle name="20 % - Markeringsfarve5 3 2 4 2" xfId="920" xr:uid="{00000000-0005-0000-0000-0000E5160000}"/>
    <cellStyle name="20 % - Markeringsfarve5 3 2 4 2 2" xfId="5768" xr:uid="{00000000-0005-0000-0000-0000E6160000}"/>
    <cellStyle name="20 % - Markeringsfarve5 3 2 4 2 2 2" xfId="14023" xr:uid="{00000000-0005-0000-0000-0000E7160000}"/>
    <cellStyle name="20 % - Markeringsfarve5 3 2 4 2 2 2 2" xfId="36606" xr:uid="{00000000-0005-0000-0000-0000277E0000}"/>
    <cellStyle name="20 % - Markeringsfarve5 3 2 4 2 2 3" xfId="14024" xr:uid="{00000000-0005-0000-0000-0000E8160000}"/>
    <cellStyle name="20 % - Markeringsfarve5 3 2 4 2 2 3 2" xfId="36607" xr:uid="{00000000-0005-0000-0000-0000287E0000}"/>
    <cellStyle name="20 % - Markeringsfarve5 3 2 4 2 2 4" xfId="14025" xr:uid="{00000000-0005-0000-0000-0000E9160000}"/>
    <cellStyle name="20 % - Markeringsfarve5 3 2 4 2 2 4 2" xfId="36608" xr:uid="{00000000-0005-0000-0000-0000297E0000}"/>
    <cellStyle name="20 % - Markeringsfarve5 3 2 4 2 2 5" xfId="29508" xr:uid="{00000000-0005-0000-0000-0000267E0000}"/>
    <cellStyle name="20 % - Markeringsfarve5 3 2 4 2 3" xfId="8632" xr:uid="{00000000-0005-0000-0000-0000EA160000}"/>
    <cellStyle name="20 % - Markeringsfarve5 3 2 4 2 3 2" xfId="14026" xr:uid="{00000000-0005-0000-0000-0000EB160000}"/>
    <cellStyle name="20 % - Markeringsfarve5 3 2 4 2 3 2 2" xfId="36609" xr:uid="{00000000-0005-0000-0000-00002B7E0000}"/>
    <cellStyle name="20 % - Markeringsfarve5 3 2 4 2 3 3" xfId="14027" xr:uid="{00000000-0005-0000-0000-0000EC160000}"/>
    <cellStyle name="20 % - Markeringsfarve5 3 2 4 2 3 3 2" xfId="36610" xr:uid="{00000000-0005-0000-0000-00002C7E0000}"/>
    <cellStyle name="20 % - Markeringsfarve5 3 2 4 2 3 4" xfId="14028" xr:uid="{00000000-0005-0000-0000-0000ED160000}"/>
    <cellStyle name="20 % - Markeringsfarve5 3 2 4 2 3 4 2" xfId="36611" xr:uid="{00000000-0005-0000-0000-00002D7E0000}"/>
    <cellStyle name="20 % - Markeringsfarve5 3 2 4 2 3 5" xfId="31281" xr:uid="{00000000-0005-0000-0000-00002A7E0000}"/>
    <cellStyle name="20 % - Markeringsfarve5 3 2 4 2 4" xfId="14029" xr:uid="{00000000-0005-0000-0000-0000EE160000}"/>
    <cellStyle name="20 % - Markeringsfarve5 3 2 4 2 4 2" xfId="36612" xr:uid="{00000000-0005-0000-0000-00002E7E0000}"/>
    <cellStyle name="20 % - Markeringsfarve5 3 2 4 2 5" xfId="14030" xr:uid="{00000000-0005-0000-0000-0000EF160000}"/>
    <cellStyle name="20 % - Markeringsfarve5 3 2 4 2 5 2" xfId="36613" xr:uid="{00000000-0005-0000-0000-00002F7E0000}"/>
    <cellStyle name="20 % - Markeringsfarve5 3 2 4 2 6" xfId="14031" xr:uid="{00000000-0005-0000-0000-0000F0160000}"/>
    <cellStyle name="20 % - Markeringsfarve5 3 2 4 2 6 2" xfId="36614" xr:uid="{00000000-0005-0000-0000-0000307E0000}"/>
    <cellStyle name="20 % - Markeringsfarve5 3 2 4 2 7" xfId="27649" xr:uid="{00000000-0005-0000-0000-0000257E0000}"/>
    <cellStyle name="20 % - Markeringsfarve5 3 2 4 3" xfId="5767" xr:uid="{00000000-0005-0000-0000-0000F1160000}"/>
    <cellStyle name="20 % - Markeringsfarve5 3 2 4 3 2" xfId="14032" xr:uid="{00000000-0005-0000-0000-0000F2160000}"/>
    <cellStyle name="20 % - Markeringsfarve5 3 2 4 3 2 2" xfId="36615" xr:uid="{00000000-0005-0000-0000-0000327E0000}"/>
    <cellStyle name="20 % - Markeringsfarve5 3 2 4 3 3" xfId="14033" xr:uid="{00000000-0005-0000-0000-0000F3160000}"/>
    <cellStyle name="20 % - Markeringsfarve5 3 2 4 3 3 2" xfId="36616" xr:uid="{00000000-0005-0000-0000-0000337E0000}"/>
    <cellStyle name="20 % - Markeringsfarve5 3 2 4 3 4" xfId="14034" xr:uid="{00000000-0005-0000-0000-0000F4160000}"/>
    <cellStyle name="20 % - Markeringsfarve5 3 2 4 3 4 2" xfId="36617" xr:uid="{00000000-0005-0000-0000-0000347E0000}"/>
    <cellStyle name="20 % - Markeringsfarve5 3 2 4 3 5" xfId="29507" xr:uid="{00000000-0005-0000-0000-0000317E0000}"/>
    <cellStyle name="20 % - Markeringsfarve5 3 2 4 4" xfId="8631" xr:uid="{00000000-0005-0000-0000-0000F5160000}"/>
    <cellStyle name="20 % - Markeringsfarve5 3 2 4 4 2" xfId="14035" xr:uid="{00000000-0005-0000-0000-0000F6160000}"/>
    <cellStyle name="20 % - Markeringsfarve5 3 2 4 4 2 2" xfId="36618" xr:uid="{00000000-0005-0000-0000-0000367E0000}"/>
    <cellStyle name="20 % - Markeringsfarve5 3 2 4 4 3" xfId="14036" xr:uid="{00000000-0005-0000-0000-0000F7160000}"/>
    <cellStyle name="20 % - Markeringsfarve5 3 2 4 4 3 2" xfId="36619" xr:uid="{00000000-0005-0000-0000-0000377E0000}"/>
    <cellStyle name="20 % - Markeringsfarve5 3 2 4 4 4" xfId="14037" xr:uid="{00000000-0005-0000-0000-0000F8160000}"/>
    <cellStyle name="20 % - Markeringsfarve5 3 2 4 4 4 2" xfId="36620" xr:uid="{00000000-0005-0000-0000-0000387E0000}"/>
    <cellStyle name="20 % - Markeringsfarve5 3 2 4 4 5" xfId="31280" xr:uid="{00000000-0005-0000-0000-0000357E0000}"/>
    <cellStyle name="20 % - Markeringsfarve5 3 2 4 5" xfId="14038" xr:uid="{00000000-0005-0000-0000-0000F9160000}"/>
    <cellStyle name="20 % - Markeringsfarve5 3 2 4 5 2" xfId="36621" xr:uid="{00000000-0005-0000-0000-0000397E0000}"/>
    <cellStyle name="20 % - Markeringsfarve5 3 2 4 6" xfId="14039" xr:uid="{00000000-0005-0000-0000-0000FA160000}"/>
    <cellStyle name="20 % - Markeringsfarve5 3 2 4 6 2" xfId="36622" xr:uid="{00000000-0005-0000-0000-00003A7E0000}"/>
    <cellStyle name="20 % - Markeringsfarve5 3 2 4 7" xfId="14040" xr:uid="{00000000-0005-0000-0000-0000FB160000}"/>
    <cellStyle name="20 % - Markeringsfarve5 3 2 4 7 2" xfId="36623" xr:uid="{00000000-0005-0000-0000-00003B7E0000}"/>
    <cellStyle name="20 % - Markeringsfarve5 3 2 4 8" xfId="27648" xr:uid="{00000000-0005-0000-0000-0000247E0000}"/>
    <cellStyle name="20 % - Markeringsfarve5 3 2 5" xfId="921" xr:uid="{00000000-0005-0000-0000-0000FC160000}"/>
    <cellStyle name="20 % - Markeringsfarve5 3 2 5 2" xfId="922" xr:uid="{00000000-0005-0000-0000-0000FD160000}"/>
    <cellStyle name="20 % - Markeringsfarve5 3 2 5 2 2" xfId="5770" xr:uid="{00000000-0005-0000-0000-0000FE160000}"/>
    <cellStyle name="20 % - Markeringsfarve5 3 2 5 2 2 2" xfId="14041" xr:uid="{00000000-0005-0000-0000-0000FF160000}"/>
    <cellStyle name="20 % - Markeringsfarve5 3 2 5 2 2 2 2" xfId="36624" xr:uid="{00000000-0005-0000-0000-00003F7E0000}"/>
    <cellStyle name="20 % - Markeringsfarve5 3 2 5 2 2 3" xfId="14042" xr:uid="{00000000-0005-0000-0000-000000170000}"/>
    <cellStyle name="20 % - Markeringsfarve5 3 2 5 2 2 3 2" xfId="36625" xr:uid="{00000000-0005-0000-0000-0000407E0000}"/>
    <cellStyle name="20 % - Markeringsfarve5 3 2 5 2 2 4" xfId="14043" xr:uid="{00000000-0005-0000-0000-000001170000}"/>
    <cellStyle name="20 % - Markeringsfarve5 3 2 5 2 2 4 2" xfId="36626" xr:uid="{00000000-0005-0000-0000-0000417E0000}"/>
    <cellStyle name="20 % - Markeringsfarve5 3 2 5 2 2 5" xfId="29510" xr:uid="{00000000-0005-0000-0000-00003E7E0000}"/>
    <cellStyle name="20 % - Markeringsfarve5 3 2 5 2 3" xfId="8634" xr:uid="{00000000-0005-0000-0000-000002170000}"/>
    <cellStyle name="20 % - Markeringsfarve5 3 2 5 2 3 2" xfId="31283" xr:uid="{00000000-0005-0000-0000-0000427E0000}"/>
    <cellStyle name="20 % - Markeringsfarve5 3 2 5 2 4" xfId="14044" xr:uid="{00000000-0005-0000-0000-000003170000}"/>
    <cellStyle name="20 % - Markeringsfarve5 3 2 5 2 4 2" xfId="36627" xr:uid="{00000000-0005-0000-0000-0000437E0000}"/>
    <cellStyle name="20 % - Markeringsfarve5 3 2 5 2 5" xfId="14045" xr:uid="{00000000-0005-0000-0000-000004170000}"/>
    <cellStyle name="20 % - Markeringsfarve5 3 2 5 2 5 2" xfId="36628" xr:uid="{00000000-0005-0000-0000-0000447E0000}"/>
    <cellStyle name="20 % - Markeringsfarve5 3 2 5 2 6" xfId="27651" xr:uid="{00000000-0005-0000-0000-00003D7E0000}"/>
    <cellStyle name="20 % - Markeringsfarve5 3 2 5 3" xfId="5769" xr:uid="{00000000-0005-0000-0000-000005170000}"/>
    <cellStyle name="20 % - Markeringsfarve5 3 2 5 3 2" xfId="14046" xr:uid="{00000000-0005-0000-0000-000006170000}"/>
    <cellStyle name="20 % - Markeringsfarve5 3 2 5 3 2 2" xfId="36629" xr:uid="{00000000-0005-0000-0000-0000467E0000}"/>
    <cellStyle name="20 % - Markeringsfarve5 3 2 5 3 3" xfId="14047" xr:uid="{00000000-0005-0000-0000-000007170000}"/>
    <cellStyle name="20 % - Markeringsfarve5 3 2 5 3 3 2" xfId="36630" xr:uid="{00000000-0005-0000-0000-0000477E0000}"/>
    <cellStyle name="20 % - Markeringsfarve5 3 2 5 3 4" xfId="14048" xr:uid="{00000000-0005-0000-0000-000008170000}"/>
    <cellStyle name="20 % - Markeringsfarve5 3 2 5 3 4 2" xfId="36631" xr:uid="{00000000-0005-0000-0000-0000487E0000}"/>
    <cellStyle name="20 % - Markeringsfarve5 3 2 5 3 5" xfId="29509" xr:uid="{00000000-0005-0000-0000-0000457E0000}"/>
    <cellStyle name="20 % - Markeringsfarve5 3 2 5 4" xfId="8633" xr:uid="{00000000-0005-0000-0000-000009170000}"/>
    <cellStyle name="20 % - Markeringsfarve5 3 2 5 4 2" xfId="14049" xr:uid="{00000000-0005-0000-0000-00000A170000}"/>
    <cellStyle name="20 % - Markeringsfarve5 3 2 5 4 2 2" xfId="36632" xr:uid="{00000000-0005-0000-0000-00004A7E0000}"/>
    <cellStyle name="20 % - Markeringsfarve5 3 2 5 4 3" xfId="14050" xr:uid="{00000000-0005-0000-0000-00000B170000}"/>
    <cellStyle name="20 % - Markeringsfarve5 3 2 5 4 3 2" xfId="36633" xr:uid="{00000000-0005-0000-0000-00004B7E0000}"/>
    <cellStyle name="20 % - Markeringsfarve5 3 2 5 4 4" xfId="14051" xr:uid="{00000000-0005-0000-0000-00000C170000}"/>
    <cellStyle name="20 % - Markeringsfarve5 3 2 5 4 4 2" xfId="36634" xr:uid="{00000000-0005-0000-0000-00004C7E0000}"/>
    <cellStyle name="20 % - Markeringsfarve5 3 2 5 4 5" xfId="31282" xr:uid="{00000000-0005-0000-0000-0000497E0000}"/>
    <cellStyle name="20 % - Markeringsfarve5 3 2 5 5" xfId="14052" xr:uid="{00000000-0005-0000-0000-00000D170000}"/>
    <cellStyle name="20 % - Markeringsfarve5 3 2 5 5 2" xfId="36635" xr:uid="{00000000-0005-0000-0000-00004D7E0000}"/>
    <cellStyle name="20 % - Markeringsfarve5 3 2 5 6" xfId="14053" xr:uid="{00000000-0005-0000-0000-00000E170000}"/>
    <cellStyle name="20 % - Markeringsfarve5 3 2 5 6 2" xfId="36636" xr:uid="{00000000-0005-0000-0000-00004E7E0000}"/>
    <cellStyle name="20 % - Markeringsfarve5 3 2 5 7" xfId="14054" xr:uid="{00000000-0005-0000-0000-00000F170000}"/>
    <cellStyle name="20 % - Markeringsfarve5 3 2 5 7 2" xfId="36637" xr:uid="{00000000-0005-0000-0000-00004F7E0000}"/>
    <cellStyle name="20 % - Markeringsfarve5 3 2 5 8" xfId="27650" xr:uid="{00000000-0005-0000-0000-00003C7E0000}"/>
    <cellStyle name="20 % - Markeringsfarve5 3 2 6" xfId="14055" xr:uid="{00000000-0005-0000-0000-000010170000}"/>
    <cellStyle name="20 % - Markeringsfarve5 3 2 6 2" xfId="14056" xr:uid="{00000000-0005-0000-0000-000011170000}"/>
    <cellStyle name="20 % - Markeringsfarve5 3 2 6 3" xfId="14057" xr:uid="{00000000-0005-0000-0000-000012170000}"/>
    <cellStyle name="20 % - Markeringsfarve5 3 2 6 3 2" xfId="14058" xr:uid="{00000000-0005-0000-0000-000013170000}"/>
    <cellStyle name="20 % - Markeringsfarve5 3 2 6 3 2 2" xfId="36640" xr:uid="{00000000-0005-0000-0000-0000527E0000}"/>
    <cellStyle name="20 % - Markeringsfarve5 3 2 6 3 3" xfId="14059" xr:uid="{00000000-0005-0000-0000-000014170000}"/>
    <cellStyle name="20 % - Markeringsfarve5 3 2 6 3 3 2" xfId="36641" xr:uid="{00000000-0005-0000-0000-0000537E0000}"/>
    <cellStyle name="20 % - Markeringsfarve5 3 2 6 3 4" xfId="36639" xr:uid="{00000000-0005-0000-0000-0000517E0000}"/>
    <cellStyle name="20 % - Markeringsfarve5 3 2 6 4" xfId="36638" xr:uid="{00000000-0005-0000-0000-0000507E0000}"/>
    <cellStyle name="20 % - Markeringsfarve5 3 2 7" xfId="14060" xr:uid="{00000000-0005-0000-0000-000015170000}"/>
    <cellStyle name="20 % - Markeringsfarve5 3 2 7 2" xfId="14061" xr:uid="{00000000-0005-0000-0000-000016170000}"/>
    <cellStyle name="20 % - Markeringsfarve5 3 2 7 2 2" xfId="36643" xr:uid="{00000000-0005-0000-0000-0000557E0000}"/>
    <cellStyle name="20 % - Markeringsfarve5 3 2 7 3" xfId="14062" xr:uid="{00000000-0005-0000-0000-000017170000}"/>
    <cellStyle name="20 % - Markeringsfarve5 3 2 7 3 2" xfId="36644" xr:uid="{00000000-0005-0000-0000-0000567E0000}"/>
    <cellStyle name="20 % - Markeringsfarve5 3 2 7 4" xfId="14063" xr:uid="{00000000-0005-0000-0000-000018170000}"/>
    <cellStyle name="20 % - Markeringsfarve5 3 2 7 4 2" xfId="36645" xr:uid="{00000000-0005-0000-0000-0000577E0000}"/>
    <cellStyle name="20 % - Markeringsfarve5 3 2 7 5" xfId="36642" xr:uid="{00000000-0005-0000-0000-0000547E0000}"/>
    <cellStyle name="20 % - Markeringsfarve5 3 2 8" xfId="14064" xr:uid="{00000000-0005-0000-0000-000019170000}"/>
    <cellStyle name="20 % - Markeringsfarve5 3 2 8 2" xfId="36646" xr:uid="{00000000-0005-0000-0000-0000587E0000}"/>
    <cellStyle name="20 % - Markeringsfarve5 3 2 9" xfId="14065" xr:uid="{00000000-0005-0000-0000-00001A170000}"/>
    <cellStyle name="20 % - Markeringsfarve5 3 2 9 2" xfId="36647" xr:uid="{00000000-0005-0000-0000-0000597E0000}"/>
    <cellStyle name="20 % - Markeringsfarve5 3 3" xfId="923" xr:uid="{00000000-0005-0000-0000-00001B170000}"/>
    <cellStyle name="20 % - Markeringsfarve5 3 3 2" xfId="924" xr:uid="{00000000-0005-0000-0000-00001C170000}"/>
    <cellStyle name="20 % - Markeringsfarve5 3 3 2 2" xfId="925" xr:uid="{00000000-0005-0000-0000-00001D170000}"/>
    <cellStyle name="20 % - Markeringsfarve5 3 3 2 2 2" xfId="5772" xr:uid="{00000000-0005-0000-0000-00001E170000}"/>
    <cellStyle name="20 % - Markeringsfarve5 3 3 2 2 2 2" xfId="14066" xr:uid="{00000000-0005-0000-0000-00001F170000}"/>
    <cellStyle name="20 % - Markeringsfarve5 3 3 2 2 2 2 2" xfId="36648" xr:uid="{00000000-0005-0000-0000-00005D7E0000}"/>
    <cellStyle name="20 % - Markeringsfarve5 3 3 2 2 2 3" xfId="14067" xr:uid="{00000000-0005-0000-0000-000020170000}"/>
    <cellStyle name="20 % - Markeringsfarve5 3 3 2 2 2 3 2" xfId="36649" xr:uid="{00000000-0005-0000-0000-00005E7E0000}"/>
    <cellStyle name="20 % - Markeringsfarve5 3 3 2 2 2 4" xfId="14068" xr:uid="{00000000-0005-0000-0000-000021170000}"/>
    <cellStyle name="20 % - Markeringsfarve5 3 3 2 2 2 4 2" xfId="36650" xr:uid="{00000000-0005-0000-0000-00005F7E0000}"/>
    <cellStyle name="20 % - Markeringsfarve5 3 3 2 2 2 5" xfId="29512" xr:uid="{00000000-0005-0000-0000-00005C7E0000}"/>
    <cellStyle name="20 % - Markeringsfarve5 3 3 2 2 3" xfId="8636" xr:uid="{00000000-0005-0000-0000-000022170000}"/>
    <cellStyle name="20 % - Markeringsfarve5 3 3 2 2 3 2" xfId="31285" xr:uid="{00000000-0005-0000-0000-0000607E0000}"/>
    <cellStyle name="20 % - Markeringsfarve5 3 3 2 2 4" xfId="14069" xr:uid="{00000000-0005-0000-0000-000023170000}"/>
    <cellStyle name="20 % - Markeringsfarve5 3 3 2 2 4 2" xfId="36651" xr:uid="{00000000-0005-0000-0000-0000617E0000}"/>
    <cellStyle name="20 % - Markeringsfarve5 3 3 2 2 5" xfId="14070" xr:uid="{00000000-0005-0000-0000-000024170000}"/>
    <cellStyle name="20 % - Markeringsfarve5 3 3 2 2 5 2" xfId="36652" xr:uid="{00000000-0005-0000-0000-0000627E0000}"/>
    <cellStyle name="20 % - Markeringsfarve5 3 3 2 2 6" xfId="27653" xr:uid="{00000000-0005-0000-0000-00005B7E0000}"/>
    <cellStyle name="20 % - Markeringsfarve5 3 3 2 3" xfId="5771" xr:uid="{00000000-0005-0000-0000-000025170000}"/>
    <cellStyle name="20 % - Markeringsfarve5 3 3 2 3 2" xfId="14071" xr:uid="{00000000-0005-0000-0000-000026170000}"/>
    <cellStyle name="20 % - Markeringsfarve5 3 3 2 3 2 2" xfId="36653" xr:uid="{00000000-0005-0000-0000-0000647E0000}"/>
    <cellStyle name="20 % - Markeringsfarve5 3 3 2 3 3" xfId="14072" xr:uid="{00000000-0005-0000-0000-000027170000}"/>
    <cellStyle name="20 % - Markeringsfarve5 3 3 2 3 3 2" xfId="36654" xr:uid="{00000000-0005-0000-0000-0000657E0000}"/>
    <cellStyle name="20 % - Markeringsfarve5 3 3 2 3 4" xfId="14073" xr:uid="{00000000-0005-0000-0000-000028170000}"/>
    <cellStyle name="20 % - Markeringsfarve5 3 3 2 3 4 2" xfId="36655" xr:uid="{00000000-0005-0000-0000-0000667E0000}"/>
    <cellStyle name="20 % - Markeringsfarve5 3 3 2 3 5" xfId="29511" xr:uid="{00000000-0005-0000-0000-0000637E0000}"/>
    <cellStyle name="20 % - Markeringsfarve5 3 3 2 4" xfId="8635" xr:uid="{00000000-0005-0000-0000-000029170000}"/>
    <cellStyle name="20 % - Markeringsfarve5 3 3 2 4 2" xfId="14074" xr:uid="{00000000-0005-0000-0000-00002A170000}"/>
    <cellStyle name="20 % - Markeringsfarve5 3 3 2 4 2 2" xfId="36656" xr:uid="{00000000-0005-0000-0000-0000687E0000}"/>
    <cellStyle name="20 % - Markeringsfarve5 3 3 2 4 3" xfId="14075" xr:uid="{00000000-0005-0000-0000-00002B170000}"/>
    <cellStyle name="20 % - Markeringsfarve5 3 3 2 4 3 2" xfId="36657" xr:uid="{00000000-0005-0000-0000-0000697E0000}"/>
    <cellStyle name="20 % - Markeringsfarve5 3 3 2 4 4" xfId="14076" xr:uid="{00000000-0005-0000-0000-00002C170000}"/>
    <cellStyle name="20 % - Markeringsfarve5 3 3 2 4 4 2" xfId="36658" xr:uid="{00000000-0005-0000-0000-00006A7E0000}"/>
    <cellStyle name="20 % - Markeringsfarve5 3 3 2 4 5" xfId="31284" xr:uid="{00000000-0005-0000-0000-0000677E0000}"/>
    <cellStyle name="20 % - Markeringsfarve5 3 3 2 5" xfId="14077" xr:uid="{00000000-0005-0000-0000-00002D170000}"/>
    <cellStyle name="20 % - Markeringsfarve5 3 3 2 5 2" xfId="36659" xr:uid="{00000000-0005-0000-0000-00006B7E0000}"/>
    <cellStyle name="20 % - Markeringsfarve5 3 3 2 6" xfId="14078" xr:uid="{00000000-0005-0000-0000-00002E170000}"/>
    <cellStyle name="20 % - Markeringsfarve5 3 3 2 6 2" xfId="36660" xr:uid="{00000000-0005-0000-0000-00006C7E0000}"/>
    <cellStyle name="20 % - Markeringsfarve5 3 3 2 7" xfId="14079" xr:uid="{00000000-0005-0000-0000-00002F170000}"/>
    <cellStyle name="20 % - Markeringsfarve5 3 3 2 7 2" xfId="36661" xr:uid="{00000000-0005-0000-0000-00006D7E0000}"/>
    <cellStyle name="20 % - Markeringsfarve5 3 3 2 8" xfId="27652" xr:uid="{00000000-0005-0000-0000-00005A7E0000}"/>
    <cellStyle name="20 % - Markeringsfarve5 3 3 3" xfId="14080" xr:uid="{00000000-0005-0000-0000-000030170000}"/>
    <cellStyle name="20 % - Markeringsfarve5 3 3 3 2" xfId="14081" xr:uid="{00000000-0005-0000-0000-000031170000}"/>
    <cellStyle name="20 % - Markeringsfarve5 3 3 3 3" xfId="14082" xr:uid="{00000000-0005-0000-0000-000032170000}"/>
    <cellStyle name="20 % - Markeringsfarve5 3 3 3 3 2" xfId="14083" xr:uid="{00000000-0005-0000-0000-000033170000}"/>
    <cellStyle name="20 % - Markeringsfarve5 3 3 3 3 2 2" xfId="36664" xr:uid="{00000000-0005-0000-0000-0000707E0000}"/>
    <cellStyle name="20 % - Markeringsfarve5 3 3 3 3 3" xfId="14084" xr:uid="{00000000-0005-0000-0000-000034170000}"/>
    <cellStyle name="20 % - Markeringsfarve5 3 3 3 3 3 2" xfId="36665" xr:uid="{00000000-0005-0000-0000-0000717E0000}"/>
    <cellStyle name="20 % - Markeringsfarve5 3 3 3 3 4" xfId="36663" xr:uid="{00000000-0005-0000-0000-00006F7E0000}"/>
    <cellStyle name="20 % - Markeringsfarve5 3 3 3 4" xfId="36662" xr:uid="{00000000-0005-0000-0000-00006E7E0000}"/>
    <cellStyle name="20 % - Markeringsfarve5 3 3 4" xfId="14085" xr:uid="{00000000-0005-0000-0000-000035170000}"/>
    <cellStyle name="20 % - Markeringsfarve5 3 3 4 2" xfId="14086" xr:uid="{00000000-0005-0000-0000-000036170000}"/>
    <cellStyle name="20 % - Markeringsfarve5 3 3 4 2 2" xfId="36667" xr:uid="{00000000-0005-0000-0000-0000737E0000}"/>
    <cellStyle name="20 % - Markeringsfarve5 3 3 4 3" xfId="14087" xr:uid="{00000000-0005-0000-0000-000037170000}"/>
    <cellStyle name="20 % - Markeringsfarve5 3 3 4 3 2" xfId="36668" xr:uid="{00000000-0005-0000-0000-0000747E0000}"/>
    <cellStyle name="20 % - Markeringsfarve5 3 3 4 4" xfId="14088" xr:uid="{00000000-0005-0000-0000-000038170000}"/>
    <cellStyle name="20 % - Markeringsfarve5 3 3 4 4 2" xfId="36669" xr:uid="{00000000-0005-0000-0000-0000757E0000}"/>
    <cellStyle name="20 % - Markeringsfarve5 3 3 4 5" xfId="36666" xr:uid="{00000000-0005-0000-0000-0000727E0000}"/>
    <cellStyle name="20 % - Markeringsfarve5 3 3 5" xfId="14089" xr:uid="{00000000-0005-0000-0000-000039170000}"/>
    <cellStyle name="20 % - Markeringsfarve5 3 3 5 2" xfId="36670" xr:uid="{00000000-0005-0000-0000-0000767E0000}"/>
    <cellStyle name="20 % - Markeringsfarve5 3 3 6" xfId="14090" xr:uid="{00000000-0005-0000-0000-00003A170000}"/>
    <cellStyle name="20 % - Markeringsfarve5 3 3 6 2" xfId="36671" xr:uid="{00000000-0005-0000-0000-0000777E0000}"/>
    <cellStyle name="20 % - Markeringsfarve5 3 3 7" xfId="14091" xr:uid="{00000000-0005-0000-0000-00003B170000}"/>
    <cellStyle name="20 % - Markeringsfarve5 3 3 7 2" xfId="36672" xr:uid="{00000000-0005-0000-0000-0000787E0000}"/>
    <cellStyle name="20 % - Markeringsfarve5 3 4" xfId="926" xr:uid="{00000000-0005-0000-0000-00003C170000}"/>
    <cellStyle name="20 % - Markeringsfarve5 3 4 10" xfId="14092" xr:uid="{00000000-0005-0000-0000-00003D170000}"/>
    <cellStyle name="20 % - Markeringsfarve5 3 4 10 2" xfId="36673" xr:uid="{00000000-0005-0000-0000-00007A7E0000}"/>
    <cellStyle name="20 % - Markeringsfarve5 3 4 11" xfId="27654" xr:uid="{00000000-0005-0000-0000-0000797E0000}"/>
    <cellStyle name="20 % - Markeringsfarve5 3 4 2" xfId="927" xr:uid="{00000000-0005-0000-0000-00003E170000}"/>
    <cellStyle name="20 % - Markeringsfarve5 3 4 2 2" xfId="928" xr:uid="{00000000-0005-0000-0000-00003F170000}"/>
    <cellStyle name="20 % - Markeringsfarve5 3 4 2 2 2" xfId="5775" xr:uid="{00000000-0005-0000-0000-000040170000}"/>
    <cellStyle name="20 % - Markeringsfarve5 3 4 2 2 2 2" xfId="14093" xr:uid="{00000000-0005-0000-0000-000041170000}"/>
    <cellStyle name="20 % - Markeringsfarve5 3 4 2 2 2 2 2" xfId="36674" xr:uid="{00000000-0005-0000-0000-00007E7E0000}"/>
    <cellStyle name="20 % - Markeringsfarve5 3 4 2 2 2 3" xfId="14094" xr:uid="{00000000-0005-0000-0000-000042170000}"/>
    <cellStyle name="20 % - Markeringsfarve5 3 4 2 2 2 3 2" xfId="36675" xr:uid="{00000000-0005-0000-0000-00007F7E0000}"/>
    <cellStyle name="20 % - Markeringsfarve5 3 4 2 2 2 4" xfId="14095" xr:uid="{00000000-0005-0000-0000-000043170000}"/>
    <cellStyle name="20 % - Markeringsfarve5 3 4 2 2 2 4 2" xfId="36676" xr:uid="{00000000-0005-0000-0000-0000807E0000}"/>
    <cellStyle name="20 % - Markeringsfarve5 3 4 2 2 2 5" xfId="29515" xr:uid="{00000000-0005-0000-0000-00007D7E0000}"/>
    <cellStyle name="20 % - Markeringsfarve5 3 4 2 2 3" xfId="8639" xr:uid="{00000000-0005-0000-0000-000044170000}"/>
    <cellStyle name="20 % - Markeringsfarve5 3 4 2 2 3 2" xfId="31288" xr:uid="{00000000-0005-0000-0000-0000817E0000}"/>
    <cellStyle name="20 % - Markeringsfarve5 3 4 2 2 4" xfId="14096" xr:uid="{00000000-0005-0000-0000-000045170000}"/>
    <cellStyle name="20 % - Markeringsfarve5 3 4 2 2 4 2" xfId="36677" xr:uid="{00000000-0005-0000-0000-0000827E0000}"/>
    <cellStyle name="20 % - Markeringsfarve5 3 4 2 2 5" xfId="14097" xr:uid="{00000000-0005-0000-0000-000046170000}"/>
    <cellStyle name="20 % - Markeringsfarve5 3 4 2 2 5 2" xfId="36678" xr:uid="{00000000-0005-0000-0000-0000837E0000}"/>
    <cellStyle name="20 % - Markeringsfarve5 3 4 2 2 6" xfId="27656" xr:uid="{00000000-0005-0000-0000-00007C7E0000}"/>
    <cellStyle name="20 % - Markeringsfarve5 3 4 2 3" xfId="5774" xr:uid="{00000000-0005-0000-0000-000047170000}"/>
    <cellStyle name="20 % - Markeringsfarve5 3 4 2 3 2" xfId="14098" xr:uid="{00000000-0005-0000-0000-000048170000}"/>
    <cellStyle name="20 % - Markeringsfarve5 3 4 2 3 2 2" xfId="36679" xr:uid="{00000000-0005-0000-0000-0000857E0000}"/>
    <cellStyle name="20 % - Markeringsfarve5 3 4 2 3 3" xfId="14099" xr:uid="{00000000-0005-0000-0000-000049170000}"/>
    <cellStyle name="20 % - Markeringsfarve5 3 4 2 3 3 2" xfId="36680" xr:uid="{00000000-0005-0000-0000-0000867E0000}"/>
    <cellStyle name="20 % - Markeringsfarve5 3 4 2 3 4" xfId="14100" xr:uid="{00000000-0005-0000-0000-00004A170000}"/>
    <cellStyle name="20 % - Markeringsfarve5 3 4 2 3 4 2" xfId="36681" xr:uid="{00000000-0005-0000-0000-0000877E0000}"/>
    <cellStyle name="20 % - Markeringsfarve5 3 4 2 3 5" xfId="29514" xr:uid="{00000000-0005-0000-0000-0000847E0000}"/>
    <cellStyle name="20 % - Markeringsfarve5 3 4 2 4" xfId="8638" xr:uid="{00000000-0005-0000-0000-00004B170000}"/>
    <cellStyle name="20 % - Markeringsfarve5 3 4 2 4 2" xfId="14101" xr:uid="{00000000-0005-0000-0000-00004C170000}"/>
    <cellStyle name="20 % - Markeringsfarve5 3 4 2 4 2 2" xfId="36682" xr:uid="{00000000-0005-0000-0000-0000897E0000}"/>
    <cellStyle name="20 % - Markeringsfarve5 3 4 2 4 3" xfId="14102" xr:uid="{00000000-0005-0000-0000-00004D170000}"/>
    <cellStyle name="20 % - Markeringsfarve5 3 4 2 4 3 2" xfId="36683" xr:uid="{00000000-0005-0000-0000-00008A7E0000}"/>
    <cellStyle name="20 % - Markeringsfarve5 3 4 2 4 4" xfId="14103" xr:uid="{00000000-0005-0000-0000-00004E170000}"/>
    <cellStyle name="20 % - Markeringsfarve5 3 4 2 4 4 2" xfId="36684" xr:uid="{00000000-0005-0000-0000-00008B7E0000}"/>
    <cellStyle name="20 % - Markeringsfarve5 3 4 2 4 5" xfId="31287" xr:uid="{00000000-0005-0000-0000-0000887E0000}"/>
    <cellStyle name="20 % - Markeringsfarve5 3 4 2 5" xfId="14104" xr:uid="{00000000-0005-0000-0000-00004F170000}"/>
    <cellStyle name="20 % - Markeringsfarve5 3 4 2 5 2" xfId="36685" xr:uid="{00000000-0005-0000-0000-00008C7E0000}"/>
    <cellStyle name="20 % - Markeringsfarve5 3 4 2 6" xfId="14105" xr:uid="{00000000-0005-0000-0000-000050170000}"/>
    <cellStyle name="20 % - Markeringsfarve5 3 4 2 6 2" xfId="36686" xr:uid="{00000000-0005-0000-0000-00008D7E0000}"/>
    <cellStyle name="20 % - Markeringsfarve5 3 4 2 7" xfId="14106" xr:uid="{00000000-0005-0000-0000-000051170000}"/>
    <cellStyle name="20 % - Markeringsfarve5 3 4 2 7 2" xfId="36687" xr:uid="{00000000-0005-0000-0000-00008E7E0000}"/>
    <cellStyle name="20 % - Markeringsfarve5 3 4 2 8" xfId="27655" xr:uid="{00000000-0005-0000-0000-00007B7E0000}"/>
    <cellStyle name="20 % - Markeringsfarve5 3 4 3" xfId="929" xr:uid="{00000000-0005-0000-0000-000052170000}"/>
    <cellStyle name="20 % - Markeringsfarve5 3 4 3 2" xfId="930" xr:uid="{00000000-0005-0000-0000-000053170000}"/>
    <cellStyle name="20 % - Markeringsfarve5 3 4 3 2 2" xfId="5777" xr:uid="{00000000-0005-0000-0000-000054170000}"/>
    <cellStyle name="20 % - Markeringsfarve5 3 4 3 2 2 2" xfId="14107" xr:uid="{00000000-0005-0000-0000-000055170000}"/>
    <cellStyle name="20 % - Markeringsfarve5 3 4 3 2 2 2 2" xfId="36688" xr:uid="{00000000-0005-0000-0000-0000927E0000}"/>
    <cellStyle name="20 % - Markeringsfarve5 3 4 3 2 2 3" xfId="14108" xr:uid="{00000000-0005-0000-0000-000056170000}"/>
    <cellStyle name="20 % - Markeringsfarve5 3 4 3 2 2 3 2" xfId="36689" xr:uid="{00000000-0005-0000-0000-0000937E0000}"/>
    <cellStyle name="20 % - Markeringsfarve5 3 4 3 2 2 4" xfId="14109" xr:uid="{00000000-0005-0000-0000-000057170000}"/>
    <cellStyle name="20 % - Markeringsfarve5 3 4 3 2 2 4 2" xfId="36690" xr:uid="{00000000-0005-0000-0000-0000947E0000}"/>
    <cellStyle name="20 % - Markeringsfarve5 3 4 3 2 2 5" xfId="29517" xr:uid="{00000000-0005-0000-0000-0000917E0000}"/>
    <cellStyle name="20 % - Markeringsfarve5 3 4 3 2 3" xfId="8641" xr:uid="{00000000-0005-0000-0000-000058170000}"/>
    <cellStyle name="20 % - Markeringsfarve5 3 4 3 2 3 2" xfId="31290" xr:uid="{00000000-0005-0000-0000-0000957E0000}"/>
    <cellStyle name="20 % - Markeringsfarve5 3 4 3 2 4" xfId="14110" xr:uid="{00000000-0005-0000-0000-000059170000}"/>
    <cellStyle name="20 % - Markeringsfarve5 3 4 3 2 4 2" xfId="36691" xr:uid="{00000000-0005-0000-0000-0000967E0000}"/>
    <cellStyle name="20 % - Markeringsfarve5 3 4 3 2 5" xfId="14111" xr:uid="{00000000-0005-0000-0000-00005A170000}"/>
    <cellStyle name="20 % - Markeringsfarve5 3 4 3 2 5 2" xfId="36692" xr:uid="{00000000-0005-0000-0000-0000977E0000}"/>
    <cellStyle name="20 % - Markeringsfarve5 3 4 3 2 6" xfId="27658" xr:uid="{00000000-0005-0000-0000-0000907E0000}"/>
    <cellStyle name="20 % - Markeringsfarve5 3 4 3 3" xfId="5776" xr:uid="{00000000-0005-0000-0000-00005B170000}"/>
    <cellStyle name="20 % - Markeringsfarve5 3 4 3 3 2" xfId="14112" xr:uid="{00000000-0005-0000-0000-00005C170000}"/>
    <cellStyle name="20 % - Markeringsfarve5 3 4 3 3 2 2" xfId="36693" xr:uid="{00000000-0005-0000-0000-0000997E0000}"/>
    <cellStyle name="20 % - Markeringsfarve5 3 4 3 3 3" xfId="14113" xr:uid="{00000000-0005-0000-0000-00005D170000}"/>
    <cellStyle name="20 % - Markeringsfarve5 3 4 3 3 3 2" xfId="36694" xr:uid="{00000000-0005-0000-0000-00009A7E0000}"/>
    <cellStyle name="20 % - Markeringsfarve5 3 4 3 3 4" xfId="14114" xr:uid="{00000000-0005-0000-0000-00005E170000}"/>
    <cellStyle name="20 % - Markeringsfarve5 3 4 3 3 4 2" xfId="36695" xr:uid="{00000000-0005-0000-0000-00009B7E0000}"/>
    <cellStyle name="20 % - Markeringsfarve5 3 4 3 3 5" xfId="29516" xr:uid="{00000000-0005-0000-0000-0000987E0000}"/>
    <cellStyle name="20 % - Markeringsfarve5 3 4 3 4" xfId="8640" xr:uid="{00000000-0005-0000-0000-00005F170000}"/>
    <cellStyle name="20 % - Markeringsfarve5 3 4 3 4 2" xfId="31289" xr:uid="{00000000-0005-0000-0000-00009C7E0000}"/>
    <cellStyle name="20 % - Markeringsfarve5 3 4 3 5" xfId="14115" xr:uid="{00000000-0005-0000-0000-000060170000}"/>
    <cellStyle name="20 % - Markeringsfarve5 3 4 3 5 2" xfId="36696" xr:uid="{00000000-0005-0000-0000-00009D7E0000}"/>
    <cellStyle name="20 % - Markeringsfarve5 3 4 3 6" xfId="14116" xr:uid="{00000000-0005-0000-0000-000061170000}"/>
    <cellStyle name="20 % - Markeringsfarve5 3 4 3 6 2" xfId="36697" xr:uid="{00000000-0005-0000-0000-00009E7E0000}"/>
    <cellStyle name="20 % - Markeringsfarve5 3 4 3 7" xfId="27657" xr:uid="{00000000-0005-0000-0000-00008F7E0000}"/>
    <cellStyle name="20 % - Markeringsfarve5 3 4 4" xfId="931" xr:uid="{00000000-0005-0000-0000-000062170000}"/>
    <cellStyle name="20 % - Markeringsfarve5 3 4 4 2" xfId="5778" xr:uid="{00000000-0005-0000-0000-000063170000}"/>
    <cellStyle name="20 % - Markeringsfarve5 3 4 4 2 2" xfId="14117" xr:uid="{00000000-0005-0000-0000-000064170000}"/>
    <cellStyle name="20 % - Markeringsfarve5 3 4 4 2 2 2" xfId="36698" xr:uid="{00000000-0005-0000-0000-0000A17E0000}"/>
    <cellStyle name="20 % - Markeringsfarve5 3 4 4 2 3" xfId="14118" xr:uid="{00000000-0005-0000-0000-000065170000}"/>
    <cellStyle name="20 % - Markeringsfarve5 3 4 4 2 3 2" xfId="36699" xr:uid="{00000000-0005-0000-0000-0000A27E0000}"/>
    <cellStyle name="20 % - Markeringsfarve5 3 4 4 2 4" xfId="14119" xr:uid="{00000000-0005-0000-0000-000066170000}"/>
    <cellStyle name="20 % - Markeringsfarve5 3 4 4 2 4 2" xfId="36700" xr:uid="{00000000-0005-0000-0000-0000A37E0000}"/>
    <cellStyle name="20 % - Markeringsfarve5 3 4 4 2 5" xfId="29518" xr:uid="{00000000-0005-0000-0000-0000A07E0000}"/>
    <cellStyle name="20 % - Markeringsfarve5 3 4 4 3" xfId="8642" xr:uid="{00000000-0005-0000-0000-000067170000}"/>
    <cellStyle name="20 % - Markeringsfarve5 3 4 4 3 2" xfId="31291" xr:uid="{00000000-0005-0000-0000-0000A47E0000}"/>
    <cellStyle name="20 % - Markeringsfarve5 3 4 4 4" xfId="14120" xr:uid="{00000000-0005-0000-0000-000068170000}"/>
    <cellStyle name="20 % - Markeringsfarve5 3 4 4 4 2" xfId="36701" xr:uid="{00000000-0005-0000-0000-0000A57E0000}"/>
    <cellStyle name="20 % - Markeringsfarve5 3 4 4 5" xfId="14121" xr:uid="{00000000-0005-0000-0000-000069170000}"/>
    <cellStyle name="20 % - Markeringsfarve5 3 4 4 5 2" xfId="36702" xr:uid="{00000000-0005-0000-0000-0000A67E0000}"/>
    <cellStyle name="20 % - Markeringsfarve5 3 4 4 6" xfId="27659" xr:uid="{00000000-0005-0000-0000-00009F7E0000}"/>
    <cellStyle name="20 % - Markeringsfarve5 3 4 5" xfId="932" xr:uid="{00000000-0005-0000-0000-00006A170000}"/>
    <cellStyle name="20 % - Markeringsfarve5 3 4 5 2" xfId="5779" xr:uid="{00000000-0005-0000-0000-00006B170000}"/>
    <cellStyle name="20 % - Markeringsfarve5 3 4 5 2 2" xfId="14122" xr:uid="{00000000-0005-0000-0000-00006C170000}"/>
    <cellStyle name="20 % - Markeringsfarve5 3 4 5 2 2 2" xfId="36703" xr:uid="{00000000-0005-0000-0000-0000A97E0000}"/>
    <cellStyle name="20 % - Markeringsfarve5 3 4 5 2 3" xfId="14123" xr:uid="{00000000-0005-0000-0000-00006D170000}"/>
    <cellStyle name="20 % - Markeringsfarve5 3 4 5 2 3 2" xfId="36704" xr:uid="{00000000-0005-0000-0000-0000AA7E0000}"/>
    <cellStyle name="20 % - Markeringsfarve5 3 4 5 2 4" xfId="14124" xr:uid="{00000000-0005-0000-0000-00006E170000}"/>
    <cellStyle name="20 % - Markeringsfarve5 3 4 5 2 4 2" xfId="36705" xr:uid="{00000000-0005-0000-0000-0000AB7E0000}"/>
    <cellStyle name="20 % - Markeringsfarve5 3 4 5 2 5" xfId="29519" xr:uid="{00000000-0005-0000-0000-0000A87E0000}"/>
    <cellStyle name="20 % - Markeringsfarve5 3 4 5 3" xfId="8643" xr:uid="{00000000-0005-0000-0000-00006F170000}"/>
    <cellStyle name="20 % - Markeringsfarve5 3 4 5 3 2" xfId="31292" xr:uid="{00000000-0005-0000-0000-0000AC7E0000}"/>
    <cellStyle name="20 % - Markeringsfarve5 3 4 5 4" xfId="14125" xr:uid="{00000000-0005-0000-0000-000070170000}"/>
    <cellStyle name="20 % - Markeringsfarve5 3 4 5 4 2" xfId="36706" xr:uid="{00000000-0005-0000-0000-0000AD7E0000}"/>
    <cellStyle name="20 % - Markeringsfarve5 3 4 5 5" xfId="14126" xr:uid="{00000000-0005-0000-0000-000071170000}"/>
    <cellStyle name="20 % - Markeringsfarve5 3 4 5 5 2" xfId="36707" xr:uid="{00000000-0005-0000-0000-0000AE7E0000}"/>
    <cellStyle name="20 % - Markeringsfarve5 3 4 5 6" xfId="27660" xr:uid="{00000000-0005-0000-0000-0000A77E0000}"/>
    <cellStyle name="20 % - Markeringsfarve5 3 4 6" xfId="5773" xr:uid="{00000000-0005-0000-0000-000072170000}"/>
    <cellStyle name="20 % - Markeringsfarve5 3 4 6 2" xfId="14127" xr:uid="{00000000-0005-0000-0000-000073170000}"/>
    <cellStyle name="20 % - Markeringsfarve5 3 4 6 2 2" xfId="36708" xr:uid="{00000000-0005-0000-0000-0000B07E0000}"/>
    <cellStyle name="20 % - Markeringsfarve5 3 4 6 3" xfId="14128" xr:uid="{00000000-0005-0000-0000-000074170000}"/>
    <cellStyle name="20 % - Markeringsfarve5 3 4 6 3 2" xfId="36709" xr:uid="{00000000-0005-0000-0000-0000B17E0000}"/>
    <cellStyle name="20 % - Markeringsfarve5 3 4 6 4" xfId="14129" xr:uid="{00000000-0005-0000-0000-000075170000}"/>
    <cellStyle name="20 % - Markeringsfarve5 3 4 6 4 2" xfId="36710" xr:uid="{00000000-0005-0000-0000-0000B27E0000}"/>
    <cellStyle name="20 % - Markeringsfarve5 3 4 6 5" xfId="29513" xr:uid="{00000000-0005-0000-0000-0000AF7E0000}"/>
    <cellStyle name="20 % - Markeringsfarve5 3 4 7" xfId="8637" xr:uid="{00000000-0005-0000-0000-000076170000}"/>
    <cellStyle name="20 % - Markeringsfarve5 3 4 7 2" xfId="14130" xr:uid="{00000000-0005-0000-0000-000077170000}"/>
    <cellStyle name="20 % - Markeringsfarve5 3 4 7 2 2" xfId="36711" xr:uid="{00000000-0005-0000-0000-0000B47E0000}"/>
    <cellStyle name="20 % - Markeringsfarve5 3 4 7 3" xfId="14131" xr:uid="{00000000-0005-0000-0000-000078170000}"/>
    <cellStyle name="20 % - Markeringsfarve5 3 4 7 3 2" xfId="36712" xr:uid="{00000000-0005-0000-0000-0000B57E0000}"/>
    <cellStyle name="20 % - Markeringsfarve5 3 4 7 4" xfId="14132" xr:uid="{00000000-0005-0000-0000-000079170000}"/>
    <cellStyle name="20 % - Markeringsfarve5 3 4 7 4 2" xfId="36713" xr:uid="{00000000-0005-0000-0000-0000B67E0000}"/>
    <cellStyle name="20 % - Markeringsfarve5 3 4 7 5" xfId="31286" xr:uid="{00000000-0005-0000-0000-0000B37E0000}"/>
    <cellStyle name="20 % - Markeringsfarve5 3 4 8" xfId="14133" xr:uid="{00000000-0005-0000-0000-00007A170000}"/>
    <cellStyle name="20 % - Markeringsfarve5 3 4 8 2" xfId="36714" xr:uid="{00000000-0005-0000-0000-0000B77E0000}"/>
    <cellStyle name="20 % - Markeringsfarve5 3 4 9" xfId="14134" xr:uid="{00000000-0005-0000-0000-00007B170000}"/>
    <cellStyle name="20 % - Markeringsfarve5 3 4 9 2" xfId="36715" xr:uid="{00000000-0005-0000-0000-0000B87E0000}"/>
    <cellStyle name="20 % - Markeringsfarve5 3 5" xfId="933" xr:uid="{00000000-0005-0000-0000-00007C170000}"/>
    <cellStyle name="20 % - Markeringsfarve5 3 5 10" xfId="14135" xr:uid="{00000000-0005-0000-0000-00007D170000}"/>
    <cellStyle name="20 % - Markeringsfarve5 3 5 10 2" xfId="36716" xr:uid="{00000000-0005-0000-0000-0000BA7E0000}"/>
    <cellStyle name="20 % - Markeringsfarve5 3 5 11" xfId="27661" xr:uid="{00000000-0005-0000-0000-0000B97E0000}"/>
    <cellStyle name="20 % - Markeringsfarve5 3 5 2" xfId="934" xr:uid="{00000000-0005-0000-0000-00007E170000}"/>
    <cellStyle name="20 % - Markeringsfarve5 3 5 2 2" xfId="935" xr:uid="{00000000-0005-0000-0000-00007F170000}"/>
    <cellStyle name="20 % - Markeringsfarve5 3 5 2 2 2" xfId="5782" xr:uid="{00000000-0005-0000-0000-000080170000}"/>
    <cellStyle name="20 % - Markeringsfarve5 3 5 2 2 2 2" xfId="14136" xr:uid="{00000000-0005-0000-0000-000081170000}"/>
    <cellStyle name="20 % - Markeringsfarve5 3 5 2 2 2 2 2" xfId="36717" xr:uid="{00000000-0005-0000-0000-0000BE7E0000}"/>
    <cellStyle name="20 % - Markeringsfarve5 3 5 2 2 2 3" xfId="14137" xr:uid="{00000000-0005-0000-0000-000082170000}"/>
    <cellStyle name="20 % - Markeringsfarve5 3 5 2 2 2 3 2" xfId="36718" xr:uid="{00000000-0005-0000-0000-0000BF7E0000}"/>
    <cellStyle name="20 % - Markeringsfarve5 3 5 2 2 2 4" xfId="14138" xr:uid="{00000000-0005-0000-0000-000083170000}"/>
    <cellStyle name="20 % - Markeringsfarve5 3 5 2 2 2 4 2" xfId="36719" xr:uid="{00000000-0005-0000-0000-0000C07E0000}"/>
    <cellStyle name="20 % - Markeringsfarve5 3 5 2 2 2 5" xfId="29522" xr:uid="{00000000-0005-0000-0000-0000BD7E0000}"/>
    <cellStyle name="20 % - Markeringsfarve5 3 5 2 2 3" xfId="8646" xr:uid="{00000000-0005-0000-0000-000084170000}"/>
    <cellStyle name="20 % - Markeringsfarve5 3 5 2 2 3 2" xfId="31295" xr:uid="{00000000-0005-0000-0000-0000C17E0000}"/>
    <cellStyle name="20 % - Markeringsfarve5 3 5 2 2 4" xfId="14139" xr:uid="{00000000-0005-0000-0000-000085170000}"/>
    <cellStyle name="20 % - Markeringsfarve5 3 5 2 2 4 2" xfId="36720" xr:uid="{00000000-0005-0000-0000-0000C27E0000}"/>
    <cellStyle name="20 % - Markeringsfarve5 3 5 2 2 5" xfId="14140" xr:uid="{00000000-0005-0000-0000-000086170000}"/>
    <cellStyle name="20 % - Markeringsfarve5 3 5 2 2 5 2" xfId="36721" xr:uid="{00000000-0005-0000-0000-0000C37E0000}"/>
    <cellStyle name="20 % - Markeringsfarve5 3 5 2 2 6" xfId="27663" xr:uid="{00000000-0005-0000-0000-0000BC7E0000}"/>
    <cellStyle name="20 % - Markeringsfarve5 3 5 2 3" xfId="5781" xr:uid="{00000000-0005-0000-0000-000087170000}"/>
    <cellStyle name="20 % - Markeringsfarve5 3 5 2 3 2" xfId="14141" xr:uid="{00000000-0005-0000-0000-000088170000}"/>
    <cellStyle name="20 % - Markeringsfarve5 3 5 2 3 2 2" xfId="36722" xr:uid="{00000000-0005-0000-0000-0000C57E0000}"/>
    <cellStyle name="20 % - Markeringsfarve5 3 5 2 3 3" xfId="14142" xr:uid="{00000000-0005-0000-0000-000089170000}"/>
    <cellStyle name="20 % - Markeringsfarve5 3 5 2 3 3 2" xfId="36723" xr:uid="{00000000-0005-0000-0000-0000C67E0000}"/>
    <cellStyle name="20 % - Markeringsfarve5 3 5 2 3 4" xfId="14143" xr:uid="{00000000-0005-0000-0000-00008A170000}"/>
    <cellStyle name="20 % - Markeringsfarve5 3 5 2 3 4 2" xfId="36724" xr:uid="{00000000-0005-0000-0000-0000C77E0000}"/>
    <cellStyle name="20 % - Markeringsfarve5 3 5 2 3 5" xfId="29521" xr:uid="{00000000-0005-0000-0000-0000C47E0000}"/>
    <cellStyle name="20 % - Markeringsfarve5 3 5 2 4" xfId="8645" xr:uid="{00000000-0005-0000-0000-00008B170000}"/>
    <cellStyle name="20 % - Markeringsfarve5 3 5 2 4 2" xfId="14144" xr:uid="{00000000-0005-0000-0000-00008C170000}"/>
    <cellStyle name="20 % - Markeringsfarve5 3 5 2 4 2 2" xfId="36725" xr:uid="{00000000-0005-0000-0000-0000C97E0000}"/>
    <cellStyle name="20 % - Markeringsfarve5 3 5 2 4 3" xfId="14145" xr:uid="{00000000-0005-0000-0000-00008D170000}"/>
    <cellStyle name="20 % - Markeringsfarve5 3 5 2 4 3 2" xfId="36726" xr:uid="{00000000-0005-0000-0000-0000CA7E0000}"/>
    <cellStyle name="20 % - Markeringsfarve5 3 5 2 4 4" xfId="14146" xr:uid="{00000000-0005-0000-0000-00008E170000}"/>
    <cellStyle name="20 % - Markeringsfarve5 3 5 2 4 4 2" xfId="36727" xr:uid="{00000000-0005-0000-0000-0000CB7E0000}"/>
    <cellStyle name="20 % - Markeringsfarve5 3 5 2 4 5" xfId="31294" xr:uid="{00000000-0005-0000-0000-0000C87E0000}"/>
    <cellStyle name="20 % - Markeringsfarve5 3 5 2 5" xfId="14147" xr:uid="{00000000-0005-0000-0000-00008F170000}"/>
    <cellStyle name="20 % - Markeringsfarve5 3 5 2 5 2" xfId="36728" xr:uid="{00000000-0005-0000-0000-0000CC7E0000}"/>
    <cellStyle name="20 % - Markeringsfarve5 3 5 2 6" xfId="14148" xr:uid="{00000000-0005-0000-0000-000090170000}"/>
    <cellStyle name="20 % - Markeringsfarve5 3 5 2 6 2" xfId="36729" xr:uid="{00000000-0005-0000-0000-0000CD7E0000}"/>
    <cellStyle name="20 % - Markeringsfarve5 3 5 2 7" xfId="14149" xr:uid="{00000000-0005-0000-0000-000091170000}"/>
    <cellStyle name="20 % - Markeringsfarve5 3 5 2 7 2" xfId="36730" xr:uid="{00000000-0005-0000-0000-0000CE7E0000}"/>
    <cellStyle name="20 % - Markeringsfarve5 3 5 2 8" xfId="27662" xr:uid="{00000000-0005-0000-0000-0000BB7E0000}"/>
    <cellStyle name="20 % - Markeringsfarve5 3 5 3" xfId="936" xr:uid="{00000000-0005-0000-0000-000092170000}"/>
    <cellStyle name="20 % - Markeringsfarve5 3 5 3 2" xfId="937" xr:uid="{00000000-0005-0000-0000-000093170000}"/>
    <cellStyle name="20 % - Markeringsfarve5 3 5 3 2 2" xfId="5784" xr:uid="{00000000-0005-0000-0000-000094170000}"/>
    <cellStyle name="20 % - Markeringsfarve5 3 5 3 2 2 2" xfId="14150" xr:uid="{00000000-0005-0000-0000-000095170000}"/>
    <cellStyle name="20 % - Markeringsfarve5 3 5 3 2 2 2 2" xfId="36731" xr:uid="{00000000-0005-0000-0000-0000D27E0000}"/>
    <cellStyle name="20 % - Markeringsfarve5 3 5 3 2 2 3" xfId="14151" xr:uid="{00000000-0005-0000-0000-000096170000}"/>
    <cellStyle name="20 % - Markeringsfarve5 3 5 3 2 2 3 2" xfId="36732" xr:uid="{00000000-0005-0000-0000-0000D37E0000}"/>
    <cellStyle name="20 % - Markeringsfarve5 3 5 3 2 2 4" xfId="14152" xr:uid="{00000000-0005-0000-0000-000097170000}"/>
    <cellStyle name="20 % - Markeringsfarve5 3 5 3 2 2 4 2" xfId="36733" xr:uid="{00000000-0005-0000-0000-0000D47E0000}"/>
    <cellStyle name="20 % - Markeringsfarve5 3 5 3 2 2 5" xfId="29524" xr:uid="{00000000-0005-0000-0000-0000D17E0000}"/>
    <cellStyle name="20 % - Markeringsfarve5 3 5 3 2 3" xfId="8648" xr:uid="{00000000-0005-0000-0000-000098170000}"/>
    <cellStyle name="20 % - Markeringsfarve5 3 5 3 2 3 2" xfId="31297" xr:uid="{00000000-0005-0000-0000-0000D57E0000}"/>
    <cellStyle name="20 % - Markeringsfarve5 3 5 3 2 4" xfId="14153" xr:uid="{00000000-0005-0000-0000-000099170000}"/>
    <cellStyle name="20 % - Markeringsfarve5 3 5 3 2 4 2" xfId="36734" xr:uid="{00000000-0005-0000-0000-0000D67E0000}"/>
    <cellStyle name="20 % - Markeringsfarve5 3 5 3 2 5" xfId="14154" xr:uid="{00000000-0005-0000-0000-00009A170000}"/>
    <cellStyle name="20 % - Markeringsfarve5 3 5 3 2 5 2" xfId="36735" xr:uid="{00000000-0005-0000-0000-0000D77E0000}"/>
    <cellStyle name="20 % - Markeringsfarve5 3 5 3 2 6" xfId="27665" xr:uid="{00000000-0005-0000-0000-0000D07E0000}"/>
    <cellStyle name="20 % - Markeringsfarve5 3 5 3 3" xfId="5783" xr:uid="{00000000-0005-0000-0000-00009B170000}"/>
    <cellStyle name="20 % - Markeringsfarve5 3 5 3 3 2" xfId="14155" xr:uid="{00000000-0005-0000-0000-00009C170000}"/>
    <cellStyle name="20 % - Markeringsfarve5 3 5 3 3 2 2" xfId="36736" xr:uid="{00000000-0005-0000-0000-0000D97E0000}"/>
    <cellStyle name="20 % - Markeringsfarve5 3 5 3 3 3" xfId="14156" xr:uid="{00000000-0005-0000-0000-00009D170000}"/>
    <cellStyle name="20 % - Markeringsfarve5 3 5 3 3 3 2" xfId="36737" xr:uid="{00000000-0005-0000-0000-0000DA7E0000}"/>
    <cellStyle name="20 % - Markeringsfarve5 3 5 3 3 4" xfId="14157" xr:uid="{00000000-0005-0000-0000-00009E170000}"/>
    <cellStyle name="20 % - Markeringsfarve5 3 5 3 3 4 2" xfId="36738" xr:uid="{00000000-0005-0000-0000-0000DB7E0000}"/>
    <cellStyle name="20 % - Markeringsfarve5 3 5 3 3 5" xfId="29523" xr:uid="{00000000-0005-0000-0000-0000D87E0000}"/>
    <cellStyle name="20 % - Markeringsfarve5 3 5 3 4" xfId="8647" xr:uid="{00000000-0005-0000-0000-00009F170000}"/>
    <cellStyle name="20 % - Markeringsfarve5 3 5 3 4 2" xfId="31296" xr:uid="{00000000-0005-0000-0000-0000DC7E0000}"/>
    <cellStyle name="20 % - Markeringsfarve5 3 5 3 5" xfId="14158" xr:uid="{00000000-0005-0000-0000-0000A0170000}"/>
    <cellStyle name="20 % - Markeringsfarve5 3 5 3 5 2" xfId="36739" xr:uid="{00000000-0005-0000-0000-0000DD7E0000}"/>
    <cellStyle name="20 % - Markeringsfarve5 3 5 3 6" xfId="14159" xr:uid="{00000000-0005-0000-0000-0000A1170000}"/>
    <cellStyle name="20 % - Markeringsfarve5 3 5 3 6 2" xfId="36740" xr:uid="{00000000-0005-0000-0000-0000DE7E0000}"/>
    <cellStyle name="20 % - Markeringsfarve5 3 5 3 7" xfId="27664" xr:uid="{00000000-0005-0000-0000-0000CF7E0000}"/>
    <cellStyle name="20 % - Markeringsfarve5 3 5 4" xfId="938" xr:uid="{00000000-0005-0000-0000-0000A2170000}"/>
    <cellStyle name="20 % - Markeringsfarve5 3 5 4 2" xfId="5785" xr:uid="{00000000-0005-0000-0000-0000A3170000}"/>
    <cellStyle name="20 % - Markeringsfarve5 3 5 4 2 2" xfId="14160" xr:uid="{00000000-0005-0000-0000-0000A4170000}"/>
    <cellStyle name="20 % - Markeringsfarve5 3 5 4 2 2 2" xfId="36741" xr:uid="{00000000-0005-0000-0000-0000E17E0000}"/>
    <cellStyle name="20 % - Markeringsfarve5 3 5 4 2 3" xfId="14161" xr:uid="{00000000-0005-0000-0000-0000A5170000}"/>
    <cellStyle name="20 % - Markeringsfarve5 3 5 4 2 3 2" xfId="36742" xr:uid="{00000000-0005-0000-0000-0000E27E0000}"/>
    <cellStyle name="20 % - Markeringsfarve5 3 5 4 2 4" xfId="14162" xr:uid="{00000000-0005-0000-0000-0000A6170000}"/>
    <cellStyle name="20 % - Markeringsfarve5 3 5 4 2 4 2" xfId="36743" xr:uid="{00000000-0005-0000-0000-0000E37E0000}"/>
    <cellStyle name="20 % - Markeringsfarve5 3 5 4 2 5" xfId="29525" xr:uid="{00000000-0005-0000-0000-0000E07E0000}"/>
    <cellStyle name="20 % - Markeringsfarve5 3 5 4 3" xfId="8649" xr:uid="{00000000-0005-0000-0000-0000A7170000}"/>
    <cellStyle name="20 % - Markeringsfarve5 3 5 4 3 2" xfId="31298" xr:uid="{00000000-0005-0000-0000-0000E47E0000}"/>
    <cellStyle name="20 % - Markeringsfarve5 3 5 4 4" xfId="14163" xr:uid="{00000000-0005-0000-0000-0000A8170000}"/>
    <cellStyle name="20 % - Markeringsfarve5 3 5 4 4 2" xfId="36744" xr:uid="{00000000-0005-0000-0000-0000E57E0000}"/>
    <cellStyle name="20 % - Markeringsfarve5 3 5 4 5" xfId="14164" xr:uid="{00000000-0005-0000-0000-0000A9170000}"/>
    <cellStyle name="20 % - Markeringsfarve5 3 5 4 5 2" xfId="36745" xr:uid="{00000000-0005-0000-0000-0000E67E0000}"/>
    <cellStyle name="20 % - Markeringsfarve5 3 5 4 6" xfId="27666" xr:uid="{00000000-0005-0000-0000-0000DF7E0000}"/>
    <cellStyle name="20 % - Markeringsfarve5 3 5 5" xfId="939" xr:uid="{00000000-0005-0000-0000-0000AA170000}"/>
    <cellStyle name="20 % - Markeringsfarve5 3 5 5 2" xfId="5786" xr:uid="{00000000-0005-0000-0000-0000AB170000}"/>
    <cellStyle name="20 % - Markeringsfarve5 3 5 5 2 2" xfId="14165" xr:uid="{00000000-0005-0000-0000-0000AC170000}"/>
    <cellStyle name="20 % - Markeringsfarve5 3 5 5 2 2 2" xfId="36746" xr:uid="{00000000-0005-0000-0000-0000E97E0000}"/>
    <cellStyle name="20 % - Markeringsfarve5 3 5 5 2 3" xfId="14166" xr:uid="{00000000-0005-0000-0000-0000AD170000}"/>
    <cellStyle name="20 % - Markeringsfarve5 3 5 5 2 3 2" xfId="36747" xr:uid="{00000000-0005-0000-0000-0000EA7E0000}"/>
    <cellStyle name="20 % - Markeringsfarve5 3 5 5 2 4" xfId="14167" xr:uid="{00000000-0005-0000-0000-0000AE170000}"/>
    <cellStyle name="20 % - Markeringsfarve5 3 5 5 2 4 2" xfId="36748" xr:uid="{00000000-0005-0000-0000-0000EB7E0000}"/>
    <cellStyle name="20 % - Markeringsfarve5 3 5 5 2 5" xfId="29526" xr:uid="{00000000-0005-0000-0000-0000E87E0000}"/>
    <cellStyle name="20 % - Markeringsfarve5 3 5 5 3" xfId="8650" xr:uid="{00000000-0005-0000-0000-0000AF170000}"/>
    <cellStyle name="20 % - Markeringsfarve5 3 5 5 3 2" xfId="31299" xr:uid="{00000000-0005-0000-0000-0000EC7E0000}"/>
    <cellStyle name="20 % - Markeringsfarve5 3 5 5 4" xfId="14168" xr:uid="{00000000-0005-0000-0000-0000B0170000}"/>
    <cellStyle name="20 % - Markeringsfarve5 3 5 5 4 2" xfId="36749" xr:uid="{00000000-0005-0000-0000-0000ED7E0000}"/>
    <cellStyle name="20 % - Markeringsfarve5 3 5 5 5" xfId="14169" xr:uid="{00000000-0005-0000-0000-0000B1170000}"/>
    <cellStyle name="20 % - Markeringsfarve5 3 5 5 5 2" xfId="36750" xr:uid="{00000000-0005-0000-0000-0000EE7E0000}"/>
    <cellStyle name="20 % - Markeringsfarve5 3 5 5 6" xfId="27667" xr:uid="{00000000-0005-0000-0000-0000E77E0000}"/>
    <cellStyle name="20 % - Markeringsfarve5 3 5 6" xfId="5780" xr:uid="{00000000-0005-0000-0000-0000B2170000}"/>
    <cellStyle name="20 % - Markeringsfarve5 3 5 6 2" xfId="14170" xr:uid="{00000000-0005-0000-0000-0000B3170000}"/>
    <cellStyle name="20 % - Markeringsfarve5 3 5 6 2 2" xfId="36751" xr:uid="{00000000-0005-0000-0000-0000F07E0000}"/>
    <cellStyle name="20 % - Markeringsfarve5 3 5 6 3" xfId="14171" xr:uid="{00000000-0005-0000-0000-0000B4170000}"/>
    <cellStyle name="20 % - Markeringsfarve5 3 5 6 3 2" xfId="36752" xr:uid="{00000000-0005-0000-0000-0000F17E0000}"/>
    <cellStyle name="20 % - Markeringsfarve5 3 5 6 4" xfId="14172" xr:uid="{00000000-0005-0000-0000-0000B5170000}"/>
    <cellStyle name="20 % - Markeringsfarve5 3 5 6 4 2" xfId="36753" xr:uid="{00000000-0005-0000-0000-0000F27E0000}"/>
    <cellStyle name="20 % - Markeringsfarve5 3 5 6 5" xfId="29520" xr:uid="{00000000-0005-0000-0000-0000EF7E0000}"/>
    <cellStyle name="20 % - Markeringsfarve5 3 5 7" xfId="8644" xr:uid="{00000000-0005-0000-0000-0000B6170000}"/>
    <cellStyle name="20 % - Markeringsfarve5 3 5 7 2" xfId="14173" xr:uid="{00000000-0005-0000-0000-0000B7170000}"/>
    <cellStyle name="20 % - Markeringsfarve5 3 5 7 2 2" xfId="36754" xr:uid="{00000000-0005-0000-0000-0000F47E0000}"/>
    <cellStyle name="20 % - Markeringsfarve5 3 5 7 3" xfId="14174" xr:uid="{00000000-0005-0000-0000-0000B8170000}"/>
    <cellStyle name="20 % - Markeringsfarve5 3 5 7 3 2" xfId="36755" xr:uid="{00000000-0005-0000-0000-0000F57E0000}"/>
    <cellStyle name="20 % - Markeringsfarve5 3 5 7 4" xfId="14175" xr:uid="{00000000-0005-0000-0000-0000B9170000}"/>
    <cellStyle name="20 % - Markeringsfarve5 3 5 7 4 2" xfId="36756" xr:uid="{00000000-0005-0000-0000-0000F67E0000}"/>
    <cellStyle name="20 % - Markeringsfarve5 3 5 7 5" xfId="31293" xr:uid="{00000000-0005-0000-0000-0000F37E0000}"/>
    <cellStyle name="20 % - Markeringsfarve5 3 5 8" xfId="14176" xr:uid="{00000000-0005-0000-0000-0000BA170000}"/>
    <cellStyle name="20 % - Markeringsfarve5 3 5 8 2" xfId="36757" xr:uid="{00000000-0005-0000-0000-0000F77E0000}"/>
    <cellStyle name="20 % - Markeringsfarve5 3 5 9" xfId="14177" xr:uid="{00000000-0005-0000-0000-0000BB170000}"/>
    <cellStyle name="20 % - Markeringsfarve5 3 5 9 2" xfId="36758" xr:uid="{00000000-0005-0000-0000-0000F87E0000}"/>
    <cellStyle name="20 % - Markeringsfarve5 3 6" xfId="940" xr:uid="{00000000-0005-0000-0000-0000BC170000}"/>
    <cellStyle name="20 % - Markeringsfarve5 3 6 2" xfId="941" xr:uid="{00000000-0005-0000-0000-0000BD170000}"/>
    <cellStyle name="20 % - Markeringsfarve5 3 6 2 2" xfId="5788" xr:uid="{00000000-0005-0000-0000-0000BE170000}"/>
    <cellStyle name="20 % - Markeringsfarve5 3 6 2 2 2" xfId="14178" xr:uid="{00000000-0005-0000-0000-0000BF170000}"/>
    <cellStyle name="20 % - Markeringsfarve5 3 6 2 2 2 2" xfId="36759" xr:uid="{00000000-0005-0000-0000-0000FC7E0000}"/>
    <cellStyle name="20 % - Markeringsfarve5 3 6 2 2 3" xfId="14179" xr:uid="{00000000-0005-0000-0000-0000C0170000}"/>
    <cellStyle name="20 % - Markeringsfarve5 3 6 2 2 3 2" xfId="36760" xr:uid="{00000000-0005-0000-0000-0000FD7E0000}"/>
    <cellStyle name="20 % - Markeringsfarve5 3 6 2 2 4" xfId="14180" xr:uid="{00000000-0005-0000-0000-0000C1170000}"/>
    <cellStyle name="20 % - Markeringsfarve5 3 6 2 2 4 2" xfId="36761" xr:uid="{00000000-0005-0000-0000-0000FE7E0000}"/>
    <cellStyle name="20 % - Markeringsfarve5 3 6 2 2 5" xfId="29528" xr:uid="{00000000-0005-0000-0000-0000FB7E0000}"/>
    <cellStyle name="20 % - Markeringsfarve5 3 6 2 3" xfId="8652" xr:uid="{00000000-0005-0000-0000-0000C2170000}"/>
    <cellStyle name="20 % - Markeringsfarve5 3 6 2 3 2" xfId="31301" xr:uid="{00000000-0005-0000-0000-0000FF7E0000}"/>
    <cellStyle name="20 % - Markeringsfarve5 3 6 2 4" xfId="14181" xr:uid="{00000000-0005-0000-0000-0000C3170000}"/>
    <cellStyle name="20 % - Markeringsfarve5 3 6 2 4 2" xfId="36762" xr:uid="{00000000-0005-0000-0000-0000007F0000}"/>
    <cellStyle name="20 % - Markeringsfarve5 3 6 2 5" xfId="14182" xr:uid="{00000000-0005-0000-0000-0000C4170000}"/>
    <cellStyle name="20 % - Markeringsfarve5 3 6 2 5 2" xfId="36763" xr:uid="{00000000-0005-0000-0000-0000017F0000}"/>
    <cellStyle name="20 % - Markeringsfarve5 3 6 2 6" xfId="27669" xr:uid="{00000000-0005-0000-0000-0000FA7E0000}"/>
    <cellStyle name="20 % - Markeringsfarve5 3 6 3" xfId="5787" xr:uid="{00000000-0005-0000-0000-0000C5170000}"/>
    <cellStyle name="20 % - Markeringsfarve5 3 6 3 2" xfId="14183" xr:uid="{00000000-0005-0000-0000-0000C6170000}"/>
    <cellStyle name="20 % - Markeringsfarve5 3 6 3 2 2" xfId="36764" xr:uid="{00000000-0005-0000-0000-0000037F0000}"/>
    <cellStyle name="20 % - Markeringsfarve5 3 6 3 3" xfId="14184" xr:uid="{00000000-0005-0000-0000-0000C7170000}"/>
    <cellStyle name="20 % - Markeringsfarve5 3 6 3 3 2" xfId="36765" xr:uid="{00000000-0005-0000-0000-0000047F0000}"/>
    <cellStyle name="20 % - Markeringsfarve5 3 6 3 4" xfId="14185" xr:uid="{00000000-0005-0000-0000-0000C8170000}"/>
    <cellStyle name="20 % - Markeringsfarve5 3 6 3 4 2" xfId="36766" xr:uid="{00000000-0005-0000-0000-0000057F0000}"/>
    <cellStyle name="20 % - Markeringsfarve5 3 6 3 5" xfId="29527" xr:uid="{00000000-0005-0000-0000-0000027F0000}"/>
    <cellStyle name="20 % - Markeringsfarve5 3 6 4" xfId="8651" xr:uid="{00000000-0005-0000-0000-0000C9170000}"/>
    <cellStyle name="20 % - Markeringsfarve5 3 6 4 2" xfId="14186" xr:uid="{00000000-0005-0000-0000-0000CA170000}"/>
    <cellStyle name="20 % - Markeringsfarve5 3 6 4 2 2" xfId="36767" xr:uid="{00000000-0005-0000-0000-0000077F0000}"/>
    <cellStyle name="20 % - Markeringsfarve5 3 6 4 3" xfId="14187" xr:uid="{00000000-0005-0000-0000-0000CB170000}"/>
    <cellStyle name="20 % - Markeringsfarve5 3 6 4 3 2" xfId="36768" xr:uid="{00000000-0005-0000-0000-0000087F0000}"/>
    <cellStyle name="20 % - Markeringsfarve5 3 6 4 4" xfId="14188" xr:uid="{00000000-0005-0000-0000-0000CC170000}"/>
    <cellStyle name="20 % - Markeringsfarve5 3 6 4 4 2" xfId="36769" xr:uid="{00000000-0005-0000-0000-0000097F0000}"/>
    <cellStyle name="20 % - Markeringsfarve5 3 6 4 5" xfId="31300" xr:uid="{00000000-0005-0000-0000-0000067F0000}"/>
    <cellStyle name="20 % - Markeringsfarve5 3 6 5" xfId="14189" xr:uid="{00000000-0005-0000-0000-0000CD170000}"/>
    <cellStyle name="20 % - Markeringsfarve5 3 6 5 2" xfId="36770" xr:uid="{00000000-0005-0000-0000-00000A7F0000}"/>
    <cellStyle name="20 % - Markeringsfarve5 3 6 6" xfId="14190" xr:uid="{00000000-0005-0000-0000-0000CE170000}"/>
    <cellStyle name="20 % - Markeringsfarve5 3 6 6 2" xfId="36771" xr:uid="{00000000-0005-0000-0000-00000B7F0000}"/>
    <cellStyle name="20 % - Markeringsfarve5 3 6 7" xfId="14191" xr:uid="{00000000-0005-0000-0000-0000CF170000}"/>
    <cellStyle name="20 % - Markeringsfarve5 3 6 7 2" xfId="36772" xr:uid="{00000000-0005-0000-0000-00000C7F0000}"/>
    <cellStyle name="20 % - Markeringsfarve5 3 6 8" xfId="27668" xr:uid="{00000000-0005-0000-0000-0000F97E0000}"/>
    <cellStyle name="20 % - Markeringsfarve5 3 7" xfId="14192" xr:uid="{00000000-0005-0000-0000-0000D0170000}"/>
    <cellStyle name="20 % - Markeringsfarve5 3 7 2" xfId="14193" xr:uid="{00000000-0005-0000-0000-0000D1170000}"/>
    <cellStyle name="20 % - Markeringsfarve5 3 7 3" xfId="14194" xr:uid="{00000000-0005-0000-0000-0000D2170000}"/>
    <cellStyle name="20 % - Markeringsfarve5 3 7 3 2" xfId="14195" xr:uid="{00000000-0005-0000-0000-0000D3170000}"/>
    <cellStyle name="20 % - Markeringsfarve5 3 7 3 2 2" xfId="36775" xr:uid="{00000000-0005-0000-0000-00000F7F0000}"/>
    <cellStyle name="20 % - Markeringsfarve5 3 7 3 3" xfId="14196" xr:uid="{00000000-0005-0000-0000-0000D4170000}"/>
    <cellStyle name="20 % - Markeringsfarve5 3 7 3 3 2" xfId="36776" xr:uid="{00000000-0005-0000-0000-0000107F0000}"/>
    <cellStyle name="20 % - Markeringsfarve5 3 7 3 4" xfId="36774" xr:uid="{00000000-0005-0000-0000-00000E7F0000}"/>
    <cellStyle name="20 % - Markeringsfarve5 3 7 4" xfId="36773" xr:uid="{00000000-0005-0000-0000-00000D7F0000}"/>
    <cellStyle name="20 % - Markeringsfarve5 3 8" xfId="14197" xr:uid="{00000000-0005-0000-0000-0000D5170000}"/>
    <cellStyle name="20 % - Markeringsfarve5 3 8 2" xfId="14198" xr:uid="{00000000-0005-0000-0000-0000D6170000}"/>
    <cellStyle name="20 % - Markeringsfarve5 3 8 2 2" xfId="36778" xr:uid="{00000000-0005-0000-0000-0000127F0000}"/>
    <cellStyle name="20 % - Markeringsfarve5 3 8 3" xfId="14199" xr:uid="{00000000-0005-0000-0000-0000D7170000}"/>
    <cellStyle name="20 % - Markeringsfarve5 3 8 3 2" xfId="36779" xr:uid="{00000000-0005-0000-0000-0000137F0000}"/>
    <cellStyle name="20 % - Markeringsfarve5 3 8 4" xfId="14200" xr:uid="{00000000-0005-0000-0000-0000D8170000}"/>
    <cellStyle name="20 % - Markeringsfarve5 3 8 4 2" xfId="36780" xr:uid="{00000000-0005-0000-0000-0000147F0000}"/>
    <cellStyle name="20 % - Markeringsfarve5 3 8 5" xfId="36777" xr:uid="{00000000-0005-0000-0000-0000117F0000}"/>
    <cellStyle name="20 % - Markeringsfarve5 3 9" xfId="14201" xr:uid="{00000000-0005-0000-0000-0000D9170000}"/>
    <cellStyle name="20 % - Markeringsfarve5 3 9 2" xfId="36781" xr:uid="{00000000-0005-0000-0000-0000157F0000}"/>
    <cellStyle name="20 % - Markeringsfarve5 4" xfId="942" xr:uid="{00000000-0005-0000-0000-0000DA170000}"/>
    <cellStyle name="20 % - Markeringsfarve5 4 10" xfId="14202" xr:uid="{00000000-0005-0000-0000-0000DB170000}"/>
    <cellStyle name="20 % - Markeringsfarve5 4 10 2" xfId="36782" xr:uid="{00000000-0005-0000-0000-0000167F0000}"/>
    <cellStyle name="20 % - Markeringsfarve5 4 2" xfId="943" xr:uid="{00000000-0005-0000-0000-0000DC170000}"/>
    <cellStyle name="20 % - Markeringsfarve5 4 2 10" xfId="14203" xr:uid="{00000000-0005-0000-0000-0000DD170000}"/>
    <cellStyle name="20 % - Markeringsfarve5 4 2 10 2" xfId="36783" xr:uid="{00000000-0005-0000-0000-0000187F0000}"/>
    <cellStyle name="20 % - Markeringsfarve5 4 2 11" xfId="27670" xr:uid="{00000000-0005-0000-0000-0000177F0000}"/>
    <cellStyle name="20 % - Markeringsfarve5 4 2 2" xfId="944" xr:uid="{00000000-0005-0000-0000-0000DE170000}"/>
    <cellStyle name="20 % - Markeringsfarve5 4 2 2 2" xfId="945" xr:uid="{00000000-0005-0000-0000-0000DF170000}"/>
    <cellStyle name="20 % - Markeringsfarve5 4 2 2 2 2" xfId="5791" xr:uid="{00000000-0005-0000-0000-0000E0170000}"/>
    <cellStyle name="20 % - Markeringsfarve5 4 2 2 2 2 2" xfId="14204" xr:uid="{00000000-0005-0000-0000-0000E1170000}"/>
    <cellStyle name="20 % - Markeringsfarve5 4 2 2 2 2 2 2" xfId="36784" xr:uid="{00000000-0005-0000-0000-00001C7F0000}"/>
    <cellStyle name="20 % - Markeringsfarve5 4 2 2 2 2 3" xfId="14205" xr:uid="{00000000-0005-0000-0000-0000E2170000}"/>
    <cellStyle name="20 % - Markeringsfarve5 4 2 2 2 2 3 2" xfId="36785" xr:uid="{00000000-0005-0000-0000-00001D7F0000}"/>
    <cellStyle name="20 % - Markeringsfarve5 4 2 2 2 2 4" xfId="14206" xr:uid="{00000000-0005-0000-0000-0000E3170000}"/>
    <cellStyle name="20 % - Markeringsfarve5 4 2 2 2 2 4 2" xfId="36786" xr:uid="{00000000-0005-0000-0000-00001E7F0000}"/>
    <cellStyle name="20 % - Markeringsfarve5 4 2 2 2 2 5" xfId="29531" xr:uid="{00000000-0005-0000-0000-00001B7F0000}"/>
    <cellStyle name="20 % - Markeringsfarve5 4 2 2 2 3" xfId="8655" xr:uid="{00000000-0005-0000-0000-0000E4170000}"/>
    <cellStyle name="20 % - Markeringsfarve5 4 2 2 2 3 2" xfId="31304" xr:uid="{00000000-0005-0000-0000-00001F7F0000}"/>
    <cellStyle name="20 % - Markeringsfarve5 4 2 2 2 4" xfId="14207" xr:uid="{00000000-0005-0000-0000-0000E5170000}"/>
    <cellStyle name="20 % - Markeringsfarve5 4 2 2 2 4 2" xfId="36787" xr:uid="{00000000-0005-0000-0000-0000207F0000}"/>
    <cellStyle name="20 % - Markeringsfarve5 4 2 2 2 5" xfId="14208" xr:uid="{00000000-0005-0000-0000-0000E6170000}"/>
    <cellStyle name="20 % - Markeringsfarve5 4 2 2 2 5 2" xfId="36788" xr:uid="{00000000-0005-0000-0000-0000217F0000}"/>
    <cellStyle name="20 % - Markeringsfarve5 4 2 2 2 6" xfId="27672" xr:uid="{00000000-0005-0000-0000-00001A7F0000}"/>
    <cellStyle name="20 % - Markeringsfarve5 4 2 2 3" xfId="5790" xr:uid="{00000000-0005-0000-0000-0000E7170000}"/>
    <cellStyle name="20 % - Markeringsfarve5 4 2 2 3 2" xfId="14209" xr:uid="{00000000-0005-0000-0000-0000E8170000}"/>
    <cellStyle name="20 % - Markeringsfarve5 4 2 2 3 2 2" xfId="36789" xr:uid="{00000000-0005-0000-0000-0000237F0000}"/>
    <cellStyle name="20 % - Markeringsfarve5 4 2 2 3 3" xfId="14210" xr:uid="{00000000-0005-0000-0000-0000E9170000}"/>
    <cellStyle name="20 % - Markeringsfarve5 4 2 2 3 3 2" xfId="36790" xr:uid="{00000000-0005-0000-0000-0000247F0000}"/>
    <cellStyle name="20 % - Markeringsfarve5 4 2 2 3 4" xfId="14211" xr:uid="{00000000-0005-0000-0000-0000EA170000}"/>
    <cellStyle name="20 % - Markeringsfarve5 4 2 2 3 4 2" xfId="36791" xr:uid="{00000000-0005-0000-0000-0000257F0000}"/>
    <cellStyle name="20 % - Markeringsfarve5 4 2 2 3 5" xfId="29530" xr:uid="{00000000-0005-0000-0000-0000227F0000}"/>
    <cellStyle name="20 % - Markeringsfarve5 4 2 2 4" xfId="8654" xr:uid="{00000000-0005-0000-0000-0000EB170000}"/>
    <cellStyle name="20 % - Markeringsfarve5 4 2 2 4 2" xfId="14212" xr:uid="{00000000-0005-0000-0000-0000EC170000}"/>
    <cellStyle name="20 % - Markeringsfarve5 4 2 2 4 2 2" xfId="36792" xr:uid="{00000000-0005-0000-0000-0000277F0000}"/>
    <cellStyle name="20 % - Markeringsfarve5 4 2 2 4 3" xfId="14213" xr:uid="{00000000-0005-0000-0000-0000ED170000}"/>
    <cellStyle name="20 % - Markeringsfarve5 4 2 2 4 3 2" xfId="36793" xr:uid="{00000000-0005-0000-0000-0000287F0000}"/>
    <cellStyle name="20 % - Markeringsfarve5 4 2 2 4 4" xfId="14214" xr:uid="{00000000-0005-0000-0000-0000EE170000}"/>
    <cellStyle name="20 % - Markeringsfarve5 4 2 2 4 4 2" xfId="36794" xr:uid="{00000000-0005-0000-0000-0000297F0000}"/>
    <cellStyle name="20 % - Markeringsfarve5 4 2 2 4 5" xfId="31303" xr:uid="{00000000-0005-0000-0000-0000267F0000}"/>
    <cellStyle name="20 % - Markeringsfarve5 4 2 2 5" xfId="14215" xr:uid="{00000000-0005-0000-0000-0000EF170000}"/>
    <cellStyle name="20 % - Markeringsfarve5 4 2 2 5 2" xfId="36795" xr:uid="{00000000-0005-0000-0000-00002A7F0000}"/>
    <cellStyle name="20 % - Markeringsfarve5 4 2 2 6" xfId="14216" xr:uid="{00000000-0005-0000-0000-0000F0170000}"/>
    <cellStyle name="20 % - Markeringsfarve5 4 2 2 6 2" xfId="36796" xr:uid="{00000000-0005-0000-0000-00002B7F0000}"/>
    <cellStyle name="20 % - Markeringsfarve5 4 2 2 7" xfId="14217" xr:uid="{00000000-0005-0000-0000-0000F1170000}"/>
    <cellStyle name="20 % - Markeringsfarve5 4 2 2 7 2" xfId="36797" xr:uid="{00000000-0005-0000-0000-00002C7F0000}"/>
    <cellStyle name="20 % - Markeringsfarve5 4 2 2 8" xfId="27671" xr:uid="{00000000-0005-0000-0000-0000197F0000}"/>
    <cellStyle name="20 % - Markeringsfarve5 4 2 3" xfId="946" xr:uid="{00000000-0005-0000-0000-0000F2170000}"/>
    <cellStyle name="20 % - Markeringsfarve5 4 2 3 2" xfId="947" xr:uid="{00000000-0005-0000-0000-0000F3170000}"/>
    <cellStyle name="20 % - Markeringsfarve5 4 2 3 2 2" xfId="5793" xr:uid="{00000000-0005-0000-0000-0000F4170000}"/>
    <cellStyle name="20 % - Markeringsfarve5 4 2 3 2 2 2" xfId="14218" xr:uid="{00000000-0005-0000-0000-0000F5170000}"/>
    <cellStyle name="20 % - Markeringsfarve5 4 2 3 2 2 2 2" xfId="36798" xr:uid="{00000000-0005-0000-0000-0000307F0000}"/>
    <cellStyle name="20 % - Markeringsfarve5 4 2 3 2 2 3" xfId="14219" xr:uid="{00000000-0005-0000-0000-0000F6170000}"/>
    <cellStyle name="20 % - Markeringsfarve5 4 2 3 2 2 3 2" xfId="36799" xr:uid="{00000000-0005-0000-0000-0000317F0000}"/>
    <cellStyle name="20 % - Markeringsfarve5 4 2 3 2 2 4" xfId="14220" xr:uid="{00000000-0005-0000-0000-0000F7170000}"/>
    <cellStyle name="20 % - Markeringsfarve5 4 2 3 2 2 4 2" xfId="36800" xr:uid="{00000000-0005-0000-0000-0000327F0000}"/>
    <cellStyle name="20 % - Markeringsfarve5 4 2 3 2 2 5" xfId="29533" xr:uid="{00000000-0005-0000-0000-00002F7F0000}"/>
    <cellStyle name="20 % - Markeringsfarve5 4 2 3 2 3" xfId="8657" xr:uid="{00000000-0005-0000-0000-0000F8170000}"/>
    <cellStyle name="20 % - Markeringsfarve5 4 2 3 2 3 2" xfId="31306" xr:uid="{00000000-0005-0000-0000-0000337F0000}"/>
    <cellStyle name="20 % - Markeringsfarve5 4 2 3 2 4" xfId="14221" xr:uid="{00000000-0005-0000-0000-0000F9170000}"/>
    <cellStyle name="20 % - Markeringsfarve5 4 2 3 2 4 2" xfId="36801" xr:uid="{00000000-0005-0000-0000-0000347F0000}"/>
    <cellStyle name="20 % - Markeringsfarve5 4 2 3 2 5" xfId="14222" xr:uid="{00000000-0005-0000-0000-0000FA170000}"/>
    <cellStyle name="20 % - Markeringsfarve5 4 2 3 2 5 2" xfId="36802" xr:uid="{00000000-0005-0000-0000-0000357F0000}"/>
    <cellStyle name="20 % - Markeringsfarve5 4 2 3 2 6" xfId="27674" xr:uid="{00000000-0005-0000-0000-00002E7F0000}"/>
    <cellStyle name="20 % - Markeringsfarve5 4 2 3 3" xfId="5792" xr:uid="{00000000-0005-0000-0000-0000FB170000}"/>
    <cellStyle name="20 % - Markeringsfarve5 4 2 3 3 2" xfId="14223" xr:uid="{00000000-0005-0000-0000-0000FC170000}"/>
    <cellStyle name="20 % - Markeringsfarve5 4 2 3 3 2 2" xfId="36803" xr:uid="{00000000-0005-0000-0000-0000377F0000}"/>
    <cellStyle name="20 % - Markeringsfarve5 4 2 3 3 3" xfId="14224" xr:uid="{00000000-0005-0000-0000-0000FD170000}"/>
    <cellStyle name="20 % - Markeringsfarve5 4 2 3 3 3 2" xfId="36804" xr:uid="{00000000-0005-0000-0000-0000387F0000}"/>
    <cellStyle name="20 % - Markeringsfarve5 4 2 3 3 4" xfId="14225" xr:uid="{00000000-0005-0000-0000-0000FE170000}"/>
    <cellStyle name="20 % - Markeringsfarve5 4 2 3 3 4 2" xfId="36805" xr:uid="{00000000-0005-0000-0000-0000397F0000}"/>
    <cellStyle name="20 % - Markeringsfarve5 4 2 3 3 5" xfId="29532" xr:uid="{00000000-0005-0000-0000-0000367F0000}"/>
    <cellStyle name="20 % - Markeringsfarve5 4 2 3 4" xfId="8656" xr:uid="{00000000-0005-0000-0000-0000FF170000}"/>
    <cellStyle name="20 % - Markeringsfarve5 4 2 3 4 2" xfId="31305" xr:uid="{00000000-0005-0000-0000-00003A7F0000}"/>
    <cellStyle name="20 % - Markeringsfarve5 4 2 3 5" xfId="14226" xr:uid="{00000000-0005-0000-0000-000000180000}"/>
    <cellStyle name="20 % - Markeringsfarve5 4 2 3 5 2" xfId="36806" xr:uid="{00000000-0005-0000-0000-00003B7F0000}"/>
    <cellStyle name="20 % - Markeringsfarve5 4 2 3 6" xfId="14227" xr:uid="{00000000-0005-0000-0000-000001180000}"/>
    <cellStyle name="20 % - Markeringsfarve5 4 2 3 6 2" xfId="36807" xr:uid="{00000000-0005-0000-0000-00003C7F0000}"/>
    <cellStyle name="20 % - Markeringsfarve5 4 2 3 7" xfId="27673" xr:uid="{00000000-0005-0000-0000-00002D7F0000}"/>
    <cellStyle name="20 % - Markeringsfarve5 4 2 4" xfId="948" xr:uid="{00000000-0005-0000-0000-000002180000}"/>
    <cellStyle name="20 % - Markeringsfarve5 4 2 4 2" xfId="5794" xr:uid="{00000000-0005-0000-0000-000003180000}"/>
    <cellStyle name="20 % - Markeringsfarve5 4 2 4 2 2" xfId="14228" xr:uid="{00000000-0005-0000-0000-000004180000}"/>
    <cellStyle name="20 % - Markeringsfarve5 4 2 4 2 2 2" xfId="36808" xr:uid="{00000000-0005-0000-0000-00003F7F0000}"/>
    <cellStyle name="20 % - Markeringsfarve5 4 2 4 2 3" xfId="14229" xr:uid="{00000000-0005-0000-0000-000005180000}"/>
    <cellStyle name="20 % - Markeringsfarve5 4 2 4 2 3 2" xfId="36809" xr:uid="{00000000-0005-0000-0000-0000407F0000}"/>
    <cellStyle name="20 % - Markeringsfarve5 4 2 4 2 4" xfId="14230" xr:uid="{00000000-0005-0000-0000-000006180000}"/>
    <cellStyle name="20 % - Markeringsfarve5 4 2 4 2 4 2" xfId="36810" xr:uid="{00000000-0005-0000-0000-0000417F0000}"/>
    <cellStyle name="20 % - Markeringsfarve5 4 2 4 2 5" xfId="29534" xr:uid="{00000000-0005-0000-0000-00003E7F0000}"/>
    <cellStyle name="20 % - Markeringsfarve5 4 2 4 3" xfId="8658" xr:uid="{00000000-0005-0000-0000-000007180000}"/>
    <cellStyle name="20 % - Markeringsfarve5 4 2 4 3 2" xfId="31307" xr:uid="{00000000-0005-0000-0000-0000427F0000}"/>
    <cellStyle name="20 % - Markeringsfarve5 4 2 4 4" xfId="14231" xr:uid="{00000000-0005-0000-0000-000008180000}"/>
    <cellStyle name="20 % - Markeringsfarve5 4 2 4 4 2" xfId="36811" xr:uid="{00000000-0005-0000-0000-0000437F0000}"/>
    <cellStyle name="20 % - Markeringsfarve5 4 2 4 5" xfId="14232" xr:uid="{00000000-0005-0000-0000-000009180000}"/>
    <cellStyle name="20 % - Markeringsfarve5 4 2 4 5 2" xfId="36812" xr:uid="{00000000-0005-0000-0000-0000447F0000}"/>
    <cellStyle name="20 % - Markeringsfarve5 4 2 4 6" xfId="27675" xr:uid="{00000000-0005-0000-0000-00003D7F0000}"/>
    <cellStyle name="20 % - Markeringsfarve5 4 2 5" xfId="949" xr:uid="{00000000-0005-0000-0000-00000A180000}"/>
    <cellStyle name="20 % - Markeringsfarve5 4 2 5 2" xfId="5795" xr:uid="{00000000-0005-0000-0000-00000B180000}"/>
    <cellStyle name="20 % - Markeringsfarve5 4 2 5 2 2" xfId="14233" xr:uid="{00000000-0005-0000-0000-00000C180000}"/>
    <cellStyle name="20 % - Markeringsfarve5 4 2 5 2 2 2" xfId="36813" xr:uid="{00000000-0005-0000-0000-0000477F0000}"/>
    <cellStyle name="20 % - Markeringsfarve5 4 2 5 2 3" xfId="14234" xr:uid="{00000000-0005-0000-0000-00000D180000}"/>
    <cellStyle name="20 % - Markeringsfarve5 4 2 5 2 3 2" xfId="36814" xr:uid="{00000000-0005-0000-0000-0000487F0000}"/>
    <cellStyle name="20 % - Markeringsfarve5 4 2 5 2 4" xfId="14235" xr:uid="{00000000-0005-0000-0000-00000E180000}"/>
    <cellStyle name="20 % - Markeringsfarve5 4 2 5 2 4 2" xfId="36815" xr:uid="{00000000-0005-0000-0000-0000497F0000}"/>
    <cellStyle name="20 % - Markeringsfarve5 4 2 5 2 5" xfId="29535" xr:uid="{00000000-0005-0000-0000-0000467F0000}"/>
    <cellStyle name="20 % - Markeringsfarve5 4 2 5 3" xfId="8659" xr:uid="{00000000-0005-0000-0000-00000F180000}"/>
    <cellStyle name="20 % - Markeringsfarve5 4 2 5 3 2" xfId="31308" xr:uid="{00000000-0005-0000-0000-00004A7F0000}"/>
    <cellStyle name="20 % - Markeringsfarve5 4 2 5 4" xfId="14236" xr:uid="{00000000-0005-0000-0000-000010180000}"/>
    <cellStyle name="20 % - Markeringsfarve5 4 2 5 4 2" xfId="36816" xr:uid="{00000000-0005-0000-0000-00004B7F0000}"/>
    <cellStyle name="20 % - Markeringsfarve5 4 2 5 5" xfId="14237" xr:uid="{00000000-0005-0000-0000-000011180000}"/>
    <cellStyle name="20 % - Markeringsfarve5 4 2 5 5 2" xfId="36817" xr:uid="{00000000-0005-0000-0000-00004C7F0000}"/>
    <cellStyle name="20 % - Markeringsfarve5 4 2 5 6" xfId="27676" xr:uid="{00000000-0005-0000-0000-0000457F0000}"/>
    <cellStyle name="20 % - Markeringsfarve5 4 2 6" xfId="5789" xr:uid="{00000000-0005-0000-0000-000012180000}"/>
    <cellStyle name="20 % - Markeringsfarve5 4 2 6 2" xfId="14238" xr:uid="{00000000-0005-0000-0000-000013180000}"/>
    <cellStyle name="20 % - Markeringsfarve5 4 2 6 2 2" xfId="36818" xr:uid="{00000000-0005-0000-0000-00004E7F0000}"/>
    <cellStyle name="20 % - Markeringsfarve5 4 2 6 3" xfId="14239" xr:uid="{00000000-0005-0000-0000-000014180000}"/>
    <cellStyle name="20 % - Markeringsfarve5 4 2 6 3 2" xfId="36819" xr:uid="{00000000-0005-0000-0000-00004F7F0000}"/>
    <cellStyle name="20 % - Markeringsfarve5 4 2 6 4" xfId="14240" xr:uid="{00000000-0005-0000-0000-000015180000}"/>
    <cellStyle name="20 % - Markeringsfarve5 4 2 6 4 2" xfId="36820" xr:uid="{00000000-0005-0000-0000-0000507F0000}"/>
    <cellStyle name="20 % - Markeringsfarve5 4 2 6 5" xfId="29529" xr:uid="{00000000-0005-0000-0000-00004D7F0000}"/>
    <cellStyle name="20 % - Markeringsfarve5 4 2 7" xfId="8653" xr:uid="{00000000-0005-0000-0000-000016180000}"/>
    <cellStyle name="20 % - Markeringsfarve5 4 2 7 2" xfId="14241" xr:uid="{00000000-0005-0000-0000-000017180000}"/>
    <cellStyle name="20 % - Markeringsfarve5 4 2 7 2 2" xfId="36821" xr:uid="{00000000-0005-0000-0000-0000527F0000}"/>
    <cellStyle name="20 % - Markeringsfarve5 4 2 7 3" xfId="14242" xr:uid="{00000000-0005-0000-0000-000018180000}"/>
    <cellStyle name="20 % - Markeringsfarve5 4 2 7 3 2" xfId="36822" xr:uid="{00000000-0005-0000-0000-0000537F0000}"/>
    <cellStyle name="20 % - Markeringsfarve5 4 2 7 4" xfId="14243" xr:uid="{00000000-0005-0000-0000-000019180000}"/>
    <cellStyle name="20 % - Markeringsfarve5 4 2 7 4 2" xfId="36823" xr:uid="{00000000-0005-0000-0000-0000547F0000}"/>
    <cellStyle name="20 % - Markeringsfarve5 4 2 7 5" xfId="31302" xr:uid="{00000000-0005-0000-0000-0000517F0000}"/>
    <cellStyle name="20 % - Markeringsfarve5 4 2 8" xfId="14244" xr:uid="{00000000-0005-0000-0000-00001A180000}"/>
    <cellStyle name="20 % - Markeringsfarve5 4 2 8 2" xfId="36824" xr:uid="{00000000-0005-0000-0000-0000557F0000}"/>
    <cellStyle name="20 % - Markeringsfarve5 4 2 9" xfId="14245" xr:uid="{00000000-0005-0000-0000-00001B180000}"/>
    <cellStyle name="20 % - Markeringsfarve5 4 2 9 2" xfId="36825" xr:uid="{00000000-0005-0000-0000-0000567F0000}"/>
    <cellStyle name="20 % - Markeringsfarve5 4 3" xfId="950" xr:uid="{00000000-0005-0000-0000-00001C180000}"/>
    <cellStyle name="20 % - Markeringsfarve5 4 3 10" xfId="14246" xr:uid="{00000000-0005-0000-0000-00001D180000}"/>
    <cellStyle name="20 % - Markeringsfarve5 4 3 10 2" xfId="36826" xr:uid="{00000000-0005-0000-0000-0000587F0000}"/>
    <cellStyle name="20 % - Markeringsfarve5 4 3 11" xfId="27677" xr:uid="{00000000-0005-0000-0000-0000577F0000}"/>
    <cellStyle name="20 % - Markeringsfarve5 4 3 2" xfId="951" xr:uid="{00000000-0005-0000-0000-00001E180000}"/>
    <cellStyle name="20 % - Markeringsfarve5 4 3 2 2" xfId="952" xr:uid="{00000000-0005-0000-0000-00001F180000}"/>
    <cellStyle name="20 % - Markeringsfarve5 4 3 2 2 2" xfId="5798" xr:uid="{00000000-0005-0000-0000-000020180000}"/>
    <cellStyle name="20 % - Markeringsfarve5 4 3 2 2 2 2" xfId="14247" xr:uid="{00000000-0005-0000-0000-000021180000}"/>
    <cellStyle name="20 % - Markeringsfarve5 4 3 2 2 2 2 2" xfId="36827" xr:uid="{00000000-0005-0000-0000-00005C7F0000}"/>
    <cellStyle name="20 % - Markeringsfarve5 4 3 2 2 2 3" xfId="14248" xr:uid="{00000000-0005-0000-0000-000022180000}"/>
    <cellStyle name="20 % - Markeringsfarve5 4 3 2 2 2 3 2" xfId="36828" xr:uid="{00000000-0005-0000-0000-00005D7F0000}"/>
    <cellStyle name="20 % - Markeringsfarve5 4 3 2 2 2 4" xfId="14249" xr:uid="{00000000-0005-0000-0000-000023180000}"/>
    <cellStyle name="20 % - Markeringsfarve5 4 3 2 2 2 4 2" xfId="36829" xr:uid="{00000000-0005-0000-0000-00005E7F0000}"/>
    <cellStyle name="20 % - Markeringsfarve5 4 3 2 2 2 5" xfId="29538" xr:uid="{00000000-0005-0000-0000-00005B7F0000}"/>
    <cellStyle name="20 % - Markeringsfarve5 4 3 2 2 3" xfId="8662" xr:uid="{00000000-0005-0000-0000-000024180000}"/>
    <cellStyle name="20 % - Markeringsfarve5 4 3 2 2 3 2" xfId="31311" xr:uid="{00000000-0005-0000-0000-00005F7F0000}"/>
    <cellStyle name="20 % - Markeringsfarve5 4 3 2 2 4" xfId="14250" xr:uid="{00000000-0005-0000-0000-000025180000}"/>
    <cellStyle name="20 % - Markeringsfarve5 4 3 2 2 4 2" xfId="36830" xr:uid="{00000000-0005-0000-0000-0000607F0000}"/>
    <cellStyle name="20 % - Markeringsfarve5 4 3 2 2 5" xfId="14251" xr:uid="{00000000-0005-0000-0000-000026180000}"/>
    <cellStyle name="20 % - Markeringsfarve5 4 3 2 2 5 2" xfId="36831" xr:uid="{00000000-0005-0000-0000-0000617F0000}"/>
    <cellStyle name="20 % - Markeringsfarve5 4 3 2 2 6" xfId="27679" xr:uid="{00000000-0005-0000-0000-00005A7F0000}"/>
    <cellStyle name="20 % - Markeringsfarve5 4 3 2 3" xfId="5797" xr:uid="{00000000-0005-0000-0000-000027180000}"/>
    <cellStyle name="20 % - Markeringsfarve5 4 3 2 3 2" xfId="14252" xr:uid="{00000000-0005-0000-0000-000028180000}"/>
    <cellStyle name="20 % - Markeringsfarve5 4 3 2 3 2 2" xfId="36832" xr:uid="{00000000-0005-0000-0000-0000637F0000}"/>
    <cellStyle name="20 % - Markeringsfarve5 4 3 2 3 3" xfId="14253" xr:uid="{00000000-0005-0000-0000-000029180000}"/>
    <cellStyle name="20 % - Markeringsfarve5 4 3 2 3 3 2" xfId="36833" xr:uid="{00000000-0005-0000-0000-0000647F0000}"/>
    <cellStyle name="20 % - Markeringsfarve5 4 3 2 3 4" xfId="14254" xr:uid="{00000000-0005-0000-0000-00002A180000}"/>
    <cellStyle name="20 % - Markeringsfarve5 4 3 2 3 4 2" xfId="36834" xr:uid="{00000000-0005-0000-0000-0000657F0000}"/>
    <cellStyle name="20 % - Markeringsfarve5 4 3 2 3 5" xfId="29537" xr:uid="{00000000-0005-0000-0000-0000627F0000}"/>
    <cellStyle name="20 % - Markeringsfarve5 4 3 2 4" xfId="8661" xr:uid="{00000000-0005-0000-0000-00002B180000}"/>
    <cellStyle name="20 % - Markeringsfarve5 4 3 2 4 2" xfId="14255" xr:uid="{00000000-0005-0000-0000-00002C180000}"/>
    <cellStyle name="20 % - Markeringsfarve5 4 3 2 4 2 2" xfId="36835" xr:uid="{00000000-0005-0000-0000-0000677F0000}"/>
    <cellStyle name="20 % - Markeringsfarve5 4 3 2 4 3" xfId="14256" xr:uid="{00000000-0005-0000-0000-00002D180000}"/>
    <cellStyle name="20 % - Markeringsfarve5 4 3 2 4 3 2" xfId="36836" xr:uid="{00000000-0005-0000-0000-0000687F0000}"/>
    <cellStyle name="20 % - Markeringsfarve5 4 3 2 4 4" xfId="14257" xr:uid="{00000000-0005-0000-0000-00002E180000}"/>
    <cellStyle name="20 % - Markeringsfarve5 4 3 2 4 4 2" xfId="36837" xr:uid="{00000000-0005-0000-0000-0000697F0000}"/>
    <cellStyle name="20 % - Markeringsfarve5 4 3 2 4 5" xfId="31310" xr:uid="{00000000-0005-0000-0000-0000667F0000}"/>
    <cellStyle name="20 % - Markeringsfarve5 4 3 2 5" xfId="14258" xr:uid="{00000000-0005-0000-0000-00002F180000}"/>
    <cellStyle name="20 % - Markeringsfarve5 4 3 2 5 2" xfId="36838" xr:uid="{00000000-0005-0000-0000-00006A7F0000}"/>
    <cellStyle name="20 % - Markeringsfarve5 4 3 2 6" xfId="14259" xr:uid="{00000000-0005-0000-0000-000030180000}"/>
    <cellStyle name="20 % - Markeringsfarve5 4 3 2 6 2" xfId="36839" xr:uid="{00000000-0005-0000-0000-00006B7F0000}"/>
    <cellStyle name="20 % - Markeringsfarve5 4 3 2 7" xfId="14260" xr:uid="{00000000-0005-0000-0000-000031180000}"/>
    <cellStyle name="20 % - Markeringsfarve5 4 3 2 7 2" xfId="36840" xr:uid="{00000000-0005-0000-0000-00006C7F0000}"/>
    <cellStyle name="20 % - Markeringsfarve5 4 3 2 8" xfId="27678" xr:uid="{00000000-0005-0000-0000-0000597F0000}"/>
    <cellStyle name="20 % - Markeringsfarve5 4 3 3" xfId="953" xr:uid="{00000000-0005-0000-0000-000032180000}"/>
    <cellStyle name="20 % - Markeringsfarve5 4 3 3 2" xfId="954" xr:uid="{00000000-0005-0000-0000-000033180000}"/>
    <cellStyle name="20 % - Markeringsfarve5 4 3 3 2 2" xfId="5800" xr:uid="{00000000-0005-0000-0000-000034180000}"/>
    <cellStyle name="20 % - Markeringsfarve5 4 3 3 2 2 2" xfId="14261" xr:uid="{00000000-0005-0000-0000-000035180000}"/>
    <cellStyle name="20 % - Markeringsfarve5 4 3 3 2 2 2 2" xfId="36841" xr:uid="{00000000-0005-0000-0000-0000707F0000}"/>
    <cellStyle name="20 % - Markeringsfarve5 4 3 3 2 2 3" xfId="14262" xr:uid="{00000000-0005-0000-0000-000036180000}"/>
    <cellStyle name="20 % - Markeringsfarve5 4 3 3 2 2 3 2" xfId="36842" xr:uid="{00000000-0005-0000-0000-0000717F0000}"/>
    <cellStyle name="20 % - Markeringsfarve5 4 3 3 2 2 4" xfId="14263" xr:uid="{00000000-0005-0000-0000-000037180000}"/>
    <cellStyle name="20 % - Markeringsfarve5 4 3 3 2 2 4 2" xfId="36843" xr:uid="{00000000-0005-0000-0000-0000727F0000}"/>
    <cellStyle name="20 % - Markeringsfarve5 4 3 3 2 2 5" xfId="29540" xr:uid="{00000000-0005-0000-0000-00006F7F0000}"/>
    <cellStyle name="20 % - Markeringsfarve5 4 3 3 2 3" xfId="8664" xr:uid="{00000000-0005-0000-0000-000038180000}"/>
    <cellStyle name="20 % - Markeringsfarve5 4 3 3 2 3 2" xfId="31313" xr:uid="{00000000-0005-0000-0000-0000737F0000}"/>
    <cellStyle name="20 % - Markeringsfarve5 4 3 3 2 4" xfId="14264" xr:uid="{00000000-0005-0000-0000-000039180000}"/>
    <cellStyle name="20 % - Markeringsfarve5 4 3 3 2 4 2" xfId="36844" xr:uid="{00000000-0005-0000-0000-0000747F0000}"/>
    <cellStyle name="20 % - Markeringsfarve5 4 3 3 2 5" xfId="14265" xr:uid="{00000000-0005-0000-0000-00003A180000}"/>
    <cellStyle name="20 % - Markeringsfarve5 4 3 3 2 5 2" xfId="36845" xr:uid="{00000000-0005-0000-0000-0000757F0000}"/>
    <cellStyle name="20 % - Markeringsfarve5 4 3 3 2 6" xfId="27681" xr:uid="{00000000-0005-0000-0000-00006E7F0000}"/>
    <cellStyle name="20 % - Markeringsfarve5 4 3 3 3" xfId="5799" xr:uid="{00000000-0005-0000-0000-00003B180000}"/>
    <cellStyle name="20 % - Markeringsfarve5 4 3 3 3 2" xfId="14266" xr:uid="{00000000-0005-0000-0000-00003C180000}"/>
    <cellStyle name="20 % - Markeringsfarve5 4 3 3 3 2 2" xfId="36846" xr:uid="{00000000-0005-0000-0000-0000777F0000}"/>
    <cellStyle name="20 % - Markeringsfarve5 4 3 3 3 3" xfId="14267" xr:uid="{00000000-0005-0000-0000-00003D180000}"/>
    <cellStyle name="20 % - Markeringsfarve5 4 3 3 3 3 2" xfId="36847" xr:uid="{00000000-0005-0000-0000-0000787F0000}"/>
    <cellStyle name="20 % - Markeringsfarve5 4 3 3 3 4" xfId="14268" xr:uid="{00000000-0005-0000-0000-00003E180000}"/>
    <cellStyle name="20 % - Markeringsfarve5 4 3 3 3 4 2" xfId="36848" xr:uid="{00000000-0005-0000-0000-0000797F0000}"/>
    <cellStyle name="20 % - Markeringsfarve5 4 3 3 3 5" xfId="29539" xr:uid="{00000000-0005-0000-0000-0000767F0000}"/>
    <cellStyle name="20 % - Markeringsfarve5 4 3 3 4" xfId="8663" xr:uid="{00000000-0005-0000-0000-00003F180000}"/>
    <cellStyle name="20 % - Markeringsfarve5 4 3 3 4 2" xfId="31312" xr:uid="{00000000-0005-0000-0000-00007A7F0000}"/>
    <cellStyle name="20 % - Markeringsfarve5 4 3 3 5" xfId="14269" xr:uid="{00000000-0005-0000-0000-000040180000}"/>
    <cellStyle name="20 % - Markeringsfarve5 4 3 3 5 2" xfId="36849" xr:uid="{00000000-0005-0000-0000-00007B7F0000}"/>
    <cellStyle name="20 % - Markeringsfarve5 4 3 3 6" xfId="14270" xr:uid="{00000000-0005-0000-0000-000041180000}"/>
    <cellStyle name="20 % - Markeringsfarve5 4 3 3 6 2" xfId="36850" xr:uid="{00000000-0005-0000-0000-00007C7F0000}"/>
    <cellStyle name="20 % - Markeringsfarve5 4 3 3 7" xfId="27680" xr:uid="{00000000-0005-0000-0000-00006D7F0000}"/>
    <cellStyle name="20 % - Markeringsfarve5 4 3 4" xfId="955" xr:uid="{00000000-0005-0000-0000-000042180000}"/>
    <cellStyle name="20 % - Markeringsfarve5 4 3 4 2" xfId="5801" xr:uid="{00000000-0005-0000-0000-000043180000}"/>
    <cellStyle name="20 % - Markeringsfarve5 4 3 4 2 2" xfId="14271" xr:uid="{00000000-0005-0000-0000-000044180000}"/>
    <cellStyle name="20 % - Markeringsfarve5 4 3 4 2 2 2" xfId="36851" xr:uid="{00000000-0005-0000-0000-00007F7F0000}"/>
    <cellStyle name="20 % - Markeringsfarve5 4 3 4 2 3" xfId="14272" xr:uid="{00000000-0005-0000-0000-000045180000}"/>
    <cellStyle name="20 % - Markeringsfarve5 4 3 4 2 3 2" xfId="36852" xr:uid="{00000000-0005-0000-0000-0000807F0000}"/>
    <cellStyle name="20 % - Markeringsfarve5 4 3 4 2 4" xfId="14273" xr:uid="{00000000-0005-0000-0000-000046180000}"/>
    <cellStyle name="20 % - Markeringsfarve5 4 3 4 2 4 2" xfId="36853" xr:uid="{00000000-0005-0000-0000-0000817F0000}"/>
    <cellStyle name="20 % - Markeringsfarve5 4 3 4 2 5" xfId="29541" xr:uid="{00000000-0005-0000-0000-00007E7F0000}"/>
    <cellStyle name="20 % - Markeringsfarve5 4 3 4 3" xfId="8665" xr:uid="{00000000-0005-0000-0000-000047180000}"/>
    <cellStyle name="20 % - Markeringsfarve5 4 3 4 3 2" xfId="31314" xr:uid="{00000000-0005-0000-0000-0000827F0000}"/>
    <cellStyle name="20 % - Markeringsfarve5 4 3 4 4" xfId="14274" xr:uid="{00000000-0005-0000-0000-000048180000}"/>
    <cellStyle name="20 % - Markeringsfarve5 4 3 4 4 2" xfId="36854" xr:uid="{00000000-0005-0000-0000-0000837F0000}"/>
    <cellStyle name="20 % - Markeringsfarve5 4 3 4 5" xfId="14275" xr:uid="{00000000-0005-0000-0000-000049180000}"/>
    <cellStyle name="20 % - Markeringsfarve5 4 3 4 5 2" xfId="36855" xr:uid="{00000000-0005-0000-0000-0000847F0000}"/>
    <cellStyle name="20 % - Markeringsfarve5 4 3 4 6" xfId="27682" xr:uid="{00000000-0005-0000-0000-00007D7F0000}"/>
    <cellStyle name="20 % - Markeringsfarve5 4 3 5" xfId="956" xr:uid="{00000000-0005-0000-0000-00004A180000}"/>
    <cellStyle name="20 % - Markeringsfarve5 4 3 5 2" xfId="5802" xr:uid="{00000000-0005-0000-0000-00004B180000}"/>
    <cellStyle name="20 % - Markeringsfarve5 4 3 5 2 2" xfId="14276" xr:uid="{00000000-0005-0000-0000-00004C180000}"/>
    <cellStyle name="20 % - Markeringsfarve5 4 3 5 2 2 2" xfId="36856" xr:uid="{00000000-0005-0000-0000-0000877F0000}"/>
    <cellStyle name="20 % - Markeringsfarve5 4 3 5 2 3" xfId="14277" xr:uid="{00000000-0005-0000-0000-00004D180000}"/>
    <cellStyle name="20 % - Markeringsfarve5 4 3 5 2 3 2" xfId="36857" xr:uid="{00000000-0005-0000-0000-0000887F0000}"/>
    <cellStyle name="20 % - Markeringsfarve5 4 3 5 2 4" xfId="14278" xr:uid="{00000000-0005-0000-0000-00004E180000}"/>
    <cellStyle name="20 % - Markeringsfarve5 4 3 5 2 4 2" xfId="36858" xr:uid="{00000000-0005-0000-0000-0000897F0000}"/>
    <cellStyle name="20 % - Markeringsfarve5 4 3 5 2 5" xfId="29542" xr:uid="{00000000-0005-0000-0000-0000867F0000}"/>
    <cellStyle name="20 % - Markeringsfarve5 4 3 5 3" xfId="8666" xr:uid="{00000000-0005-0000-0000-00004F180000}"/>
    <cellStyle name="20 % - Markeringsfarve5 4 3 5 3 2" xfId="31315" xr:uid="{00000000-0005-0000-0000-00008A7F0000}"/>
    <cellStyle name="20 % - Markeringsfarve5 4 3 5 4" xfId="14279" xr:uid="{00000000-0005-0000-0000-000050180000}"/>
    <cellStyle name="20 % - Markeringsfarve5 4 3 5 4 2" xfId="36859" xr:uid="{00000000-0005-0000-0000-00008B7F0000}"/>
    <cellStyle name="20 % - Markeringsfarve5 4 3 5 5" xfId="14280" xr:uid="{00000000-0005-0000-0000-000051180000}"/>
    <cellStyle name="20 % - Markeringsfarve5 4 3 5 5 2" xfId="36860" xr:uid="{00000000-0005-0000-0000-00008C7F0000}"/>
    <cellStyle name="20 % - Markeringsfarve5 4 3 5 6" xfId="27683" xr:uid="{00000000-0005-0000-0000-0000857F0000}"/>
    <cellStyle name="20 % - Markeringsfarve5 4 3 6" xfId="5796" xr:uid="{00000000-0005-0000-0000-000052180000}"/>
    <cellStyle name="20 % - Markeringsfarve5 4 3 6 2" xfId="14281" xr:uid="{00000000-0005-0000-0000-000053180000}"/>
    <cellStyle name="20 % - Markeringsfarve5 4 3 6 2 2" xfId="36861" xr:uid="{00000000-0005-0000-0000-00008E7F0000}"/>
    <cellStyle name="20 % - Markeringsfarve5 4 3 6 3" xfId="14282" xr:uid="{00000000-0005-0000-0000-000054180000}"/>
    <cellStyle name="20 % - Markeringsfarve5 4 3 6 3 2" xfId="36862" xr:uid="{00000000-0005-0000-0000-00008F7F0000}"/>
    <cellStyle name="20 % - Markeringsfarve5 4 3 6 4" xfId="14283" xr:uid="{00000000-0005-0000-0000-000055180000}"/>
    <cellStyle name="20 % - Markeringsfarve5 4 3 6 4 2" xfId="36863" xr:uid="{00000000-0005-0000-0000-0000907F0000}"/>
    <cellStyle name="20 % - Markeringsfarve5 4 3 6 5" xfId="29536" xr:uid="{00000000-0005-0000-0000-00008D7F0000}"/>
    <cellStyle name="20 % - Markeringsfarve5 4 3 7" xfId="8660" xr:uid="{00000000-0005-0000-0000-000056180000}"/>
    <cellStyle name="20 % - Markeringsfarve5 4 3 7 2" xfId="14284" xr:uid="{00000000-0005-0000-0000-000057180000}"/>
    <cellStyle name="20 % - Markeringsfarve5 4 3 7 2 2" xfId="36864" xr:uid="{00000000-0005-0000-0000-0000927F0000}"/>
    <cellStyle name="20 % - Markeringsfarve5 4 3 7 3" xfId="14285" xr:uid="{00000000-0005-0000-0000-000058180000}"/>
    <cellStyle name="20 % - Markeringsfarve5 4 3 7 3 2" xfId="36865" xr:uid="{00000000-0005-0000-0000-0000937F0000}"/>
    <cellStyle name="20 % - Markeringsfarve5 4 3 7 4" xfId="14286" xr:uid="{00000000-0005-0000-0000-000059180000}"/>
    <cellStyle name="20 % - Markeringsfarve5 4 3 7 4 2" xfId="36866" xr:uid="{00000000-0005-0000-0000-0000947F0000}"/>
    <cellStyle name="20 % - Markeringsfarve5 4 3 7 5" xfId="31309" xr:uid="{00000000-0005-0000-0000-0000917F0000}"/>
    <cellStyle name="20 % - Markeringsfarve5 4 3 8" xfId="14287" xr:uid="{00000000-0005-0000-0000-00005A180000}"/>
    <cellStyle name="20 % - Markeringsfarve5 4 3 8 2" xfId="36867" xr:uid="{00000000-0005-0000-0000-0000957F0000}"/>
    <cellStyle name="20 % - Markeringsfarve5 4 3 9" xfId="14288" xr:uid="{00000000-0005-0000-0000-00005B180000}"/>
    <cellStyle name="20 % - Markeringsfarve5 4 3 9 2" xfId="36868" xr:uid="{00000000-0005-0000-0000-0000967F0000}"/>
    <cellStyle name="20 % - Markeringsfarve5 4 4" xfId="957" xr:uid="{00000000-0005-0000-0000-00005C180000}"/>
    <cellStyle name="20 % - Markeringsfarve5 4 4 2" xfId="958" xr:uid="{00000000-0005-0000-0000-00005D180000}"/>
    <cellStyle name="20 % - Markeringsfarve5 4 4 2 2" xfId="5804" xr:uid="{00000000-0005-0000-0000-00005E180000}"/>
    <cellStyle name="20 % - Markeringsfarve5 4 4 2 2 2" xfId="14289" xr:uid="{00000000-0005-0000-0000-00005F180000}"/>
    <cellStyle name="20 % - Markeringsfarve5 4 4 2 2 2 2" xfId="36869" xr:uid="{00000000-0005-0000-0000-00009A7F0000}"/>
    <cellStyle name="20 % - Markeringsfarve5 4 4 2 2 3" xfId="14290" xr:uid="{00000000-0005-0000-0000-000060180000}"/>
    <cellStyle name="20 % - Markeringsfarve5 4 4 2 2 3 2" xfId="36870" xr:uid="{00000000-0005-0000-0000-00009B7F0000}"/>
    <cellStyle name="20 % - Markeringsfarve5 4 4 2 2 4" xfId="14291" xr:uid="{00000000-0005-0000-0000-000061180000}"/>
    <cellStyle name="20 % - Markeringsfarve5 4 4 2 2 4 2" xfId="36871" xr:uid="{00000000-0005-0000-0000-00009C7F0000}"/>
    <cellStyle name="20 % - Markeringsfarve5 4 4 2 2 5" xfId="29544" xr:uid="{00000000-0005-0000-0000-0000997F0000}"/>
    <cellStyle name="20 % - Markeringsfarve5 4 4 2 3" xfId="8668" xr:uid="{00000000-0005-0000-0000-000062180000}"/>
    <cellStyle name="20 % - Markeringsfarve5 4 4 2 3 2" xfId="14292" xr:uid="{00000000-0005-0000-0000-000063180000}"/>
    <cellStyle name="20 % - Markeringsfarve5 4 4 2 3 2 2" xfId="36872" xr:uid="{00000000-0005-0000-0000-00009E7F0000}"/>
    <cellStyle name="20 % - Markeringsfarve5 4 4 2 3 3" xfId="14293" xr:uid="{00000000-0005-0000-0000-000064180000}"/>
    <cellStyle name="20 % - Markeringsfarve5 4 4 2 3 3 2" xfId="36873" xr:uid="{00000000-0005-0000-0000-00009F7F0000}"/>
    <cellStyle name="20 % - Markeringsfarve5 4 4 2 3 4" xfId="14294" xr:uid="{00000000-0005-0000-0000-000065180000}"/>
    <cellStyle name="20 % - Markeringsfarve5 4 4 2 3 4 2" xfId="36874" xr:uid="{00000000-0005-0000-0000-0000A07F0000}"/>
    <cellStyle name="20 % - Markeringsfarve5 4 4 2 3 5" xfId="31317" xr:uid="{00000000-0005-0000-0000-00009D7F0000}"/>
    <cellStyle name="20 % - Markeringsfarve5 4 4 2 4" xfId="14295" xr:uid="{00000000-0005-0000-0000-000066180000}"/>
    <cellStyle name="20 % - Markeringsfarve5 4 4 2 4 2" xfId="36875" xr:uid="{00000000-0005-0000-0000-0000A17F0000}"/>
    <cellStyle name="20 % - Markeringsfarve5 4 4 2 5" xfId="14296" xr:uid="{00000000-0005-0000-0000-000067180000}"/>
    <cellStyle name="20 % - Markeringsfarve5 4 4 2 5 2" xfId="36876" xr:uid="{00000000-0005-0000-0000-0000A27F0000}"/>
    <cellStyle name="20 % - Markeringsfarve5 4 4 2 6" xfId="14297" xr:uid="{00000000-0005-0000-0000-000068180000}"/>
    <cellStyle name="20 % - Markeringsfarve5 4 4 2 6 2" xfId="36877" xr:uid="{00000000-0005-0000-0000-0000A37F0000}"/>
    <cellStyle name="20 % - Markeringsfarve5 4 4 2 7" xfId="27685" xr:uid="{00000000-0005-0000-0000-0000987F0000}"/>
    <cellStyle name="20 % - Markeringsfarve5 4 4 3" xfId="5803" xr:uid="{00000000-0005-0000-0000-000069180000}"/>
    <cellStyle name="20 % - Markeringsfarve5 4 4 3 2" xfId="14298" xr:uid="{00000000-0005-0000-0000-00006A180000}"/>
    <cellStyle name="20 % - Markeringsfarve5 4 4 3 2 2" xfId="36878" xr:uid="{00000000-0005-0000-0000-0000A57F0000}"/>
    <cellStyle name="20 % - Markeringsfarve5 4 4 3 3" xfId="14299" xr:uid="{00000000-0005-0000-0000-00006B180000}"/>
    <cellStyle name="20 % - Markeringsfarve5 4 4 3 3 2" xfId="36879" xr:uid="{00000000-0005-0000-0000-0000A67F0000}"/>
    <cellStyle name="20 % - Markeringsfarve5 4 4 3 4" xfId="14300" xr:uid="{00000000-0005-0000-0000-00006C180000}"/>
    <cellStyle name="20 % - Markeringsfarve5 4 4 3 4 2" xfId="36880" xr:uid="{00000000-0005-0000-0000-0000A77F0000}"/>
    <cellStyle name="20 % - Markeringsfarve5 4 4 3 5" xfId="29543" xr:uid="{00000000-0005-0000-0000-0000A47F0000}"/>
    <cellStyle name="20 % - Markeringsfarve5 4 4 4" xfId="8667" xr:uid="{00000000-0005-0000-0000-00006D180000}"/>
    <cellStyle name="20 % - Markeringsfarve5 4 4 4 2" xfId="14301" xr:uid="{00000000-0005-0000-0000-00006E180000}"/>
    <cellStyle name="20 % - Markeringsfarve5 4 4 4 2 2" xfId="36881" xr:uid="{00000000-0005-0000-0000-0000A97F0000}"/>
    <cellStyle name="20 % - Markeringsfarve5 4 4 4 3" xfId="14302" xr:uid="{00000000-0005-0000-0000-00006F180000}"/>
    <cellStyle name="20 % - Markeringsfarve5 4 4 4 3 2" xfId="36882" xr:uid="{00000000-0005-0000-0000-0000AA7F0000}"/>
    <cellStyle name="20 % - Markeringsfarve5 4 4 4 4" xfId="14303" xr:uid="{00000000-0005-0000-0000-000070180000}"/>
    <cellStyle name="20 % - Markeringsfarve5 4 4 4 4 2" xfId="36883" xr:uid="{00000000-0005-0000-0000-0000AB7F0000}"/>
    <cellStyle name="20 % - Markeringsfarve5 4 4 4 5" xfId="31316" xr:uid="{00000000-0005-0000-0000-0000A87F0000}"/>
    <cellStyle name="20 % - Markeringsfarve5 4 4 5" xfId="14304" xr:uid="{00000000-0005-0000-0000-000071180000}"/>
    <cellStyle name="20 % - Markeringsfarve5 4 4 5 2" xfId="36884" xr:uid="{00000000-0005-0000-0000-0000AC7F0000}"/>
    <cellStyle name="20 % - Markeringsfarve5 4 4 6" xfId="14305" xr:uid="{00000000-0005-0000-0000-000072180000}"/>
    <cellStyle name="20 % - Markeringsfarve5 4 4 6 2" xfId="36885" xr:uid="{00000000-0005-0000-0000-0000AD7F0000}"/>
    <cellStyle name="20 % - Markeringsfarve5 4 4 7" xfId="14306" xr:uid="{00000000-0005-0000-0000-000073180000}"/>
    <cellStyle name="20 % - Markeringsfarve5 4 4 7 2" xfId="36886" xr:uid="{00000000-0005-0000-0000-0000AE7F0000}"/>
    <cellStyle name="20 % - Markeringsfarve5 4 4 8" xfId="27684" xr:uid="{00000000-0005-0000-0000-0000977F0000}"/>
    <cellStyle name="20 % - Markeringsfarve5 4 5" xfId="959" xr:uid="{00000000-0005-0000-0000-000074180000}"/>
    <cellStyle name="20 % - Markeringsfarve5 4 5 2" xfId="960" xr:uid="{00000000-0005-0000-0000-000075180000}"/>
    <cellStyle name="20 % - Markeringsfarve5 4 5 2 2" xfId="5806" xr:uid="{00000000-0005-0000-0000-000076180000}"/>
    <cellStyle name="20 % - Markeringsfarve5 4 5 2 2 2" xfId="14307" xr:uid="{00000000-0005-0000-0000-000077180000}"/>
    <cellStyle name="20 % - Markeringsfarve5 4 5 2 2 2 2" xfId="36887" xr:uid="{00000000-0005-0000-0000-0000B27F0000}"/>
    <cellStyle name="20 % - Markeringsfarve5 4 5 2 2 3" xfId="14308" xr:uid="{00000000-0005-0000-0000-000078180000}"/>
    <cellStyle name="20 % - Markeringsfarve5 4 5 2 2 3 2" xfId="36888" xr:uid="{00000000-0005-0000-0000-0000B37F0000}"/>
    <cellStyle name="20 % - Markeringsfarve5 4 5 2 2 4" xfId="14309" xr:uid="{00000000-0005-0000-0000-000079180000}"/>
    <cellStyle name="20 % - Markeringsfarve5 4 5 2 2 4 2" xfId="36889" xr:uid="{00000000-0005-0000-0000-0000B47F0000}"/>
    <cellStyle name="20 % - Markeringsfarve5 4 5 2 2 5" xfId="29546" xr:uid="{00000000-0005-0000-0000-0000B17F0000}"/>
    <cellStyle name="20 % - Markeringsfarve5 4 5 2 3" xfId="8670" xr:uid="{00000000-0005-0000-0000-00007A180000}"/>
    <cellStyle name="20 % - Markeringsfarve5 4 5 2 3 2" xfId="31319" xr:uid="{00000000-0005-0000-0000-0000B57F0000}"/>
    <cellStyle name="20 % - Markeringsfarve5 4 5 2 4" xfId="14310" xr:uid="{00000000-0005-0000-0000-00007B180000}"/>
    <cellStyle name="20 % - Markeringsfarve5 4 5 2 4 2" xfId="36890" xr:uid="{00000000-0005-0000-0000-0000B67F0000}"/>
    <cellStyle name="20 % - Markeringsfarve5 4 5 2 5" xfId="14311" xr:uid="{00000000-0005-0000-0000-00007C180000}"/>
    <cellStyle name="20 % - Markeringsfarve5 4 5 2 5 2" xfId="36891" xr:uid="{00000000-0005-0000-0000-0000B77F0000}"/>
    <cellStyle name="20 % - Markeringsfarve5 4 5 2 6" xfId="27687" xr:uid="{00000000-0005-0000-0000-0000B07F0000}"/>
    <cellStyle name="20 % - Markeringsfarve5 4 5 3" xfId="5805" xr:uid="{00000000-0005-0000-0000-00007D180000}"/>
    <cellStyle name="20 % - Markeringsfarve5 4 5 3 2" xfId="14312" xr:uid="{00000000-0005-0000-0000-00007E180000}"/>
    <cellStyle name="20 % - Markeringsfarve5 4 5 3 2 2" xfId="36892" xr:uid="{00000000-0005-0000-0000-0000B97F0000}"/>
    <cellStyle name="20 % - Markeringsfarve5 4 5 3 3" xfId="14313" xr:uid="{00000000-0005-0000-0000-00007F180000}"/>
    <cellStyle name="20 % - Markeringsfarve5 4 5 3 3 2" xfId="36893" xr:uid="{00000000-0005-0000-0000-0000BA7F0000}"/>
    <cellStyle name="20 % - Markeringsfarve5 4 5 3 4" xfId="14314" xr:uid="{00000000-0005-0000-0000-000080180000}"/>
    <cellStyle name="20 % - Markeringsfarve5 4 5 3 4 2" xfId="36894" xr:uid="{00000000-0005-0000-0000-0000BB7F0000}"/>
    <cellStyle name="20 % - Markeringsfarve5 4 5 3 5" xfId="29545" xr:uid="{00000000-0005-0000-0000-0000B87F0000}"/>
    <cellStyle name="20 % - Markeringsfarve5 4 5 4" xfId="8669" xr:uid="{00000000-0005-0000-0000-000081180000}"/>
    <cellStyle name="20 % - Markeringsfarve5 4 5 4 2" xfId="14315" xr:uid="{00000000-0005-0000-0000-000082180000}"/>
    <cellStyle name="20 % - Markeringsfarve5 4 5 4 2 2" xfId="36895" xr:uid="{00000000-0005-0000-0000-0000BD7F0000}"/>
    <cellStyle name="20 % - Markeringsfarve5 4 5 4 3" xfId="14316" xr:uid="{00000000-0005-0000-0000-000083180000}"/>
    <cellStyle name="20 % - Markeringsfarve5 4 5 4 3 2" xfId="36896" xr:uid="{00000000-0005-0000-0000-0000BE7F0000}"/>
    <cellStyle name="20 % - Markeringsfarve5 4 5 4 4" xfId="14317" xr:uid="{00000000-0005-0000-0000-000084180000}"/>
    <cellStyle name="20 % - Markeringsfarve5 4 5 4 4 2" xfId="36897" xr:uid="{00000000-0005-0000-0000-0000BF7F0000}"/>
    <cellStyle name="20 % - Markeringsfarve5 4 5 4 5" xfId="31318" xr:uid="{00000000-0005-0000-0000-0000BC7F0000}"/>
    <cellStyle name="20 % - Markeringsfarve5 4 5 5" xfId="14318" xr:uid="{00000000-0005-0000-0000-000085180000}"/>
    <cellStyle name="20 % - Markeringsfarve5 4 5 5 2" xfId="36898" xr:uid="{00000000-0005-0000-0000-0000C07F0000}"/>
    <cellStyle name="20 % - Markeringsfarve5 4 5 6" xfId="14319" xr:uid="{00000000-0005-0000-0000-000086180000}"/>
    <cellStyle name="20 % - Markeringsfarve5 4 5 6 2" xfId="36899" xr:uid="{00000000-0005-0000-0000-0000C17F0000}"/>
    <cellStyle name="20 % - Markeringsfarve5 4 5 7" xfId="14320" xr:uid="{00000000-0005-0000-0000-000087180000}"/>
    <cellStyle name="20 % - Markeringsfarve5 4 5 7 2" xfId="36900" xr:uid="{00000000-0005-0000-0000-0000C27F0000}"/>
    <cellStyle name="20 % - Markeringsfarve5 4 5 8" xfId="27686" xr:uid="{00000000-0005-0000-0000-0000AF7F0000}"/>
    <cellStyle name="20 % - Markeringsfarve5 4 6" xfId="14321" xr:uid="{00000000-0005-0000-0000-000088180000}"/>
    <cellStyle name="20 % - Markeringsfarve5 4 6 2" xfId="14322" xr:uid="{00000000-0005-0000-0000-000089180000}"/>
    <cellStyle name="20 % - Markeringsfarve5 4 6 3" xfId="14323" xr:uid="{00000000-0005-0000-0000-00008A180000}"/>
    <cellStyle name="20 % - Markeringsfarve5 4 6 3 2" xfId="14324" xr:uid="{00000000-0005-0000-0000-00008B180000}"/>
    <cellStyle name="20 % - Markeringsfarve5 4 6 3 2 2" xfId="36903" xr:uid="{00000000-0005-0000-0000-0000C57F0000}"/>
    <cellStyle name="20 % - Markeringsfarve5 4 6 3 3" xfId="14325" xr:uid="{00000000-0005-0000-0000-00008C180000}"/>
    <cellStyle name="20 % - Markeringsfarve5 4 6 3 3 2" xfId="36904" xr:uid="{00000000-0005-0000-0000-0000C67F0000}"/>
    <cellStyle name="20 % - Markeringsfarve5 4 6 3 4" xfId="36902" xr:uid="{00000000-0005-0000-0000-0000C47F0000}"/>
    <cellStyle name="20 % - Markeringsfarve5 4 6 4" xfId="36901" xr:uid="{00000000-0005-0000-0000-0000C37F0000}"/>
    <cellStyle name="20 % - Markeringsfarve5 4 7" xfId="14326" xr:uid="{00000000-0005-0000-0000-00008D180000}"/>
    <cellStyle name="20 % - Markeringsfarve5 4 7 2" xfId="14327" xr:uid="{00000000-0005-0000-0000-00008E180000}"/>
    <cellStyle name="20 % - Markeringsfarve5 4 7 2 2" xfId="36906" xr:uid="{00000000-0005-0000-0000-0000C87F0000}"/>
    <cellStyle name="20 % - Markeringsfarve5 4 7 3" xfId="14328" xr:uid="{00000000-0005-0000-0000-00008F180000}"/>
    <cellStyle name="20 % - Markeringsfarve5 4 7 3 2" xfId="36907" xr:uid="{00000000-0005-0000-0000-0000C97F0000}"/>
    <cellStyle name="20 % - Markeringsfarve5 4 7 4" xfId="14329" xr:uid="{00000000-0005-0000-0000-000090180000}"/>
    <cellStyle name="20 % - Markeringsfarve5 4 7 4 2" xfId="36908" xr:uid="{00000000-0005-0000-0000-0000CA7F0000}"/>
    <cellStyle name="20 % - Markeringsfarve5 4 7 5" xfId="36905" xr:uid="{00000000-0005-0000-0000-0000C77F0000}"/>
    <cellStyle name="20 % - Markeringsfarve5 4 8" xfId="14330" xr:uid="{00000000-0005-0000-0000-000091180000}"/>
    <cellStyle name="20 % - Markeringsfarve5 4 8 2" xfId="36909" xr:uid="{00000000-0005-0000-0000-0000CB7F0000}"/>
    <cellStyle name="20 % - Markeringsfarve5 4 9" xfId="14331" xr:uid="{00000000-0005-0000-0000-000092180000}"/>
    <cellStyle name="20 % - Markeringsfarve5 4 9 2" xfId="36910" xr:uid="{00000000-0005-0000-0000-0000CC7F0000}"/>
    <cellStyle name="20 % - Markeringsfarve5 5" xfId="961" xr:uid="{00000000-0005-0000-0000-000093180000}"/>
    <cellStyle name="20 % - Markeringsfarve5 5 2" xfId="962" xr:uid="{00000000-0005-0000-0000-000094180000}"/>
    <cellStyle name="20 % - Markeringsfarve5 5 2 2" xfId="963" xr:uid="{00000000-0005-0000-0000-000095180000}"/>
    <cellStyle name="20 % - Markeringsfarve5 5 2 2 2" xfId="5808" xr:uid="{00000000-0005-0000-0000-000096180000}"/>
    <cellStyle name="20 % - Markeringsfarve5 5 2 2 2 2" xfId="14332" xr:uid="{00000000-0005-0000-0000-000097180000}"/>
    <cellStyle name="20 % - Markeringsfarve5 5 2 2 2 2 2" xfId="36911" xr:uid="{00000000-0005-0000-0000-0000D07F0000}"/>
    <cellStyle name="20 % - Markeringsfarve5 5 2 2 2 3" xfId="14333" xr:uid="{00000000-0005-0000-0000-000098180000}"/>
    <cellStyle name="20 % - Markeringsfarve5 5 2 2 2 3 2" xfId="36912" xr:uid="{00000000-0005-0000-0000-0000D17F0000}"/>
    <cellStyle name="20 % - Markeringsfarve5 5 2 2 2 4" xfId="14334" xr:uid="{00000000-0005-0000-0000-000099180000}"/>
    <cellStyle name="20 % - Markeringsfarve5 5 2 2 2 4 2" xfId="36913" xr:uid="{00000000-0005-0000-0000-0000D27F0000}"/>
    <cellStyle name="20 % - Markeringsfarve5 5 2 2 2 5" xfId="29548" xr:uid="{00000000-0005-0000-0000-0000CF7F0000}"/>
    <cellStyle name="20 % - Markeringsfarve5 5 2 2 3" xfId="8672" xr:uid="{00000000-0005-0000-0000-00009A180000}"/>
    <cellStyle name="20 % - Markeringsfarve5 5 2 2 3 2" xfId="31321" xr:uid="{00000000-0005-0000-0000-0000D37F0000}"/>
    <cellStyle name="20 % - Markeringsfarve5 5 2 2 4" xfId="14335" xr:uid="{00000000-0005-0000-0000-00009B180000}"/>
    <cellStyle name="20 % - Markeringsfarve5 5 2 2 4 2" xfId="36914" xr:uid="{00000000-0005-0000-0000-0000D47F0000}"/>
    <cellStyle name="20 % - Markeringsfarve5 5 2 2 5" xfId="14336" xr:uid="{00000000-0005-0000-0000-00009C180000}"/>
    <cellStyle name="20 % - Markeringsfarve5 5 2 2 5 2" xfId="36915" xr:uid="{00000000-0005-0000-0000-0000D57F0000}"/>
    <cellStyle name="20 % - Markeringsfarve5 5 2 2 6" xfId="27689" xr:uid="{00000000-0005-0000-0000-0000CE7F0000}"/>
    <cellStyle name="20 % - Markeringsfarve5 5 2 3" xfId="5807" xr:uid="{00000000-0005-0000-0000-00009D180000}"/>
    <cellStyle name="20 % - Markeringsfarve5 5 2 3 2" xfId="14337" xr:uid="{00000000-0005-0000-0000-00009E180000}"/>
    <cellStyle name="20 % - Markeringsfarve5 5 2 3 2 2" xfId="36916" xr:uid="{00000000-0005-0000-0000-0000D77F0000}"/>
    <cellStyle name="20 % - Markeringsfarve5 5 2 3 3" xfId="14338" xr:uid="{00000000-0005-0000-0000-00009F180000}"/>
    <cellStyle name="20 % - Markeringsfarve5 5 2 3 3 2" xfId="36917" xr:uid="{00000000-0005-0000-0000-0000D87F0000}"/>
    <cellStyle name="20 % - Markeringsfarve5 5 2 3 4" xfId="14339" xr:uid="{00000000-0005-0000-0000-0000A0180000}"/>
    <cellStyle name="20 % - Markeringsfarve5 5 2 3 4 2" xfId="36918" xr:uid="{00000000-0005-0000-0000-0000D97F0000}"/>
    <cellStyle name="20 % - Markeringsfarve5 5 2 3 5" xfId="29547" xr:uid="{00000000-0005-0000-0000-0000D67F0000}"/>
    <cellStyle name="20 % - Markeringsfarve5 5 2 4" xfId="8671" xr:uid="{00000000-0005-0000-0000-0000A1180000}"/>
    <cellStyle name="20 % - Markeringsfarve5 5 2 4 2" xfId="14340" xr:uid="{00000000-0005-0000-0000-0000A2180000}"/>
    <cellStyle name="20 % - Markeringsfarve5 5 2 4 2 2" xfId="36919" xr:uid="{00000000-0005-0000-0000-0000DB7F0000}"/>
    <cellStyle name="20 % - Markeringsfarve5 5 2 4 3" xfId="14341" xr:uid="{00000000-0005-0000-0000-0000A3180000}"/>
    <cellStyle name="20 % - Markeringsfarve5 5 2 4 3 2" xfId="36920" xr:uid="{00000000-0005-0000-0000-0000DC7F0000}"/>
    <cellStyle name="20 % - Markeringsfarve5 5 2 4 4" xfId="14342" xr:uid="{00000000-0005-0000-0000-0000A4180000}"/>
    <cellStyle name="20 % - Markeringsfarve5 5 2 4 4 2" xfId="36921" xr:uid="{00000000-0005-0000-0000-0000DD7F0000}"/>
    <cellStyle name="20 % - Markeringsfarve5 5 2 4 5" xfId="31320" xr:uid="{00000000-0005-0000-0000-0000DA7F0000}"/>
    <cellStyle name="20 % - Markeringsfarve5 5 2 5" xfId="14343" xr:uid="{00000000-0005-0000-0000-0000A5180000}"/>
    <cellStyle name="20 % - Markeringsfarve5 5 2 5 2" xfId="36922" xr:uid="{00000000-0005-0000-0000-0000DE7F0000}"/>
    <cellStyle name="20 % - Markeringsfarve5 5 2 6" xfId="14344" xr:uid="{00000000-0005-0000-0000-0000A6180000}"/>
    <cellStyle name="20 % - Markeringsfarve5 5 2 6 2" xfId="36923" xr:uid="{00000000-0005-0000-0000-0000DF7F0000}"/>
    <cellStyle name="20 % - Markeringsfarve5 5 2 7" xfId="14345" xr:uid="{00000000-0005-0000-0000-0000A7180000}"/>
    <cellStyle name="20 % - Markeringsfarve5 5 2 7 2" xfId="36924" xr:uid="{00000000-0005-0000-0000-0000E07F0000}"/>
    <cellStyle name="20 % - Markeringsfarve5 5 2 8" xfId="27688" xr:uid="{00000000-0005-0000-0000-0000CD7F0000}"/>
    <cellStyle name="20 % - Markeringsfarve5 5 3" xfId="14346" xr:uid="{00000000-0005-0000-0000-0000A8180000}"/>
    <cellStyle name="20 % - Markeringsfarve5 5 3 2" xfId="14347" xr:uid="{00000000-0005-0000-0000-0000A9180000}"/>
    <cellStyle name="20 % - Markeringsfarve5 5 3 3" xfId="14348" xr:uid="{00000000-0005-0000-0000-0000AA180000}"/>
    <cellStyle name="20 % - Markeringsfarve5 5 3 3 2" xfId="14349" xr:uid="{00000000-0005-0000-0000-0000AB180000}"/>
    <cellStyle name="20 % - Markeringsfarve5 5 3 3 2 2" xfId="36927" xr:uid="{00000000-0005-0000-0000-0000E37F0000}"/>
    <cellStyle name="20 % - Markeringsfarve5 5 3 3 3" xfId="14350" xr:uid="{00000000-0005-0000-0000-0000AC180000}"/>
    <cellStyle name="20 % - Markeringsfarve5 5 3 3 3 2" xfId="36928" xr:uid="{00000000-0005-0000-0000-0000E47F0000}"/>
    <cellStyle name="20 % - Markeringsfarve5 5 3 3 4" xfId="36926" xr:uid="{00000000-0005-0000-0000-0000E27F0000}"/>
    <cellStyle name="20 % - Markeringsfarve5 5 3 4" xfId="36925" xr:uid="{00000000-0005-0000-0000-0000E17F0000}"/>
    <cellStyle name="20 % - Markeringsfarve5 5 4" xfId="14351" xr:uid="{00000000-0005-0000-0000-0000AD180000}"/>
    <cellStyle name="20 % - Markeringsfarve5 5 4 2" xfId="14352" xr:uid="{00000000-0005-0000-0000-0000AE180000}"/>
    <cellStyle name="20 % - Markeringsfarve5 5 4 2 2" xfId="36930" xr:uid="{00000000-0005-0000-0000-0000E67F0000}"/>
    <cellStyle name="20 % - Markeringsfarve5 5 4 3" xfId="14353" xr:uid="{00000000-0005-0000-0000-0000AF180000}"/>
    <cellStyle name="20 % - Markeringsfarve5 5 4 3 2" xfId="36931" xr:uid="{00000000-0005-0000-0000-0000E77F0000}"/>
    <cellStyle name="20 % - Markeringsfarve5 5 4 4" xfId="14354" xr:uid="{00000000-0005-0000-0000-0000B0180000}"/>
    <cellStyle name="20 % - Markeringsfarve5 5 4 4 2" xfId="36932" xr:uid="{00000000-0005-0000-0000-0000E87F0000}"/>
    <cellStyle name="20 % - Markeringsfarve5 5 4 5" xfId="36929" xr:uid="{00000000-0005-0000-0000-0000E57F0000}"/>
    <cellStyle name="20 % - Markeringsfarve5 5 5" xfId="14355" xr:uid="{00000000-0005-0000-0000-0000B1180000}"/>
    <cellStyle name="20 % - Markeringsfarve5 5 5 2" xfId="36933" xr:uid="{00000000-0005-0000-0000-0000E97F0000}"/>
    <cellStyle name="20 % - Markeringsfarve5 5 6" xfId="14356" xr:uid="{00000000-0005-0000-0000-0000B2180000}"/>
    <cellStyle name="20 % - Markeringsfarve5 5 6 2" xfId="36934" xr:uid="{00000000-0005-0000-0000-0000EA7F0000}"/>
    <cellStyle name="20 % - Markeringsfarve5 5 7" xfId="14357" xr:uid="{00000000-0005-0000-0000-0000B3180000}"/>
    <cellStyle name="20 % - Markeringsfarve5 5 7 2" xfId="36935" xr:uid="{00000000-0005-0000-0000-0000EB7F0000}"/>
    <cellStyle name="20 % - Markeringsfarve5 6" xfId="964" xr:uid="{00000000-0005-0000-0000-0000B4180000}"/>
    <cellStyle name="20 % - Markeringsfarve5 6 2" xfId="965" xr:uid="{00000000-0005-0000-0000-0000B5180000}"/>
    <cellStyle name="20 % - Markeringsfarve5 6 2 2" xfId="14358" xr:uid="{00000000-0005-0000-0000-0000B6180000}"/>
    <cellStyle name="20 % - Markeringsfarve5 6 2 2 2" xfId="14359" xr:uid="{00000000-0005-0000-0000-0000B7180000}"/>
    <cellStyle name="20 % - Markeringsfarve5 6 2 2 3" xfId="14360" xr:uid="{00000000-0005-0000-0000-0000B8180000}"/>
    <cellStyle name="20 % - Markeringsfarve5 6 2 2 3 2" xfId="14361" xr:uid="{00000000-0005-0000-0000-0000B9180000}"/>
    <cellStyle name="20 % - Markeringsfarve5 6 2 2 3 2 2" xfId="36938" xr:uid="{00000000-0005-0000-0000-0000EE7F0000}"/>
    <cellStyle name="20 % - Markeringsfarve5 6 2 2 3 3" xfId="14362" xr:uid="{00000000-0005-0000-0000-0000BA180000}"/>
    <cellStyle name="20 % - Markeringsfarve5 6 2 2 3 3 2" xfId="36939" xr:uid="{00000000-0005-0000-0000-0000EF7F0000}"/>
    <cellStyle name="20 % - Markeringsfarve5 6 2 2 3 4" xfId="36937" xr:uid="{00000000-0005-0000-0000-0000ED7F0000}"/>
    <cellStyle name="20 % - Markeringsfarve5 6 2 2 4" xfId="36936" xr:uid="{00000000-0005-0000-0000-0000EC7F0000}"/>
    <cellStyle name="20 % - Markeringsfarve5 6 2 3" xfId="14363" xr:uid="{00000000-0005-0000-0000-0000BB180000}"/>
    <cellStyle name="20 % - Markeringsfarve5 6 2 3 2" xfId="14364" xr:uid="{00000000-0005-0000-0000-0000BC180000}"/>
    <cellStyle name="20 % - Markeringsfarve5 6 2 3 2 2" xfId="36941" xr:uid="{00000000-0005-0000-0000-0000F17F0000}"/>
    <cellStyle name="20 % - Markeringsfarve5 6 2 3 3" xfId="14365" xr:uid="{00000000-0005-0000-0000-0000BD180000}"/>
    <cellStyle name="20 % - Markeringsfarve5 6 2 3 3 2" xfId="36942" xr:uid="{00000000-0005-0000-0000-0000F27F0000}"/>
    <cellStyle name="20 % - Markeringsfarve5 6 2 3 4" xfId="14366" xr:uid="{00000000-0005-0000-0000-0000BE180000}"/>
    <cellStyle name="20 % - Markeringsfarve5 6 2 3 4 2" xfId="36943" xr:uid="{00000000-0005-0000-0000-0000F37F0000}"/>
    <cellStyle name="20 % - Markeringsfarve5 6 2 3 5" xfId="36940" xr:uid="{00000000-0005-0000-0000-0000F07F0000}"/>
    <cellStyle name="20 % - Markeringsfarve5 6 2 4" xfId="14367" xr:uid="{00000000-0005-0000-0000-0000BF180000}"/>
    <cellStyle name="20 % - Markeringsfarve5 6 2 4 2" xfId="36944" xr:uid="{00000000-0005-0000-0000-0000F47F0000}"/>
    <cellStyle name="20 % - Markeringsfarve5 6 2 5" xfId="14368" xr:uid="{00000000-0005-0000-0000-0000C0180000}"/>
    <cellStyle name="20 % - Markeringsfarve5 6 2 5 2" xfId="36945" xr:uid="{00000000-0005-0000-0000-0000F57F0000}"/>
    <cellStyle name="20 % - Markeringsfarve5 6 2 6" xfId="14369" xr:uid="{00000000-0005-0000-0000-0000C1180000}"/>
    <cellStyle name="20 % - Markeringsfarve5 6 2 6 2" xfId="36946" xr:uid="{00000000-0005-0000-0000-0000F67F0000}"/>
    <cellStyle name="20 % - Markeringsfarve5 6 3" xfId="966" xr:uid="{00000000-0005-0000-0000-0000C2180000}"/>
    <cellStyle name="20 % - Markeringsfarve5 6 4" xfId="967" xr:uid="{00000000-0005-0000-0000-0000C3180000}"/>
    <cellStyle name="20 % - Markeringsfarve5 6 4 2" xfId="968" xr:uid="{00000000-0005-0000-0000-0000C4180000}"/>
    <cellStyle name="20 % - Markeringsfarve5 6 4 2 2" xfId="5810" xr:uid="{00000000-0005-0000-0000-0000C5180000}"/>
    <cellStyle name="20 % - Markeringsfarve5 6 4 2 2 2" xfId="14370" xr:uid="{00000000-0005-0000-0000-0000C6180000}"/>
    <cellStyle name="20 % - Markeringsfarve5 6 4 2 2 2 2" xfId="36947" xr:uid="{00000000-0005-0000-0000-0000FA7F0000}"/>
    <cellStyle name="20 % - Markeringsfarve5 6 4 2 2 3" xfId="14371" xr:uid="{00000000-0005-0000-0000-0000C7180000}"/>
    <cellStyle name="20 % - Markeringsfarve5 6 4 2 2 3 2" xfId="36948" xr:uid="{00000000-0005-0000-0000-0000FB7F0000}"/>
    <cellStyle name="20 % - Markeringsfarve5 6 4 2 2 4" xfId="14372" xr:uid="{00000000-0005-0000-0000-0000C8180000}"/>
    <cellStyle name="20 % - Markeringsfarve5 6 4 2 2 4 2" xfId="36949" xr:uid="{00000000-0005-0000-0000-0000FC7F0000}"/>
    <cellStyle name="20 % - Markeringsfarve5 6 4 2 2 5" xfId="29550" xr:uid="{00000000-0005-0000-0000-0000F97F0000}"/>
    <cellStyle name="20 % - Markeringsfarve5 6 4 2 3" xfId="8674" xr:uid="{00000000-0005-0000-0000-0000C9180000}"/>
    <cellStyle name="20 % - Markeringsfarve5 6 4 2 3 2" xfId="31323" xr:uid="{00000000-0005-0000-0000-0000FD7F0000}"/>
    <cellStyle name="20 % - Markeringsfarve5 6 4 2 4" xfId="14373" xr:uid="{00000000-0005-0000-0000-0000CA180000}"/>
    <cellStyle name="20 % - Markeringsfarve5 6 4 2 4 2" xfId="36950" xr:uid="{00000000-0005-0000-0000-0000FE7F0000}"/>
    <cellStyle name="20 % - Markeringsfarve5 6 4 2 5" xfId="14374" xr:uid="{00000000-0005-0000-0000-0000CB180000}"/>
    <cellStyle name="20 % - Markeringsfarve5 6 4 2 5 2" xfId="36951" xr:uid="{00000000-0005-0000-0000-0000FF7F0000}"/>
    <cellStyle name="20 % - Markeringsfarve5 6 4 2 6" xfId="27691" xr:uid="{00000000-0005-0000-0000-0000F87F0000}"/>
    <cellStyle name="20 % - Markeringsfarve5 6 4 3" xfId="5809" xr:uid="{00000000-0005-0000-0000-0000CC180000}"/>
    <cellStyle name="20 % - Markeringsfarve5 6 4 3 2" xfId="14375" xr:uid="{00000000-0005-0000-0000-0000CD180000}"/>
    <cellStyle name="20 % - Markeringsfarve5 6 4 3 2 2" xfId="36952" xr:uid="{00000000-0005-0000-0000-000001800000}"/>
    <cellStyle name="20 % - Markeringsfarve5 6 4 3 3" xfId="14376" xr:uid="{00000000-0005-0000-0000-0000CE180000}"/>
    <cellStyle name="20 % - Markeringsfarve5 6 4 3 3 2" xfId="36953" xr:uid="{00000000-0005-0000-0000-000002800000}"/>
    <cellStyle name="20 % - Markeringsfarve5 6 4 3 4" xfId="14377" xr:uid="{00000000-0005-0000-0000-0000CF180000}"/>
    <cellStyle name="20 % - Markeringsfarve5 6 4 3 4 2" xfId="36954" xr:uid="{00000000-0005-0000-0000-000003800000}"/>
    <cellStyle name="20 % - Markeringsfarve5 6 4 3 5" xfId="29549" xr:uid="{00000000-0005-0000-0000-000000800000}"/>
    <cellStyle name="20 % - Markeringsfarve5 6 4 4" xfId="8673" xr:uid="{00000000-0005-0000-0000-0000D0180000}"/>
    <cellStyle name="20 % - Markeringsfarve5 6 4 4 2" xfId="31322" xr:uid="{00000000-0005-0000-0000-000004800000}"/>
    <cellStyle name="20 % - Markeringsfarve5 6 4 5" xfId="14378" xr:uid="{00000000-0005-0000-0000-0000D1180000}"/>
    <cellStyle name="20 % - Markeringsfarve5 6 4 5 2" xfId="36955" xr:uid="{00000000-0005-0000-0000-000005800000}"/>
    <cellStyle name="20 % - Markeringsfarve5 6 4 6" xfId="14379" xr:uid="{00000000-0005-0000-0000-0000D2180000}"/>
    <cellStyle name="20 % - Markeringsfarve5 6 4 6 2" xfId="36956" xr:uid="{00000000-0005-0000-0000-000006800000}"/>
    <cellStyle name="20 % - Markeringsfarve5 6 4 7" xfId="27690" xr:uid="{00000000-0005-0000-0000-0000F77F0000}"/>
    <cellStyle name="20 % - Markeringsfarve5 6 5" xfId="14380" xr:uid="{00000000-0005-0000-0000-0000D3180000}"/>
    <cellStyle name="20 % - Markeringsfarve5 6 5 2" xfId="14381" xr:uid="{00000000-0005-0000-0000-0000D4180000}"/>
    <cellStyle name="20 % - Markeringsfarve5 6 5 3" xfId="14382" xr:uid="{00000000-0005-0000-0000-0000D5180000}"/>
    <cellStyle name="20 % - Markeringsfarve5 6 5 3 2" xfId="14383" xr:uid="{00000000-0005-0000-0000-0000D6180000}"/>
    <cellStyle name="20 % - Markeringsfarve5 6 5 3 2 2" xfId="36959" xr:uid="{00000000-0005-0000-0000-000009800000}"/>
    <cellStyle name="20 % - Markeringsfarve5 6 5 3 3" xfId="14384" xr:uid="{00000000-0005-0000-0000-0000D7180000}"/>
    <cellStyle name="20 % - Markeringsfarve5 6 5 3 3 2" xfId="36960" xr:uid="{00000000-0005-0000-0000-00000A800000}"/>
    <cellStyle name="20 % - Markeringsfarve5 6 5 3 4" xfId="36958" xr:uid="{00000000-0005-0000-0000-000008800000}"/>
    <cellStyle name="20 % - Markeringsfarve5 6 5 4" xfId="36957" xr:uid="{00000000-0005-0000-0000-000007800000}"/>
    <cellStyle name="20 % - Markeringsfarve5 6 6" xfId="14385" xr:uid="{00000000-0005-0000-0000-0000D8180000}"/>
    <cellStyle name="20 % - Markeringsfarve5 6 6 2" xfId="14386" xr:uid="{00000000-0005-0000-0000-0000D9180000}"/>
    <cellStyle name="20 % - Markeringsfarve5 6 6 2 2" xfId="36962" xr:uid="{00000000-0005-0000-0000-00000C800000}"/>
    <cellStyle name="20 % - Markeringsfarve5 6 6 3" xfId="14387" xr:uid="{00000000-0005-0000-0000-0000DA180000}"/>
    <cellStyle name="20 % - Markeringsfarve5 6 6 3 2" xfId="36963" xr:uid="{00000000-0005-0000-0000-00000D800000}"/>
    <cellStyle name="20 % - Markeringsfarve5 6 6 4" xfId="14388" xr:uid="{00000000-0005-0000-0000-0000DB180000}"/>
    <cellStyle name="20 % - Markeringsfarve5 6 6 4 2" xfId="36964" xr:uid="{00000000-0005-0000-0000-00000E800000}"/>
    <cellStyle name="20 % - Markeringsfarve5 6 6 5" xfId="36961" xr:uid="{00000000-0005-0000-0000-00000B800000}"/>
    <cellStyle name="20 % - Markeringsfarve5 6 7" xfId="14389" xr:uid="{00000000-0005-0000-0000-0000DC180000}"/>
    <cellStyle name="20 % - Markeringsfarve5 6 7 2" xfId="36965" xr:uid="{00000000-0005-0000-0000-00000F800000}"/>
    <cellStyle name="20 % - Markeringsfarve5 6 8" xfId="14390" xr:uid="{00000000-0005-0000-0000-0000DD180000}"/>
    <cellStyle name="20 % - Markeringsfarve5 6 8 2" xfId="36966" xr:uid="{00000000-0005-0000-0000-000010800000}"/>
    <cellStyle name="20 % - Markeringsfarve5 6 9" xfId="14391" xr:uid="{00000000-0005-0000-0000-0000DE180000}"/>
    <cellStyle name="20 % - Markeringsfarve5 6 9 2" xfId="36967" xr:uid="{00000000-0005-0000-0000-000011800000}"/>
    <cellStyle name="20 % - Markeringsfarve5 7" xfId="969" xr:uid="{00000000-0005-0000-0000-0000DF180000}"/>
    <cellStyle name="20 % - Markeringsfarve5 7 2" xfId="970" xr:uid="{00000000-0005-0000-0000-0000E0180000}"/>
    <cellStyle name="20 % - Markeringsfarve5 7 2 2" xfId="971" xr:uid="{00000000-0005-0000-0000-0000E1180000}"/>
    <cellStyle name="20 % - Markeringsfarve5 7 2 2 2" xfId="5812" xr:uid="{00000000-0005-0000-0000-0000E2180000}"/>
    <cellStyle name="20 % - Markeringsfarve5 7 2 2 2 2" xfId="14392" xr:uid="{00000000-0005-0000-0000-0000E3180000}"/>
    <cellStyle name="20 % - Markeringsfarve5 7 2 2 2 2 2" xfId="36968" xr:uid="{00000000-0005-0000-0000-000015800000}"/>
    <cellStyle name="20 % - Markeringsfarve5 7 2 2 2 3" xfId="14393" xr:uid="{00000000-0005-0000-0000-0000E4180000}"/>
    <cellStyle name="20 % - Markeringsfarve5 7 2 2 2 3 2" xfId="36969" xr:uid="{00000000-0005-0000-0000-000016800000}"/>
    <cellStyle name="20 % - Markeringsfarve5 7 2 2 2 4" xfId="14394" xr:uid="{00000000-0005-0000-0000-0000E5180000}"/>
    <cellStyle name="20 % - Markeringsfarve5 7 2 2 2 4 2" xfId="36970" xr:uid="{00000000-0005-0000-0000-000017800000}"/>
    <cellStyle name="20 % - Markeringsfarve5 7 2 2 2 5" xfId="29552" xr:uid="{00000000-0005-0000-0000-000014800000}"/>
    <cellStyle name="20 % - Markeringsfarve5 7 2 2 3" xfId="8676" xr:uid="{00000000-0005-0000-0000-0000E6180000}"/>
    <cellStyle name="20 % - Markeringsfarve5 7 2 2 3 2" xfId="31325" xr:uid="{00000000-0005-0000-0000-000018800000}"/>
    <cellStyle name="20 % - Markeringsfarve5 7 2 2 4" xfId="14395" xr:uid="{00000000-0005-0000-0000-0000E7180000}"/>
    <cellStyle name="20 % - Markeringsfarve5 7 2 2 4 2" xfId="36971" xr:uid="{00000000-0005-0000-0000-000019800000}"/>
    <cellStyle name="20 % - Markeringsfarve5 7 2 2 5" xfId="14396" xr:uid="{00000000-0005-0000-0000-0000E8180000}"/>
    <cellStyle name="20 % - Markeringsfarve5 7 2 2 5 2" xfId="36972" xr:uid="{00000000-0005-0000-0000-00001A800000}"/>
    <cellStyle name="20 % - Markeringsfarve5 7 2 2 6" xfId="27693" xr:uid="{00000000-0005-0000-0000-000013800000}"/>
    <cellStyle name="20 % - Markeringsfarve5 7 2 3" xfId="5811" xr:uid="{00000000-0005-0000-0000-0000E9180000}"/>
    <cellStyle name="20 % - Markeringsfarve5 7 2 3 2" xfId="14397" xr:uid="{00000000-0005-0000-0000-0000EA180000}"/>
    <cellStyle name="20 % - Markeringsfarve5 7 2 3 2 2" xfId="36973" xr:uid="{00000000-0005-0000-0000-00001C800000}"/>
    <cellStyle name="20 % - Markeringsfarve5 7 2 3 3" xfId="14398" xr:uid="{00000000-0005-0000-0000-0000EB180000}"/>
    <cellStyle name="20 % - Markeringsfarve5 7 2 3 3 2" xfId="36974" xr:uid="{00000000-0005-0000-0000-00001D800000}"/>
    <cellStyle name="20 % - Markeringsfarve5 7 2 3 4" xfId="14399" xr:uid="{00000000-0005-0000-0000-0000EC180000}"/>
    <cellStyle name="20 % - Markeringsfarve5 7 2 3 4 2" xfId="36975" xr:uid="{00000000-0005-0000-0000-00001E800000}"/>
    <cellStyle name="20 % - Markeringsfarve5 7 2 3 5" xfId="29551" xr:uid="{00000000-0005-0000-0000-00001B800000}"/>
    <cellStyle name="20 % - Markeringsfarve5 7 2 4" xfId="8675" xr:uid="{00000000-0005-0000-0000-0000ED180000}"/>
    <cellStyle name="20 % - Markeringsfarve5 7 2 4 2" xfId="14400" xr:uid="{00000000-0005-0000-0000-0000EE180000}"/>
    <cellStyle name="20 % - Markeringsfarve5 7 2 4 2 2" xfId="36976" xr:uid="{00000000-0005-0000-0000-000020800000}"/>
    <cellStyle name="20 % - Markeringsfarve5 7 2 4 3" xfId="14401" xr:uid="{00000000-0005-0000-0000-0000EF180000}"/>
    <cellStyle name="20 % - Markeringsfarve5 7 2 4 3 2" xfId="36977" xr:uid="{00000000-0005-0000-0000-000021800000}"/>
    <cellStyle name="20 % - Markeringsfarve5 7 2 4 4" xfId="14402" xr:uid="{00000000-0005-0000-0000-0000F0180000}"/>
    <cellStyle name="20 % - Markeringsfarve5 7 2 4 4 2" xfId="36978" xr:uid="{00000000-0005-0000-0000-000022800000}"/>
    <cellStyle name="20 % - Markeringsfarve5 7 2 4 5" xfId="31324" xr:uid="{00000000-0005-0000-0000-00001F800000}"/>
    <cellStyle name="20 % - Markeringsfarve5 7 2 5" xfId="14403" xr:uid="{00000000-0005-0000-0000-0000F1180000}"/>
    <cellStyle name="20 % - Markeringsfarve5 7 2 5 2" xfId="36979" xr:uid="{00000000-0005-0000-0000-000023800000}"/>
    <cellStyle name="20 % - Markeringsfarve5 7 2 6" xfId="14404" xr:uid="{00000000-0005-0000-0000-0000F2180000}"/>
    <cellStyle name="20 % - Markeringsfarve5 7 2 6 2" xfId="36980" xr:uid="{00000000-0005-0000-0000-000024800000}"/>
    <cellStyle name="20 % - Markeringsfarve5 7 2 7" xfId="14405" xr:uid="{00000000-0005-0000-0000-0000F3180000}"/>
    <cellStyle name="20 % - Markeringsfarve5 7 2 7 2" xfId="36981" xr:uid="{00000000-0005-0000-0000-000025800000}"/>
    <cellStyle name="20 % - Markeringsfarve5 7 2 8" xfId="27692" xr:uid="{00000000-0005-0000-0000-000012800000}"/>
    <cellStyle name="20 % - Markeringsfarve5 7 3" xfId="14406" xr:uid="{00000000-0005-0000-0000-0000F4180000}"/>
    <cellStyle name="20 % - Markeringsfarve5 7 3 2" xfId="14407" xr:uid="{00000000-0005-0000-0000-0000F5180000}"/>
    <cellStyle name="20 % - Markeringsfarve5 7 3 3" xfId="14408" xr:uid="{00000000-0005-0000-0000-0000F6180000}"/>
    <cellStyle name="20 % - Markeringsfarve5 7 3 3 2" xfId="14409" xr:uid="{00000000-0005-0000-0000-0000F7180000}"/>
    <cellStyle name="20 % - Markeringsfarve5 7 3 3 2 2" xfId="36984" xr:uid="{00000000-0005-0000-0000-000028800000}"/>
    <cellStyle name="20 % - Markeringsfarve5 7 3 3 3" xfId="14410" xr:uid="{00000000-0005-0000-0000-0000F8180000}"/>
    <cellStyle name="20 % - Markeringsfarve5 7 3 3 3 2" xfId="36985" xr:uid="{00000000-0005-0000-0000-000029800000}"/>
    <cellStyle name="20 % - Markeringsfarve5 7 3 3 4" xfId="36983" xr:uid="{00000000-0005-0000-0000-000027800000}"/>
    <cellStyle name="20 % - Markeringsfarve5 7 3 4" xfId="36982" xr:uid="{00000000-0005-0000-0000-000026800000}"/>
    <cellStyle name="20 % - Markeringsfarve5 7 4" xfId="14411" xr:uid="{00000000-0005-0000-0000-0000F9180000}"/>
    <cellStyle name="20 % - Markeringsfarve5 7 4 2" xfId="14412" xr:uid="{00000000-0005-0000-0000-0000FA180000}"/>
    <cellStyle name="20 % - Markeringsfarve5 7 4 2 2" xfId="36987" xr:uid="{00000000-0005-0000-0000-00002B800000}"/>
    <cellStyle name="20 % - Markeringsfarve5 7 4 3" xfId="14413" xr:uid="{00000000-0005-0000-0000-0000FB180000}"/>
    <cellStyle name="20 % - Markeringsfarve5 7 4 3 2" xfId="36988" xr:uid="{00000000-0005-0000-0000-00002C800000}"/>
    <cellStyle name="20 % - Markeringsfarve5 7 4 4" xfId="14414" xr:uid="{00000000-0005-0000-0000-0000FC180000}"/>
    <cellStyle name="20 % - Markeringsfarve5 7 4 4 2" xfId="36989" xr:uid="{00000000-0005-0000-0000-00002D800000}"/>
    <cellStyle name="20 % - Markeringsfarve5 7 4 5" xfId="36986" xr:uid="{00000000-0005-0000-0000-00002A800000}"/>
    <cellStyle name="20 % - Markeringsfarve5 7 5" xfId="14415" xr:uid="{00000000-0005-0000-0000-0000FD180000}"/>
    <cellStyle name="20 % - Markeringsfarve5 7 5 2" xfId="36990" xr:uid="{00000000-0005-0000-0000-00002E800000}"/>
    <cellStyle name="20 % - Markeringsfarve5 7 6" xfId="14416" xr:uid="{00000000-0005-0000-0000-0000FE180000}"/>
    <cellStyle name="20 % - Markeringsfarve5 7 6 2" xfId="36991" xr:uid="{00000000-0005-0000-0000-00002F800000}"/>
    <cellStyle name="20 % - Markeringsfarve5 7 7" xfId="14417" xr:uid="{00000000-0005-0000-0000-0000FF180000}"/>
    <cellStyle name="20 % - Markeringsfarve5 7 7 2" xfId="36992" xr:uid="{00000000-0005-0000-0000-000030800000}"/>
    <cellStyle name="20 % - Markeringsfarve5 8" xfId="972" xr:uid="{00000000-0005-0000-0000-000000190000}"/>
    <cellStyle name="20 % - Markeringsfarve5 9" xfId="973" xr:uid="{00000000-0005-0000-0000-000001190000}"/>
    <cellStyle name="20 % - Markeringsfarve6 10" xfId="974" xr:uid="{00000000-0005-0000-0000-000002190000}"/>
    <cellStyle name="20 % - Markeringsfarve6 11" xfId="975" xr:uid="{00000000-0005-0000-0000-000003190000}"/>
    <cellStyle name="20 % - Markeringsfarve6 12" xfId="976" xr:uid="{00000000-0005-0000-0000-000004190000}"/>
    <cellStyle name="20 % - Markeringsfarve6 13" xfId="977" xr:uid="{00000000-0005-0000-0000-000005190000}"/>
    <cellStyle name="20 % - Markeringsfarve6 14" xfId="978" xr:uid="{00000000-0005-0000-0000-000006190000}"/>
    <cellStyle name="20 % - Markeringsfarve6 15" xfId="979" xr:uid="{00000000-0005-0000-0000-000007190000}"/>
    <cellStyle name="20 % - Markeringsfarve6 15 10" xfId="27694" xr:uid="{00000000-0005-0000-0000-000031800000}"/>
    <cellStyle name="20 % - Markeringsfarve6 15 2" xfId="980" xr:uid="{00000000-0005-0000-0000-000008190000}"/>
    <cellStyle name="20 % - Markeringsfarve6 15 2 2" xfId="981" xr:uid="{00000000-0005-0000-0000-000009190000}"/>
    <cellStyle name="20 % - Markeringsfarve6 15 2 2 2" xfId="5815" xr:uid="{00000000-0005-0000-0000-00000A190000}"/>
    <cellStyle name="20 % - Markeringsfarve6 15 2 2 2 2" xfId="14418" xr:uid="{00000000-0005-0000-0000-00000B190000}"/>
    <cellStyle name="20 % - Markeringsfarve6 15 2 2 2 2 2" xfId="36993" xr:uid="{00000000-0005-0000-0000-000035800000}"/>
    <cellStyle name="20 % - Markeringsfarve6 15 2 2 2 3" xfId="14419" xr:uid="{00000000-0005-0000-0000-00000C190000}"/>
    <cellStyle name="20 % - Markeringsfarve6 15 2 2 2 3 2" xfId="36994" xr:uid="{00000000-0005-0000-0000-000036800000}"/>
    <cellStyle name="20 % - Markeringsfarve6 15 2 2 2 4" xfId="14420" xr:uid="{00000000-0005-0000-0000-00000D190000}"/>
    <cellStyle name="20 % - Markeringsfarve6 15 2 2 2 4 2" xfId="36995" xr:uid="{00000000-0005-0000-0000-000037800000}"/>
    <cellStyle name="20 % - Markeringsfarve6 15 2 2 2 5" xfId="29555" xr:uid="{00000000-0005-0000-0000-000034800000}"/>
    <cellStyle name="20 % - Markeringsfarve6 15 2 2 3" xfId="8679" xr:uid="{00000000-0005-0000-0000-00000E190000}"/>
    <cellStyle name="20 % - Markeringsfarve6 15 2 2 3 2" xfId="31328" xr:uid="{00000000-0005-0000-0000-000038800000}"/>
    <cellStyle name="20 % - Markeringsfarve6 15 2 2 4" xfId="14421" xr:uid="{00000000-0005-0000-0000-00000F190000}"/>
    <cellStyle name="20 % - Markeringsfarve6 15 2 2 4 2" xfId="36996" xr:uid="{00000000-0005-0000-0000-000039800000}"/>
    <cellStyle name="20 % - Markeringsfarve6 15 2 2 5" xfId="14422" xr:uid="{00000000-0005-0000-0000-000010190000}"/>
    <cellStyle name="20 % - Markeringsfarve6 15 2 2 5 2" xfId="36997" xr:uid="{00000000-0005-0000-0000-00003A800000}"/>
    <cellStyle name="20 % - Markeringsfarve6 15 2 2 6" xfId="27696" xr:uid="{00000000-0005-0000-0000-000033800000}"/>
    <cellStyle name="20 % - Markeringsfarve6 15 2 3" xfId="5814" xr:uid="{00000000-0005-0000-0000-000011190000}"/>
    <cellStyle name="20 % - Markeringsfarve6 15 2 3 2" xfId="14423" xr:uid="{00000000-0005-0000-0000-000012190000}"/>
    <cellStyle name="20 % - Markeringsfarve6 15 2 3 2 2" xfId="36998" xr:uid="{00000000-0005-0000-0000-00003C800000}"/>
    <cellStyle name="20 % - Markeringsfarve6 15 2 3 3" xfId="14424" xr:uid="{00000000-0005-0000-0000-000013190000}"/>
    <cellStyle name="20 % - Markeringsfarve6 15 2 3 3 2" xfId="36999" xr:uid="{00000000-0005-0000-0000-00003D800000}"/>
    <cellStyle name="20 % - Markeringsfarve6 15 2 3 4" xfId="14425" xr:uid="{00000000-0005-0000-0000-000014190000}"/>
    <cellStyle name="20 % - Markeringsfarve6 15 2 3 4 2" xfId="37000" xr:uid="{00000000-0005-0000-0000-00003E800000}"/>
    <cellStyle name="20 % - Markeringsfarve6 15 2 3 5" xfId="29554" xr:uid="{00000000-0005-0000-0000-00003B800000}"/>
    <cellStyle name="20 % - Markeringsfarve6 15 2 4" xfId="8678" xr:uid="{00000000-0005-0000-0000-000015190000}"/>
    <cellStyle name="20 % - Markeringsfarve6 15 2 4 2" xfId="31327" xr:uid="{00000000-0005-0000-0000-00003F800000}"/>
    <cellStyle name="20 % - Markeringsfarve6 15 2 5" xfId="14426" xr:uid="{00000000-0005-0000-0000-000016190000}"/>
    <cellStyle name="20 % - Markeringsfarve6 15 2 5 2" xfId="37001" xr:uid="{00000000-0005-0000-0000-000040800000}"/>
    <cellStyle name="20 % - Markeringsfarve6 15 2 6" xfId="14427" xr:uid="{00000000-0005-0000-0000-000017190000}"/>
    <cellStyle name="20 % - Markeringsfarve6 15 2 6 2" xfId="37002" xr:uid="{00000000-0005-0000-0000-000041800000}"/>
    <cellStyle name="20 % - Markeringsfarve6 15 2 7" xfId="27695" xr:uid="{00000000-0005-0000-0000-000032800000}"/>
    <cellStyle name="20 % - Markeringsfarve6 15 3" xfId="982" xr:uid="{00000000-0005-0000-0000-000018190000}"/>
    <cellStyle name="20 % - Markeringsfarve6 15 3 2" xfId="983" xr:uid="{00000000-0005-0000-0000-000019190000}"/>
    <cellStyle name="20 % - Markeringsfarve6 15 3 2 2" xfId="5817" xr:uid="{00000000-0005-0000-0000-00001A190000}"/>
    <cellStyle name="20 % - Markeringsfarve6 15 3 2 2 2" xfId="14428" xr:uid="{00000000-0005-0000-0000-00001B190000}"/>
    <cellStyle name="20 % - Markeringsfarve6 15 3 2 2 2 2" xfId="37003" xr:uid="{00000000-0005-0000-0000-000045800000}"/>
    <cellStyle name="20 % - Markeringsfarve6 15 3 2 2 3" xfId="14429" xr:uid="{00000000-0005-0000-0000-00001C190000}"/>
    <cellStyle name="20 % - Markeringsfarve6 15 3 2 2 3 2" xfId="37004" xr:uid="{00000000-0005-0000-0000-000046800000}"/>
    <cellStyle name="20 % - Markeringsfarve6 15 3 2 2 4" xfId="14430" xr:uid="{00000000-0005-0000-0000-00001D190000}"/>
    <cellStyle name="20 % - Markeringsfarve6 15 3 2 2 4 2" xfId="37005" xr:uid="{00000000-0005-0000-0000-000047800000}"/>
    <cellStyle name="20 % - Markeringsfarve6 15 3 2 2 5" xfId="29557" xr:uid="{00000000-0005-0000-0000-000044800000}"/>
    <cellStyle name="20 % - Markeringsfarve6 15 3 2 3" xfId="8681" xr:uid="{00000000-0005-0000-0000-00001E190000}"/>
    <cellStyle name="20 % - Markeringsfarve6 15 3 2 3 2" xfId="31330" xr:uid="{00000000-0005-0000-0000-000048800000}"/>
    <cellStyle name="20 % - Markeringsfarve6 15 3 2 4" xfId="14431" xr:uid="{00000000-0005-0000-0000-00001F190000}"/>
    <cellStyle name="20 % - Markeringsfarve6 15 3 2 4 2" xfId="37006" xr:uid="{00000000-0005-0000-0000-000049800000}"/>
    <cellStyle name="20 % - Markeringsfarve6 15 3 2 5" xfId="14432" xr:uid="{00000000-0005-0000-0000-000020190000}"/>
    <cellStyle name="20 % - Markeringsfarve6 15 3 2 5 2" xfId="37007" xr:uid="{00000000-0005-0000-0000-00004A800000}"/>
    <cellStyle name="20 % - Markeringsfarve6 15 3 2 6" xfId="27698" xr:uid="{00000000-0005-0000-0000-000043800000}"/>
    <cellStyle name="20 % - Markeringsfarve6 15 3 3" xfId="5816" xr:uid="{00000000-0005-0000-0000-000021190000}"/>
    <cellStyle name="20 % - Markeringsfarve6 15 3 3 2" xfId="14433" xr:uid="{00000000-0005-0000-0000-000022190000}"/>
    <cellStyle name="20 % - Markeringsfarve6 15 3 3 2 2" xfId="37008" xr:uid="{00000000-0005-0000-0000-00004C800000}"/>
    <cellStyle name="20 % - Markeringsfarve6 15 3 3 3" xfId="14434" xr:uid="{00000000-0005-0000-0000-000023190000}"/>
    <cellStyle name="20 % - Markeringsfarve6 15 3 3 3 2" xfId="37009" xr:uid="{00000000-0005-0000-0000-00004D800000}"/>
    <cellStyle name="20 % - Markeringsfarve6 15 3 3 4" xfId="14435" xr:uid="{00000000-0005-0000-0000-000024190000}"/>
    <cellStyle name="20 % - Markeringsfarve6 15 3 3 4 2" xfId="37010" xr:uid="{00000000-0005-0000-0000-00004E800000}"/>
    <cellStyle name="20 % - Markeringsfarve6 15 3 3 5" xfId="29556" xr:uid="{00000000-0005-0000-0000-00004B800000}"/>
    <cellStyle name="20 % - Markeringsfarve6 15 3 4" xfId="8680" xr:uid="{00000000-0005-0000-0000-000025190000}"/>
    <cellStyle name="20 % - Markeringsfarve6 15 3 4 2" xfId="31329" xr:uid="{00000000-0005-0000-0000-00004F800000}"/>
    <cellStyle name="20 % - Markeringsfarve6 15 3 5" xfId="14436" xr:uid="{00000000-0005-0000-0000-000026190000}"/>
    <cellStyle name="20 % - Markeringsfarve6 15 3 5 2" xfId="37011" xr:uid="{00000000-0005-0000-0000-000050800000}"/>
    <cellStyle name="20 % - Markeringsfarve6 15 3 6" xfId="14437" xr:uid="{00000000-0005-0000-0000-000027190000}"/>
    <cellStyle name="20 % - Markeringsfarve6 15 3 6 2" xfId="37012" xr:uid="{00000000-0005-0000-0000-000051800000}"/>
    <cellStyle name="20 % - Markeringsfarve6 15 3 7" xfId="27697" xr:uid="{00000000-0005-0000-0000-000042800000}"/>
    <cellStyle name="20 % - Markeringsfarve6 15 4" xfId="984" xr:uid="{00000000-0005-0000-0000-000028190000}"/>
    <cellStyle name="20 % - Markeringsfarve6 15 4 2" xfId="5818" xr:uid="{00000000-0005-0000-0000-000029190000}"/>
    <cellStyle name="20 % - Markeringsfarve6 15 4 2 2" xfId="14438" xr:uid="{00000000-0005-0000-0000-00002A190000}"/>
    <cellStyle name="20 % - Markeringsfarve6 15 4 2 2 2" xfId="37013" xr:uid="{00000000-0005-0000-0000-000054800000}"/>
    <cellStyle name="20 % - Markeringsfarve6 15 4 2 3" xfId="14439" xr:uid="{00000000-0005-0000-0000-00002B190000}"/>
    <cellStyle name="20 % - Markeringsfarve6 15 4 2 3 2" xfId="37014" xr:uid="{00000000-0005-0000-0000-000055800000}"/>
    <cellStyle name="20 % - Markeringsfarve6 15 4 2 4" xfId="14440" xr:uid="{00000000-0005-0000-0000-00002C190000}"/>
    <cellStyle name="20 % - Markeringsfarve6 15 4 2 4 2" xfId="37015" xr:uid="{00000000-0005-0000-0000-000056800000}"/>
    <cellStyle name="20 % - Markeringsfarve6 15 4 2 5" xfId="29558" xr:uid="{00000000-0005-0000-0000-000053800000}"/>
    <cellStyle name="20 % - Markeringsfarve6 15 4 3" xfId="8682" xr:uid="{00000000-0005-0000-0000-00002D190000}"/>
    <cellStyle name="20 % - Markeringsfarve6 15 4 3 2" xfId="31331" xr:uid="{00000000-0005-0000-0000-000057800000}"/>
    <cellStyle name="20 % - Markeringsfarve6 15 4 4" xfId="14441" xr:uid="{00000000-0005-0000-0000-00002E190000}"/>
    <cellStyle name="20 % - Markeringsfarve6 15 4 4 2" xfId="37016" xr:uid="{00000000-0005-0000-0000-000058800000}"/>
    <cellStyle name="20 % - Markeringsfarve6 15 4 5" xfId="14442" xr:uid="{00000000-0005-0000-0000-00002F190000}"/>
    <cellStyle name="20 % - Markeringsfarve6 15 4 5 2" xfId="37017" xr:uid="{00000000-0005-0000-0000-000059800000}"/>
    <cellStyle name="20 % - Markeringsfarve6 15 4 6" xfId="27699" xr:uid="{00000000-0005-0000-0000-000052800000}"/>
    <cellStyle name="20 % - Markeringsfarve6 15 5" xfId="985" xr:uid="{00000000-0005-0000-0000-000030190000}"/>
    <cellStyle name="20 % - Markeringsfarve6 15 5 2" xfId="5819" xr:uid="{00000000-0005-0000-0000-000031190000}"/>
    <cellStyle name="20 % - Markeringsfarve6 15 5 2 2" xfId="14443" xr:uid="{00000000-0005-0000-0000-000032190000}"/>
    <cellStyle name="20 % - Markeringsfarve6 15 5 2 2 2" xfId="37018" xr:uid="{00000000-0005-0000-0000-00005C800000}"/>
    <cellStyle name="20 % - Markeringsfarve6 15 5 2 3" xfId="14444" xr:uid="{00000000-0005-0000-0000-000033190000}"/>
    <cellStyle name="20 % - Markeringsfarve6 15 5 2 3 2" xfId="37019" xr:uid="{00000000-0005-0000-0000-00005D800000}"/>
    <cellStyle name="20 % - Markeringsfarve6 15 5 2 4" xfId="14445" xr:uid="{00000000-0005-0000-0000-000034190000}"/>
    <cellStyle name="20 % - Markeringsfarve6 15 5 2 4 2" xfId="37020" xr:uid="{00000000-0005-0000-0000-00005E800000}"/>
    <cellStyle name="20 % - Markeringsfarve6 15 5 2 5" xfId="29559" xr:uid="{00000000-0005-0000-0000-00005B800000}"/>
    <cellStyle name="20 % - Markeringsfarve6 15 5 3" xfId="8683" xr:uid="{00000000-0005-0000-0000-000035190000}"/>
    <cellStyle name="20 % - Markeringsfarve6 15 5 3 2" xfId="31332" xr:uid="{00000000-0005-0000-0000-00005F800000}"/>
    <cellStyle name="20 % - Markeringsfarve6 15 5 4" xfId="14446" xr:uid="{00000000-0005-0000-0000-000036190000}"/>
    <cellStyle name="20 % - Markeringsfarve6 15 5 4 2" xfId="37021" xr:uid="{00000000-0005-0000-0000-000060800000}"/>
    <cellStyle name="20 % - Markeringsfarve6 15 5 5" xfId="14447" xr:uid="{00000000-0005-0000-0000-000037190000}"/>
    <cellStyle name="20 % - Markeringsfarve6 15 5 5 2" xfId="37022" xr:uid="{00000000-0005-0000-0000-000061800000}"/>
    <cellStyle name="20 % - Markeringsfarve6 15 5 6" xfId="27700" xr:uid="{00000000-0005-0000-0000-00005A800000}"/>
    <cellStyle name="20 % - Markeringsfarve6 15 6" xfId="5813" xr:uid="{00000000-0005-0000-0000-000038190000}"/>
    <cellStyle name="20 % - Markeringsfarve6 15 6 2" xfId="14448" xr:uid="{00000000-0005-0000-0000-000039190000}"/>
    <cellStyle name="20 % - Markeringsfarve6 15 6 2 2" xfId="37023" xr:uid="{00000000-0005-0000-0000-000063800000}"/>
    <cellStyle name="20 % - Markeringsfarve6 15 6 3" xfId="14449" xr:uid="{00000000-0005-0000-0000-00003A190000}"/>
    <cellStyle name="20 % - Markeringsfarve6 15 6 3 2" xfId="37024" xr:uid="{00000000-0005-0000-0000-000064800000}"/>
    <cellStyle name="20 % - Markeringsfarve6 15 6 4" xfId="14450" xr:uid="{00000000-0005-0000-0000-00003B190000}"/>
    <cellStyle name="20 % - Markeringsfarve6 15 6 4 2" xfId="37025" xr:uid="{00000000-0005-0000-0000-000065800000}"/>
    <cellStyle name="20 % - Markeringsfarve6 15 6 5" xfId="29553" xr:uid="{00000000-0005-0000-0000-000062800000}"/>
    <cellStyle name="20 % - Markeringsfarve6 15 7" xfId="8677" xr:uid="{00000000-0005-0000-0000-00003C190000}"/>
    <cellStyle name="20 % - Markeringsfarve6 15 7 2" xfId="31326" xr:uid="{00000000-0005-0000-0000-000066800000}"/>
    <cellStyle name="20 % - Markeringsfarve6 15 8" xfId="14451" xr:uid="{00000000-0005-0000-0000-00003D190000}"/>
    <cellStyle name="20 % - Markeringsfarve6 15 8 2" xfId="37026" xr:uid="{00000000-0005-0000-0000-000067800000}"/>
    <cellStyle name="20 % - Markeringsfarve6 15 9" xfId="14452" xr:uid="{00000000-0005-0000-0000-00003E190000}"/>
    <cellStyle name="20 % - Markeringsfarve6 15 9 2" xfId="37027" xr:uid="{00000000-0005-0000-0000-000068800000}"/>
    <cellStyle name="20 % - Markeringsfarve6 16" xfId="986" xr:uid="{00000000-0005-0000-0000-00003F190000}"/>
    <cellStyle name="20 % - Markeringsfarve6 16 2" xfId="987" xr:uid="{00000000-0005-0000-0000-000040190000}"/>
    <cellStyle name="20 % - Markeringsfarve6 16 2 2" xfId="5821" xr:uid="{00000000-0005-0000-0000-000041190000}"/>
    <cellStyle name="20 % - Markeringsfarve6 16 2 2 2" xfId="14453" xr:uid="{00000000-0005-0000-0000-000042190000}"/>
    <cellStyle name="20 % - Markeringsfarve6 16 2 2 2 2" xfId="37028" xr:uid="{00000000-0005-0000-0000-00006C800000}"/>
    <cellStyle name="20 % - Markeringsfarve6 16 2 2 3" xfId="14454" xr:uid="{00000000-0005-0000-0000-000043190000}"/>
    <cellStyle name="20 % - Markeringsfarve6 16 2 2 3 2" xfId="37029" xr:uid="{00000000-0005-0000-0000-00006D800000}"/>
    <cellStyle name="20 % - Markeringsfarve6 16 2 2 4" xfId="14455" xr:uid="{00000000-0005-0000-0000-000044190000}"/>
    <cellStyle name="20 % - Markeringsfarve6 16 2 2 4 2" xfId="37030" xr:uid="{00000000-0005-0000-0000-00006E800000}"/>
    <cellStyle name="20 % - Markeringsfarve6 16 2 2 5" xfId="29561" xr:uid="{00000000-0005-0000-0000-00006B800000}"/>
    <cellStyle name="20 % - Markeringsfarve6 16 2 3" xfId="8685" xr:uid="{00000000-0005-0000-0000-000045190000}"/>
    <cellStyle name="20 % - Markeringsfarve6 16 2 3 2" xfId="31334" xr:uid="{00000000-0005-0000-0000-00006F800000}"/>
    <cellStyle name="20 % - Markeringsfarve6 16 2 4" xfId="14456" xr:uid="{00000000-0005-0000-0000-000046190000}"/>
    <cellStyle name="20 % - Markeringsfarve6 16 2 4 2" xfId="37031" xr:uid="{00000000-0005-0000-0000-000070800000}"/>
    <cellStyle name="20 % - Markeringsfarve6 16 2 5" xfId="14457" xr:uid="{00000000-0005-0000-0000-000047190000}"/>
    <cellStyle name="20 % - Markeringsfarve6 16 2 5 2" xfId="37032" xr:uid="{00000000-0005-0000-0000-000071800000}"/>
    <cellStyle name="20 % - Markeringsfarve6 16 2 6" xfId="27702" xr:uid="{00000000-0005-0000-0000-00006A800000}"/>
    <cellStyle name="20 % - Markeringsfarve6 16 3" xfId="5820" xr:uid="{00000000-0005-0000-0000-000048190000}"/>
    <cellStyle name="20 % - Markeringsfarve6 16 3 2" xfId="14458" xr:uid="{00000000-0005-0000-0000-000049190000}"/>
    <cellStyle name="20 % - Markeringsfarve6 16 3 2 2" xfId="37033" xr:uid="{00000000-0005-0000-0000-000073800000}"/>
    <cellStyle name="20 % - Markeringsfarve6 16 3 3" xfId="14459" xr:uid="{00000000-0005-0000-0000-00004A190000}"/>
    <cellStyle name="20 % - Markeringsfarve6 16 3 3 2" xfId="37034" xr:uid="{00000000-0005-0000-0000-000074800000}"/>
    <cellStyle name="20 % - Markeringsfarve6 16 3 4" xfId="14460" xr:uid="{00000000-0005-0000-0000-00004B190000}"/>
    <cellStyle name="20 % - Markeringsfarve6 16 3 4 2" xfId="37035" xr:uid="{00000000-0005-0000-0000-000075800000}"/>
    <cellStyle name="20 % - Markeringsfarve6 16 3 5" xfId="29560" xr:uid="{00000000-0005-0000-0000-000072800000}"/>
    <cellStyle name="20 % - Markeringsfarve6 16 4" xfId="8684" xr:uid="{00000000-0005-0000-0000-00004C190000}"/>
    <cellStyle name="20 % - Markeringsfarve6 16 4 2" xfId="31333" xr:uid="{00000000-0005-0000-0000-000076800000}"/>
    <cellStyle name="20 % - Markeringsfarve6 16 5" xfId="14461" xr:uid="{00000000-0005-0000-0000-00004D190000}"/>
    <cellStyle name="20 % - Markeringsfarve6 16 5 2" xfId="37036" xr:uid="{00000000-0005-0000-0000-000077800000}"/>
    <cellStyle name="20 % - Markeringsfarve6 16 6" xfId="14462" xr:uid="{00000000-0005-0000-0000-00004E190000}"/>
    <cellStyle name="20 % - Markeringsfarve6 16 6 2" xfId="37037" xr:uid="{00000000-0005-0000-0000-000078800000}"/>
    <cellStyle name="20 % - Markeringsfarve6 16 7" xfId="27701" xr:uid="{00000000-0005-0000-0000-000069800000}"/>
    <cellStyle name="20 % - Markeringsfarve6 17" xfId="988" xr:uid="{00000000-0005-0000-0000-00004F190000}"/>
    <cellStyle name="20 % - Markeringsfarve6 17 2" xfId="989" xr:uid="{00000000-0005-0000-0000-000050190000}"/>
    <cellStyle name="20 % - Markeringsfarve6 17 2 2" xfId="5823" xr:uid="{00000000-0005-0000-0000-000051190000}"/>
    <cellStyle name="20 % - Markeringsfarve6 17 2 2 2" xfId="14463" xr:uid="{00000000-0005-0000-0000-000052190000}"/>
    <cellStyle name="20 % - Markeringsfarve6 17 2 2 2 2" xfId="37038" xr:uid="{00000000-0005-0000-0000-00007C800000}"/>
    <cellStyle name="20 % - Markeringsfarve6 17 2 2 3" xfId="14464" xr:uid="{00000000-0005-0000-0000-000053190000}"/>
    <cellStyle name="20 % - Markeringsfarve6 17 2 2 3 2" xfId="37039" xr:uid="{00000000-0005-0000-0000-00007D800000}"/>
    <cellStyle name="20 % - Markeringsfarve6 17 2 2 4" xfId="14465" xr:uid="{00000000-0005-0000-0000-000054190000}"/>
    <cellStyle name="20 % - Markeringsfarve6 17 2 2 4 2" xfId="37040" xr:uid="{00000000-0005-0000-0000-00007E800000}"/>
    <cellStyle name="20 % - Markeringsfarve6 17 2 2 5" xfId="29563" xr:uid="{00000000-0005-0000-0000-00007B800000}"/>
    <cellStyle name="20 % - Markeringsfarve6 17 2 3" xfId="8687" xr:uid="{00000000-0005-0000-0000-000055190000}"/>
    <cellStyle name="20 % - Markeringsfarve6 17 2 3 2" xfId="31336" xr:uid="{00000000-0005-0000-0000-00007F800000}"/>
    <cellStyle name="20 % - Markeringsfarve6 17 2 4" xfId="14466" xr:uid="{00000000-0005-0000-0000-000056190000}"/>
    <cellStyle name="20 % - Markeringsfarve6 17 2 4 2" xfId="37041" xr:uid="{00000000-0005-0000-0000-000080800000}"/>
    <cellStyle name="20 % - Markeringsfarve6 17 2 5" xfId="14467" xr:uid="{00000000-0005-0000-0000-000057190000}"/>
    <cellStyle name="20 % - Markeringsfarve6 17 2 5 2" xfId="37042" xr:uid="{00000000-0005-0000-0000-000081800000}"/>
    <cellStyle name="20 % - Markeringsfarve6 17 2 6" xfId="27704" xr:uid="{00000000-0005-0000-0000-00007A800000}"/>
    <cellStyle name="20 % - Markeringsfarve6 17 3" xfId="5822" xr:uid="{00000000-0005-0000-0000-000058190000}"/>
    <cellStyle name="20 % - Markeringsfarve6 17 3 2" xfId="14468" xr:uid="{00000000-0005-0000-0000-000059190000}"/>
    <cellStyle name="20 % - Markeringsfarve6 17 3 2 2" xfId="37043" xr:uid="{00000000-0005-0000-0000-000083800000}"/>
    <cellStyle name="20 % - Markeringsfarve6 17 3 3" xfId="14469" xr:uid="{00000000-0005-0000-0000-00005A190000}"/>
    <cellStyle name="20 % - Markeringsfarve6 17 3 3 2" xfId="37044" xr:uid="{00000000-0005-0000-0000-000084800000}"/>
    <cellStyle name="20 % - Markeringsfarve6 17 3 4" xfId="14470" xr:uid="{00000000-0005-0000-0000-00005B190000}"/>
    <cellStyle name="20 % - Markeringsfarve6 17 3 4 2" xfId="37045" xr:uid="{00000000-0005-0000-0000-000085800000}"/>
    <cellStyle name="20 % - Markeringsfarve6 17 3 5" xfId="29562" xr:uid="{00000000-0005-0000-0000-000082800000}"/>
    <cellStyle name="20 % - Markeringsfarve6 17 4" xfId="8686" xr:uid="{00000000-0005-0000-0000-00005C190000}"/>
    <cellStyle name="20 % - Markeringsfarve6 17 4 2" xfId="31335" xr:uid="{00000000-0005-0000-0000-000086800000}"/>
    <cellStyle name="20 % - Markeringsfarve6 17 5" xfId="14471" xr:uid="{00000000-0005-0000-0000-00005D190000}"/>
    <cellStyle name="20 % - Markeringsfarve6 17 5 2" xfId="37046" xr:uid="{00000000-0005-0000-0000-000087800000}"/>
    <cellStyle name="20 % - Markeringsfarve6 17 6" xfId="14472" xr:uid="{00000000-0005-0000-0000-00005E190000}"/>
    <cellStyle name="20 % - Markeringsfarve6 17 6 2" xfId="37047" xr:uid="{00000000-0005-0000-0000-000088800000}"/>
    <cellStyle name="20 % - Markeringsfarve6 17 7" xfId="27703" xr:uid="{00000000-0005-0000-0000-000079800000}"/>
    <cellStyle name="20 % - Markeringsfarve6 18" xfId="990" xr:uid="{00000000-0005-0000-0000-00005F190000}"/>
    <cellStyle name="20 % - Markeringsfarve6 18 2" xfId="5824" xr:uid="{00000000-0005-0000-0000-000060190000}"/>
    <cellStyle name="20 % - Markeringsfarve6 18 2 2" xfId="14473" xr:uid="{00000000-0005-0000-0000-000061190000}"/>
    <cellStyle name="20 % - Markeringsfarve6 18 2 2 2" xfId="37048" xr:uid="{00000000-0005-0000-0000-00008B800000}"/>
    <cellStyle name="20 % - Markeringsfarve6 18 2 3" xfId="14474" xr:uid="{00000000-0005-0000-0000-000062190000}"/>
    <cellStyle name="20 % - Markeringsfarve6 18 2 3 2" xfId="37049" xr:uid="{00000000-0005-0000-0000-00008C800000}"/>
    <cellStyle name="20 % - Markeringsfarve6 18 2 4" xfId="14475" xr:uid="{00000000-0005-0000-0000-000063190000}"/>
    <cellStyle name="20 % - Markeringsfarve6 18 2 4 2" xfId="37050" xr:uid="{00000000-0005-0000-0000-00008D800000}"/>
    <cellStyle name="20 % - Markeringsfarve6 18 2 5" xfId="29564" xr:uid="{00000000-0005-0000-0000-00008A800000}"/>
    <cellStyle name="20 % - Markeringsfarve6 18 3" xfId="8688" xr:uid="{00000000-0005-0000-0000-000064190000}"/>
    <cellStyle name="20 % - Markeringsfarve6 18 3 2" xfId="31337" xr:uid="{00000000-0005-0000-0000-00008E800000}"/>
    <cellStyle name="20 % - Markeringsfarve6 18 4" xfId="14476" xr:uid="{00000000-0005-0000-0000-000065190000}"/>
    <cellStyle name="20 % - Markeringsfarve6 18 4 2" xfId="37051" xr:uid="{00000000-0005-0000-0000-00008F800000}"/>
    <cellStyle name="20 % - Markeringsfarve6 18 5" xfId="14477" xr:uid="{00000000-0005-0000-0000-000066190000}"/>
    <cellStyle name="20 % - Markeringsfarve6 18 5 2" xfId="37052" xr:uid="{00000000-0005-0000-0000-000090800000}"/>
    <cellStyle name="20 % - Markeringsfarve6 18 6" xfId="27705" xr:uid="{00000000-0005-0000-0000-000089800000}"/>
    <cellStyle name="20 % - Markeringsfarve6 19" xfId="991" xr:uid="{00000000-0005-0000-0000-000067190000}"/>
    <cellStyle name="20 % - Markeringsfarve6 19 2" xfId="5825" xr:uid="{00000000-0005-0000-0000-000068190000}"/>
    <cellStyle name="20 % - Markeringsfarve6 19 2 2" xfId="14478" xr:uid="{00000000-0005-0000-0000-000069190000}"/>
    <cellStyle name="20 % - Markeringsfarve6 19 2 2 2" xfId="37053" xr:uid="{00000000-0005-0000-0000-000093800000}"/>
    <cellStyle name="20 % - Markeringsfarve6 19 2 3" xfId="14479" xr:uid="{00000000-0005-0000-0000-00006A190000}"/>
    <cellStyle name="20 % - Markeringsfarve6 19 2 3 2" xfId="37054" xr:uid="{00000000-0005-0000-0000-000094800000}"/>
    <cellStyle name="20 % - Markeringsfarve6 19 2 4" xfId="14480" xr:uid="{00000000-0005-0000-0000-00006B190000}"/>
    <cellStyle name="20 % - Markeringsfarve6 19 2 4 2" xfId="37055" xr:uid="{00000000-0005-0000-0000-000095800000}"/>
    <cellStyle name="20 % - Markeringsfarve6 19 2 5" xfId="29565" xr:uid="{00000000-0005-0000-0000-000092800000}"/>
    <cellStyle name="20 % - Markeringsfarve6 19 3" xfId="8689" xr:uid="{00000000-0005-0000-0000-00006C190000}"/>
    <cellStyle name="20 % - Markeringsfarve6 19 3 2" xfId="31338" xr:uid="{00000000-0005-0000-0000-000096800000}"/>
    <cellStyle name="20 % - Markeringsfarve6 19 4" xfId="14481" xr:uid="{00000000-0005-0000-0000-00006D190000}"/>
    <cellStyle name="20 % - Markeringsfarve6 19 4 2" xfId="37056" xr:uid="{00000000-0005-0000-0000-000097800000}"/>
    <cellStyle name="20 % - Markeringsfarve6 19 5" xfId="14482" xr:uid="{00000000-0005-0000-0000-00006E190000}"/>
    <cellStyle name="20 % - Markeringsfarve6 19 5 2" xfId="37057" xr:uid="{00000000-0005-0000-0000-000098800000}"/>
    <cellStyle name="20 % - Markeringsfarve6 19 6" xfId="27706" xr:uid="{00000000-0005-0000-0000-000091800000}"/>
    <cellStyle name="20 % - Markeringsfarve6 2" xfId="992" xr:uid="{00000000-0005-0000-0000-00006F190000}"/>
    <cellStyle name="20 % - Markeringsfarve6 2 10" xfId="993" xr:uid="{00000000-0005-0000-0000-000070190000}"/>
    <cellStyle name="20 % - Markeringsfarve6 2 11" xfId="994" xr:uid="{00000000-0005-0000-0000-000071190000}"/>
    <cellStyle name="20 % - Markeringsfarve6 2 12" xfId="995" xr:uid="{00000000-0005-0000-0000-000072190000}"/>
    <cellStyle name="20 % - Markeringsfarve6 2 13" xfId="996" xr:uid="{00000000-0005-0000-0000-000073190000}"/>
    <cellStyle name="20 % - Markeringsfarve6 2 14" xfId="997" xr:uid="{00000000-0005-0000-0000-000074190000}"/>
    <cellStyle name="20 % - Markeringsfarve6 2 15" xfId="998" xr:uid="{00000000-0005-0000-0000-000075190000}"/>
    <cellStyle name="20 % - Markeringsfarve6 2 16" xfId="14483" xr:uid="{00000000-0005-0000-0000-000076190000}"/>
    <cellStyle name="20 % - Markeringsfarve6 2 2" xfId="999" xr:uid="{00000000-0005-0000-0000-000077190000}"/>
    <cellStyle name="20 % - Markeringsfarve6 2 2 2" xfId="1000" xr:uid="{00000000-0005-0000-0000-000078190000}"/>
    <cellStyle name="20 % - Markeringsfarve6 2 2 3" xfId="1001" xr:uid="{00000000-0005-0000-0000-000079190000}"/>
    <cellStyle name="20 % - Markeringsfarve6 2 3" xfId="1002" xr:uid="{00000000-0005-0000-0000-00007A190000}"/>
    <cellStyle name="20 % - Markeringsfarve6 2 3 2" xfId="1003" xr:uid="{00000000-0005-0000-0000-00007B190000}"/>
    <cellStyle name="20 % - Markeringsfarve6 2 3 3" xfId="1004" xr:uid="{00000000-0005-0000-0000-00007C190000}"/>
    <cellStyle name="20 % - Markeringsfarve6 2 4" xfId="1005" xr:uid="{00000000-0005-0000-0000-00007D190000}"/>
    <cellStyle name="20 % - Markeringsfarve6 2 4 2" xfId="1006" xr:uid="{00000000-0005-0000-0000-00007E190000}"/>
    <cellStyle name="20 % - Markeringsfarve6 2 4 3" xfId="1007" xr:uid="{00000000-0005-0000-0000-00007F190000}"/>
    <cellStyle name="20 % - Markeringsfarve6 2 5" xfId="1008" xr:uid="{00000000-0005-0000-0000-000080190000}"/>
    <cellStyle name="20 % - Markeringsfarve6 2 5 2" xfId="1009" xr:uid="{00000000-0005-0000-0000-000081190000}"/>
    <cellStyle name="20 % - Markeringsfarve6 2 6" xfId="1010" xr:uid="{00000000-0005-0000-0000-000082190000}"/>
    <cellStyle name="20 % - Markeringsfarve6 2 7" xfId="1011" xr:uid="{00000000-0005-0000-0000-000083190000}"/>
    <cellStyle name="20 % - Markeringsfarve6 2 8" xfId="1012" xr:uid="{00000000-0005-0000-0000-000084190000}"/>
    <cellStyle name="20 % - Markeringsfarve6 2 9" xfId="1013" xr:uid="{00000000-0005-0000-0000-000085190000}"/>
    <cellStyle name="20 % - Markeringsfarve6 3" xfId="1014" xr:uid="{00000000-0005-0000-0000-000086190000}"/>
    <cellStyle name="20 % - Markeringsfarve6 3 10" xfId="14484" xr:uid="{00000000-0005-0000-0000-000087190000}"/>
    <cellStyle name="20 % - Markeringsfarve6 3 10 2" xfId="14485" xr:uid="{00000000-0005-0000-0000-000088190000}"/>
    <cellStyle name="20 % - Markeringsfarve6 3 10 2 2" xfId="37059" xr:uid="{00000000-0005-0000-0000-00009A800000}"/>
    <cellStyle name="20 % - Markeringsfarve6 3 10 3" xfId="14486" xr:uid="{00000000-0005-0000-0000-000089190000}"/>
    <cellStyle name="20 % - Markeringsfarve6 3 10 3 2" xfId="37060" xr:uid="{00000000-0005-0000-0000-00009B800000}"/>
    <cellStyle name="20 % - Markeringsfarve6 3 10 4" xfId="14487" xr:uid="{00000000-0005-0000-0000-00008A190000}"/>
    <cellStyle name="20 % - Markeringsfarve6 3 10 4 2" xfId="37061" xr:uid="{00000000-0005-0000-0000-00009C800000}"/>
    <cellStyle name="20 % - Markeringsfarve6 3 10 5" xfId="37058" xr:uid="{00000000-0005-0000-0000-000099800000}"/>
    <cellStyle name="20 % - Markeringsfarve6 3 11" xfId="14488" xr:uid="{00000000-0005-0000-0000-00008B190000}"/>
    <cellStyle name="20 % - Markeringsfarve6 3 11 2" xfId="37062" xr:uid="{00000000-0005-0000-0000-00009D800000}"/>
    <cellStyle name="20 % - Markeringsfarve6 3 12" xfId="14489" xr:uid="{00000000-0005-0000-0000-00008C190000}"/>
    <cellStyle name="20 % - Markeringsfarve6 3 12 2" xfId="37063" xr:uid="{00000000-0005-0000-0000-00009E800000}"/>
    <cellStyle name="20 % - Markeringsfarve6 3 13" xfId="14490" xr:uid="{00000000-0005-0000-0000-00008D190000}"/>
    <cellStyle name="20 % - Markeringsfarve6 3 13 2" xfId="37064" xr:uid="{00000000-0005-0000-0000-00009F800000}"/>
    <cellStyle name="20 % - Markeringsfarve6 3 2" xfId="1015" xr:uid="{00000000-0005-0000-0000-00008E190000}"/>
    <cellStyle name="20 % - Markeringsfarve6 3 2 10" xfId="14491" xr:uid="{00000000-0005-0000-0000-00008F190000}"/>
    <cellStyle name="20 % - Markeringsfarve6 3 2 10 2" xfId="37065" xr:uid="{00000000-0005-0000-0000-0000A0800000}"/>
    <cellStyle name="20 % - Markeringsfarve6 3 2 2" xfId="1016" xr:uid="{00000000-0005-0000-0000-000090190000}"/>
    <cellStyle name="20 % - Markeringsfarve6 3 2 2 10" xfId="14492" xr:uid="{00000000-0005-0000-0000-000091190000}"/>
    <cellStyle name="20 % - Markeringsfarve6 3 2 2 10 2" xfId="37066" xr:uid="{00000000-0005-0000-0000-0000A2800000}"/>
    <cellStyle name="20 % - Markeringsfarve6 3 2 2 11" xfId="27707" xr:uid="{00000000-0005-0000-0000-0000A1800000}"/>
    <cellStyle name="20 % - Markeringsfarve6 3 2 2 2" xfId="1017" xr:uid="{00000000-0005-0000-0000-000092190000}"/>
    <cellStyle name="20 % - Markeringsfarve6 3 2 2 2 2" xfId="1018" xr:uid="{00000000-0005-0000-0000-000093190000}"/>
    <cellStyle name="20 % - Markeringsfarve6 3 2 2 2 2 2" xfId="5828" xr:uid="{00000000-0005-0000-0000-000094190000}"/>
    <cellStyle name="20 % - Markeringsfarve6 3 2 2 2 2 2 2" xfId="14493" xr:uid="{00000000-0005-0000-0000-000095190000}"/>
    <cellStyle name="20 % - Markeringsfarve6 3 2 2 2 2 2 2 2" xfId="37067" xr:uid="{00000000-0005-0000-0000-0000A6800000}"/>
    <cellStyle name="20 % - Markeringsfarve6 3 2 2 2 2 2 3" xfId="14494" xr:uid="{00000000-0005-0000-0000-000096190000}"/>
    <cellStyle name="20 % - Markeringsfarve6 3 2 2 2 2 2 3 2" xfId="37068" xr:uid="{00000000-0005-0000-0000-0000A7800000}"/>
    <cellStyle name="20 % - Markeringsfarve6 3 2 2 2 2 2 4" xfId="14495" xr:uid="{00000000-0005-0000-0000-000097190000}"/>
    <cellStyle name="20 % - Markeringsfarve6 3 2 2 2 2 2 4 2" xfId="37069" xr:uid="{00000000-0005-0000-0000-0000A8800000}"/>
    <cellStyle name="20 % - Markeringsfarve6 3 2 2 2 2 2 5" xfId="29568" xr:uid="{00000000-0005-0000-0000-0000A5800000}"/>
    <cellStyle name="20 % - Markeringsfarve6 3 2 2 2 2 3" xfId="8692" xr:uid="{00000000-0005-0000-0000-000098190000}"/>
    <cellStyle name="20 % - Markeringsfarve6 3 2 2 2 2 3 2" xfId="31341" xr:uid="{00000000-0005-0000-0000-0000A9800000}"/>
    <cellStyle name="20 % - Markeringsfarve6 3 2 2 2 2 4" xfId="14496" xr:uid="{00000000-0005-0000-0000-000099190000}"/>
    <cellStyle name="20 % - Markeringsfarve6 3 2 2 2 2 4 2" xfId="37070" xr:uid="{00000000-0005-0000-0000-0000AA800000}"/>
    <cellStyle name="20 % - Markeringsfarve6 3 2 2 2 2 5" xfId="14497" xr:uid="{00000000-0005-0000-0000-00009A190000}"/>
    <cellStyle name="20 % - Markeringsfarve6 3 2 2 2 2 5 2" xfId="37071" xr:uid="{00000000-0005-0000-0000-0000AB800000}"/>
    <cellStyle name="20 % - Markeringsfarve6 3 2 2 2 2 6" xfId="27709" xr:uid="{00000000-0005-0000-0000-0000A4800000}"/>
    <cellStyle name="20 % - Markeringsfarve6 3 2 2 2 3" xfId="5827" xr:uid="{00000000-0005-0000-0000-00009B190000}"/>
    <cellStyle name="20 % - Markeringsfarve6 3 2 2 2 3 2" xfId="14498" xr:uid="{00000000-0005-0000-0000-00009C190000}"/>
    <cellStyle name="20 % - Markeringsfarve6 3 2 2 2 3 2 2" xfId="37072" xr:uid="{00000000-0005-0000-0000-0000AD800000}"/>
    <cellStyle name="20 % - Markeringsfarve6 3 2 2 2 3 3" xfId="14499" xr:uid="{00000000-0005-0000-0000-00009D190000}"/>
    <cellStyle name="20 % - Markeringsfarve6 3 2 2 2 3 3 2" xfId="37073" xr:uid="{00000000-0005-0000-0000-0000AE800000}"/>
    <cellStyle name="20 % - Markeringsfarve6 3 2 2 2 3 4" xfId="14500" xr:uid="{00000000-0005-0000-0000-00009E190000}"/>
    <cellStyle name="20 % - Markeringsfarve6 3 2 2 2 3 4 2" xfId="37074" xr:uid="{00000000-0005-0000-0000-0000AF800000}"/>
    <cellStyle name="20 % - Markeringsfarve6 3 2 2 2 3 5" xfId="29567" xr:uid="{00000000-0005-0000-0000-0000AC800000}"/>
    <cellStyle name="20 % - Markeringsfarve6 3 2 2 2 4" xfId="8691" xr:uid="{00000000-0005-0000-0000-00009F190000}"/>
    <cellStyle name="20 % - Markeringsfarve6 3 2 2 2 4 2" xfId="14501" xr:uid="{00000000-0005-0000-0000-0000A0190000}"/>
    <cellStyle name="20 % - Markeringsfarve6 3 2 2 2 4 2 2" xfId="37075" xr:uid="{00000000-0005-0000-0000-0000B1800000}"/>
    <cellStyle name="20 % - Markeringsfarve6 3 2 2 2 4 3" xfId="14502" xr:uid="{00000000-0005-0000-0000-0000A1190000}"/>
    <cellStyle name="20 % - Markeringsfarve6 3 2 2 2 4 3 2" xfId="37076" xr:uid="{00000000-0005-0000-0000-0000B2800000}"/>
    <cellStyle name="20 % - Markeringsfarve6 3 2 2 2 4 4" xfId="14503" xr:uid="{00000000-0005-0000-0000-0000A2190000}"/>
    <cellStyle name="20 % - Markeringsfarve6 3 2 2 2 4 4 2" xfId="37077" xr:uid="{00000000-0005-0000-0000-0000B3800000}"/>
    <cellStyle name="20 % - Markeringsfarve6 3 2 2 2 4 5" xfId="31340" xr:uid="{00000000-0005-0000-0000-0000B0800000}"/>
    <cellStyle name="20 % - Markeringsfarve6 3 2 2 2 5" xfId="14504" xr:uid="{00000000-0005-0000-0000-0000A3190000}"/>
    <cellStyle name="20 % - Markeringsfarve6 3 2 2 2 5 2" xfId="37078" xr:uid="{00000000-0005-0000-0000-0000B4800000}"/>
    <cellStyle name="20 % - Markeringsfarve6 3 2 2 2 6" xfId="14505" xr:uid="{00000000-0005-0000-0000-0000A4190000}"/>
    <cellStyle name="20 % - Markeringsfarve6 3 2 2 2 6 2" xfId="37079" xr:uid="{00000000-0005-0000-0000-0000B5800000}"/>
    <cellStyle name="20 % - Markeringsfarve6 3 2 2 2 7" xfId="14506" xr:uid="{00000000-0005-0000-0000-0000A5190000}"/>
    <cellStyle name="20 % - Markeringsfarve6 3 2 2 2 7 2" xfId="37080" xr:uid="{00000000-0005-0000-0000-0000B6800000}"/>
    <cellStyle name="20 % - Markeringsfarve6 3 2 2 2 8" xfId="27708" xr:uid="{00000000-0005-0000-0000-0000A3800000}"/>
    <cellStyle name="20 % - Markeringsfarve6 3 2 2 3" xfId="1019" xr:uid="{00000000-0005-0000-0000-0000A6190000}"/>
    <cellStyle name="20 % - Markeringsfarve6 3 2 2 3 2" xfId="1020" xr:uid="{00000000-0005-0000-0000-0000A7190000}"/>
    <cellStyle name="20 % - Markeringsfarve6 3 2 2 3 2 2" xfId="5830" xr:uid="{00000000-0005-0000-0000-0000A8190000}"/>
    <cellStyle name="20 % - Markeringsfarve6 3 2 2 3 2 2 2" xfId="14507" xr:uid="{00000000-0005-0000-0000-0000A9190000}"/>
    <cellStyle name="20 % - Markeringsfarve6 3 2 2 3 2 2 2 2" xfId="37081" xr:uid="{00000000-0005-0000-0000-0000BA800000}"/>
    <cellStyle name="20 % - Markeringsfarve6 3 2 2 3 2 2 3" xfId="14508" xr:uid="{00000000-0005-0000-0000-0000AA190000}"/>
    <cellStyle name="20 % - Markeringsfarve6 3 2 2 3 2 2 3 2" xfId="37082" xr:uid="{00000000-0005-0000-0000-0000BB800000}"/>
    <cellStyle name="20 % - Markeringsfarve6 3 2 2 3 2 2 4" xfId="14509" xr:uid="{00000000-0005-0000-0000-0000AB190000}"/>
    <cellStyle name="20 % - Markeringsfarve6 3 2 2 3 2 2 4 2" xfId="37083" xr:uid="{00000000-0005-0000-0000-0000BC800000}"/>
    <cellStyle name="20 % - Markeringsfarve6 3 2 2 3 2 2 5" xfId="29570" xr:uid="{00000000-0005-0000-0000-0000B9800000}"/>
    <cellStyle name="20 % - Markeringsfarve6 3 2 2 3 2 3" xfId="8694" xr:uid="{00000000-0005-0000-0000-0000AC190000}"/>
    <cellStyle name="20 % - Markeringsfarve6 3 2 2 3 2 3 2" xfId="31343" xr:uid="{00000000-0005-0000-0000-0000BD800000}"/>
    <cellStyle name="20 % - Markeringsfarve6 3 2 2 3 2 4" xfId="14510" xr:uid="{00000000-0005-0000-0000-0000AD190000}"/>
    <cellStyle name="20 % - Markeringsfarve6 3 2 2 3 2 4 2" xfId="37084" xr:uid="{00000000-0005-0000-0000-0000BE800000}"/>
    <cellStyle name="20 % - Markeringsfarve6 3 2 2 3 2 5" xfId="14511" xr:uid="{00000000-0005-0000-0000-0000AE190000}"/>
    <cellStyle name="20 % - Markeringsfarve6 3 2 2 3 2 5 2" xfId="37085" xr:uid="{00000000-0005-0000-0000-0000BF800000}"/>
    <cellStyle name="20 % - Markeringsfarve6 3 2 2 3 2 6" xfId="27711" xr:uid="{00000000-0005-0000-0000-0000B8800000}"/>
    <cellStyle name="20 % - Markeringsfarve6 3 2 2 3 3" xfId="5829" xr:uid="{00000000-0005-0000-0000-0000AF190000}"/>
    <cellStyle name="20 % - Markeringsfarve6 3 2 2 3 3 2" xfId="14512" xr:uid="{00000000-0005-0000-0000-0000B0190000}"/>
    <cellStyle name="20 % - Markeringsfarve6 3 2 2 3 3 2 2" xfId="37086" xr:uid="{00000000-0005-0000-0000-0000C1800000}"/>
    <cellStyle name="20 % - Markeringsfarve6 3 2 2 3 3 3" xfId="14513" xr:uid="{00000000-0005-0000-0000-0000B1190000}"/>
    <cellStyle name="20 % - Markeringsfarve6 3 2 2 3 3 3 2" xfId="37087" xr:uid="{00000000-0005-0000-0000-0000C2800000}"/>
    <cellStyle name="20 % - Markeringsfarve6 3 2 2 3 3 4" xfId="14514" xr:uid="{00000000-0005-0000-0000-0000B2190000}"/>
    <cellStyle name="20 % - Markeringsfarve6 3 2 2 3 3 4 2" xfId="37088" xr:uid="{00000000-0005-0000-0000-0000C3800000}"/>
    <cellStyle name="20 % - Markeringsfarve6 3 2 2 3 3 5" xfId="29569" xr:uid="{00000000-0005-0000-0000-0000C0800000}"/>
    <cellStyle name="20 % - Markeringsfarve6 3 2 2 3 4" xfId="8693" xr:uid="{00000000-0005-0000-0000-0000B3190000}"/>
    <cellStyle name="20 % - Markeringsfarve6 3 2 2 3 4 2" xfId="31342" xr:uid="{00000000-0005-0000-0000-0000C4800000}"/>
    <cellStyle name="20 % - Markeringsfarve6 3 2 2 3 5" xfId="14515" xr:uid="{00000000-0005-0000-0000-0000B4190000}"/>
    <cellStyle name="20 % - Markeringsfarve6 3 2 2 3 5 2" xfId="37089" xr:uid="{00000000-0005-0000-0000-0000C5800000}"/>
    <cellStyle name="20 % - Markeringsfarve6 3 2 2 3 6" xfId="14516" xr:uid="{00000000-0005-0000-0000-0000B5190000}"/>
    <cellStyle name="20 % - Markeringsfarve6 3 2 2 3 6 2" xfId="37090" xr:uid="{00000000-0005-0000-0000-0000C6800000}"/>
    <cellStyle name="20 % - Markeringsfarve6 3 2 2 3 7" xfId="27710" xr:uid="{00000000-0005-0000-0000-0000B7800000}"/>
    <cellStyle name="20 % - Markeringsfarve6 3 2 2 4" xfId="1021" xr:uid="{00000000-0005-0000-0000-0000B6190000}"/>
    <cellStyle name="20 % - Markeringsfarve6 3 2 2 4 2" xfId="5831" xr:uid="{00000000-0005-0000-0000-0000B7190000}"/>
    <cellStyle name="20 % - Markeringsfarve6 3 2 2 4 2 2" xfId="14517" xr:uid="{00000000-0005-0000-0000-0000B8190000}"/>
    <cellStyle name="20 % - Markeringsfarve6 3 2 2 4 2 2 2" xfId="37091" xr:uid="{00000000-0005-0000-0000-0000C9800000}"/>
    <cellStyle name="20 % - Markeringsfarve6 3 2 2 4 2 3" xfId="14518" xr:uid="{00000000-0005-0000-0000-0000B9190000}"/>
    <cellStyle name="20 % - Markeringsfarve6 3 2 2 4 2 3 2" xfId="37092" xr:uid="{00000000-0005-0000-0000-0000CA800000}"/>
    <cellStyle name="20 % - Markeringsfarve6 3 2 2 4 2 4" xfId="14519" xr:uid="{00000000-0005-0000-0000-0000BA190000}"/>
    <cellStyle name="20 % - Markeringsfarve6 3 2 2 4 2 4 2" xfId="37093" xr:uid="{00000000-0005-0000-0000-0000CB800000}"/>
    <cellStyle name="20 % - Markeringsfarve6 3 2 2 4 2 5" xfId="29571" xr:uid="{00000000-0005-0000-0000-0000C8800000}"/>
    <cellStyle name="20 % - Markeringsfarve6 3 2 2 4 3" xfId="8695" xr:uid="{00000000-0005-0000-0000-0000BB190000}"/>
    <cellStyle name="20 % - Markeringsfarve6 3 2 2 4 3 2" xfId="31344" xr:uid="{00000000-0005-0000-0000-0000CC800000}"/>
    <cellStyle name="20 % - Markeringsfarve6 3 2 2 4 4" xfId="14520" xr:uid="{00000000-0005-0000-0000-0000BC190000}"/>
    <cellStyle name="20 % - Markeringsfarve6 3 2 2 4 4 2" xfId="37094" xr:uid="{00000000-0005-0000-0000-0000CD800000}"/>
    <cellStyle name="20 % - Markeringsfarve6 3 2 2 4 5" xfId="14521" xr:uid="{00000000-0005-0000-0000-0000BD190000}"/>
    <cellStyle name="20 % - Markeringsfarve6 3 2 2 4 5 2" xfId="37095" xr:uid="{00000000-0005-0000-0000-0000CE800000}"/>
    <cellStyle name="20 % - Markeringsfarve6 3 2 2 4 6" xfId="27712" xr:uid="{00000000-0005-0000-0000-0000C7800000}"/>
    <cellStyle name="20 % - Markeringsfarve6 3 2 2 5" xfId="1022" xr:uid="{00000000-0005-0000-0000-0000BE190000}"/>
    <cellStyle name="20 % - Markeringsfarve6 3 2 2 5 2" xfId="5832" xr:uid="{00000000-0005-0000-0000-0000BF190000}"/>
    <cellStyle name="20 % - Markeringsfarve6 3 2 2 5 2 2" xfId="14522" xr:uid="{00000000-0005-0000-0000-0000C0190000}"/>
    <cellStyle name="20 % - Markeringsfarve6 3 2 2 5 2 2 2" xfId="37096" xr:uid="{00000000-0005-0000-0000-0000D1800000}"/>
    <cellStyle name="20 % - Markeringsfarve6 3 2 2 5 2 3" xfId="14523" xr:uid="{00000000-0005-0000-0000-0000C1190000}"/>
    <cellStyle name="20 % - Markeringsfarve6 3 2 2 5 2 3 2" xfId="37097" xr:uid="{00000000-0005-0000-0000-0000D2800000}"/>
    <cellStyle name="20 % - Markeringsfarve6 3 2 2 5 2 4" xfId="14524" xr:uid="{00000000-0005-0000-0000-0000C2190000}"/>
    <cellStyle name="20 % - Markeringsfarve6 3 2 2 5 2 4 2" xfId="37098" xr:uid="{00000000-0005-0000-0000-0000D3800000}"/>
    <cellStyle name="20 % - Markeringsfarve6 3 2 2 5 2 5" xfId="29572" xr:uid="{00000000-0005-0000-0000-0000D0800000}"/>
    <cellStyle name="20 % - Markeringsfarve6 3 2 2 5 3" xfId="8696" xr:uid="{00000000-0005-0000-0000-0000C3190000}"/>
    <cellStyle name="20 % - Markeringsfarve6 3 2 2 5 3 2" xfId="31345" xr:uid="{00000000-0005-0000-0000-0000D4800000}"/>
    <cellStyle name="20 % - Markeringsfarve6 3 2 2 5 4" xfId="14525" xr:uid="{00000000-0005-0000-0000-0000C4190000}"/>
    <cellStyle name="20 % - Markeringsfarve6 3 2 2 5 4 2" xfId="37099" xr:uid="{00000000-0005-0000-0000-0000D5800000}"/>
    <cellStyle name="20 % - Markeringsfarve6 3 2 2 5 5" xfId="14526" xr:uid="{00000000-0005-0000-0000-0000C5190000}"/>
    <cellStyle name="20 % - Markeringsfarve6 3 2 2 5 5 2" xfId="37100" xr:uid="{00000000-0005-0000-0000-0000D6800000}"/>
    <cellStyle name="20 % - Markeringsfarve6 3 2 2 5 6" xfId="27713" xr:uid="{00000000-0005-0000-0000-0000CF800000}"/>
    <cellStyle name="20 % - Markeringsfarve6 3 2 2 6" xfId="5826" xr:uid="{00000000-0005-0000-0000-0000C6190000}"/>
    <cellStyle name="20 % - Markeringsfarve6 3 2 2 6 2" xfId="14527" xr:uid="{00000000-0005-0000-0000-0000C7190000}"/>
    <cellStyle name="20 % - Markeringsfarve6 3 2 2 6 2 2" xfId="37101" xr:uid="{00000000-0005-0000-0000-0000D8800000}"/>
    <cellStyle name="20 % - Markeringsfarve6 3 2 2 6 3" xfId="14528" xr:uid="{00000000-0005-0000-0000-0000C8190000}"/>
    <cellStyle name="20 % - Markeringsfarve6 3 2 2 6 3 2" xfId="37102" xr:uid="{00000000-0005-0000-0000-0000D9800000}"/>
    <cellStyle name="20 % - Markeringsfarve6 3 2 2 6 4" xfId="14529" xr:uid="{00000000-0005-0000-0000-0000C9190000}"/>
    <cellStyle name="20 % - Markeringsfarve6 3 2 2 6 4 2" xfId="37103" xr:uid="{00000000-0005-0000-0000-0000DA800000}"/>
    <cellStyle name="20 % - Markeringsfarve6 3 2 2 6 5" xfId="29566" xr:uid="{00000000-0005-0000-0000-0000D7800000}"/>
    <cellStyle name="20 % - Markeringsfarve6 3 2 2 7" xfId="8690" xr:uid="{00000000-0005-0000-0000-0000CA190000}"/>
    <cellStyle name="20 % - Markeringsfarve6 3 2 2 7 2" xfId="14530" xr:uid="{00000000-0005-0000-0000-0000CB190000}"/>
    <cellStyle name="20 % - Markeringsfarve6 3 2 2 7 2 2" xfId="37104" xr:uid="{00000000-0005-0000-0000-0000DC800000}"/>
    <cellStyle name="20 % - Markeringsfarve6 3 2 2 7 3" xfId="14531" xr:uid="{00000000-0005-0000-0000-0000CC190000}"/>
    <cellStyle name="20 % - Markeringsfarve6 3 2 2 7 3 2" xfId="37105" xr:uid="{00000000-0005-0000-0000-0000DD800000}"/>
    <cellStyle name="20 % - Markeringsfarve6 3 2 2 7 4" xfId="14532" xr:uid="{00000000-0005-0000-0000-0000CD190000}"/>
    <cellStyle name="20 % - Markeringsfarve6 3 2 2 7 4 2" xfId="37106" xr:uid="{00000000-0005-0000-0000-0000DE800000}"/>
    <cellStyle name="20 % - Markeringsfarve6 3 2 2 7 5" xfId="31339" xr:uid="{00000000-0005-0000-0000-0000DB800000}"/>
    <cellStyle name="20 % - Markeringsfarve6 3 2 2 8" xfId="14533" xr:uid="{00000000-0005-0000-0000-0000CE190000}"/>
    <cellStyle name="20 % - Markeringsfarve6 3 2 2 8 2" xfId="37107" xr:uid="{00000000-0005-0000-0000-0000DF800000}"/>
    <cellStyle name="20 % - Markeringsfarve6 3 2 2 9" xfId="14534" xr:uid="{00000000-0005-0000-0000-0000CF190000}"/>
    <cellStyle name="20 % - Markeringsfarve6 3 2 2 9 2" xfId="37108" xr:uid="{00000000-0005-0000-0000-0000E0800000}"/>
    <cellStyle name="20 % - Markeringsfarve6 3 2 3" xfId="1023" xr:uid="{00000000-0005-0000-0000-0000D0190000}"/>
    <cellStyle name="20 % - Markeringsfarve6 3 2 3 10" xfId="14535" xr:uid="{00000000-0005-0000-0000-0000D1190000}"/>
    <cellStyle name="20 % - Markeringsfarve6 3 2 3 10 2" xfId="37109" xr:uid="{00000000-0005-0000-0000-0000E2800000}"/>
    <cellStyle name="20 % - Markeringsfarve6 3 2 3 11" xfId="27714" xr:uid="{00000000-0005-0000-0000-0000E1800000}"/>
    <cellStyle name="20 % - Markeringsfarve6 3 2 3 2" xfId="1024" xr:uid="{00000000-0005-0000-0000-0000D2190000}"/>
    <cellStyle name="20 % - Markeringsfarve6 3 2 3 2 2" xfId="1025" xr:uid="{00000000-0005-0000-0000-0000D3190000}"/>
    <cellStyle name="20 % - Markeringsfarve6 3 2 3 2 2 2" xfId="5835" xr:uid="{00000000-0005-0000-0000-0000D4190000}"/>
    <cellStyle name="20 % - Markeringsfarve6 3 2 3 2 2 2 2" xfId="14536" xr:uid="{00000000-0005-0000-0000-0000D5190000}"/>
    <cellStyle name="20 % - Markeringsfarve6 3 2 3 2 2 2 2 2" xfId="37110" xr:uid="{00000000-0005-0000-0000-0000E6800000}"/>
    <cellStyle name="20 % - Markeringsfarve6 3 2 3 2 2 2 3" xfId="14537" xr:uid="{00000000-0005-0000-0000-0000D6190000}"/>
    <cellStyle name="20 % - Markeringsfarve6 3 2 3 2 2 2 3 2" xfId="37111" xr:uid="{00000000-0005-0000-0000-0000E7800000}"/>
    <cellStyle name="20 % - Markeringsfarve6 3 2 3 2 2 2 4" xfId="14538" xr:uid="{00000000-0005-0000-0000-0000D7190000}"/>
    <cellStyle name="20 % - Markeringsfarve6 3 2 3 2 2 2 4 2" xfId="37112" xr:uid="{00000000-0005-0000-0000-0000E8800000}"/>
    <cellStyle name="20 % - Markeringsfarve6 3 2 3 2 2 2 5" xfId="29575" xr:uid="{00000000-0005-0000-0000-0000E5800000}"/>
    <cellStyle name="20 % - Markeringsfarve6 3 2 3 2 2 3" xfId="8699" xr:uid="{00000000-0005-0000-0000-0000D8190000}"/>
    <cellStyle name="20 % - Markeringsfarve6 3 2 3 2 2 3 2" xfId="31348" xr:uid="{00000000-0005-0000-0000-0000E9800000}"/>
    <cellStyle name="20 % - Markeringsfarve6 3 2 3 2 2 4" xfId="14539" xr:uid="{00000000-0005-0000-0000-0000D9190000}"/>
    <cellStyle name="20 % - Markeringsfarve6 3 2 3 2 2 4 2" xfId="37113" xr:uid="{00000000-0005-0000-0000-0000EA800000}"/>
    <cellStyle name="20 % - Markeringsfarve6 3 2 3 2 2 5" xfId="14540" xr:uid="{00000000-0005-0000-0000-0000DA190000}"/>
    <cellStyle name="20 % - Markeringsfarve6 3 2 3 2 2 5 2" xfId="37114" xr:uid="{00000000-0005-0000-0000-0000EB800000}"/>
    <cellStyle name="20 % - Markeringsfarve6 3 2 3 2 2 6" xfId="27716" xr:uid="{00000000-0005-0000-0000-0000E4800000}"/>
    <cellStyle name="20 % - Markeringsfarve6 3 2 3 2 3" xfId="5834" xr:uid="{00000000-0005-0000-0000-0000DB190000}"/>
    <cellStyle name="20 % - Markeringsfarve6 3 2 3 2 3 2" xfId="14541" xr:uid="{00000000-0005-0000-0000-0000DC190000}"/>
    <cellStyle name="20 % - Markeringsfarve6 3 2 3 2 3 2 2" xfId="37115" xr:uid="{00000000-0005-0000-0000-0000ED800000}"/>
    <cellStyle name="20 % - Markeringsfarve6 3 2 3 2 3 3" xfId="14542" xr:uid="{00000000-0005-0000-0000-0000DD190000}"/>
    <cellStyle name="20 % - Markeringsfarve6 3 2 3 2 3 3 2" xfId="37116" xr:uid="{00000000-0005-0000-0000-0000EE800000}"/>
    <cellStyle name="20 % - Markeringsfarve6 3 2 3 2 3 4" xfId="14543" xr:uid="{00000000-0005-0000-0000-0000DE190000}"/>
    <cellStyle name="20 % - Markeringsfarve6 3 2 3 2 3 4 2" xfId="37117" xr:uid="{00000000-0005-0000-0000-0000EF800000}"/>
    <cellStyle name="20 % - Markeringsfarve6 3 2 3 2 3 5" xfId="29574" xr:uid="{00000000-0005-0000-0000-0000EC800000}"/>
    <cellStyle name="20 % - Markeringsfarve6 3 2 3 2 4" xfId="8698" xr:uid="{00000000-0005-0000-0000-0000DF190000}"/>
    <cellStyle name="20 % - Markeringsfarve6 3 2 3 2 4 2" xfId="14544" xr:uid="{00000000-0005-0000-0000-0000E0190000}"/>
    <cellStyle name="20 % - Markeringsfarve6 3 2 3 2 4 2 2" xfId="37118" xr:uid="{00000000-0005-0000-0000-0000F1800000}"/>
    <cellStyle name="20 % - Markeringsfarve6 3 2 3 2 4 3" xfId="14545" xr:uid="{00000000-0005-0000-0000-0000E1190000}"/>
    <cellStyle name="20 % - Markeringsfarve6 3 2 3 2 4 3 2" xfId="37119" xr:uid="{00000000-0005-0000-0000-0000F2800000}"/>
    <cellStyle name="20 % - Markeringsfarve6 3 2 3 2 4 4" xfId="14546" xr:uid="{00000000-0005-0000-0000-0000E2190000}"/>
    <cellStyle name="20 % - Markeringsfarve6 3 2 3 2 4 4 2" xfId="37120" xr:uid="{00000000-0005-0000-0000-0000F3800000}"/>
    <cellStyle name="20 % - Markeringsfarve6 3 2 3 2 4 5" xfId="31347" xr:uid="{00000000-0005-0000-0000-0000F0800000}"/>
    <cellStyle name="20 % - Markeringsfarve6 3 2 3 2 5" xfId="14547" xr:uid="{00000000-0005-0000-0000-0000E3190000}"/>
    <cellStyle name="20 % - Markeringsfarve6 3 2 3 2 5 2" xfId="37121" xr:uid="{00000000-0005-0000-0000-0000F4800000}"/>
    <cellStyle name="20 % - Markeringsfarve6 3 2 3 2 6" xfId="14548" xr:uid="{00000000-0005-0000-0000-0000E4190000}"/>
    <cellStyle name="20 % - Markeringsfarve6 3 2 3 2 6 2" xfId="37122" xr:uid="{00000000-0005-0000-0000-0000F5800000}"/>
    <cellStyle name="20 % - Markeringsfarve6 3 2 3 2 7" xfId="14549" xr:uid="{00000000-0005-0000-0000-0000E5190000}"/>
    <cellStyle name="20 % - Markeringsfarve6 3 2 3 2 7 2" xfId="37123" xr:uid="{00000000-0005-0000-0000-0000F6800000}"/>
    <cellStyle name="20 % - Markeringsfarve6 3 2 3 2 8" xfId="27715" xr:uid="{00000000-0005-0000-0000-0000E3800000}"/>
    <cellStyle name="20 % - Markeringsfarve6 3 2 3 3" xfId="1026" xr:uid="{00000000-0005-0000-0000-0000E6190000}"/>
    <cellStyle name="20 % - Markeringsfarve6 3 2 3 3 2" xfId="1027" xr:uid="{00000000-0005-0000-0000-0000E7190000}"/>
    <cellStyle name="20 % - Markeringsfarve6 3 2 3 3 2 2" xfId="5837" xr:uid="{00000000-0005-0000-0000-0000E8190000}"/>
    <cellStyle name="20 % - Markeringsfarve6 3 2 3 3 2 2 2" xfId="14550" xr:uid="{00000000-0005-0000-0000-0000E9190000}"/>
    <cellStyle name="20 % - Markeringsfarve6 3 2 3 3 2 2 2 2" xfId="37124" xr:uid="{00000000-0005-0000-0000-0000FA800000}"/>
    <cellStyle name="20 % - Markeringsfarve6 3 2 3 3 2 2 3" xfId="14551" xr:uid="{00000000-0005-0000-0000-0000EA190000}"/>
    <cellStyle name="20 % - Markeringsfarve6 3 2 3 3 2 2 3 2" xfId="37125" xr:uid="{00000000-0005-0000-0000-0000FB800000}"/>
    <cellStyle name="20 % - Markeringsfarve6 3 2 3 3 2 2 4" xfId="14552" xr:uid="{00000000-0005-0000-0000-0000EB190000}"/>
    <cellStyle name="20 % - Markeringsfarve6 3 2 3 3 2 2 4 2" xfId="37126" xr:uid="{00000000-0005-0000-0000-0000FC800000}"/>
    <cellStyle name="20 % - Markeringsfarve6 3 2 3 3 2 2 5" xfId="29577" xr:uid="{00000000-0005-0000-0000-0000F9800000}"/>
    <cellStyle name="20 % - Markeringsfarve6 3 2 3 3 2 3" xfId="8701" xr:uid="{00000000-0005-0000-0000-0000EC190000}"/>
    <cellStyle name="20 % - Markeringsfarve6 3 2 3 3 2 3 2" xfId="31350" xr:uid="{00000000-0005-0000-0000-0000FD800000}"/>
    <cellStyle name="20 % - Markeringsfarve6 3 2 3 3 2 4" xfId="14553" xr:uid="{00000000-0005-0000-0000-0000ED190000}"/>
    <cellStyle name="20 % - Markeringsfarve6 3 2 3 3 2 4 2" xfId="37127" xr:uid="{00000000-0005-0000-0000-0000FE800000}"/>
    <cellStyle name="20 % - Markeringsfarve6 3 2 3 3 2 5" xfId="14554" xr:uid="{00000000-0005-0000-0000-0000EE190000}"/>
    <cellStyle name="20 % - Markeringsfarve6 3 2 3 3 2 5 2" xfId="37128" xr:uid="{00000000-0005-0000-0000-0000FF800000}"/>
    <cellStyle name="20 % - Markeringsfarve6 3 2 3 3 2 6" xfId="27718" xr:uid="{00000000-0005-0000-0000-0000F8800000}"/>
    <cellStyle name="20 % - Markeringsfarve6 3 2 3 3 3" xfId="5836" xr:uid="{00000000-0005-0000-0000-0000EF190000}"/>
    <cellStyle name="20 % - Markeringsfarve6 3 2 3 3 3 2" xfId="14555" xr:uid="{00000000-0005-0000-0000-0000F0190000}"/>
    <cellStyle name="20 % - Markeringsfarve6 3 2 3 3 3 2 2" xfId="37129" xr:uid="{00000000-0005-0000-0000-000001810000}"/>
    <cellStyle name="20 % - Markeringsfarve6 3 2 3 3 3 3" xfId="14556" xr:uid="{00000000-0005-0000-0000-0000F1190000}"/>
    <cellStyle name="20 % - Markeringsfarve6 3 2 3 3 3 3 2" xfId="37130" xr:uid="{00000000-0005-0000-0000-000002810000}"/>
    <cellStyle name="20 % - Markeringsfarve6 3 2 3 3 3 4" xfId="14557" xr:uid="{00000000-0005-0000-0000-0000F2190000}"/>
    <cellStyle name="20 % - Markeringsfarve6 3 2 3 3 3 4 2" xfId="37131" xr:uid="{00000000-0005-0000-0000-000003810000}"/>
    <cellStyle name="20 % - Markeringsfarve6 3 2 3 3 3 5" xfId="29576" xr:uid="{00000000-0005-0000-0000-000000810000}"/>
    <cellStyle name="20 % - Markeringsfarve6 3 2 3 3 4" xfId="8700" xr:uid="{00000000-0005-0000-0000-0000F3190000}"/>
    <cellStyle name="20 % - Markeringsfarve6 3 2 3 3 4 2" xfId="31349" xr:uid="{00000000-0005-0000-0000-000004810000}"/>
    <cellStyle name="20 % - Markeringsfarve6 3 2 3 3 5" xfId="14558" xr:uid="{00000000-0005-0000-0000-0000F4190000}"/>
    <cellStyle name="20 % - Markeringsfarve6 3 2 3 3 5 2" xfId="37132" xr:uid="{00000000-0005-0000-0000-000005810000}"/>
    <cellStyle name="20 % - Markeringsfarve6 3 2 3 3 6" xfId="14559" xr:uid="{00000000-0005-0000-0000-0000F5190000}"/>
    <cellStyle name="20 % - Markeringsfarve6 3 2 3 3 6 2" xfId="37133" xr:uid="{00000000-0005-0000-0000-000006810000}"/>
    <cellStyle name="20 % - Markeringsfarve6 3 2 3 3 7" xfId="27717" xr:uid="{00000000-0005-0000-0000-0000F7800000}"/>
    <cellStyle name="20 % - Markeringsfarve6 3 2 3 4" xfId="1028" xr:uid="{00000000-0005-0000-0000-0000F6190000}"/>
    <cellStyle name="20 % - Markeringsfarve6 3 2 3 4 2" xfId="5838" xr:uid="{00000000-0005-0000-0000-0000F7190000}"/>
    <cellStyle name="20 % - Markeringsfarve6 3 2 3 4 2 2" xfId="14560" xr:uid="{00000000-0005-0000-0000-0000F8190000}"/>
    <cellStyle name="20 % - Markeringsfarve6 3 2 3 4 2 2 2" xfId="37134" xr:uid="{00000000-0005-0000-0000-000009810000}"/>
    <cellStyle name="20 % - Markeringsfarve6 3 2 3 4 2 3" xfId="14561" xr:uid="{00000000-0005-0000-0000-0000F9190000}"/>
    <cellStyle name="20 % - Markeringsfarve6 3 2 3 4 2 3 2" xfId="37135" xr:uid="{00000000-0005-0000-0000-00000A810000}"/>
    <cellStyle name="20 % - Markeringsfarve6 3 2 3 4 2 4" xfId="14562" xr:uid="{00000000-0005-0000-0000-0000FA190000}"/>
    <cellStyle name="20 % - Markeringsfarve6 3 2 3 4 2 4 2" xfId="37136" xr:uid="{00000000-0005-0000-0000-00000B810000}"/>
    <cellStyle name="20 % - Markeringsfarve6 3 2 3 4 2 5" xfId="29578" xr:uid="{00000000-0005-0000-0000-000008810000}"/>
    <cellStyle name="20 % - Markeringsfarve6 3 2 3 4 3" xfId="8702" xr:uid="{00000000-0005-0000-0000-0000FB190000}"/>
    <cellStyle name="20 % - Markeringsfarve6 3 2 3 4 3 2" xfId="31351" xr:uid="{00000000-0005-0000-0000-00000C810000}"/>
    <cellStyle name="20 % - Markeringsfarve6 3 2 3 4 4" xfId="14563" xr:uid="{00000000-0005-0000-0000-0000FC190000}"/>
    <cellStyle name="20 % - Markeringsfarve6 3 2 3 4 4 2" xfId="37137" xr:uid="{00000000-0005-0000-0000-00000D810000}"/>
    <cellStyle name="20 % - Markeringsfarve6 3 2 3 4 5" xfId="14564" xr:uid="{00000000-0005-0000-0000-0000FD190000}"/>
    <cellStyle name="20 % - Markeringsfarve6 3 2 3 4 5 2" xfId="37138" xr:uid="{00000000-0005-0000-0000-00000E810000}"/>
    <cellStyle name="20 % - Markeringsfarve6 3 2 3 4 6" xfId="27719" xr:uid="{00000000-0005-0000-0000-000007810000}"/>
    <cellStyle name="20 % - Markeringsfarve6 3 2 3 5" xfId="1029" xr:uid="{00000000-0005-0000-0000-0000FE190000}"/>
    <cellStyle name="20 % - Markeringsfarve6 3 2 3 5 2" xfId="5839" xr:uid="{00000000-0005-0000-0000-0000FF190000}"/>
    <cellStyle name="20 % - Markeringsfarve6 3 2 3 5 2 2" xfId="14565" xr:uid="{00000000-0005-0000-0000-0000001A0000}"/>
    <cellStyle name="20 % - Markeringsfarve6 3 2 3 5 2 2 2" xfId="37139" xr:uid="{00000000-0005-0000-0000-000011810000}"/>
    <cellStyle name="20 % - Markeringsfarve6 3 2 3 5 2 3" xfId="14566" xr:uid="{00000000-0005-0000-0000-0000011A0000}"/>
    <cellStyle name="20 % - Markeringsfarve6 3 2 3 5 2 3 2" xfId="37140" xr:uid="{00000000-0005-0000-0000-000012810000}"/>
    <cellStyle name="20 % - Markeringsfarve6 3 2 3 5 2 4" xfId="14567" xr:uid="{00000000-0005-0000-0000-0000021A0000}"/>
    <cellStyle name="20 % - Markeringsfarve6 3 2 3 5 2 4 2" xfId="37141" xr:uid="{00000000-0005-0000-0000-000013810000}"/>
    <cellStyle name="20 % - Markeringsfarve6 3 2 3 5 2 5" xfId="29579" xr:uid="{00000000-0005-0000-0000-000010810000}"/>
    <cellStyle name="20 % - Markeringsfarve6 3 2 3 5 3" xfId="8703" xr:uid="{00000000-0005-0000-0000-0000031A0000}"/>
    <cellStyle name="20 % - Markeringsfarve6 3 2 3 5 3 2" xfId="31352" xr:uid="{00000000-0005-0000-0000-000014810000}"/>
    <cellStyle name="20 % - Markeringsfarve6 3 2 3 5 4" xfId="14568" xr:uid="{00000000-0005-0000-0000-0000041A0000}"/>
    <cellStyle name="20 % - Markeringsfarve6 3 2 3 5 4 2" xfId="37142" xr:uid="{00000000-0005-0000-0000-000015810000}"/>
    <cellStyle name="20 % - Markeringsfarve6 3 2 3 5 5" xfId="14569" xr:uid="{00000000-0005-0000-0000-0000051A0000}"/>
    <cellStyle name="20 % - Markeringsfarve6 3 2 3 5 5 2" xfId="37143" xr:uid="{00000000-0005-0000-0000-000016810000}"/>
    <cellStyle name="20 % - Markeringsfarve6 3 2 3 5 6" xfId="27720" xr:uid="{00000000-0005-0000-0000-00000F810000}"/>
    <cellStyle name="20 % - Markeringsfarve6 3 2 3 6" xfId="5833" xr:uid="{00000000-0005-0000-0000-0000061A0000}"/>
    <cellStyle name="20 % - Markeringsfarve6 3 2 3 6 2" xfId="14570" xr:uid="{00000000-0005-0000-0000-0000071A0000}"/>
    <cellStyle name="20 % - Markeringsfarve6 3 2 3 6 2 2" xfId="37144" xr:uid="{00000000-0005-0000-0000-000018810000}"/>
    <cellStyle name="20 % - Markeringsfarve6 3 2 3 6 3" xfId="14571" xr:uid="{00000000-0005-0000-0000-0000081A0000}"/>
    <cellStyle name="20 % - Markeringsfarve6 3 2 3 6 3 2" xfId="37145" xr:uid="{00000000-0005-0000-0000-000019810000}"/>
    <cellStyle name="20 % - Markeringsfarve6 3 2 3 6 4" xfId="14572" xr:uid="{00000000-0005-0000-0000-0000091A0000}"/>
    <cellStyle name="20 % - Markeringsfarve6 3 2 3 6 4 2" xfId="37146" xr:uid="{00000000-0005-0000-0000-00001A810000}"/>
    <cellStyle name="20 % - Markeringsfarve6 3 2 3 6 5" xfId="29573" xr:uid="{00000000-0005-0000-0000-000017810000}"/>
    <cellStyle name="20 % - Markeringsfarve6 3 2 3 7" xfId="8697" xr:uid="{00000000-0005-0000-0000-00000A1A0000}"/>
    <cellStyle name="20 % - Markeringsfarve6 3 2 3 7 2" xfId="14573" xr:uid="{00000000-0005-0000-0000-00000B1A0000}"/>
    <cellStyle name="20 % - Markeringsfarve6 3 2 3 7 2 2" xfId="37147" xr:uid="{00000000-0005-0000-0000-00001C810000}"/>
    <cellStyle name="20 % - Markeringsfarve6 3 2 3 7 3" xfId="14574" xr:uid="{00000000-0005-0000-0000-00000C1A0000}"/>
    <cellStyle name="20 % - Markeringsfarve6 3 2 3 7 3 2" xfId="37148" xr:uid="{00000000-0005-0000-0000-00001D810000}"/>
    <cellStyle name="20 % - Markeringsfarve6 3 2 3 7 4" xfId="14575" xr:uid="{00000000-0005-0000-0000-00000D1A0000}"/>
    <cellStyle name="20 % - Markeringsfarve6 3 2 3 7 4 2" xfId="37149" xr:uid="{00000000-0005-0000-0000-00001E810000}"/>
    <cellStyle name="20 % - Markeringsfarve6 3 2 3 7 5" xfId="31346" xr:uid="{00000000-0005-0000-0000-00001B810000}"/>
    <cellStyle name="20 % - Markeringsfarve6 3 2 3 8" xfId="14576" xr:uid="{00000000-0005-0000-0000-00000E1A0000}"/>
    <cellStyle name="20 % - Markeringsfarve6 3 2 3 8 2" xfId="37150" xr:uid="{00000000-0005-0000-0000-00001F810000}"/>
    <cellStyle name="20 % - Markeringsfarve6 3 2 3 9" xfId="14577" xr:uid="{00000000-0005-0000-0000-00000F1A0000}"/>
    <cellStyle name="20 % - Markeringsfarve6 3 2 3 9 2" xfId="37151" xr:uid="{00000000-0005-0000-0000-000020810000}"/>
    <cellStyle name="20 % - Markeringsfarve6 3 2 4" xfId="1030" xr:uid="{00000000-0005-0000-0000-0000101A0000}"/>
    <cellStyle name="20 % - Markeringsfarve6 3 2 4 2" xfId="1031" xr:uid="{00000000-0005-0000-0000-0000111A0000}"/>
    <cellStyle name="20 % - Markeringsfarve6 3 2 4 2 2" xfId="5841" xr:uid="{00000000-0005-0000-0000-0000121A0000}"/>
    <cellStyle name="20 % - Markeringsfarve6 3 2 4 2 2 2" xfId="14578" xr:uid="{00000000-0005-0000-0000-0000131A0000}"/>
    <cellStyle name="20 % - Markeringsfarve6 3 2 4 2 2 2 2" xfId="37152" xr:uid="{00000000-0005-0000-0000-000024810000}"/>
    <cellStyle name="20 % - Markeringsfarve6 3 2 4 2 2 3" xfId="14579" xr:uid="{00000000-0005-0000-0000-0000141A0000}"/>
    <cellStyle name="20 % - Markeringsfarve6 3 2 4 2 2 3 2" xfId="37153" xr:uid="{00000000-0005-0000-0000-000025810000}"/>
    <cellStyle name="20 % - Markeringsfarve6 3 2 4 2 2 4" xfId="14580" xr:uid="{00000000-0005-0000-0000-0000151A0000}"/>
    <cellStyle name="20 % - Markeringsfarve6 3 2 4 2 2 4 2" xfId="37154" xr:uid="{00000000-0005-0000-0000-000026810000}"/>
    <cellStyle name="20 % - Markeringsfarve6 3 2 4 2 2 5" xfId="29581" xr:uid="{00000000-0005-0000-0000-000023810000}"/>
    <cellStyle name="20 % - Markeringsfarve6 3 2 4 2 3" xfId="8705" xr:uid="{00000000-0005-0000-0000-0000161A0000}"/>
    <cellStyle name="20 % - Markeringsfarve6 3 2 4 2 3 2" xfId="14581" xr:uid="{00000000-0005-0000-0000-0000171A0000}"/>
    <cellStyle name="20 % - Markeringsfarve6 3 2 4 2 3 2 2" xfId="37155" xr:uid="{00000000-0005-0000-0000-000028810000}"/>
    <cellStyle name="20 % - Markeringsfarve6 3 2 4 2 3 3" xfId="14582" xr:uid="{00000000-0005-0000-0000-0000181A0000}"/>
    <cellStyle name="20 % - Markeringsfarve6 3 2 4 2 3 3 2" xfId="37156" xr:uid="{00000000-0005-0000-0000-000029810000}"/>
    <cellStyle name="20 % - Markeringsfarve6 3 2 4 2 3 4" xfId="14583" xr:uid="{00000000-0005-0000-0000-0000191A0000}"/>
    <cellStyle name="20 % - Markeringsfarve6 3 2 4 2 3 4 2" xfId="37157" xr:uid="{00000000-0005-0000-0000-00002A810000}"/>
    <cellStyle name="20 % - Markeringsfarve6 3 2 4 2 3 5" xfId="31354" xr:uid="{00000000-0005-0000-0000-000027810000}"/>
    <cellStyle name="20 % - Markeringsfarve6 3 2 4 2 4" xfId="14584" xr:uid="{00000000-0005-0000-0000-00001A1A0000}"/>
    <cellStyle name="20 % - Markeringsfarve6 3 2 4 2 4 2" xfId="37158" xr:uid="{00000000-0005-0000-0000-00002B810000}"/>
    <cellStyle name="20 % - Markeringsfarve6 3 2 4 2 5" xfId="14585" xr:uid="{00000000-0005-0000-0000-00001B1A0000}"/>
    <cellStyle name="20 % - Markeringsfarve6 3 2 4 2 5 2" xfId="37159" xr:uid="{00000000-0005-0000-0000-00002C810000}"/>
    <cellStyle name="20 % - Markeringsfarve6 3 2 4 2 6" xfId="14586" xr:uid="{00000000-0005-0000-0000-00001C1A0000}"/>
    <cellStyle name="20 % - Markeringsfarve6 3 2 4 2 6 2" xfId="37160" xr:uid="{00000000-0005-0000-0000-00002D810000}"/>
    <cellStyle name="20 % - Markeringsfarve6 3 2 4 2 7" xfId="27722" xr:uid="{00000000-0005-0000-0000-000022810000}"/>
    <cellStyle name="20 % - Markeringsfarve6 3 2 4 3" xfId="5840" xr:uid="{00000000-0005-0000-0000-00001D1A0000}"/>
    <cellStyle name="20 % - Markeringsfarve6 3 2 4 3 2" xfId="14587" xr:uid="{00000000-0005-0000-0000-00001E1A0000}"/>
    <cellStyle name="20 % - Markeringsfarve6 3 2 4 3 2 2" xfId="37161" xr:uid="{00000000-0005-0000-0000-00002F810000}"/>
    <cellStyle name="20 % - Markeringsfarve6 3 2 4 3 3" xfId="14588" xr:uid="{00000000-0005-0000-0000-00001F1A0000}"/>
    <cellStyle name="20 % - Markeringsfarve6 3 2 4 3 3 2" xfId="37162" xr:uid="{00000000-0005-0000-0000-000030810000}"/>
    <cellStyle name="20 % - Markeringsfarve6 3 2 4 3 4" xfId="14589" xr:uid="{00000000-0005-0000-0000-0000201A0000}"/>
    <cellStyle name="20 % - Markeringsfarve6 3 2 4 3 4 2" xfId="37163" xr:uid="{00000000-0005-0000-0000-000031810000}"/>
    <cellStyle name="20 % - Markeringsfarve6 3 2 4 3 5" xfId="29580" xr:uid="{00000000-0005-0000-0000-00002E810000}"/>
    <cellStyle name="20 % - Markeringsfarve6 3 2 4 4" xfId="8704" xr:uid="{00000000-0005-0000-0000-0000211A0000}"/>
    <cellStyle name="20 % - Markeringsfarve6 3 2 4 4 2" xfId="14590" xr:uid="{00000000-0005-0000-0000-0000221A0000}"/>
    <cellStyle name="20 % - Markeringsfarve6 3 2 4 4 2 2" xfId="37164" xr:uid="{00000000-0005-0000-0000-000033810000}"/>
    <cellStyle name="20 % - Markeringsfarve6 3 2 4 4 3" xfId="14591" xr:uid="{00000000-0005-0000-0000-0000231A0000}"/>
    <cellStyle name="20 % - Markeringsfarve6 3 2 4 4 3 2" xfId="37165" xr:uid="{00000000-0005-0000-0000-000034810000}"/>
    <cellStyle name="20 % - Markeringsfarve6 3 2 4 4 4" xfId="14592" xr:uid="{00000000-0005-0000-0000-0000241A0000}"/>
    <cellStyle name="20 % - Markeringsfarve6 3 2 4 4 4 2" xfId="37166" xr:uid="{00000000-0005-0000-0000-000035810000}"/>
    <cellStyle name="20 % - Markeringsfarve6 3 2 4 4 5" xfId="31353" xr:uid="{00000000-0005-0000-0000-000032810000}"/>
    <cellStyle name="20 % - Markeringsfarve6 3 2 4 5" xfId="14593" xr:uid="{00000000-0005-0000-0000-0000251A0000}"/>
    <cellStyle name="20 % - Markeringsfarve6 3 2 4 5 2" xfId="37167" xr:uid="{00000000-0005-0000-0000-000036810000}"/>
    <cellStyle name="20 % - Markeringsfarve6 3 2 4 6" xfId="14594" xr:uid="{00000000-0005-0000-0000-0000261A0000}"/>
    <cellStyle name="20 % - Markeringsfarve6 3 2 4 6 2" xfId="37168" xr:uid="{00000000-0005-0000-0000-000037810000}"/>
    <cellStyle name="20 % - Markeringsfarve6 3 2 4 7" xfId="14595" xr:uid="{00000000-0005-0000-0000-0000271A0000}"/>
    <cellStyle name="20 % - Markeringsfarve6 3 2 4 7 2" xfId="37169" xr:uid="{00000000-0005-0000-0000-000038810000}"/>
    <cellStyle name="20 % - Markeringsfarve6 3 2 4 8" xfId="27721" xr:uid="{00000000-0005-0000-0000-000021810000}"/>
    <cellStyle name="20 % - Markeringsfarve6 3 2 5" xfId="1032" xr:uid="{00000000-0005-0000-0000-0000281A0000}"/>
    <cellStyle name="20 % - Markeringsfarve6 3 2 5 2" xfId="1033" xr:uid="{00000000-0005-0000-0000-0000291A0000}"/>
    <cellStyle name="20 % - Markeringsfarve6 3 2 5 2 2" xfId="5843" xr:uid="{00000000-0005-0000-0000-00002A1A0000}"/>
    <cellStyle name="20 % - Markeringsfarve6 3 2 5 2 2 2" xfId="14596" xr:uid="{00000000-0005-0000-0000-00002B1A0000}"/>
    <cellStyle name="20 % - Markeringsfarve6 3 2 5 2 2 2 2" xfId="37170" xr:uid="{00000000-0005-0000-0000-00003C810000}"/>
    <cellStyle name="20 % - Markeringsfarve6 3 2 5 2 2 3" xfId="14597" xr:uid="{00000000-0005-0000-0000-00002C1A0000}"/>
    <cellStyle name="20 % - Markeringsfarve6 3 2 5 2 2 3 2" xfId="37171" xr:uid="{00000000-0005-0000-0000-00003D810000}"/>
    <cellStyle name="20 % - Markeringsfarve6 3 2 5 2 2 4" xfId="14598" xr:uid="{00000000-0005-0000-0000-00002D1A0000}"/>
    <cellStyle name="20 % - Markeringsfarve6 3 2 5 2 2 4 2" xfId="37172" xr:uid="{00000000-0005-0000-0000-00003E810000}"/>
    <cellStyle name="20 % - Markeringsfarve6 3 2 5 2 2 5" xfId="29583" xr:uid="{00000000-0005-0000-0000-00003B810000}"/>
    <cellStyle name="20 % - Markeringsfarve6 3 2 5 2 3" xfId="8707" xr:uid="{00000000-0005-0000-0000-00002E1A0000}"/>
    <cellStyle name="20 % - Markeringsfarve6 3 2 5 2 3 2" xfId="31356" xr:uid="{00000000-0005-0000-0000-00003F810000}"/>
    <cellStyle name="20 % - Markeringsfarve6 3 2 5 2 4" xfId="14599" xr:uid="{00000000-0005-0000-0000-00002F1A0000}"/>
    <cellStyle name="20 % - Markeringsfarve6 3 2 5 2 4 2" xfId="37173" xr:uid="{00000000-0005-0000-0000-000040810000}"/>
    <cellStyle name="20 % - Markeringsfarve6 3 2 5 2 5" xfId="14600" xr:uid="{00000000-0005-0000-0000-0000301A0000}"/>
    <cellStyle name="20 % - Markeringsfarve6 3 2 5 2 5 2" xfId="37174" xr:uid="{00000000-0005-0000-0000-000041810000}"/>
    <cellStyle name="20 % - Markeringsfarve6 3 2 5 2 6" xfId="27724" xr:uid="{00000000-0005-0000-0000-00003A810000}"/>
    <cellStyle name="20 % - Markeringsfarve6 3 2 5 3" xfId="5842" xr:uid="{00000000-0005-0000-0000-0000311A0000}"/>
    <cellStyle name="20 % - Markeringsfarve6 3 2 5 3 2" xfId="14601" xr:uid="{00000000-0005-0000-0000-0000321A0000}"/>
    <cellStyle name="20 % - Markeringsfarve6 3 2 5 3 2 2" xfId="37175" xr:uid="{00000000-0005-0000-0000-000043810000}"/>
    <cellStyle name="20 % - Markeringsfarve6 3 2 5 3 3" xfId="14602" xr:uid="{00000000-0005-0000-0000-0000331A0000}"/>
    <cellStyle name="20 % - Markeringsfarve6 3 2 5 3 3 2" xfId="37176" xr:uid="{00000000-0005-0000-0000-000044810000}"/>
    <cellStyle name="20 % - Markeringsfarve6 3 2 5 3 4" xfId="14603" xr:uid="{00000000-0005-0000-0000-0000341A0000}"/>
    <cellStyle name="20 % - Markeringsfarve6 3 2 5 3 4 2" xfId="37177" xr:uid="{00000000-0005-0000-0000-000045810000}"/>
    <cellStyle name="20 % - Markeringsfarve6 3 2 5 3 5" xfId="29582" xr:uid="{00000000-0005-0000-0000-000042810000}"/>
    <cellStyle name="20 % - Markeringsfarve6 3 2 5 4" xfId="8706" xr:uid="{00000000-0005-0000-0000-0000351A0000}"/>
    <cellStyle name="20 % - Markeringsfarve6 3 2 5 4 2" xfId="14604" xr:uid="{00000000-0005-0000-0000-0000361A0000}"/>
    <cellStyle name="20 % - Markeringsfarve6 3 2 5 4 2 2" xfId="37178" xr:uid="{00000000-0005-0000-0000-000047810000}"/>
    <cellStyle name="20 % - Markeringsfarve6 3 2 5 4 3" xfId="14605" xr:uid="{00000000-0005-0000-0000-0000371A0000}"/>
    <cellStyle name="20 % - Markeringsfarve6 3 2 5 4 3 2" xfId="37179" xr:uid="{00000000-0005-0000-0000-000048810000}"/>
    <cellStyle name="20 % - Markeringsfarve6 3 2 5 4 4" xfId="14606" xr:uid="{00000000-0005-0000-0000-0000381A0000}"/>
    <cellStyle name="20 % - Markeringsfarve6 3 2 5 4 4 2" xfId="37180" xr:uid="{00000000-0005-0000-0000-000049810000}"/>
    <cellStyle name="20 % - Markeringsfarve6 3 2 5 4 5" xfId="31355" xr:uid="{00000000-0005-0000-0000-000046810000}"/>
    <cellStyle name="20 % - Markeringsfarve6 3 2 5 5" xfId="14607" xr:uid="{00000000-0005-0000-0000-0000391A0000}"/>
    <cellStyle name="20 % - Markeringsfarve6 3 2 5 5 2" xfId="37181" xr:uid="{00000000-0005-0000-0000-00004A810000}"/>
    <cellStyle name="20 % - Markeringsfarve6 3 2 5 6" xfId="14608" xr:uid="{00000000-0005-0000-0000-00003A1A0000}"/>
    <cellStyle name="20 % - Markeringsfarve6 3 2 5 6 2" xfId="37182" xr:uid="{00000000-0005-0000-0000-00004B810000}"/>
    <cellStyle name="20 % - Markeringsfarve6 3 2 5 7" xfId="14609" xr:uid="{00000000-0005-0000-0000-00003B1A0000}"/>
    <cellStyle name="20 % - Markeringsfarve6 3 2 5 7 2" xfId="37183" xr:uid="{00000000-0005-0000-0000-00004C810000}"/>
    <cellStyle name="20 % - Markeringsfarve6 3 2 5 8" xfId="27723" xr:uid="{00000000-0005-0000-0000-000039810000}"/>
    <cellStyle name="20 % - Markeringsfarve6 3 2 6" xfId="14610" xr:uid="{00000000-0005-0000-0000-00003C1A0000}"/>
    <cellStyle name="20 % - Markeringsfarve6 3 2 6 2" xfId="14611" xr:uid="{00000000-0005-0000-0000-00003D1A0000}"/>
    <cellStyle name="20 % - Markeringsfarve6 3 2 6 3" xfId="14612" xr:uid="{00000000-0005-0000-0000-00003E1A0000}"/>
    <cellStyle name="20 % - Markeringsfarve6 3 2 6 3 2" xfId="14613" xr:uid="{00000000-0005-0000-0000-00003F1A0000}"/>
    <cellStyle name="20 % - Markeringsfarve6 3 2 6 3 2 2" xfId="37186" xr:uid="{00000000-0005-0000-0000-00004F810000}"/>
    <cellStyle name="20 % - Markeringsfarve6 3 2 6 3 3" xfId="14614" xr:uid="{00000000-0005-0000-0000-0000401A0000}"/>
    <cellStyle name="20 % - Markeringsfarve6 3 2 6 3 3 2" xfId="37187" xr:uid="{00000000-0005-0000-0000-000050810000}"/>
    <cellStyle name="20 % - Markeringsfarve6 3 2 6 3 4" xfId="37185" xr:uid="{00000000-0005-0000-0000-00004E810000}"/>
    <cellStyle name="20 % - Markeringsfarve6 3 2 6 4" xfId="37184" xr:uid="{00000000-0005-0000-0000-00004D810000}"/>
    <cellStyle name="20 % - Markeringsfarve6 3 2 7" xfId="14615" xr:uid="{00000000-0005-0000-0000-0000411A0000}"/>
    <cellStyle name="20 % - Markeringsfarve6 3 2 7 2" xfId="14616" xr:uid="{00000000-0005-0000-0000-0000421A0000}"/>
    <cellStyle name="20 % - Markeringsfarve6 3 2 7 2 2" xfId="37189" xr:uid="{00000000-0005-0000-0000-000052810000}"/>
    <cellStyle name="20 % - Markeringsfarve6 3 2 7 3" xfId="14617" xr:uid="{00000000-0005-0000-0000-0000431A0000}"/>
    <cellStyle name="20 % - Markeringsfarve6 3 2 7 3 2" xfId="37190" xr:uid="{00000000-0005-0000-0000-000053810000}"/>
    <cellStyle name="20 % - Markeringsfarve6 3 2 7 4" xfId="14618" xr:uid="{00000000-0005-0000-0000-0000441A0000}"/>
    <cellStyle name="20 % - Markeringsfarve6 3 2 7 4 2" xfId="37191" xr:uid="{00000000-0005-0000-0000-000054810000}"/>
    <cellStyle name="20 % - Markeringsfarve6 3 2 7 5" xfId="37188" xr:uid="{00000000-0005-0000-0000-000051810000}"/>
    <cellStyle name="20 % - Markeringsfarve6 3 2 8" xfId="14619" xr:uid="{00000000-0005-0000-0000-0000451A0000}"/>
    <cellStyle name="20 % - Markeringsfarve6 3 2 8 2" xfId="37192" xr:uid="{00000000-0005-0000-0000-000055810000}"/>
    <cellStyle name="20 % - Markeringsfarve6 3 2 9" xfId="14620" xr:uid="{00000000-0005-0000-0000-0000461A0000}"/>
    <cellStyle name="20 % - Markeringsfarve6 3 2 9 2" xfId="37193" xr:uid="{00000000-0005-0000-0000-000056810000}"/>
    <cellStyle name="20 % - Markeringsfarve6 3 3" xfId="1034" xr:uid="{00000000-0005-0000-0000-0000471A0000}"/>
    <cellStyle name="20 % - Markeringsfarve6 3 3 2" xfId="1035" xr:uid="{00000000-0005-0000-0000-0000481A0000}"/>
    <cellStyle name="20 % - Markeringsfarve6 3 3 2 2" xfId="1036" xr:uid="{00000000-0005-0000-0000-0000491A0000}"/>
    <cellStyle name="20 % - Markeringsfarve6 3 3 2 2 2" xfId="5845" xr:uid="{00000000-0005-0000-0000-00004A1A0000}"/>
    <cellStyle name="20 % - Markeringsfarve6 3 3 2 2 2 2" xfId="14621" xr:uid="{00000000-0005-0000-0000-00004B1A0000}"/>
    <cellStyle name="20 % - Markeringsfarve6 3 3 2 2 2 2 2" xfId="37194" xr:uid="{00000000-0005-0000-0000-00005A810000}"/>
    <cellStyle name="20 % - Markeringsfarve6 3 3 2 2 2 3" xfId="14622" xr:uid="{00000000-0005-0000-0000-00004C1A0000}"/>
    <cellStyle name="20 % - Markeringsfarve6 3 3 2 2 2 3 2" xfId="37195" xr:uid="{00000000-0005-0000-0000-00005B810000}"/>
    <cellStyle name="20 % - Markeringsfarve6 3 3 2 2 2 4" xfId="14623" xr:uid="{00000000-0005-0000-0000-00004D1A0000}"/>
    <cellStyle name="20 % - Markeringsfarve6 3 3 2 2 2 4 2" xfId="37196" xr:uid="{00000000-0005-0000-0000-00005C810000}"/>
    <cellStyle name="20 % - Markeringsfarve6 3 3 2 2 2 5" xfId="29585" xr:uid="{00000000-0005-0000-0000-000059810000}"/>
    <cellStyle name="20 % - Markeringsfarve6 3 3 2 2 3" xfId="8709" xr:uid="{00000000-0005-0000-0000-00004E1A0000}"/>
    <cellStyle name="20 % - Markeringsfarve6 3 3 2 2 3 2" xfId="31358" xr:uid="{00000000-0005-0000-0000-00005D810000}"/>
    <cellStyle name="20 % - Markeringsfarve6 3 3 2 2 4" xfId="14624" xr:uid="{00000000-0005-0000-0000-00004F1A0000}"/>
    <cellStyle name="20 % - Markeringsfarve6 3 3 2 2 4 2" xfId="37197" xr:uid="{00000000-0005-0000-0000-00005E810000}"/>
    <cellStyle name="20 % - Markeringsfarve6 3 3 2 2 5" xfId="14625" xr:uid="{00000000-0005-0000-0000-0000501A0000}"/>
    <cellStyle name="20 % - Markeringsfarve6 3 3 2 2 5 2" xfId="37198" xr:uid="{00000000-0005-0000-0000-00005F810000}"/>
    <cellStyle name="20 % - Markeringsfarve6 3 3 2 2 6" xfId="27726" xr:uid="{00000000-0005-0000-0000-000058810000}"/>
    <cellStyle name="20 % - Markeringsfarve6 3 3 2 3" xfId="5844" xr:uid="{00000000-0005-0000-0000-0000511A0000}"/>
    <cellStyle name="20 % - Markeringsfarve6 3 3 2 3 2" xfId="14626" xr:uid="{00000000-0005-0000-0000-0000521A0000}"/>
    <cellStyle name="20 % - Markeringsfarve6 3 3 2 3 2 2" xfId="37199" xr:uid="{00000000-0005-0000-0000-000061810000}"/>
    <cellStyle name="20 % - Markeringsfarve6 3 3 2 3 3" xfId="14627" xr:uid="{00000000-0005-0000-0000-0000531A0000}"/>
    <cellStyle name="20 % - Markeringsfarve6 3 3 2 3 3 2" xfId="37200" xr:uid="{00000000-0005-0000-0000-000062810000}"/>
    <cellStyle name="20 % - Markeringsfarve6 3 3 2 3 4" xfId="14628" xr:uid="{00000000-0005-0000-0000-0000541A0000}"/>
    <cellStyle name="20 % - Markeringsfarve6 3 3 2 3 4 2" xfId="37201" xr:uid="{00000000-0005-0000-0000-000063810000}"/>
    <cellStyle name="20 % - Markeringsfarve6 3 3 2 3 5" xfId="29584" xr:uid="{00000000-0005-0000-0000-000060810000}"/>
    <cellStyle name="20 % - Markeringsfarve6 3 3 2 4" xfId="8708" xr:uid="{00000000-0005-0000-0000-0000551A0000}"/>
    <cellStyle name="20 % - Markeringsfarve6 3 3 2 4 2" xfId="14629" xr:uid="{00000000-0005-0000-0000-0000561A0000}"/>
    <cellStyle name="20 % - Markeringsfarve6 3 3 2 4 2 2" xfId="37202" xr:uid="{00000000-0005-0000-0000-000065810000}"/>
    <cellStyle name="20 % - Markeringsfarve6 3 3 2 4 3" xfId="14630" xr:uid="{00000000-0005-0000-0000-0000571A0000}"/>
    <cellStyle name="20 % - Markeringsfarve6 3 3 2 4 3 2" xfId="37203" xr:uid="{00000000-0005-0000-0000-000066810000}"/>
    <cellStyle name="20 % - Markeringsfarve6 3 3 2 4 4" xfId="14631" xr:uid="{00000000-0005-0000-0000-0000581A0000}"/>
    <cellStyle name="20 % - Markeringsfarve6 3 3 2 4 4 2" xfId="37204" xr:uid="{00000000-0005-0000-0000-000067810000}"/>
    <cellStyle name="20 % - Markeringsfarve6 3 3 2 4 5" xfId="31357" xr:uid="{00000000-0005-0000-0000-000064810000}"/>
    <cellStyle name="20 % - Markeringsfarve6 3 3 2 5" xfId="14632" xr:uid="{00000000-0005-0000-0000-0000591A0000}"/>
    <cellStyle name="20 % - Markeringsfarve6 3 3 2 5 2" xfId="37205" xr:uid="{00000000-0005-0000-0000-000068810000}"/>
    <cellStyle name="20 % - Markeringsfarve6 3 3 2 6" xfId="14633" xr:uid="{00000000-0005-0000-0000-00005A1A0000}"/>
    <cellStyle name="20 % - Markeringsfarve6 3 3 2 6 2" xfId="37206" xr:uid="{00000000-0005-0000-0000-000069810000}"/>
    <cellStyle name="20 % - Markeringsfarve6 3 3 2 7" xfId="14634" xr:uid="{00000000-0005-0000-0000-00005B1A0000}"/>
    <cellStyle name="20 % - Markeringsfarve6 3 3 2 7 2" xfId="37207" xr:uid="{00000000-0005-0000-0000-00006A810000}"/>
    <cellStyle name="20 % - Markeringsfarve6 3 3 2 8" xfId="27725" xr:uid="{00000000-0005-0000-0000-000057810000}"/>
    <cellStyle name="20 % - Markeringsfarve6 3 3 3" xfId="14635" xr:uid="{00000000-0005-0000-0000-00005C1A0000}"/>
    <cellStyle name="20 % - Markeringsfarve6 3 3 3 2" xfId="14636" xr:uid="{00000000-0005-0000-0000-00005D1A0000}"/>
    <cellStyle name="20 % - Markeringsfarve6 3 3 3 3" xfId="14637" xr:uid="{00000000-0005-0000-0000-00005E1A0000}"/>
    <cellStyle name="20 % - Markeringsfarve6 3 3 3 3 2" xfId="14638" xr:uid="{00000000-0005-0000-0000-00005F1A0000}"/>
    <cellStyle name="20 % - Markeringsfarve6 3 3 3 3 2 2" xfId="37210" xr:uid="{00000000-0005-0000-0000-00006D810000}"/>
    <cellStyle name="20 % - Markeringsfarve6 3 3 3 3 3" xfId="14639" xr:uid="{00000000-0005-0000-0000-0000601A0000}"/>
    <cellStyle name="20 % - Markeringsfarve6 3 3 3 3 3 2" xfId="37211" xr:uid="{00000000-0005-0000-0000-00006E810000}"/>
    <cellStyle name="20 % - Markeringsfarve6 3 3 3 3 4" xfId="37209" xr:uid="{00000000-0005-0000-0000-00006C810000}"/>
    <cellStyle name="20 % - Markeringsfarve6 3 3 3 4" xfId="37208" xr:uid="{00000000-0005-0000-0000-00006B810000}"/>
    <cellStyle name="20 % - Markeringsfarve6 3 3 4" xfId="14640" xr:uid="{00000000-0005-0000-0000-0000611A0000}"/>
    <cellStyle name="20 % - Markeringsfarve6 3 3 4 2" xfId="14641" xr:uid="{00000000-0005-0000-0000-0000621A0000}"/>
    <cellStyle name="20 % - Markeringsfarve6 3 3 4 2 2" xfId="37213" xr:uid="{00000000-0005-0000-0000-000070810000}"/>
    <cellStyle name="20 % - Markeringsfarve6 3 3 4 3" xfId="14642" xr:uid="{00000000-0005-0000-0000-0000631A0000}"/>
    <cellStyle name="20 % - Markeringsfarve6 3 3 4 3 2" xfId="37214" xr:uid="{00000000-0005-0000-0000-000071810000}"/>
    <cellStyle name="20 % - Markeringsfarve6 3 3 4 4" xfId="14643" xr:uid="{00000000-0005-0000-0000-0000641A0000}"/>
    <cellStyle name="20 % - Markeringsfarve6 3 3 4 4 2" xfId="37215" xr:uid="{00000000-0005-0000-0000-000072810000}"/>
    <cellStyle name="20 % - Markeringsfarve6 3 3 4 5" xfId="37212" xr:uid="{00000000-0005-0000-0000-00006F810000}"/>
    <cellStyle name="20 % - Markeringsfarve6 3 3 5" xfId="14644" xr:uid="{00000000-0005-0000-0000-0000651A0000}"/>
    <cellStyle name="20 % - Markeringsfarve6 3 3 5 2" xfId="37216" xr:uid="{00000000-0005-0000-0000-000073810000}"/>
    <cellStyle name="20 % - Markeringsfarve6 3 3 6" xfId="14645" xr:uid="{00000000-0005-0000-0000-0000661A0000}"/>
    <cellStyle name="20 % - Markeringsfarve6 3 3 6 2" xfId="37217" xr:uid="{00000000-0005-0000-0000-000074810000}"/>
    <cellStyle name="20 % - Markeringsfarve6 3 3 7" xfId="14646" xr:uid="{00000000-0005-0000-0000-0000671A0000}"/>
    <cellStyle name="20 % - Markeringsfarve6 3 3 7 2" xfId="37218" xr:uid="{00000000-0005-0000-0000-000075810000}"/>
    <cellStyle name="20 % - Markeringsfarve6 3 4" xfId="1037" xr:uid="{00000000-0005-0000-0000-0000681A0000}"/>
    <cellStyle name="20 % - Markeringsfarve6 3 4 2" xfId="1038" xr:uid="{00000000-0005-0000-0000-0000691A0000}"/>
    <cellStyle name="20 % - Markeringsfarve6 3 4 2 2" xfId="1039" xr:uid="{00000000-0005-0000-0000-00006A1A0000}"/>
    <cellStyle name="20 % - Markeringsfarve6 3 4 2 2 2" xfId="5847" xr:uid="{00000000-0005-0000-0000-00006B1A0000}"/>
    <cellStyle name="20 % - Markeringsfarve6 3 4 2 2 2 2" xfId="14647" xr:uid="{00000000-0005-0000-0000-00006C1A0000}"/>
    <cellStyle name="20 % - Markeringsfarve6 3 4 2 2 2 2 2" xfId="37219" xr:uid="{00000000-0005-0000-0000-000079810000}"/>
    <cellStyle name="20 % - Markeringsfarve6 3 4 2 2 2 3" xfId="14648" xr:uid="{00000000-0005-0000-0000-00006D1A0000}"/>
    <cellStyle name="20 % - Markeringsfarve6 3 4 2 2 2 3 2" xfId="37220" xr:uid="{00000000-0005-0000-0000-00007A810000}"/>
    <cellStyle name="20 % - Markeringsfarve6 3 4 2 2 2 4" xfId="14649" xr:uid="{00000000-0005-0000-0000-00006E1A0000}"/>
    <cellStyle name="20 % - Markeringsfarve6 3 4 2 2 2 4 2" xfId="37221" xr:uid="{00000000-0005-0000-0000-00007B810000}"/>
    <cellStyle name="20 % - Markeringsfarve6 3 4 2 2 2 5" xfId="29587" xr:uid="{00000000-0005-0000-0000-000078810000}"/>
    <cellStyle name="20 % - Markeringsfarve6 3 4 2 2 3" xfId="8711" xr:uid="{00000000-0005-0000-0000-00006F1A0000}"/>
    <cellStyle name="20 % - Markeringsfarve6 3 4 2 2 3 2" xfId="31360" xr:uid="{00000000-0005-0000-0000-00007C810000}"/>
    <cellStyle name="20 % - Markeringsfarve6 3 4 2 2 4" xfId="14650" xr:uid="{00000000-0005-0000-0000-0000701A0000}"/>
    <cellStyle name="20 % - Markeringsfarve6 3 4 2 2 4 2" xfId="37222" xr:uid="{00000000-0005-0000-0000-00007D810000}"/>
    <cellStyle name="20 % - Markeringsfarve6 3 4 2 2 5" xfId="14651" xr:uid="{00000000-0005-0000-0000-0000711A0000}"/>
    <cellStyle name="20 % - Markeringsfarve6 3 4 2 2 5 2" xfId="37223" xr:uid="{00000000-0005-0000-0000-00007E810000}"/>
    <cellStyle name="20 % - Markeringsfarve6 3 4 2 2 6" xfId="27728" xr:uid="{00000000-0005-0000-0000-000077810000}"/>
    <cellStyle name="20 % - Markeringsfarve6 3 4 2 3" xfId="5846" xr:uid="{00000000-0005-0000-0000-0000721A0000}"/>
    <cellStyle name="20 % - Markeringsfarve6 3 4 2 3 2" xfId="14652" xr:uid="{00000000-0005-0000-0000-0000731A0000}"/>
    <cellStyle name="20 % - Markeringsfarve6 3 4 2 3 2 2" xfId="37224" xr:uid="{00000000-0005-0000-0000-000080810000}"/>
    <cellStyle name="20 % - Markeringsfarve6 3 4 2 3 3" xfId="14653" xr:uid="{00000000-0005-0000-0000-0000741A0000}"/>
    <cellStyle name="20 % - Markeringsfarve6 3 4 2 3 3 2" xfId="37225" xr:uid="{00000000-0005-0000-0000-000081810000}"/>
    <cellStyle name="20 % - Markeringsfarve6 3 4 2 3 4" xfId="14654" xr:uid="{00000000-0005-0000-0000-0000751A0000}"/>
    <cellStyle name="20 % - Markeringsfarve6 3 4 2 3 4 2" xfId="37226" xr:uid="{00000000-0005-0000-0000-000082810000}"/>
    <cellStyle name="20 % - Markeringsfarve6 3 4 2 3 5" xfId="29586" xr:uid="{00000000-0005-0000-0000-00007F810000}"/>
    <cellStyle name="20 % - Markeringsfarve6 3 4 2 4" xfId="8710" xr:uid="{00000000-0005-0000-0000-0000761A0000}"/>
    <cellStyle name="20 % - Markeringsfarve6 3 4 2 4 2" xfId="14655" xr:uid="{00000000-0005-0000-0000-0000771A0000}"/>
    <cellStyle name="20 % - Markeringsfarve6 3 4 2 4 2 2" xfId="37227" xr:uid="{00000000-0005-0000-0000-000084810000}"/>
    <cellStyle name="20 % - Markeringsfarve6 3 4 2 4 3" xfId="14656" xr:uid="{00000000-0005-0000-0000-0000781A0000}"/>
    <cellStyle name="20 % - Markeringsfarve6 3 4 2 4 3 2" xfId="37228" xr:uid="{00000000-0005-0000-0000-000085810000}"/>
    <cellStyle name="20 % - Markeringsfarve6 3 4 2 4 4" xfId="14657" xr:uid="{00000000-0005-0000-0000-0000791A0000}"/>
    <cellStyle name="20 % - Markeringsfarve6 3 4 2 4 4 2" xfId="37229" xr:uid="{00000000-0005-0000-0000-000086810000}"/>
    <cellStyle name="20 % - Markeringsfarve6 3 4 2 4 5" xfId="31359" xr:uid="{00000000-0005-0000-0000-000083810000}"/>
    <cellStyle name="20 % - Markeringsfarve6 3 4 2 5" xfId="14658" xr:uid="{00000000-0005-0000-0000-00007A1A0000}"/>
    <cellStyle name="20 % - Markeringsfarve6 3 4 2 5 2" xfId="37230" xr:uid="{00000000-0005-0000-0000-000087810000}"/>
    <cellStyle name="20 % - Markeringsfarve6 3 4 2 6" xfId="14659" xr:uid="{00000000-0005-0000-0000-00007B1A0000}"/>
    <cellStyle name="20 % - Markeringsfarve6 3 4 2 6 2" xfId="37231" xr:uid="{00000000-0005-0000-0000-000088810000}"/>
    <cellStyle name="20 % - Markeringsfarve6 3 4 2 7" xfId="14660" xr:uid="{00000000-0005-0000-0000-00007C1A0000}"/>
    <cellStyle name="20 % - Markeringsfarve6 3 4 2 7 2" xfId="37232" xr:uid="{00000000-0005-0000-0000-000089810000}"/>
    <cellStyle name="20 % - Markeringsfarve6 3 4 2 8" xfId="27727" xr:uid="{00000000-0005-0000-0000-000076810000}"/>
    <cellStyle name="20 % - Markeringsfarve6 3 4 3" xfId="14661" xr:uid="{00000000-0005-0000-0000-00007D1A0000}"/>
    <cellStyle name="20 % - Markeringsfarve6 3 4 3 2" xfId="14662" xr:uid="{00000000-0005-0000-0000-00007E1A0000}"/>
    <cellStyle name="20 % - Markeringsfarve6 3 4 3 3" xfId="14663" xr:uid="{00000000-0005-0000-0000-00007F1A0000}"/>
    <cellStyle name="20 % - Markeringsfarve6 3 4 3 3 2" xfId="14664" xr:uid="{00000000-0005-0000-0000-0000801A0000}"/>
    <cellStyle name="20 % - Markeringsfarve6 3 4 3 3 2 2" xfId="37235" xr:uid="{00000000-0005-0000-0000-00008C810000}"/>
    <cellStyle name="20 % - Markeringsfarve6 3 4 3 3 3" xfId="14665" xr:uid="{00000000-0005-0000-0000-0000811A0000}"/>
    <cellStyle name="20 % - Markeringsfarve6 3 4 3 3 3 2" xfId="37236" xr:uid="{00000000-0005-0000-0000-00008D810000}"/>
    <cellStyle name="20 % - Markeringsfarve6 3 4 3 3 4" xfId="37234" xr:uid="{00000000-0005-0000-0000-00008B810000}"/>
    <cellStyle name="20 % - Markeringsfarve6 3 4 3 4" xfId="37233" xr:uid="{00000000-0005-0000-0000-00008A810000}"/>
    <cellStyle name="20 % - Markeringsfarve6 3 4 4" xfId="14666" xr:uid="{00000000-0005-0000-0000-0000821A0000}"/>
    <cellStyle name="20 % - Markeringsfarve6 3 4 4 2" xfId="14667" xr:uid="{00000000-0005-0000-0000-0000831A0000}"/>
    <cellStyle name="20 % - Markeringsfarve6 3 4 4 2 2" xfId="37238" xr:uid="{00000000-0005-0000-0000-00008F810000}"/>
    <cellStyle name="20 % - Markeringsfarve6 3 4 4 3" xfId="14668" xr:uid="{00000000-0005-0000-0000-0000841A0000}"/>
    <cellStyle name="20 % - Markeringsfarve6 3 4 4 3 2" xfId="37239" xr:uid="{00000000-0005-0000-0000-000090810000}"/>
    <cellStyle name="20 % - Markeringsfarve6 3 4 4 4" xfId="14669" xr:uid="{00000000-0005-0000-0000-0000851A0000}"/>
    <cellStyle name="20 % - Markeringsfarve6 3 4 4 4 2" xfId="37240" xr:uid="{00000000-0005-0000-0000-000091810000}"/>
    <cellStyle name="20 % - Markeringsfarve6 3 4 4 5" xfId="37237" xr:uid="{00000000-0005-0000-0000-00008E810000}"/>
    <cellStyle name="20 % - Markeringsfarve6 3 4 5" xfId="14670" xr:uid="{00000000-0005-0000-0000-0000861A0000}"/>
    <cellStyle name="20 % - Markeringsfarve6 3 4 5 2" xfId="37241" xr:uid="{00000000-0005-0000-0000-000092810000}"/>
    <cellStyle name="20 % - Markeringsfarve6 3 4 6" xfId="14671" xr:uid="{00000000-0005-0000-0000-0000871A0000}"/>
    <cellStyle name="20 % - Markeringsfarve6 3 4 6 2" xfId="37242" xr:uid="{00000000-0005-0000-0000-000093810000}"/>
    <cellStyle name="20 % - Markeringsfarve6 3 4 7" xfId="14672" xr:uid="{00000000-0005-0000-0000-0000881A0000}"/>
    <cellStyle name="20 % - Markeringsfarve6 3 4 7 2" xfId="37243" xr:uid="{00000000-0005-0000-0000-000094810000}"/>
    <cellStyle name="20 % - Markeringsfarve6 3 5" xfId="1040" xr:uid="{00000000-0005-0000-0000-0000891A0000}"/>
    <cellStyle name="20 % - Markeringsfarve6 3 5 10" xfId="14673" xr:uid="{00000000-0005-0000-0000-00008A1A0000}"/>
    <cellStyle name="20 % - Markeringsfarve6 3 5 10 2" xfId="37244" xr:uid="{00000000-0005-0000-0000-000096810000}"/>
    <cellStyle name="20 % - Markeringsfarve6 3 5 11" xfId="27729" xr:uid="{00000000-0005-0000-0000-000095810000}"/>
    <cellStyle name="20 % - Markeringsfarve6 3 5 2" xfId="1041" xr:uid="{00000000-0005-0000-0000-00008B1A0000}"/>
    <cellStyle name="20 % - Markeringsfarve6 3 5 2 2" xfId="1042" xr:uid="{00000000-0005-0000-0000-00008C1A0000}"/>
    <cellStyle name="20 % - Markeringsfarve6 3 5 2 2 2" xfId="5850" xr:uid="{00000000-0005-0000-0000-00008D1A0000}"/>
    <cellStyle name="20 % - Markeringsfarve6 3 5 2 2 2 2" xfId="14674" xr:uid="{00000000-0005-0000-0000-00008E1A0000}"/>
    <cellStyle name="20 % - Markeringsfarve6 3 5 2 2 2 2 2" xfId="37245" xr:uid="{00000000-0005-0000-0000-00009A810000}"/>
    <cellStyle name="20 % - Markeringsfarve6 3 5 2 2 2 3" xfId="14675" xr:uid="{00000000-0005-0000-0000-00008F1A0000}"/>
    <cellStyle name="20 % - Markeringsfarve6 3 5 2 2 2 3 2" xfId="37246" xr:uid="{00000000-0005-0000-0000-00009B810000}"/>
    <cellStyle name="20 % - Markeringsfarve6 3 5 2 2 2 4" xfId="14676" xr:uid="{00000000-0005-0000-0000-0000901A0000}"/>
    <cellStyle name="20 % - Markeringsfarve6 3 5 2 2 2 4 2" xfId="37247" xr:uid="{00000000-0005-0000-0000-00009C810000}"/>
    <cellStyle name="20 % - Markeringsfarve6 3 5 2 2 2 5" xfId="29590" xr:uid="{00000000-0005-0000-0000-000099810000}"/>
    <cellStyle name="20 % - Markeringsfarve6 3 5 2 2 3" xfId="8714" xr:uid="{00000000-0005-0000-0000-0000911A0000}"/>
    <cellStyle name="20 % - Markeringsfarve6 3 5 2 2 3 2" xfId="31363" xr:uid="{00000000-0005-0000-0000-00009D810000}"/>
    <cellStyle name="20 % - Markeringsfarve6 3 5 2 2 4" xfId="14677" xr:uid="{00000000-0005-0000-0000-0000921A0000}"/>
    <cellStyle name="20 % - Markeringsfarve6 3 5 2 2 4 2" xfId="37248" xr:uid="{00000000-0005-0000-0000-00009E810000}"/>
    <cellStyle name="20 % - Markeringsfarve6 3 5 2 2 5" xfId="14678" xr:uid="{00000000-0005-0000-0000-0000931A0000}"/>
    <cellStyle name="20 % - Markeringsfarve6 3 5 2 2 5 2" xfId="37249" xr:uid="{00000000-0005-0000-0000-00009F810000}"/>
    <cellStyle name="20 % - Markeringsfarve6 3 5 2 2 6" xfId="27731" xr:uid="{00000000-0005-0000-0000-000098810000}"/>
    <cellStyle name="20 % - Markeringsfarve6 3 5 2 3" xfId="5849" xr:uid="{00000000-0005-0000-0000-0000941A0000}"/>
    <cellStyle name="20 % - Markeringsfarve6 3 5 2 3 2" xfId="14679" xr:uid="{00000000-0005-0000-0000-0000951A0000}"/>
    <cellStyle name="20 % - Markeringsfarve6 3 5 2 3 2 2" xfId="37250" xr:uid="{00000000-0005-0000-0000-0000A1810000}"/>
    <cellStyle name="20 % - Markeringsfarve6 3 5 2 3 3" xfId="14680" xr:uid="{00000000-0005-0000-0000-0000961A0000}"/>
    <cellStyle name="20 % - Markeringsfarve6 3 5 2 3 3 2" xfId="37251" xr:uid="{00000000-0005-0000-0000-0000A2810000}"/>
    <cellStyle name="20 % - Markeringsfarve6 3 5 2 3 4" xfId="14681" xr:uid="{00000000-0005-0000-0000-0000971A0000}"/>
    <cellStyle name="20 % - Markeringsfarve6 3 5 2 3 4 2" xfId="37252" xr:uid="{00000000-0005-0000-0000-0000A3810000}"/>
    <cellStyle name="20 % - Markeringsfarve6 3 5 2 3 5" xfId="29589" xr:uid="{00000000-0005-0000-0000-0000A0810000}"/>
    <cellStyle name="20 % - Markeringsfarve6 3 5 2 4" xfId="8713" xr:uid="{00000000-0005-0000-0000-0000981A0000}"/>
    <cellStyle name="20 % - Markeringsfarve6 3 5 2 4 2" xfId="14682" xr:uid="{00000000-0005-0000-0000-0000991A0000}"/>
    <cellStyle name="20 % - Markeringsfarve6 3 5 2 4 2 2" xfId="37253" xr:uid="{00000000-0005-0000-0000-0000A5810000}"/>
    <cellStyle name="20 % - Markeringsfarve6 3 5 2 4 3" xfId="14683" xr:uid="{00000000-0005-0000-0000-00009A1A0000}"/>
    <cellStyle name="20 % - Markeringsfarve6 3 5 2 4 3 2" xfId="37254" xr:uid="{00000000-0005-0000-0000-0000A6810000}"/>
    <cellStyle name="20 % - Markeringsfarve6 3 5 2 4 4" xfId="14684" xr:uid="{00000000-0005-0000-0000-00009B1A0000}"/>
    <cellStyle name="20 % - Markeringsfarve6 3 5 2 4 4 2" xfId="37255" xr:uid="{00000000-0005-0000-0000-0000A7810000}"/>
    <cellStyle name="20 % - Markeringsfarve6 3 5 2 4 5" xfId="31362" xr:uid="{00000000-0005-0000-0000-0000A4810000}"/>
    <cellStyle name="20 % - Markeringsfarve6 3 5 2 5" xfId="14685" xr:uid="{00000000-0005-0000-0000-00009C1A0000}"/>
    <cellStyle name="20 % - Markeringsfarve6 3 5 2 5 2" xfId="37256" xr:uid="{00000000-0005-0000-0000-0000A8810000}"/>
    <cellStyle name="20 % - Markeringsfarve6 3 5 2 6" xfId="14686" xr:uid="{00000000-0005-0000-0000-00009D1A0000}"/>
    <cellStyle name="20 % - Markeringsfarve6 3 5 2 6 2" xfId="37257" xr:uid="{00000000-0005-0000-0000-0000A9810000}"/>
    <cellStyle name="20 % - Markeringsfarve6 3 5 2 7" xfId="14687" xr:uid="{00000000-0005-0000-0000-00009E1A0000}"/>
    <cellStyle name="20 % - Markeringsfarve6 3 5 2 7 2" xfId="37258" xr:uid="{00000000-0005-0000-0000-0000AA810000}"/>
    <cellStyle name="20 % - Markeringsfarve6 3 5 2 8" xfId="27730" xr:uid="{00000000-0005-0000-0000-000097810000}"/>
    <cellStyle name="20 % - Markeringsfarve6 3 5 3" xfId="1043" xr:uid="{00000000-0005-0000-0000-00009F1A0000}"/>
    <cellStyle name="20 % - Markeringsfarve6 3 5 3 2" xfId="1044" xr:uid="{00000000-0005-0000-0000-0000A01A0000}"/>
    <cellStyle name="20 % - Markeringsfarve6 3 5 3 2 2" xfId="5852" xr:uid="{00000000-0005-0000-0000-0000A11A0000}"/>
    <cellStyle name="20 % - Markeringsfarve6 3 5 3 2 2 2" xfId="14688" xr:uid="{00000000-0005-0000-0000-0000A21A0000}"/>
    <cellStyle name="20 % - Markeringsfarve6 3 5 3 2 2 2 2" xfId="37259" xr:uid="{00000000-0005-0000-0000-0000AE810000}"/>
    <cellStyle name="20 % - Markeringsfarve6 3 5 3 2 2 3" xfId="14689" xr:uid="{00000000-0005-0000-0000-0000A31A0000}"/>
    <cellStyle name="20 % - Markeringsfarve6 3 5 3 2 2 3 2" xfId="37260" xr:uid="{00000000-0005-0000-0000-0000AF810000}"/>
    <cellStyle name="20 % - Markeringsfarve6 3 5 3 2 2 4" xfId="14690" xr:uid="{00000000-0005-0000-0000-0000A41A0000}"/>
    <cellStyle name="20 % - Markeringsfarve6 3 5 3 2 2 4 2" xfId="37261" xr:uid="{00000000-0005-0000-0000-0000B0810000}"/>
    <cellStyle name="20 % - Markeringsfarve6 3 5 3 2 2 5" xfId="29592" xr:uid="{00000000-0005-0000-0000-0000AD810000}"/>
    <cellStyle name="20 % - Markeringsfarve6 3 5 3 2 3" xfId="8716" xr:uid="{00000000-0005-0000-0000-0000A51A0000}"/>
    <cellStyle name="20 % - Markeringsfarve6 3 5 3 2 3 2" xfId="31365" xr:uid="{00000000-0005-0000-0000-0000B1810000}"/>
    <cellStyle name="20 % - Markeringsfarve6 3 5 3 2 4" xfId="14691" xr:uid="{00000000-0005-0000-0000-0000A61A0000}"/>
    <cellStyle name="20 % - Markeringsfarve6 3 5 3 2 4 2" xfId="37262" xr:uid="{00000000-0005-0000-0000-0000B2810000}"/>
    <cellStyle name="20 % - Markeringsfarve6 3 5 3 2 5" xfId="14692" xr:uid="{00000000-0005-0000-0000-0000A71A0000}"/>
    <cellStyle name="20 % - Markeringsfarve6 3 5 3 2 5 2" xfId="37263" xr:uid="{00000000-0005-0000-0000-0000B3810000}"/>
    <cellStyle name="20 % - Markeringsfarve6 3 5 3 2 6" xfId="27733" xr:uid="{00000000-0005-0000-0000-0000AC810000}"/>
    <cellStyle name="20 % - Markeringsfarve6 3 5 3 3" xfId="5851" xr:uid="{00000000-0005-0000-0000-0000A81A0000}"/>
    <cellStyle name="20 % - Markeringsfarve6 3 5 3 3 2" xfId="14693" xr:uid="{00000000-0005-0000-0000-0000A91A0000}"/>
    <cellStyle name="20 % - Markeringsfarve6 3 5 3 3 2 2" xfId="37264" xr:uid="{00000000-0005-0000-0000-0000B5810000}"/>
    <cellStyle name="20 % - Markeringsfarve6 3 5 3 3 3" xfId="14694" xr:uid="{00000000-0005-0000-0000-0000AA1A0000}"/>
    <cellStyle name="20 % - Markeringsfarve6 3 5 3 3 3 2" xfId="37265" xr:uid="{00000000-0005-0000-0000-0000B6810000}"/>
    <cellStyle name="20 % - Markeringsfarve6 3 5 3 3 4" xfId="14695" xr:uid="{00000000-0005-0000-0000-0000AB1A0000}"/>
    <cellStyle name="20 % - Markeringsfarve6 3 5 3 3 4 2" xfId="37266" xr:uid="{00000000-0005-0000-0000-0000B7810000}"/>
    <cellStyle name="20 % - Markeringsfarve6 3 5 3 3 5" xfId="29591" xr:uid="{00000000-0005-0000-0000-0000B4810000}"/>
    <cellStyle name="20 % - Markeringsfarve6 3 5 3 4" xfId="8715" xr:uid="{00000000-0005-0000-0000-0000AC1A0000}"/>
    <cellStyle name="20 % - Markeringsfarve6 3 5 3 4 2" xfId="31364" xr:uid="{00000000-0005-0000-0000-0000B8810000}"/>
    <cellStyle name="20 % - Markeringsfarve6 3 5 3 5" xfId="14696" xr:uid="{00000000-0005-0000-0000-0000AD1A0000}"/>
    <cellStyle name="20 % - Markeringsfarve6 3 5 3 5 2" xfId="37267" xr:uid="{00000000-0005-0000-0000-0000B9810000}"/>
    <cellStyle name="20 % - Markeringsfarve6 3 5 3 6" xfId="14697" xr:uid="{00000000-0005-0000-0000-0000AE1A0000}"/>
    <cellStyle name="20 % - Markeringsfarve6 3 5 3 6 2" xfId="37268" xr:uid="{00000000-0005-0000-0000-0000BA810000}"/>
    <cellStyle name="20 % - Markeringsfarve6 3 5 3 7" xfId="27732" xr:uid="{00000000-0005-0000-0000-0000AB810000}"/>
    <cellStyle name="20 % - Markeringsfarve6 3 5 4" xfId="1045" xr:uid="{00000000-0005-0000-0000-0000AF1A0000}"/>
    <cellStyle name="20 % - Markeringsfarve6 3 5 4 2" xfId="5853" xr:uid="{00000000-0005-0000-0000-0000B01A0000}"/>
    <cellStyle name="20 % - Markeringsfarve6 3 5 4 2 2" xfId="14698" xr:uid="{00000000-0005-0000-0000-0000B11A0000}"/>
    <cellStyle name="20 % - Markeringsfarve6 3 5 4 2 2 2" xfId="37269" xr:uid="{00000000-0005-0000-0000-0000BD810000}"/>
    <cellStyle name="20 % - Markeringsfarve6 3 5 4 2 3" xfId="14699" xr:uid="{00000000-0005-0000-0000-0000B21A0000}"/>
    <cellStyle name="20 % - Markeringsfarve6 3 5 4 2 3 2" xfId="37270" xr:uid="{00000000-0005-0000-0000-0000BE810000}"/>
    <cellStyle name="20 % - Markeringsfarve6 3 5 4 2 4" xfId="14700" xr:uid="{00000000-0005-0000-0000-0000B31A0000}"/>
    <cellStyle name="20 % - Markeringsfarve6 3 5 4 2 4 2" xfId="37271" xr:uid="{00000000-0005-0000-0000-0000BF810000}"/>
    <cellStyle name="20 % - Markeringsfarve6 3 5 4 2 5" xfId="29593" xr:uid="{00000000-0005-0000-0000-0000BC810000}"/>
    <cellStyle name="20 % - Markeringsfarve6 3 5 4 3" xfId="8717" xr:uid="{00000000-0005-0000-0000-0000B41A0000}"/>
    <cellStyle name="20 % - Markeringsfarve6 3 5 4 3 2" xfId="31366" xr:uid="{00000000-0005-0000-0000-0000C0810000}"/>
    <cellStyle name="20 % - Markeringsfarve6 3 5 4 4" xfId="14701" xr:uid="{00000000-0005-0000-0000-0000B51A0000}"/>
    <cellStyle name="20 % - Markeringsfarve6 3 5 4 4 2" xfId="37272" xr:uid="{00000000-0005-0000-0000-0000C1810000}"/>
    <cellStyle name="20 % - Markeringsfarve6 3 5 4 5" xfId="14702" xr:uid="{00000000-0005-0000-0000-0000B61A0000}"/>
    <cellStyle name="20 % - Markeringsfarve6 3 5 4 5 2" xfId="37273" xr:uid="{00000000-0005-0000-0000-0000C2810000}"/>
    <cellStyle name="20 % - Markeringsfarve6 3 5 4 6" xfId="27734" xr:uid="{00000000-0005-0000-0000-0000BB810000}"/>
    <cellStyle name="20 % - Markeringsfarve6 3 5 5" xfId="1046" xr:uid="{00000000-0005-0000-0000-0000B71A0000}"/>
    <cellStyle name="20 % - Markeringsfarve6 3 5 5 2" xfId="5854" xr:uid="{00000000-0005-0000-0000-0000B81A0000}"/>
    <cellStyle name="20 % - Markeringsfarve6 3 5 5 2 2" xfId="14703" xr:uid="{00000000-0005-0000-0000-0000B91A0000}"/>
    <cellStyle name="20 % - Markeringsfarve6 3 5 5 2 2 2" xfId="37274" xr:uid="{00000000-0005-0000-0000-0000C5810000}"/>
    <cellStyle name="20 % - Markeringsfarve6 3 5 5 2 3" xfId="14704" xr:uid="{00000000-0005-0000-0000-0000BA1A0000}"/>
    <cellStyle name="20 % - Markeringsfarve6 3 5 5 2 3 2" xfId="37275" xr:uid="{00000000-0005-0000-0000-0000C6810000}"/>
    <cellStyle name="20 % - Markeringsfarve6 3 5 5 2 4" xfId="14705" xr:uid="{00000000-0005-0000-0000-0000BB1A0000}"/>
    <cellStyle name="20 % - Markeringsfarve6 3 5 5 2 4 2" xfId="37276" xr:uid="{00000000-0005-0000-0000-0000C7810000}"/>
    <cellStyle name="20 % - Markeringsfarve6 3 5 5 2 5" xfId="29594" xr:uid="{00000000-0005-0000-0000-0000C4810000}"/>
    <cellStyle name="20 % - Markeringsfarve6 3 5 5 3" xfId="8718" xr:uid="{00000000-0005-0000-0000-0000BC1A0000}"/>
    <cellStyle name="20 % - Markeringsfarve6 3 5 5 3 2" xfId="31367" xr:uid="{00000000-0005-0000-0000-0000C8810000}"/>
    <cellStyle name="20 % - Markeringsfarve6 3 5 5 4" xfId="14706" xr:uid="{00000000-0005-0000-0000-0000BD1A0000}"/>
    <cellStyle name="20 % - Markeringsfarve6 3 5 5 4 2" xfId="37277" xr:uid="{00000000-0005-0000-0000-0000C9810000}"/>
    <cellStyle name="20 % - Markeringsfarve6 3 5 5 5" xfId="14707" xr:uid="{00000000-0005-0000-0000-0000BE1A0000}"/>
    <cellStyle name="20 % - Markeringsfarve6 3 5 5 5 2" xfId="37278" xr:uid="{00000000-0005-0000-0000-0000CA810000}"/>
    <cellStyle name="20 % - Markeringsfarve6 3 5 5 6" xfId="27735" xr:uid="{00000000-0005-0000-0000-0000C3810000}"/>
    <cellStyle name="20 % - Markeringsfarve6 3 5 6" xfId="5848" xr:uid="{00000000-0005-0000-0000-0000BF1A0000}"/>
    <cellStyle name="20 % - Markeringsfarve6 3 5 6 2" xfId="14708" xr:uid="{00000000-0005-0000-0000-0000C01A0000}"/>
    <cellStyle name="20 % - Markeringsfarve6 3 5 6 2 2" xfId="37279" xr:uid="{00000000-0005-0000-0000-0000CC810000}"/>
    <cellStyle name="20 % - Markeringsfarve6 3 5 6 3" xfId="14709" xr:uid="{00000000-0005-0000-0000-0000C11A0000}"/>
    <cellStyle name="20 % - Markeringsfarve6 3 5 6 3 2" xfId="37280" xr:uid="{00000000-0005-0000-0000-0000CD810000}"/>
    <cellStyle name="20 % - Markeringsfarve6 3 5 6 4" xfId="14710" xr:uid="{00000000-0005-0000-0000-0000C21A0000}"/>
    <cellStyle name="20 % - Markeringsfarve6 3 5 6 4 2" xfId="37281" xr:uid="{00000000-0005-0000-0000-0000CE810000}"/>
    <cellStyle name="20 % - Markeringsfarve6 3 5 6 5" xfId="29588" xr:uid="{00000000-0005-0000-0000-0000CB810000}"/>
    <cellStyle name="20 % - Markeringsfarve6 3 5 7" xfId="8712" xr:uid="{00000000-0005-0000-0000-0000C31A0000}"/>
    <cellStyle name="20 % - Markeringsfarve6 3 5 7 2" xfId="14711" xr:uid="{00000000-0005-0000-0000-0000C41A0000}"/>
    <cellStyle name="20 % - Markeringsfarve6 3 5 7 2 2" xfId="37282" xr:uid="{00000000-0005-0000-0000-0000D0810000}"/>
    <cellStyle name="20 % - Markeringsfarve6 3 5 7 3" xfId="14712" xr:uid="{00000000-0005-0000-0000-0000C51A0000}"/>
    <cellStyle name="20 % - Markeringsfarve6 3 5 7 3 2" xfId="37283" xr:uid="{00000000-0005-0000-0000-0000D1810000}"/>
    <cellStyle name="20 % - Markeringsfarve6 3 5 7 4" xfId="14713" xr:uid="{00000000-0005-0000-0000-0000C61A0000}"/>
    <cellStyle name="20 % - Markeringsfarve6 3 5 7 4 2" xfId="37284" xr:uid="{00000000-0005-0000-0000-0000D2810000}"/>
    <cellStyle name="20 % - Markeringsfarve6 3 5 7 5" xfId="31361" xr:uid="{00000000-0005-0000-0000-0000CF810000}"/>
    <cellStyle name="20 % - Markeringsfarve6 3 5 8" xfId="14714" xr:uid="{00000000-0005-0000-0000-0000C71A0000}"/>
    <cellStyle name="20 % - Markeringsfarve6 3 5 8 2" xfId="37285" xr:uid="{00000000-0005-0000-0000-0000D3810000}"/>
    <cellStyle name="20 % - Markeringsfarve6 3 5 9" xfId="14715" xr:uid="{00000000-0005-0000-0000-0000C81A0000}"/>
    <cellStyle name="20 % - Markeringsfarve6 3 5 9 2" xfId="37286" xr:uid="{00000000-0005-0000-0000-0000D4810000}"/>
    <cellStyle name="20 % - Markeringsfarve6 3 6" xfId="1047" xr:uid="{00000000-0005-0000-0000-0000C91A0000}"/>
    <cellStyle name="20 % - Markeringsfarve6 3 6 10" xfId="14716" xr:uid="{00000000-0005-0000-0000-0000CA1A0000}"/>
    <cellStyle name="20 % - Markeringsfarve6 3 6 10 2" xfId="37287" xr:uid="{00000000-0005-0000-0000-0000D6810000}"/>
    <cellStyle name="20 % - Markeringsfarve6 3 6 11" xfId="27736" xr:uid="{00000000-0005-0000-0000-0000D5810000}"/>
    <cellStyle name="20 % - Markeringsfarve6 3 6 2" xfId="1048" xr:uid="{00000000-0005-0000-0000-0000CB1A0000}"/>
    <cellStyle name="20 % - Markeringsfarve6 3 6 2 2" xfId="1049" xr:uid="{00000000-0005-0000-0000-0000CC1A0000}"/>
    <cellStyle name="20 % - Markeringsfarve6 3 6 2 2 2" xfId="5857" xr:uid="{00000000-0005-0000-0000-0000CD1A0000}"/>
    <cellStyle name="20 % - Markeringsfarve6 3 6 2 2 2 2" xfId="14717" xr:uid="{00000000-0005-0000-0000-0000CE1A0000}"/>
    <cellStyle name="20 % - Markeringsfarve6 3 6 2 2 2 2 2" xfId="37288" xr:uid="{00000000-0005-0000-0000-0000DA810000}"/>
    <cellStyle name="20 % - Markeringsfarve6 3 6 2 2 2 3" xfId="14718" xr:uid="{00000000-0005-0000-0000-0000CF1A0000}"/>
    <cellStyle name="20 % - Markeringsfarve6 3 6 2 2 2 3 2" xfId="37289" xr:uid="{00000000-0005-0000-0000-0000DB810000}"/>
    <cellStyle name="20 % - Markeringsfarve6 3 6 2 2 2 4" xfId="14719" xr:uid="{00000000-0005-0000-0000-0000D01A0000}"/>
    <cellStyle name="20 % - Markeringsfarve6 3 6 2 2 2 4 2" xfId="37290" xr:uid="{00000000-0005-0000-0000-0000DC810000}"/>
    <cellStyle name="20 % - Markeringsfarve6 3 6 2 2 2 5" xfId="29597" xr:uid="{00000000-0005-0000-0000-0000D9810000}"/>
    <cellStyle name="20 % - Markeringsfarve6 3 6 2 2 3" xfId="8721" xr:uid="{00000000-0005-0000-0000-0000D11A0000}"/>
    <cellStyle name="20 % - Markeringsfarve6 3 6 2 2 3 2" xfId="31370" xr:uid="{00000000-0005-0000-0000-0000DD810000}"/>
    <cellStyle name="20 % - Markeringsfarve6 3 6 2 2 4" xfId="14720" xr:uid="{00000000-0005-0000-0000-0000D21A0000}"/>
    <cellStyle name="20 % - Markeringsfarve6 3 6 2 2 4 2" xfId="37291" xr:uid="{00000000-0005-0000-0000-0000DE810000}"/>
    <cellStyle name="20 % - Markeringsfarve6 3 6 2 2 5" xfId="14721" xr:uid="{00000000-0005-0000-0000-0000D31A0000}"/>
    <cellStyle name="20 % - Markeringsfarve6 3 6 2 2 5 2" xfId="37292" xr:uid="{00000000-0005-0000-0000-0000DF810000}"/>
    <cellStyle name="20 % - Markeringsfarve6 3 6 2 2 6" xfId="27738" xr:uid="{00000000-0005-0000-0000-0000D8810000}"/>
    <cellStyle name="20 % - Markeringsfarve6 3 6 2 3" xfId="5856" xr:uid="{00000000-0005-0000-0000-0000D41A0000}"/>
    <cellStyle name="20 % - Markeringsfarve6 3 6 2 3 2" xfId="14722" xr:uid="{00000000-0005-0000-0000-0000D51A0000}"/>
    <cellStyle name="20 % - Markeringsfarve6 3 6 2 3 2 2" xfId="37293" xr:uid="{00000000-0005-0000-0000-0000E1810000}"/>
    <cellStyle name="20 % - Markeringsfarve6 3 6 2 3 3" xfId="14723" xr:uid="{00000000-0005-0000-0000-0000D61A0000}"/>
    <cellStyle name="20 % - Markeringsfarve6 3 6 2 3 3 2" xfId="37294" xr:uid="{00000000-0005-0000-0000-0000E2810000}"/>
    <cellStyle name="20 % - Markeringsfarve6 3 6 2 3 4" xfId="14724" xr:uid="{00000000-0005-0000-0000-0000D71A0000}"/>
    <cellStyle name="20 % - Markeringsfarve6 3 6 2 3 4 2" xfId="37295" xr:uid="{00000000-0005-0000-0000-0000E3810000}"/>
    <cellStyle name="20 % - Markeringsfarve6 3 6 2 3 5" xfId="29596" xr:uid="{00000000-0005-0000-0000-0000E0810000}"/>
    <cellStyle name="20 % - Markeringsfarve6 3 6 2 4" xfId="8720" xr:uid="{00000000-0005-0000-0000-0000D81A0000}"/>
    <cellStyle name="20 % - Markeringsfarve6 3 6 2 4 2" xfId="31369" xr:uid="{00000000-0005-0000-0000-0000E4810000}"/>
    <cellStyle name="20 % - Markeringsfarve6 3 6 2 5" xfId="14725" xr:uid="{00000000-0005-0000-0000-0000D91A0000}"/>
    <cellStyle name="20 % - Markeringsfarve6 3 6 2 5 2" xfId="37296" xr:uid="{00000000-0005-0000-0000-0000E5810000}"/>
    <cellStyle name="20 % - Markeringsfarve6 3 6 2 6" xfId="14726" xr:uid="{00000000-0005-0000-0000-0000DA1A0000}"/>
    <cellStyle name="20 % - Markeringsfarve6 3 6 2 6 2" xfId="37297" xr:uid="{00000000-0005-0000-0000-0000E6810000}"/>
    <cellStyle name="20 % - Markeringsfarve6 3 6 2 7" xfId="27737" xr:uid="{00000000-0005-0000-0000-0000D7810000}"/>
    <cellStyle name="20 % - Markeringsfarve6 3 6 3" xfId="1050" xr:uid="{00000000-0005-0000-0000-0000DB1A0000}"/>
    <cellStyle name="20 % - Markeringsfarve6 3 6 3 2" xfId="1051" xr:uid="{00000000-0005-0000-0000-0000DC1A0000}"/>
    <cellStyle name="20 % - Markeringsfarve6 3 6 3 2 2" xfId="5859" xr:uid="{00000000-0005-0000-0000-0000DD1A0000}"/>
    <cellStyle name="20 % - Markeringsfarve6 3 6 3 2 2 2" xfId="14727" xr:uid="{00000000-0005-0000-0000-0000DE1A0000}"/>
    <cellStyle name="20 % - Markeringsfarve6 3 6 3 2 2 2 2" xfId="37298" xr:uid="{00000000-0005-0000-0000-0000EA810000}"/>
    <cellStyle name="20 % - Markeringsfarve6 3 6 3 2 2 3" xfId="14728" xr:uid="{00000000-0005-0000-0000-0000DF1A0000}"/>
    <cellStyle name="20 % - Markeringsfarve6 3 6 3 2 2 3 2" xfId="37299" xr:uid="{00000000-0005-0000-0000-0000EB810000}"/>
    <cellStyle name="20 % - Markeringsfarve6 3 6 3 2 2 4" xfId="14729" xr:uid="{00000000-0005-0000-0000-0000E01A0000}"/>
    <cellStyle name="20 % - Markeringsfarve6 3 6 3 2 2 4 2" xfId="37300" xr:uid="{00000000-0005-0000-0000-0000EC810000}"/>
    <cellStyle name="20 % - Markeringsfarve6 3 6 3 2 2 5" xfId="29599" xr:uid="{00000000-0005-0000-0000-0000E9810000}"/>
    <cellStyle name="20 % - Markeringsfarve6 3 6 3 2 3" xfId="8723" xr:uid="{00000000-0005-0000-0000-0000E11A0000}"/>
    <cellStyle name="20 % - Markeringsfarve6 3 6 3 2 3 2" xfId="31372" xr:uid="{00000000-0005-0000-0000-0000ED810000}"/>
    <cellStyle name="20 % - Markeringsfarve6 3 6 3 2 4" xfId="14730" xr:uid="{00000000-0005-0000-0000-0000E21A0000}"/>
    <cellStyle name="20 % - Markeringsfarve6 3 6 3 2 4 2" xfId="37301" xr:uid="{00000000-0005-0000-0000-0000EE810000}"/>
    <cellStyle name="20 % - Markeringsfarve6 3 6 3 2 5" xfId="14731" xr:uid="{00000000-0005-0000-0000-0000E31A0000}"/>
    <cellStyle name="20 % - Markeringsfarve6 3 6 3 2 5 2" xfId="37302" xr:uid="{00000000-0005-0000-0000-0000EF810000}"/>
    <cellStyle name="20 % - Markeringsfarve6 3 6 3 2 6" xfId="27740" xr:uid="{00000000-0005-0000-0000-0000E8810000}"/>
    <cellStyle name="20 % - Markeringsfarve6 3 6 3 3" xfId="5858" xr:uid="{00000000-0005-0000-0000-0000E41A0000}"/>
    <cellStyle name="20 % - Markeringsfarve6 3 6 3 3 2" xfId="14732" xr:uid="{00000000-0005-0000-0000-0000E51A0000}"/>
    <cellStyle name="20 % - Markeringsfarve6 3 6 3 3 2 2" xfId="37303" xr:uid="{00000000-0005-0000-0000-0000F1810000}"/>
    <cellStyle name="20 % - Markeringsfarve6 3 6 3 3 3" xfId="14733" xr:uid="{00000000-0005-0000-0000-0000E61A0000}"/>
    <cellStyle name="20 % - Markeringsfarve6 3 6 3 3 3 2" xfId="37304" xr:uid="{00000000-0005-0000-0000-0000F2810000}"/>
    <cellStyle name="20 % - Markeringsfarve6 3 6 3 3 4" xfId="14734" xr:uid="{00000000-0005-0000-0000-0000E71A0000}"/>
    <cellStyle name="20 % - Markeringsfarve6 3 6 3 3 4 2" xfId="37305" xr:uid="{00000000-0005-0000-0000-0000F3810000}"/>
    <cellStyle name="20 % - Markeringsfarve6 3 6 3 3 5" xfId="29598" xr:uid="{00000000-0005-0000-0000-0000F0810000}"/>
    <cellStyle name="20 % - Markeringsfarve6 3 6 3 4" xfId="8722" xr:uid="{00000000-0005-0000-0000-0000E81A0000}"/>
    <cellStyle name="20 % - Markeringsfarve6 3 6 3 4 2" xfId="31371" xr:uid="{00000000-0005-0000-0000-0000F4810000}"/>
    <cellStyle name="20 % - Markeringsfarve6 3 6 3 5" xfId="14735" xr:uid="{00000000-0005-0000-0000-0000E91A0000}"/>
    <cellStyle name="20 % - Markeringsfarve6 3 6 3 5 2" xfId="37306" xr:uid="{00000000-0005-0000-0000-0000F5810000}"/>
    <cellStyle name="20 % - Markeringsfarve6 3 6 3 6" xfId="14736" xr:uid="{00000000-0005-0000-0000-0000EA1A0000}"/>
    <cellStyle name="20 % - Markeringsfarve6 3 6 3 6 2" xfId="37307" xr:uid="{00000000-0005-0000-0000-0000F6810000}"/>
    <cellStyle name="20 % - Markeringsfarve6 3 6 3 7" xfId="27739" xr:uid="{00000000-0005-0000-0000-0000E7810000}"/>
    <cellStyle name="20 % - Markeringsfarve6 3 6 4" xfId="1052" xr:uid="{00000000-0005-0000-0000-0000EB1A0000}"/>
    <cellStyle name="20 % - Markeringsfarve6 3 6 4 2" xfId="5860" xr:uid="{00000000-0005-0000-0000-0000EC1A0000}"/>
    <cellStyle name="20 % - Markeringsfarve6 3 6 4 2 2" xfId="14737" xr:uid="{00000000-0005-0000-0000-0000ED1A0000}"/>
    <cellStyle name="20 % - Markeringsfarve6 3 6 4 2 2 2" xfId="37308" xr:uid="{00000000-0005-0000-0000-0000F9810000}"/>
    <cellStyle name="20 % - Markeringsfarve6 3 6 4 2 3" xfId="14738" xr:uid="{00000000-0005-0000-0000-0000EE1A0000}"/>
    <cellStyle name="20 % - Markeringsfarve6 3 6 4 2 3 2" xfId="37309" xr:uid="{00000000-0005-0000-0000-0000FA810000}"/>
    <cellStyle name="20 % - Markeringsfarve6 3 6 4 2 4" xfId="14739" xr:uid="{00000000-0005-0000-0000-0000EF1A0000}"/>
    <cellStyle name="20 % - Markeringsfarve6 3 6 4 2 4 2" xfId="37310" xr:uid="{00000000-0005-0000-0000-0000FB810000}"/>
    <cellStyle name="20 % - Markeringsfarve6 3 6 4 2 5" xfId="29600" xr:uid="{00000000-0005-0000-0000-0000F8810000}"/>
    <cellStyle name="20 % - Markeringsfarve6 3 6 4 3" xfId="8724" xr:uid="{00000000-0005-0000-0000-0000F01A0000}"/>
    <cellStyle name="20 % - Markeringsfarve6 3 6 4 3 2" xfId="31373" xr:uid="{00000000-0005-0000-0000-0000FC810000}"/>
    <cellStyle name="20 % - Markeringsfarve6 3 6 4 4" xfId="14740" xr:uid="{00000000-0005-0000-0000-0000F11A0000}"/>
    <cellStyle name="20 % - Markeringsfarve6 3 6 4 4 2" xfId="37311" xr:uid="{00000000-0005-0000-0000-0000FD810000}"/>
    <cellStyle name="20 % - Markeringsfarve6 3 6 4 5" xfId="14741" xr:uid="{00000000-0005-0000-0000-0000F21A0000}"/>
    <cellStyle name="20 % - Markeringsfarve6 3 6 4 5 2" xfId="37312" xr:uid="{00000000-0005-0000-0000-0000FE810000}"/>
    <cellStyle name="20 % - Markeringsfarve6 3 6 4 6" xfId="27741" xr:uid="{00000000-0005-0000-0000-0000F7810000}"/>
    <cellStyle name="20 % - Markeringsfarve6 3 6 5" xfId="1053" xr:uid="{00000000-0005-0000-0000-0000F31A0000}"/>
    <cellStyle name="20 % - Markeringsfarve6 3 6 5 2" xfId="5861" xr:uid="{00000000-0005-0000-0000-0000F41A0000}"/>
    <cellStyle name="20 % - Markeringsfarve6 3 6 5 2 2" xfId="14742" xr:uid="{00000000-0005-0000-0000-0000F51A0000}"/>
    <cellStyle name="20 % - Markeringsfarve6 3 6 5 2 2 2" xfId="37313" xr:uid="{00000000-0005-0000-0000-000001820000}"/>
    <cellStyle name="20 % - Markeringsfarve6 3 6 5 2 3" xfId="14743" xr:uid="{00000000-0005-0000-0000-0000F61A0000}"/>
    <cellStyle name="20 % - Markeringsfarve6 3 6 5 2 3 2" xfId="37314" xr:uid="{00000000-0005-0000-0000-000002820000}"/>
    <cellStyle name="20 % - Markeringsfarve6 3 6 5 2 4" xfId="14744" xr:uid="{00000000-0005-0000-0000-0000F71A0000}"/>
    <cellStyle name="20 % - Markeringsfarve6 3 6 5 2 4 2" xfId="37315" xr:uid="{00000000-0005-0000-0000-000003820000}"/>
    <cellStyle name="20 % - Markeringsfarve6 3 6 5 2 5" xfId="29601" xr:uid="{00000000-0005-0000-0000-000000820000}"/>
    <cellStyle name="20 % - Markeringsfarve6 3 6 5 3" xfId="8725" xr:uid="{00000000-0005-0000-0000-0000F81A0000}"/>
    <cellStyle name="20 % - Markeringsfarve6 3 6 5 3 2" xfId="31374" xr:uid="{00000000-0005-0000-0000-000004820000}"/>
    <cellStyle name="20 % - Markeringsfarve6 3 6 5 4" xfId="14745" xr:uid="{00000000-0005-0000-0000-0000F91A0000}"/>
    <cellStyle name="20 % - Markeringsfarve6 3 6 5 4 2" xfId="37316" xr:uid="{00000000-0005-0000-0000-000005820000}"/>
    <cellStyle name="20 % - Markeringsfarve6 3 6 5 5" xfId="14746" xr:uid="{00000000-0005-0000-0000-0000FA1A0000}"/>
    <cellStyle name="20 % - Markeringsfarve6 3 6 5 5 2" xfId="37317" xr:uid="{00000000-0005-0000-0000-000006820000}"/>
    <cellStyle name="20 % - Markeringsfarve6 3 6 5 6" xfId="27742" xr:uid="{00000000-0005-0000-0000-0000FF810000}"/>
    <cellStyle name="20 % - Markeringsfarve6 3 6 6" xfId="5855" xr:uid="{00000000-0005-0000-0000-0000FB1A0000}"/>
    <cellStyle name="20 % - Markeringsfarve6 3 6 6 2" xfId="14747" xr:uid="{00000000-0005-0000-0000-0000FC1A0000}"/>
    <cellStyle name="20 % - Markeringsfarve6 3 6 6 2 2" xfId="37318" xr:uid="{00000000-0005-0000-0000-000008820000}"/>
    <cellStyle name="20 % - Markeringsfarve6 3 6 6 3" xfId="14748" xr:uid="{00000000-0005-0000-0000-0000FD1A0000}"/>
    <cellStyle name="20 % - Markeringsfarve6 3 6 6 3 2" xfId="37319" xr:uid="{00000000-0005-0000-0000-000009820000}"/>
    <cellStyle name="20 % - Markeringsfarve6 3 6 6 4" xfId="14749" xr:uid="{00000000-0005-0000-0000-0000FE1A0000}"/>
    <cellStyle name="20 % - Markeringsfarve6 3 6 6 4 2" xfId="37320" xr:uid="{00000000-0005-0000-0000-00000A820000}"/>
    <cellStyle name="20 % - Markeringsfarve6 3 6 6 5" xfId="29595" xr:uid="{00000000-0005-0000-0000-000007820000}"/>
    <cellStyle name="20 % - Markeringsfarve6 3 6 7" xfId="8719" xr:uid="{00000000-0005-0000-0000-0000FF1A0000}"/>
    <cellStyle name="20 % - Markeringsfarve6 3 6 7 2" xfId="14750" xr:uid="{00000000-0005-0000-0000-0000001B0000}"/>
    <cellStyle name="20 % - Markeringsfarve6 3 6 7 2 2" xfId="37321" xr:uid="{00000000-0005-0000-0000-00000C820000}"/>
    <cellStyle name="20 % - Markeringsfarve6 3 6 7 3" xfId="14751" xr:uid="{00000000-0005-0000-0000-0000011B0000}"/>
    <cellStyle name="20 % - Markeringsfarve6 3 6 7 3 2" xfId="37322" xr:uid="{00000000-0005-0000-0000-00000D820000}"/>
    <cellStyle name="20 % - Markeringsfarve6 3 6 7 4" xfId="14752" xr:uid="{00000000-0005-0000-0000-0000021B0000}"/>
    <cellStyle name="20 % - Markeringsfarve6 3 6 7 4 2" xfId="37323" xr:uid="{00000000-0005-0000-0000-00000E820000}"/>
    <cellStyle name="20 % - Markeringsfarve6 3 6 7 5" xfId="31368" xr:uid="{00000000-0005-0000-0000-00000B820000}"/>
    <cellStyle name="20 % - Markeringsfarve6 3 6 8" xfId="14753" xr:uid="{00000000-0005-0000-0000-0000031B0000}"/>
    <cellStyle name="20 % - Markeringsfarve6 3 6 8 2" xfId="37324" xr:uid="{00000000-0005-0000-0000-00000F820000}"/>
    <cellStyle name="20 % - Markeringsfarve6 3 6 9" xfId="14754" xr:uid="{00000000-0005-0000-0000-0000041B0000}"/>
    <cellStyle name="20 % - Markeringsfarve6 3 6 9 2" xfId="37325" xr:uid="{00000000-0005-0000-0000-000010820000}"/>
    <cellStyle name="20 % - Markeringsfarve6 3 7" xfId="1054" xr:uid="{00000000-0005-0000-0000-0000051B0000}"/>
    <cellStyle name="20 % - Markeringsfarve6 3 8" xfId="1055" xr:uid="{00000000-0005-0000-0000-0000061B0000}"/>
    <cellStyle name="20 % - Markeringsfarve6 3 8 2" xfId="1056" xr:uid="{00000000-0005-0000-0000-0000071B0000}"/>
    <cellStyle name="20 % - Markeringsfarve6 3 8 2 2" xfId="5863" xr:uid="{00000000-0005-0000-0000-0000081B0000}"/>
    <cellStyle name="20 % - Markeringsfarve6 3 8 2 2 2" xfId="14755" xr:uid="{00000000-0005-0000-0000-0000091B0000}"/>
    <cellStyle name="20 % - Markeringsfarve6 3 8 2 2 2 2" xfId="37326" xr:uid="{00000000-0005-0000-0000-000014820000}"/>
    <cellStyle name="20 % - Markeringsfarve6 3 8 2 2 3" xfId="14756" xr:uid="{00000000-0005-0000-0000-00000A1B0000}"/>
    <cellStyle name="20 % - Markeringsfarve6 3 8 2 2 3 2" xfId="37327" xr:uid="{00000000-0005-0000-0000-000015820000}"/>
    <cellStyle name="20 % - Markeringsfarve6 3 8 2 2 4" xfId="14757" xr:uid="{00000000-0005-0000-0000-00000B1B0000}"/>
    <cellStyle name="20 % - Markeringsfarve6 3 8 2 2 4 2" xfId="37328" xr:uid="{00000000-0005-0000-0000-000016820000}"/>
    <cellStyle name="20 % - Markeringsfarve6 3 8 2 2 5" xfId="29603" xr:uid="{00000000-0005-0000-0000-000013820000}"/>
    <cellStyle name="20 % - Markeringsfarve6 3 8 2 3" xfId="8727" xr:uid="{00000000-0005-0000-0000-00000C1B0000}"/>
    <cellStyle name="20 % - Markeringsfarve6 3 8 2 3 2" xfId="31376" xr:uid="{00000000-0005-0000-0000-000017820000}"/>
    <cellStyle name="20 % - Markeringsfarve6 3 8 2 4" xfId="14758" xr:uid="{00000000-0005-0000-0000-00000D1B0000}"/>
    <cellStyle name="20 % - Markeringsfarve6 3 8 2 4 2" xfId="37329" xr:uid="{00000000-0005-0000-0000-000018820000}"/>
    <cellStyle name="20 % - Markeringsfarve6 3 8 2 5" xfId="14759" xr:uid="{00000000-0005-0000-0000-00000E1B0000}"/>
    <cellStyle name="20 % - Markeringsfarve6 3 8 2 5 2" xfId="37330" xr:uid="{00000000-0005-0000-0000-000019820000}"/>
    <cellStyle name="20 % - Markeringsfarve6 3 8 2 6" xfId="27744" xr:uid="{00000000-0005-0000-0000-000012820000}"/>
    <cellStyle name="20 % - Markeringsfarve6 3 8 3" xfId="5862" xr:uid="{00000000-0005-0000-0000-00000F1B0000}"/>
    <cellStyle name="20 % - Markeringsfarve6 3 8 3 2" xfId="14760" xr:uid="{00000000-0005-0000-0000-0000101B0000}"/>
    <cellStyle name="20 % - Markeringsfarve6 3 8 3 2 2" xfId="37331" xr:uid="{00000000-0005-0000-0000-00001B820000}"/>
    <cellStyle name="20 % - Markeringsfarve6 3 8 3 3" xfId="14761" xr:uid="{00000000-0005-0000-0000-0000111B0000}"/>
    <cellStyle name="20 % - Markeringsfarve6 3 8 3 3 2" xfId="37332" xr:uid="{00000000-0005-0000-0000-00001C820000}"/>
    <cellStyle name="20 % - Markeringsfarve6 3 8 3 4" xfId="14762" xr:uid="{00000000-0005-0000-0000-0000121B0000}"/>
    <cellStyle name="20 % - Markeringsfarve6 3 8 3 4 2" xfId="37333" xr:uid="{00000000-0005-0000-0000-00001D820000}"/>
    <cellStyle name="20 % - Markeringsfarve6 3 8 3 5" xfId="29602" xr:uid="{00000000-0005-0000-0000-00001A820000}"/>
    <cellStyle name="20 % - Markeringsfarve6 3 8 4" xfId="8726" xr:uid="{00000000-0005-0000-0000-0000131B0000}"/>
    <cellStyle name="20 % - Markeringsfarve6 3 8 4 2" xfId="31375" xr:uid="{00000000-0005-0000-0000-00001E820000}"/>
    <cellStyle name="20 % - Markeringsfarve6 3 8 5" xfId="14763" xr:uid="{00000000-0005-0000-0000-0000141B0000}"/>
    <cellStyle name="20 % - Markeringsfarve6 3 8 5 2" xfId="37334" xr:uid="{00000000-0005-0000-0000-00001F820000}"/>
    <cellStyle name="20 % - Markeringsfarve6 3 8 6" xfId="14764" xr:uid="{00000000-0005-0000-0000-0000151B0000}"/>
    <cellStyle name="20 % - Markeringsfarve6 3 8 6 2" xfId="37335" xr:uid="{00000000-0005-0000-0000-000020820000}"/>
    <cellStyle name="20 % - Markeringsfarve6 3 8 7" xfId="27743" xr:uid="{00000000-0005-0000-0000-000011820000}"/>
    <cellStyle name="20 % - Markeringsfarve6 3 9" xfId="14765" xr:uid="{00000000-0005-0000-0000-0000161B0000}"/>
    <cellStyle name="20 % - Markeringsfarve6 3 9 2" xfId="14766" xr:uid="{00000000-0005-0000-0000-0000171B0000}"/>
    <cellStyle name="20 % - Markeringsfarve6 3 9 3" xfId="14767" xr:uid="{00000000-0005-0000-0000-0000181B0000}"/>
    <cellStyle name="20 % - Markeringsfarve6 3 9 3 2" xfId="14768" xr:uid="{00000000-0005-0000-0000-0000191B0000}"/>
    <cellStyle name="20 % - Markeringsfarve6 3 9 3 2 2" xfId="37338" xr:uid="{00000000-0005-0000-0000-000023820000}"/>
    <cellStyle name="20 % - Markeringsfarve6 3 9 3 3" xfId="14769" xr:uid="{00000000-0005-0000-0000-00001A1B0000}"/>
    <cellStyle name="20 % - Markeringsfarve6 3 9 3 3 2" xfId="37339" xr:uid="{00000000-0005-0000-0000-000024820000}"/>
    <cellStyle name="20 % - Markeringsfarve6 3 9 3 4" xfId="37337" xr:uid="{00000000-0005-0000-0000-000022820000}"/>
    <cellStyle name="20 % - Markeringsfarve6 3 9 4" xfId="37336" xr:uid="{00000000-0005-0000-0000-000021820000}"/>
    <cellStyle name="20 % - Markeringsfarve6 4" xfId="1057" xr:uid="{00000000-0005-0000-0000-00001B1B0000}"/>
    <cellStyle name="20 % - Markeringsfarve6 4 10" xfId="14770" xr:uid="{00000000-0005-0000-0000-00001C1B0000}"/>
    <cellStyle name="20 % - Markeringsfarve6 4 10 2" xfId="37340" xr:uid="{00000000-0005-0000-0000-000025820000}"/>
    <cellStyle name="20 % - Markeringsfarve6 4 11" xfId="14771" xr:uid="{00000000-0005-0000-0000-00001D1B0000}"/>
    <cellStyle name="20 % - Markeringsfarve6 4 11 2" xfId="37341" xr:uid="{00000000-0005-0000-0000-000026820000}"/>
    <cellStyle name="20 % - Markeringsfarve6 4 2" xfId="1058" xr:uid="{00000000-0005-0000-0000-00001E1B0000}"/>
    <cellStyle name="20 % - Markeringsfarve6 4 2 2" xfId="1059" xr:uid="{00000000-0005-0000-0000-00001F1B0000}"/>
    <cellStyle name="20 % - Markeringsfarve6 4 2 2 2" xfId="1060" xr:uid="{00000000-0005-0000-0000-0000201B0000}"/>
    <cellStyle name="20 % - Markeringsfarve6 4 2 2 2 2" xfId="5865" xr:uid="{00000000-0005-0000-0000-0000211B0000}"/>
    <cellStyle name="20 % - Markeringsfarve6 4 2 2 2 2 2" xfId="14772" xr:uid="{00000000-0005-0000-0000-0000221B0000}"/>
    <cellStyle name="20 % - Markeringsfarve6 4 2 2 2 2 2 2" xfId="37342" xr:uid="{00000000-0005-0000-0000-00002A820000}"/>
    <cellStyle name="20 % - Markeringsfarve6 4 2 2 2 2 3" xfId="14773" xr:uid="{00000000-0005-0000-0000-0000231B0000}"/>
    <cellStyle name="20 % - Markeringsfarve6 4 2 2 2 2 3 2" xfId="37343" xr:uid="{00000000-0005-0000-0000-00002B820000}"/>
    <cellStyle name="20 % - Markeringsfarve6 4 2 2 2 2 4" xfId="14774" xr:uid="{00000000-0005-0000-0000-0000241B0000}"/>
    <cellStyle name="20 % - Markeringsfarve6 4 2 2 2 2 4 2" xfId="37344" xr:uid="{00000000-0005-0000-0000-00002C820000}"/>
    <cellStyle name="20 % - Markeringsfarve6 4 2 2 2 2 5" xfId="29605" xr:uid="{00000000-0005-0000-0000-000029820000}"/>
    <cellStyle name="20 % - Markeringsfarve6 4 2 2 2 3" xfId="8729" xr:uid="{00000000-0005-0000-0000-0000251B0000}"/>
    <cellStyle name="20 % - Markeringsfarve6 4 2 2 2 3 2" xfId="31378" xr:uid="{00000000-0005-0000-0000-00002D820000}"/>
    <cellStyle name="20 % - Markeringsfarve6 4 2 2 2 4" xfId="14775" xr:uid="{00000000-0005-0000-0000-0000261B0000}"/>
    <cellStyle name="20 % - Markeringsfarve6 4 2 2 2 4 2" xfId="37345" xr:uid="{00000000-0005-0000-0000-00002E820000}"/>
    <cellStyle name="20 % - Markeringsfarve6 4 2 2 2 5" xfId="14776" xr:uid="{00000000-0005-0000-0000-0000271B0000}"/>
    <cellStyle name="20 % - Markeringsfarve6 4 2 2 2 5 2" xfId="37346" xr:uid="{00000000-0005-0000-0000-00002F820000}"/>
    <cellStyle name="20 % - Markeringsfarve6 4 2 2 2 6" xfId="27746" xr:uid="{00000000-0005-0000-0000-000028820000}"/>
    <cellStyle name="20 % - Markeringsfarve6 4 2 2 3" xfId="5864" xr:uid="{00000000-0005-0000-0000-0000281B0000}"/>
    <cellStyle name="20 % - Markeringsfarve6 4 2 2 3 2" xfId="14777" xr:uid="{00000000-0005-0000-0000-0000291B0000}"/>
    <cellStyle name="20 % - Markeringsfarve6 4 2 2 3 2 2" xfId="37347" xr:uid="{00000000-0005-0000-0000-000031820000}"/>
    <cellStyle name="20 % - Markeringsfarve6 4 2 2 3 3" xfId="14778" xr:uid="{00000000-0005-0000-0000-00002A1B0000}"/>
    <cellStyle name="20 % - Markeringsfarve6 4 2 2 3 3 2" xfId="37348" xr:uid="{00000000-0005-0000-0000-000032820000}"/>
    <cellStyle name="20 % - Markeringsfarve6 4 2 2 3 4" xfId="14779" xr:uid="{00000000-0005-0000-0000-00002B1B0000}"/>
    <cellStyle name="20 % - Markeringsfarve6 4 2 2 3 4 2" xfId="37349" xr:uid="{00000000-0005-0000-0000-000033820000}"/>
    <cellStyle name="20 % - Markeringsfarve6 4 2 2 3 5" xfId="29604" xr:uid="{00000000-0005-0000-0000-000030820000}"/>
    <cellStyle name="20 % - Markeringsfarve6 4 2 2 4" xfId="8728" xr:uid="{00000000-0005-0000-0000-00002C1B0000}"/>
    <cellStyle name="20 % - Markeringsfarve6 4 2 2 4 2" xfId="14780" xr:uid="{00000000-0005-0000-0000-00002D1B0000}"/>
    <cellStyle name="20 % - Markeringsfarve6 4 2 2 4 2 2" xfId="37350" xr:uid="{00000000-0005-0000-0000-000035820000}"/>
    <cellStyle name="20 % - Markeringsfarve6 4 2 2 4 3" xfId="14781" xr:uid="{00000000-0005-0000-0000-00002E1B0000}"/>
    <cellStyle name="20 % - Markeringsfarve6 4 2 2 4 3 2" xfId="37351" xr:uid="{00000000-0005-0000-0000-000036820000}"/>
    <cellStyle name="20 % - Markeringsfarve6 4 2 2 4 4" xfId="14782" xr:uid="{00000000-0005-0000-0000-00002F1B0000}"/>
    <cellStyle name="20 % - Markeringsfarve6 4 2 2 4 4 2" xfId="37352" xr:uid="{00000000-0005-0000-0000-000037820000}"/>
    <cellStyle name="20 % - Markeringsfarve6 4 2 2 4 5" xfId="31377" xr:uid="{00000000-0005-0000-0000-000034820000}"/>
    <cellStyle name="20 % - Markeringsfarve6 4 2 2 5" xfId="14783" xr:uid="{00000000-0005-0000-0000-0000301B0000}"/>
    <cellStyle name="20 % - Markeringsfarve6 4 2 2 5 2" xfId="37353" xr:uid="{00000000-0005-0000-0000-000038820000}"/>
    <cellStyle name="20 % - Markeringsfarve6 4 2 2 6" xfId="14784" xr:uid="{00000000-0005-0000-0000-0000311B0000}"/>
    <cellStyle name="20 % - Markeringsfarve6 4 2 2 6 2" xfId="37354" xr:uid="{00000000-0005-0000-0000-000039820000}"/>
    <cellStyle name="20 % - Markeringsfarve6 4 2 2 7" xfId="14785" xr:uid="{00000000-0005-0000-0000-0000321B0000}"/>
    <cellStyle name="20 % - Markeringsfarve6 4 2 2 7 2" xfId="37355" xr:uid="{00000000-0005-0000-0000-00003A820000}"/>
    <cellStyle name="20 % - Markeringsfarve6 4 2 2 8" xfId="27745" xr:uid="{00000000-0005-0000-0000-000027820000}"/>
    <cellStyle name="20 % - Markeringsfarve6 4 2 3" xfId="14786" xr:uid="{00000000-0005-0000-0000-0000331B0000}"/>
    <cellStyle name="20 % - Markeringsfarve6 4 2 3 2" xfId="14787" xr:uid="{00000000-0005-0000-0000-0000341B0000}"/>
    <cellStyle name="20 % - Markeringsfarve6 4 2 3 3" xfId="14788" xr:uid="{00000000-0005-0000-0000-0000351B0000}"/>
    <cellStyle name="20 % - Markeringsfarve6 4 2 3 3 2" xfId="14789" xr:uid="{00000000-0005-0000-0000-0000361B0000}"/>
    <cellStyle name="20 % - Markeringsfarve6 4 2 3 3 2 2" xfId="37358" xr:uid="{00000000-0005-0000-0000-00003D820000}"/>
    <cellStyle name="20 % - Markeringsfarve6 4 2 3 3 3" xfId="14790" xr:uid="{00000000-0005-0000-0000-0000371B0000}"/>
    <cellStyle name="20 % - Markeringsfarve6 4 2 3 3 3 2" xfId="37359" xr:uid="{00000000-0005-0000-0000-00003E820000}"/>
    <cellStyle name="20 % - Markeringsfarve6 4 2 3 3 4" xfId="37357" xr:uid="{00000000-0005-0000-0000-00003C820000}"/>
    <cellStyle name="20 % - Markeringsfarve6 4 2 3 4" xfId="37356" xr:uid="{00000000-0005-0000-0000-00003B820000}"/>
    <cellStyle name="20 % - Markeringsfarve6 4 2 4" xfId="14791" xr:uid="{00000000-0005-0000-0000-0000381B0000}"/>
    <cellStyle name="20 % - Markeringsfarve6 4 2 4 2" xfId="14792" xr:uid="{00000000-0005-0000-0000-0000391B0000}"/>
    <cellStyle name="20 % - Markeringsfarve6 4 2 4 2 2" xfId="37361" xr:uid="{00000000-0005-0000-0000-000040820000}"/>
    <cellStyle name="20 % - Markeringsfarve6 4 2 4 3" xfId="14793" xr:uid="{00000000-0005-0000-0000-00003A1B0000}"/>
    <cellStyle name="20 % - Markeringsfarve6 4 2 4 3 2" xfId="37362" xr:uid="{00000000-0005-0000-0000-000041820000}"/>
    <cellStyle name="20 % - Markeringsfarve6 4 2 4 4" xfId="14794" xr:uid="{00000000-0005-0000-0000-00003B1B0000}"/>
    <cellStyle name="20 % - Markeringsfarve6 4 2 4 4 2" xfId="37363" xr:uid="{00000000-0005-0000-0000-000042820000}"/>
    <cellStyle name="20 % - Markeringsfarve6 4 2 4 5" xfId="37360" xr:uid="{00000000-0005-0000-0000-00003F820000}"/>
    <cellStyle name="20 % - Markeringsfarve6 4 2 5" xfId="14795" xr:uid="{00000000-0005-0000-0000-00003C1B0000}"/>
    <cellStyle name="20 % - Markeringsfarve6 4 2 5 2" xfId="37364" xr:uid="{00000000-0005-0000-0000-000043820000}"/>
    <cellStyle name="20 % - Markeringsfarve6 4 2 6" xfId="14796" xr:uid="{00000000-0005-0000-0000-00003D1B0000}"/>
    <cellStyle name="20 % - Markeringsfarve6 4 2 6 2" xfId="37365" xr:uid="{00000000-0005-0000-0000-000044820000}"/>
    <cellStyle name="20 % - Markeringsfarve6 4 2 7" xfId="14797" xr:uid="{00000000-0005-0000-0000-00003E1B0000}"/>
    <cellStyle name="20 % - Markeringsfarve6 4 2 7 2" xfId="37366" xr:uid="{00000000-0005-0000-0000-000045820000}"/>
    <cellStyle name="20 % - Markeringsfarve6 4 3" xfId="1061" xr:uid="{00000000-0005-0000-0000-00003F1B0000}"/>
    <cellStyle name="20 % - Markeringsfarve6 4 3 10" xfId="14798" xr:uid="{00000000-0005-0000-0000-0000401B0000}"/>
    <cellStyle name="20 % - Markeringsfarve6 4 3 10 2" xfId="37367" xr:uid="{00000000-0005-0000-0000-000047820000}"/>
    <cellStyle name="20 % - Markeringsfarve6 4 3 11" xfId="27747" xr:uid="{00000000-0005-0000-0000-000046820000}"/>
    <cellStyle name="20 % - Markeringsfarve6 4 3 2" xfId="1062" xr:uid="{00000000-0005-0000-0000-0000411B0000}"/>
    <cellStyle name="20 % - Markeringsfarve6 4 3 2 2" xfId="1063" xr:uid="{00000000-0005-0000-0000-0000421B0000}"/>
    <cellStyle name="20 % - Markeringsfarve6 4 3 2 2 2" xfId="5868" xr:uid="{00000000-0005-0000-0000-0000431B0000}"/>
    <cellStyle name="20 % - Markeringsfarve6 4 3 2 2 2 2" xfId="14799" xr:uid="{00000000-0005-0000-0000-0000441B0000}"/>
    <cellStyle name="20 % - Markeringsfarve6 4 3 2 2 2 2 2" xfId="37368" xr:uid="{00000000-0005-0000-0000-00004B820000}"/>
    <cellStyle name="20 % - Markeringsfarve6 4 3 2 2 2 3" xfId="14800" xr:uid="{00000000-0005-0000-0000-0000451B0000}"/>
    <cellStyle name="20 % - Markeringsfarve6 4 3 2 2 2 3 2" xfId="37369" xr:uid="{00000000-0005-0000-0000-00004C820000}"/>
    <cellStyle name="20 % - Markeringsfarve6 4 3 2 2 2 4" xfId="14801" xr:uid="{00000000-0005-0000-0000-0000461B0000}"/>
    <cellStyle name="20 % - Markeringsfarve6 4 3 2 2 2 4 2" xfId="37370" xr:uid="{00000000-0005-0000-0000-00004D820000}"/>
    <cellStyle name="20 % - Markeringsfarve6 4 3 2 2 2 5" xfId="29608" xr:uid="{00000000-0005-0000-0000-00004A820000}"/>
    <cellStyle name="20 % - Markeringsfarve6 4 3 2 2 3" xfId="8732" xr:uid="{00000000-0005-0000-0000-0000471B0000}"/>
    <cellStyle name="20 % - Markeringsfarve6 4 3 2 2 3 2" xfId="31381" xr:uid="{00000000-0005-0000-0000-00004E820000}"/>
    <cellStyle name="20 % - Markeringsfarve6 4 3 2 2 4" xfId="14802" xr:uid="{00000000-0005-0000-0000-0000481B0000}"/>
    <cellStyle name="20 % - Markeringsfarve6 4 3 2 2 4 2" xfId="37371" xr:uid="{00000000-0005-0000-0000-00004F820000}"/>
    <cellStyle name="20 % - Markeringsfarve6 4 3 2 2 5" xfId="14803" xr:uid="{00000000-0005-0000-0000-0000491B0000}"/>
    <cellStyle name="20 % - Markeringsfarve6 4 3 2 2 5 2" xfId="37372" xr:uid="{00000000-0005-0000-0000-000050820000}"/>
    <cellStyle name="20 % - Markeringsfarve6 4 3 2 2 6" xfId="27749" xr:uid="{00000000-0005-0000-0000-000049820000}"/>
    <cellStyle name="20 % - Markeringsfarve6 4 3 2 3" xfId="5867" xr:uid="{00000000-0005-0000-0000-00004A1B0000}"/>
    <cellStyle name="20 % - Markeringsfarve6 4 3 2 3 2" xfId="14804" xr:uid="{00000000-0005-0000-0000-00004B1B0000}"/>
    <cellStyle name="20 % - Markeringsfarve6 4 3 2 3 2 2" xfId="37373" xr:uid="{00000000-0005-0000-0000-000052820000}"/>
    <cellStyle name="20 % - Markeringsfarve6 4 3 2 3 3" xfId="14805" xr:uid="{00000000-0005-0000-0000-00004C1B0000}"/>
    <cellStyle name="20 % - Markeringsfarve6 4 3 2 3 3 2" xfId="37374" xr:uid="{00000000-0005-0000-0000-000053820000}"/>
    <cellStyle name="20 % - Markeringsfarve6 4 3 2 3 4" xfId="14806" xr:uid="{00000000-0005-0000-0000-00004D1B0000}"/>
    <cellStyle name="20 % - Markeringsfarve6 4 3 2 3 4 2" xfId="37375" xr:uid="{00000000-0005-0000-0000-000054820000}"/>
    <cellStyle name="20 % - Markeringsfarve6 4 3 2 3 5" xfId="29607" xr:uid="{00000000-0005-0000-0000-000051820000}"/>
    <cellStyle name="20 % - Markeringsfarve6 4 3 2 4" xfId="8731" xr:uid="{00000000-0005-0000-0000-00004E1B0000}"/>
    <cellStyle name="20 % - Markeringsfarve6 4 3 2 4 2" xfId="14807" xr:uid="{00000000-0005-0000-0000-00004F1B0000}"/>
    <cellStyle name="20 % - Markeringsfarve6 4 3 2 4 2 2" xfId="37376" xr:uid="{00000000-0005-0000-0000-000056820000}"/>
    <cellStyle name="20 % - Markeringsfarve6 4 3 2 4 3" xfId="14808" xr:uid="{00000000-0005-0000-0000-0000501B0000}"/>
    <cellStyle name="20 % - Markeringsfarve6 4 3 2 4 3 2" xfId="37377" xr:uid="{00000000-0005-0000-0000-000057820000}"/>
    <cellStyle name="20 % - Markeringsfarve6 4 3 2 4 4" xfId="14809" xr:uid="{00000000-0005-0000-0000-0000511B0000}"/>
    <cellStyle name="20 % - Markeringsfarve6 4 3 2 4 4 2" xfId="37378" xr:uid="{00000000-0005-0000-0000-000058820000}"/>
    <cellStyle name="20 % - Markeringsfarve6 4 3 2 4 5" xfId="31380" xr:uid="{00000000-0005-0000-0000-000055820000}"/>
    <cellStyle name="20 % - Markeringsfarve6 4 3 2 5" xfId="14810" xr:uid="{00000000-0005-0000-0000-0000521B0000}"/>
    <cellStyle name="20 % - Markeringsfarve6 4 3 2 5 2" xfId="37379" xr:uid="{00000000-0005-0000-0000-000059820000}"/>
    <cellStyle name="20 % - Markeringsfarve6 4 3 2 6" xfId="14811" xr:uid="{00000000-0005-0000-0000-0000531B0000}"/>
    <cellStyle name="20 % - Markeringsfarve6 4 3 2 6 2" xfId="37380" xr:uid="{00000000-0005-0000-0000-00005A820000}"/>
    <cellStyle name="20 % - Markeringsfarve6 4 3 2 7" xfId="14812" xr:uid="{00000000-0005-0000-0000-0000541B0000}"/>
    <cellStyle name="20 % - Markeringsfarve6 4 3 2 7 2" xfId="37381" xr:uid="{00000000-0005-0000-0000-00005B820000}"/>
    <cellStyle name="20 % - Markeringsfarve6 4 3 2 8" xfId="27748" xr:uid="{00000000-0005-0000-0000-000048820000}"/>
    <cellStyle name="20 % - Markeringsfarve6 4 3 3" xfId="1064" xr:uid="{00000000-0005-0000-0000-0000551B0000}"/>
    <cellStyle name="20 % - Markeringsfarve6 4 3 3 2" xfId="1065" xr:uid="{00000000-0005-0000-0000-0000561B0000}"/>
    <cellStyle name="20 % - Markeringsfarve6 4 3 3 2 2" xfId="5870" xr:uid="{00000000-0005-0000-0000-0000571B0000}"/>
    <cellStyle name="20 % - Markeringsfarve6 4 3 3 2 2 2" xfId="14813" xr:uid="{00000000-0005-0000-0000-0000581B0000}"/>
    <cellStyle name="20 % - Markeringsfarve6 4 3 3 2 2 2 2" xfId="37382" xr:uid="{00000000-0005-0000-0000-00005F820000}"/>
    <cellStyle name="20 % - Markeringsfarve6 4 3 3 2 2 3" xfId="14814" xr:uid="{00000000-0005-0000-0000-0000591B0000}"/>
    <cellStyle name="20 % - Markeringsfarve6 4 3 3 2 2 3 2" xfId="37383" xr:uid="{00000000-0005-0000-0000-000060820000}"/>
    <cellStyle name="20 % - Markeringsfarve6 4 3 3 2 2 4" xfId="14815" xr:uid="{00000000-0005-0000-0000-00005A1B0000}"/>
    <cellStyle name="20 % - Markeringsfarve6 4 3 3 2 2 4 2" xfId="37384" xr:uid="{00000000-0005-0000-0000-000061820000}"/>
    <cellStyle name="20 % - Markeringsfarve6 4 3 3 2 2 5" xfId="29610" xr:uid="{00000000-0005-0000-0000-00005E820000}"/>
    <cellStyle name="20 % - Markeringsfarve6 4 3 3 2 3" xfId="8734" xr:uid="{00000000-0005-0000-0000-00005B1B0000}"/>
    <cellStyle name="20 % - Markeringsfarve6 4 3 3 2 3 2" xfId="31383" xr:uid="{00000000-0005-0000-0000-000062820000}"/>
    <cellStyle name="20 % - Markeringsfarve6 4 3 3 2 4" xfId="14816" xr:uid="{00000000-0005-0000-0000-00005C1B0000}"/>
    <cellStyle name="20 % - Markeringsfarve6 4 3 3 2 4 2" xfId="37385" xr:uid="{00000000-0005-0000-0000-000063820000}"/>
    <cellStyle name="20 % - Markeringsfarve6 4 3 3 2 5" xfId="14817" xr:uid="{00000000-0005-0000-0000-00005D1B0000}"/>
    <cellStyle name="20 % - Markeringsfarve6 4 3 3 2 5 2" xfId="37386" xr:uid="{00000000-0005-0000-0000-000064820000}"/>
    <cellStyle name="20 % - Markeringsfarve6 4 3 3 2 6" xfId="27751" xr:uid="{00000000-0005-0000-0000-00005D820000}"/>
    <cellStyle name="20 % - Markeringsfarve6 4 3 3 3" xfId="5869" xr:uid="{00000000-0005-0000-0000-00005E1B0000}"/>
    <cellStyle name="20 % - Markeringsfarve6 4 3 3 3 2" xfId="14818" xr:uid="{00000000-0005-0000-0000-00005F1B0000}"/>
    <cellStyle name="20 % - Markeringsfarve6 4 3 3 3 2 2" xfId="37387" xr:uid="{00000000-0005-0000-0000-000066820000}"/>
    <cellStyle name="20 % - Markeringsfarve6 4 3 3 3 3" xfId="14819" xr:uid="{00000000-0005-0000-0000-0000601B0000}"/>
    <cellStyle name="20 % - Markeringsfarve6 4 3 3 3 3 2" xfId="37388" xr:uid="{00000000-0005-0000-0000-000067820000}"/>
    <cellStyle name="20 % - Markeringsfarve6 4 3 3 3 4" xfId="14820" xr:uid="{00000000-0005-0000-0000-0000611B0000}"/>
    <cellStyle name="20 % - Markeringsfarve6 4 3 3 3 4 2" xfId="37389" xr:uid="{00000000-0005-0000-0000-000068820000}"/>
    <cellStyle name="20 % - Markeringsfarve6 4 3 3 3 5" xfId="29609" xr:uid="{00000000-0005-0000-0000-000065820000}"/>
    <cellStyle name="20 % - Markeringsfarve6 4 3 3 4" xfId="8733" xr:uid="{00000000-0005-0000-0000-0000621B0000}"/>
    <cellStyle name="20 % - Markeringsfarve6 4 3 3 4 2" xfId="31382" xr:uid="{00000000-0005-0000-0000-000069820000}"/>
    <cellStyle name="20 % - Markeringsfarve6 4 3 3 5" xfId="14821" xr:uid="{00000000-0005-0000-0000-0000631B0000}"/>
    <cellStyle name="20 % - Markeringsfarve6 4 3 3 5 2" xfId="37390" xr:uid="{00000000-0005-0000-0000-00006A820000}"/>
    <cellStyle name="20 % - Markeringsfarve6 4 3 3 6" xfId="14822" xr:uid="{00000000-0005-0000-0000-0000641B0000}"/>
    <cellStyle name="20 % - Markeringsfarve6 4 3 3 6 2" xfId="37391" xr:uid="{00000000-0005-0000-0000-00006B820000}"/>
    <cellStyle name="20 % - Markeringsfarve6 4 3 3 7" xfId="27750" xr:uid="{00000000-0005-0000-0000-00005C820000}"/>
    <cellStyle name="20 % - Markeringsfarve6 4 3 4" xfId="1066" xr:uid="{00000000-0005-0000-0000-0000651B0000}"/>
    <cellStyle name="20 % - Markeringsfarve6 4 3 4 2" xfId="5871" xr:uid="{00000000-0005-0000-0000-0000661B0000}"/>
    <cellStyle name="20 % - Markeringsfarve6 4 3 4 2 2" xfId="14823" xr:uid="{00000000-0005-0000-0000-0000671B0000}"/>
    <cellStyle name="20 % - Markeringsfarve6 4 3 4 2 2 2" xfId="37392" xr:uid="{00000000-0005-0000-0000-00006E820000}"/>
    <cellStyle name="20 % - Markeringsfarve6 4 3 4 2 3" xfId="14824" xr:uid="{00000000-0005-0000-0000-0000681B0000}"/>
    <cellStyle name="20 % - Markeringsfarve6 4 3 4 2 3 2" xfId="37393" xr:uid="{00000000-0005-0000-0000-00006F820000}"/>
    <cellStyle name="20 % - Markeringsfarve6 4 3 4 2 4" xfId="14825" xr:uid="{00000000-0005-0000-0000-0000691B0000}"/>
    <cellStyle name="20 % - Markeringsfarve6 4 3 4 2 4 2" xfId="37394" xr:uid="{00000000-0005-0000-0000-000070820000}"/>
    <cellStyle name="20 % - Markeringsfarve6 4 3 4 2 5" xfId="29611" xr:uid="{00000000-0005-0000-0000-00006D820000}"/>
    <cellStyle name="20 % - Markeringsfarve6 4 3 4 3" xfId="8735" xr:uid="{00000000-0005-0000-0000-00006A1B0000}"/>
    <cellStyle name="20 % - Markeringsfarve6 4 3 4 3 2" xfId="31384" xr:uid="{00000000-0005-0000-0000-000071820000}"/>
    <cellStyle name="20 % - Markeringsfarve6 4 3 4 4" xfId="14826" xr:uid="{00000000-0005-0000-0000-00006B1B0000}"/>
    <cellStyle name="20 % - Markeringsfarve6 4 3 4 4 2" xfId="37395" xr:uid="{00000000-0005-0000-0000-000072820000}"/>
    <cellStyle name="20 % - Markeringsfarve6 4 3 4 5" xfId="14827" xr:uid="{00000000-0005-0000-0000-00006C1B0000}"/>
    <cellStyle name="20 % - Markeringsfarve6 4 3 4 5 2" xfId="37396" xr:uid="{00000000-0005-0000-0000-000073820000}"/>
    <cellStyle name="20 % - Markeringsfarve6 4 3 4 6" xfId="27752" xr:uid="{00000000-0005-0000-0000-00006C820000}"/>
    <cellStyle name="20 % - Markeringsfarve6 4 3 5" xfId="1067" xr:uid="{00000000-0005-0000-0000-00006D1B0000}"/>
    <cellStyle name="20 % - Markeringsfarve6 4 3 5 2" xfId="5872" xr:uid="{00000000-0005-0000-0000-00006E1B0000}"/>
    <cellStyle name="20 % - Markeringsfarve6 4 3 5 2 2" xfId="14828" xr:uid="{00000000-0005-0000-0000-00006F1B0000}"/>
    <cellStyle name="20 % - Markeringsfarve6 4 3 5 2 2 2" xfId="37397" xr:uid="{00000000-0005-0000-0000-000076820000}"/>
    <cellStyle name="20 % - Markeringsfarve6 4 3 5 2 3" xfId="14829" xr:uid="{00000000-0005-0000-0000-0000701B0000}"/>
    <cellStyle name="20 % - Markeringsfarve6 4 3 5 2 3 2" xfId="37398" xr:uid="{00000000-0005-0000-0000-000077820000}"/>
    <cellStyle name="20 % - Markeringsfarve6 4 3 5 2 4" xfId="14830" xr:uid="{00000000-0005-0000-0000-0000711B0000}"/>
    <cellStyle name="20 % - Markeringsfarve6 4 3 5 2 4 2" xfId="37399" xr:uid="{00000000-0005-0000-0000-000078820000}"/>
    <cellStyle name="20 % - Markeringsfarve6 4 3 5 2 5" xfId="29612" xr:uid="{00000000-0005-0000-0000-000075820000}"/>
    <cellStyle name="20 % - Markeringsfarve6 4 3 5 3" xfId="8736" xr:uid="{00000000-0005-0000-0000-0000721B0000}"/>
    <cellStyle name="20 % - Markeringsfarve6 4 3 5 3 2" xfId="31385" xr:uid="{00000000-0005-0000-0000-000079820000}"/>
    <cellStyle name="20 % - Markeringsfarve6 4 3 5 4" xfId="14831" xr:uid="{00000000-0005-0000-0000-0000731B0000}"/>
    <cellStyle name="20 % - Markeringsfarve6 4 3 5 4 2" xfId="37400" xr:uid="{00000000-0005-0000-0000-00007A820000}"/>
    <cellStyle name="20 % - Markeringsfarve6 4 3 5 5" xfId="14832" xr:uid="{00000000-0005-0000-0000-0000741B0000}"/>
    <cellStyle name="20 % - Markeringsfarve6 4 3 5 5 2" xfId="37401" xr:uid="{00000000-0005-0000-0000-00007B820000}"/>
    <cellStyle name="20 % - Markeringsfarve6 4 3 5 6" xfId="27753" xr:uid="{00000000-0005-0000-0000-000074820000}"/>
    <cellStyle name="20 % - Markeringsfarve6 4 3 6" xfId="5866" xr:uid="{00000000-0005-0000-0000-0000751B0000}"/>
    <cellStyle name="20 % - Markeringsfarve6 4 3 6 2" xfId="14833" xr:uid="{00000000-0005-0000-0000-0000761B0000}"/>
    <cellStyle name="20 % - Markeringsfarve6 4 3 6 2 2" xfId="37402" xr:uid="{00000000-0005-0000-0000-00007D820000}"/>
    <cellStyle name="20 % - Markeringsfarve6 4 3 6 3" xfId="14834" xr:uid="{00000000-0005-0000-0000-0000771B0000}"/>
    <cellStyle name="20 % - Markeringsfarve6 4 3 6 3 2" xfId="37403" xr:uid="{00000000-0005-0000-0000-00007E820000}"/>
    <cellStyle name="20 % - Markeringsfarve6 4 3 6 4" xfId="14835" xr:uid="{00000000-0005-0000-0000-0000781B0000}"/>
    <cellStyle name="20 % - Markeringsfarve6 4 3 6 4 2" xfId="37404" xr:uid="{00000000-0005-0000-0000-00007F820000}"/>
    <cellStyle name="20 % - Markeringsfarve6 4 3 6 5" xfId="29606" xr:uid="{00000000-0005-0000-0000-00007C820000}"/>
    <cellStyle name="20 % - Markeringsfarve6 4 3 7" xfId="8730" xr:uid="{00000000-0005-0000-0000-0000791B0000}"/>
    <cellStyle name="20 % - Markeringsfarve6 4 3 7 2" xfId="14836" xr:uid="{00000000-0005-0000-0000-00007A1B0000}"/>
    <cellStyle name="20 % - Markeringsfarve6 4 3 7 2 2" xfId="37405" xr:uid="{00000000-0005-0000-0000-000081820000}"/>
    <cellStyle name="20 % - Markeringsfarve6 4 3 7 3" xfId="14837" xr:uid="{00000000-0005-0000-0000-00007B1B0000}"/>
    <cellStyle name="20 % - Markeringsfarve6 4 3 7 3 2" xfId="37406" xr:uid="{00000000-0005-0000-0000-000082820000}"/>
    <cellStyle name="20 % - Markeringsfarve6 4 3 7 4" xfId="14838" xr:uid="{00000000-0005-0000-0000-00007C1B0000}"/>
    <cellStyle name="20 % - Markeringsfarve6 4 3 7 4 2" xfId="37407" xr:uid="{00000000-0005-0000-0000-000083820000}"/>
    <cellStyle name="20 % - Markeringsfarve6 4 3 7 5" xfId="31379" xr:uid="{00000000-0005-0000-0000-000080820000}"/>
    <cellStyle name="20 % - Markeringsfarve6 4 3 8" xfId="14839" xr:uid="{00000000-0005-0000-0000-00007D1B0000}"/>
    <cellStyle name="20 % - Markeringsfarve6 4 3 8 2" xfId="37408" xr:uid="{00000000-0005-0000-0000-000084820000}"/>
    <cellStyle name="20 % - Markeringsfarve6 4 3 9" xfId="14840" xr:uid="{00000000-0005-0000-0000-00007E1B0000}"/>
    <cellStyle name="20 % - Markeringsfarve6 4 3 9 2" xfId="37409" xr:uid="{00000000-0005-0000-0000-000085820000}"/>
    <cellStyle name="20 % - Markeringsfarve6 4 4" xfId="1068" xr:uid="{00000000-0005-0000-0000-00007F1B0000}"/>
    <cellStyle name="20 % - Markeringsfarve6 4 4 10" xfId="14841" xr:uid="{00000000-0005-0000-0000-0000801B0000}"/>
    <cellStyle name="20 % - Markeringsfarve6 4 4 10 2" xfId="37410" xr:uid="{00000000-0005-0000-0000-000087820000}"/>
    <cellStyle name="20 % - Markeringsfarve6 4 4 11" xfId="27754" xr:uid="{00000000-0005-0000-0000-000086820000}"/>
    <cellStyle name="20 % - Markeringsfarve6 4 4 2" xfId="1069" xr:uid="{00000000-0005-0000-0000-0000811B0000}"/>
    <cellStyle name="20 % - Markeringsfarve6 4 4 2 2" xfId="1070" xr:uid="{00000000-0005-0000-0000-0000821B0000}"/>
    <cellStyle name="20 % - Markeringsfarve6 4 4 2 2 2" xfId="5875" xr:uid="{00000000-0005-0000-0000-0000831B0000}"/>
    <cellStyle name="20 % - Markeringsfarve6 4 4 2 2 2 2" xfId="14842" xr:uid="{00000000-0005-0000-0000-0000841B0000}"/>
    <cellStyle name="20 % - Markeringsfarve6 4 4 2 2 2 2 2" xfId="37411" xr:uid="{00000000-0005-0000-0000-00008B820000}"/>
    <cellStyle name="20 % - Markeringsfarve6 4 4 2 2 2 3" xfId="14843" xr:uid="{00000000-0005-0000-0000-0000851B0000}"/>
    <cellStyle name="20 % - Markeringsfarve6 4 4 2 2 2 3 2" xfId="37412" xr:uid="{00000000-0005-0000-0000-00008C820000}"/>
    <cellStyle name="20 % - Markeringsfarve6 4 4 2 2 2 4" xfId="14844" xr:uid="{00000000-0005-0000-0000-0000861B0000}"/>
    <cellStyle name="20 % - Markeringsfarve6 4 4 2 2 2 4 2" xfId="37413" xr:uid="{00000000-0005-0000-0000-00008D820000}"/>
    <cellStyle name="20 % - Markeringsfarve6 4 4 2 2 2 5" xfId="29615" xr:uid="{00000000-0005-0000-0000-00008A820000}"/>
    <cellStyle name="20 % - Markeringsfarve6 4 4 2 2 3" xfId="8739" xr:uid="{00000000-0005-0000-0000-0000871B0000}"/>
    <cellStyle name="20 % - Markeringsfarve6 4 4 2 2 3 2" xfId="31388" xr:uid="{00000000-0005-0000-0000-00008E820000}"/>
    <cellStyle name="20 % - Markeringsfarve6 4 4 2 2 4" xfId="14845" xr:uid="{00000000-0005-0000-0000-0000881B0000}"/>
    <cellStyle name="20 % - Markeringsfarve6 4 4 2 2 4 2" xfId="37414" xr:uid="{00000000-0005-0000-0000-00008F820000}"/>
    <cellStyle name="20 % - Markeringsfarve6 4 4 2 2 5" xfId="14846" xr:uid="{00000000-0005-0000-0000-0000891B0000}"/>
    <cellStyle name="20 % - Markeringsfarve6 4 4 2 2 5 2" xfId="37415" xr:uid="{00000000-0005-0000-0000-000090820000}"/>
    <cellStyle name="20 % - Markeringsfarve6 4 4 2 2 6" xfId="27756" xr:uid="{00000000-0005-0000-0000-000089820000}"/>
    <cellStyle name="20 % - Markeringsfarve6 4 4 2 3" xfId="5874" xr:uid="{00000000-0005-0000-0000-00008A1B0000}"/>
    <cellStyle name="20 % - Markeringsfarve6 4 4 2 3 2" xfId="14847" xr:uid="{00000000-0005-0000-0000-00008B1B0000}"/>
    <cellStyle name="20 % - Markeringsfarve6 4 4 2 3 2 2" xfId="37416" xr:uid="{00000000-0005-0000-0000-000092820000}"/>
    <cellStyle name="20 % - Markeringsfarve6 4 4 2 3 3" xfId="14848" xr:uid="{00000000-0005-0000-0000-00008C1B0000}"/>
    <cellStyle name="20 % - Markeringsfarve6 4 4 2 3 3 2" xfId="37417" xr:uid="{00000000-0005-0000-0000-000093820000}"/>
    <cellStyle name="20 % - Markeringsfarve6 4 4 2 3 4" xfId="14849" xr:uid="{00000000-0005-0000-0000-00008D1B0000}"/>
    <cellStyle name="20 % - Markeringsfarve6 4 4 2 3 4 2" xfId="37418" xr:uid="{00000000-0005-0000-0000-000094820000}"/>
    <cellStyle name="20 % - Markeringsfarve6 4 4 2 3 5" xfId="29614" xr:uid="{00000000-0005-0000-0000-000091820000}"/>
    <cellStyle name="20 % - Markeringsfarve6 4 4 2 4" xfId="8738" xr:uid="{00000000-0005-0000-0000-00008E1B0000}"/>
    <cellStyle name="20 % - Markeringsfarve6 4 4 2 4 2" xfId="14850" xr:uid="{00000000-0005-0000-0000-00008F1B0000}"/>
    <cellStyle name="20 % - Markeringsfarve6 4 4 2 4 2 2" xfId="37419" xr:uid="{00000000-0005-0000-0000-000096820000}"/>
    <cellStyle name="20 % - Markeringsfarve6 4 4 2 4 3" xfId="14851" xr:uid="{00000000-0005-0000-0000-0000901B0000}"/>
    <cellStyle name="20 % - Markeringsfarve6 4 4 2 4 3 2" xfId="37420" xr:uid="{00000000-0005-0000-0000-000097820000}"/>
    <cellStyle name="20 % - Markeringsfarve6 4 4 2 4 4" xfId="14852" xr:uid="{00000000-0005-0000-0000-0000911B0000}"/>
    <cellStyle name="20 % - Markeringsfarve6 4 4 2 4 4 2" xfId="37421" xr:uid="{00000000-0005-0000-0000-000098820000}"/>
    <cellStyle name="20 % - Markeringsfarve6 4 4 2 4 5" xfId="31387" xr:uid="{00000000-0005-0000-0000-000095820000}"/>
    <cellStyle name="20 % - Markeringsfarve6 4 4 2 5" xfId="14853" xr:uid="{00000000-0005-0000-0000-0000921B0000}"/>
    <cellStyle name="20 % - Markeringsfarve6 4 4 2 5 2" xfId="37422" xr:uid="{00000000-0005-0000-0000-000099820000}"/>
    <cellStyle name="20 % - Markeringsfarve6 4 4 2 6" xfId="14854" xr:uid="{00000000-0005-0000-0000-0000931B0000}"/>
    <cellStyle name="20 % - Markeringsfarve6 4 4 2 6 2" xfId="37423" xr:uid="{00000000-0005-0000-0000-00009A820000}"/>
    <cellStyle name="20 % - Markeringsfarve6 4 4 2 7" xfId="14855" xr:uid="{00000000-0005-0000-0000-0000941B0000}"/>
    <cellStyle name="20 % - Markeringsfarve6 4 4 2 7 2" xfId="37424" xr:uid="{00000000-0005-0000-0000-00009B820000}"/>
    <cellStyle name="20 % - Markeringsfarve6 4 4 2 8" xfId="27755" xr:uid="{00000000-0005-0000-0000-000088820000}"/>
    <cellStyle name="20 % - Markeringsfarve6 4 4 3" xfId="1071" xr:uid="{00000000-0005-0000-0000-0000951B0000}"/>
    <cellStyle name="20 % - Markeringsfarve6 4 4 3 2" xfId="1072" xr:uid="{00000000-0005-0000-0000-0000961B0000}"/>
    <cellStyle name="20 % - Markeringsfarve6 4 4 3 2 2" xfId="5877" xr:uid="{00000000-0005-0000-0000-0000971B0000}"/>
    <cellStyle name="20 % - Markeringsfarve6 4 4 3 2 2 2" xfId="14856" xr:uid="{00000000-0005-0000-0000-0000981B0000}"/>
    <cellStyle name="20 % - Markeringsfarve6 4 4 3 2 2 2 2" xfId="37425" xr:uid="{00000000-0005-0000-0000-00009F820000}"/>
    <cellStyle name="20 % - Markeringsfarve6 4 4 3 2 2 3" xfId="14857" xr:uid="{00000000-0005-0000-0000-0000991B0000}"/>
    <cellStyle name="20 % - Markeringsfarve6 4 4 3 2 2 3 2" xfId="37426" xr:uid="{00000000-0005-0000-0000-0000A0820000}"/>
    <cellStyle name="20 % - Markeringsfarve6 4 4 3 2 2 4" xfId="14858" xr:uid="{00000000-0005-0000-0000-00009A1B0000}"/>
    <cellStyle name="20 % - Markeringsfarve6 4 4 3 2 2 4 2" xfId="37427" xr:uid="{00000000-0005-0000-0000-0000A1820000}"/>
    <cellStyle name="20 % - Markeringsfarve6 4 4 3 2 2 5" xfId="29617" xr:uid="{00000000-0005-0000-0000-00009E820000}"/>
    <cellStyle name="20 % - Markeringsfarve6 4 4 3 2 3" xfId="8741" xr:uid="{00000000-0005-0000-0000-00009B1B0000}"/>
    <cellStyle name="20 % - Markeringsfarve6 4 4 3 2 3 2" xfId="31390" xr:uid="{00000000-0005-0000-0000-0000A2820000}"/>
    <cellStyle name="20 % - Markeringsfarve6 4 4 3 2 4" xfId="14859" xr:uid="{00000000-0005-0000-0000-00009C1B0000}"/>
    <cellStyle name="20 % - Markeringsfarve6 4 4 3 2 4 2" xfId="37428" xr:uid="{00000000-0005-0000-0000-0000A3820000}"/>
    <cellStyle name="20 % - Markeringsfarve6 4 4 3 2 5" xfId="14860" xr:uid="{00000000-0005-0000-0000-00009D1B0000}"/>
    <cellStyle name="20 % - Markeringsfarve6 4 4 3 2 5 2" xfId="37429" xr:uid="{00000000-0005-0000-0000-0000A4820000}"/>
    <cellStyle name="20 % - Markeringsfarve6 4 4 3 2 6" xfId="27758" xr:uid="{00000000-0005-0000-0000-00009D820000}"/>
    <cellStyle name="20 % - Markeringsfarve6 4 4 3 3" xfId="5876" xr:uid="{00000000-0005-0000-0000-00009E1B0000}"/>
    <cellStyle name="20 % - Markeringsfarve6 4 4 3 3 2" xfId="14861" xr:uid="{00000000-0005-0000-0000-00009F1B0000}"/>
    <cellStyle name="20 % - Markeringsfarve6 4 4 3 3 2 2" xfId="37430" xr:uid="{00000000-0005-0000-0000-0000A6820000}"/>
    <cellStyle name="20 % - Markeringsfarve6 4 4 3 3 3" xfId="14862" xr:uid="{00000000-0005-0000-0000-0000A01B0000}"/>
    <cellStyle name="20 % - Markeringsfarve6 4 4 3 3 3 2" xfId="37431" xr:uid="{00000000-0005-0000-0000-0000A7820000}"/>
    <cellStyle name="20 % - Markeringsfarve6 4 4 3 3 4" xfId="14863" xr:uid="{00000000-0005-0000-0000-0000A11B0000}"/>
    <cellStyle name="20 % - Markeringsfarve6 4 4 3 3 4 2" xfId="37432" xr:uid="{00000000-0005-0000-0000-0000A8820000}"/>
    <cellStyle name="20 % - Markeringsfarve6 4 4 3 3 5" xfId="29616" xr:uid="{00000000-0005-0000-0000-0000A5820000}"/>
    <cellStyle name="20 % - Markeringsfarve6 4 4 3 4" xfId="8740" xr:uid="{00000000-0005-0000-0000-0000A21B0000}"/>
    <cellStyle name="20 % - Markeringsfarve6 4 4 3 4 2" xfId="31389" xr:uid="{00000000-0005-0000-0000-0000A9820000}"/>
    <cellStyle name="20 % - Markeringsfarve6 4 4 3 5" xfId="14864" xr:uid="{00000000-0005-0000-0000-0000A31B0000}"/>
    <cellStyle name="20 % - Markeringsfarve6 4 4 3 5 2" xfId="37433" xr:uid="{00000000-0005-0000-0000-0000AA820000}"/>
    <cellStyle name="20 % - Markeringsfarve6 4 4 3 6" xfId="14865" xr:uid="{00000000-0005-0000-0000-0000A41B0000}"/>
    <cellStyle name="20 % - Markeringsfarve6 4 4 3 6 2" xfId="37434" xr:uid="{00000000-0005-0000-0000-0000AB820000}"/>
    <cellStyle name="20 % - Markeringsfarve6 4 4 3 7" xfId="27757" xr:uid="{00000000-0005-0000-0000-00009C820000}"/>
    <cellStyle name="20 % - Markeringsfarve6 4 4 4" xfId="1073" xr:uid="{00000000-0005-0000-0000-0000A51B0000}"/>
    <cellStyle name="20 % - Markeringsfarve6 4 4 4 2" xfId="5878" xr:uid="{00000000-0005-0000-0000-0000A61B0000}"/>
    <cellStyle name="20 % - Markeringsfarve6 4 4 4 2 2" xfId="14866" xr:uid="{00000000-0005-0000-0000-0000A71B0000}"/>
    <cellStyle name="20 % - Markeringsfarve6 4 4 4 2 2 2" xfId="37435" xr:uid="{00000000-0005-0000-0000-0000AE820000}"/>
    <cellStyle name="20 % - Markeringsfarve6 4 4 4 2 3" xfId="14867" xr:uid="{00000000-0005-0000-0000-0000A81B0000}"/>
    <cellStyle name="20 % - Markeringsfarve6 4 4 4 2 3 2" xfId="37436" xr:uid="{00000000-0005-0000-0000-0000AF820000}"/>
    <cellStyle name="20 % - Markeringsfarve6 4 4 4 2 4" xfId="14868" xr:uid="{00000000-0005-0000-0000-0000A91B0000}"/>
    <cellStyle name="20 % - Markeringsfarve6 4 4 4 2 4 2" xfId="37437" xr:uid="{00000000-0005-0000-0000-0000B0820000}"/>
    <cellStyle name="20 % - Markeringsfarve6 4 4 4 2 5" xfId="29618" xr:uid="{00000000-0005-0000-0000-0000AD820000}"/>
    <cellStyle name="20 % - Markeringsfarve6 4 4 4 3" xfId="8742" xr:uid="{00000000-0005-0000-0000-0000AA1B0000}"/>
    <cellStyle name="20 % - Markeringsfarve6 4 4 4 3 2" xfId="31391" xr:uid="{00000000-0005-0000-0000-0000B1820000}"/>
    <cellStyle name="20 % - Markeringsfarve6 4 4 4 4" xfId="14869" xr:uid="{00000000-0005-0000-0000-0000AB1B0000}"/>
    <cellStyle name="20 % - Markeringsfarve6 4 4 4 4 2" xfId="37438" xr:uid="{00000000-0005-0000-0000-0000B2820000}"/>
    <cellStyle name="20 % - Markeringsfarve6 4 4 4 5" xfId="14870" xr:uid="{00000000-0005-0000-0000-0000AC1B0000}"/>
    <cellStyle name="20 % - Markeringsfarve6 4 4 4 5 2" xfId="37439" xr:uid="{00000000-0005-0000-0000-0000B3820000}"/>
    <cellStyle name="20 % - Markeringsfarve6 4 4 4 6" xfId="27759" xr:uid="{00000000-0005-0000-0000-0000AC820000}"/>
    <cellStyle name="20 % - Markeringsfarve6 4 4 5" xfId="1074" xr:uid="{00000000-0005-0000-0000-0000AD1B0000}"/>
    <cellStyle name="20 % - Markeringsfarve6 4 4 5 2" xfId="5879" xr:uid="{00000000-0005-0000-0000-0000AE1B0000}"/>
    <cellStyle name="20 % - Markeringsfarve6 4 4 5 2 2" xfId="14871" xr:uid="{00000000-0005-0000-0000-0000AF1B0000}"/>
    <cellStyle name="20 % - Markeringsfarve6 4 4 5 2 2 2" xfId="37440" xr:uid="{00000000-0005-0000-0000-0000B6820000}"/>
    <cellStyle name="20 % - Markeringsfarve6 4 4 5 2 3" xfId="14872" xr:uid="{00000000-0005-0000-0000-0000B01B0000}"/>
    <cellStyle name="20 % - Markeringsfarve6 4 4 5 2 3 2" xfId="37441" xr:uid="{00000000-0005-0000-0000-0000B7820000}"/>
    <cellStyle name="20 % - Markeringsfarve6 4 4 5 2 4" xfId="14873" xr:uid="{00000000-0005-0000-0000-0000B11B0000}"/>
    <cellStyle name="20 % - Markeringsfarve6 4 4 5 2 4 2" xfId="37442" xr:uid="{00000000-0005-0000-0000-0000B8820000}"/>
    <cellStyle name="20 % - Markeringsfarve6 4 4 5 2 5" xfId="29619" xr:uid="{00000000-0005-0000-0000-0000B5820000}"/>
    <cellStyle name="20 % - Markeringsfarve6 4 4 5 3" xfId="8743" xr:uid="{00000000-0005-0000-0000-0000B21B0000}"/>
    <cellStyle name="20 % - Markeringsfarve6 4 4 5 3 2" xfId="31392" xr:uid="{00000000-0005-0000-0000-0000B9820000}"/>
    <cellStyle name="20 % - Markeringsfarve6 4 4 5 4" xfId="14874" xr:uid="{00000000-0005-0000-0000-0000B31B0000}"/>
    <cellStyle name="20 % - Markeringsfarve6 4 4 5 4 2" xfId="37443" xr:uid="{00000000-0005-0000-0000-0000BA820000}"/>
    <cellStyle name="20 % - Markeringsfarve6 4 4 5 5" xfId="14875" xr:uid="{00000000-0005-0000-0000-0000B41B0000}"/>
    <cellStyle name="20 % - Markeringsfarve6 4 4 5 5 2" xfId="37444" xr:uid="{00000000-0005-0000-0000-0000BB820000}"/>
    <cellStyle name="20 % - Markeringsfarve6 4 4 5 6" xfId="27760" xr:uid="{00000000-0005-0000-0000-0000B4820000}"/>
    <cellStyle name="20 % - Markeringsfarve6 4 4 6" xfId="5873" xr:uid="{00000000-0005-0000-0000-0000B51B0000}"/>
    <cellStyle name="20 % - Markeringsfarve6 4 4 6 2" xfId="14876" xr:uid="{00000000-0005-0000-0000-0000B61B0000}"/>
    <cellStyle name="20 % - Markeringsfarve6 4 4 6 2 2" xfId="37445" xr:uid="{00000000-0005-0000-0000-0000BD820000}"/>
    <cellStyle name="20 % - Markeringsfarve6 4 4 6 3" xfId="14877" xr:uid="{00000000-0005-0000-0000-0000B71B0000}"/>
    <cellStyle name="20 % - Markeringsfarve6 4 4 6 3 2" xfId="37446" xr:uid="{00000000-0005-0000-0000-0000BE820000}"/>
    <cellStyle name="20 % - Markeringsfarve6 4 4 6 4" xfId="14878" xr:uid="{00000000-0005-0000-0000-0000B81B0000}"/>
    <cellStyle name="20 % - Markeringsfarve6 4 4 6 4 2" xfId="37447" xr:uid="{00000000-0005-0000-0000-0000BF820000}"/>
    <cellStyle name="20 % - Markeringsfarve6 4 4 6 5" xfId="29613" xr:uid="{00000000-0005-0000-0000-0000BC820000}"/>
    <cellStyle name="20 % - Markeringsfarve6 4 4 7" xfId="8737" xr:uid="{00000000-0005-0000-0000-0000B91B0000}"/>
    <cellStyle name="20 % - Markeringsfarve6 4 4 7 2" xfId="14879" xr:uid="{00000000-0005-0000-0000-0000BA1B0000}"/>
    <cellStyle name="20 % - Markeringsfarve6 4 4 7 2 2" xfId="37448" xr:uid="{00000000-0005-0000-0000-0000C1820000}"/>
    <cellStyle name="20 % - Markeringsfarve6 4 4 7 3" xfId="14880" xr:uid="{00000000-0005-0000-0000-0000BB1B0000}"/>
    <cellStyle name="20 % - Markeringsfarve6 4 4 7 3 2" xfId="37449" xr:uid="{00000000-0005-0000-0000-0000C2820000}"/>
    <cellStyle name="20 % - Markeringsfarve6 4 4 7 4" xfId="14881" xr:uid="{00000000-0005-0000-0000-0000BC1B0000}"/>
    <cellStyle name="20 % - Markeringsfarve6 4 4 7 4 2" xfId="37450" xr:uid="{00000000-0005-0000-0000-0000C3820000}"/>
    <cellStyle name="20 % - Markeringsfarve6 4 4 7 5" xfId="31386" xr:uid="{00000000-0005-0000-0000-0000C0820000}"/>
    <cellStyle name="20 % - Markeringsfarve6 4 4 8" xfId="14882" xr:uid="{00000000-0005-0000-0000-0000BD1B0000}"/>
    <cellStyle name="20 % - Markeringsfarve6 4 4 8 2" xfId="37451" xr:uid="{00000000-0005-0000-0000-0000C4820000}"/>
    <cellStyle name="20 % - Markeringsfarve6 4 4 9" xfId="14883" xr:uid="{00000000-0005-0000-0000-0000BE1B0000}"/>
    <cellStyle name="20 % - Markeringsfarve6 4 4 9 2" xfId="37452" xr:uid="{00000000-0005-0000-0000-0000C5820000}"/>
    <cellStyle name="20 % - Markeringsfarve6 4 5" xfId="1075" xr:uid="{00000000-0005-0000-0000-0000BF1B0000}"/>
    <cellStyle name="20 % - Markeringsfarve6 4 5 2" xfId="14884" xr:uid="{00000000-0005-0000-0000-0000C01B0000}"/>
    <cellStyle name="20 % - Markeringsfarve6 4 5 2 2" xfId="14885" xr:uid="{00000000-0005-0000-0000-0000C11B0000}"/>
    <cellStyle name="20 % - Markeringsfarve6 4 5 2 3" xfId="14886" xr:uid="{00000000-0005-0000-0000-0000C21B0000}"/>
    <cellStyle name="20 % - Markeringsfarve6 4 5 2 3 2" xfId="14887" xr:uid="{00000000-0005-0000-0000-0000C31B0000}"/>
    <cellStyle name="20 % - Markeringsfarve6 4 5 2 3 2 2" xfId="37455" xr:uid="{00000000-0005-0000-0000-0000C8820000}"/>
    <cellStyle name="20 % - Markeringsfarve6 4 5 2 3 3" xfId="14888" xr:uid="{00000000-0005-0000-0000-0000C41B0000}"/>
    <cellStyle name="20 % - Markeringsfarve6 4 5 2 3 3 2" xfId="37456" xr:uid="{00000000-0005-0000-0000-0000C9820000}"/>
    <cellStyle name="20 % - Markeringsfarve6 4 5 2 3 4" xfId="37454" xr:uid="{00000000-0005-0000-0000-0000C7820000}"/>
    <cellStyle name="20 % - Markeringsfarve6 4 5 2 4" xfId="37453" xr:uid="{00000000-0005-0000-0000-0000C6820000}"/>
    <cellStyle name="20 % - Markeringsfarve6 4 5 3" xfId="14889" xr:uid="{00000000-0005-0000-0000-0000C51B0000}"/>
    <cellStyle name="20 % - Markeringsfarve6 4 5 3 2" xfId="14890" xr:uid="{00000000-0005-0000-0000-0000C61B0000}"/>
    <cellStyle name="20 % - Markeringsfarve6 4 5 3 2 2" xfId="37458" xr:uid="{00000000-0005-0000-0000-0000CB820000}"/>
    <cellStyle name="20 % - Markeringsfarve6 4 5 3 3" xfId="14891" xr:uid="{00000000-0005-0000-0000-0000C71B0000}"/>
    <cellStyle name="20 % - Markeringsfarve6 4 5 3 3 2" xfId="37459" xr:uid="{00000000-0005-0000-0000-0000CC820000}"/>
    <cellStyle name="20 % - Markeringsfarve6 4 5 3 4" xfId="14892" xr:uid="{00000000-0005-0000-0000-0000C81B0000}"/>
    <cellStyle name="20 % - Markeringsfarve6 4 5 3 4 2" xfId="37460" xr:uid="{00000000-0005-0000-0000-0000CD820000}"/>
    <cellStyle name="20 % - Markeringsfarve6 4 5 3 5" xfId="37457" xr:uid="{00000000-0005-0000-0000-0000CA820000}"/>
    <cellStyle name="20 % - Markeringsfarve6 4 5 4" xfId="14893" xr:uid="{00000000-0005-0000-0000-0000C91B0000}"/>
    <cellStyle name="20 % - Markeringsfarve6 4 5 4 2" xfId="37461" xr:uid="{00000000-0005-0000-0000-0000CE820000}"/>
    <cellStyle name="20 % - Markeringsfarve6 4 5 5" xfId="14894" xr:uid="{00000000-0005-0000-0000-0000CA1B0000}"/>
    <cellStyle name="20 % - Markeringsfarve6 4 5 5 2" xfId="37462" xr:uid="{00000000-0005-0000-0000-0000CF820000}"/>
    <cellStyle name="20 % - Markeringsfarve6 4 5 6" xfId="14895" xr:uid="{00000000-0005-0000-0000-0000CB1B0000}"/>
    <cellStyle name="20 % - Markeringsfarve6 4 5 6 2" xfId="37463" xr:uid="{00000000-0005-0000-0000-0000D0820000}"/>
    <cellStyle name="20 % - Markeringsfarve6 4 6" xfId="1076" xr:uid="{00000000-0005-0000-0000-0000CC1B0000}"/>
    <cellStyle name="20 % - Markeringsfarve6 4 6 2" xfId="1077" xr:uid="{00000000-0005-0000-0000-0000CD1B0000}"/>
    <cellStyle name="20 % - Markeringsfarve6 4 6 2 2" xfId="5881" xr:uid="{00000000-0005-0000-0000-0000CE1B0000}"/>
    <cellStyle name="20 % - Markeringsfarve6 4 6 2 2 2" xfId="14896" xr:uid="{00000000-0005-0000-0000-0000CF1B0000}"/>
    <cellStyle name="20 % - Markeringsfarve6 4 6 2 2 2 2" xfId="37464" xr:uid="{00000000-0005-0000-0000-0000D4820000}"/>
    <cellStyle name="20 % - Markeringsfarve6 4 6 2 2 3" xfId="14897" xr:uid="{00000000-0005-0000-0000-0000D01B0000}"/>
    <cellStyle name="20 % - Markeringsfarve6 4 6 2 2 3 2" xfId="37465" xr:uid="{00000000-0005-0000-0000-0000D5820000}"/>
    <cellStyle name="20 % - Markeringsfarve6 4 6 2 2 4" xfId="14898" xr:uid="{00000000-0005-0000-0000-0000D11B0000}"/>
    <cellStyle name="20 % - Markeringsfarve6 4 6 2 2 4 2" xfId="37466" xr:uid="{00000000-0005-0000-0000-0000D6820000}"/>
    <cellStyle name="20 % - Markeringsfarve6 4 6 2 2 5" xfId="29621" xr:uid="{00000000-0005-0000-0000-0000D3820000}"/>
    <cellStyle name="20 % - Markeringsfarve6 4 6 2 3" xfId="8745" xr:uid="{00000000-0005-0000-0000-0000D21B0000}"/>
    <cellStyle name="20 % - Markeringsfarve6 4 6 2 3 2" xfId="31394" xr:uid="{00000000-0005-0000-0000-0000D7820000}"/>
    <cellStyle name="20 % - Markeringsfarve6 4 6 2 4" xfId="14899" xr:uid="{00000000-0005-0000-0000-0000D31B0000}"/>
    <cellStyle name="20 % - Markeringsfarve6 4 6 2 4 2" xfId="37467" xr:uid="{00000000-0005-0000-0000-0000D8820000}"/>
    <cellStyle name="20 % - Markeringsfarve6 4 6 2 5" xfId="14900" xr:uid="{00000000-0005-0000-0000-0000D41B0000}"/>
    <cellStyle name="20 % - Markeringsfarve6 4 6 2 5 2" xfId="37468" xr:uid="{00000000-0005-0000-0000-0000D9820000}"/>
    <cellStyle name="20 % - Markeringsfarve6 4 6 2 6" xfId="27762" xr:uid="{00000000-0005-0000-0000-0000D2820000}"/>
    <cellStyle name="20 % - Markeringsfarve6 4 6 3" xfId="5880" xr:uid="{00000000-0005-0000-0000-0000D51B0000}"/>
    <cellStyle name="20 % - Markeringsfarve6 4 6 3 2" xfId="14901" xr:uid="{00000000-0005-0000-0000-0000D61B0000}"/>
    <cellStyle name="20 % - Markeringsfarve6 4 6 3 2 2" xfId="37469" xr:uid="{00000000-0005-0000-0000-0000DB820000}"/>
    <cellStyle name="20 % - Markeringsfarve6 4 6 3 3" xfId="14902" xr:uid="{00000000-0005-0000-0000-0000D71B0000}"/>
    <cellStyle name="20 % - Markeringsfarve6 4 6 3 3 2" xfId="37470" xr:uid="{00000000-0005-0000-0000-0000DC820000}"/>
    <cellStyle name="20 % - Markeringsfarve6 4 6 3 4" xfId="14903" xr:uid="{00000000-0005-0000-0000-0000D81B0000}"/>
    <cellStyle name="20 % - Markeringsfarve6 4 6 3 4 2" xfId="37471" xr:uid="{00000000-0005-0000-0000-0000DD820000}"/>
    <cellStyle name="20 % - Markeringsfarve6 4 6 3 5" xfId="29620" xr:uid="{00000000-0005-0000-0000-0000DA820000}"/>
    <cellStyle name="20 % - Markeringsfarve6 4 6 4" xfId="8744" xr:uid="{00000000-0005-0000-0000-0000D91B0000}"/>
    <cellStyle name="20 % - Markeringsfarve6 4 6 4 2" xfId="31393" xr:uid="{00000000-0005-0000-0000-0000DE820000}"/>
    <cellStyle name="20 % - Markeringsfarve6 4 6 5" xfId="14904" xr:uid="{00000000-0005-0000-0000-0000DA1B0000}"/>
    <cellStyle name="20 % - Markeringsfarve6 4 6 5 2" xfId="37472" xr:uid="{00000000-0005-0000-0000-0000DF820000}"/>
    <cellStyle name="20 % - Markeringsfarve6 4 6 6" xfId="14905" xr:uid="{00000000-0005-0000-0000-0000DB1B0000}"/>
    <cellStyle name="20 % - Markeringsfarve6 4 6 6 2" xfId="37473" xr:uid="{00000000-0005-0000-0000-0000E0820000}"/>
    <cellStyle name="20 % - Markeringsfarve6 4 6 7" xfId="27761" xr:uid="{00000000-0005-0000-0000-0000D1820000}"/>
    <cellStyle name="20 % - Markeringsfarve6 4 7" xfId="14906" xr:uid="{00000000-0005-0000-0000-0000DC1B0000}"/>
    <cellStyle name="20 % - Markeringsfarve6 4 7 2" xfId="14907" xr:uid="{00000000-0005-0000-0000-0000DD1B0000}"/>
    <cellStyle name="20 % - Markeringsfarve6 4 7 3" xfId="14908" xr:uid="{00000000-0005-0000-0000-0000DE1B0000}"/>
    <cellStyle name="20 % - Markeringsfarve6 4 7 3 2" xfId="14909" xr:uid="{00000000-0005-0000-0000-0000DF1B0000}"/>
    <cellStyle name="20 % - Markeringsfarve6 4 7 3 2 2" xfId="37476" xr:uid="{00000000-0005-0000-0000-0000E3820000}"/>
    <cellStyle name="20 % - Markeringsfarve6 4 7 3 3" xfId="14910" xr:uid="{00000000-0005-0000-0000-0000E01B0000}"/>
    <cellStyle name="20 % - Markeringsfarve6 4 7 3 3 2" xfId="37477" xr:uid="{00000000-0005-0000-0000-0000E4820000}"/>
    <cellStyle name="20 % - Markeringsfarve6 4 7 3 4" xfId="37475" xr:uid="{00000000-0005-0000-0000-0000E2820000}"/>
    <cellStyle name="20 % - Markeringsfarve6 4 7 4" xfId="37474" xr:uid="{00000000-0005-0000-0000-0000E1820000}"/>
    <cellStyle name="20 % - Markeringsfarve6 4 8" xfId="14911" xr:uid="{00000000-0005-0000-0000-0000E11B0000}"/>
    <cellStyle name="20 % - Markeringsfarve6 4 8 2" xfId="14912" xr:uid="{00000000-0005-0000-0000-0000E21B0000}"/>
    <cellStyle name="20 % - Markeringsfarve6 4 8 2 2" xfId="37479" xr:uid="{00000000-0005-0000-0000-0000E6820000}"/>
    <cellStyle name="20 % - Markeringsfarve6 4 8 3" xfId="14913" xr:uid="{00000000-0005-0000-0000-0000E31B0000}"/>
    <cellStyle name="20 % - Markeringsfarve6 4 8 3 2" xfId="37480" xr:uid="{00000000-0005-0000-0000-0000E7820000}"/>
    <cellStyle name="20 % - Markeringsfarve6 4 8 4" xfId="14914" xr:uid="{00000000-0005-0000-0000-0000E41B0000}"/>
    <cellStyle name="20 % - Markeringsfarve6 4 8 4 2" xfId="37481" xr:uid="{00000000-0005-0000-0000-0000E8820000}"/>
    <cellStyle name="20 % - Markeringsfarve6 4 8 5" xfId="37478" xr:uid="{00000000-0005-0000-0000-0000E5820000}"/>
    <cellStyle name="20 % - Markeringsfarve6 4 9" xfId="14915" xr:uid="{00000000-0005-0000-0000-0000E51B0000}"/>
    <cellStyle name="20 % - Markeringsfarve6 4 9 2" xfId="37482" xr:uid="{00000000-0005-0000-0000-0000E9820000}"/>
    <cellStyle name="20 % - Markeringsfarve6 5" xfId="1078" xr:uid="{00000000-0005-0000-0000-0000E61B0000}"/>
    <cellStyle name="20 % - Markeringsfarve6 5 2" xfId="1079" xr:uid="{00000000-0005-0000-0000-0000E71B0000}"/>
    <cellStyle name="20 % - Markeringsfarve6 5 2 2" xfId="14916" xr:uid="{00000000-0005-0000-0000-0000E81B0000}"/>
    <cellStyle name="20 % - Markeringsfarve6 5 2 2 2" xfId="14917" xr:uid="{00000000-0005-0000-0000-0000E91B0000}"/>
    <cellStyle name="20 % - Markeringsfarve6 5 2 2 3" xfId="14918" xr:uid="{00000000-0005-0000-0000-0000EA1B0000}"/>
    <cellStyle name="20 % - Markeringsfarve6 5 2 2 3 2" xfId="14919" xr:uid="{00000000-0005-0000-0000-0000EB1B0000}"/>
    <cellStyle name="20 % - Markeringsfarve6 5 2 2 3 2 2" xfId="37485" xr:uid="{00000000-0005-0000-0000-0000EC820000}"/>
    <cellStyle name="20 % - Markeringsfarve6 5 2 2 3 3" xfId="14920" xr:uid="{00000000-0005-0000-0000-0000EC1B0000}"/>
    <cellStyle name="20 % - Markeringsfarve6 5 2 2 3 3 2" xfId="37486" xr:uid="{00000000-0005-0000-0000-0000ED820000}"/>
    <cellStyle name="20 % - Markeringsfarve6 5 2 2 3 4" xfId="37484" xr:uid="{00000000-0005-0000-0000-0000EB820000}"/>
    <cellStyle name="20 % - Markeringsfarve6 5 2 2 4" xfId="37483" xr:uid="{00000000-0005-0000-0000-0000EA820000}"/>
    <cellStyle name="20 % - Markeringsfarve6 5 2 3" xfId="14921" xr:uid="{00000000-0005-0000-0000-0000ED1B0000}"/>
    <cellStyle name="20 % - Markeringsfarve6 5 2 3 2" xfId="14922" xr:uid="{00000000-0005-0000-0000-0000EE1B0000}"/>
    <cellStyle name="20 % - Markeringsfarve6 5 2 3 2 2" xfId="37488" xr:uid="{00000000-0005-0000-0000-0000EF820000}"/>
    <cellStyle name="20 % - Markeringsfarve6 5 2 3 3" xfId="14923" xr:uid="{00000000-0005-0000-0000-0000EF1B0000}"/>
    <cellStyle name="20 % - Markeringsfarve6 5 2 3 3 2" xfId="37489" xr:uid="{00000000-0005-0000-0000-0000F0820000}"/>
    <cellStyle name="20 % - Markeringsfarve6 5 2 3 4" xfId="14924" xr:uid="{00000000-0005-0000-0000-0000F01B0000}"/>
    <cellStyle name="20 % - Markeringsfarve6 5 2 3 4 2" xfId="37490" xr:uid="{00000000-0005-0000-0000-0000F1820000}"/>
    <cellStyle name="20 % - Markeringsfarve6 5 2 3 5" xfId="37487" xr:uid="{00000000-0005-0000-0000-0000EE820000}"/>
    <cellStyle name="20 % - Markeringsfarve6 5 2 4" xfId="14925" xr:uid="{00000000-0005-0000-0000-0000F11B0000}"/>
    <cellStyle name="20 % - Markeringsfarve6 5 2 4 2" xfId="37491" xr:uid="{00000000-0005-0000-0000-0000F2820000}"/>
    <cellStyle name="20 % - Markeringsfarve6 5 2 5" xfId="14926" xr:uid="{00000000-0005-0000-0000-0000F21B0000}"/>
    <cellStyle name="20 % - Markeringsfarve6 5 2 5 2" xfId="37492" xr:uid="{00000000-0005-0000-0000-0000F3820000}"/>
    <cellStyle name="20 % - Markeringsfarve6 5 2 6" xfId="14927" xr:uid="{00000000-0005-0000-0000-0000F31B0000}"/>
    <cellStyle name="20 % - Markeringsfarve6 5 2 6 2" xfId="37493" xr:uid="{00000000-0005-0000-0000-0000F4820000}"/>
    <cellStyle name="20 % - Markeringsfarve6 5 3" xfId="1080" xr:uid="{00000000-0005-0000-0000-0000F41B0000}"/>
    <cellStyle name="20 % - Markeringsfarve6 5 4" xfId="1081" xr:uid="{00000000-0005-0000-0000-0000F51B0000}"/>
    <cellStyle name="20 % - Markeringsfarve6 5 4 2" xfId="1082" xr:uid="{00000000-0005-0000-0000-0000F61B0000}"/>
    <cellStyle name="20 % - Markeringsfarve6 5 4 2 2" xfId="5883" xr:uid="{00000000-0005-0000-0000-0000F71B0000}"/>
    <cellStyle name="20 % - Markeringsfarve6 5 4 2 2 2" xfId="14928" xr:uid="{00000000-0005-0000-0000-0000F81B0000}"/>
    <cellStyle name="20 % - Markeringsfarve6 5 4 2 2 2 2" xfId="37494" xr:uid="{00000000-0005-0000-0000-0000F8820000}"/>
    <cellStyle name="20 % - Markeringsfarve6 5 4 2 2 3" xfId="14929" xr:uid="{00000000-0005-0000-0000-0000F91B0000}"/>
    <cellStyle name="20 % - Markeringsfarve6 5 4 2 2 3 2" xfId="37495" xr:uid="{00000000-0005-0000-0000-0000F9820000}"/>
    <cellStyle name="20 % - Markeringsfarve6 5 4 2 2 4" xfId="14930" xr:uid="{00000000-0005-0000-0000-0000FA1B0000}"/>
    <cellStyle name="20 % - Markeringsfarve6 5 4 2 2 4 2" xfId="37496" xr:uid="{00000000-0005-0000-0000-0000FA820000}"/>
    <cellStyle name="20 % - Markeringsfarve6 5 4 2 2 5" xfId="29623" xr:uid="{00000000-0005-0000-0000-0000F7820000}"/>
    <cellStyle name="20 % - Markeringsfarve6 5 4 2 3" xfId="8747" xr:uid="{00000000-0005-0000-0000-0000FB1B0000}"/>
    <cellStyle name="20 % - Markeringsfarve6 5 4 2 3 2" xfId="31396" xr:uid="{00000000-0005-0000-0000-0000FB820000}"/>
    <cellStyle name="20 % - Markeringsfarve6 5 4 2 4" xfId="14931" xr:uid="{00000000-0005-0000-0000-0000FC1B0000}"/>
    <cellStyle name="20 % - Markeringsfarve6 5 4 2 4 2" xfId="37497" xr:uid="{00000000-0005-0000-0000-0000FC820000}"/>
    <cellStyle name="20 % - Markeringsfarve6 5 4 2 5" xfId="14932" xr:uid="{00000000-0005-0000-0000-0000FD1B0000}"/>
    <cellStyle name="20 % - Markeringsfarve6 5 4 2 5 2" xfId="37498" xr:uid="{00000000-0005-0000-0000-0000FD820000}"/>
    <cellStyle name="20 % - Markeringsfarve6 5 4 2 6" xfId="27764" xr:uid="{00000000-0005-0000-0000-0000F6820000}"/>
    <cellStyle name="20 % - Markeringsfarve6 5 4 3" xfId="5882" xr:uid="{00000000-0005-0000-0000-0000FE1B0000}"/>
    <cellStyle name="20 % - Markeringsfarve6 5 4 3 2" xfId="14933" xr:uid="{00000000-0005-0000-0000-0000FF1B0000}"/>
    <cellStyle name="20 % - Markeringsfarve6 5 4 3 2 2" xfId="37499" xr:uid="{00000000-0005-0000-0000-0000FF820000}"/>
    <cellStyle name="20 % - Markeringsfarve6 5 4 3 3" xfId="14934" xr:uid="{00000000-0005-0000-0000-0000001C0000}"/>
    <cellStyle name="20 % - Markeringsfarve6 5 4 3 3 2" xfId="37500" xr:uid="{00000000-0005-0000-0000-000000830000}"/>
    <cellStyle name="20 % - Markeringsfarve6 5 4 3 4" xfId="14935" xr:uid="{00000000-0005-0000-0000-0000011C0000}"/>
    <cellStyle name="20 % - Markeringsfarve6 5 4 3 4 2" xfId="37501" xr:uid="{00000000-0005-0000-0000-000001830000}"/>
    <cellStyle name="20 % - Markeringsfarve6 5 4 3 5" xfId="29622" xr:uid="{00000000-0005-0000-0000-0000FE820000}"/>
    <cellStyle name="20 % - Markeringsfarve6 5 4 4" xfId="8746" xr:uid="{00000000-0005-0000-0000-0000021C0000}"/>
    <cellStyle name="20 % - Markeringsfarve6 5 4 4 2" xfId="31395" xr:uid="{00000000-0005-0000-0000-000002830000}"/>
    <cellStyle name="20 % - Markeringsfarve6 5 4 5" xfId="14936" xr:uid="{00000000-0005-0000-0000-0000031C0000}"/>
    <cellStyle name="20 % - Markeringsfarve6 5 4 5 2" xfId="37502" xr:uid="{00000000-0005-0000-0000-000003830000}"/>
    <cellStyle name="20 % - Markeringsfarve6 5 4 6" xfId="14937" xr:uid="{00000000-0005-0000-0000-0000041C0000}"/>
    <cellStyle name="20 % - Markeringsfarve6 5 4 6 2" xfId="37503" xr:uid="{00000000-0005-0000-0000-000004830000}"/>
    <cellStyle name="20 % - Markeringsfarve6 5 4 7" xfId="27763" xr:uid="{00000000-0005-0000-0000-0000F5820000}"/>
    <cellStyle name="20 % - Markeringsfarve6 5 5" xfId="14938" xr:uid="{00000000-0005-0000-0000-0000051C0000}"/>
    <cellStyle name="20 % - Markeringsfarve6 5 5 2" xfId="14939" xr:uid="{00000000-0005-0000-0000-0000061C0000}"/>
    <cellStyle name="20 % - Markeringsfarve6 5 5 3" xfId="14940" xr:uid="{00000000-0005-0000-0000-0000071C0000}"/>
    <cellStyle name="20 % - Markeringsfarve6 5 5 3 2" xfId="14941" xr:uid="{00000000-0005-0000-0000-0000081C0000}"/>
    <cellStyle name="20 % - Markeringsfarve6 5 5 3 2 2" xfId="37506" xr:uid="{00000000-0005-0000-0000-000007830000}"/>
    <cellStyle name="20 % - Markeringsfarve6 5 5 3 3" xfId="14942" xr:uid="{00000000-0005-0000-0000-0000091C0000}"/>
    <cellStyle name="20 % - Markeringsfarve6 5 5 3 3 2" xfId="37507" xr:uid="{00000000-0005-0000-0000-000008830000}"/>
    <cellStyle name="20 % - Markeringsfarve6 5 5 3 4" xfId="37505" xr:uid="{00000000-0005-0000-0000-000006830000}"/>
    <cellStyle name="20 % - Markeringsfarve6 5 5 4" xfId="37504" xr:uid="{00000000-0005-0000-0000-000005830000}"/>
    <cellStyle name="20 % - Markeringsfarve6 5 6" xfId="14943" xr:uid="{00000000-0005-0000-0000-00000A1C0000}"/>
    <cellStyle name="20 % - Markeringsfarve6 5 6 2" xfId="14944" xr:uid="{00000000-0005-0000-0000-00000B1C0000}"/>
    <cellStyle name="20 % - Markeringsfarve6 5 6 2 2" xfId="37509" xr:uid="{00000000-0005-0000-0000-00000A830000}"/>
    <cellStyle name="20 % - Markeringsfarve6 5 6 3" xfId="14945" xr:uid="{00000000-0005-0000-0000-00000C1C0000}"/>
    <cellStyle name="20 % - Markeringsfarve6 5 6 3 2" xfId="37510" xr:uid="{00000000-0005-0000-0000-00000B830000}"/>
    <cellStyle name="20 % - Markeringsfarve6 5 6 4" xfId="14946" xr:uid="{00000000-0005-0000-0000-00000D1C0000}"/>
    <cellStyle name="20 % - Markeringsfarve6 5 6 4 2" xfId="37511" xr:uid="{00000000-0005-0000-0000-00000C830000}"/>
    <cellStyle name="20 % - Markeringsfarve6 5 6 5" xfId="37508" xr:uid="{00000000-0005-0000-0000-000009830000}"/>
    <cellStyle name="20 % - Markeringsfarve6 5 7" xfId="14947" xr:uid="{00000000-0005-0000-0000-00000E1C0000}"/>
    <cellStyle name="20 % - Markeringsfarve6 5 7 2" xfId="37512" xr:uid="{00000000-0005-0000-0000-00000D830000}"/>
    <cellStyle name="20 % - Markeringsfarve6 5 8" xfId="14948" xr:uid="{00000000-0005-0000-0000-00000F1C0000}"/>
    <cellStyle name="20 % - Markeringsfarve6 5 8 2" xfId="37513" xr:uid="{00000000-0005-0000-0000-00000E830000}"/>
    <cellStyle name="20 % - Markeringsfarve6 5 9" xfId="14949" xr:uid="{00000000-0005-0000-0000-0000101C0000}"/>
    <cellStyle name="20 % - Markeringsfarve6 5 9 2" xfId="37514" xr:uid="{00000000-0005-0000-0000-00000F830000}"/>
    <cellStyle name="20 % - Markeringsfarve6 6" xfId="1083" xr:uid="{00000000-0005-0000-0000-0000111C0000}"/>
    <cellStyle name="20 % - Markeringsfarve6 6 2" xfId="1084" xr:uid="{00000000-0005-0000-0000-0000121C0000}"/>
    <cellStyle name="20 % - Markeringsfarve6 6 2 2" xfId="14950" xr:uid="{00000000-0005-0000-0000-0000131C0000}"/>
    <cellStyle name="20 % - Markeringsfarve6 6 2 2 2" xfId="14951" xr:uid="{00000000-0005-0000-0000-0000141C0000}"/>
    <cellStyle name="20 % - Markeringsfarve6 6 2 2 3" xfId="14952" xr:uid="{00000000-0005-0000-0000-0000151C0000}"/>
    <cellStyle name="20 % - Markeringsfarve6 6 2 2 3 2" xfId="14953" xr:uid="{00000000-0005-0000-0000-0000161C0000}"/>
    <cellStyle name="20 % - Markeringsfarve6 6 2 2 3 2 2" xfId="37517" xr:uid="{00000000-0005-0000-0000-000012830000}"/>
    <cellStyle name="20 % - Markeringsfarve6 6 2 2 3 3" xfId="14954" xr:uid="{00000000-0005-0000-0000-0000171C0000}"/>
    <cellStyle name="20 % - Markeringsfarve6 6 2 2 3 3 2" xfId="37518" xr:uid="{00000000-0005-0000-0000-000013830000}"/>
    <cellStyle name="20 % - Markeringsfarve6 6 2 2 3 4" xfId="37516" xr:uid="{00000000-0005-0000-0000-000011830000}"/>
    <cellStyle name="20 % - Markeringsfarve6 6 2 2 4" xfId="37515" xr:uid="{00000000-0005-0000-0000-000010830000}"/>
    <cellStyle name="20 % - Markeringsfarve6 6 2 3" xfId="14955" xr:uid="{00000000-0005-0000-0000-0000181C0000}"/>
    <cellStyle name="20 % - Markeringsfarve6 6 2 3 2" xfId="14956" xr:uid="{00000000-0005-0000-0000-0000191C0000}"/>
    <cellStyle name="20 % - Markeringsfarve6 6 2 3 2 2" xfId="37520" xr:uid="{00000000-0005-0000-0000-000015830000}"/>
    <cellStyle name="20 % - Markeringsfarve6 6 2 3 3" xfId="14957" xr:uid="{00000000-0005-0000-0000-00001A1C0000}"/>
    <cellStyle name="20 % - Markeringsfarve6 6 2 3 3 2" xfId="37521" xr:uid="{00000000-0005-0000-0000-000016830000}"/>
    <cellStyle name="20 % - Markeringsfarve6 6 2 3 4" xfId="14958" xr:uid="{00000000-0005-0000-0000-00001B1C0000}"/>
    <cellStyle name="20 % - Markeringsfarve6 6 2 3 4 2" xfId="37522" xr:uid="{00000000-0005-0000-0000-000017830000}"/>
    <cellStyle name="20 % - Markeringsfarve6 6 2 3 5" xfId="37519" xr:uid="{00000000-0005-0000-0000-000014830000}"/>
    <cellStyle name="20 % - Markeringsfarve6 6 2 4" xfId="14959" xr:uid="{00000000-0005-0000-0000-00001C1C0000}"/>
    <cellStyle name="20 % - Markeringsfarve6 6 2 4 2" xfId="37523" xr:uid="{00000000-0005-0000-0000-000018830000}"/>
    <cellStyle name="20 % - Markeringsfarve6 6 2 5" xfId="14960" xr:uid="{00000000-0005-0000-0000-00001D1C0000}"/>
    <cellStyle name="20 % - Markeringsfarve6 6 2 5 2" xfId="37524" xr:uid="{00000000-0005-0000-0000-000019830000}"/>
    <cellStyle name="20 % - Markeringsfarve6 6 2 6" xfId="14961" xr:uid="{00000000-0005-0000-0000-00001E1C0000}"/>
    <cellStyle name="20 % - Markeringsfarve6 6 2 6 2" xfId="37525" xr:uid="{00000000-0005-0000-0000-00001A830000}"/>
    <cellStyle name="20 % - Markeringsfarve6 6 3" xfId="1085" xr:uid="{00000000-0005-0000-0000-00001F1C0000}"/>
    <cellStyle name="20 % - Markeringsfarve6 6 4" xfId="1086" xr:uid="{00000000-0005-0000-0000-0000201C0000}"/>
    <cellStyle name="20 % - Markeringsfarve6 6 4 2" xfId="1087" xr:uid="{00000000-0005-0000-0000-0000211C0000}"/>
    <cellStyle name="20 % - Markeringsfarve6 6 4 2 2" xfId="5885" xr:uid="{00000000-0005-0000-0000-0000221C0000}"/>
    <cellStyle name="20 % - Markeringsfarve6 6 4 2 2 2" xfId="14962" xr:uid="{00000000-0005-0000-0000-0000231C0000}"/>
    <cellStyle name="20 % - Markeringsfarve6 6 4 2 2 2 2" xfId="37526" xr:uid="{00000000-0005-0000-0000-00001E830000}"/>
    <cellStyle name="20 % - Markeringsfarve6 6 4 2 2 3" xfId="14963" xr:uid="{00000000-0005-0000-0000-0000241C0000}"/>
    <cellStyle name="20 % - Markeringsfarve6 6 4 2 2 3 2" xfId="37527" xr:uid="{00000000-0005-0000-0000-00001F830000}"/>
    <cellStyle name="20 % - Markeringsfarve6 6 4 2 2 4" xfId="14964" xr:uid="{00000000-0005-0000-0000-0000251C0000}"/>
    <cellStyle name="20 % - Markeringsfarve6 6 4 2 2 4 2" xfId="37528" xr:uid="{00000000-0005-0000-0000-000020830000}"/>
    <cellStyle name="20 % - Markeringsfarve6 6 4 2 2 5" xfId="29625" xr:uid="{00000000-0005-0000-0000-00001D830000}"/>
    <cellStyle name="20 % - Markeringsfarve6 6 4 2 3" xfId="8749" xr:uid="{00000000-0005-0000-0000-0000261C0000}"/>
    <cellStyle name="20 % - Markeringsfarve6 6 4 2 3 2" xfId="31398" xr:uid="{00000000-0005-0000-0000-000021830000}"/>
    <cellStyle name="20 % - Markeringsfarve6 6 4 2 4" xfId="14965" xr:uid="{00000000-0005-0000-0000-0000271C0000}"/>
    <cellStyle name="20 % - Markeringsfarve6 6 4 2 4 2" xfId="37529" xr:uid="{00000000-0005-0000-0000-000022830000}"/>
    <cellStyle name="20 % - Markeringsfarve6 6 4 2 5" xfId="14966" xr:uid="{00000000-0005-0000-0000-0000281C0000}"/>
    <cellStyle name="20 % - Markeringsfarve6 6 4 2 5 2" xfId="37530" xr:uid="{00000000-0005-0000-0000-000023830000}"/>
    <cellStyle name="20 % - Markeringsfarve6 6 4 2 6" xfId="27766" xr:uid="{00000000-0005-0000-0000-00001C830000}"/>
    <cellStyle name="20 % - Markeringsfarve6 6 4 3" xfId="5884" xr:uid="{00000000-0005-0000-0000-0000291C0000}"/>
    <cellStyle name="20 % - Markeringsfarve6 6 4 3 2" xfId="14967" xr:uid="{00000000-0005-0000-0000-00002A1C0000}"/>
    <cellStyle name="20 % - Markeringsfarve6 6 4 3 2 2" xfId="37531" xr:uid="{00000000-0005-0000-0000-000025830000}"/>
    <cellStyle name="20 % - Markeringsfarve6 6 4 3 3" xfId="14968" xr:uid="{00000000-0005-0000-0000-00002B1C0000}"/>
    <cellStyle name="20 % - Markeringsfarve6 6 4 3 3 2" xfId="37532" xr:uid="{00000000-0005-0000-0000-000026830000}"/>
    <cellStyle name="20 % - Markeringsfarve6 6 4 3 4" xfId="14969" xr:uid="{00000000-0005-0000-0000-00002C1C0000}"/>
    <cellStyle name="20 % - Markeringsfarve6 6 4 3 4 2" xfId="37533" xr:uid="{00000000-0005-0000-0000-000027830000}"/>
    <cellStyle name="20 % - Markeringsfarve6 6 4 3 5" xfId="29624" xr:uid="{00000000-0005-0000-0000-000024830000}"/>
    <cellStyle name="20 % - Markeringsfarve6 6 4 4" xfId="8748" xr:uid="{00000000-0005-0000-0000-00002D1C0000}"/>
    <cellStyle name="20 % - Markeringsfarve6 6 4 4 2" xfId="31397" xr:uid="{00000000-0005-0000-0000-000028830000}"/>
    <cellStyle name="20 % - Markeringsfarve6 6 4 5" xfId="14970" xr:uid="{00000000-0005-0000-0000-00002E1C0000}"/>
    <cellStyle name="20 % - Markeringsfarve6 6 4 5 2" xfId="37534" xr:uid="{00000000-0005-0000-0000-000029830000}"/>
    <cellStyle name="20 % - Markeringsfarve6 6 4 6" xfId="14971" xr:uid="{00000000-0005-0000-0000-00002F1C0000}"/>
    <cellStyle name="20 % - Markeringsfarve6 6 4 6 2" xfId="37535" xr:uid="{00000000-0005-0000-0000-00002A830000}"/>
    <cellStyle name="20 % - Markeringsfarve6 6 4 7" xfId="27765" xr:uid="{00000000-0005-0000-0000-00001B830000}"/>
    <cellStyle name="20 % - Markeringsfarve6 6 5" xfId="14972" xr:uid="{00000000-0005-0000-0000-0000301C0000}"/>
    <cellStyle name="20 % - Markeringsfarve6 6 5 2" xfId="14973" xr:uid="{00000000-0005-0000-0000-0000311C0000}"/>
    <cellStyle name="20 % - Markeringsfarve6 6 5 3" xfId="14974" xr:uid="{00000000-0005-0000-0000-0000321C0000}"/>
    <cellStyle name="20 % - Markeringsfarve6 6 5 3 2" xfId="14975" xr:uid="{00000000-0005-0000-0000-0000331C0000}"/>
    <cellStyle name="20 % - Markeringsfarve6 6 5 3 2 2" xfId="37538" xr:uid="{00000000-0005-0000-0000-00002D830000}"/>
    <cellStyle name="20 % - Markeringsfarve6 6 5 3 3" xfId="14976" xr:uid="{00000000-0005-0000-0000-0000341C0000}"/>
    <cellStyle name="20 % - Markeringsfarve6 6 5 3 3 2" xfId="37539" xr:uid="{00000000-0005-0000-0000-00002E830000}"/>
    <cellStyle name="20 % - Markeringsfarve6 6 5 3 4" xfId="37537" xr:uid="{00000000-0005-0000-0000-00002C830000}"/>
    <cellStyle name="20 % - Markeringsfarve6 6 5 4" xfId="37536" xr:uid="{00000000-0005-0000-0000-00002B830000}"/>
    <cellStyle name="20 % - Markeringsfarve6 6 6" xfId="14977" xr:uid="{00000000-0005-0000-0000-0000351C0000}"/>
    <cellStyle name="20 % - Markeringsfarve6 6 6 2" xfId="14978" xr:uid="{00000000-0005-0000-0000-0000361C0000}"/>
    <cellStyle name="20 % - Markeringsfarve6 6 6 2 2" xfId="37541" xr:uid="{00000000-0005-0000-0000-000030830000}"/>
    <cellStyle name="20 % - Markeringsfarve6 6 6 3" xfId="14979" xr:uid="{00000000-0005-0000-0000-0000371C0000}"/>
    <cellStyle name="20 % - Markeringsfarve6 6 6 3 2" xfId="37542" xr:uid="{00000000-0005-0000-0000-000031830000}"/>
    <cellStyle name="20 % - Markeringsfarve6 6 6 4" xfId="14980" xr:uid="{00000000-0005-0000-0000-0000381C0000}"/>
    <cellStyle name="20 % - Markeringsfarve6 6 6 4 2" xfId="37543" xr:uid="{00000000-0005-0000-0000-000032830000}"/>
    <cellStyle name="20 % - Markeringsfarve6 6 6 5" xfId="37540" xr:uid="{00000000-0005-0000-0000-00002F830000}"/>
    <cellStyle name="20 % - Markeringsfarve6 6 7" xfId="14981" xr:uid="{00000000-0005-0000-0000-0000391C0000}"/>
    <cellStyle name="20 % - Markeringsfarve6 6 7 2" xfId="37544" xr:uid="{00000000-0005-0000-0000-000033830000}"/>
    <cellStyle name="20 % - Markeringsfarve6 6 8" xfId="14982" xr:uid="{00000000-0005-0000-0000-00003A1C0000}"/>
    <cellStyle name="20 % - Markeringsfarve6 6 8 2" xfId="37545" xr:uid="{00000000-0005-0000-0000-000034830000}"/>
    <cellStyle name="20 % - Markeringsfarve6 6 9" xfId="14983" xr:uid="{00000000-0005-0000-0000-00003B1C0000}"/>
    <cellStyle name="20 % - Markeringsfarve6 6 9 2" xfId="37546" xr:uid="{00000000-0005-0000-0000-000035830000}"/>
    <cellStyle name="20 % - Markeringsfarve6 7" xfId="1088" xr:uid="{00000000-0005-0000-0000-00003C1C0000}"/>
    <cellStyle name="20 % - Markeringsfarve6 7 2" xfId="1089" xr:uid="{00000000-0005-0000-0000-00003D1C0000}"/>
    <cellStyle name="20 % - Markeringsfarve6 7 2 2" xfId="1090" xr:uid="{00000000-0005-0000-0000-00003E1C0000}"/>
    <cellStyle name="20 % - Markeringsfarve6 7 2 2 2" xfId="5887" xr:uid="{00000000-0005-0000-0000-00003F1C0000}"/>
    <cellStyle name="20 % - Markeringsfarve6 7 2 2 2 2" xfId="14984" xr:uid="{00000000-0005-0000-0000-0000401C0000}"/>
    <cellStyle name="20 % - Markeringsfarve6 7 2 2 2 2 2" xfId="37547" xr:uid="{00000000-0005-0000-0000-000039830000}"/>
    <cellStyle name="20 % - Markeringsfarve6 7 2 2 2 3" xfId="14985" xr:uid="{00000000-0005-0000-0000-0000411C0000}"/>
    <cellStyle name="20 % - Markeringsfarve6 7 2 2 2 3 2" xfId="37548" xr:uid="{00000000-0005-0000-0000-00003A830000}"/>
    <cellStyle name="20 % - Markeringsfarve6 7 2 2 2 4" xfId="14986" xr:uid="{00000000-0005-0000-0000-0000421C0000}"/>
    <cellStyle name="20 % - Markeringsfarve6 7 2 2 2 4 2" xfId="37549" xr:uid="{00000000-0005-0000-0000-00003B830000}"/>
    <cellStyle name="20 % - Markeringsfarve6 7 2 2 2 5" xfId="29627" xr:uid="{00000000-0005-0000-0000-000038830000}"/>
    <cellStyle name="20 % - Markeringsfarve6 7 2 2 3" xfId="8751" xr:uid="{00000000-0005-0000-0000-0000431C0000}"/>
    <cellStyle name="20 % - Markeringsfarve6 7 2 2 3 2" xfId="31400" xr:uid="{00000000-0005-0000-0000-00003C830000}"/>
    <cellStyle name="20 % - Markeringsfarve6 7 2 2 4" xfId="14987" xr:uid="{00000000-0005-0000-0000-0000441C0000}"/>
    <cellStyle name="20 % - Markeringsfarve6 7 2 2 4 2" xfId="37550" xr:uid="{00000000-0005-0000-0000-00003D830000}"/>
    <cellStyle name="20 % - Markeringsfarve6 7 2 2 5" xfId="14988" xr:uid="{00000000-0005-0000-0000-0000451C0000}"/>
    <cellStyle name="20 % - Markeringsfarve6 7 2 2 5 2" xfId="37551" xr:uid="{00000000-0005-0000-0000-00003E830000}"/>
    <cellStyle name="20 % - Markeringsfarve6 7 2 2 6" xfId="27768" xr:uid="{00000000-0005-0000-0000-000037830000}"/>
    <cellStyle name="20 % - Markeringsfarve6 7 2 3" xfId="5886" xr:uid="{00000000-0005-0000-0000-0000461C0000}"/>
    <cellStyle name="20 % - Markeringsfarve6 7 2 3 2" xfId="14989" xr:uid="{00000000-0005-0000-0000-0000471C0000}"/>
    <cellStyle name="20 % - Markeringsfarve6 7 2 3 2 2" xfId="37552" xr:uid="{00000000-0005-0000-0000-000040830000}"/>
    <cellStyle name="20 % - Markeringsfarve6 7 2 3 3" xfId="14990" xr:uid="{00000000-0005-0000-0000-0000481C0000}"/>
    <cellStyle name="20 % - Markeringsfarve6 7 2 3 3 2" xfId="37553" xr:uid="{00000000-0005-0000-0000-000041830000}"/>
    <cellStyle name="20 % - Markeringsfarve6 7 2 3 4" xfId="14991" xr:uid="{00000000-0005-0000-0000-0000491C0000}"/>
    <cellStyle name="20 % - Markeringsfarve6 7 2 3 4 2" xfId="37554" xr:uid="{00000000-0005-0000-0000-000042830000}"/>
    <cellStyle name="20 % - Markeringsfarve6 7 2 3 5" xfId="29626" xr:uid="{00000000-0005-0000-0000-00003F830000}"/>
    <cellStyle name="20 % - Markeringsfarve6 7 2 4" xfId="8750" xr:uid="{00000000-0005-0000-0000-00004A1C0000}"/>
    <cellStyle name="20 % - Markeringsfarve6 7 2 4 2" xfId="14992" xr:uid="{00000000-0005-0000-0000-00004B1C0000}"/>
    <cellStyle name="20 % - Markeringsfarve6 7 2 4 2 2" xfId="37555" xr:uid="{00000000-0005-0000-0000-000044830000}"/>
    <cellStyle name="20 % - Markeringsfarve6 7 2 4 3" xfId="14993" xr:uid="{00000000-0005-0000-0000-00004C1C0000}"/>
    <cellStyle name="20 % - Markeringsfarve6 7 2 4 3 2" xfId="37556" xr:uid="{00000000-0005-0000-0000-000045830000}"/>
    <cellStyle name="20 % - Markeringsfarve6 7 2 4 4" xfId="14994" xr:uid="{00000000-0005-0000-0000-00004D1C0000}"/>
    <cellStyle name="20 % - Markeringsfarve6 7 2 4 4 2" xfId="37557" xr:uid="{00000000-0005-0000-0000-000046830000}"/>
    <cellStyle name="20 % - Markeringsfarve6 7 2 4 5" xfId="31399" xr:uid="{00000000-0005-0000-0000-000043830000}"/>
    <cellStyle name="20 % - Markeringsfarve6 7 2 5" xfId="14995" xr:uid="{00000000-0005-0000-0000-00004E1C0000}"/>
    <cellStyle name="20 % - Markeringsfarve6 7 2 5 2" xfId="37558" xr:uid="{00000000-0005-0000-0000-000047830000}"/>
    <cellStyle name="20 % - Markeringsfarve6 7 2 6" xfId="14996" xr:uid="{00000000-0005-0000-0000-00004F1C0000}"/>
    <cellStyle name="20 % - Markeringsfarve6 7 2 6 2" xfId="37559" xr:uid="{00000000-0005-0000-0000-000048830000}"/>
    <cellStyle name="20 % - Markeringsfarve6 7 2 7" xfId="14997" xr:uid="{00000000-0005-0000-0000-0000501C0000}"/>
    <cellStyle name="20 % - Markeringsfarve6 7 2 7 2" xfId="37560" xr:uid="{00000000-0005-0000-0000-000049830000}"/>
    <cellStyle name="20 % - Markeringsfarve6 7 2 8" xfId="27767" xr:uid="{00000000-0005-0000-0000-000036830000}"/>
    <cellStyle name="20 % - Markeringsfarve6 7 3" xfId="14998" xr:uid="{00000000-0005-0000-0000-0000511C0000}"/>
    <cellStyle name="20 % - Markeringsfarve6 7 3 2" xfId="14999" xr:uid="{00000000-0005-0000-0000-0000521C0000}"/>
    <cellStyle name="20 % - Markeringsfarve6 7 3 3" xfId="15000" xr:uid="{00000000-0005-0000-0000-0000531C0000}"/>
    <cellStyle name="20 % - Markeringsfarve6 7 3 3 2" xfId="15001" xr:uid="{00000000-0005-0000-0000-0000541C0000}"/>
    <cellStyle name="20 % - Markeringsfarve6 7 3 3 2 2" xfId="37563" xr:uid="{00000000-0005-0000-0000-00004C830000}"/>
    <cellStyle name="20 % - Markeringsfarve6 7 3 3 3" xfId="15002" xr:uid="{00000000-0005-0000-0000-0000551C0000}"/>
    <cellStyle name="20 % - Markeringsfarve6 7 3 3 3 2" xfId="37564" xr:uid="{00000000-0005-0000-0000-00004D830000}"/>
    <cellStyle name="20 % - Markeringsfarve6 7 3 3 4" xfId="37562" xr:uid="{00000000-0005-0000-0000-00004B830000}"/>
    <cellStyle name="20 % - Markeringsfarve6 7 3 4" xfId="37561" xr:uid="{00000000-0005-0000-0000-00004A830000}"/>
    <cellStyle name="20 % - Markeringsfarve6 7 4" xfId="15003" xr:uid="{00000000-0005-0000-0000-0000561C0000}"/>
    <cellStyle name="20 % - Markeringsfarve6 7 4 2" xfId="15004" xr:uid="{00000000-0005-0000-0000-0000571C0000}"/>
    <cellStyle name="20 % - Markeringsfarve6 7 4 2 2" xfId="37566" xr:uid="{00000000-0005-0000-0000-00004F830000}"/>
    <cellStyle name="20 % - Markeringsfarve6 7 4 3" xfId="15005" xr:uid="{00000000-0005-0000-0000-0000581C0000}"/>
    <cellStyle name="20 % - Markeringsfarve6 7 4 3 2" xfId="37567" xr:uid="{00000000-0005-0000-0000-000050830000}"/>
    <cellStyle name="20 % - Markeringsfarve6 7 4 4" xfId="15006" xr:uid="{00000000-0005-0000-0000-0000591C0000}"/>
    <cellStyle name="20 % - Markeringsfarve6 7 4 4 2" xfId="37568" xr:uid="{00000000-0005-0000-0000-000051830000}"/>
    <cellStyle name="20 % - Markeringsfarve6 7 4 5" xfId="37565" xr:uid="{00000000-0005-0000-0000-00004E830000}"/>
    <cellStyle name="20 % - Markeringsfarve6 7 5" xfId="15007" xr:uid="{00000000-0005-0000-0000-00005A1C0000}"/>
    <cellStyle name="20 % - Markeringsfarve6 7 5 2" xfId="37569" xr:uid="{00000000-0005-0000-0000-000052830000}"/>
    <cellStyle name="20 % - Markeringsfarve6 7 6" xfId="15008" xr:uid="{00000000-0005-0000-0000-00005B1C0000}"/>
    <cellStyle name="20 % - Markeringsfarve6 7 6 2" xfId="37570" xr:uid="{00000000-0005-0000-0000-000053830000}"/>
    <cellStyle name="20 % - Markeringsfarve6 7 7" xfId="15009" xr:uid="{00000000-0005-0000-0000-00005C1C0000}"/>
    <cellStyle name="20 % - Markeringsfarve6 7 7 2" xfId="37571" xr:uid="{00000000-0005-0000-0000-000054830000}"/>
    <cellStyle name="20 % - Markeringsfarve6 8" xfId="1091" xr:uid="{00000000-0005-0000-0000-00005D1C0000}"/>
    <cellStyle name="20 % - Markeringsfarve6 9" xfId="1092" xr:uid="{00000000-0005-0000-0000-00005E1C0000}"/>
    <cellStyle name="20% - Accent1" xfId="1093" builtinId="30" customBuiltin="1"/>
    <cellStyle name="20% - Accent1 2" xfId="1094" xr:uid="{00000000-0005-0000-0000-0000601C0000}"/>
    <cellStyle name="20% - Accent1 2 2" xfId="1095" xr:uid="{00000000-0005-0000-0000-0000611C0000}"/>
    <cellStyle name="20% - Accent1 2 2 2" xfId="15010" xr:uid="{00000000-0005-0000-0000-0000621C0000}"/>
    <cellStyle name="20% - Accent1 2 2 2 2" xfId="37572" xr:uid="{00000000-0005-0000-0000-000055830000}"/>
    <cellStyle name="20% - Accent1 2 2 3" xfId="15011" xr:uid="{00000000-0005-0000-0000-0000631C0000}"/>
    <cellStyle name="20% - Accent1 2 2 3 2" xfId="37573" xr:uid="{00000000-0005-0000-0000-000056830000}"/>
    <cellStyle name="20% - Accent1 2 2 4" xfId="15012" xr:uid="{00000000-0005-0000-0000-0000641C0000}"/>
    <cellStyle name="20% - Accent1 2 2 4 2" xfId="37574" xr:uid="{00000000-0005-0000-0000-000057830000}"/>
    <cellStyle name="20% - Accent1 2 3" xfId="4967" xr:uid="{00000000-0005-0000-0000-0000651C0000}"/>
    <cellStyle name="20% - Accent1 2 3 2" xfId="15013" xr:uid="{00000000-0005-0000-0000-0000661C0000}"/>
    <cellStyle name="20% - Accent1 2 3 2 2" xfId="37575" xr:uid="{00000000-0005-0000-0000-000058830000}"/>
    <cellStyle name="20% - Accent1 2 3 3" xfId="15014" xr:uid="{00000000-0005-0000-0000-0000671C0000}"/>
    <cellStyle name="20% - Accent1 2 3 3 2" xfId="37576" xr:uid="{00000000-0005-0000-0000-000059830000}"/>
    <cellStyle name="20% - Accent1 2 3 4" xfId="15015" xr:uid="{00000000-0005-0000-0000-0000681C0000}"/>
    <cellStyle name="20% - Accent1 2 3 4 2" xfId="37577" xr:uid="{00000000-0005-0000-0000-00005A830000}"/>
    <cellStyle name="20% - Accent1 2 4" xfId="15016" xr:uid="{00000000-0005-0000-0000-0000691C0000}"/>
    <cellStyle name="20% - Accent1 2 5" xfId="15017" xr:uid="{00000000-0005-0000-0000-00006A1C0000}"/>
    <cellStyle name="20% - Accent1 2 5 2" xfId="37578" xr:uid="{00000000-0005-0000-0000-00005B830000}"/>
    <cellStyle name="20% - Accent1 2 6" xfId="15018" xr:uid="{00000000-0005-0000-0000-00006B1C0000}"/>
    <cellStyle name="20% - Accent1 2 6 2" xfId="37579" xr:uid="{00000000-0005-0000-0000-00005C830000}"/>
    <cellStyle name="20% - Accent1 2 7" xfId="15019" xr:uid="{00000000-0005-0000-0000-00006C1C0000}"/>
    <cellStyle name="20% - Accent1 2 7 2" xfId="37580" xr:uid="{00000000-0005-0000-0000-00005D830000}"/>
    <cellStyle name="20% - Accent1 2 8" xfId="27147" xr:uid="{00000000-0005-0000-0000-000000000000}"/>
    <cellStyle name="20% - Accent1 3" xfId="1096" xr:uid="{00000000-0005-0000-0000-00006D1C0000}"/>
    <cellStyle name="20% - Accent1 3 2" xfId="4968" xr:uid="{00000000-0005-0000-0000-00006E1C0000}"/>
    <cellStyle name="20% - Accent1 3 2 2" xfId="15020" xr:uid="{00000000-0005-0000-0000-00006F1C0000}"/>
    <cellStyle name="20% - Accent1 3 2 2 2" xfId="37581" xr:uid="{00000000-0005-0000-0000-00005E830000}"/>
    <cellStyle name="20% - Accent1 3 2 3" xfId="15021" xr:uid="{00000000-0005-0000-0000-0000701C0000}"/>
    <cellStyle name="20% - Accent1 3 2 3 2" xfId="37582" xr:uid="{00000000-0005-0000-0000-00005F830000}"/>
    <cellStyle name="20% - Accent1 4" xfId="5888" xr:uid="{00000000-0005-0000-0000-0000711C0000}"/>
    <cellStyle name="20% - Accent1 4 2" xfId="15022" xr:uid="{00000000-0005-0000-0000-0000721C0000}"/>
    <cellStyle name="20% - Accent1 4 2 2" xfId="37583" xr:uid="{00000000-0005-0000-0000-000061830000}"/>
    <cellStyle name="20% - Accent1 4 3" xfId="15023" xr:uid="{00000000-0005-0000-0000-0000731C0000}"/>
    <cellStyle name="20% - Accent1 4 3 2" xfId="37584" xr:uid="{00000000-0005-0000-0000-000062830000}"/>
    <cellStyle name="20% - Accent1 4 4" xfId="15024" xr:uid="{00000000-0005-0000-0000-0000741C0000}"/>
    <cellStyle name="20% - Accent1 4 4 2" xfId="37585" xr:uid="{00000000-0005-0000-0000-000063830000}"/>
    <cellStyle name="20% - Accent1 4 5" xfId="29628" xr:uid="{00000000-0005-0000-0000-000060830000}"/>
    <cellStyle name="20% - Accent1 5" xfId="8752" xr:uid="{00000000-0005-0000-0000-0000751C0000}"/>
    <cellStyle name="20% - Accent1 5 2" xfId="31401" xr:uid="{00000000-0005-0000-0000-000064830000}"/>
    <cellStyle name="20% - Accent1 6" xfId="15025" xr:uid="{00000000-0005-0000-0000-0000761C0000}"/>
    <cellStyle name="20% - Accent1 6 2" xfId="37586" xr:uid="{00000000-0005-0000-0000-000065830000}"/>
    <cellStyle name="20% - Accent1 7" xfId="15026" xr:uid="{00000000-0005-0000-0000-0000771C0000}"/>
    <cellStyle name="20% - Accent1 7 2" xfId="37587" xr:uid="{00000000-0005-0000-0000-000066830000}"/>
    <cellStyle name="20% - Accent1 8" xfId="27121" xr:uid="{00000000-0005-0000-0000-0000781C0000}"/>
    <cellStyle name="20% - Accent1 8 2" xfId="49515" xr:uid="{00000000-0005-0000-0000-000067830000}"/>
    <cellStyle name="20% - Accent1 9" xfId="27769" xr:uid="{00000000-0005-0000-0000-000068830000}"/>
    <cellStyle name="20% - Accent2" xfId="1097" builtinId="34" customBuiltin="1"/>
    <cellStyle name="20% - Accent2 2" xfId="1098" xr:uid="{00000000-0005-0000-0000-00007A1C0000}"/>
    <cellStyle name="20% - Accent2 2 2" xfId="1099" xr:uid="{00000000-0005-0000-0000-00007B1C0000}"/>
    <cellStyle name="20% - Accent2 2 2 2" xfId="15027" xr:uid="{00000000-0005-0000-0000-00007C1C0000}"/>
    <cellStyle name="20% - Accent2 2 2 2 2" xfId="37588" xr:uid="{00000000-0005-0000-0000-000069830000}"/>
    <cellStyle name="20% - Accent2 2 2 3" xfId="15028" xr:uid="{00000000-0005-0000-0000-00007D1C0000}"/>
    <cellStyle name="20% - Accent2 2 2 3 2" xfId="37589" xr:uid="{00000000-0005-0000-0000-00006A830000}"/>
    <cellStyle name="20% - Accent2 2 2 4" xfId="15029" xr:uid="{00000000-0005-0000-0000-00007E1C0000}"/>
    <cellStyle name="20% - Accent2 2 2 4 2" xfId="37590" xr:uid="{00000000-0005-0000-0000-00006B830000}"/>
    <cellStyle name="20% - Accent2 2 3" xfId="4969" xr:uid="{00000000-0005-0000-0000-00007F1C0000}"/>
    <cellStyle name="20% - Accent2 2 3 2" xfId="15030" xr:uid="{00000000-0005-0000-0000-0000801C0000}"/>
    <cellStyle name="20% - Accent2 2 3 2 2" xfId="37591" xr:uid="{00000000-0005-0000-0000-00006C830000}"/>
    <cellStyle name="20% - Accent2 2 3 3" xfId="15031" xr:uid="{00000000-0005-0000-0000-0000811C0000}"/>
    <cellStyle name="20% - Accent2 2 3 3 2" xfId="37592" xr:uid="{00000000-0005-0000-0000-00006D830000}"/>
    <cellStyle name="20% - Accent2 2 3 4" xfId="15032" xr:uid="{00000000-0005-0000-0000-0000821C0000}"/>
    <cellStyle name="20% - Accent2 2 3 4 2" xfId="37593" xr:uid="{00000000-0005-0000-0000-00006E830000}"/>
    <cellStyle name="20% - Accent2 2 4" xfId="15033" xr:uid="{00000000-0005-0000-0000-0000831C0000}"/>
    <cellStyle name="20% - Accent2 2 5" xfId="15034" xr:uid="{00000000-0005-0000-0000-0000841C0000}"/>
    <cellStyle name="20% - Accent2 2 5 2" xfId="37594" xr:uid="{00000000-0005-0000-0000-00006F830000}"/>
    <cellStyle name="20% - Accent2 2 6" xfId="15035" xr:uid="{00000000-0005-0000-0000-0000851C0000}"/>
    <cellStyle name="20% - Accent2 2 6 2" xfId="37595" xr:uid="{00000000-0005-0000-0000-000070830000}"/>
    <cellStyle name="20% - Accent2 2 7" xfId="15036" xr:uid="{00000000-0005-0000-0000-0000861C0000}"/>
    <cellStyle name="20% - Accent2 2 7 2" xfId="37596" xr:uid="{00000000-0005-0000-0000-000071830000}"/>
    <cellStyle name="20% - Accent2 2 8" xfId="27148" xr:uid="{00000000-0005-0000-0000-000001000000}"/>
    <cellStyle name="20% - Accent2 3" xfId="1100" xr:uid="{00000000-0005-0000-0000-0000871C0000}"/>
    <cellStyle name="20% - Accent2 3 2" xfId="4970" xr:uid="{00000000-0005-0000-0000-0000881C0000}"/>
    <cellStyle name="20% - Accent2 3 2 2" xfId="15037" xr:uid="{00000000-0005-0000-0000-0000891C0000}"/>
    <cellStyle name="20% - Accent2 3 2 2 2" xfId="37597" xr:uid="{00000000-0005-0000-0000-000072830000}"/>
    <cellStyle name="20% - Accent2 3 2 3" xfId="15038" xr:uid="{00000000-0005-0000-0000-00008A1C0000}"/>
    <cellStyle name="20% - Accent2 3 2 3 2" xfId="37598" xr:uid="{00000000-0005-0000-0000-000073830000}"/>
    <cellStyle name="20% - Accent2 4" xfId="5889" xr:uid="{00000000-0005-0000-0000-00008B1C0000}"/>
    <cellStyle name="20% - Accent2 4 2" xfId="15039" xr:uid="{00000000-0005-0000-0000-00008C1C0000}"/>
    <cellStyle name="20% - Accent2 4 2 2" xfId="37599" xr:uid="{00000000-0005-0000-0000-000075830000}"/>
    <cellStyle name="20% - Accent2 4 3" xfId="15040" xr:uid="{00000000-0005-0000-0000-00008D1C0000}"/>
    <cellStyle name="20% - Accent2 4 3 2" xfId="37600" xr:uid="{00000000-0005-0000-0000-000076830000}"/>
    <cellStyle name="20% - Accent2 4 4" xfId="15041" xr:uid="{00000000-0005-0000-0000-00008E1C0000}"/>
    <cellStyle name="20% - Accent2 4 4 2" xfId="37601" xr:uid="{00000000-0005-0000-0000-000077830000}"/>
    <cellStyle name="20% - Accent2 4 5" xfId="29629" xr:uid="{00000000-0005-0000-0000-000074830000}"/>
    <cellStyle name="20% - Accent2 5" xfId="8753" xr:uid="{00000000-0005-0000-0000-00008F1C0000}"/>
    <cellStyle name="20% - Accent2 5 2" xfId="31402" xr:uid="{00000000-0005-0000-0000-000078830000}"/>
    <cellStyle name="20% - Accent2 6" xfId="15042" xr:uid="{00000000-0005-0000-0000-0000901C0000}"/>
    <cellStyle name="20% - Accent2 6 2" xfId="37602" xr:uid="{00000000-0005-0000-0000-000079830000}"/>
    <cellStyle name="20% - Accent2 7" xfId="15043" xr:uid="{00000000-0005-0000-0000-0000911C0000}"/>
    <cellStyle name="20% - Accent2 7 2" xfId="37603" xr:uid="{00000000-0005-0000-0000-00007A830000}"/>
    <cellStyle name="20% - Accent2 8" xfId="27125" xr:uid="{00000000-0005-0000-0000-0000921C0000}"/>
    <cellStyle name="20% - Accent2 8 2" xfId="49518" xr:uid="{00000000-0005-0000-0000-00007B830000}"/>
    <cellStyle name="20% - Accent2 9" xfId="27770" xr:uid="{00000000-0005-0000-0000-00007C830000}"/>
    <cellStyle name="20% - Accent3" xfId="1101" builtinId="38" customBuiltin="1"/>
    <cellStyle name="20% - Accent3 2" xfId="1102" xr:uid="{00000000-0005-0000-0000-0000941C0000}"/>
    <cellStyle name="20% - Accent3 2 2" xfId="1103" xr:uid="{00000000-0005-0000-0000-0000951C0000}"/>
    <cellStyle name="20% - Accent3 2 2 2" xfId="15044" xr:uid="{00000000-0005-0000-0000-0000961C0000}"/>
    <cellStyle name="20% - Accent3 2 2 2 2" xfId="37604" xr:uid="{00000000-0005-0000-0000-00007D830000}"/>
    <cellStyle name="20% - Accent3 2 2 3" xfId="15045" xr:uid="{00000000-0005-0000-0000-0000971C0000}"/>
    <cellStyle name="20% - Accent3 2 2 3 2" xfId="37605" xr:uid="{00000000-0005-0000-0000-00007E830000}"/>
    <cellStyle name="20% - Accent3 2 2 4" xfId="15046" xr:uid="{00000000-0005-0000-0000-0000981C0000}"/>
    <cellStyle name="20% - Accent3 2 2 4 2" xfId="37606" xr:uid="{00000000-0005-0000-0000-00007F830000}"/>
    <cellStyle name="20% - Accent3 2 3" xfId="4971" xr:uid="{00000000-0005-0000-0000-0000991C0000}"/>
    <cellStyle name="20% - Accent3 2 3 2" xfId="15047" xr:uid="{00000000-0005-0000-0000-00009A1C0000}"/>
    <cellStyle name="20% - Accent3 2 3 2 2" xfId="37607" xr:uid="{00000000-0005-0000-0000-000080830000}"/>
    <cellStyle name="20% - Accent3 2 3 3" xfId="15048" xr:uid="{00000000-0005-0000-0000-00009B1C0000}"/>
    <cellStyle name="20% - Accent3 2 3 3 2" xfId="37608" xr:uid="{00000000-0005-0000-0000-000081830000}"/>
    <cellStyle name="20% - Accent3 2 3 4" xfId="15049" xr:uid="{00000000-0005-0000-0000-00009C1C0000}"/>
    <cellStyle name="20% - Accent3 2 3 4 2" xfId="37609" xr:uid="{00000000-0005-0000-0000-000082830000}"/>
    <cellStyle name="20% - Accent3 2 4" xfId="15050" xr:uid="{00000000-0005-0000-0000-00009D1C0000}"/>
    <cellStyle name="20% - Accent3 2 5" xfId="15051" xr:uid="{00000000-0005-0000-0000-00009E1C0000}"/>
    <cellStyle name="20% - Accent3 2 5 2" xfId="37610" xr:uid="{00000000-0005-0000-0000-000083830000}"/>
    <cellStyle name="20% - Accent3 2 6" xfId="15052" xr:uid="{00000000-0005-0000-0000-00009F1C0000}"/>
    <cellStyle name="20% - Accent3 2 6 2" xfId="37611" xr:uid="{00000000-0005-0000-0000-000084830000}"/>
    <cellStyle name="20% - Accent3 2 7" xfId="15053" xr:uid="{00000000-0005-0000-0000-0000A01C0000}"/>
    <cellStyle name="20% - Accent3 2 7 2" xfId="37612" xr:uid="{00000000-0005-0000-0000-000085830000}"/>
    <cellStyle name="20% - Accent3 2 8" xfId="27149" xr:uid="{00000000-0005-0000-0000-000002000000}"/>
    <cellStyle name="20% - Accent3 3" xfId="1104" xr:uid="{00000000-0005-0000-0000-0000A11C0000}"/>
    <cellStyle name="20% - Accent3 3 2" xfId="4972" xr:uid="{00000000-0005-0000-0000-0000A21C0000}"/>
    <cellStyle name="20% - Accent3 3 2 2" xfId="15054" xr:uid="{00000000-0005-0000-0000-0000A31C0000}"/>
    <cellStyle name="20% - Accent3 3 2 2 2" xfId="37613" xr:uid="{00000000-0005-0000-0000-000086830000}"/>
    <cellStyle name="20% - Accent3 3 2 3" xfId="15055" xr:uid="{00000000-0005-0000-0000-0000A41C0000}"/>
    <cellStyle name="20% - Accent3 3 2 3 2" xfId="37614" xr:uid="{00000000-0005-0000-0000-000087830000}"/>
    <cellStyle name="20% - Accent3 4" xfId="5890" xr:uid="{00000000-0005-0000-0000-0000A51C0000}"/>
    <cellStyle name="20% - Accent3 4 2" xfId="15056" xr:uid="{00000000-0005-0000-0000-0000A61C0000}"/>
    <cellStyle name="20% - Accent3 4 2 2" xfId="37615" xr:uid="{00000000-0005-0000-0000-000089830000}"/>
    <cellStyle name="20% - Accent3 4 3" xfId="15057" xr:uid="{00000000-0005-0000-0000-0000A71C0000}"/>
    <cellStyle name="20% - Accent3 4 3 2" xfId="37616" xr:uid="{00000000-0005-0000-0000-00008A830000}"/>
    <cellStyle name="20% - Accent3 4 4" xfId="15058" xr:uid="{00000000-0005-0000-0000-0000A81C0000}"/>
    <cellStyle name="20% - Accent3 4 4 2" xfId="37617" xr:uid="{00000000-0005-0000-0000-00008B830000}"/>
    <cellStyle name="20% - Accent3 4 5" xfId="29630" xr:uid="{00000000-0005-0000-0000-000088830000}"/>
    <cellStyle name="20% - Accent3 5" xfId="8754" xr:uid="{00000000-0005-0000-0000-0000A91C0000}"/>
    <cellStyle name="20% - Accent3 5 2" xfId="31403" xr:uid="{00000000-0005-0000-0000-00008C830000}"/>
    <cellStyle name="20% - Accent3 6" xfId="15059" xr:uid="{00000000-0005-0000-0000-0000AA1C0000}"/>
    <cellStyle name="20% - Accent3 6 2" xfId="37618" xr:uid="{00000000-0005-0000-0000-00008D830000}"/>
    <cellStyle name="20% - Accent3 7" xfId="15060" xr:uid="{00000000-0005-0000-0000-0000AB1C0000}"/>
    <cellStyle name="20% - Accent3 7 2" xfId="37619" xr:uid="{00000000-0005-0000-0000-00008E830000}"/>
    <cellStyle name="20% - Accent3 8" xfId="27129" xr:uid="{00000000-0005-0000-0000-0000AC1C0000}"/>
    <cellStyle name="20% - Accent3 8 2" xfId="49521" xr:uid="{00000000-0005-0000-0000-00008F830000}"/>
    <cellStyle name="20% - Accent3 9" xfId="27771" xr:uid="{00000000-0005-0000-0000-000090830000}"/>
    <cellStyle name="20% - Accent4" xfId="1105" builtinId="42" customBuiltin="1"/>
    <cellStyle name="20% - Accent4 2" xfId="1106" xr:uid="{00000000-0005-0000-0000-0000AE1C0000}"/>
    <cellStyle name="20% - Accent4 2 2" xfId="1107" xr:uid="{00000000-0005-0000-0000-0000AF1C0000}"/>
    <cellStyle name="20% - Accent4 2 2 2" xfId="15061" xr:uid="{00000000-0005-0000-0000-0000B01C0000}"/>
    <cellStyle name="20% - Accent4 2 2 2 2" xfId="37620" xr:uid="{00000000-0005-0000-0000-000091830000}"/>
    <cellStyle name="20% - Accent4 2 2 3" xfId="15062" xr:uid="{00000000-0005-0000-0000-0000B11C0000}"/>
    <cellStyle name="20% - Accent4 2 2 3 2" xfId="37621" xr:uid="{00000000-0005-0000-0000-000092830000}"/>
    <cellStyle name="20% - Accent4 2 2 4" xfId="15063" xr:uid="{00000000-0005-0000-0000-0000B21C0000}"/>
    <cellStyle name="20% - Accent4 2 2 4 2" xfId="37622" xr:uid="{00000000-0005-0000-0000-000093830000}"/>
    <cellStyle name="20% - Accent4 2 3" xfId="4973" xr:uid="{00000000-0005-0000-0000-0000B31C0000}"/>
    <cellStyle name="20% - Accent4 2 3 2" xfId="15064" xr:uid="{00000000-0005-0000-0000-0000B41C0000}"/>
    <cellStyle name="20% - Accent4 2 3 2 2" xfId="37623" xr:uid="{00000000-0005-0000-0000-000094830000}"/>
    <cellStyle name="20% - Accent4 2 3 3" xfId="15065" xr:uid="{00000000-0005-0000-0000-0000B51C0000}"/>
    <cellStyle name="20% - Accent4 2 3 3 2" xfId="37624" xr:uid="{00000000-0005-0000-0000-000095830000}"/>
    <cellStyle name="20% - Accent4 2 3 4" xfId="15066" xr:uid="{00000000-0005-0000-0000-0000B61C0000}"/>
    <cellStyle name="20% - Accent4 2 3 4 2" xfId="37625" xr:uid="{00000000-0005-0000-0000-000096830000}"/>
    <cellStyle name="20% - Accent4 2 4" xfId="15067" xr:uid="{00000000-0005-0000-0000-0000B71C0000}"/>
    <cellStyle name="20% - Accent4 2 5" xfId="15068" xr:uid="{00000000-0005-0000-0000-0000B81C0000}"/>
    <cellStyle name="20% - Accent4 2 5 2" xfId="37626" xr:uid="{00000000-0005-0000-0000-000097830000}"/>
    <cellStyle name="20% - Accent4 2 6" xfId="15069" xr:uid="{00000000-0005-0000-0000-0000B91C0000}"/>
    <cellStyle name="20% - Accent4 2 6 2" xfId="37627" xr:uid="{00000000-0005-0000-0000-000098830000}"/>
    <cellStyle name="20% - Accent4 2 7" xfId="15070" xr:uid="{00000000-0005-0000-0000-0000BA1C0000}"/>
    <cellStyle name="20% - Accent4 2 7 2" xfId="37628" xr:uid="{00000000-0005-0000-0000-000099830000}"/>
    <cellStyle name="20% - Accent4 2 8" xfId="27150" xr:uid="{00000000-0005-0000-0000-000003000000}"/>
    <cellStyle name="20% - Accent4 3" xfId="1108" xr:uid="{00000000-0005-0000-0000-0000BB1C0000}"/>
    <cellStyle name="20% - Accent4 3 2" xfId="4974" xr:uid="{00000000-0005-0000-0000-0000BC1C0000}"/>
    <cellStyle name="20% - Accent4 3 2 2" xfId="15071" xr:uid="{00000000-0005-0000-0000-0000BD1C0000}"/>
    <cellStyle name="20% - Accent4 3 2 2 2" xfId="37629" xr:uid="{00000000-0005-0000-0000-00009A830000}"/>
    <cellStyle name="20% - Accent4 3 2 3" xfId="15072" xr:uid="{00000000-0005-0000-0000-0000BE1C0000}"/>
    <cellStyle name="20% - Accent4 3 2 3 2" xfId="37630" xr:uid="{00000000-0005-0000-0000-00009B830000}"/>
    <cellStyle name="20% - Accent4 4" xfId="5891" xr:uid="{00000000-0005-0000-0000-0000BF1C0000}"/>
    <cellStyle name="20% - Accent4 4 2" xfId="15073" xr:uid="{00000000-0005-0000-0000-0000C01C0000}"/>
    <cellStyle name="20% - Accent4 4 2 2" xfId="37631" xr:uid="{00000000-0005-0000-0000-00009D830000}"/>
    <cellStyle name="20% - Accent4 4 3" xfId="15074" xr:uid="{00000000-0005-0000-0000-0000C11C0000}"/>
    <cellStyle name="20% - Accent4 4 3 2" xfId="37632" xr:uid="{00000000-0005-0000-0000-00009E830000}"/>
    <cellStyle name="20% - Accent4 4 4" xfId="15075" xr:uid="{00000000-0005-0000-0000-0000C21C0000}"/>
    <cellStyle name="20% - Accent4 4 4 2" xfId="37633" xr:uid="{00000000-0005-0000-0000-00009F830000}"/>
    <cellStyle name="20% - Accent4 4 5" xfId="29631" xr:uid="{00000000-0005-0000-0000-00009C830000}"/>
    <cellStyle name="20% - Accent4 5" xfId="8755" xr:uid="{00000000-0005-0000-0000-0000C31C0000}"/>
    <cellStyle name="20% - Accent4 5 2" xfId="31404" xr:uid="{00000000-0005-0000-0000-0000A0830000}"/>
    <cellStyle name="20% - Accent4 6" xfId="15076" xr:uid="{00000000-0005-0000-0000-0000C41C0000}"/>
    <cellStyle name="20% - Accent4 6 2" xfId="37634" xr:uid="{00000000-0005-0000-0000-0000A1830000}"/>
    <cellStyle name="20% - Accent4 7" xfId="15077" xr:uid="{00000000-0005-0000-0000-0000C51C0000}"/>
    <cellStyle name="20% - Accent4 7 2" xfId="37635" xr:uid="{00000000-0005-0000-0000-0000A2830000}"/>
    <cellStyle name="20% - Accent4 8" xfId="27133" xr:uid="{00000000-0005-0000-0000-0000C61C0000}"/>
    <cellStyle name="20% - Accent4 8 2" xfId="49524" xr:uid="{00000000-0005-0000-0000-0000A3830000}"/>
    <cellStyle name="20% - Accent4 9" xfId="27772" xr:uid="{00000000-0005-0000-0000-0000A4830000}"/>
    <cellStyle name="20% - Accent5" xfId="1109" builtinId="46" customBuiltin="1"/>
    <cellStyle name="20% - Accent5 2" xfId="1110" xr:uid="{00000000-0005-0000-0000-0000C81C0000}"/>
    <cellStyle name="20% - Accent5 2 2" xfId="1111" xr:uid="{00000000-0005-0000-0000-0000C91C0000}"/>
    <cellStyle name="20% - Accent5 2 2 2" xfId="15078" xr:uid="{00000000-0005-0000-0000-0000CA1C0000}"/>
    <cellStyle name="20% - Accent5 2 2 2 2" xfId="37636" xr:uid="{00000000-0005-0000-0000-0000A5830000}"/>
    <cellStyle name="20% - Accent5 2 2 3" xfId="15079" xr:uid="{00000000-0005-0000-0000-0000CB1C0000}"/>
    <cellStyle name="20% - Accent5 2 2 3 2" xfId="37637" xr:uid="{00000000-0005-0000-0000-0000A6830000}"/>
    <cellStyle name="20% - Accent5 2 2 4" xfId="15080" xr:uid="{00000000-0005-0000-0000-0000CC1C0000}"/>
    <cellStyle name="20% - Accent5 2 2 4 2" xfId="37638" xr:uid="{00000000-0005-0000-0000-0000A7830000}"/>
    <cellStyle name="20% - Accent5 2 3" xfId="15081" xr:uid="{00000000-0005-0000-0000-0000CD1C0000}"/>
    <cellStyle name="20% - Accent5 2 3 2" xfId="15082" xr:uid="{00000000-0005-0000-0000-0000CE1C0000}"/>
    <cellStyle name="20% - Accent5 2 3 2 2" xfId="37640" xr:uid="{00000000-0005-0000-0000-0000A9830000}"/>
    <cellStyle name="20% - Accent5 2 3 3" xfId="15083" xr:uid="{00000000-0005-0000-0000-0000CF1C0000}"/>
    <cellStyle name="20% - Accent5 2 3 3 2" xfId="37641" xr:uid="{00000000-0005-0000-0000-0000AA830000}"/>
    <cellStyle name="20% - Accent5 2 3 4" xfId="15084" xr:uid="{00000000-0005-0000-0000-0000D01C0000}"/>
    <cellStyle name="20% - Accent5 2 3 4 2" xfId="37642" xr:uid="{00000000-0005-0000-0000-0000AB830000}"/>
    <cellStyle name="20% - Accent5 2 3 5" xfId="37639" xr:uid="{00000000-0005-0000-0000-0000A8830000}"/>
    <cellStyle name="20% - Accent5 2 4" xfId="15085" xr:uid="{00000000-0005-0000-0000-0000D11C0000}"/>
    <cellStyle name="20% - Accent5 2 5" xfId="15086" xr:uid="{00000000-0005-0000-0000-0000D21C0000}"/>
    <cellStyle name="20% - Accent5 2 5 2" xfId="37643" xr:uid="{00000000-0005-0000-0000-0000AC830000}"/>
    <cellStyle name="20% - Accent5 2 6" xfId="15087" xr:uid="{00000000-0005-0000-0000-0000D31C0000}"/>
    <cellStyle name="20% - Accent5 2 6 2" xfId="37644" xr:uid="{00000000-0005-0000-0000-0000AD830000}"/>
    <cellStyle name="20% - Accent5 2 7" xfId="15088" xr:uid="{00000000-0005-0000-0000-0000D41C0000}"/>
    <cellStyle name="20% - Accent5 2 7 2" xfId="37645" xr:uid="{00000000-0005-0000-0000-0000AE830000}"/>
    <cellStyle name="20% - Accent5 2 8" xfId="27151" xr:uid="{00000000-0005-0000-0000-000004000000}"/>
    <cellStyle name="20% - Accent5 3" xfId="4975" xr:uid="{00000000-0005-0000-0000-0000D51C0000}"/>
    <cellStyle name="20% - Accent5 3 2" xfId="15089" xr:uid="{00000000-0005-0000-0000-0000D61C0000}"/>
    <cellStyle name="20% - Accent5 3 2 2" xfId="15090" xr:uid="{00000000-0005-0000-0000-0000D71C0000}"/>
    <cellStyle name="20% - Accent5 3 2 2 2" xfId="37647" xr:uid="{00000000-0005-0000-0000-0000B0830000}"/>
    <cellStyle name="20% - Accent5 3 2 3" xfId="15091" xr:uid="{00000000-0005-0000-0000-0000D81C0000}"/>
    <cellStyle name="20% - Accent5 3 2 3 2" xfId="37648" xr:uid="{00000000-0005-0000-0000-0000B1830000}"/>
    <cellStyle name="20% - Accent5 3 2 4" xfId="37646" xr:uid="{00000000-0005-0000-0000-0000AF830000}"/>
    <cellStyle name="20% - Accent5 4" xfId="5892" xr:uid="{00000000-0005-0000-0000-0000D91C0000}"/>
    <cellStyle name="20% - Accent5 4 2" xfId="15092" xr:uid="{00000000-0005-0000-0000-0000DA1C0000}"/>
    <cellStyle name="20% - Accent5 4 2 2" xfId="37649" xr:uid="{00000000-0005-0000-0000-0000B3830000}"/>
    <cellStyle name="20% - Accent5 4 3" xfId="15093" xr:uid="{00000000-0005-0000-0000-0000DB1C0000}"/>
    <cellStyle name="20% - Accent5 4 3 2" xfId="37650" xr:uid="{00000000-0005-0000-0000-0000B4830000}"/>
    <cellStyle name="20% - Accent5 4 4" xfId="15094" xr:uid="{00000000-0005-0000-0000-0000DC1C0000}"/>
    <cellStyle name="20% - Accent5 4 4 2" xfId="37651" xr:uid="{00000000-0005-0000-0000-0000B5830000}"/>
    <cellStyle name="20% - Accent5 4 5" xfId="29632" xr:uid="{00000000-0005-0000-0000-0000B2830000}"/>
    <cellStyle name="20% - Accent5 5" xfId="8756" xr:uid="{00000000-0005-0000-0000-0000DD1C0000}"/>
    <cellStyle name="20% - Accent5 5 2" xfId="31405" xr:uid="{00000000-0005-0000-0000-0000B6830000}"/>
    <cellStyle name="20% - Accent5 6" xfId="15095" xr:uid="{00000000-0005-0000-0000-0000DE1C0000}"/>
    <cellStyle name="20% - Accent5 6 2" xfId="37652" xr:uid="{00000000-0005-0000-0000-0000B7830000}"/>
    <cellStyle name="20% - Accent5 7" xfId="15096" xr:uid="{00000000-0005-0000-0000-0000DF1C0000}"/>
    <cellStyle name="20% - Accent5 7 2" xfId="37653" xr:uid="{00000000-0005-0000-0000-0000B8830000}"/>
    <cellStyle name="20% - Accent5 8" xfId="27136" xr:uid="{00000000-0005-0000-0000-0000E01C0000}"/>
    <cellStyle name="20% - Accent5 8 2" xfId="49527" xr:uid="{00000000-0005-0000-0000-0000B9830000}"/>
    <cellStyle name="20% - Accent5 9" xfId="27773" xr:uid="{00000000-0005-0000-0000-0000BA830000}"/>
    <cellStyle name="20% - Accent6" xfId="1112" builtinId="50" customBuiltin="1"/>
    <cellStyle name="20% - Accent6 2" xfId="1113" xr:uid="{00000000-0005-0000-0000-0000E21C0000}"/>
    <cellStyle name="20% - Accent6 2 2" xfId="1114" xr:uid="{00000000-0005-0000-0000-0000E31C0000}"/>
    <cellStyle name="20% - Accent6 2 2 2" xfId="15097" xr:uid="{00000000-0005-0000-0000-0000E41C0000}"/>
    <cellStyle name="20% - Accent6 2 2 2 2" xfId="37654" xr:uid="{00000000-0005-0000-0000-0000BB830000}"/>
    <cellStyle name="20% - Accent6 2 2 3" xfId="15098" xr:uid="{00000000-0005-0000-0000-0000E51C0000}"/>
    <cellStyle name="20% - Accent6 2 2 3 2" xfId="37655" xr:uid="{00000000-0005-0000-0000-0000BC830000}"/>
    <cellStyle name="20% - Accent6 2 2 4" xfId="15099" xr:uid="{00000000-0005-0000-0000-0000E61C0000}"/>
    <cellStyle name="20% - Accent6 2 2 4 2" xfId="37656" xr:uid="{00000000-0005-0000-0000-0000BD830000}"/>
    <cellStyle name="20% - Accent6 2 3" xfId="15100" xr:uid="{00000000-0005-0000-0000-0000E71C0000}"/>
    <cellStyle name="20% - Accent6 2 3 2" xfId="15101" xr:uid="{00000000-0005-0000-0000-0000E81C0000}"/>
    <cellStyle name="20% - Accent6 2 3 2 2" xfId="37658" xr:uid="{00000000-0005-0000-0000-0000BF830000}"/>
    <cellStyle name="20% - Accent6 2 3 3" xfId="15102" xr:uid="{00000000-0005-0000-0000-0000E91C0000}"/>
    <cellStyle name="20% - Accent6 2 3 3 2" xfId="37659" xr:uid="{00000000-0005-0000-0000-0000C0830000}"/>
    <cellStyle name="20% - Accent6 2 3 4" xfId="15103" xr:uid="{00000000-0005-0000-0000-0000EA1C0000}"/>
    <cellStyle name="20% - Accent6 2 3 4 2" xfId="37660" xr:uid="{00000000-0005-0000-0000-0000C1830000}"/>
    <cellStyle name="20% - Accent6 2 3 5" xfId="37657" xr:uid="{00000000-0005-0000-0000-0000BE830000}"/>
    <cellStyle name="20% - Accent6 2 4" xfId="15104" xr:uid="{00000000-0005-0000-0000-0000EB1C0000}"/>
    <cellStyle name="20% - Accent6 2 5" xfId="15105" xr:uid="{00000000-0005-0000-0000-0000EC1C0000}"/>
    <cellStyle name="20% - Accent6 2 5 2" xfId="37661" xr:uid="{00000000-0005-0000-0000-0000C2830000}"/>
    <cellStyle name="20% - Accent6 2 6" xfId="15106" xr:uid="{00000000-0005-0000-0000-0000ED1C0000}"/>
    <cellStyle name="20% - Accent6 2 6 2" xfId="37662" xr:uid="{00000000-0005-0000-0000-0000C3830000}"/>
    <cellStyle name="20% - Accent6 2 7" xfId="15107" xr:uid="{00000000-0005-0000-0000-0000EE1C0000}"/>
    <cellStyle name="20% - Accent6 2 7 2" xfId="37663" xr:uid="{00000000-0005-0000-0000-0000C4830000}"/>
    <cellStyle name="20% - Accent6 2 8" xfId="27152" xr:uid="{00000000-0005-0000-0000-000005000000}"/>
    <cellStyle name="20% - Accent6 3" xfId="4976" xr:uid="{00000000-0005-0000-0000-0000EF1C0000}"/>
    <cellStyle name="20% - Accent6 3 2" xfId="15108" xr:uid="{00000000-0005-0000-0000-0000F01C0000}"/>
    <cellStyle name="20% - Accent6 3 2 2" xfId="15109" xr:uid="{00000000-0005-0000-0000-0000F11C0000}"/>
    <cellStyle name="20% - Accent6 3 2 2 2" xfId="37665" xr:uid="{00000000-0005-0000-0000-0000C6830000}"/>
    <cellStyle name="20% - Accent6 3 2 3" xfId="15110" xr:uid="{00000000-0005-0000-0000-0000F21C0000}"/>
    <cellStyle name="20% - Accent6 3 2 3 2" xfId="37666" xr:uid="{00000000-0005-0000-0000-0000C7830000}"/>
    <cellStyle name="20% - Accent6 3 2 4" xfId="37664" xr:uid="{00000000-0005-0000-0000-0000C5830000}"/>
    <cellStyle name="20% - Accent6 4" xfId="5893" xr:uid="{00000000-0005-0000-0000-0000F31C0000}"/>
    <cellStyle name="20% - Accent6 4 2" xfId="15111" xr:uid="{00000000-0005-0000-0000-0000F41C0000}"/>
    <cellStyle name="20% - Accent6 4 2 2" xfId="37667" xr:uid="{00000000-0005-0000-0000-0000C9830000}"/>
    <cellStyle name="20% - Accent6 4 3" xfId="15112" xr:uid="{00000000-0005-0000-0000-0000F51C0000}"/>
    <cellStyle name="20% - Accent6 4 3 2" xfId="37668" xr:uid="{00000000-0005-0000-0000-0000CA830000}"/>
    <cellStyle name="20% - Accent6 4 4" xfId="15113" xr:uid="{00000000-0005-0000-0000-0000F61C0000}"/>
    <cellStyle name="20% - Accent6 4 4 2" xfId="37669" xr:uid="{00000000-0005-0000-0000-0000CB830000}"/>
    <cellStyle name="20% - Accent6 4 5" xfId="29633" xr:uid="{00000000-0005-0000-0000-0000C8830000}"/>
    <cellStyle name="20% - Accent6 5" xfId="8757" xr:uid="{00000000-0005-0000-0000-0000F71C0000}"/>
    <cellStyle name="20% - Accent6 5 2" xfId="31406" xr:uid="{00000000-0005-0000-0000-0000CC830000}"/>
    <cellStyle name="20% - Accent6 6" xfId="15114" xr:uid="{00000000-0005-0000-0000-0000F81C0000}"/>
    <cellStyle name="20% - Accent6 6 2" xfId="37670" xr:uid="{00000000-0005-0000-0000-0000CD830000}"/>
    <cellStyle name="20% - Accent6 7" xfId="15115" xr:uid="{00000000-0005-0000-0000-0000F91C0000}"/>
    <cellStyle name="20% - Accent6 7 2" xfId="37671" xr:uid="{00000000-0005-0000-0000-0000CE830000}"/>
    <cellStyle name="20% - Accent6 8" xfId="27139" xr:uid="{00000000-0005-0000-0000-0000FA1C0000}"/>
    <cellStyle name="20% - Accent6 8 2" xfId="49530" xr:uid="{00000000-0005-0000-0000-0000CF830000}"/>
    <cellStyle name="20% - Accent6 9" xfId="27774" xr:uid="{00000000-0005-0000-0000-0000D0830000}"/>
    <cellStyle name="20% - Akzent1" xfId="4928" xr:uid="{00000000-0005-0000-0000-0000FB1C0000}"/>
    <cellStyle name="20% - Akzent2" xfId="4929" xr:uid="{00000000-0005-0000-0000-0000FC1C0000}"/>
    <cellStyle name="20% - Akzent3" xfId="4930" xr:uid="{00000000-0005-0000-0000-0000FD1C0000}"/>
    <cellStyle name="20% - Akzent4" xfId="4931" xr:uid="{00000000-0005-0000-0000-0000FE1C0000}"/>
    <cellStyle name="20% - Akzent5" xfId="4932" xr:uid="{00000000-0005-0000-0000-0000FF1C0000}"/>
    <cellStyle name="20% - Akzent6" xfId="4933" xr:uid="{00000000-0005-0000-0000-0000001D0000}"/>
    <cellStyle name="40 % - Markeringsfarve1 10" xfId="1115" xr:uid="{00000000-0005-0000-0000-0000011D0000}"/>
    <cellStyle name="40 % - Markeringsfarve1 11" xfId="1116" xr:uid="{00000000-0005-0000-0000-0000021D0000}"/>
    <cellStyle name="40 % - Markeringsfarve1 12" xfId="1117" xr:uid="{00000000-0005-0000-0000-0000031D0000}"/>
    <cellStyle name="40 % - Markeringsfarve1 13" xfId="1118" xr:uid="{00000000-0005-0000-0000-0000041D0000}"/>
    <cellStyle name="40 % - Markeringsfarve1 14" xfId="1119" xr:uid="{00000000-0005-0000-0000-0000051D0000}"/>
    <cellStyle name="40 % - Markeringsfarve1 15" xfId="1120" xr:uid="{00000000-0005-0000-0000-0000061D0000}"/>
    <cellStyle name="40 % - Markeringsfarve1 15 10" xfId="27775" xr:uid="{00000000-0005-0000-0000-0000D1830000}"/>
    <cellStyle name="40 % - Markeringsfarve1 15 2" xfId="1121" xr:uid="{00000000-0005-0000-0000-0000071D0000}"/>
    <cellStyle name="40 % - Markeringsfarve1 15 2 2" xfId="1122" xr:uid="{00000000-0005-0000-0000-0000081D0000}"/>
    <cellStyle name="40 % - Markeringsfarve1 15 2 2 2" xfId="5896" xr:uid="{00000000-0005-0000-0000-0000091D0000}"/>
    <cellStyle name="40 % - Markeringsfarve1 15 2 2 2 2" xfId="15116" xr:uid="{00000000-0005-0000-0000-00000A1D0000}"/>
    <cellStyle name="40 % - Markeringsfarve1 15 2 2 2 2 2" xfId="37672" xr:uid="{00000000-0005-0000-0000-0000D5830000}"/>
    <cellStyle name="40 % - Markeringsfarve1 15 2 2 2 3" xfId="15117" xr:uid="{00000000-0005-0000-0000-00000B1D0000}"/>
    <cellStyle name="40 % - Markeringsfarve1 15 2 2 2 3 2" xfId="37673" xr:uid="{00000000-0005-0000-0000-0000D6830000}"/>
    <cellStyle name="40 % - Markeringsfarve1 15 2 2 2 4" xfId="15118" xr:uid="{00000000-0005-0000-0000-00000C1D0000}"/>
    <cellStyle name="40 % - Markeringsfarve1 15 2 2 2 4 2" xfId="37674" xr:uid="{00000000-0005-0000-0000-0000D7830000}"/>
    <cellStyle name="40 % - Markeringsfarve1 15 2 2 2 5" xfId="29636" xr:uid="{00000000-0005-0000-0000-0000D4830000}"/>
    <cellStyle name="40 % - Markeringsfarve1 15 2 2 3" xfId="8760" xr:uid="{00000000-0005-0000-0000-00000D1D0000}"/>
    <cellStyle name="40 % - Markeringsfarve1 15 2 2 3 2" xfId="31409" xr:uid="{00000000-0005-0000-0000-0000D8830000}"/>
    <cellStyle name="40 % - Markeringsfarve1 15 2 2 4" xfId="15119" xr:uid="{00000000-0005-0000-0000-00000E1D0000}"/>
    <cellStyle name="40 % - Markeringsfarve1 15 2 2 4 2" xfId="37675" xr:uid="{00000000-0005-0000-0000-0000D9830000}"/>
    <cellStyle name="40 % - Markeringsfarve1 15 2 2 5" xfId="15120" xr:uid="{00000000-0005-0000-0000-00000F1D0000}"/>
    <cellStyle name="40 % - Markeringsfarve1 15 2 2 5 2" xfId="37676" xr:uid="{00000000-0005-0000-0000-0000DA830000}"/>
    <cellStyle name="40 % - Markeringsfarve1 15 2 2 6" xfId="27777" xr:uid="{00000000-0005-0000-0000-0000D3830000}"/>
    <cellStyle name="40 % - Markeringsfarve1 15 2 3" xfId="5895" xr:uid="{00000000-0005-0000-0000-0000101D0000}"/>
    <cellStyle name="40 % - Markeringsfarve1 15 2 3 2" xfId="15121" xr:uid="{00000000-0005-0000-0000-0000111D0000}"/>
    <cellStyle name="40 % - Markeringsfarve1 15 2 3 2 2" xfId="37677" xr:uid="{00000000-0005-0000-0000-0000DC830000}"/>
    <cellStyle name="40 % - Markeringsfarve1 15 2 3 3" xfId="15122" xr:uid="{00000000-0005-0000-0000-0000121D0000}"/>
    <cellStyle name="40 % - Markeringsfarve1 15 2 3 3 2" xfId="37678" xr:uid="{00000000-0005-0000-0000-0000DD830000}"/>
    <cellStyle name="40 % - Markeringsfarve1 15 2 3 4" xfId="15123" xr:uid="{00000000-0005-0000-0000-0000131D0000}"/>
    <cellStyle name="40 % - Markeringsfarve1 15 2 3 4 2" xfId="37679" xr:uid="{00000000-0005-0000-0000-0000DE830000}"/>
    <cellStyle name="40 % - Markeringsfarve1 15 2 3 5" xfId="29635" xr:uid="{00000000-0005-0000-0000-0000DB830000}"/>
    <cellStyle name="40 % - Markeringsfarve1 15 2 4" xfId="8759" xr:uid="{00000000-0005-0000-0000-0000141D0000}"/>
    <cellStyle name="40 % - Markeringsfarve1 15 2 4 2" xfId="31408" xr:uid="{00000000-0005-0000-0000-0000DF830000}"/>
    <cellStyle name="40 % - Markeringsfarve1 15 2 5" xfId="15124" xr:uid="{00000000-0005-0000-0000-0000151D0000}"/>
    <cellStyle name="40 % - Markeringsfarve1 15 2 5 2" xfId="37680" xr:uid="{00000000-0005-0000-0000-0000E0830000}"/>
    <cellStyle name="40 % - Markeringsfarve1 15 2 6" xfId="15125" xr:uid="{00000000-0005-0000-0000-0000161D0000}"/>
    <cellStyle name="40 % - Markeringsfarve1 15 2 6 2" xfId="37681" xr:uid="{00000000-0005-0000-0000-0000E1830000}"/>
    <cellStyle name="40 % - Markeringsfarve1 15 2 7" xfId="27776" xr:uid="{00000000-0005-0000-0000-0000D2830000}"/>
    <cellStyle name="40 % - Markeringsfarve1 15 3" xfId="1123" xr:uid="{00000000-0005-0000-0000-0000171D0000}"/>
    <cellStyle name="40 % - Markeringsfarve1 15 3 2" xfId="1124" xr:uid="{00000000-0005-0000-0000-0000181D0000}"/>
    <cellStyle name="40 % - Markeringsfarve1 15 3 2 2" xfId="5898" xr:uid="{00000000-0005-0000-0000-0000191D0000}"/>
    <cellStyle name="40 % - Markeringsfarve1 15 3 2 2 2" xfId="15126" xr:uid="{00000000-0005-0000-0000-00001A1D0000}"/>
    <cellStyle name="40 % - Markeringsfarve1 15 3 2 2 2 2" xfId="37682" xr:uid="{00000000-0005-0000-0000-0000E5830000}"/>
    <cellStyle name="40 % - Markeringsfarve1 15 3 2 2 3" xfId="15127" xr:uid="{00000000-0005-0000-0000-00001B1D0000}"/>
    <cellStyle name="40 % - Markeringsfarve1 15 3 2 2 3 2" xfId="37683" xr:uid="{00000000-0005-0000-0000-0000E6830000}"/>
    <cellStyle name="40 % - Markeringsfarve1 15 3 2 2 4" xfId="15128" xr:uid="{00000000-0005-0000-0000-00001C1D0000}"/>
    <cellStyle name="40 % - Markeringsfarve1 15 3 2 2 4 2" xfId="37684" xr:uid="{00000000-0005-0000-0000-0000E7830000}"/>
    <cellStyle name="40 % - Markeringsfarve1 15 3 2 2 5" xfId="29638" xr:uid="{00000000-0005-0000-0000-0000E4830000}"/>
    <cellStyle name="40 % - Markeringsfarve1 15 3 2 3" xfId="8762" xr:uid="{00000000-0005-0000-0000-00001D1D0000}"/>
    <cellStyle name="40 % - Markeringsfarve1 15 3 2 3 2" xfId="31411" xr:uid="{00000000-0005-0000-0000-0000E8830000}"/>
    <cellStyle name="40 % - Markeringsfarve1 15 3 2 4" xfId="15129" xr:uid="{00000000-0005-0000-0000-00001E1D0000}"/>
    <cellStyle name="40 % - Markeringsfarve1 15 3 2 4 2" xfId="37685" xr:uid="{00000000-0005-0000-0000-0000E9830000}"/>
    <cellStyle name="40 % - Markeringsfarve1 15 3 2 5" xfId="15130" xr:uid="{00000000-0005-0000-0000-00001F1D0000}"/>
    <cellStyle name="40 % - Markeringsfarve1 15 3 2 5 2" xfId="37686" xr:uid="{00000000-0005-0000-0000-0000EA830000}"/>
    <cellStyle name="40 % - Markeringsfarve1 15 3 2 6" xfId="27779" xr:uid="{00000000-0005-0000-0000-0000E3830000}"/>
    <cellStyle name="40 % - Markeringsfarve1 15 3 3" xfId="5897" xr:uid="{00000000-0005-0000-0000-0000201D0000}"/>
    <cellStyle name="40 % - Markeringsfarve1 15 3 3 2" xfId="15131" xr:uid="{00000000-0005-0000-0000-0000211D0000}"/>
    <cellStyle name="40 % - Markeringsfarve1 15 3 3 2 2" xfId="37687" xr:uid="{00000000-0005-0000-0000-0000EC830000}"/>
    <cellStyle name="40 % - Markeringsfarve1 15 3 3 3" xfId="15132" xr:uid="{00000000-0005-0000-0000-0000221D0000}"/>
    <cellStyle name="40 % - Markeringsfarve1 15 3 3 3 2" xfId="37688" xr:uid="{00000000-0005-0000-0000-0000ED830000}"/>
    <cellStyle name="40 % - Markeringsfarve1 15 3 3 4" xfId="15133" xr:uid="{00000000-0005-0000-0000-0000231D0000}"/>
    <cellStyle name="40 % - Markeringsfarve1 15 3 3 4 2" xfId="37689" xr:uid="{00000000-0005-0000-0000-0000EE830000}"/>
    <cellStyle name="40 % - Markeringsfarve1 15 3 3 5" xfId="29637" xr:uid="{00000000-0005-0000-0000-0000EB830000}"/>
    <cellStyle name="40 % - Markeringsfarve1 15 3 4" xfId="8761" xr:uid="{00000000-0005-0000-0000-0000241D0000}"/>
    <cellStyle name="40 % - Markeringsfarve1 15 3 4 2" xfId="31410" xr:uid="{00000000-0005-0000-0000-0000EF830000}"/>
    <cellStyle name="40 % - Markeringsfarve1 15 3 5" xfId="15134" xr:uid="{00000000-0005-0000-0000-0000251D0000}"/>
    <cellStyle name="40 % - Markeringsfarve1 15 3 5 2" xfId="37690" xr:uid="{00000000-0005-0000-0000-0000F0830000}"/>
    <cellStyle name="40 % - Markeringsfarve1 15 3 6" xfId="15135" xr:uid="{00000000-0005-0000-0000-0000261D0000}"/>
    <cellStyle name="40 % - Markeringsfarve1 15 3 6 2" xfId="37691" xr:uid="{00000000-0005-0000-0000-0000F1830000}"/>
    <cellStyle name="40 % - Markeringsfarve1 15 3 7" xfId="27778" xr:uid="{00000000-0005-0000-0000-0000E2830000}"/>
    <cellStyle name="40 % - Markeringsfarve1 15 4" xfId="1125" xr:uid="{00000000-0005-0000-0000-0000271D0000}"/>
    <cellStyle name="40 % - Markeringsfarve1 15 4 2" xfId="5899" xr:uid="{00000000-0005-0000-0000-0000281D0000}"/>
    <cellStyle name="40 % - Markeringsfarve1 15 4 2 2" xfId="15136" xr:uid="{00000000-0005-0000-0000-0000291D0000}"/>
    <cellStyle name="40 % - Markeringsfarve1 15 4 2 2 2" xfId="37692" xr:uid="{00000000-0005-0000-0000-0000F4830000}"/>
    <cellStyle name="40 % - Markeringsfarve1 15 4 2 3" xfId="15137" xr:uid="{00000000-0005-0000-0000-00002A1D0000}"/>
    <cellStyle name="40 % - Markeringsfarve1 15 4 2 3 2" xfId="37693" xr:uid="{00000000-0005-0000-0000-0000F5830000}"/>
    <cellStyle name="40 % - Markeringsfarve1 15 4 2 4" xfId="15138" xr:uid="{00000000-0005-0000-0000-00002B1D0000}"/>
    <cellStyle name="40 % - Markeringsfarve1 15 4 2 4 2" xfId="37694" xr:uid="{00000000-0005-0000-0000-0000F6830000}"/>
    <cellStyle name="40 % - Markeringsfarve1 15 4 2 5" xfId="29639" xr:uid="{00000000-0005-0000-0000-0000F3830000}"/>
    <cellStyle name="40 % - Markeringsfarve1 15 4 3" xfId="8763" xr:uid="{00000000-0005-0000-0000-00002C1D0000}"/>
    <cellStyle name="40 % - Markeringsfarve1 15 4 3 2" xfId="31412" xr:uid="{00000000-0005-0000-0000-0000F7830000}"/>
    <cellStyle name="40 % - Markeringsfarve1 15 4 4" xfId="15139" xr:uid="{00000000-0005-0000-0000-00002D1D0000}"/>
    <cellStyle name="40 % - Markeringsfarve1 15 4 4 2" xfId="37695" xr:uid="{00000000-0005-0000-0000-0000F8830000}"/>
    <cellStyle name="40 % - Markeringsfarve1 15 4 5" xfId="15140" xr:uid="{00000000-0005-0000-0000-00002E1D0000}"/>
    <cellStyle name="40 % - Markeringsfarve1 15 4 5 2" xfId="37696" xr:uid="{00000000-0005-0000-0000-0000F9830000}"/>
    <cellStyle name="40 % - Markeringsfarve1 15 4 6" xfId="27780" xr:uid="{00000000-0005-0000-0000-0000F2830000}"/>
    <cellStyle name="40 % - Markeringsfarve1 15 5" xfId="1126" xr:uid="{00000000-0005-0000-0000-00002F1D0000}"/>
    <cellStyle name="40 % - Markeringsfarve1 15 5 2" xfId="5900" xr:uid="{00000000-0005-0000-0000-0000301D0000}"/>
    <cellStyle name="40 % - Markeringsfarve1 15 5 2 2" xfId="15141" xr:uid="{00000000-0005-0000-0000-0000311D0000}"/>
    <cellStyle name="40 % - Markeringsfarve1 15 5 2 2 2" xfId="37697" xr:uid="{00000000-0005-0000-0000-0000FC830000}"/>
    <cellStyle name="40 % - Markeringsfarve1 15 5 2 3" xfId="15142" xr:uid="{00000000-0005-0000-0000-0000321D0000}"/>
    <cellStyle name="40 % - Markeringsfarve1 15 5 2 3 2" xfId="37698" xr:uid="{00000000-0005-0000-0000-0000FD830000}"/>
    <cellStyle name="40 % - Markeringsfarve1 15 5 2 4" xfId="15143" xr:uid="{00000000-0005-0000-0000-0000331D0000}"/>
    <cellStyle name="40 % - Markeringsfarve1 15 5 2 4 2" xfId="37699" xr:uid="{00000000-0005-0000-0000-0000FE830000}"/>
    <cellStyle name="40 % - Markeringsfarve1 15 5 2 5" xfId="29640" xr:uid="{00000000-0005-0000-0000-0000FB830000}"/>
    <cellStyle name="40 % - Markeringsfarve1 15 5 3" xfId="8764" xr:uid="{00000000-0005-0000-0000-0000341D0000}"/>
    <cellStyle name="40 % - Markeringsfarve1 15 5 3 2" xfId="31413" xr:uid="{00000000-0005-0000-0000-0000FF830000}"/>
    <cellStyle name="40 % - Markeringsfarve1 15 5 4" xfId="15144" xr:uid="{00000000-0005-0000-0000-0000351D0000}"/>
    <cellStyle name="40 % - Markeringsfarve1 15 5 4 2" xfId="37700" xr:uid="{00000000-0005-0000-0000-000000840000}"/>
    <cellStyle name="40 % - Markeringsfarve1 15 5 5" xfId="15145" xr:uid="{00000000-0005-0000-0000-0000361D0000}"/>
    <cellStyle name="40 % - Markeringsfarve1 15 5 5 2" xfId="37701" xr:uid="{00000000-0005-0000-0000-000001840000}"/>
    <cellStyle name="40 % - Markeringsfarve1 15 5 6" xfId="27781" xr:uid="{00000000-0005-0000-0000-0000FA830000}"/>
    <cellStyle name="40 % - Markeringsfarve1 15 6" xfId="1127" xr:uid="{00000000-0005-0000-0000-0000371D0000}"/>
    <cellStyle name="40 % - Markeringsfarve1 15 6 2" xfId="5901" xr:uid="{00000000-0005-0000-0000-0000381D0000}"/>
    <cellStyle name="40 % - Markeringsfarve1 15 6 2 2" xfId="29641" xr:uid="{00000000-0005-0000-0000-000003840000}"/>
    <cellStyle name="40 % - Markeringsfarve1 15 6 3" xfId="8765" xr:uid="{00000000-0005-0000-0000-0000391D0000}"/>
    <cellStyle name="40 % - Markeringsfarve1 15 6 3 2" xfId="31414" xr:uid="{00000000-0005-0000-0000-000004840000}"/>
    <cellStyle name="40 % - Markeringsfarve1 15 6 4" xfId="15146" xr:uid="{00000000-0005-0000-0000-00003A1D0000}"/>
    <cellStyle name="40 % - Markeringsfarve1 15 6 4 2" xfId="37702" xr:uid="{00000000-0005-0000-0000-000005840000}"/>
    <cellStyle name="40 % - Markeringsfarve1 15 6 5" xfId="27782" xr:uid="{00000000-0005-0000-0000-000002840000}"/>
    <cellStyle name="40 % - Markeringsfarve1 15 7" xfId="5894" xr:uid="{00000000-0005-0000-0000-00003B1D0000}"/>
    <cellStyle name="40 % - Markeringsfarve1 15 7 2" xfId="29634" xr:uid="{00000000-0005-0000-0000-000006840000}"/>
    <cellStyle name="40 % - Markeringsfarve1 15 8" xfId="8758" xr:uid="{00000000-0005-0000-0000-00003C1D0000}"/>
    <cellStyle name="40 % - Markeringsfarve1 15 8 2" xfId="31407" xr:uid="{00000000-0005-0000-0000-000007840000}"/>
    <cellStyle name="40 % - Markeringsfarve1 15 9" xfId="15147" xr:uid="{00000000-0005-0000-0000-00003D1D0000}"/>
    <cellStyle name="40 % - Markeringsfarve1 15 9 2" xfId="37703" xr:uid="{00000000-0005-0000-0000-000008840000}"/>
    <cellStyle name="40 % - Markeringsfarve1 16" xfId="1128" xr:uid="{00000000-0005-0000-0000-00003E1D0000}"/>
    <cellStyle name="40 % - Markeringsfarve1 16 2" xfId="1129" xr:uid="{00000000-0005-0000-0000-00003F1D0000}"/>
    <cellStyle name="40 % - Markeringsfarve1 16 2 2" xfId="5903" xr:uid="{00000000-0005-0000-0000-0000401D0000}"/>
    <cellStyle name="40 % - Markeringsfarve1 16 2 2 2" xfId="15148" xr:uid="{00000000-0005-0000-0000-0000411D0000}"/>
    <cellStyle name="40 % - Markeringsfarve1 16 2 2 2 2" xfId="37704" xr:uid="{00000000-0005-0000-0000-00000C840000}"/>
    <cellStyle name="40 % - Markeringsfarve1 16 2 2 3" xfId="15149" xr:uid="{00000000-0005-0000-0000-0000421D0000}"/>
    <cellStyle name="40 % - Markeringsfarve1 16 2 2 3 2" xfId="37705" xr:uid="{00000000-0005-0000-0000-00000D840000}"/>
    <cellStyle name="40 % - Markeringsfarve1 16 2 2 4" xfId="15150" xr:uid="{00000000-0005-0000-0000-0000431D0000}"/>
    <cellStyle name="40 % - Markeringsfarve1 16 2 2 4 2" xfId="37706" xr:uid="{00000000-0005-0000-0000-00000E840000}"/>
    <cellStyle name="40 % - Markeringsfarve1 16 2 2 5" xfId="29643" xr:uid="{00000000-0005-0000-0000-00000B840000}"/>
    <cellStyle name="40 % - Markeringsfarve1 16 2 3" xfId="8767" xr:uid="{00000000-0005-0000-0000-0000441D0000}"/>
    <cellStyle name="40 % - Markeringsfarve1 16 2 3 2" xfId="31416" xr:uid="{00000000-0005-0000-0000-00000F840000}"/>
    <cellStyle name="40 % - Markeringsfarve1 16 2 4" xfId="15151" xr:uid="{00000000-0005-0000-0000-0000451D0000}"/>
    <cellStyle name="40 % - Markeringsfarve1 16 2 4 2" xfId="37707" xr:uid="{00000000-0005-0000-0000-000010840000}"/>
    <cellStyle name="40 % - Markeringsfarve1 16 2 5" xfId="15152" xr:uid="{00000000-0005-0000-0000-0000461D0000}"/>
    <cellStyle name="40 % - Markeringsfarve1 16 2 5 2" xfId="37708" xr:uid="{00000000-0005-0000-0000-000011840000}"/>
    <cellStyle name="40 % - Markeringsfarve1 16 2 6" xfId="27784" xr:uid="{00000000-0005-0000-0000-00000A840000}"/>
    <cellStyle name="40 % - Markeringsfarve1 16 3" xfId="5902" xr:uid="{00000000-0005-0000-0000-0000471D0000}"/>
    <cellStyle name="40 % - Markeringsfarve1 16 3 2" xfId="15153" xr:uid="{00000000-0005-0000-0000-0000481D0000}"/>
    <cellStyle name="40 % - Markeringsfarve1 16 3 2 2" xfId="37709" xr:uid="{00000000-0005-0000-0000-000013840000}"/>
    <cellStyle name="40 % - Markeringsfarve1 16 3 3" xfId="15154" xr:uid="{00000000-0005-0000-0000-0000491D0000}"/>
    <cellStyle name="40 % - Markeringsfarve1 16 3 3 2" xfId="37710" xr:uid="{00000000-0005-0000-0000-000014840000}"/>
    <cellStyle name="40 % - Markeringsfarve1 16 3 4" xfId="15155" xr:uid="{00000000-0005-0000-0000-00004A1D0000}"/>
    <cellStyle name="40 % - Markeringsfarve1 16 3 4 2" xfId="37711" xr:uid="{00000000-0005-0000-0000-000015840000}"/>
    <cellStyle name="40 % - Markeringsfarve1 16 3 5" xfId="29642" xr:uid="{00000000-0005-0000-0000-000012840000}"/>
    <cellStyle name="40 % - Markeringsfarve1 16 4" xfId="8766" xr:uid="{00000000-0005-0000-0000-00004B1D0000}"/>
    <cellStyle name="40 % - Markeringsfarve1 16 4 2" xfId="31415" xr:uid="{00000000-0005-0000-0000-000016840000}"/>
    <cellStyle name="40 % - Markeringsfarve1 16 5" xfId="15156" xr:uid="{00000000-0005-0000-0000-00004C1D0000}"/>
    <cellStyle name="40 % - Markeringsfarve1 16 5 2" xfId="37712" xr:uid="{00000000-0005-0000-0000-000017840000}"/>
    <cellStyle name="40 % - Markeringsfarve1 16 6" xfId="15157" xr:uid="{00000000-0005-0000-0000-00004D1D0000}"/>
    <cellStyle name="40 % - Markeringsfarve1 16 6 2" xfId="37713" xr:uid="{00000000-0005-0000-0000-000018840000}"/>
    <cellStyle name="40 % - Markeringsfarve1 16 7" xfId="27783" xr:uid="{00000000-0005-0000-0000-000009840000}"/>
    <cellStyle name="40 % - Markeringsfarve1 17" xfId="1130" xr:uid="{00000000-0005-0000-0000-00004E1D0000}"/>
    <cellStyle name="40 % - Markeringsfarve1 17 2" xfId="1131" xr:uid="{00000000-0005-0000-0000-00004F1D0000}"/>
    <cellStyle name="40 % - Markeringsfarve1 17 2 2" xfId="5905" xr:uid="{00000000-0005-0000-0000-0000501D0000}"/>
    <cellStyle name="40 % - Markeringsfarve1 17 2 2 2" xfId="15158" xr:uid="{00000000-0005-0000-0000-0000511D0000}"/>
    <cellStyle name="40 % - Markeringsfarve1 17 2 2 2 2" xfId="37714" xr:uid="{00000000-0005-0000-0000-00001C840000}"/>
    <cellStyle name="40 % - Markeringsfarve1 17 2 2 3" xfId="15159" xr:uid="{00000000-0005-0000-0000-0000521D0000}"/>
    <cellStyle name="40 % - Markeringsfarve1 17 2 2 3 2" xfId="37715" xr:uid="{00000000-0005-0000-0000-00001D840000}"/>
    <cellStyle name="40 % - Markeringsfarve1 17 2 2 4" xfId="15160" xr:uid="{00000000-0005-0000-0000-0000531D0000}"/>
    <cellStyle name="40 % - Markeringsfarve1 17 2 2 4 2" xfId="37716" xr:uid="{00000000-0005-0000-0000-00001E840000}"/>
    <cellStyle name="40 % - Markeringsfarve1 17 2 2 5" xfId="29645" xr:uid="{00000000-0005-0000-0000-00001B840000}"/>
    <cellStyle name="40 % - Markeringsfarve1 17 2 3" xfId="8769" xr:uid="{00000000-0005-0000-0000-0000541D0000}"/>
    <cellStyle name="40 % - Markeringsfarve1 17 2 3 2" xfId="31418" xr:uid="{00000000-0005-0000-0000-00001F840000}"/>
    <cellStyle name="40 % - Markeringsfarve1 17 2 4" xfId="15161" xr:uid="{00000000-0005-0000-0000-0000551D0000}"/>
    <cellStyle name="40 % - Markeringsfarve1 17 2 4 2" xfId="37717" xr:uid="{00000000-0005-0000-0000-000020840000}"/>
    <cellStyle name="40 % - Markeringsfarve1 17 2 5" xfId="15162" xr:uid="{00000000-0005-0000-0000-0000561D0000}"/>
    <cellStyle name="40 % - Markeringsfarve1 17 2 5 2" xfId="37718" xr:uid="{00000000-0005-0000-0000-000021840000}"/>
    <cellStyle name="40 % - Markeringsfarve1 17 2 6" xfId="27786" xr:uid="{00000000-0005-0000-0000-00001A840000}"/>
    <cellStyle name="40 % - Markeringsfarve1 17 3" xfId="5904" xr:uid="{00000000-0005-0000-0000-0000571D0000}"/>
    <cellStyle name="40 % - Markeringsfarve1 17 3 2" xfId="15163" xr:uid="{00000000-0005-0000-0000-0000581D0000}"/>
    <cellStyle name="40 % - Markeringsfarve1 17 3 2 2" xfId="37719" xr:uid="{00000000-0005-0000-0000-000023840000}"/>
    <cellStyle name="40 % - Markeringsfarve1 17 3 3" xfId="15164" xr:uid="{00000000-0005-0000-0000-0000591D0000}"/>
    <cellStyle name="40 % - Markeringsfarve1 17 3 3 2" xfId="37720" xr:uid="{00000000-0005-0000-0000-000024840000}"/>
    <cellStyle name="40 % - Markeringsfarve1 17 3 4" xfId="15165" xr:uid="{00000000-0005-0000-0000-00005A1D0000}"/>
    <cellStyle name="40 % - Markeringsfarve1 17 3 4 2" xfId="37721" xr:uid="{00000000-0005-0000-0000-000025840000}"/>
    <cellStyle name="40 % - Markeringsfarve1 17 3 5" xfId="29644" xr:uid="{00000000-0005-0000-0000-000022840000}"/>
    <cellStyle name="40 % - Markeringsfarve1 17 4" xfId="8768" xr:uid="{00000000-0005-0000-0000-00005B1D0000}"/>
    <cellStyle name="40 % - Markeringsfarve1 17 4 2" xfId="31417" xr:uid="{00000000-0005-0000-0000-000026840000}"/>
    <cellStyle name="40 % - Markeringsfarve1 17 5" xfId="15166" xr:uid="{00000000-0005-0000-0000-00005C1D0000}"/>
    <cellStyle name="40 % - Markeringsfarve1 17 5 2" xfId="37722" xr:uid="{00000000-0005-0000-0000-000027840000}"/>
    <cellStyle name="40 % - Markeringsfarve1 17 6" xfId="15167" xr:uid="{00000000-0005-0000-0000-00005D1D0000}"/>
    <cellStyle name="40 % - Markeringsfarve1 17 6 2" xfId="37723" xr:uid="{00000000-0005-0000-0000-000028840000}"/>
    <cellStyle name="40 % - Markeringsfarve1 17 7" xfId="27785" xr:uid="{00000000-0005-0000-0000-000019840000}"/>
    <cellStyle name="40 % - Markeringsfarve1 18" xfId="1132" xr:uid="{00000000-0005-0000-0000-00005E1D0000}"/>
    <cellStyle name="40 % - Markeringsfarve1 18 2" xfId="5906" xr:uid="{00000000-0005-0000-0000-00005F1D0000}"/>
    <cellStyle name="40 % - Markeringsfarve1 18 2 2" xfId="15168" xr:uid="{00000000-0005-0000-0000-0000601D0000}"/>
    <cellStyle name="40 % - Markeringsfarve1 18 2 2 2" xfId="37724" xr:uid="{00000000-0005-0000-0000-00002B840000}"/>
    <cellStyle name="40 % - Markeringsfarve1 18 2 3" xfId="15169" xr:uid="{00000000-0005-0000-0000-0000611D0000}"/>
    <cellStyle name="40 % - Markeringsfarve1 18 2 3 2" xfId="37725" xr:uid="{00000000-0005-0000-0000-00002C840000}"/>
    <cellStyle name="40 % - Markeringsfarve1 18 2 4" xfId="15170" xr:uid="{00000000-0005-0000-0000-0000621D0000}"/>
    <cellStyle name="40 % - Markeringsfarve1 18 2 4 2" xfId="37726" xr:uid="{00000000-0005-0000-0000-00002D840000}"/>
    <cellStyle name="40 % - Markeringsfarve1 18 2 5" xfId="29646" xr:uid="{00000000-0005-0000-0000-00002A840000}"/>
    <cellStyle name="40 % - Markeringsfarve1 18 3" xfId="8770" xr:uid="{00000000-0005-0000-0000-0000631D0000}"/>
    <cellStyle name="40 % - Markeringsfarve1 18 3 2" xfId="31419" xr:uid="{00000000-0005-0000-0000-00002E840000}"/>
    <cellStyle name="40 % - Markeringsfarve1 18 4" xfId="15171" xr:uid="{00000000-0005-0000-0000-0000641D0000}"/>
    <cellStyle name="40 % - Markeringsfarve1 18 4 2" xfId="37727" xr:uid="{00000000-0005-0000-0000-00002F840000}"/>
    <cellStyle name="40 % - Markeringsfarve1 18 5" xfId="15172" xr:uid="{00000000-0005-0000-0000-0000651D0000}"/>
    <cellStyle name="40 % - Markeringsfarve1 18 5 2" xfId="37728" xr:uid="{00000000-0005-0000-0000-000030840000}"/>
    <cellStyle name="40 % - Markeringsfarve1 18 6" xfId="27787" xr:uid="{00000000-0005-0000-0000-000029840000}"/>
    <cellStyle name="40 % - Markeringsfarve1 19" xfId="1133" xr:uid="{00000000-0005-0000-0000-0000661D0000}"/>
    <cellStyle name="40 % - Markeringsfarve1 19 2" xfId="5907" xr:uid="{00000000-0005-0000-0000-0000671D0000}"/>
    <cellStyle name="40 % - Markeringsfarve1 19 2 2" xfId="15173" xr:uid="{00000000-0005-0000-0000-0000681D0000}"/>
    <cellStyle name="40 % - Markeringsfarve1 19 2 2 2" xfId="37729" xr:uid="{00000000-0005-0000-0000-000033840000}"/>
    <cellStyle name="40 % - Markeringsfarve1 19 2 3" xfId="15174" xr:uid="{00000000-0005-0000-0000-0000691D0000}"/>
    <cellStyle name="40 % - Markeringsfarve1 19 2 3 2" xfId="37730" xr:uid="{00000000-0005-0000-0000-000034840000}"/>
    <cellStyle name="40 % - Markeringsfarve1 19 2 4" xfId="15175" xr:uid="{00000000-0005-0000-0000-00006A1D0000}"/>
    <cellStyle name="40 % - Markeringsfarve1 19 2 4 2" xfId="37731" xr:uid="{00000000-0005-0000-0000-000035840000}"/>
    <cellStyle name="40 % - Markeringsfarve1 19 2 5" xfId="29647" xr:uid="{00000000-0005-0000-0000-000032840000}"/>
    <cellStyle name="40 % - Markeringsfarve1 19 3" xfId="8771" xr:uid="{00000000-0005-0000-0000-00006B1D0000}"/>
    <cellStyle name="40 % - Markeringsfarve1 19 3 2" xfId="31420" xr:uid="{00000000-0005-0000-0000-000036840000}"/>
    <cellStyle name="40 % - Markeringsfarve1 19 4" xfId="15176" xr:uid="{00000000-0005-0000-0000-00006C1D0000}"/>
    <cellStyle name="40 % - Markeringsfarve1 19 4 2" xfId="37732" xr:uid="{00000000-0005-0000-0000-000037840000}"/>
    <cellStyle name="40 % - Markeringsfarve1 19 5" xfId="15177" xr:uid="{00000000-0005-0000-0000-00006D1D0000}"/>
    <cellStyle name="40 % - Markeringsfarve1 19 5 2" xfId="37733" xr:uid="{00000000-0005-0000-0000-000038840000}"/>
    <cellStyle name="40 % - Markeringsfarve1 19 6" xfId="27788" xr:uid="{00000000-0005-0000-0000-000031840000}"/>
    <cellStyle name="40 % - Markeringsfarve1 2" xfId="1134" xr:uid="{00000000-0005-0000-0000-00006E1D0000}"/>
    <cellStyle name="40 % - Markeringsfarve1 2 10" xfId="1135" xr:uid="{00000000-0005-0000-0000-00006F1D0000}"/>
    <cellStyle name="40 % - Markeringsfarve1 2 11" xfId="1136" xr:uid="{00000000-0005-0000-0000-0000701D0000}"/>
    <cellStyle name="40 % - Markeringsfarve1 2 12" xfId="1137" xr:uid="{00000000-0005-0000-0000-0000711D0000}"/>
    <cellStyle name="40 % - Markeringsfarve1 2 13" xfId="1138" xr:uid="{00000000-0005-0000-0000-0000721D0000}"/>
    <cellStyle name="40 % - Markeringsfarve1 2 14" xfId="1139" xr:uid="{00000000-0005-0000-0000-0000731D0000}"/>
    <cellStyle name="40 % - Markeringsfarve1 2 15" xfId="1140" xr:uid="{00000000-0005-0000-0000-0000741D0000}"/>
    <cellStyle name="40 % - Markeringsfarve1 2 16" xfId="4905" xr:uid="{00000000-0005-0000-0000-0000751D0000}"/>
    <cellStyle name="40 % - Markeringsfarve1 2 2" xfId="1141" xr:uid="{00000000-0005-0000-0000-0000761D0000}"/>
    <cellStyle name="40 % - Markeringsfarve1 2 2 2" xfId="1142" xr:uid="{00000000-0005-0000-0000-0000771D0000}"/>
    <cellStyle name="40 % - Markeringsfarve1 2 2 3" xfId="1143" xr:uid="{00000000-0005-0000-0000-0000781D0000}"/>
    <cellStyle name="40 % - Markeringsfarve1 2 3" xfId="1144" xr:uid="{00000000-0005-0000-0000-0000791D0000}"/>
    <cellStyle name="40 % - Markeringsfarve1 2 3 2" xfId="1145" xr:uid="{00000000-0005-0000-0000-00007A1D0000}"/>
    <cellStyle name="40 % - Markeringsfarve1 2 3 3" xfId="1146" xr:uid="{00000000-0005-0000-0000-00007B1D0000}"/>
    <cellStyle name="40 % - Markeringsfarve1 2 4" xfId="1147" xr:uid="{00000000-0005-0000-0000-00007C1D0000}"/>
    <cellStyle name="40 % - Markeringsfarve1 2 4 2" xfId="1148" xr:uid="{00000000-0005-0000-0000-00007D1D0000}"/>
    <cellStyle name="40 % - Markeringsfarve1 2 4 3" xfId="1149" xr:uid="{00000000-0005-0000-0000-00007E1D0000}"/>
    <cellStyle name="40 % - Markeringsfarve1 2 5" xfId="1150" xr:uid="{00000000-0005-0000-0000-00007F1D0000}"/>
    <cellStyle name="40 % - Markeringsfarve1 2 5 2" xfId="1151" xr:uid="{00000000-0005-0000-0000-0000801D0000}"/>
    <cellStyle name="40 % - Markeringsfarve1 2 5 3" xfId="1152" xr:uid="{00000000-0005-0000-0000-0000811D0000}"/>
    <cellStyle name="40 % - Markeringsfarve1 2 6" xfId="1153" xr:uid="{00000000-0005-0000-0000-0000821D0000}"/>
    <cellStyle name="40 % - Markeringsfarve1 2 7" xfId="1154" xr:uid="{00000000-0005-0000-0000-0000831D0000}"/>
    <cellStyle name="40 % - Markeringsfarve1 2 8" xfId="1155" xr:uid="{00000000-0005-0000-0000-0000841D0000}"/>
    <cellStyle name="40 % - Markeringsfarve1 2 9" xfId="1156" xr:uid="{00000000-0005-0000-0000-0000851D0000}"/>
    <cellStyle name="40 % - Markeringsfarve1 3" xfId="1157" xr:uid="{00000000-0005-0000-0000-0000861D0000}"/>
    <cellStyle name="40 % - Markeringsfarve1 3 10" xfId="15178" xr:uid="{00000000-0005-0000-0000-0000871D0000}"/>
    <cellStyle name="40 % - Markeringsfarve1 3 10 2" xfId="15179" xr:uid="{00000000-0005-0000-0000-0000881D0000}"/>
    <cellStyle name="40 % - Markeringsfarve1 3 10 2 2" xfId="37735" xr:uid="{00000000-0005-0000-0000-00003A840000}"/>
    <cellStyle name="40 % - Markeringsfarve1 3 10 3" xfId="15180" xr:uid="{00000000-0005-0000-0000-0000891D0000}"/>
    <cellStyle name="40 % - Markeringsfarve1 3 10 3 2" xfId="37736" xr:uid="{00000000-0005-0000-0000-00003B840000}"/>
    <cellStyle name="40 % - Markeringsfarve1 3 10 4" xfId="15181" xr:uid="{00000000-0005-0000-0000-00008A1D0000}"/>
    <cellStyle name="40 % - Markeringsfarve1 3 10 4 2" xfId="37737" xr:uid="{00000000-0005-0000-0000-00003C840000}"/>
    <cellStyle name="40 % - Markeringsfarve1 3 10 5" xfId="37734" xr:uid="{00000000-0005-0000-0000-000039840000}"/>
    <cellStyle name="40 % - Markeringsfarve1 3 11" xfId="15182" xr:uid="{00000000-0005-0000-0000-00008B1D0000}"/>
    <cellStyle name="40 % - Markeringsfarve1 3 11 2" xfId="37738" xr:uid="{00000000-0005-0000-0000-00003D840000}"/>
    <cellStyle name="40 % - Markeringsfarve1 3 12" xfId="15183" xr:uid="{00000000-0005-0000-0000-00008C1D0000}"/>
    <cellStyle name="40 % - Markeringsfarve1 3 12 2" xfId="37739" xr:uid="{00000000-0005-0000-0000-00003E840000}"/>
    <cellStyle name="40 % - Markeringsfarve1 3 13" xfId="15184" xr:uid="{00000000-0005-0000-0000-00008D1D0000}"/>
    <cellStyle name="40 % - Markeringsfarve1 3 13 2" xfId="37740" xr:uid="{00000000-0005-0000-0000-00003F840000}"/>
    <cellStyle name="40 % - Markeringsfarve1 3 2" xfId="1158" xr:uid="{00000000-0005-0000-0000-00008E1D0000}"/>
    <cellStyle name="40 % - Markeringsfarve1 3 2 10" xfId="15185" xr:uid="{00000000-0005-0000-0000-00008F1D0000}"/>
    <cellStyle name="40 % - Markeringsfarve1 3 2 10 2" xfId="37741" xr:uid="{00000000-0005-0000-0000-000040840000}"/>
    <cellStyle name="40 % - Markeringsfarve1 3 2 2" xfId="1159" xr:uid="{00000000-0005-0000-0000-0000901D0000}"/>
    <cellStyle name="40 % - Markeringsfarve1 3 2 2 10" xfId="15186" xr:uid="{00000000-0005-0000-0000-0000911D0000}"/>
    <cellStyle name="40 % - Markeringsfarve1 3 2 2 10 2" xfId="37742" xr:uid="{00000000-0005-0000-0000-000042840000}"/>
    <cellStyle name="40 % - Markeringsfarve1 3 2 2 11" xfId="27789" xr:uid="{00000000-0005-0000-0000-000041840000}"/>
    <cellStyle name="40 % - Markeringsfarve1 3 2 2 2" xfId="1160" xr:uid="{00000000-0005-0000-0000-0000921D0000}"/>
    <cellStyle name="40 % - Markeringsfarve1 3 2 2 2 2" xfId="1161" xr:uid="{00000000-0005-0000-0000-0000931D0000}"/>
    <cellStyle name="40 % - Markeringsfarve1 3 2 2 2 2 2" xfId="5910" xr:uid="{00000000-0005-0000-0000-0000941D0000}"/>
    <cellStyle name="40 % - Markeringsfarve1 3 2 2 2 2 2 2" xfId="15187" xr:uid="{00000000-0005-0000-0000-0000951D0000}"/>
    <cellStyle name="40 % - Markeringsfarve1 3 2 2 2 2 2 2 2" xfId="37743" xr:uid="{00000000-0005-0000-0000-000046840000}"/>
    <cellStyle name="40 % - Markeringsfarve1 3 2 2 2 2 2 3" xfId="15188" xr:uid="{00000000-0005-0000-0000-0000961D0000}"/>
    <cellStyle name="40 % - Markeringsfarve1 3 2 2 2 2 2 3 2" xfId="37744" xr:uid="{00000000-0005-0000-0000-000047840000}"/>
    <cellStyle name="40 % - Markeringsfarve1 3 2 2 2 2 2 4" xfId="15189" xr:uid="{00000000-0005-0000-0000-0000971D0000}"/>
    <cellStyle name="40 % - Markeringsfarve1 3 2 2 2 2 2 4 2" xfId="37745" xr:uid="{00000000-0005-0000-0000-000048840000}"/>
    <cellStyle name="40 % - Markeringsfarve1 3 2 2 2 2 2 5" xfId="29650" xr:uid="{00000000-0005-0000-0000-000045840000}"/>
    <cellStyle name="40 % - Markeringsfarve1 3 2 2 2 2 3" xfId="8774" xr:uid="{00000000-0005-0000-0000-0000981D0000}"/>
    <cellStyle name="40 % - Markeringsfarve1 3 2 2 2 2 3 2" xfId="31423" xr:uid="{00000000-0005-0000-0000-000049840000}"/>
    <cellStyle name="40 % - Markeringsfarve1 3 2 2 2 2 4" xfId="15190" xr:uid="{00000000-0005-0000-0000-0000991D0000}"/>
    <cellStyle name="40 % - Markeringsfarve1 3 2 2 2 2 4 2" xfId="37746" xr:uid="{00000000-0005-0000-0000-00004A840000}"/>
    <cellStyle name="40 % - Markeringsfarve1 3 2 2 2 2 5" xfId="15191" xr:uid="{00000000-0005-0000-0000-00009A1D0000}"/>
    <cellStyle name="40 % - Markeringsfarve1 3 2 2 2 2 5 2" xfId="37747" xr:uid="{00000000-0005-0000-0000-00004B840000}"/>
    <cellStyle name="40 % - Markeringsfarve1 3 2 2 2 2 6" xfId="27791" xr:uid="{00000000-0005-0000-0000-000044840000}"/>
    <cellStyle name="40 % - Markeringsfarve1 3 2 2 2 3" xfId="5909" xr:uid="{00000000-0005-0000-0000-00009B1D0000}"/>
    <cellStyle name="40 % - Markeringsfarve1 3 2 2 2 3 2" xfId="15192" xr:uid="{00000000-0005-0000-0000-00009C1D0000}"/>
    <cellStyle name="40 % - Markeringsfarve1 3 2 2 2 3 2 2" xfId="37748" xr:uid="{00000000-0005-0000-0000-00004D840000}"/>
    <cellStyle name="40 % - Markeringsfarve1 3 2 2 2 3 3" xfId="15193" xr:uid="{00000000-0005-0000-0000-00009D1D0000}"/>
    <cellStyle name="40 % - Markeringsfarve1 3 2 2 2 3 3 2" xfId="37749" xr:uid="{00000000-0005-0000-0000-00004E840000}"/>
    <cellStyle name="40 % - Markeringsfarve1 3 2 2 2 3 4" xfId="15194" xr:uid="{00000000-0005-0000-0000-00009E1D0000}"/>
    <cellStyle name="40 % - Markeringsfarve1 3 2 2 2 3 4 2" xfId="37750" xr:uid="{00000000-0005-0000-0000-00004F840000}"/>
    <cellStyle name="40 % - Markeringsfarve1 3 2 2 2 3 5" xfId="29649" xr:uid="{00000000-0005-0000-0000-00004C840000}"/>
    <cellStyle name="40 % - Markeringsfarve1 3 2 2 2 4" xfId="8773" xr:uid="{00000000-0005-0000-0000-00009F1D0000}"/>
    <cellStyle name="40 % - Markeringsfarve1 3 2 2 2 4 2" xfId="15195" xr:uid="{00000000-0005-0000-0000-0000A01D0000}"/>
    <cellStyle name="40 % - Markeringsfarve1 3 2 2 2 4 2 2" xfId="37751" xr:uid="{00000000-0005-0000-0000-000051840000}"/>
    <cellStyle name="40 % - Markeringsfarve1 3 2 2 2 4 3" xfId="15196" xr:uid="{00000000-0005-0000-0000-0000A11D0000}"/>
    <cellStyle name="40 % - Markeringsfarve1 3 2 2 2 4 3 2" xfId="37752" xr:uid="{00000000-0005-0000-0000-000052840000}"/>
    <cellStyle name="40 % - Markeringsfarve1 3 2 2 2 4 4" xfId="15197" xr:uid="{00000000-0005-0000-0000-0000A21D0000}"/>
    <cellStyle name="40 % - Markeringsfarve1 3 2 2 2 4 4 2" xfId="37753" xr:uid="{00000000-0005-0000-0000-000053840000}"/>
    <cellStyle name="40 % - Markeringsfarve1 3 2 2 2 4 5" xfId="31422" xr:uid="{00000000-0005-0000-0000-000050840000}"/>
    <cellStyle name="40 % - Markeringsfarve1 3 2 2 2 5" xfId="15198" xr:uid="{00000000-0005-0000-0000-0000A31D0000}"/>
    <cellStyle name="40 % - Markeringsfarve1 3 2 2 2 5 2" xfId="37754" xr:uid="{00000000-0005-0000-0000-000054840000}"/>
    <cellStyle name="40 % - Markeringsfarve1 3 2 2 2 6" xfId="15199" xr:uid="{00000000-0005-0000-0000-0000A41D0000}"/>
    <cellStyle name="40 % - Markeringsfarve1 3 2 2 2 6 2" xfId="37755" xr:uid="{00000000-0005-0000-0000-000055840000}"/>
    <cellStyle name="40 % - Markeringsfarve1 3 2 2 2 7" xfId="15200" xr:uid="{00000000-0005-0000-0000-0000A51D0000}"/>
    <cellStyle name="40 % - Markeringsfarve1 3 2 2 2 7 2" xfId="37756" xr:uid="{00000000-0005-0000-0000-000056840000}"/>
    <cellStyle name="40 % - Markeringsfarve1 3 2 2 2 8" xfId="27790" xr:uid="{00000000-0005-0000-0000-000043840000}"/>
    <cellStyle name="40 % - Markeringsfarve1 3 2 2 3" xfId="1162" xr:uid="{00000000-0005-0000-0000-0000A61D0000}"/>
    <cellStyle name="40 % - Markeringsfarve1 3 2 2 3 2" xfId="1163" xr:uid="{00000000-0005-0000-0000-0000A71D0000}"/>
    <cellStyle name="40 % - Markeringsfarve1 3 2 2 3 2 2" xfId="5912" xr:uid="{00000000-0005-0000-0000-0000A81D0000}"/>
    <cellStyle name="40 % - Markeringsfarve1 3 2 2 3 2 2 2" xfId="15201" xr:uid="{00000000-0005-0000-0000-0000A91D0000}"/>
    <cellStyle name="40 % - Markeringsfarve1 3 2 2 3 2 2 2 2" xfId="37757" xr:uid="{00000000-0005-0000-0000-00005A840000}"/>
    <cellStyle name="40 % - Markeringsfarve1 3 2 2 3 2 2 3" xfId="15202" xr:uid="{00000000-0005-0000-0000-0000AA1D0000}"/>
    <cellStyle name="40 % - Markeringsfarve1 3 2 2 3 2 2 3 2" xfId="37758" xr:uid="{00000000-0005-0000-0000-00005B840000}"/>
    <cellStyle name="40 % - Markeringsfarve1 3 2 2 3 2 2 4" xfId="15203" xr:uid="{00000000-0005-0000-0000-0000AB1D0000}"/>
    <cellStyle name="40 % - Markeringsfarve1 3 2 2 3 2 2 4 2" xfId="37759" xr:uid="{00000000-0005-0000-0000-00005C840000}"/>
    <cellStyle name="40 % - Markeringsfarve1 3 2 2 3 2 2 5" xfId="29652" xr:uid="{00000000-0005-0000-0000-000059840000}"/>
    <cellStyle name="40 % - Markeringsfarve1 3 2 2 3 2 3" xfId="8776" xr:uid="{00000000-0005-0000-0000-0000AC1D0000}"/>
    <cellStyle name="40 % - Markeringsfarve1 3 2 2 3 2 3 2" xfId="31425" xr:uid="{00000000-0005-0000-0000-00005D840000}"/>
    <cellStyle name="40 % - Markeringsfarve1 3 2 2 3 2 4" xfId="15204" xr:uid="{00000000-0005-0000-0000-0000AD1D0000}"/>
    <cellStyle name="40 % - Markeringsfarve1 3 2 2 3 2 4 2" xfId="37760" xr:uid="{00000000-0005-0000-0000-00005E840000}"/>
    <cellStyle name="40 % - Markeringsfarve1 3 2 2 3 2 5" xfId="15205" xr:uid="{00000000-0005-0000-0000-0000AE1D0000}"/>
    <cellStyle name="40 % - Markeringsfarve1 3 2 2 3 2 5 2" xfId="37761" xr:uid="{00000000-0005-0000-0000-00005F840000}"/>
    <cellStyle name="40 % - Markeringsfarve1 3 2 2 3 2 6" xfId="27793" xr:uid="{00000000-0005-0000-0000-000058840000}"/>
    <cellStyle name="40 % - Markeringsfarve1 3 2 2 3 3" xfId="5911" xr:uid="{00000000-0005-0000-0000-0000AF1D0000}"/>
    <cellStyle name="40 % - Markeringsfarve1 3 2 2 3 3 2" xfId="15206" xr:uid="{00000000-0005-0000-0000-0000B01D0000}"/>
    <cellStyle name="40 % - Markeringsfarve1 3 2 2 3 3 2 2" xfId="37762" xr:uid="{00000000-0005-0000-0000-000061840000}"/>
    <cellStyle name="40 % - Markeringsfarve1 3 2 2 3 3 3" xfId="15207" xr:uid="{00000000-0005-0000-0000-0000B11D0000}"/>
    <cellStyle name="40 % - Markeringsfarve1 3 2 2 3 3 3 2" xfId="37763" xr:uid="{00000000-0005-0000-0000-000062840000}"/>
    <cellStyle name="40 % - Markeringsfarve1 3 2 2 3 3 4" xfId="15208" xr:uid="{00000000-0005-0000-0000-0000B21D0000}"/>
    <cellStyle name="40 % - Markeringsfarve1 3 2 2 3 3 4 2" xfId="37764" xr:uid="{00000000-0005-0000-0000-000063840000}"/>
    <cellStyle name="40 % - Markeringsfarve1 3 2 2 3 3 5" xfId="29651" xr:uid="{00000000-0005-0000-0000-000060840000}"/>
    <cellStyle name="40 % - Markeringsfarve1 3 2 2 3 4" xfId="8775" xr:uid="{00000000-0005-0000-0000-0000B31D0000}"/>
    <cellStyle name="40 % - Markeringsfarve1 3 2 2 3 4 2" xfId="31424" xr:uid="{00000000-0005-0000-0000-000064840000}"/>
    <cellStyle name="40 % - Markeringsfarve1 3 2 2 3 5" xfId="15209" xr:uid="{00000000-0005-0000-0000-0000B41D0000}"/>
    <cellStyle name="40 % - Markeringsfarve1 3 2 2 3 5 2" xfId="37765" xr:uid="{00000000-0005-0000-0000-000065840000}"/>
    <cellStyle name="40 % - Markeringsfarve1 3 2 2 3 6" xfId="15210" xr:uid="{00000000-0005-0000-0000-0000B51D0000}"/>
    <cellStyle name="40 % - Markeringsfarve1 3 2 2 3 6 2" xfId="37766" xr:uid="{00000000-0005-0000-0000-000066840000}"/>
    <cellStyle name="40 % - Markeringsfarve1 3 2 2 3 7" xfId="27792" xr:uid="{00000000-0005-0000-0000-000057840000}"/>
    <cellStyle name="40 % - Markeringsfarve1 3 2 2 4" xfId="1164" xr:uid="{00000000-0005-0000-0000-0000B61D0000}"/>
    <cellStyle name="40 % - Markeringsfarve1 3 2 2 4 2" xfId="5913" xr:uid="{00000000-0005-0000-0000-0000B71D0000}"/>
    <cellStyle name="40 % - Markeringsfarve1 3 2 2 4 2 2" xfId="15211" xr:uid="{00000000-0005-0000-0000-0000B81D0000}"/>
    <cellStyle name="40 % - Markeringsfarve1 3 2 2 4 2 2 2" xfId="37767" xr:uid="{00000000-0005-0000-0000-000069840000}"/>
    <cellStyle name="40 % - Markeringsfarve1 3 2 2 4 2 3" xfId="15212" xr:uid="{00000000-0005-0000-0000-0000B91D0000}"/>
    <cellStyle name="40 % - Markeringsfarve1 3 2 2 4 2 3 2" xfId="37768" xr:uid="{00000000-0005-0000-0000-00006A840000}"/>
    <cellStyle name="40 % - Markeringsfarve1 3 2 2 4 2 4" xfId="15213" xr:uid="{00000000-0005-0000-0000-0000BA1D0000}"/>
    <cellStyle name="40 % - Markeringsfarve1 3 2 2 4 2 4 2" xfId="37769" xr:uid="{00000000-0005-0000-0000-00006B840000}"/>
    <cellStyle name="40 % - Markeringsfarve1 3 2 2 4 2 5" xfId="29653" xr:uid="{00000000-0005-0000-0000-000068840000}"/>
    <cellStyle name="40 % - Markeringsfarve1 3 2 2 4 3" xfId="8777" xr:uid="{00000000-0005-0000-0000-0000BB1D0000}"/>
    <cellStyle name="40 % - Markeringsfarve1 3 2 2 4 3 2" xfId="31426" xr:uid="{00000000-0005-0000-0000-00006C840000}"/>
    <cellStyle name="40 % - Markeringsfarve1 3 2 2 4 4" xfId="15214" xr:uid="{00000000-0005-0000-0000-0000BC1D0000}"/>
    <cellStyle name="40 % - Markeringsfarve1 3 2 2 4 4 2" xfId="37770" xr:uid="{00000000-0005-0000-0000-00006D840000}"/>
    <cellStyle name="40 % - Markeringsfarve1 3 2 2 4 5" xfId="15215" xr:uid="{00000000-0005-0000-0000-0000BD1D0000}"/>
    <cellStyle name="40 % - Markeringsfarve1 3 2 2 4 5 2" xfId="37771" xr:uid="{00000000-0005-0000-0000-00006E840000}"/>
    <cellStyle name="40 % - Markeringsfarve1 3 2 2 4 6" xfId="27794" xr:uid="{00000000-0005-0000-0000-000067840000}"/>
    <cellStyle name="40 % - Markeringsfarve1 3 2 2 5" xfId="1165" xr:uid="{00000000-0005-0000-0000-0000BE1D0000}"/>
    <cellStyle name="40 % - Markeringsfarve1 3 2 2 5 2" xfId="5914" xr:uid="{00000000-0005-0000-0000-0000BF1D0000}"/>
    <cellStyle name="40 % - Markeringsfarve1 3 2 2 5 2 2" xfId="15216" xr:uid="{00000000-0005-0000-0000-0000C01D0000}"/>
    <cellStyle name="40 % - Markeringsfarve1 3 2 2 5 2 2 2" xfId="37772" xr:uid="{00000000-0005-0000-0000-000071840000}"/>
    <cellStyle name="40 % - Markeringsfarve1 3 2 2 5 2 3" xfId="15217" xr:uid="{00000000-0005-0000-0000-0000C11D0000}"/>
    <cellStyle name="40 % - Markeringsfarve1 3 2 2 5 2 3 2" xfId="37773" xr:uid="{00000000-0005-0000-0000-000072840000}"/>
    <cellStyle name="40 % - Markeringsfarve1 3 2 2 5 2 4" xfId="15218" xr:uid="{00000000-0005-0000-0000-0000C21D0000}"/>
    <cellStyle name="40 % - Markeringsfarve1 3 2 2 5 2 4 2" xfId="37774" xr:uid="{00000000-0005-0000-0000-000073840000}"/>
    <cellStyle name="40 % - Markeringsfarve1 3 2 2 5 2 5" xfId="29654" xr:uid="{00000000-0005-0000-0000-000070840000}"/>
    <cellStyle name="40 % - Markeringsfarve1 3 2 2 5 3" xfId="8778" xr:uid="{00000000-0005-0000-0000-0000C31D0000}"/>
    <cellStyle name="40 % - Markeringsfarve1 3 2 2 5 3 2" xfId="31427" xr:uid="{00000000-0005-0000-0000-000074840000}"/>
    <cellStyle name="40 % - Markeringsfarve1 3 2 2 5 4" xfId="15219" xr:uid="{00000000-0005-0000-0000-0000C41D0000}"/>
    <cellStyle name="40 % - Markeringsfarve1 3 2 2 5 4 2" xfId="37775" xr:uid="{00000000-0005-0000-0000-000075840000}"/>
    <cellStyle name="40 % - Markeringsfarve1 3 2 2 5 5" xfId="15220" xr:uid="{00000000-0005-0000-0000-0000C51D0000}"/>
    <cellStyle name="40 % - Markeringsfarve1 3 2 2 5 5 2" xfId="37776" xr:uid="{00000000-0005-0000-0000-000076840000}"/>
    <cellStyle name="40 % - Markeringsfarve1 3 2 2 5 6" xfId="27795" xr:uid="{00000000-0005-0000-0000-00006F840000}"/>
    <cellStyle name="40 % - Markeringsfarve1 3 2 2 6" xfId="1166" xr:uid="{00000000-0005-0000-0000-0000C61D0000}"/>
    <cellStyle name="40 % - Markeringsfarve1 3 2 2 6 2" xfId="5915" xr:uid="{00000000-0005-0000-0000-0000C71D0000}"/>
    <cellStyle name="40 % - Markeringsfarve1 3 2 2 6 2 2" xfId="29655" xr:uid="{00000000-0005-0000-0000-000078840000}"/>
    <cellStyle name="40 % - Markeringsfarve1 3 2 2 6 3" xfId="8779" xr:uid="{00000000-0005-0000-0000-0000C81D0000}"/>
    <cellStyle name="40 % - Markeringsfarve1 3 2 2 6 3 2" xfId="31428" xr:uid="{00000000-0005-0000-0000-000079840000}"/>
    <cellStyle name="40 % - Markeringsfarve1 3 2 2 6 4" xfId="15221" xr:uid="{00000000-0005-0000-0000-0000C91D0000}"/>
    <cellStyle name="40 % - Markeringsfarve1 3 2 2 6 4 2" xfId="37777" xr:uid="{00000000-0005-0000-0000-00007A840000}"/>
    <cellStyle name="40 % - Markeringsfarve1 3 2 2 6 5" xfId="27796" xr:uid="{00000000-0005-0000-0000-000077840000}"/>
    <cellStyle name="40 % - Markeringsfarve1 3 2 2 7" xfId="5908" xr:uid="{00000000-0005-0000-0000-0000CA1D0000}"/>
    <cellStyle name="40 % - Markeringsfarve1 3 2 2 7 2" xfId="15222" xr:uid="{00000000-0005-0000-0000-0000CB1D0000}"/>
    <cellStyle name="40 % - Markeringsfarve1 3 2 2 7 2 2" xfId="37778" xr:uid="{00000000-0005-0000-0000-00007C840000}"/>
    <cellStyle name="40 % - Markeringsfarve1 3 2 2 7 3" xfId="15223" xr:uid="{00000000-0005-0000-0000-0000CC1D0000}"/>
    <cellStyle name="40 % - Markeringsfarve1 3 2 2 7 3 2" xfId="37779" xr:uid="{00000000-0005-0000-0000-00007D840000}"/>
    <cellStyle name="40 % - Markeringsfarve1 3 2 2 7 4" xfId="15224" xr:uid="{00000000-0005-0000-0000-0000CD1D0000}"/>
    <cellStyle name="40 % - Markeringsfarve1 3 2 2 7 4 2" xfId="37780" xr:uid="{00000000-0005-0000-0000-00007E840000}"/>
    <cellStyle name="40 % - Markeringsfarve1 3 2 2 7 5" xfId="29648" xr:uid="{00000000-0005-0000-0000-00007B840000}"/>
    <cellStyle name="40 % - Markeringsfarve1 3 2 2 8" xfId="8772" xr:uid="{00000000-0005-0000-0000-0000CE1D0000}"/>
    <cellStyle name="40 % - Markeringsfarve1 3 2 2 8 2" xfId="31421" xr:uid="{00000000-0005-0000-0000-00007F840000}"/>
    <cellStyle name="40 % - Markeringsfarve1 3 2 2 9" xfId="15225" xr:uid="{00000000-0005-0000-0000-0000CF1D0000}"/>
    <cellStyle name="40 % - Markeringsfarve1 3 2 2 9 2" xfId="37781" xr:uid="{00000000-0005-0000-0000-000080840000}"/>
    <cellStyle name="40 % - Markeringsfarve1 3 2 3" xfId="1167" xr:uid="{00000000-0005-0000-0000-0000D01D0000}"/>
    <cellStyle name="40 % - Markeringsfarve1 3 2 3 10" xfId="15226" xr:uid="{00000000-0005-0000-0000-0000D11D0000}"/>
    <cellStyle name="40 % - Markeringsfarve1 3 2 3 10 2" xfId="37782" xr:uid="{00000000-0005-0000-0000-000082840000}"/>
    <cellStyle name="40 % - Markeringsfarve1 3 2 3 11" xfId="27797" xr:uid="{00000000-0005-0000-0000-000081840000}"/>
    <cellStyle name="40 % - Markeringsfarve1 3 2 3 2" xfId="1168" xr:uid="{00000000-0005-0000-0000-0000D21D0000}"/>
    <cellStyle name="40 % - Markeringsfarve1 3 2 3 2 2" xfId="1169" xr:uid="{00000000-0005-0000-0000-0000D31D0000}"/>
    <cellStyle name="40 % - Markeringsfarve1 3 2 3 2 2 2" xfId="5918" xr:uid="{00000000-0005-0000-0000-0000D41D0000}"/>
    <cellStyle name="40 % - Markeringsfarve1 3 2 3 2 2 2 2" xfId="15227" xr:uid="{00000000-0005-0000-0000-0000D51D0000}"/>
    <cellStyle name="40 % - Markeringsfarve1 3 2 3 2 2 2 2 2" xfId="37783" xr:uid="{00000000-0005-0000-0000-000086840000}"/>
    <cellStyle name="40 % - Markeringsfarve1 3 2 3 2 2 2 3" xfId="15228" xr:uid="{00000000-0005-0000-0000-0000D61D0000}"/>
    <cellStyle name="40 % - Markeringsfarve1 3 2 3 2 2 2 3 2" xfId="37784" xr:uid="{00000000-0005-0000-0000-000087840000}"/>
    <cellStyle name="40 % - Markeringsfarve1 3 2 3 2 2 2 4" xfId="15229" xr:uid="{00000000-0005-0000-0000-0000D71D0000}"/>
    <cellStyle name="40 % - Markeringsfarve1 3 2 3 2 2 2 4 2" xfId="37785" xr:uid="{00000000-0005-0000-0000-000088840000}"/>
    <cellStyle name="40 % - Markeringsfarve1 3 2 3 2 2 2 5" xfId="29658" xr:uid="{00000000-0005-0000-0000-000085840000}"/>
    <cellStyle name="40 % - Markeringsfarve1 3 2 3 2 2 3" xfId="8782" xr:uid="{00000000-0005-0000-0000-0000D81D0000}"/>
    <cellStyle name="40 % - Markeringsfarve1 3 2 3 2 2 3 2" xfId="31431" xr:uid="{00000000-0005-0000-0000-000089840000}"/>
    <cellStyle name="40 % - Markeringsfarve1 3 2 3 2 2 4" xfId="15230" xr:uid="{00000000-0005-0000-0000-0000D91D0000}"/>
    <cellStyle name="40 % - Markeringsfarve1 3 2 3 2 2 4 2" xfId="37786" xr:uid="{00000000-0005-0000-0000-00008A840000}"/>
    <cellStyle name="40 % - Markeringsfarve1 3 2 3 2 2 5" xfId="15231" xr:uid="{00000000-0005-0000-0000-0000DA1D0000}"/>
    <cellStyle name="40 % - Markeringsfarve1 3 2 3 2 2 5 2" xfId="37787" xr:uid="{00000000-0005-0000-0000-00008B840000}"/>
    <cellStyle name="40 % - Markeringsfarve1 3 2 3 2 2 6" xfId="27799" xr:uid="{00000000-0005-0000-0000-000084840000}"/>
    <cellStyle name="40 % - Markeringsfarve1 3 2 3 2 3" xfId="5917" xr:uid="{00000000-0005-0000-0000-0000DB1D0000}"/>
    <cellStyle name="40 % - Markeringsfarve1 3 2 3 2 3 2" xfId="15232" xr:uid="{00000000-0005-0000-0000-0000DC1D0000}"/>
    <cellStyle name="40 % - Markeringsfarve1 3 2 3 2 3 2 2" xfId="37788" xr:uid="{00000000-0005-0000-0000-00008D840000}"/>
    <cellStyle name="40 % - Markeringsfarve1 3 2 3 2 3 3" xfId="15233" xr:uid="{00000000-0005-0000-0000-0000DD1D0000}"/>
    <cellStyle name="40 % - Markeringsfarve1 3 2 3 2 3 3 2" xfId="37789" xr:uid="{00000000-0005-0000-0000-00008E840000}"/>
    <cellStyle name="40 % - Markeringsfarve1 3 2 3 2 3 4" xfId="15234" xr:uid="{00000000-0005-0000-0000-0000DE1D0000}"/>
    <cellStyle name="40 % - Markeringsfarve1 3 2 3 2 3 4 2" xfId="37790" xr:uid="{00000000-0005-0000-0000-00008F840000}"/>
    <cellStyle name="40 % - Markeringsfarve1 3 2 3 2 3 5" xfId="29657" xr:uid="{00000000-0005-0000-0000-00008C840000}"/>
    <cellStyle name="40 % - Markeringsfarve1 3 2 3 2 4" xfId="8781" xr:uid="{00000000-0005-0000-0000-0000DF1D0000}"/>
    <cellStyle name="40 % - Markeringsfarve1 3 2 3 2 4 2" xfId="15235" xr:uid="{00000000-0005-0000-0000-0000E01D0000}"/>
    <cellStyle name="40 % - Markeringsfarve1 3 2 3 2 4 2 2" xfId="37791" xr:uid="{00000000-0005-0000-0000-000091840000}"/>
    <cellStyle name="40 % - Markeringsfarve1 3 2 3 2 4 3" xfId="15236" xr:uid="{00000000-0005-0000-0000-0000E11D0000}"/>
    <cellStyle name="40 % - Markeringsfarve1 3 2 3 2 4 3 2" xfId="37792" xr:uid="{00000000-0005-0000-0000-000092840000}"/>
    <cellStyle name="40 % - Markeringsfarve1 3 2 3 2 4 4" xfId="15237" xr:uid="{00000000-0005-0000-0000-0000E21D0000}"/>
    <cellStyle name="40 % - Markeringsfarve1 3 2 3 2 4 4 2" xfId="37793" xr:uid="{00000000-0005-0000-0000-000093840000}"/>
    <cellStyle name="40 % - Markeringsfarve1 3 2 3 2 4 5" xfId="31430" xr:uid="{00000000-0005-0000-0000-000090840000}"/>
    <cellStyle name="40 % - Markeringsfarve1 3 2 3 2 5" xfId="15238" xr:uid="{00000000-0005-0000-0000-0000E31D0000}"/>
    <cellStyle name="40 % - Markeringsfarve1 3 2 3 2 5 2" xfId="37794" xr:uid="{00000000-0005-0000-0000-000094840000}"/>
    <cellStyle name="40 % - Markeringsfarve1 3 2 3 2 6" xfId="15239" xr:uid="{00000000-0005-0000-0000-0000E41D0000}"/>
    <cellStyle name="40 % - Markeringsfarve1 3 2 3 2 6 2" xfId="37795" xr:uid="{00000000-0005-0000-0000-000095840000}"/>
    <cellStyle name="40 % - Markeringsfarve1 3 2 3 2 7" xfId="15240" xr:uid="{00000000-0005-0000-0000-0000E51D0000}"/>
    <cellStyle name="40 % - Markeringsfarve1 3 2 3 2 7 2" xfId="37796" xr:uid="{00000000-0005-0000-0000-000096840000}"/>
    <cellStyle name="40 % - Markeringsfarve1 3 2 3 2 8" xfId="27798" xr:uid="{00000000-0005-0000-0000-000083840000}"/>
    <cellStyle name="40 % - Markeringsfarve1 3 2 3 3" xfId="1170" xr:uid="{00000000-0005-0000-0000-0000E61D0000}"/>
    <cellStyle name="40 % - Markeringsfarve1 3 2 3 3 2" xfId="1171" xr:uid="{00000000-0005-0000-0000-0000E71D0000}"/>
    <cellStyle name="40 % - Markeringsfarve1 3 2 3 3 2 2" xfId="5920" xr:uid="{00000000-0005-0000-0000-0000E81D0000}"/>
    <cellStyle name="40 % - Markeringsfarve1 3 2 3 3 2 2 2" xfId="15241" xr:uid="{00000000-0005-0000-0000-0000E91D0000}"/>
    <cellStyle name="40 % - Markeringsfarve1 3 2 3 3 2 2 2 2" xfId="37797" xr:uid="{00000000-0005-0000-0000-00009A840000}"/>
    <cellStyle name="40 % - Markeringsfarve1 3 2 3 3 2 2 3" xfId="15242" xr:uid="{00000000-0005-0000-0000-0000EA1D0000}"/>
    <cellStyle name="40 % - Markeringsfarve1 3 2 3 3 2 2 3 2" xfId="37798" xr:uid="{00000000-0005-0000-0000-00009B840000}"/>
    <cellStyle name="40 % - Markeringsfarve1 3 2 3 3 2 2 4" xfId="15243" xr:uid="{00000000-0005-0000-0000-0000EB1D0000}"/>
    <cellStyle name="40 % - Markeringsfarve1 3 2 3 3 2 2 4 2" xfId="37799" xr:uid="{00000000-0005-0000-0000-00009C840000}"/>
    <cellStyle name="40 % - Markeringsfarve1 3 2 3 3 2 2 5" xfId="29660" xr:uid="{00000000-0005-0000-0000-000099840000}"/>
    <cellStyle name="40 % - Markeringsfarve1 3 2 3 3 2 3" xfId="8784" xr:uid="{00000000-0005-0000-0000-0000EC1D0000}"/>
    <cellStyle name="40 % - Markeringsfarve1 3 2 3 3 2 3 2" xfId="31433" xr:uid="{00000000-0005-0000-0000-00009D840000}"/>
    <cellStyle name="40 % - Markeringsfarve1 3 2 3 3 2 4" xfId="15244" xr:uid="{00000000-0005-0000-0000-0000ED1D0000}"/>
    <cellStyle name="40 % - Markeringsfarve1 3 2 3 3 2 4 2" xfId="37800" xr:uid="{00000000-0005-0000-0000-00009E840000}"/>
    <cellStyle name="40 % - Markeringsfarve1 3 2 3 3 2 5" xfId="15245" xr:uid="{00000000-0005-0000-0000-0000EE1D0000}"/>
    <cellStyle name="40 % - Markeringsfarve1 3 2 3 3 2 5 2" xfId="37801" xr:uid="{00000000-0005-0000-0000-00009F840000}"/>
    <cellStyle name="40 % - Markeringsfarve1 3 2 3 3 2 6" xfId="27801" xr:uid="{00000000-0005-0000-0000-000098840000}"/>
    <cellStyle name="40 % - Markeringsfarve1 3 2 3 3 3" xfId="5919" xr:uid="{00000000-0005-0000-0000-0000EF1D0000}"/>
    <cellStyle name="40 % - Markeringsfarve1 3 2 3 3 3 2" xfId="15246" xr:uid="{00000000-0005-0000-0000-0000F01D0000}"/>
    <cellStyle name="40 % - Markeringsfarve1 3 2 3 3 3 2 2" xfId="37802" xr:uid="{00000000-0005-0000-0000-0000A1840000}"/>
    <cellStyle name="40 % - Markeringsfarve1 3 2 3 3 3 3" xfId="15247" xr:uid="{00000000-0005-0000-0000-0000F11D0000}"/>
    <cellStyle name="40 % - Markeringsfarve1 3 2 3 3 3 3 2" xfId="37803" xr:uid="{00000000-0005-0000-0000-0000A2840000}"/>
    <cellStyle name="40 % - Markeringsfarve1 3 2 3 3 3 4" xfId="15248" xr:uid="{00000000-0005-0000-0000-0000F21D0000}"/>
    <cellStyle name="40 % - Markeringsfarve1 3 2 3 3 3 4 2" xfId="37804" xr:uid="{00000000-0005-0000-0000-0000A3840000}"/>
    <cellStyle name="40 % - Markeringsfarve1 3 2 3 3 3 5" xfId="29659" xr:uid="{00000000-0005-0000-0000-0000A0840000}"/>
    <cellStyle name="40 % - Markeringsfarve1 3 2 3 3 4" xfId="8783" xr:uid="{00000000-0005-0000-0000-0000F31D0000}"/>
    <cellStyle name="40 % - Markeringsfarve1 3 2 3 3 4 2" xfId="31432" xr:uid="{00000000-0005-0000-0000-0000A4840000}"/>
    <cellStyle name="40 % - Markeringsfarve1 3 2 3 3 5" xfId="15249" xr:uid="{00000000-0005-0000-0000-0000F41D0000}"/>
    <cellStyle name="40 % - Markeringsfarve1 3 2 3 3 5 2" xfId="37805" xr:uid="{00000000-0005-0000-0000-0000A5840000}"/>
    <cellStyle name="40 % - Markeringsfarve1 3 2 3 3 6" xfId="15250" xr:uid="{00000000-0005-0000-0000-0000F51D0000}"/>
    <cellStyle name="40 % - Markeringsfarve1 3 2 3 3 6 2" xfId="37806" xr:uid="{00000000-0005-0000-0000-0000A6840000}"/>
    <cellStyle name="40 % - Markeringsfarve1 3 2 3 3 7" xfId="27800" xr:uid="{00000000-0005-0000-0000-000097840000}"/>
    <cellStyle name="40 % - Markeringsfarve1 3 2 3 4" xfId="1172" xr:uid="{00000000-0005-0000-0000-0000F61D0000}"/>
    <cellStyle name="40 % - Markeringsfarve1 3 2 3 4 2" xfId="5921" xr:uid="{00000000-0005-0000-0000-0000F71D0000}"/>
    <cellStyle name="40 % - Markeringsfarve1 3 2 3 4 2 2" xfId="15251" xr:uid="{00000000-0005-0000-0000-0000F81D0000}"/>
    <cellStyle name="40 % - Markeringsfarve1 3 2 3 4 2 2 2" xfId="37807" xr:uid="{00000000-0005-0000-0000-0000A9840000}"/>
    <cellStyle name="40 % - Markeringsfarve1 3 2 3 4 2 3" xfId="15252" xr:uid="{00000000-0005-0000-0000-0000F91D0000}"/>
    <cellStyle name="40 % - Markeringsfarve1 3 2 3 4 2 3 2" xfId="37808" xr:uid="{00000000-0005-0000-0000-0000AA840000}"/>
    <cellStyle name="40 % - Markeringsfarve1 3 2 3 4 2 4" xfId="15253" xr:uid="{00000000-0005-0000-0000-0000FA1D0000}"/>
    <cellStyle name="40 % - Markeringsfarve1 3 2 3 4 2 4 2" xfId="37809" xr:uid="{00000000-0005-0000-0000-0000AB840000}"/>
    <cellStyle name="40 % - Markeringsfarve1 3 2 3 4 2 5" xfId="29661" xr:uid="{00000000-0005-0000-0000-0000A8840000}"/>
    <cellStyle name="40 % - Markeringsfarve1 3 2 3 4 3" xfId="8785" xr:uid="{00000000-0005-0000-0000-0000FB1D0000}"/>
    <cellStyle name="40 % - Markeringsfarve1 3 2 3 4 3 2" xfId="31434" xr:uid="{00000000-0005-0000-0000-0000AC840000}"/>
    <cellStyle name="40 % - Markeringsfarve1 3 2 3 4 4" xfId="15254" xr:uid="{00000000-0005-0000-0000-0000FC1D0000}"/>
    <cellStyle name="40 % - Markeringsfarve1 3 2 3 4 4 2" xfId="37810" xr:uid="{00000000-0005-0000-0000-0000AD840000}"/>
    <cellStyle name="40 % - Markeringsfarve1 3 2 3 4 5" xfId="15255" xr:uid="{00000000-0005-0000-0000-0000FD1D0000}"/>
    <cellStyle name="40 % - Markeringsfarve1 3 2 3 4 5 2" xfId="37811" xr:uid="{00000000-0005-0000-0000-0000AE840000}"/>
    <cellStyle name="40 % - Markeringsfarve1 3 2 3 4 6" xfId="27802" xr:uid="{00000000-0005-0000-0000-0000A7840000}"/>
    <cellStyle name="40 % - Markeringsfarve1 3 2 3 5" xfId="1173" xr:uid="{00000000-0005-0000-0000-0000FE1D0000}"/>
    <cellStyle name="40 % - Markeringsfarve1 3 2 3 5 2" xfId="5922" xr:uid="{00000000-0005-0000-0000-0000FF1D0000}"/>
    <cellStyle name="40 % - Markeringsfarve1 3 2 3 5 2 2" xfId="15256" xr:uid="{00000000-0005-0000-0000-0000001E0000}"/>
    <cellStyle name="40 % - Markeringsfarve1 3 2 3 5 2 2 2" xfId="37812" xr:uid="{00000000-0005-0000-0000-0000B1840000}"/>
    <cellStyle name="40 % - Markeringsfarve1 3 2 3 5 2 3" xfId="15257" xr:uid="{00000000-0005-0000-0000-0000011E0000}"/>
    <cellStyle name="40 % - Markeringsfarve1 3 2 3 5 2 3 2" xfId="37813" xr:uid="{00000000-0005-0000-0000-0000B2840000}"/>
    <cellStyle name="40 % - Markeringsfarve1 3 2 3 5 2 4" xfId="15258" xr:uid="{00000000-0005-0000-0000-0000021E0000}"/>
    <cellStyle name="40 % - Markeringsfarve1 3 2 3 5 2 4 2" xfId="37814" xr:uid="{00000000-0005-0000-0000-0000B3840000}"/>
    <cellStyle name="40 % - Markeringsfarve1 3 2 3 5 2 5" xfId="29662" xr:uid="{00000000-0005-0000-0000-0000B0840000}"/>
    <cellStyle name="40 % - Markeringsfarve1 3 2 3 5 3" xfId="8786" xr:uid="{00000000-0005-0000-0000-0000031E0000}"/>
    <cellStyle name="40 % - Markeringsfarve1 3 2 3 5 3 2" xfId="31435" xr:uid="{00000000-0005-0000-0000-0000B4840000}"/>
    <cellStyle name="40 % - Markeringsfarve1 3 2 3 5 4" xfId="15259" xr:uid="{00000000-0005-0000-0000-0000041E0000}"/>
    <cellStyle name="40 % - Markeringsfarve1 3 2 3 5 4 2" xfId="37815" xr:uid="{00000000-0005-0000-0000-0000B5840000}"/>
    <cellStyle name="40 % - Markeringsfarve1 3 2 3 5 5" xfId="15260" xr:uid="{00000000-0005-0000-0000-0000051E0000}"/>
    <cellStyle name="40 % - Markeringsfarve1 3 2 3 5 5 2" xfId="37816" xr:uid="{00000000-0005-0000-0000-0000B6840000}"/>
    <cellStyle name="40 % - Markeringsfarve1 3 2 3 5 6" xfId="27803" xr:uid="{00000000-0005-0000-0000-0000AF840000}"/>
    <cellStyle name="40 % - Markeringsfarve1 3 2 3 6" xfId="1174" xr:uid="{00000000-0005-0000-0000-0000061E0000}"/>
    <cellStyle name="40 % - Markeringsfarve1 3 2 3 6 2" xfId="5923" xr:uid="{00000000-0005-0000-0000-0000071E0000}"/>
    <cellStyle name="40 % - Markeringsfarve1 3 2 3 6 2 2" xfId="29663" xr:uid="{00000000-0005-0000-0000-0000B8840000}"/>
    <cellStyle name="40 % - Markeringsfarve1 3 2 3 6 3" xfId="8787" xr:uid="{00000000-0005-0000-0000-0000081E0000}"/>
    <cellStyle name="40 % - Markeringsfarve1 3 2 3 6 3 2" xfId="31436" xr:uid="{00000000-0005-0000-0000-0000B9840000}"/>
    <cellStyle name="40 % - Markeringsfarve1 3 2 3 6 4" xfId="15261" xr:uid="{00000000-0005-0000-0000-0000091E0000}"/>
    <cellStyle name="40 % - Markeringsfarve1 3 2 3 6 4 2" xfId="37817" xr:uid="{00000000-0005-0000-0000-0000BA840000}"/>
    <cellStyle name="40 % - Markeringsfarve1 3 2 3 6 5" xfId="27804" xr:uid="{00000000-0005-0000-0000-0000B7840000}"/>
    <cellStyle name="40 % - Markeringsfarve1 3 2 3 7" xfId="5916" xr:uid="{00000000-0005-0000-0000-00000A1E0000}"/>
    <cellStyle name="40 % - Markeringsfarve1 3 2 3 7 2" xfId="15262" xr:uid="{00000000-0005-0000-0000-00000B1E0000}"/>
    <cellStyle name="40 % - Markeringsfarve1 3 2 3 7 2 2" xfId="37818" xr:uid="{00000000-0005-0000-0000-0000BC840000}"/>
    <cellStyle name="40 % - Markeringsfarve1 3 2 3 7 3" xfId="15263" xr:uid="{00000000-0005-0000-0000-00000C1E0000}"/>
    <cellStyle name="40 % - Markeringsfarve1 3 2 3 7 3 2" xfId="37819" xr:uid="{00000000-0005-0000-0000-0000BD840000}"/>
    <cellStyle name="40 % - Markeringsfarve1 3 2 3 7 4" xfId="15264" xr:uid="{00000000-0005-0000-0000-00000D1E0000}"/>
    <cellStyle name="40 % - Markeringsfarve1 3 2 3 7 4 2" xfId="37820" xr:uid="{00000000-0005-0000-0000-0000BE840000}"/>
    <cellStyle name="40 % - Markeringsfarve1 3 2 3 7 5" xfId="29656" xr:uid="{00000000-0005-0000-0000-0000BB840000}"/>
    <cellStyle name="40 % - Markeringsfarve1 3 2 3 8" xfId="8780" xr:uid="{00000000-0005-0000-0000-00000E1E0000}"/>
    <cellStyle name="40 % - Markeringsfarve1 3 2 3 8 2" xfId="31429" xr:uid="{00000000-0005-0000-0000-0000BF840000}"/>
    <cellStyle name="40 % - Markeringsfarve1 3 2 3 9" xfId="15265" xr:uid="{00000000-0005-0000-0000-00000F1E0000}"/>
    <cellStyle name="40 % - Markeringsfarve1 3 2 3 9 2" xfId="37821" xr:uid="{00000000-0005-0000-0000-0000C0840000}"/>
    <cellStyle name="40 % - Markeringsfarve1 3 2 4" xfId="1175" xr:uid="{00000000-0005-0000-0000-0000101E0000}"/>
    <cellStyle name="40 % - Markeringsfarve1 3 2 4 2" xfId="1176" xr:uid="{00000000-0005-0000-0000-0000111E0000}"/>
    <cellStyle name="40 % - Markeringsfarve1 3 2 4 2 2" xfId="5925" xr:uid="{00000000-0005-0000-0000-0000121E0000}"/>
    <cellStyle name="40 % - Markeringsfarve1 3 2 4 2 2 2" xfId="15266" xr:uid="{00000000-0005-0000-0000-0000131E0000}"/>
    <cellStyle name="40 % - Markeringsfarve1 3 2 4 2 2 2 2" xfId="37822" xr:uid="{00000000-0005-0000-0000-0000C4840000}"/>
    <cellStyle name="40 % - Markeringsfarve1 3 2 4 2 2 3" xfId="15267" xr:uid="{00000000-0005-0000-0000-0000141E0000}"/>
    <cellStyle name="40 % - Markeringsfarve1 3 2 4 2 2 3 2" xfId="37823" xr:uid="{00000000-0005-0000-0000-0000C5840000}"/>
    <cellStyle name="40 % - Markeringsfarve1 3 2 4 2 2 4" xfId="15268" xr:uid="{00000000-0005-0000-0000-0000151E0000}"/>
    <cellStyle name="40 % - Markeringsfarve1 3 2 4 2 2 4 2" xfId="37824" xr:uid="{00000000-0005-0000-0000-0000C6840000}"/>
    <cellStyle name="40 % - Markeringsfarve1 3 2 4 2 2 5" xfId="29665" xr:uid="{00000000-0005-0000-0000-0000C3840000}"/>
    <cellStyle name="40 % - Markeringsfarve1 3 2 4 2 3" xfId="8789" xr:uid="{00000000-0005-0000-0000-0000161E0000}"/>
    <cellStyle name="40 % - Markeringsfarve1 3 2 4 2 3 2" xfId="15269" xr:uid="{00000000-0005-0000-0000-0000171E0000}"/>
    <cellStyle name="40 % - Markeringsfarve1 3 2 4 2 3 2 2" xfId="37825" xr:uid="{00000000-0005-0000-0000-0000C8840000}"/>
    <cellStyle name="40 % - Markeringsfarve1 3 2 4 2 3 3" xfId="15270" xr:uid="{00000000-0005-0000-0000-0000181E0000}"/>
    <cellStyle name="40 % - Markeringsfarve1 3 2 4 2 3 3 2" xfId="37826" xr:uid="{00000000-0005-0000-0000-0000C9840000}"/>
    <cellStyle name="40 % - Markeringsfarve1 3 2 4 2 3 4" xfId="15271" xr:uid="{00000000-0005-0000-0000-0000191E0000}"/>
    <cellStyle name="40 % - Markeringsfarve1 3 2 4 2 3 4 2" xfId="37827" xr:uid="{00000000-0005-0000-0000-0000CA840000}"/>
    <cellStyle name="40 % - Markeringsfarve1 3 2 4 2 3 5" xfId="31438" xr:uid="{00000000-0005-0000-0000-0000C7840000}"/>
    <cellStyle name="40 % - Markeringsfarve1 3 2 4 2 4" xfId="15272" xr:uid="{00000000-0005-0000-0000-00001A1E0000}"/>
    <cellStyle name="40 % - Markeringsfarve1 3 2 4 2 4 2" xfId="37828" xr:uid="{00000000-0005-0000-0000-0000CB840000}"/>
    <cellStyle name="40 % - Markeringsfarve1 3 2 4 2 5" xfId="15273" xr:uid="{00000000-0005-0000-0000-00001B1E0000}"/>
    <cellStyle name="40 % - Markeringsfarve1 3 2 4 2 5 2" xfId="37829" xr:uid="{00000000-0005-0000-0000-0000CC840000}"/>
    <cellStyle name="40 % - Markeringsfarve1 3 2 4 2 6" xfId="15274" xr:uid="{00000000-0005-0000-0000-00001C1E0000}"/>
    <cellStyle name="40 % - Markeringsfarve1 3 2 4 2 6 2" xfId="37830" xr:uid="{00000000-0005-0000-0000-0000CD840000}"/>
    <cellStyle name="40 % - Markeringsfarve1 3 2 4 2 7" xfId="27806" xr:uid="{00000000-0005-0000-0000-0000C2840000}"/>
    <cellStyle name="40 % - Markeringsfarve1 3 2 4 3" xfId="5924" xr:uid="{00000000-0005-0000-0000-00001D1E0000}"/>
    <cellStyle name="40 % - Markeringsfarve1 3 2 4 3 2" xfId="15275" xr:uid="{00000000-0005-0000-0000-00001E1E0000}"/>
    <cellStyle name="40 % - Markeringsfarve1 3 2 4 3 2 2" xfId="37831" xr:uid="{00000000-0005-0000-0000-0000CF840000}"/>
    <cellStyle name="40 % - Markeringsfarve1 3 2 4 3 3" xfId="15276" xr:uid="{00000000-0005-0000-0000-00001F1E0000}"/>
    <cellStyle name="40 % - Markeringsfarve1 3 2 4 3 3 2" xfId="37832" xr:uid="{00000000-0005-0000-0000-0000D0840000}"/>
    <cellStyle name="40 % - Markeringsfarve1 3 2 4 3 4" xfId="15277" xr:uid="{00000000-0005-0000-0000-0000201E0000}"/>
    <cellStyle name="40 % - Markeringsfarve1 3 2 4 3 4 2" xfId="37833" xr:uid="{00000000-0005-0000-0000-0000D1840000}"/>
    <cellStyle name="40 % - Markeringsfarve1 3 2 4 3 5" xfId="29664" xr:uid="{00000000-0005-0000-0000-0000CE840000}"/>
    <cellStyle name="40 % - Markeringsfarve1 3 2 4 4" xfId="8788" xr:uid="{00000000-0005-0000-0000-0000211E0000}"/>
    <cellStyle name="40 % - Markeringsfarve1 3 2 4 4 2" xfId="15278" xr:uid="{00000000-0005-0000-0000-0000221E0000}"/>
    <cellStyle name="40 % - Markeringsfarve1 3 2 4 4 2 2" xfId="37834" xr:uid="{00000000-0005-0000-0000-0000D3840000}"/>
    <cellStyle name="40 % - Markeringsfarve1 3 2 4 4 3" xfId="15279" xr:uid="{00000000-0005-0000-0000-0000231E0000}"/>
    <cellStyle name="40 % - Markeringsfarve1 3 2 4 4 3 2" xfId="37835" xr:uid="{00000000-0005-0000-0000-0000D4840000}"/>
    <cellStyle name="40 % - Markeringsfarve1 3 2 4 4 4" xfId="15280" xr:uid="{00000000-0005-0000-0000-0000241E0000}"/>
    <cellStyle name="40 % - Markeringsfarve1 3 2 4 4 4 2" xfId="37836" xr:uid="{00000000-0005-0000-0000-0000D5840000}"/>
    <cellStyle name="40 % - Markeringsfarve1 3 2 4 4 5" xfId="31437" xr:uid="{00000000-0005-0000-0000-0000D2840000}"/>
    <cellStyle name="40 % - Markeringsfarve1 3 2 4 5" xfId="15281" xr:uid="{00000000-0005-0000-0000-0000251E0000}"/>
    <cellStyle name="40 % - Markeringsfarve1 3 2 4 5 2" xfId="37837" xr:uid="{00000000-0005-0000-0000-0000D6840000}"/>
    <cellStyle name="40 % - Markeringsfarve1 3 2 4 6" xfId="15282" xr:uid="{00000000-0005-0000-0000-0000261E0000}"/>
    <cellStyle name="40 % - Markeringsfarve1 3 2 4 6 2" xfId="37838" xr:uid="{00000000-0005-0000-0000-0000D7840000}"/>
    <cellStyle name="40 % - Markeringsfarve1 3 2 4 7" xfId="15283" xr:uid="{00000000-0005-0000-0000-0000271E0000}"/>
    <cellStyle name="40 % - Markeringsfarve1 3 2 4 7 2" xfId="37839" xr:uid="{00000000-0005-0000-0000-0000D8840000}"/>
    <cellStyle name="40 % - Markeringsfarve1 3 2 4 8" xfId="27805" xr:uid="{00000000-0005-0000-0000-0000C1840000}"/>
    <cellStyle name="40 % - Markeringsfarve1 3 2 5" xfId="1177" xr:uid="{00000000-0005-0000-0000-0000281E0000}"/>
    <cellStyle name="40 % - Markeringsfarve1 3 2 5 2" xfId="1178" xr:uid="{00000000-0005-0000-0000-0000291E0000}"/>
    <cellStyle name="40 % - Markeringsfarve1 3 2 5 2 2" xfId="5927" xr:uid="{00000000-0005-0000-0000-00002A1E0000}"/>
    <cellStyle name="40 % - Markeringsfarve1 3 2 5 2 2 2" xfId="15284" xr:uid="{00000000-0005-0000-0000-00002B1E0000}"/>
    <cellStyle name="40 % - Markeringsfarve1 3 2 5 2 2 2 2" xfId="37840" xr:uid="{00000000-0005-0000-0000-0000DC840000}"/>
    <cellStyle name="40 % - Markeringsfarve1 3 2 5 2 2 3" xfId="15285" xr:uid="{00000000-0005-0000-0000-00002C1E0000}"/>
    <cellStyle name="40 % - Markeringsfarve1 3 2 5 2 2 3 2" xfId="37841" xr:uid="{00000000-0005-0000-0000-0000DD840000}"/>
    <cellStyle name="40 % - Markeringsfarve1 3 2 5 2 2 4" xfId="15286" xr:uid="{00000000-0005-0000-0000-00002D1E0000}"/>
    <cellStyle name="40 % - Markeringsfarve1 3 2 5 2 2 4 2" xfId="37842" xr:uid="{00000000-0005-0000-0000-0000DE840000}"/>
    <cellStyle name="40 % - Markeringsfarve1 3 2 5 2 2 5" xfId="29667" xr:uid="{00000000-0005-0000-0000-0000DB840000}"/>
    <cellStyle name="40 % - Markeringsfarve1 3 2 5 2 3" xfId="8791" xr:uid="{00000000-0005-0000-0000-00002E1E0000}"/>
    <cellStyle name="40 % - Markeringsfarve1 3 2 5 2 3 2" xfId="31440" xr:uid="{00000000-0005-0000-0000-0000DF840000}"/>
    <cellStyle name="40 % - Markeringsfarve1 3 2 5 2 4" xfId="15287" xr:uid="{00000000-0005-0000-0000-00002F1E0000}"/>
    <cellStyle name="40 % - Markeringsfarve1 3 2 5 2 4 2" xfId="37843" xr:uid="{00000000-0005-0000-0000-0000E0840000}"/>
    <cellStyle name="40 % - Markeringsfarve1 3 2 5 2 5" xfId="15288" xr:uid="{00000000-0005-0000-0000-0000301E0000}"/>
    <cellStyle name="40 % - Markeringsfarve1 3 2 5 2 5 2" xfId="37844" xr:uid="{00000000-0005-0000-0000-0000E1840000}"/>
    <cellStyle name="40 % - Markeringsfarve1 3 2 5 2 6" xfId="27808" xr:uid="{00000000-0005-0000-0000-0000DA840000}"/>
    <cellStyle name="40 % - Markeringsfarve1 3 2 5 3" xfId="5926" xr:uid="{00000000-0005-0000-0000-0000311E0000}"/>
    <cellStyle name="40 % - Markeringsfarve1 3 2 5 3 2" xfId="15289" xr:uid="{00000000-0005-0000-0000-0000321E0000}"/>
    <cellStyle name="40 % - Markeringsfarve1 3 2 5 3 2 2" xfId="37845" xr:uid="{00000000-0005-0000-0000-0000E3840000}"/>
    <cellStyle name="40 % - Markeringsfarve1 3 2 5 3 3" xfId="15290" xr:uid="{00000000-0005-0000-0000-0000331E0000}"/>
    <cellStyle name="40 % - Markeringsfarve1 3 2 5 3 3 2" xfId="37846" xr:uid="{00000000-0005-0000-0000-0000E4840000}"/>
    <cellStyle name="40 % - Markeringsfarve1 3 2 5 3 4" xfId="15291" xr:uid="{00000000-0005-0000-0000-0000341E0000}"/>
    <cellStyle name="40 % - Markeringsfarve1 3 2 5 3 4 2" xfId="37847" xr:uid="{00000000-0005-0000-0000-0000E5840000}"/>
    <cellStyle name="40 % - Markeringsfarve1 3 2 5 3 5" xfId="29666" xr:uid="{00000000-0005-0000-0000-0000E2840000}"/>
    <cellStyle name="40 % - Markeringsfarve1 3 2 5 4" xfId="8790" xr:uid="{00000000-0005-0000-0000-0000351E0000}"/>
    <cellStyle name="40 % - Markeringsfarve1 3 2 5 4 2" xfId="15292" xr:uid="{00000000-0005-0000-0000-0000361E0000}"/>
    <cellStyle name="40 % - Markeringsfarve1 3 2 5 4 2 2" xfId="37848" xr:uid="{00000000-0005-0000-0000-0000E7840000}"/>
    <cellStyle name="40 % - Markeringsfarve1 3 2 5 4 3" xfId="15293" xr:uid="{00000000-0005-0000-0000-0000371E0000}"/>
    <cellStyle name="40 % - Markeringsfarve1 3 2 5 4 3 2" xfId="37849" xr:uid="{00000000-0005-0000-0000-0000E8840000}"/>
    <cellStyle name="40 % - Markeringsfarve1 3 2 5 4 4" xfId="15294" xr:uid="{00000000-0005-0000-0000-0000381E0000}"/>
    <cellStyle name="40 % - Markeringsfarve1 3 2 5 4 4 2" xfId="37850" xr:uid="{00000000-0005-0000-0000-0000E9840000}"/>
    <cellStyle name="40 % - Markeringsfarve1 3 2 5 4 5" xfId="31439" xr:uid="{00000000-0005-0000-0000-0000E6840000}"/>
    <cellStyle name="40 % - Markeringsfarve1 3 2 5 5" xfId="15295" xr:uid="{00000000-0005-0000-0000-0000391E0000}"/>
    <cellStyle name="40 % - Markeringsfarve1 3 2 5 5 2" xfId="37851" xr:uid="{00000000-0005-0000-0000-0000EA840000}"/>
    <cellStyle name="40 % - Markeringsfarve1 3 2 5 6" xfId="15296" xr:uid="{00000000-0005-0000-0000-00003A1E0000}"/>
    <cellStyle name="40 % - Markeringsfarve1 3 2 5 6 2" xfId="37852" xr:uid="{00000000-0005-0000-0000-0000EB840000}"/>
    <cellStyle name="40 % - Markeringsfarve1 3 2 5 7" xfId="15297" xr:uid="{00000000-0005-0000-0000-00003B1E0000}"/>
    <cellStyle name="40 % - Markeringsfarve1 3 2 5 7 2" xfId="37853" xr:uid="{00000000-0005-0000-0000-0000EC840000}"/>
    <cellStyle name="40 % - Markeringsfarve1 3 2 5 8" xfId="27807" xr:uid="{00000000-0005-0000-0000-0000D9840000}"/>
    <cellStyle name="40 % - Markeringsfarve1 3 2 6" xfId="15298" xr:uid="{00000000-0005-0000-0000-00003C1E0000}"/>
    <cellStyle name="40 % - Markeringsfarve1 3 2 6 2" xfId="15299" xr:uid="{00000000-0005-0000-0000-00003D1E0000}"/>
    <cellStyle name="40 % - Markeringsfarve1 3 2 6 3" xfId="15300" xr:uid="{00000000-0005-0000-0000-00003E1E0000}"/>
    <cellStyle name="40 % - Markeringsfarve1 3 2 6 3 2" xfId="15301" xr:uid="{00000000-0005-0000-0000-00003F1E0000}"/>
    <cellStyle name="40 % - Markeringsfarve1 3 2 6 3 2 2" xfId="37856" xr:uid="{00000000-0005-0000-0000-0000EF840000}"/>
    <cellStyle name="40 % - Markeringsfarve1 3 2 6 3 3" xfId="15302" xr:uid="{00000000-0005-0000-0000-0000401E0000}"/>
    <cellStyle name="40 % - Markeringsfarve1 3 2 6 3 3 2" xfId="37857" xr:uid="{00000000-0005-0000-0000-0000F0840000}"/>
    <cellStyle name="40 % - Markeringsfarve1 3 2 6 3 4" xfId="37855" xr:uid="{00000000-0005-0000-0000-0000EE840000}"/>
    <cellStyle name="40 % - Markeringsfarve1 3 2 6 4" xfId="37854" xr:uid="{00000000-0005-0000-0000-0000ED840000}"/>
    <cellStyle name="40 % - Markeringsfarve1 3 2 7" xfId="15303" xr:uid="{00000000-0005-0000-0000-0000411E0000}"/>
    <cellStyle name="40 % - Markeringsfarve1 3 2 7 2" xfId="15304" xr:uid="{00000000-0005-0000-0000-0000421E0000}"/>
    <cellStyle name="40 % - Markeringsfarve1 3 2 7 2 2" xfId="37859" xr:uid="{00000000-0005-0000-0000-0000F2840000}"/>
    <cellStyle name="40 % - Markeringsfarve1 3 2 7 3" xfId="15305" xr:uid="{00000000-0005-0000-0000-0000431E0000}"/>
    <cellStyle name="40 % - Markeringsfarve1 3 2 7 3 2" xfId="37860" xr:uid="{00000000-0005-0000-0000-0000F3840000}"/>
    <cellStyle name="40 % - Markeringsfarve1 3 2 7 4" xfId="15306" xr:uid="{00000000-0005-0000-0000-0000441E0000}"/>
    <cellStyle name="40 % - Markeringsfarve1 3 2 7 4 2" xfId="37861" xr:uid="{00000000-0005-0000-0000-0000F4840000}"/>
    <cellStyle name="40 % - Markeringsfarve1 3 2 7 5" xfId="37858" xr:uid="{00000000-0005-0000-0000-0000F1840000}"/>
    <cellStyle name="40 % - Markeringsfarve1 3 2 8" xfId="15307" xr:uid="{00000000-0005-0000-0000-0000451E0000}"/>
    <cellStyle name="40 % - Markeringsfarve1 3 2 8 2" xfId="37862" xr:uid="{00000000-0005-0000-0000-0000F5840000}"/>
    <cellStyle name="40 % - Markeringsfarve1 3 2 9" xfId="15308" xr:uid="{00000000-0005-0000-0000-0000461E0000}"/>
    <cellStyle name="40 % - Markeringsfarve1 3 2 9 2" xfId="37863" xr:uid="{00000000-0005-0000-0000-0000F6840000}"/>
    <cellStyle name="40 % - Markeringsfarve1 3 3" xfId="1179" xr:uid="{00000000-0005-0000-0000-0000471E0000}"/>
    <cellStyle name="40 % - Markeringsfarve1 3 3 2" xfId="1180" xr:uid="{00000000-0005-0000-0000-0000481E0000}"/>
    <cellStyle name="40 % - Markeringsfarve1 3 3 2 2" xfId="1181" xr:uid="{00000000-0005-0000-0000-0000491E0000}"/>
    <cellStyle name="40 % - Markeringsfarve1 3 3 2 2 2" xfId="5929" xr:uid="{00000000-0005-0000-0000-00004A1E0000}"/>
    <cellStyle name="40 % - Markeringsfarve1 3 3 2 2 2 2" xfId="15309" xr:uid="{00000000-0005-0000-0000-00004B1E0000}"/>
    <cellStyle name="40 % - Markeringsfarve1 3 3 2 2 2 2 2" xfId="37864" xr:uid="{00000000-0005-0000-0000-0000FA840000}"/>
    <cellStyle name="40 % - Markeringsfarve1 3 3 2 2 2 3" xfId="15310" xr:uid="{00000000-0005-0000-0000-00004C1E0000}"/>
    <cellStyle name="40 % - Markeringsfarve1 3 3 2 2 2 3 2" xfId="37865" xr:uid="{00000000-0005-0000-0000-0000FB840000}"/>
    <cellStyle name="40 % - Markeringsfarve1 3 3 2 2 2 4" xfId="15311" xr:uid="{00000000-0005-0000-0000-00004D1E0000}"/>
    <cellStyle name="40 % - Markeringsfarve1 3 3 2 2 2 4 2" xfId="37866" xr:uid="{00000000-0005-0000-0000-0000FC840000}"/>
    <cellStyle name="40 % - Markeringsfarve1 3 3 2 2 2 5" xfId="29669" xr:uid="{00000000-0005-0000-0000-0000F9840000}"/>
    <cellStyle name="40 % - Markeringsfarve1 3 3 2 2 3" xfId="8793" xr:uid="{00000000-0005-0000-0000-00004E1E0000}"/>
    <cellStyle name="40 % - Markeringsfarve1 3 3 2 2 3 2" xfId="31442" xr:uid="{00000000-0005-0000-0000-0000FD840000}"/>
    <cellStyle name="40 % - Markeringsfarve1 3 3 2 2 4" xfId="15312" xr:uid="{00000000-0005-0000-0000-00004F1E0000}"/>
    <cellStyle name="40 % - Markeringsfarve1 3 3 2 2 4 2" xfId="37867" xr:uid="{00000000-0005-0000-0000-0000FE840000}"/>
    <cellStyle name="40 % - Markeringsfarve1 3 3 2 2 5" xfId="15313" xr:uid="{00000000-0005-0000-0000-0000501E0000}"/>
    <cellStyle name="40 % - Markeringsfarve1 3 3 2 2 5 2" xfId="37868" xr:uid="{00000000-0005-0000-0000-0000FF840000}"/>
    <cellStyle name="40 % - Markeringsfarve1 3 3 2 2 6" xfId="27810" xr:uid="{00000000-0005-0000-0000-0000F8840000}"/>
    <cellStyle name="40 % - Markeringsfarve1 3 3 2 3" xfId="5928" xr:uid="{00000000-0005-0000-0000-0000511E0000}"/>
    <cellStyle name="40 % - Markeringsfarve1 3 3 2 3 2" xfId="15314" xr:uid="{00000000-0005-0000-0000-0000521E0000}"/>
    <cellStyle name="40 % - Markeringsfarve1 3 3 2 3 2 2" xfId="37869" xr:uid="{00000000-0005-0000-0000-000001850000}"/>
    <cellStyle name="40 % - Markeringsfarve1 3 3 2 3 3" xfId="15315" xr:uid="{00000000-0005-0000-0000-0000531E0000}"/>
    <cellStyle name="40 % - Markeringsfarve1 3 3 2 3 3 2" xfId="37870" xr:uid="{00000000-0005-0000-0000-000002850000}"/>
    <cellStyle name="40 % - Markeringsfarve1 3 3 2 3 4" xfId="15316" xr:uid="{00000000-0005-0000-0000-0000541E0000}"/>
    <cellStyle name="40 % - Markeringsfarve1 3 3 2 3 4 2" xfId="37871" xr:uid="{00000000-0005-0000-0000-000003850000}"/>
    <cellStyle name="40 % - Markeringsfarve1 3 3 2 3 5" xfId="29668" xr:uid="{00000000-0005-0000-0000-000000850000}"/>
    <cellStyle name="40 % - Markeringsfarve1 3 3 2 4" xfId="8792" xr:uid="{00000000-0005-0000-0000-0000551E0000}"/>
    <cellStyle name="40 % - Markeringsfarve1 3 3 2 4 2" xfId="15317" xr:uid="{00000000-0005-0000-0000-0000561E0000}"/>
    <cellStyle name="40 % - Markeringsfarve1 3 3 2 4 2 2" xfId="37872" xr:uid="{00000000-0005-0000-0000-000005850000}"/>
    <cellStyle name="40 % - Markeringsfarve1 3 3 2 4 3" xfId="15318" xr:uid="{00000000-0005-0000-0000-0000571E0000}"/>
    <cellStyle name="40 % - Markeringsfarve1 3 3 2 4 3 2" xfId="37873" xr:uid="{00000000-0005-0000-0000-000006850000}"/>
    <cellStyle name="40 % - Markeringsfarve1 3 3 2 4 4" xfId="15319" xr:uid="{00000000-0005-0000-0000-0000581E0000}"/>
    <cellStyle name="40 % - Markeringsfarve1 3 3 2 4 4 2" xfId="37874" xr:uid="{00000000-0005-0000-0000-000007850000}"/>
    <cellStyle name="40 % - Markeringsfarve1 3 3 2 4 5" xfId="31441" xr:uid="{00000000-0005-0000-0000-000004850000}"/>
    <cellStyle name="40 % - Markeringsfarve1 3 3 2 5" xfId="15320" xr:uid="{00000000-0005-0000-0000-0000591E0000}"/>
    <cellStyle name="40 % - Markeringsfarve1 3 3 2 5 2" xfId="37875" xr:uid="{00000000-0005-0000-0000-000008850000}"/>
    <cellStyle name="40 % - Markeringsfarve1 3 3 2 6" xfId="15321" xr:uid="{00000000-0005-0000-0000-00005A1E0000}"/>
    <cellStyle name="40 % - Markeringsfarve1 3 3 2 6 2" xfId="37876" xr:uid="{00000000-0005-0000-0000-000009850000}"/>
    <cellStyle name="40 % - Markeringsfarve1 3 3 2 7" xfId="15322" xr:uid="{00000000-0005-0000-0000-00005B1E0000}"/>
    <cellStyle name="40 % - Markeringsfarve1 3 3 2 7 2" xfId="37877" xr:uid="{00000000-0005-0000-0000-00000A850000}"/>
    <cellStyle name="40 % - Markeringsfarve1 3 3 2 8" xfId="27809" xr:uid="{00000000-0005-0000-0000-0000F7840000}"/>
    <cellStyle name="40 % - Markeringsfarve1 3 3 3" xfId="15323" xr:uid="{00000000-0005-0000-0000-00005C1E0000}"/>
    <cellStyle name="40 % - Markeringsfarve1 3 3 3 2" xfId="15324" xr:uid="{00000000-0005-0000-0000-00005D1E0000}"/>
    <cellStyle name="40 % - Markeringsfarve1 3 3 3 3" xfId="15325" xr:uid="{00000000-0005-0000-0000-00005E1E0000}"/>
    <cellStyle name="40 % - Markeringsfarve1 3 3 3 3 2" xfId="15326" xr:uid="{00000000-0005-0000-0000-00005F1E0000}"/>
    <cellStyle name="40 % - Markeringsfarve1 3 3 3 3 2 2" xfId="37880" xr:uid="{00000000-0005-0000-0000-00000D850000}"/>
    <cellStyle name="40 % - Markeringsfarve1 3 3 3 3 3" xfId="15327" xr:uid="{00000000-0005-0000-0000-0000601E0000}"/>
    <cellStyle name="40 % - Markeringsfarve1 3 3 3 3 3 2" xfId="37881" xr:uid="{00000000-0005-0000-0000-00000E850000}"/>
    <cellStyle name="40 % - Markeringsfarve1 3 3 3 3 4" xfId="37879" xr:uid="{00000000-0005-0000-0000-00000C850000}"/>
    <cellStyle name="40 % - Markeringsfarve1 3 3 3 4" xfId="37878" xr:uid="{00000000-0005-0000-0000-00000B850000}"/>
    <cellStyle name="40 % - Markeringsfarve1 3 3 4" xfId="15328" xr:uid="{00000000-0005-0000-0000-0000611E0000}"/>
    <cellStyle name="40 % - Markeringsfarve1 3 3 4 2" xfId="15329" xr:uid="{00000000-0005-0000-0000-0000621E0000}"/>
    <cellStyle name="40 % - Markeringsfarve1 3 3 4 2 2" xfId="37883" xr:uid="{00000000-0005-0000-0000-000010850000}"/>
    <cellStyle name="40 % - Markeringsfarve1 3 3 4 3" xfId="15330" xr:uid="{00000000-0005-0000-0000-0000631E0000}"/>
    <cellStyle name="40 % - Markeringsfarve1 3 3 4 3 2" xfId="37884" xr:uid="{00000000-0005-0000-0000-000011850000}"/>
    <cellStyle name="40 % - Markeringsfarve1 3 3 4 4" xfId="15331" xr:uid="{00000000-0005-0000-0000-0000641E0000}"/>
    <cellStyle name="40 % - Markeringsfarve1 3 3 4 4 2" xfId="37885" xr:uid="{00000000-0005-0000-0000-000012850000}"/>
    <cellStyle name="40 % - Markeringsfarve1 3 3 4 5" xfId="37882" xr:uid="{00000000-0005-0000-0000-00000F850000}"/>
    <cellStyle name="40 % - Markeringsfarve1 3 3 5" xfId="15332" xr:uid="{00000000-0005-0000-0000-0000651E0000}"/>
    <cellStyle name="40 % - Markeringsfarve1 3 3 5 2" xfId="37886" xr:uid="{00000000-0005-0000-0000-000013850000}"/>
    <cellStyle name="40 % - Markeringsfarve1 3 3 6" xfId="15333" xr:uid="{00000000-0005-0000-0000-0000661E0000}"/>
    <cellStyle name="40 % - Markeringsfarve1 3 3 6 2" xfId="37887" xr:uid="{00000000-0005-0000-0000-000014850000}"/>
    <cellStyle name="40 % - Markeringsfarve1 3 3 7" xfId="15334" xr:uid="{00000000-0005-0000-0000-0000671E0000}"/>
    <cellStyle name="40 % - Markeringsfarve1 3 3 7 2" xfId="37888" xr:uid="{00000000-0005-0000-0000-000015850000}"/>
    <cellStyle name="40 % - Markeringsfarve1 3 4" xfId="1182" xr:uid="{00000000-0005-0000-0000-0000681E0000}"/>
    <cellStyle name="40 % - Markeringsfarve1 3 4 2" xfId="1183" xr:uid="{00000000-0005-0000-0000-0000691E0000}"/>
    <cellStyle name="40 % - Markeringsfarve1 3 4 2 2" xfId="1184" xr:uid="{00000000-0005-0000-0000-00006A1E0000}"/>
    <cellStyle name="40 % - Markeringsfarve1 3 4 2 2 2" xfId="5931" xr:uid="{00000000-0005-0000-0000-00006B1E0000}"/>
    <cellStyle name="40 % - Markeringsfarve1 3 4 2 2 2 2" xfId="15335" xr:uid="{00000000-0005-0000-0000-00006C1E0000}"/>
    <cellStyle name="40 % - Markeringsfarve1 3 4 2 2 2 2 2" xfId="37889" xr:uid="{00000000-0005-0000-0000-000019850000}"/>
    <cellStyle name="40 % - Markeringsfarve1 3 4 2 2 2 3" xfId="15336" xr:uid="{00000000-0005-0000-0000-00006D1E0000}"/>
    <cellStyle name="40 % - Markeringsfarve1 3 4 2 2 2 3 2" xfId="37890" xr:uid="{00000000-0005-0000-0000-00001A850000}"/>
    <cellStyle name="40 % - Markeringsfarve1 3 4 2 2 2 4" xfId="15337" xr:uid="{00000000-0005-0000-0000-00006E1E0000}"/>
    <cellStyle name="40 % - Markeringsfarve1 3 4 2 2 2 4 2" xfId="37891" xr:uid="{00000000-0005-0000-0000-00001B850000}"/>
    <cellStyle name="40 % - Markeringsfarve1 3 4 2 2 2 5" xfId="29671" xr:uid="{00000000-0005-0000-0000-000018850000}"/>
    <cellStyle name="40 % - Markeringsfarve1 3 4 2 2 3" xfId="8795" xr:uid="{00000000-0005-0000-0000-00006F1E0000}"/>
    <cellStyle name="40 % - Markeringsfarve1 3 4 2 2 3 2" xfId="31444" xr:uid="{00000000-0005-0000-0000-00001C850000}"/>
    <cellStyle name="40 % - Markeringsfarve1 3 4 2 2 4" xfId="15338" xr:uid="{00000000-0005-0000-0000-0000701E0000}"/>
    <cellStyle name="40 % - Markeringsfarve1 3 4 2 2 4 2" xfId="37892" xr:uid="{00000000-0005-0000-0000-00001D850000}"/>
    <cellStyle name="40 % - Markeringsfarve1 3 4 2 2 5" xfId="15339" xr:uid="{00000000-0005-0000-0000-0000711E0000}"/>
    <cellStyle name="40 % - Markeringsfarve1 3 4 2 2 5 2" xfId="37893" xr:uid="{00000000-0005-0000-0000-00001E850000}"/>
    <cellStyle name="40 % - Markeringsfarve1 3 4 2 2 6" xfId="27812" xr:uid="{00000000-0005-0000-0000-000017850000}"/>
    <cellStyle name="40 % - Markeringsfarve1 3 4 2 3" xfId="5930" xr:uid="{00000000-0005-0000-0000-0000721E0000}"/>
    <cellStyle name="40 % - Markeringsfarve1 3 4 2 3 2" xfId="15340" xr:uid="{00000000-0005-0000-0000-0000731E0000}"/>
    <cellStyle name="40 % - Markeringsfarve1 3 4 2 3 2 2" xfId="37894" xr:uid="{00000000-0005-0000-0000-000020850000}"/>
    <cellStyle name="40 % - Markeringsfarve1 3 4 2 3 3" xfId="15341" xr:uid="{00000000-0005-0000-0000-0000741E0000}"/>
    <cellStyle name="40 % - Markeringsfarve1 3 4 2 3 3 2" xfId="37895" xr:uid="{00000000-0005-0000-0000-000021850000}"/>
    <cellStyle name="40 % - Markeringsfarve1 3 4 2 3 4" xfId="15342" xr:uid="{00000000-0005-0000-0000-0000751E0000}"/>
    <cellStyle name="40 % - Markeringsfarve1 3 4 2 3 4 2" xfId="37896" xr:uid="{00000000-0005-0000-0000-000022850000}"/>
    <cellStyle name="40 % - Markeringsfarve1 3 4 2 3 5" xfId="29670" xr:uid="{00000000-0005-0000-0000-00001F850000}"/>
    <cellStyle name="40 % - Markeringsfarve1 3 4 2 4" xfId="8794" xr:uid="{00000000-0005-0000-0000-0000761E0000}"/>
    <cellStyle name="40 % - Markeringsfarve1 3 4 2 4 2" xfId="15343" xr:uid="{00000000-0005-0000-0000-0000771E0000}"/>
    <cellStyle name="40 % - Markeringsfarve1 3 4 2 4 2 2" xfId="37897" xr:uid="{00000000-0005-0000-0000-000024850000}"/>
    <cellStyle name="40 % - Markeringsfarve1 3 4 2 4 3" xfId="15344" xr:uid="{00000000-0005-0000-0000-0000781E0000}"/>
    <cellStyle name="40 % - Markeringsfarve1 3 4 2 4 3 2" xfId="37898" xr:uid="{00000000-0005-0000-0000-000025850000}"/>
    <cellStyle name="40 % - Markeringsfarve1 3 4 2 4 4" xfId="15345" xr:uid="{00000000-0005-0000-0000-0000791E0000}"/>
    <cellStyle name="40 % - Markeringsfarve1 3 4 2 4 4 2" xfId="37899" xr:uid="{00000000-0005-0000-0000-000026850000}"/>
    <cellStyle name="40 % - Markeringsfarve1 3 4 2 4 5" xfId="31443" xr:uid="{00000000-0005-0000-0000-000023850000}"/>
    <cellStyle name="40 % - Markeringsfarve1 3 4 2 5" xfId="15346" xr:uid="{00000000-0005-0000-0000-00007A1E0000}"/>
    <cellStyle name="40 % - Markeringsfarve1 3 4 2 5 2" xfId="37900" xr:uid="{00000000-0005-0000-0000-000027850000}"/>
    <cellStyle name="40 % - Markeringsfarve1 3 4 2 6" xfId="15347" xr:uid="{00000000-0005-0000-0000-00007B1E0000}"/>
    <cellStyle name="40 % - Markeringsfarve1 3 4 2 6 2" xfId="37901" xr:uid="{00000000-0005-0000-0000-000028850000}"/>
    <cellStyle name="40 % - Markeringsfarve1 3 4 2 7" xfId="15348" xr:uid="{00000000-0005-0000-0000-00007C1E0000}"/>
    <cellStyle name="40 % - Markeringsfarve1 3 4 2 7 2" xfId="37902" xr:uid="{00000000-0005-0000-0000-000029850000}"/>
    <cellStyle name="40 % - Markeringsfarve1 3 4 2 8" xfId="27811" xr:uid="{00000000-0005-0000-0000-000016850000}"/>
    <cellStyle name="40 % - Markeringsfarve1 3 4 3" xfId="15349" xr:uid="{00000000-0005-0000-0000-00007D1E0000}"/>
    <cellStyle name="40 % - Markeringsfarve1 3 4 3 2" xfId="15350" xr:uid="{00000000-0005-0000-0000-00007E1E0000}"/>
    <cellStyle name="40 % - Markeringsfarve1 3 4 3 3" xfId="15351" xr:uid="{00000000-0005-0000-0000-00007F1E0000}"/>
    <cellStyle name="40 % - Markeringsfarve1 3 4 3 3 2" xfId="15352" xr:uid="{00000000-0005-0000-0000-0000801E0000}"/>
    <cellStyle name="40 % - Markeringsfarve1 3 4 3 3 2 2" xfId="37905" xr:uid="{00000000-0005-0000-0000-00002C850000}"/>
    <cellStyle name="40 % - Markeringsfarve1 3 4 3 3 3" xfId="15353" xr:uid="{00000000-0005-0000-0000-0000811E0000}"/>
    <cellStyle name="40 % - Markeringsfarve1 3 4 3 3 3 2" xfId="37906" xr:uid="{00000000-0005-0000-0000-00002D850000}"/>
    <cellStyle name="40 % - Markeringsfarve1 3 4 3 3 4" xfId="37904" xr:uid="{00000000-0005-0000-0000-00002B850000}"/>
    <cellStyle name="40 % - Markeringsfarve1 3 4 3 4" xfId="37903" xr:uid="{00000000-0005-0000-0000-00002A850000}"/>
    <cellStyle name="40 % - Markeringsfarve1 3 4 4" xfId="15354" xr:uid="{00000000-0005-0000-0000-0000821E0000}"/>
    <cellStyle name="40 % - Markeringsfarve1 3 4 4 2" xfId="15355" xr:uid="{00000000-0005-0000-0000-0000831E0000}"/>
    <cellStyle name="40 % - Markeringsfarve1 3 4 4 2 2" xfId="37908" xr:uid="{00000000-0005-0000-0000-00002F850000}"/>
    <cellStyle name="40 % - Markeringsfarve1 3 4 4 3" xfId="15356" xr:uid="{00000000-0005-0000-0000-0000841E0000}"/>
    <cellStyle name="40 % - Markeringsfarve1 3 4 4 3 2" xfId="37909" xr:uid="{00000000-0005-0000-0000-000030850000}"/>
    <cellStyle name="40 % - Markeringsfarve1 3 4 4 4" xfId="15357" xr:uid="{00000000-0005-0000-0000-0000851E0000}"/>
    <cellStyle name="40 % - Markeringsfarve1 3 4 4 4 2" xfId="37910" xr:uid="{00000000-0005-0000-0000-000031850000}"/>
    <cellStyle name="40 % - Markeringsfarve1 3 4 4 5" xfId="37907" xr:uid="{00000000-0005-0000-0000-00002E850000}"/>
    <cellStyle name="40 % - Markeringsfarve1 3 4 5" xfId="15358" xr:uid="{00000000-0005-0000-0000-0000861E0000}"/>
    <cellStyle name="40 % - Markeringsfarve1 3 4 5 2" xfId="37911" xr:uid="{00000000-0005-0000-0000-000032850000}"/>
    <cellStyle name="40 % - Markeringsfarve1 3 4 6" xfId="15359" xr:uid="{00000000-0005-0000-0000-0000871E0000}"/>
    <cellStyle name="40 % - Markeringsfarve1 3 4 6 2" xfId="37912" xr:uid="{00000000-0005-0000-0000-000033850000}"/>
    <cellStyle name="40 % - Markeringsfarve1 3 4 7" xfId="15360" xr:uid="{00000000-0005-0000-0000-0000881E0000}"/>
    <cellStyle name="40 % - Markeringsfarve1 3 4 7 2" xfId="37913" xr:uid="{00000000-0005-0000-0000-000034850000}"/>
    <cellStyle name="40 % - Markeringsfarve1 3 5" xfId="1185" xr:uid="{00000000-0005-0000-0000-0000891E0000}"/>
    <cellStyle name="40 % - Markeringsfarve1 3 5 10" xfId="15361" xr:uid="{00000000-0005-0000-0000-00008A1E0000}"/>
    <cellStyle name="40 % - Markeringsfarve1 3 5 10 2" xfId="37914" xr:uid="{00000000-0005-0000-0000-000036850000}"/>
    <cellStyle name="40 % - Markeringsfarve1 3 5 11" xfId="27813" xr:uid="{00000000-0005-0000-0000-000035850000}"/>
    <cellStyle name="40 % - Markeringsfarve1 3 5 2" xfId="1186" xr:uid="{00000000-0005-0000-0000-00008B1E0000}"/>
    <cellStyle name="40 % - Markeringsfarve1 3 5 2 2" xfId="1187" xr:uid="{00000000-0005-0000-0000-00008C1E0000}"/>
    <cellStyle name="40 % - Markeringsfarve1 3 5 2 2 2" xfId="5934" xr:uid="{00000000-0005-0000-0000-00008D1E0000}"/>
    <cellStyle name="40 % - Markeringsfarve1 3 5 2 2 2 2" xfId="15362" xr:uid="{00000000-0005-0000-0000-00008E1E0000}"/>
    <cellStyle name="40 % - Markeringsfarve1 3 5 2 2 2 2 2" xfId="37915" xr:uid="{00000000-0005-0000-0000-00003A850000}"/>
    <cellStyle name="40 % - Markeringsfarve1 3 5 2 2 2 3" xfId="15363" xr:uid="{00000000-0005-0000-0000-00008F1E0000}"/>
    <cellStyle name="40 % - Markeringsfarve1 3 5 2 2 2 3 2" xfId="37916" xr:uid="{00000000-0005-0000-0000-00003B850000}"/>
    <cellStyle name="40 % - Markeringsfarve1 3 5 2 2 2 4" xfId="15364" xr:uid="{00000000-0005-0000-0000-0000901E0000}"/>
    <cellStyle name="40 % - Markeringsfarve1 3 5 2 2 2 4 2" xfId="37917" xr:uid="{00000000-0005-0000-0000-00003C850000}"/>
    <cellStyle name="40 % - Markeringsfarve1 3 5 2 2 2 5" xfId="29674" xr:uid="{00000000-0005-0000-0000-000039850000}"/>
    <cellStyle name="40 % - Markeringsfarve1 3 5 2 2 3" xfId="8798" xr:uid="{00000000-0005-0000-0000-0000911E0000}"/>
    <cellStyle name="40 % - Markeringsfarve1 3 5 2 2 3 2" xfId="31447" xr:uid="{00000000-0005-0000-0000-00003D850000}"/>
    <cellStyle name="40 % - Markeringsfarve1 3 5 2 2 4" xfId="15365" xr:uid="{00000000-0005-0000-0000-0000921E0000}"/>
    <cellStyle name="40 % - Markeringsfarve1 3 5 2 2 4 2" xfId="37918" xr:uid="{00000000-0005-0000-0000-00003E850000}"/>
    <cellStyle name="40 % - Markeringsfarve1 3 5 2 2 5" xfId="15366" xr:uid="{00000000-0005-0000-0000-0000931E0000}"/>
    <cellStyle name="40 % - Markeringsfarve1 3 5 2 2 5 2" xfId="37919" xr:uid="{00000000-0005-0000-0000-00003F850000}"/>
    <cellStyle name="40 % - Markeringsfarve1 3 5 2 2 6" xfId="27815" xr:uid="{00000000-0005-0000-0000-000038850000}"/>
    <cellStyle name="40 % - Markeringsfarve1 3 5 2 3" xfId="5933" xr:uid="{00000000-0005-0000-0000-0000941E0000}"/>
    <cellStyle name="40 % - Markeringsfarve1 3 5 2 3 2" xfId="15367" xr:uid="{00000000-0005-0000-0000-0000951E0000}"/>
    <cellStyle name="40 % - Markeringsfarve1 3 5 2 3 2 2" xfId="37920" xr:uid="{00000000-0005-0000-0000-000041850000}"/>
    <cellStyle name="40 % - Markeringsfarve1 3 5 2 3 3" xfId="15368" xr:uid="{00000000-0005-0000-0000-0000961E0000}"/>
    <cellStyle name="40 % - Markeringsfarve1 3 5 2 3 3 2" xfId="37921" xr:uid="{00000000-0005-0000-0000-000042850000}"/>
    <cellStyle name="40 % - Markeringsfarve1 3 5 2 3 4" xfId="15369" xr:uid="{00000000-0005-0000-0000-0000971E0000}"/>
    <cellStyle name="40 % - Markeringsfarve1 3 5 2 3 4 2" xfId="37922" xr:uid="{00000000-0005-0000-0000-000043850000}"/>
    <cellStyle name="40 % - Markeringsfarve1 3 5 2 3 5" xfId="29673" xr:uid="{00000000-0005-0000-0000-000040850000}"/>
    <cellStyle name="40 % - Markeringsfarve1 3 5 2 4" xfId="8797" xr:uid="{00000000-0005-0000-0000-0000981E0000}"/>
    <cellStyle name="40 % - Markeringsfarve1 3 5 2 4 2" xfId="15370" xr:uid="{00000000-0005-0000-0000-0000991E0000}"/>
    <cellStyle name="40 % - Markeringsfarve1 3 5 2 4 2 2" xfId="37923" xr:uid="{00000000-0005-0000-0000-000045850000}"/>
    <cellStyle name="40 % - Markeringsfarve1 3 5 2 4 3" xfId="15371" xr:uid="{00000000-0005-0000-0000-00009A1E0000}"/>
    <cellStyle name="40 % - Markeringsfarve1 3 5 2 4 3 2" xfId="37924" xr:uid="{00000000-0005-0000-0000-000046850000}"/>
    <cellStyle name="40 % - Markeringsfarve1 3 5 2 4 4" xfId="15372" xr:uid="{00000000-0005-0000-0000-00009B1E0000}"/>
    <cellStyle name="40 % - Markeringsfarve1 3 5 2 4 4 2" xfId="37925" xr:uid="{00000000-0005-0000-0000-000047850000}"/>
    <cellStyle name="40 % - Markeringsfarve1 3 5 2 4 5" xfId="31446" xr:uid="{00000000-0005-0000-0000-000044850000}"/>
    <cellStyle name="40 % - Markeringsfarve1 3 5 2 5" xfId="15373" xr:uid="{00000000-0005-0000-0000-00009C1E0000}"/>
    <cellStyle name="40 % - Markeringsfarve1 3 5 2 5 2" xfId="37926" xr:uid="{00000000-0005-0000-0000-000048850000}"/>
    <cellStyle name="40 % - Markeringsfarve1 3 5 2 6" xfId="15374" xr:uid="{00000000-0005-0000-0000-00009D1E0000}"/>
    <cellStyle name="40 % - Markeringsfarve1 3 5 2 6 2" xfId="37927" xr:uid="{00000000-0005-0000-0000-000049850000}"/>
    <cellStyle name="40 % - Markeringsfarve1 3 5 2 7" xfId="15375" xr:uid="{00000000-0005-0000-0000-00009E1E0000}"/>
    <cellStyle name="40 % - Markeringsfarve1 3 5 2 7 2" xfId="37928" xr:uid="{00000000-0005-0000-0000-00004A850000}"/>
    <cellStyle name="40 % - Markeringsfarve1 3 5 2 8" xfId="27814" xr:uid="{00000000-0005-0000-0000-000037850000}"/>
    <cellStyle name="40 % - Markeringsfarve1 3 5 3" xfId="1188" xr:uid="{00000000-0005-0000-0000-00009F1E0000}"/>
    <cellStyle name="40 % - Markeringsfarve1 3 5 3 2" xfId="1189" xr:uid="{00000000-0005-0000-0000-0000A01E0000}"/>
    <cellStyle name="40 % - Markeringsfarve1 3 5 3 2 2" xfId="5936" xr:uid="{00000000-0005-0000-0000-0000A11E0000}"/>
    <cellStyle name="40 % - Markeringsfarve1 3 5 3 2 2 2" xfId="15376" xr:uid="{00000000-0005-0000-0000-0000A21E0000}"/>
    <cellStyle name="40 % - Markeringsfarve1 3 5 3 2 2 2 2" xfId="37929" xr:uid="{00000000-0005-0000-0000-00004E850000}"/>
    <cellStyle name="40 % - Markeringsfarve1 3 5 3 2 2 3" xfId="15377" xr:uid="{00000000-0005-0000-0000-0000A31E0000}"/>
    <cellStyle name="40 % - Markeringsfarve1 3 5 3 2 2 3 2" xfId="37930" xr:uid="{00000000-0005-0000-0000-00004F850000}"/>
    <cellStyle name="40 % - Markeringsfarve1 3 5 3 2 2 4" xfId="15378" xr:uid="{00000000-0005-0000-0000-0000A41E0000}"/>
    <cellStyle name="40 % - Markeringsfarve1 3 5 3 2 2 4 2" xfId="37931" xr:uid="{00000000-0005-0000-0000-000050850000}"/>
    <cellStyle name="40 % - Markeringsfarve1 3 5 3 2 2 5" xfId="29676" xr:uid="{00000000-0005-0000-0000-00004D850000}"/>
    <cellStyle name="40 % - Markeringsfarve1 3 5 3 2 3" xfId="8800" xr:uid="{00000000-0005-0000-0000-0000A51E0000}"/>
    <cellStyle name="40 % - Markeringsfarve1 3 5 3 2 3 2" xfId="31449" xr:uid="{00000000-0005-0000-0000-000051850000}"/>
    <cellStyle name="40 % - Markeringsfarve1 3 5 3 2 4" xfId="15379" xr:uid="{00000000-0005-0000-0000-0000A61E0000}"/>
    <cellStyle name="40 % - Markeringsfarve1 3 5 3 2 4 2" xfId="37932" xr:uid="{00000000-0005-0000-0000-000052850000}"/>
    <cellStyle name="40 % - Markeringsfarve1 3 5 3 2 5" xfId="15380" xr:uid="{00000000-0005-0000-0000-0000A71E0000}"/>
    <cellStyle name="40 % - Markeringsfarve1 3 5 3 2 5 2" xfId="37933" xr:uid="{00000000-0005-0000-0000-000053850000}"/>
    <cellStyle name="40 % - Markeringsfarve1 3 5 3 2 6" xfId="27817" xr:uid="{00000000-0005-0000-0000-00004C850000}"/>
    <cellStyle name="40 % - Markeringsfarve1 3 5 3 3" xfId="5935" xr:uid="{00000000-0005-0000-0000-0000A81E0000}"/>
    <cellStyle name="40 % - Markeringsfarve1 3 5 3 3 2" xfId="15381" xr:uid="{00000000-0005-0000-0000-0000A91E0000}"/>
    <cellStyle name="40 % - Markeringsfarve1 3 5 3 3 2 2" xfId="37934" xr:uid="{00000000-0005-0000-0000-000055850000}"/>
    <cellStyle name="40 % - Markeringsfarve1 3 5 3 3 3" xfId="15382" xr:uid="{00000000-0005-0000-0000-0000AA1E0000}"/>
    <cellStyle name="40 % - Markeringsfarve1 3 5 3 3 3 2" xfId="37935" xr:uid="{00000000-0005-0000-0000-000056850000}"/>
    <cellStyle name="40 % - Markeringsfarve1 3 5 3 3 4" xfId="15383" xr:uid="{00000000-0005-0000-0000-0000AB1E0000}"/>
    <cellStyle name="40 % - Markeringsfarve1 3 5 3 3 4 2" xfId="37936" xr:uid="{00000000-0005-0000-0000-000057850000}"/>
    <cellStyle name="40 % - Markeringsfarve1 3 5 3 3 5" xfId="29675" xr:uid="{00000000-0005-0000-0000-000054850000}"/>
    <cellStyle name="40 % - Markeringsfarve1 3 5 3 4" xfId="8799" xr:uid="{00000000-0005-0000-0000-0000AC1E0000}"/>
    <cellStyle name="40 % - Markeringsfarve1 3 5 3 4 2" xfId="31448" xr:uid="{00000000-0005-0000-0000-000058850000}"/>
    <cellStyle name="40 % - Markeringsfarve1 3 5 3 5" xfId="15384" xr:uid="{00000000-0005-0000-0000-0000AD1E0000}"/>
    <cellStyle name="40 % - Markeringsfarve1 3 5 3 5 2" xfId="37937" xr:uid="{00000000-0005-0000-0000-000059850000}"/>
    <cellStyle name="40 % - Markeringsfarve1 3 5 3 6" xfId="15385" xr:uid="{00000000-0005-0000-0000-0000AE1E0000}"/>
    <cellStyle name="40 % - Markeringsfarve1 3 5 3 6 2" xfId="37938" xr:uid="{00000000-0005-0000-0000-00005A850000}"/>
    <cellStyle name="40 % - Markeringsfarve1 3 5 3 7" xfId="27816" xr:uid="{00000000-0005-0000-0000-00004B850000}"/>
    <cellStyle name="40 % - Markeringsfarve1 3 5 4" xfId="1190" xr:uid="{00000000-0005-0000-0000-0000AF1E0000}"/>
    <cellStyle name="40 % - Markeringsfarve1 3 5 4 2" xfId="5937" xr:uid="{00000000-0005-0000-0000-0000B01E0000}"/>
    <cellStyle name="40 % - Markeringsfarve1 3 5 4 2 2" xfId="15386" xr:uid="{00000000-0005-0000-0000-0000B11E0000}"/>
    <cellStyle name="40 % - Markeringsfarve1 3 5 4 2 2 2" xfId="37939" xr:uid="{00000000-0005-0000-0000-00005D850000}"/>
    <cellStyle name="40 % - Markeringsfarve1 3 5 4 2 3" xfId="15387" xr:uid="{00000000-0005-0000-0000-0000B21E0000}"/>
    <cellStyle name="40 % - Markeringsfarve1 3 5 4 2 3 2" xfId="37940" xr:uid="{00000000-0005-0000-0000-00005E850000}"/>
    <cellStyle name="40 % - Markeringsfarve1 3 5 4 2 4" xfId="15388" xr:uid="{00000000-0005-0000-0000-0000B31E0000}"/>
    <cellStyle name="40 % - Markeringsfarve1 3 5 4 2 4 2" xfId="37941" xr:uid="{00000000-0005-0000-0000-00005F850000}"/>
    <cellStyle name="40 % - Markeringsfarve1 3 5 4 2 5" xfId="29677" xr:uid="{00000000-0005-0000-0000-00005C850000}"/>
    <cellStyle name="40 % - Markeringsfarve1 3 5 4 3" xfId="8801" xr:uid="{00000000-0005-0000-0000-0000B41E0000}"/>
    <cellStyle name="40 % - Markeringsfarve1 3 5 4 3 2" xfId="31450" xr:uid="{00000000-0005-0000-0000-000060850000}"/>
    <cellStyle name="40 % - Markeringsfarve1 3 5 4 4" xfId="15389" xr:uid="{00000000-0005-0000-0000-0000B51E0000}"/>
    <cellStyle name="40 % - Markeringsfarve1 3 5 4 4 2" xfId="37942" xr:uid="{00000000-0005-0000-0000-000061850000}"/>
    <cellStyle name="40 % - Markeringsfarve1 3 5 4 5" xfId="15390" xr:uid="{00000000-0005-0000-0000-0000B61E0000}"/>
    <cellStyle name="40 % - Markeringsfarve1 3 5 4 5 2" xfId="37943" xr:uid="{00000000-0005-0000-0000-000062850000}"/>
    <cellStyle name="40 % - Markeringsfarve1 3 5 4 6" xfId="27818" xr:uid="{00000000-0005-0000-0000-00005B850000}"/>
    <cellStyle name="40 % - Markeringsfarve1 3 5 5" xfId="1191" xr:uid="{00000000-0005-0000-0000-0000B71E0000}"/>
    <cellStyle name="40 % - Markeringsfarve1 3 5 5 2" xfId="5938" xr:uid="{00000000-0005-0000-0000-0000B81E0000}"/>
    <cellStyle name="40 % - Markeringsfarve1 3 5 5 2 2" xfId="15391" xr:uid="{00000000-0005-0000-0000-0000B91E0000}"/>
    <cellStyle name="40 % - Markeringsfarve1 3 5 5 2 2 2" xfId="37944" xr:uid="{00000000-0005-0000-0000-000065850000}"/>
    <cellStyle name="40 % - Markeringsfarve1 3 5 5 2 3" xfId="15392" xr:uid="{00000000-0005-0000-0000-0000BA1E0000}"/>
    <cellStyle name="40 % - Markeringsfarve1 3 5 5 2 3 2" xfId="37945" xr:uid="{00000000-0005-0000-0000-000066850000}"/>
    <cellStyle name="40 % - Markeringsfarve1 3 5 5 2 4" xfId="15393" xr:uid="{00000000-0005-0000-0000-0000BB1E0000}"/>
    <cellStyle name="40 % - Markeringsfarve1 3 5 5 2 4 2" xfId="37946" xr:uid="{00000000-0005-0000-0000-000067850000}"/>
    <cellStyle name="40 % - Markeringsfarve1 3 5 5 2 5" xfId="29678" xr:uid="{00000000-0005-0000-0000-000064850000}"/>
    <cellStyle name="40 % - Markeringsfarve1 3 5 5 3" xfId="8802" xr:uid="{00000000-0005-0000-0000-0000BC1E0000}"/>
    <cellStyle name="40 % - Markeringsfarve1 3 5 5 3 2" xfId="31451" xr:uid="{00000000-0005-0000-0000-000068850000}"/>
    <cellStyle name="40 % - Markeringsfarve1 3 5 5 4" xfId="15394" xr:uid="{00000000-0005-0000-0000-0000BD1E0000}"/>
    <cellStyle name="40 % - Markeringsfarve1 3 5 5 4 2" xfId="37947" xr:uid="{00000000-0005-0000-0000-000069850000}"/>
    <cellStyle name="40 % - Markeringsfarve1 3 5 5 5" xfId="15395" xr:uid="{00000000-0005-0000-0000-0000BE1E0000}"/>
    <cellStyle name="40 % - Markeringsfarve1 3 5 5 5 2" xfId="37948" xr:uid="{00000000-0005-0000-0000-00006A850000}"/>
    <cellStyle name="40 % - Markeringsfarve1 3 5 5 6" xfId="27819" xr:uid="{00000000-0005-0000-0000-000063850000}"/>
    <cellStyle name="40 % - Markeringsfarve1 3 5 6" xfId="1192" xr:uid="{00000000-0005-0000-0000-0000BF1E0000}"/>
    <cellStyle name="40 % - Markeringsfarve1 3 5 6 2" xfId="5939" xr:uid="{00000000-0005-0000-0000-0000C01E0000}"/>
    <cellStyle name="40 % - Markeringsfarve1 3 5 6 2 2" xfId="29679" xr:uid="{00000000-0005-0000-0000-00006C850000}"/>
    <cellStyle name="40 % - Markeringsfarve1 3 5 6 3" xfId="8803" xr:uid="{00000000-0005-0000-0000-0000C11E0000}"/>
    <cellStyle name="40 % - Markeringsfarve1 3 5 6 3 2" xfId="31452" xr:uid="{00000000-0005-0000-0000-00006D850000}"/>
    <cellStyle name="40 % - Markeringsfarve1 3 5 6 4" xfId="15396" xr:uid="{00000000-0005-0000-0000-0000C21E0000}"/>
    <cellStyle name="40 % - Markeringsfarve1 3 5 6 4 2" xfId="37949" xr:uid="{00000000-0005-0000-0000-00006E850000}"/>
    <cellStyle name="40 % - Markeringsfarve1 3 5 6 5" xfId="27820" xr:uid="{00000000-0005-0000-0000-00006B850000}"/>
    <cellStyle name="40 % - Markeringsfarve1 3 5 7" xfId="5932" xr:uid="{00000000-0005-0000-0000-0000C31E0000}"/>
    <cellStyle name="40 % - Markeringsfarve1 3 5 7 2" xfId="15397" xr:uid="{00000000-0005-0000-0000-0000C41E0000}"/>
    <cellStyle name="40 % - Markeringsfarve1 3 5 7 2 2" xfId="37950" xr:uid="{00000000-0005-0000-0000-000070850000}"/>
    <cellStyle name="40 % - Markeringsfarve1 3 5 7 3" xfId="15398" xr:uid="{00000000-0005-0000-0000-0000C51E0000}"/>
    <cellStyle name="40 % - Markeringsfarve1 3 5 7 3 2" xfId="37951" xr:uid="{00000000-0005-0000-0000-000071850000}"/>
    <cellStyle name="40 % - Markeringsfarve1 3 5 7 4" xfId="15399" xr:uid="{00000000-0005-0000-0000-0000C61E0000}"/>
    <cellStyle name="40 % - Markeringsfarve1 3 5 7 4 2" xfId="37952" xr:uid="{00000000-0005-0000-0000-000072850000}"/>
    <cellStyle name="40 % - Markeringsfarve1 3 5 7 5" xfId="29672" xr:uid="{00000000-0005-0000-0000-00006F850000}"/>
    <cellStyle name="40 % - Markeringsfarve1 3 5 8" xfId="8796" xr:uid="{00000000-0005-0000-0000-0000C71E0000}"/>
    <cellStyle name="40 % - Markeringsfarve1 3 5 8 2" xfId="31445" xr:uid="{00000000-0005-0000-0000-000073850000}"/>
    <cellStyle name="40 % - Markeringsfarve1 3 5 9" xfId="15400" xr:uid="{00000000-0005-0000-0000-0000C81E0000}"/>
    <cellStyle name="40 % - Markeringsfarve1 3 5 9 2" xfId="37953" xr:uid="{00000000-0005-0000-0000-000074850000}"/>
    <cellStyle name="40 % - Markeringsfarve1 3 6" xfId="1193" xr:uid="{00000000-0005-0000-0000-0000C91E0000}"/>
    <cellStyle name="40 % - Markeringsfarve1 3 6 10" xfId="15401" xr:uid="{00000000-0005-0000-0000-0000CA1E0000}"/>
    <cellStyle name="40 % - Markeringsfarve1 3 6 10 2" xfId="37954" xr:uid="{00000000-0005-0000-0000-000076850000}"/>
    <cellStyle name="40 % - Markeringsfarve1 3 6 11" xfId="27821" xr:uid="{00000000-0005-0000-0000-000075850000}"/>
    <cellStyle name="40 % - Markeringsfarve1 3 6 2" xfId="1194" xr:uid="{00000000-0005-0000-0000-0000CB1E0000}"/>
    <cellStyle name="40 % - Markeringsfarve1 3 6 2 2" xfId="1195" xr:uid="{00000000-0005-0000-0000-0000CC1E0000}"/>
    <cellStyle name="40 % - Markeringsfarve1 3 6 2 2 2" xfId="5942" xr:uid="{00000000-0005-0000-0000-0000CD1E0000}"/>
    <cellStyle name="40 % - Markeringsfarve1 3 6 2 2 2 2" xfId="15402" xr:uid="{00000000-0005-0000-0000-0000CE1E0000}"/>
    <cellStyle name="40 % - Markeringsfarve1 3 6 2 2 2 2 2" xfId="37955" xr:uid="{00000000-0005-0000-0000-00007A850000}"/>
    <cellStyle name="40 % - Markeringsfarve1 3 6 2 2 2 3" xfId="15403" xr:uid="{00000000-0005-0000-0000-0000CF1E0000}"/>
    <cellStyle name="40 % - Markeringsfarve1 3 6 2 2 2 3 2" xfId="37956" xr:uid="{00000000-0005-0000-0000-00007B850000}"/>
    <cellStyle name="40 % - Markeringsfarve1 3 6 2 2 2 4" xfId="15404" xr:uid="{00000000-0005-0000-0000-0000D01E0000}"/>
    <cellStyle name="40 % - Markeringsfarve1 3 6 2 2 2 4 2" xfId="37957" xr:uid="{00000000-0005-0000-0000-00007C850000}"/>
    <cellStyle name="40 % - Markeringsfarve1 3 6 2 2 2 5" xfId="29682" xr:uid="{00000000-0005-0000-0000-000079850000}"/>
    <cellStyle name="40 % - Markeringsfarve1 3 6 2 2 3" xfId="8806" xr:uid="{00000000-0005-0000-0000-0000D11E0000}"/>
    <cellStyle name="40 % - Markeringsfarve1 3 6 2 2 3 2" xfId="31455" xr:uid="{00000000-0005-0000-0000-00007D850000}"/>
    <cellStyle name="40 % - Markeringsfarve1 3 6 2 2 4" xfId="15405" xr:uid="{00000000-0005-0000-0000-0000D21E0000}"/>
    <cellStyle name="40 % - Markeringsfarve1 3 6 2 2 4 2" xfId="37958" xr:uid="{00000000-0005-0000-0000-00007E850000}"/>
    <cellStyle name="40 % - Markeringsfarve1 3 6 2 2 5" xfId="15406" xr:uid="{00000000-0005-0000-0000-0000D31E0000}"/>
    <cellStyle name="40 % - Markeringsfarve1 3 6 2 2 5 2" xfId="37959" xr:uid="{00000000-0005-0000-0000-00007F850000}"/>
    <cellStyle name="40 % - Markeringsfarve1 3 6 2 2 6" xfId="27823" xr:uid="{00000000-0005-0000-0000-000078850000}"/>
    <cellStyle name="40 % - Markeringsfarve1 3 6 2 3" xfId="5941" xr:uid="{00000000-0005-0000-0000-0000D41E0000}"/>
    <cellStyle name="40 % - Markeringsfarve1 3 6 2 3 2" xfId="15407" xr:uid="{00000000-0005-0000-0000-0000D51E0000}"/>
    <cellStyle name="40 % - Markeringsfarve1 3 6 2 3 2 2" xfId="37960" xr:uid="{00000000-0005-0000-0000-000081850000}"/>
    <cellStyle name="40 % - Markeringsfarve1 3 6 2 3 3" xfId="15408" xr:uid="{00000000-0005-0000-0000-0000D61E0000}"/>
    <cellStyle name="40 % - Markeringsfarve1 3 6 2 3 3 2" xfId="37961" xr:uid="{00000000-0005-0000-0000-000082850000}"/>
    <cellStyle name="40 % - Markeringsfarve1 3 6 2 3 4" xfId="15409" xr:uid="{00000000-0005-0000-0000-0000D71E0000}"/>
    <cellStyle name="40 % - Markeringsfarve1 3 6 2 3 4 2" xfId="37962" xr:uid="{00000000-0005-0000-0000-000083850000}"/>
    <cellStyle name="40 % - Markeringsfarve1 3 6 2 3 5" xfId="29681" xr:uid="{00000000-0005-0000-0000-000080850000}"/>
    <cellStyle name="40 % - Markeringsfarve1 3 6 2 4" xfId="8805" xr:uid="{00000000-0005-0000-0000-0000D81E0000}"/>
    <cellStyle name="40 % - Markeringsfarve1 3 6 2 4 2" xfId="31454" xr:uid="{00000000-0005-0000-0000-000084850000}"/>
    <cellStyle name="40 % - Markeringsfarve1 3 6 2 5" xfId="15410" xr:uid="{00000000-0005-0000-0000-0000D91E0000}"/>
    <cellStyle name="40 % - Markeringsfarve1 3 6 2 5 2" xfId="37963" xr:uid="{00000000-0005-0000-0000-000085850000}"/>
    <cellStyle name="40 % - Markeringsfarve1 3 6 2 6" xfId="15411" xr:uid="{00000000-0005-0000-0000-0000DA1E0000}"/>
    <cellStyle name="40 % - Markeringsfarve1 3 6 2 6 2" xfId="37964" xr:uid="{00000000-0005-0000-0000-000086850000}"/>
    <cellStyle name="40 % - Markeringsfarve1 3 6 2 7" xfId="27822" xr:uid="{00000000-0005-0000-0000-000077850000}"/>
    <cellStyle name="40 % - Markeringsfarve1 3 6 3" xfId="1196" xr:uid="{00000000-0005-0000-0000-0000DB1E0000}"/>
    <cellStyle name="40 % - Markeringsfarve1 3 6 3 2" xfId="1197" xr:uid="{00000000-0005-0000-0000-0000DC1E0000}"/>
    <cellStyle name="40 % - Markeringsfarve1 3 6 3 2 2" xfId="5944" xr:uid="{00000000-0005-0000-0000-0000DD1E0000}"/>
    <cellStyle name="40 % - Markeringsfarve1 3 6 3 2 2 2" xfId="15412" xr:uid="{00000000-0005-0000-0000-0000DE1E0000}"/>
    <cellStyle name="40 % - Markeringsfarve1 3 6 3 2 2 2 2" xfId="37965" xr:uid="{00000000-0005-0000-0000-00008A850000}"/>
    <cellStyle name="40 % - Markeringsfarve1 3 6 3 2 2 3" xfId="15413" xr:uid="{00000000-0005-0000-0000-0000DF1E0000}"/>
    <cellStyle name="40 % - Markeringsfarve1 3 6 3 2 2 3 2" xfId="37966" xr:uid="{00000000-0005-0000-0000-00008B850000}"/>
    <cellStyle name="40 % - Markeringsfarve1 3 6 3 2 2 4" xfId="15414" xr:uid="{00000000-0005-0000-0000-0000E01E0000}"/>
    <cellStyle name="40 % - Markeringsfarve1 3 6 3 2 2 4 2" xfId="37967" xr:uid="{00000000-0005-0000-0000-00008C850000}"/>
    <cellStyle name="40 % - Markeringsfarve1 3 6 3 2 2 5" xfId="29684" xr:uid="{00000000-0005-0000-0000-000089850000}"/>
    <cellStyle name="40 % - Markeringsfarve1 3 6 3 2 3" xfId="8808" xr:uid="{00000000-0005-0000-0000-0000E11E0000}"/>
    <cellStyle name="40 % - Markeringsfarve1 3 6 3 2 3 2" xfId="31457" xr:uid="{00000000-0005-0000-0000-00008D850000}"/>
    <cellStyle name="40 % - Markeringsfarve1 3 6 3 2 4" xfId="15415" xr:uid="{00000000-0005-0000-0000-0000E21E0000}"/>
    <cellStyle name="40 % - Markeringsfarve1 3 6 3 2 4 2" xfId="37968" xr:uid="{00000000-0005-0000-0000-00008E850000}"/>
    <cellStyle name="40 % - Markeringsfarve1 3 6 3 2 5" xfId="15416" xr:uid="{00000000-0005-0000-0000-0000E31E0000}"/>
    <cellStyle name="40 % - Markeringsfarve1 3 6 3 2 5 2" xfId="37969" xr:uid="{00000000-0005-0000-0000-00008F850000}"/>
    <cellStyle name="40 % - Markeringsfarve1 3 6 3 2 6" xfId="27825" xr:uid="{00000000-0005-0000-0000-000088850000}"/>
    <cellStyle name="40 % - Markeringsfarve1 3 6 3 3" xfId="5943" xr:uid="{00000000-0005-0000-0000-0000E41E0000}"/>
    <cellStyle name="40 % - Markeringsfarve1 3 6 3 3 2" xfId="15417" xr:uid="{00000000-0005-0000-0000-0000E51E0000}"/>
    <cellStyle name="40 % - Markeringsfarve1 3 6 3 3 2 2" xfId="37970" xr:uid="{00000000-0005-0000-0000-000091850000}"/>
    <cellStyle name="40 % - Markeringsfarve1 3 6 3 3 3" xfId="15418" xr:uid="{00000000-0005-0000-0000-0000E61E0000}"/>
    <cellStyle name="40 % - Markeringsfarve1 3 6 3 3 3 2" xfId="37971" xr:uid="{00000000-0005-0000-0000-000092850000}"/>
    <cellStyle name="40 % - Markeringsfarve1 3 6 3 3 4" xfId="15419" xr:uid="{00000000-0005-0000-0000-0000E71E0000}"/>
    <cellStyle name="40 % - Markeringsfarve1 3 6 3 3 4 2" xfId="37972" xr:uid="{00000000-0005-0000-0000-000093850000}"/>
    <cellStyle name="40 % - Markeringsfarve1 3 6 3 3 5" xfId="29683" xr:uid="{00000000-0005-0000-0000-000090850000}"/>
    <cellStyle name="40 % - Markeringsfarve1 3 6 3 4" xfId="8807" xr:uid="{00000000-0005-0000-0000-0000E81E0000}"/>
    <cellStyle name="40 % - Markeringsfarve1 3 6 3 4 2" xfId="31456" xr:uid="{00000000-0005-0000-0000-000094850000}"/>
    <cellStyle name="40 % - Markeringsfarve1 3 6 3 5" xfId="15420" xr:uid="{00000000-0005-0000-0000-0000E91E0000}"/>
    <cellStyle name="40 % - Markeringsfarve1 3 6 3 5 2" xfId="37973" xr:uid="{00000000-0005-0000-0000-000095850000}"/>
    <cellStyle name="40 % - Markeringsfarve1 3 6 3 6" xfId="15421" xr:uid="{00000000-0005-0000-0000-0000EA1E0000}"/>
    <cellStyle name="40 % - Markeringsfarve1 3 6 3 6 2" xfId="37974" xr:uid="{00000000-0005-0000-0000-000096850000}"/>
    <cellStyle name="40 % - Markeringsfarve1 3 6 3 7" xfId="27824" xr:uid="{00000000-0005-0000-0000-000087850000}"/>
    <cellStyle name="40 % - Markeringsfarve1 3 6 4" xfId="1198" xr:uid="{00000000-0005-0000-0000-0000EB1E0000}"/>
    <cellStyle name="40 % - Markeringsfarve1 3 6 4 2" xfId="5945" xr:uid="{00000000-0005-0000-0000-0000EC1E0000}"/>
    <cellStyle name="40 % - Markeringsfarve1 3 6 4 2 2" xfId="15422" xr:uid="{00000000-0005-0000-0000-0000ED1E0000}"/>
    <cellStyle name="40 % - Markeringsfarve1 3 6 4 2 2 2" xfId="37975" xr:uid="{00000000-0005-0000-0000-000099850000}"/>
    <cellStyle name="40 % - Markeringsfarve1 3 6 4 2 3" xfId="15423" xr:uid="{00000000-0005-0000-0000-0000EE1E0000}"/>
    <cellStyle name="40 % - Markeringsfarve1 3 6 4 2 3 2" xfId="37976" xr:uid="{00000000-0005-0000-0000-00009A850000}"/>
    <cellStyle name="40 % - Markeringsfarve1 3 6 4 2 4" xfId="15424" xr:uid="{00000000-0005-0000-0000-0000EF1E0000}"/>
    <cellStyle name="40 % - Markeringsfarve1 3 6 4 2 4 2" xfId="37977" xr:uid="{00000000-0005-0000-0000-00009B850000}"/>
    <cellStyle name="40 % - Markeringsfarve1 3 6 4 2 5" xfId="29685" xr:uid="{00000000-0005-0000-0000-000098850000}"/>
    <cellStyle name="40 % - Markeringsfarve1 3 6 4 3" xfId="8809" xr:uid="{00000000-0005-0000-0000-0000F01E0000}"/>
    <cellStyle name="40 % - Markeringsfarve1 3 6 4 3 2" xfId="31458" xr:uid="{00000000-0005-0000-0000-00009C850000}"/>
    <cellStyle name="40 % - Markeringsfarve1 3 6 4 4" xfId="15425" xr:uid="{00000000-0005-0000-0000-0000F11E0000}"/>
    <cellStyle name="40 % - Markeringsfarve1 3 6 4 4 2" xfId="37978" xr:uid="{00000000-0005-0000-0000-00009D850000}"/>
    <cellStyle name="40 % - Markeringsfarve1 3 6 4 5" xfId="15426" xr:uid="{00000000-0005-0000-0000-0000F21E0000}"/>
    <cellStyle name="40 % - Markeringsfarve1 3 6 4 5 2" xfId="37979" xr:uid="{00000000-0005-0000-0000-00009E850000}"/>
    <cellStyle name="40 % - Markeringsfarve1 3 6 4 6" xfId="27826" xr:uid="{00000000-0005-0000-0000-000097850000}"/>
    <cellStyle name="40 % - Markeringsfarve1 3 6 5" xfId="1199" xr:uid="{00000000-0005-0000-0000-0000F31E0000}"/>
    <cellStyle name="40 % - Markeringsfarve1 3 6 5 2" xfId="5946" xr:uid="{00000000-0005-0000-0000-0000F41E0000}"/>
    <cellStyle name="40 % - Markeringsfarve1 3 6 5 2 2" xfId="15427" xr:uid="{00000000-0005-0000-0000-0000F51E0000}"/>
    <cellStyle name="40 % - Markeringsfarve1 3 6 5 2 2 2" xfId="37980" xr:uid="{00000000-0005-0000-0000-0000A1850000}"/>
    <cellStyle name="40 % - Markeringsfarve1 3 6 5 2 3" xfId="15428" xr:uid="{00000000-0005-0000-0000-0000F61E0000}"/>
    <cellStyle name="40 % - Markeringsfarve1 3 6 5 2 3 2" xfId="37981" xr:uid="{00000000-0005-0000-0000-0000A2850000}"/>
    <cellStyle name="40 % - Markeringsfarve1 3 6 5 2 4" xfId="15429" xr:uid="{00000000-0005-0000-0000-0000F71E0000}"/>
    <cellStyle name="40 % - Markeringsfarve1 3 6 5 2 4 2" xfId="37982" xr:uid="{00000000-0005-0000-0000-0000A3850000}"/>
    <cellStyle name="40 % - Markeringsfarve1 3 6 5 2 5" xfId="29686" xr:uid="{00000000-0005-0000-0000-0000A0850000}"/>
    <cellStyle name="40 % - Markeringsfarve1 3 6 5 3" xfId="8810" xr:uid="{00000000-0005-0000-0000-0000F81E0000}"/>
    <cellStyle name="40 % - Markeringsfarve1 3 6 5 3 2" xfId="31459" xr:uid="{00000000-0005-0000-0000-0000A4850000}"/>
    <cellStyle name="40 % - Markeringsfarve1 3 6 5 4" xfId="15430" xr:uid="{00000000-0005-0000-0000-0000F91E0000}"/>
    <cellStyle name="40 % - Markeringsfarve1 3 6 5 4 2" xfId="37983" xr:uid="{00000000-0005-0000-0000-0000A5850000}"/>
    <cellStyle name="40 % - Markeringsfarve1 3 6 5 5" xfId="15431" xr:uid="{00000000-0005-0000-0000-0000FA1E0000}"/>
    <cellStyle name="40 % - Markeringsfarve1 3 6 5 5 2" xfId="37984" xr:uid="{00000000-0005-0000-0000-0000A6850000}"/>
    <cellStyle name="40 % - Markeringsfarve1 3 6 5 6" xfId="27827" xr:uid="{00000000-0005-0000-0000-00009F850000}"/>
    <cellStyle name="40 % - Markeringsfarve1 3 6 6" xfId="1200" xr:uid="{00000000-0005-0000-0000-0000FB1E0000}"/>
    <cellStyle name="40 % - Markeringsfarve1 3 6 6 2" xfId="5947" xr:uid="{00000000-0005-0000-0000-0000FC1E0000}"/>
    <cellStyle name="40 % - Markeringsfarve1 3 6 6 2 2" xfId="29687" xr:uid="{00000000-0005-0000-0000-0000A8850000}"/>
    <cellStyle name="40 % - Markeringsfarve1 3 6 6 3" xfId="8811" xr:uid="{00000000-0005-0000-0000-0000FD1E0000}"/>
    <cellStyle name="40 % - Markeringsfarve1 3 6 6 3 2" xfId="31460" xr:uid="{00000000-0005-0000-0000-0000A9850000}"/>
    <cellStyle name="40 % - Markeringsfarve1 3 6 6 4" xfId="15432" xr:uid="{00000000-0005-0000-0000-0000FE1E0000}"/>
    <cellStyle name="40 % - Markeringsfarve1 3 6 6 4 2" xfId="37985" xr:uid="{00000000-0005-0000-0000-0000AA850000}"/>
    <cellStyle name="40 % - Markeringsfarve1 3 6 6 5" xfId="27828" xr:uid="{00000000-0005-0000-0000-0000A7850000}"/>
    <cellStyle name="40 % - Markeringsfarve1 3 6 7" xfId="5940" xr:uid="{00000000-0005-0000-0000-0000FF1E0000}"/>
    <cellStyle name="40 % - Markeringsfarve1 3 6 7 2" xfId="15433" xr:uid="{00000000-0005-0000-0000-0000001F0000}"/>
    <cellStyle name="40 % - Markeringsfarve1 3 6 7 2 2" xfId="37986" xr:uid="{00000000-0005-0000-0000-0000AC850000}"/>
    <cellStyle name="40 % - Markeringsfarve1 3 6 7 3" xfId="15434" xr:uid="{00000000-0005-0000-0000-0000011F0000}"/>
    <cellStyle name="40 % - Markeringsfarve1 3 6 7 3 2" xfId="37987" xr:uid="{00000000-0005-0000-0000-0000AD850000}"/>
    <cellStyle name="40 % - Markeringsfarve1 3 6 7 4" xfId="15435" xr:uid="{00000000-0005-0000-0000-0000021F0000}"/>
    <cellStyle name="40 % - Markeringsfarve1 3 6 7 4 2" xfId="37988" xr:uid="{00000000-0005-0000-0000-0000AE850000}"/>
    <cellStyle name="40 % - Markeringsfarve1 3 6 7 5" xfId="29680" xr:uid="{00000000-0005-0000-0000-0000AB850000}"/>
    <cellStyle name="40 % - Markeringsfarve1 3 6 8" xfId="8804" xr:uid="{00000000-0005-0000-0000-0000031F0000}"/>
    <cellStyle name="40 % - Markeringsfarve1 3 6 8 2" xfId="31453" xr:uid="{00000000-0005-0000-0000-0000AF850000}"/>
    <cellStyle name="40 % - Markeringsfarve1 3 6 9" xfId="15436" xr:uid="{00000000-0005-0000-0000-0000041F0000}"/>
    <cellStyle name="40 % - Markeringsfarve1 3 6 9 2" xfId="37989" xr:uid="{00000000-0005-0000-0000-0000B0850000}"/>
    <cellStyle name="40 % - Markeringsfarve1 3 7" xfId="1201" xr:uid="{00000000-0005-0000-0000-0000051F0000}"/>
    <cellStyle name="40 % - Markeringsfarve1 3 8" xfId="1202" xr:uid="{00000000-0005-0000-0000-0000061F0000}"/>
    <cellStyle name="40 % - Markeringsfarve1 3 8 2" xfId="1203" xr:uid="{00000000-0005-0000-0000-0000071F0000}"/>
    <cellStyle name="40 % - Markeringsfarve1 3 8 2 2" xfId="5949" xr:uid="{00000000-0005-0000-0000-0000081F0000}"/>
    <cellStyle name="40 % - Markeringsfarve1 3 8 2 2 2" xfId="15437" xr:uid="{00000000-0005-0000-0000-0000091F0000}"/>
    <cellStyle name="40 % - Markeringsfarve1 3 8 2 2 2 2" xfId="37990" xr:uid="{00000000-0005-0000-0000-0000B4850000}"/>
    <cellStyle name="40 % - Markeringsfarve1 3 8 2 2 3" xfId="15438" xr:uid="{00000000-0005-0000-0000-00000A1F0000}"/>
    <cellStyle name="40 % - Markeringsfarve1 3 8 2 2 3 2" xfId="37991" xr:uid="{00000000-0005-0000-0000-0000B5850000}"/>
    <cellStyle name="40 % - Markeringsfarve1 3 8 2 2 4" xfId="15439" xr:uid="{00000000-0005-0000-0000-00000B1F0000}"/>
    <cellStyle name="40 % - Markeringsfarve1 3 8 2 2 4 2" xfId="37992" xr:uid="{00000000-0005-0000-0000-0000B6850000}"/>
    <cellStyle name="40 % - Markeringsfarve1 3 8 2 2 5" xfId="29689" xr:uid="{00000000-0005-0000-0000-0000B3850000}"/>
    <cellStyle name="40 % - Markeringsfarve1 3 8 2 3" xfId="8813" xr:uid="{00000000-0005-0000-0000-00000C1F0000}"/>
    <cellStyle name="40 % - Markeringsfarve1 3 8 2 3 2" xfId="31462" xr:uid="{00000000-0005-0000-0000-0000B7850000}"/>
    <cellStyle name="40 % - Markeringsfarve1 3 8 2 4" xfId="15440" xr:uid="{00000000-0005-0000-0000-00000D1F0000}"/>
    <cellStyle name="40 % - Markeringsfarve1 3 8 2 4 2" xfId="37993" xr:uid="{00000000-0005-0000-0000-0000B8850000}"/>
    <cellStyle name="40 % - Markeringsfarve1 3 8 2 5" xfId="15441" xr:uid="{00000000-0005-0000-0000-00000E1F0000}"/>
    <cellStyle name="40 % - Markeringsfarve1 3 8 2 5 2" xfId="37994" xr:uid="{00000000-0005-0000-0000-0000B9850000}"/>
    <cellStyle name="40 % - Markeringsfarve1 3 8 2 6" xfId="27830" xr:uid="{00000000-0005-0000-0000-0000B2850000}"/>
    <cellStyle name="40 % - Markeringsfarve1 3 8 3" xfId="5948" xr:uid="{00000000-0005-0000-0000-00000F1F0000}"/>
    <cellStyle name="40 % - Markeringsfarve1 3 8 3 2" xfId="15442" xr:uid="{00000000-0005-0000-0000-0000101F0000}"/>
    <cellStyle name="40 % - Markeringsfarve1 3 8 3 2 2" xfId="37995" xr:uid="{00000000-0005-0000-0000-0000BB850000}"/>
    <cellStyle name="40 % - Markeringsfarve1 3 8 3 3" xfId="15443" xr:uid="{00000000-0005-0000-0000-0000111F0000}"/>
    <cellStyle name="40 % - Markeringsfarve1 3 8 3 3 2" xfId="37996" xr:uid="{00000000-0005-0000-0000-0000BC850000}"/>
    <cellStyle name="40 % - Markeringsfarve1 3 8 3 4" xfId="15444" xr:uid="{00000000-0005-0000-0000-0000121F0000}"/>
    <cellStyle name="40 % - Markeringsfarve1 3 8 3 4 2" xfId="37997" xr:uid="{00000000-0005-0000-0000-0000BD850000}"/>
    <cellStyle name="40 % - Markeringsfarve1 3 8 3 5" xfId="29688" xr:uid="{00000000-0005-0000-0000-0000BA850000}"/>
    <cellStyle name="40 % - Markeringsfarve1 3 8 4" xfId="8812" xr:uid="{00000000-0005-0000-0000-0000131F0000}"/>
    <cellStyle name="40 % - Markeringsfarve1 3 8 4 2" xfId="31461" xr:uid="{00000000-0005-0000-0000-0000BE850000}"/>
    <cellStyle name="40 % - Markeringsfarve1 3 8 5" xfId="15445" xr:uid="{00000000-0005-0000-0000-0000141F0000}"/>
    <cellStyle name="40 % - Markeringsfarve1 3 8 5 2" xfId="37998" xr:uid="{00000000-0005-0000-0000-0000BF850000}"/>
    <cellStyle name="40 % - Markeringsfarve1 3 8 6" xfId="15446" xr:uid="{00000000-0005-0000-0000-0000151F0000}"/>
    <cellStyle name="40 % - Markeringsfarve1 3 8 6 2" xfId="37999" xr:uid="{00000000-0005-0000-0000-0000C0850000}"/>
    <cellStyle name="40 % - Markeringsfarve1 3 8 7" xfId="27829" xr:uid="{00000000-0005-0000-0000-0000B1850000}"/>
    <cellStyle name="40 % - Markeringsfarve1 3 9" xfId="15447" xr:uid="{00000000-0005-0000-0000-0000161F0000}"/>
    <cellStyle name="40 % - Markeringsfarve1 3 9 2" xfId="15448" xr:uid="{00000000-0005-0000-0000-0000171F0000}"/>
    <cellStyle name="40 % - Markeringsfarve1 3 9 3" xfId="15449" xr:uid="{00000000-0005-0000-0000-0000181F0000}"/>
    <cellStyle name="40 % - Markeringsfarve1 3 9 3 2" xfId="15450" xr:uid="{00000000-0005-0000-0000-0000191F0000}"/>
    <cellStyle name="40 % - Markeringsfarve1 3 9 3 2 2" xfId="38002" xr:uid="{00000000-0005-0000-0000-0000C3850000}"/>
    <cellStyle name="40 % - Markeringsfarve1 3 9 3 3" xfId="15451" xr:uid="{00000000-0005-0000-0000-00001A1F0000}"/>
    <cellStyle name="40 % - Markeringsfarve1 3 9 3 3 2" xfId="38003" xr:uid="{00000000-0005-0000-0000-0000C4850000}"/>
    <cellStyle name="40 % - Markeringsfarve1 3 9 3 4" xfId="38001" xr:uid="{00000000-0005-0000-0000-0000C2850000}"/>
    <cellStyle name="40 % - Markeringsfarve1 3 9 4" xfId="38000" xr:uid="{00000000-0005-0000-0000-0000C1850000}"/>
    <cellStyle name="40 % - Markeringsfarve1 4" xfId="1204" xr:uid="{00000000-0005-0000-0000-00001B1F0000}"/>
    <cellStyle name="40 % - Markeringsfarve1 4 10" xfId="15452" xr:uid="{00000000-0005-0000-0000-00001C1F0000}"/>
    <cellStyle name="40 % - Markeringsfarve1 4 10 2" xfId="38004" xr:uid="{00000000-0005-0000-0000-0000C5850000}"/>
    <cellStyle name="40 % - Markeringsfarve1 4 11" xfId="15453" xr:uid="{00000000-0005-0000-0000-00001D1F0000}"/>
    <cellStyle name="40 % - Markeringsfarve1 4 11 2" xfId="38005" xr:uid="{00000000-0005-0000-0000-0000C6850000}"/>
    <cellStyle name="40 % - Markeringsfarve1 4 2" xfId="1205" xr:uid="{00000000-0005-0000-0000-00001E1F0000}"/>
    <cellStyle name="40 % - Markeringsfarve1 4 2 2" xfId="1206" xr:uid="{00000000-0005-0000-0000-00001F1F0000}"/>
    <cellStyle name="40 % - Markeringsfarve1 4 2 2 2" xfId="1207" xr:uid="{00000000-0005-0000-0000-0000201F0000}"/>
    <cellStyle name="40 % - Markeringsfarve1 4 2 2 2 2" xfId="5951" xr:uid="{00000000-0005-0000-0000-0000211F0000}"/>
    <cellStyle name="40 % - Markeringsfarve1 4 2 2 2 2 2" xfId="15454" xr:uid="{00000000-0005-0000-0000-0000221F0000}"/>
    <cellStyle name="40 % - Markeringsfarve1 4 2 2 2 2 2 2" xfId="38006" xr:uid="{00000000-0005-0000-0000-0000CA850000}"/>
    <cellStyle name="40 % - Markeringsfarve1 4 2 2 2 2 3" xfId="15455" xr:uid="{00000000-0005-0000-0000-0000231F0000}"/>
    <cellStyle name="40 % - Markeringsfarve1 4 2 2 2 2 3 2" xfId="38007" xr:uid="{00000000-0005-0000-0000-0000CB850000}"/>
    <cellStyle name="40 % - Markeringsfarve1 4 2 2 2 2 4" xfId="15456" xr:uid="{00000000-0005-0000-0000-0000241F0000}"/>
    <cellStyle name="40 % - Markeringsfarve1 4 2 2 2 2 4 2" xfId="38008" xr:uid="{00000000-0005-0000-0000-0000CC850000}"/>
    <cellStyle name="40 % - Markeringsfarve1 4 2 2 2 2 5" xfId="29691" xr:uid="{00000000-0005-0000-0000-0000C9850000}"/>
    <cellStyle name="40 % - Markeringsfarve1 4 2 2 2 3" xfId="8815" xr:uid="{00000000-0005-0000-0000-0000251F0000}"/>
    <cellStyle name="40 % - Markeringsfarve1 4 2 2 2 3 2" xfId="31464" xr:uid="{00000000-0005-0000-0000-0000CD850000}"/>
    <cellStyle name="40 % - Markeringsfarve1 4 2 2 2 4" xfId="15457" xr:uid="{00000000-0005-0000-0000-0000261F0000}"/>
    <cellStyle name="40 % - Markeringsfarve1 4 2 2 2 4 2" xfId="38009" xr:uid="{00000000-0005-0000-0000-0000CE850000}"/>
    <cellStyle name="40 % - Markeringsfarve1 4 2 2 2 5" xfId="15458" xr:uid="{00000000-0005-0000-0000-0000271F0000}"/>
    <cellStyle name="40 % - Markeringsfarve1 4 2 2 2 5 2" xfId="38010" xr:uid="{00000000-0005-0000-0000-0000CF850000}"/>
    <cellStyle name="40 % - Markeringsfarve1 4 2 2 2 6" xfId="27832" xr:uid="{00000000-0005-0000-0000-0000C8850000}"/>
    <cellStyle name="40 % - Markeringsfarve1 4 2 2 3" xfId="5950" xr:uid="{00000000-0005-0000-0000-0000281F0000}"/>
    <cellStyle name="40 % - Markeringsfarve1 4 2 2 3 2" xfId="15459" xr:uid="{00000000-0005-0000-0000-0000291F0000}"/>
    <cellStyle name="40 % - Markeringsfarve1 4 2 2 3 2 2" xfId="38011" xr:uid="{00000000-0005-0000-0000-0000D1850000}"/>
    <cellStyle name="40 % - Markeringsfarve1 4 2 2 3 3" xfId="15460" xr:uid="{00000000-0005-0000-0000-00002A1F0000}"/>
    <cellStyle name="40 % - Markeringsfarve1 4 2 2 3 3 2" xfId="38012" xr:uid="{00000000-0005-0000-0000-0000D2850000}"/>
    <cellStyle name="40 % - Markeringsfarve1 4 2 2 3 4" xfId="15461" xr:uid="{00000000-0005-0000-0000-00002B1F0000}"/>
    <cellStyle name="40 % - Markeringsfarve1 4 2 2 3 4 2" xfId="38013" xr:uid="{00000000-0005-0000-0000-0000D3850000}"/>
    <cellStyle name="40 % - Markeringsfarve1 4 2 2 3 5" xfId="29690" xr:uid="{00000000-0005-0000-0000-0000D0850000}"/>
    <cellStyle name="40 % - Markeringsfarve1 4 2 2 4" xfId="8814" xr:uid="{00000000-0005-0000-0000-00002C1F0000}"/>
    <cellStyle name="40 % - Markeringsfarve1 4 2 2 4 2" xfId="15462" xr:uid="{00000000-0005-0000-0000-00002D1F0000}"/>
    <cellStyle name="40 % - Markeringsfarve1 4 2 2 4 2 2" xfId="38014" xr:uid="{00000000-0005-0000-0000-0000D5850000}"/>
    <cellStyle name="40 % - Markeringsfarve1 4 2 2 4 3" xfId="15463" xr:uid="{00000000-0005-0000-0000-00002E1F0000}"/>
    <cellStyle name="40 % - Markeringsfarve1 4 2 2 4 3 2" xfId="38015" xr:uid="{00000000-0005-0000-0000-0000D6850000}"/>
    <cellStyle name="40 % - Markeringsfarve1 4 2 2 4 4" xfId="15464" xr:uid="{00000000-0005-0000-0000-00002F1F0000}"/>
    <cellStyle name="40 % - Markeringsfarve1 4 2 2 4 4 2" xfId="38016" xr:uid="{00000000-0005-0000-0000-0000D7850000}"/>
    <cellStyle name="40 % - Markeringsfarve1 4 2 2 4 5" xfId="31463" xr:uid="{00000000-0005-0000-0000-0000D4850000}"/>
    <cellStyle name="40 % - Markeringsfarve1 4 2 2 5" xfId="15465" xr:uid="{00000000-0005-0000-0000-0000301F0000}"/>
    <cellStyle name="40 % - Markeringsfarve1 4 2 2 5 2" xfId="38017" xr:uid="{00000000-0005-0000-0000-0000D8850000}"/>
    <cellStyle name="40 % - Markeringsfarve1 4 2 2 6" xfId="15466" xr:uid="{00000000-0005-0000-0000-0000311F0000}"/>
    <cellStyle name="40 % - Markeringsfarve1 4 2 2 6 2" xfId="38018" xr:uid="{00000000-0005-0000-0000-0000D9850000}"/>
    <cellStyle name="40 % - Markeringsfarve1 4 2 2 7" xfId="15467" xr:uid="{00000000-0005-0000-0000-0000321F0000}"/>
    <cellStyle name="40 % - Markeringsfarve1 4 2 2 7 2" xfId="38019" xr:uid="{00000000-0005-0000-0000-0000DA850000}"/>
    <cellStyle name="40 % - Markeringsfarve1 4 2 2 8" xfId="27831" xr:uid="{00000000-0005-0000-0000-0000C7850000}"/>
    <cellStyle name="40 % - Markeringsfarve1 4 2 3" xfId="15468" xr:uid="{00000000-0005-0000-0000-0000331F0000}"/>
    <cellStyle name="40 % - Markeringsfarve1 4 2 3 2" xfId="15469" xr:uid="{00000000-0005-0000-0000-0000341F0000}"/>
    <cellStyle name="40 % - Markeringsfarve1 4 2 3 3" xfId="15470" xr:uid="{00000000-0005-0000-0000-0000351F0000}"/>
    <cellStyle name="40 % - Markeringsfarve1 4 2 3 3 2" xfId="15471" xr:uid="{00000000-0005-0000-0000-0000361F0000}"/>
    <cellStyle name="40 % - Markeringsfarve1 4 2 3 3 2 2" xfId="38022" xr:uid="{00000000-0005-0000-0000-0000DD850000}"/>
    <cellStyle name="40 % - Markeringsfarve1 4 2 3 3 3" xfId="15472" xr:uid="{00000000-0005-0000-0000-0000371F0000}"/>
    <cellStyle name="40 % - Markeringsfarve1 4 2 3 3 3 2" xfId="38023" xr:uid="{00000000-0005-0000-0000-0000DE850000}"/>
    <cellStyle name="40 % - Markeringsfarve1 4 2 3 3 4" xfId="38021" xr:uid="{00000000-0005-0000-0000-0000DC850000}"/>
    <cellStyle name="40 % - Markeringsfarve1 4 2 3 4" xfId="38020" xr:uid="{00000000-0005-0000-0000-0000DB850000}"/>
    <cellStyle name="40 % - Markeringsfarve1 4 2 4" xfId="15473" xr:uid="{00000000-0005-0000-0000-0000381F0000}"/>
    <cellStyle name="40 % - Markeringsfarve1 4 2 4 2" xfId="15474" xr:uid="{00000000-0005-0000-0000-0000391F0000}"/>
    <cellStyle name="40 % - Markeringsfarve1 4 2 4 2 2" xfId="38025" xr:uid="{00000000-0005-0000-0000-0000E0850000}"/>
    <cellStyle name="40 % - Markeringsfarve1 4 2 4 3" xfId="15475" xr:uid="{00000000-0005-0000-0000-00003A1F0000}"/>
    <cellStyle name="40 % - Markeringsfarve1 4 2 4 3 2" xfId="38026" xr:uid="{00000000-0005-0000-0000-0000E1850000}"/>
    <cellStyle name="40 % - Markeringsfarve1 4 2 4 4" xfId="15476" xr:uid="{00000000-0005-0000-0000-00003B1F0000}"/>
    <cellStyle name="40 % - Markeringsfarve1 4 2 4 4 2" xfId="38027" xr:uid="{00000000-0005-0000-0000-0000E2850000}"/>
    <cellStyle name="40 % - Markeringsfarve1 4 2 4 5" xfId="38024" xr:uid="{00000000-0005-0000-0000-0000DF850000}"/>
    <cellStyle name="40 % - Markeringsfarve1 4 2 5" xfId="15477" xr:uid="{00000000-0005-0000-0000-00003C1F0000}"/>
    <cellStyle name="40 % - Markeringsfarve1 4 2 5 2" xfId="38028" xr:uid="{00000000-0005-0000-0000-0000E3850000}"/>
    <cellStyle name="40 % - Markeringsfarve1 4 2 6" xfId="15478" xr:uid="{00000000-0005-0000-0000-00003D1F0000}"/>
    <cellStyle name="40 % - Markeringsfarve1 4 2 6 2" xfId="38029" xr:uid="{00000000-0005-0000-0000-0000E4850000}"/>
    <cellStyle name="40 % - Markeringsfarve1 4 2 7" xfId="15479" xr:uid="{00000000-0005-0000-0000-00003E1F0000}"/>
    <cellStyle name="40 % - Markeringsfarve1 4 2 7 2" xfId="38030" xr:uid="{00000000-0005-0000-0000-0000E5850000}"/>
    <cellStyle name="40 % - Markeringsfarve1 4 3" xfId="1208" xr:uid="{00000000-0005-0000-0000-00003F1F0000}"/>
    <cellStyle name="40 % - Markeringsfarve1 4 3 10" xfId="15480" xr:uid="{00000000-0005-0000-0000-0000401F0000}"/>
    <cellStyle name="40 % - Markeringsfarve1 4 3 10 2" xfId="38031" xr:uid="{00000000-0005-0000-0000-0000E7850000}"/>
    <cellStyle name="40 % - Markeringsfarve1 4 3 11" xfId="27833" xr:uid="{00000000-0005-0000-0000-0000E6850000}"/>
    <cellStyle name="40 % - Markeringsfarve1 4 3 2" xfId="1209" xr:uid="{00000000-0005-0000-0000-0000411F0000}"/>
    <cellStyle name="40 % - Markeringsfarve1 4 3 2 2" xfId="1210" xr:uid="{00000000-0005-0000-0000-0000421F0000}"/>
    <cellStyle name="40 % - Markeringsfarve1 4 3 2 2 2" xfId="5954" xr:uid="{00000000-0005-0000-0000-0000431F0000}"/>
    <cellStyle name="40 % - Markeringsfarve1 4 3 2 2 2 2" xfId="15481" xr:uid="{00000000-0005-0000-0000-0000441F0000}"/>
    <cellStyle name="40 % - Markeringsfarve1 4 3 2 2 2 2 2" xfId="38032" xr:uid="{00000000-0005-0000-0000-0000EB850000}"/>
    <cellStyle name="40 % - Markeringsfarve1 4 3 2 2 2 3" xfId="15482" xr:uid="{00000000-0005-0000-0000-0000451F0000}"/>
    <cellStyle name="40 % - Markeringsfarve1 4 3 2 2 2 3 2" xfId="38033" xr:uid="{00000000-0005-0000-0000-0000EC850000}"/>
    <cellStyle name="40 % - Markeringsfarve1 4 3 2 2 2 4" xfId="15483" xr:uid="{00000000-0005-0000-0000-0000461F0000}"/>
    <cellStyle name="40 % - Markeringsfarve1 4 3 2 2 2 4 2" xfId="38034" xr:uid="{00000000-0005-0000-0000-0000ED850000}"/>
    <cellStyle name="40 % - Markeringsfarve1 4 3 2 2 2 5" xfId="29694" xr:uid="{00000000-0005-0000-0000-0000EA850000}"/>
    <cellStyle name="40 % - Markeringsfarve1 4 3 2 2 3" xfId="8818" xr:uid="{00000000-0005-0000-0000-0000471F0000}"/>
    <cellStyle name="40 % - Markeringsfarve1 4 3 2 2 3 2" xfId="31467" xr:uid="{00000000-0005-0000-0000-0000EE850000}"/>
    <cellStyle name="40 % - Markeringsfarve1 4 3 2 2 4" xfId="15484" xr:uid="{00000000-0005-0000-0000-0000481F0000}"/>
    <cellStyle name="40 % - Markeringsfarve1 4 3 2 2 4 2" xfId="38035" xr:uid="{00000000-0005-0000-0000-0000EF850000}"/>
    <cellStyle name="40 % - Markeringsfarve1 4 3 2 2 5" xfId="15485" xr:uid="{00000000-0005-0000-0000-0000491F0000}"/>
    <cellStyle name="40 % - Markeringsfarve1 4 3 2 2 5 2" xfId="38036" xr:uid="{00000000-0005-0000-0000-0000F0850000}"/>
    <cellStyle name="40 % - Markeringsfarve1 4 3 2 2 6" xfId="27835" xr:uid="{00000000-0005-0000-0000-0000E9850000}"/>
    <cellStyle name="40 % - Markeringsfarve1 4 3 2 3" xfId="5953" xr:uid="{00000000-0005-0000-0000-00004A1F0000}"/>
    <cellStyle name="40 % - Markeringsfarve1 4 3 2 3 2" xfId="15486" xr:uid="{00000000-0005-0000-0000-00004B1F0000}"/>
    <cellStyle name="40 % - Markeringsfarve1 4 3 2 3 2 2" xfId="38037" xr:uid="{00000000-0005-0000-0000-0000F2850000}"/>
    <cellStyle name="40 % - Markeringsfarve1 4 3 2 3 3" xfId="15487" xr:uid="{00000000-0005-0000-0000-00004C1F0000}"/>
    <cellStyle name="40 % - Markeringsfarve1 4 3 2 3 3 2" xfId="38038" xr:uid="{00000000-0005-0000-0000-0000F3850000}"/>
    <cellStyle name="40 % - Markeringsfarve1 4 3 2 3 4" xfId="15488" xr:uid="{00000000-0005-0000-0000-00004D1F0000}"/>
    <cellStyle name="40 % - Markeringsfarve1 4 3 2 3 4 2" xfId="38039" xr:uid="{00000000-0005-0000-0000-0000F4850000}"/>
    <cellStyle name="40 % - Markeringsfarve1 4 3 2 3 5" xfId="29693" xr:uid="{00000000-0005-0000-0000-0000F1850000}"/>
    <cellStyle name="40 % - Markeringsfarve1 4 3 2 4" xfId="8817" xr:uid="{00000000-0005-0000-0000-00004E1F0000}"/>
    <cellStyle name="40 % - Markeringsfarve1 4 3 2 4 2" xfId="15489" xr:uid="{00000000-0005-0000-0000-00004F1F0000}"/>
    <cellStyle name="40 % - Markeringsfarve1 4 3 2 4 2 2" xfId="38040" xr:uid="{00000000-0005-0000-0000-0000F6850000}"/>
    <cellStyle name="40 % - Markeringsfarve1 4 3 2 4 3" xfId="15490" xr:uid="{00000000-0005-0000-0000-0000501F0000}"/>
    <cellStyle name="40 % - Markeringsfarve1 4 3 2 4 3 2" xfId="38041" xr:uid="{00000000-0005-0000-0000-0000F7850000}"/>
    <cellStyle name="40 % - Markeringsfarve1 4 3 2 4 4" xfId="15491" xr:uid="{00000000-0005-0000-0000-0000511F0000}"/>
    <cellStyle name="40 % - Markeringsfarve1 4 3 2 4 4 2" xfId="38042" xr:uid="{00000000-0005-0000-0000-0000F8850000}"/>
    <cellStyle name="40 % - Markeringsfarve1 4 3 2 4 5" xfId="31466" xr:uid="{00000000-0005-0000-0000-0000F5850000}"/>
    <cellStyle name="40 % - Markeringsfarve1 4 3 2 5" xfId="15492" xr:uid="{00000000-0005-0000-0000-0000521F0000}"/>
    <cellStyle name="40 % - Markeringsfarve1 4 3 2 5 2" xfId="38043" xr:uid="{00000000-0005-0000-0000-0000F9850000}"/>
    <cellStyle name="40 % - Markeringsfarve1 4 3 2 6" xfId="15493" xr:uid="{00000000-0005-0000-0000-0000531F0000}"/>
    <cellStyle name="40 % - Markeringsfarve1 4 3 2 6 2" xfId="38044" xr:uid="{00000000-0005-0000-0000-0000FA850000}"/>
    <cellStyle name="40 % - Markeringsfarve1 4 3 2 7" xfId="15494" xr:uid="{00000000-0005-0000-0000-0000541F0000}"/>
    <cellStyle name="40 % - Markeringsfarve1 4 3 2 7 2" xfId="38045" xr:uid="{00000000-0005-0000-0000-0000FB850000}"/>
    <cellStyle name="40 % - Markeringsfarve1 4 3 2 8" xfId="27834" xr:uid="{00000000-0005-0000-0000-0000E8850000}"/>
    <cellStyle name="40 % - Markeringsfarve1 4 3 3" xfId="1211" xr:uid="{00000000-0005-0000-0000-0000551F0000}"/>
    <cellStyle name="40 % - Markeringsfarve1 4 3 3 2" xfId="1212" xr:uid="{00000000-0005-0000-0000-0000561F0000}"/>
    <cellStyle name="40 % - Markeringsfarve1 4 3 3 2 2" xfId="5956" xr:uid="{00000000-0005-0000-0000-0000571F0000}"/>
    <cellStyle name="40 % - Markeringsfarve1 4 3 3 2 2 2" xfId="15495" xr:uid="{00000000-0005-0000-0000-0000581F0000}"/>
    <cellStyle name="40 % - Markeringsfarve1 4 3 3 2 2 2 2" xfId="38046" xr:uid="{00000000-0005-0000-0000-0000FF850000}"/>
    <cellStyle name="40 % - Markeringsfarve1 4 3 3 2 2 3" xfId="15496" xr:uid="{00000000-0005-0000-0000-0000591F0000}"/>
    <cellStyle name="40 % - Markeringsfarve1 4 3 3 2 2 3 2" xfId="38047" xr:uid="{00000000-0005-0000-0000-000000860000}"/>
    <cellStyle name="40 % - Markeringsfarve1 4 3 3 2 2 4" xfId="15497" xr:uid="{00000000-0005-0000-0000-00005A1F0000}"/>
    <cellStyle name="40 % - Markeringsfarve1 4 3 3 2 2 4 2" xfId="38048" xr:uid="{00000000-0005-0000-0000-000001860000}"/>
    <cellStyle name="40 % - Markeringsfarve1 4 3 3 2 2 5" xfId="29696" xr:uid="{00000000-0005-0000-0000-0000FE850000}"/>
    <cellStyle name="40 % - Markeringsfarve1 4 3 3 2 3" xfId="8820" xr:uid="{00000000-0005-0000-0000-00005B1F0000}"/>
    <cellStyle name="40 % - Markeringsfarve1 4 3 3 2 3 2" xfId="31469" xr:uid="{00000000-0005-0000-0000-000002860000}"/>
    <cellStyle name="40 % - Markeringsfarve1 4 3 3 2 4" xfId="15498" xr:uid="{00000000-0005-0000-0000-00005C1F0000}"/>
    <cellStyle name="40 % - Markeringsfarve1 4 3 3 2 4 2" xfId="38049" xr:uid="{00000000-0005-0000-0000-000003860000}"/>
    <cellStyle name="40 % - Markeringsfarve1 4 3 3 2 5" xfId="15499" xr:uid="{00000000-0005-0000-0000-00005D1F0000}"/>
    <cellStyle name="40 % - Markeringsfarve1 4 3 3 2 5 2" xfId="38050" xr:uid="{00000000-0005-0000-0000-000004860000}"/>
    <cellStyle name="40 % - Markeringsfarve1 4 3 3 2 6" xfId="27837" xr:uid="{00000000-0005-0000-0000-0000FD850000}"/>
    <cellStyle name="40 % - Markeringsfarve1 4 3 3 3" xfId="5955" xr:uid="{00000000-0005-0000-0000-00005E1F0000}"/>
    <cellStyle name="40 % - Markeringsfarve1 4 3 3 3 2" xfId="15500" xr:uid="{00000000-0005-0000-0000-00005F1F0000}"/>
    <cellStyle name="40 % - Markeringsfarve1 4 3 3 3 2 2" xfId="38051" xr:uid="{00000000-0005-0000-0000-000006860000}"/>
    <cellStyle name="40 % - Markeringsfarve1 4 3 3 3 3" xfId="15501" xr:uid="{00000000-0005-0000-0000-0000601F0000}"/>
    <cellStyle name="40 % - Markeringsfarve1 4 3 3 3 3 2" xfId="38052" xr:uid="{00000000-0005-0000-0000-000007860000}"/>
    <cellStyle name="40 % - Markeringsfarve1 4 3 3 3 4" xfId="15502" xr:uid="{00000000-0005-0000-0000-0000611F0000}"/>
    <cellStyle name="40 % - Markeringsfarve1 4 3 3 3 4 2" xfId="38053" xr:uid="{00000000-0005-0000-0000-000008860000}"/>
    <cellStyle name="40 % - Markeringsfarve1 4 3 3 3 5" xfId="29695" xr:uid="{00000000-0005-0000-0000-000005860000}"/>
    <cellStyle name="40 % - Markeringsfarve1 4 3 3 4" xfId="8819" xr:uid="{00000000-0005-0000-0000-0000621F0000}"/>
    <cellStyle name="40 % - Markeringsfarve1 4 3 3 4 2" xfId="31468" xr:uid="{00000000-0005-0000-0000-000009860000}"/>
    <cellStyle name="40 % - Markeringsfarve1 4 3 3 5" xfId="15503" xr:uid="{00000000-0005-0000-0000-0000631F0000}"/>
    <cellStyle name="40 % - Markeringsfarve1 4 3 3 5 2" xfId="38054" xr:uid="{00000000-0005-0000-0000-00000A860000}"/>
    <cellStyle name="40 % - Markeringsfarve1 4 3 3 6" xfId="15504" xr:uid="{00000000-0005-0000-0000-0000641F0000}"/>
    <cellStyle name="40 % - Markeringsfarve1 4 3 3 6 2" xfId="38055" xr:uid="{00000000-0005-0000-0000-00000B860000}"/>
    <cellStyle name="40 % - Markeringsfarve1 4 3 3 7" xfId="27836" xr:uid="{00000000-0005-0000-0000-0000FC850000}"/>
    <cellStyle name="40 % - Markeringsfarve1 4 3 4" xfId="1213" xr:uid="{00000000-0005-0000-0000-0000651F0000}"/>
    <cellStyle name="40 % - Markeringsfarve1 4 3 4 2" xfId="5957" xr:uid="{00000000-0005-0000-0000-0000661F0000}"/>
    <cellStyle name="40 % - Markeringsfarve1 4 3 4 2 2" xfId="15505" xr:uid="{00000000-0005-0000-0000-0000671F0000}"/>
    <cellStyle name="40 % - Markeringsfarve1 4 3 4 2 2 2" xfId="38056" xr:uid="{00000000-0005-0000-0000-00000E860000}"/>
    <cellStyle name="40 % - Markeringsfarve1 4 3 4 2 3" xfId="15506" xr:uid="{00000000-0005-0000-0000-0000681F0000}"/>
    <cellStyle name="40 % - Markeringsfarve1 4 3 4 2 3 2" xfId="38057" xr:uid="{00000000-0005-0000-0000-00000F860000}"/>
    <cellStyle name="40 % - Markeringsfarve1 4 3 4 2 4" xfId="15507" xr:uid="{00000000-0005-0000-0000-0000691F0000}"/>
    <cellStyle name="40 % - Markeringsfarve1 4 3 4 2 4 2" xfId="38058" xr:uid="{00000000-0005-0000-0000-000010860000}"/>
    <cellStyle name="40 % - Markeringsfarve1 4 3 4 2 5" xfId="29697" xr:uid="{00000000-0005-0000-0000-00000D860000}"/>
    <cellStyle name="40 % - Markeringsfarve1 4 3 4 3" xfId="8821" xr:uid="{00000000-0005-0000-0000-00006A1F0000}"/>
    <cellStyle name="40 % - Markeringsfarve1 4 3 4 3 2" xfId="31470" xr:uid="{00000000-0005-0000-0000-000011860000}"/>
    <cellStyle name="40 % - Markeringsfarve1 4 3 4 4" xfId="15508" xr:uid="{00000000-0005-0000-0000-00006B1F0000}"/>
    <cellStyle name="40 % - Markeringsfarve1 4 3 4 4 2" xfId="38059" xr:uid="{00000000-0005-0000-0000-000012860000}"/>
    <cellStyle name="40 % - Markeringsfarve1 4 3 4 5" xfId="15509" xr:uid="{00000000-0005-0000-0000-00006C1F0000}"/>
    <cellStyle name="40 % - Markeringsfarve1 4 3 4 5 2" xfId="38060" xr:uid="{00000000-0005-0000-0000-000013860000}"/>
    <cellStyle name="40 % - Markeringsfarve1 4 3 4 6" xfId="27838" xr:uid="{00000000-0005-0000-0000-00000C860000}"/>
    <cellStyle name="40 % - Markeringsfarve1 4 3 5" xfId="1214" xr:uid="{00000000-0005-0000-0000-00006D1F0000}"/>
    <cellStyle name="40 % - Markeringsfarve1 4 3 5 2" xfId="5958" xr:uid="{00000000-0005-0000-0000-00006E1F0000}"/>
    <cellStyle name="40 % - Markeringsfarve1 4 3 5 2 2" xfId="15510" xr:uid="{00000000-0005-0000-0000-00006F1F0000}"/>
    <cellStyle name="40 % - Markeringsfarve1 4 3 5 2 2 2" xfId="38061" xr:uid="{00000000-0005-0000-0000-000016860000}"/>
    <cellStyle name="40 % - Markeringsfarve1 4 3 5 2 3" xfId="15511" xr:uid="{00000000-0005-0000-0000-0000701F0000}"/>
    <cellStyle name="40 % - Markeringsfarve1 4 3 5 2 3 2" xfId="38062" xr:uid="{00000000-0005-0000-0000-000017860000}"/>
    <cellStyle name="40 % - Markeringsfarve1 4 3 5 2 4" xfId="15512" xr:uid="{00000000-0005-0000-0000-0000711F0000}"/>
    <cellStyle name="40 % - Markeringsfarve1 4 3 5 2 4 2" xfId="38063" xr:uid="{00000000-0005-0000-0000-000018860000}"/>
    <cellStyle name="40 % - Markeringsfarve1 4 3 5 2 5" xfId="29698" xr:uid="{00000000-0005-0000-0000-000015860000}"/>
    <cellStyle name="40 % - Markeringsfarve1 4 3 5 3" xfId="8822" xr:uid="{00000000-0005-0000-0000-0000721F0000}"/>
    <cellStyle name="40 % - Markeringsfarve1 4 3 5 3 2" xfId="31471" xr:uid="{00000000-0005-0000-0000-000019860000}"/>
    <cellStyle name="40 % - Markeringsfarve1 4 3 5 4" xfId="15513" xr:uid="{00000000-0005-0000-0000-0000731F0000}"/>
    <cellStyle name="40 % - Markeringsfarve1 4 3 5 4 2" xfId="38064" xr:uid="{00000000-0005-0000-0000-00001A860000}"/>
    <cellStyle name="40 % - Markeringsfarve1 4 3 5 5" xfId="15514" xr:uid="{00000000-0005-0000-0000-0000741F0000}"/>
    <cellStyle name="40 % - Markeringsfarve1 4 3 5 5 2" xfId="38065" xr:uid="{00000000-0005-0000-0000-00001B860000}"/>
    <cellStyle name="40 % - Markeringsfarve1 4 3 5 6" xfId="27839" xr:uid="{00000000-0005-0000-0000-000014860000}"/>
    <cellStyle name="40 % - Markeringsfarve1 4 3 6" xfId="1215" xr:uid="{00000000-0005-0000-0000-0000751F0000}"/>
    <cellStyle name="40 % - Markeringsfarve1 4 3 6 2" xfId="5959" xr:uid="{00000000-0005-0000-0000-0000761F0000}"/>
    <cellStyle name="40 % - Markeringsfarve1 4 3 6 2 2" xfId="29699" xr:uid="{00000000-0005-0000-0000-00001D860000}"/>
    <cellStyle name="40 % - Markeringsfarve1 4 3 6 3" xfId="8823" xr:uid="{00000000-0005-0000-0000-0000771F0000}"/>
    <cellStyle name="40 % - Markeringsfarve1 4 3 6 3 2" xfId="31472" xr:uid="{00000000-0005-0000-0000-00001E860000}"/>
    <cellStyle name="40 % - Markeringsfarve1 4 3 6 4" xfId="15515" xr:uid="{00000000-0005-0000-0000-0000781F0000}"/>
    <cellStyle name="40 % - Markeringsfarve1 4 3 6 4 2" xfId="38066" xr:uid="{00000000-0005-0000-0000-00001F860000}"/>
    <cellStyle name="40 % - Markeringsfarve1 4 3 6 5" xfId="27840" xr:uid="{00000000-0005-0000-0000-00001C860000}"/>
    <cellStyle name="40 % - Markeringsfarve1 4 3 7" xfId="5952" xr:uid="{00000000-0005-0000-0000-0000791F0000}"/>
    <cellStyle name="40 % - Markeringsfarve1 4 3 7 2" xfId="15516" xr:uid="{00000000-0005-0000-0000-00007A1F0000}"/>
    <cellStyle name="40 % - Markeringsfarve1 4 3 7 2 2" xfId="38067" xr:uid="{00000000-0005-0000-0000-000021860000}"/>
    <cellStyle name="40 % - Markeringsfarve1 4 3 7 3" xfId="15517" xr:uid="{00000000-0005-0000-0000-00007B1F0000}"/>
    <cellStyle name="40 % - Markeringsfarve1 4 3 7 3 2" xfId="38068" xr:uid="{00000000-0005-0000-0000-000022860000}"/>
    <cellStyle name="40 % - Markeringsfarve1 4 3 7 4" xfId="15518" xr:uid="{00000000-0005-0000-0000-00007C1F0000}"/>
    <cellStyle name="40 % - Markeringsfarve1 4 3 7 4 2" xfId="38069" xr:uid="{00000000-0005-0000-0000-000023860000}"/>
    <cellStyle name="40 % - Markeringsfarve1 4 3 7 5" xfId="29692" xr:uid="{00000000-0005-0000-0000-000020860000}"/>
    <cellStyle name="40 % - Markeringsfarve1 4 3 8" xfId="8816" xr:uid="{00000000-0005-0000-0000-00007D1F0000}"/>
    <cellStyle name="40 % - Markeringsfarve1 4 3 8 2" xfId="31465" xr:uid="{00000000-0005-0000-0000-000024860000}"/>
    <cellStyle name="40 % - Markeringsfarve1 4 3 9" xfId="15519" xr:uid="{00000000-0005-0000-0000-00007E1F0000}"/>
    <cellStyle name="40 % - Markeringsfarve1 4 3 9 2" xfId="38070" xr:uid="{00000000-0005-0000-0000-000025860000}"/>
    <cellStyle name="40 % - Markeringsfarve1 4 4" xfId="1216" xr:uid="{00000000-0005-0000-0000-00007F1F0000}"/>
    <cellStyle name="40 % - Markeringsfarve1 4 4 10" xfId="15520" xr:uid="{00000000-0005-0000-0000-0000801F0000}"/>
    <cellStyle name="40 % - Markeringsfarve1 4 4 10 2" xfId="38071" xr:uid="{00000000-0005-0000-0000-000027860000}"/>
    <cellStyle name="40 % - Markeringsfarve1 4 4 11" xfId="27841" xr:uid="{00000000-0005-0000-0000-000026860000}"/>
    <cellStyle name="40 % - Markeringsfarve1 4 4 2" xfId="1217" xr:uid="{00000000-0005-0000-0000-0000811F0000}"/>
    <cellStyle name="40 % - Markeringsfarve1 4 4 2 2" xfId="1218" xr:uid="{00000000-0005-0000-0000-0000821F0000}"/>
    <cellStyle name="40 % - Markeringsfarve1 4 4 2 2 2" xfId="5962" xr:uid="{00000000-0005-0000-0000-0000831F0000}"/>
    <cellStyle name="40 % - Markeringsfarve1 4 4 2 2 2 2" xfId="15521" xr:uid="{00000000-0005-0000-0000-0000841F0000}"/>
    <cellStyle name="40 % - Markeringsfarve1 4 4 2 2 2 2 2" xfId="38072" xr:uid="{00000000-0005-0000-0000-00002B860000}"/>
    <cellStyle name="40 % - Markeringsfarve1 4 4 2 2 2 3" xfId="15522" xr:uid="{00000000-0005-0000-0000-0000851F0000}"/>
    <cellStyle name="40 % - Markeringsfarve1 4 4 2 2 2 3 2" xfId="38073" xr:uid="{00000000-0005-0000-0000-00002C860000}"/>
    <cellStyle name="40 % - Markeringsfarve1 4 4 2 2 2 4" xfId="15523" xr:uid="{00000000-0005-0000-0000-0000861F0000}"/>
    <cellStyle name="40 % - Markeringsfarve1 4 4 2 2 2 4 2" xfId="38074" xr:uid="{00000000-0005-0000-0000-00002D860000}"/>
    <cellStyle name="40 % - Markeringsfarve1 4 4 2 2 2 5" xfId="29702" xr:uid="{00000000-0005-0000-0000-00002A860000}"/>
    <cellStyle name="40 % - Markeringsfarve1 4 4 2 2 3" xfId="8826" xr:uid="{00000000-0005-0000-0000-0000871F0000}"/>
    <cellStyle name="40 % - Markeringsfarve1 4 4 2 2 3 2" xfId="31475" xr:uid="{00000000-0005-0000-0000-00002E860000}"/>
    <cellStyle name="40 % - Markeringsfarve1 4 4 2 2 4" xfId="15524" xr:uid="{00000000-0005-0000-0000-0000881F0000}"/>
    <cellStyle name="40 % - Markeringsfarve1 4 4 2 2 4 2" xfId="38075" xr:uid="{00000000-0005-0000-0000-00002F860000}"/>
    <cellStyle name="40 % - Markeringsfarve1 4 4 2 2 5" xfId="15525" xr:uid="{00000000-0005-0000-0000-0000891F0000}"/>
    <cellStyle name="40 % - Markeringsfarve1 4 4 2 2 5 2" xfId="38076" xr:uid="{00000000-0005-0000-0000-000030860000}"/>
    <cellStyle name="40 % - Markeringsfarve1 4 4 2 2 6" xfId="27843" xr:uid="{00000000-0005-0000-0000-000029860000}"/>
    <cellStyle name="40 % - Markeringsfarve1 4 4 2 3" xfId="5961" xr:uid="{00000000-0005-0000-0000-00008A1F0000}"/>
    <cellStyle name="40 % - Markeringsfarve1 4 4 2 3 2" xfId="15526" xr:uid="{00000000-0005-0000-0000-00008B1F0000}"/>
    <cellStyle name="40 % - Markeringsfarve1 4 4 2 3 2 2" xfId="38077" xr:uid="{00000000-0005-0000-0000-000032860000}"/>
    <cellStyle name="40 % - Markeringsfarve1 4 4 2 3 3" xfId="15527" xr:uid="{00000000-0005-0000-0000-00008C1F0000}"/>
    <cellStyle name="40 % - Markeringsfarve1 4 4 2 3 3 2" xfId="38078" xr:uid="{00000000-0005-0000-0000-000033860000}"/>
    <cellStyle name="40 % - Markeringsfarve1 4 4 2 3 4" xfId="15528" xr:uid="{00000000-0005-0000-0000-00008D1F0000}"/>
    <cellStyle name="40 % - Markeringsfarve1 4 4 2 3 4 2" xfId="38079" xr:uid="{00000000-0005-0000-0000-000034860000}"/>
    <cellStyle name="40 % - Markeringsfarve1 4 4 2 3 5" xfId="29701" xr:uid="{00000000-0005-0000-0000-000031860000}"/>
    <cellStyle name="40 % - Markeringsfarve1 4 4 2 4" xfId="8825" xr:uid="{00000000-0005-0000-0000-00008E1F0000}"/>
    <cellStyle name="40 % - Markeringsfarve1 4 4 2 4 2" xfId="15529" xr:uid="{00000000-0005-0000-0000-00008F1F0000}"/>
    <cellStyle name="40 % - Markeringsfarve1 4 4 2 4 2 2" xfId="38080" xr:uid="{00000000-0005-0000-0000-000036860000}"/>
    <cellStyle name="40 % - Markeringsfarve1 4 4 2 4 3" xfId="15530" xr:uid="{00000000-0005-0000-0000-0000901F0000}"/>
    <cellStyle name="40 % - Markeringsfarve1 4 4 2 4 3 2" xfId="38081" xr:uid="{00000000-0005-0000-0000-000037860000}"/>
    <cellStyle name="40 % - Markeringsfarve1 4 4 2 4 4" xfId="15531" xr:uid="{00000000-0005-0000-0000-0000911F0000}"/>
    <cellStyle name="40 % - Markeringsfarve1 4 4 2 4 4 2" xfId="38082" xr:uid="{00000000-0005-0000-0000-000038860000}"/>
    <cellStyle name="40 % - Markeringsfarve1 4 4 2 4 5" xfId="31474" xr:uid="{00000000-0005-0000-0000-000035860000}"/>
    <cellStyle name="40 % - Markeringsfarve1 4 4 2 5" xfId="15532" xr:uid="{00000000-0005-0000-0000-0000921F0000}"/>
    <cellStyle name="40 % - Markeringsfarve1 4 4 2 5 2" xfId="38083" xr:uid="{00000000-0005-0000-0000-000039860000}"/>
    <cellStyle name="40 % - Markeringsfarve1 4 4 2 6" xfId="15533" xr:uid="{00000000-0005-0000-0000-0000931F0000}"/>
    <cellStyle name="40 % - Markeringsfarve1 4 4 2 6 2" xfId="38084" xr:uid="{00000000-0005-0000-0000-00003A860000}"/>
    <cellStyle name="40 % - Markeringsfarve1 4 4 2 7" xfId="15534" xr:uid="{00000000-0005-0000-0000-0000941F0000}"/>
    <cellStyle name="40 % - Markeringsfarve1 4 4 2 7 2" xfId="38085" xr:uid="{00000000-0005-0000-0000-00003B860000}"/>
    <cellStyle name="40 % - Markeringsfarve1 4 4 2 8" xfId="27842" xr:uid="{00000000-0005-0000-0000-000028860000}"/>
    <cellStyle name="40 % - Markeringsfarve1 4 4 3" xfId="1219" xr:uid="{00000000-0005-0000-0000-0000951F0000}"/>
    <cellStyle name="40 % - Markeringsfarve1 4 4 3 2" xfId="1220" xr:uid="{00000000-0005-0000-0000-0000961F0000}"/>
    <cellStyle name="40 % - Markeringsfarve1 4 4 3 2 2" xfId="5964" xr:uid="{00000000-0005-0000-0000-0000971F0000}"/>
    <cellStyle name="40 % - Markeringsfarve1 4 4 3 2 2 2" xfId="15535" xr:uid="{00000000-0005-0000-0000-0000981F0000}"/>
    <cellStyle name="40 % - Markeringsfarve1 4 4 3 2 2 2 2" xfId="38086" xr:uid="{00000000-0005-0000-0000-00003F860000}"/>
    <cellStyle name="40 % - Markeringsfarve1 4 4 3 2 2 3" xfId="15536" xr:uid="{00000000-0005-0000-0000-0000991F0000}"/>
    <cellStyle name="40 % - Markeringsfarve1 4 4 3 2 2 3 2" xfId="38087" xr:uid="{00000000-0005-0000-0000-000040860000}"/>
    <cellStyle name="40 % - Markeringsfarve1 4 4 3 2 2 4" xfId="15537" xr:uid="{00000000-0005-0000-0000-00009A1F0000}"/>
    <cellStyle name="40 % - Markeringsfarve1 4 4 3 2 2 4 2" xfId="38088" xr:uid="{00000000-0005-0000-0000-000041860000}"/>
    <cellStyle name="40 % - Markeringsfarve1 4 4 3 2 2 5" xfId="29704" xr:uid="{00000000-0005-0000-0000-00003E860000}"/>
    <cellStyle name="40 % - Markeringsfarve1 4 4 3 2 3" xfId="8828" xr:uid="{00000000-0005-0000-0000-00009B1F0000}"/>
    <cellStyle name="40 % - Markeringsfarve1 4 4 3 2 3 2" xfId="31477" xr:uid="{00000000-0005-0000-0000-000042860000}"/>
    <cellStyle name="40 % - Markeringsfarve1 4 4 3 2 4" xfId="15538" xr:uid="{00000000-0005-0000-0000-00009C1F0000}"/>
    <cellStyle name="40 % - Markeringsfarve1 4 4 3 2 4 2" xfId="38089" xr:uid="{00000000-0005-0000-0000-000043860000}"/>
    <cellStyle name="40 % - Markeringsfarve1 4 4 3 2 5" xfId="15539" xr:uid="{00000000-0005-0000-0000-00009D1F0000}"/>
    <cellStyle name="40 % - Markeringsfarve1 4 4 3 2 5 2" xfId="38090" xr:uid="{00000000-0005-0000-0000-000044860000}"/>
    <cellStyle name="40 % - Markeringsfarve1 4 4 3 2 6" xfId="27845" xr:uid="{00000000-0005-0000-0000-00003D860000}"/>
    <cellStyle name="40 % - Markeringsfarve1 4 4 3 3" xfId="5963" xr:uid="{00000000-0005-0000-0000-00009E1F0000}"/>
    <cellStyle name="40 % - Markeringsfarve1 4 4 3 3 2" xfId="15540" xr:uid="{00000000-0005-0000-0000-00009F1F0000}"/>
    <cellStyle name="40 % - Markeringsfarve1 4 4 3 3 2 2" xfId="38091" xr:uid="{00000000-0005-0000-0000-000046860000}"/>
    <cellStyle name="40 % - Markeringsfarve1 4 4 3 3 3" xfId="15541" xr:uid="{00000000-0005-0000-0000-0000A01F0000}"/>
    <cellStyle name="40 % - Markeringsfarve1 4 4 3 3 3 2" xfId="38092" xr:uid="{00000000-0005-0000-0000-000047860000}"/>
    <cellStyle name="40 % - Markeringsfarve1 4 4 3 3 4" xfId="15542" xr:uid="{00000000-0005-0000-0000-0000A11F0000}"/>
    <cellStyle name="40 % - Markeringsfarve1 4 4 3 3 4 2" xfId="38093" xr:uid="{00000000-0005-0000-0000-000048860000}"/>
    <cellStyle name="40 % - Markeringsfarve1 4 4 3 3 5" xfId="29703" xr:uid="{00000000-0005-0000-0000-000045860000}"/>
    <cellStyle name="40 % - Markeringsfarve1 4 4 3 4" xfId="8827" xr:uid="{00000000-0005-0000-0000-0000A21F0000}"/>
    <cellStyle name="40 % - Markeringsfarve1 4 4 3 4 2" xfId="31476" xr:uid="{00000000-0005-0000-0000-000049860000}"/>
    <cellStyle name="40 % - Markeringsfarve1 4 4 3 5" xfId="15543" xr:uid="{00000000-0005-0000-0000-0000A31F0000}"/>
    <cellStyle name="40 % - Markeringsfarve1 4 4 3 5 2" xfId="38094" xr:uid="{00000000-0005-0000-0000-00004A860000}"/>
    <cellStyle name="40 % - Markeringsfarve1 4 4 3 6" xfId="15544" xr:uid="{00000000-0005-0000-0000-0000A41F0000}"/>
    <cellStyle name="40 % - Markeringsfarve1 4 4 3 6 2" xfId="38095" xr:uid="{00000000-0005-0000-0000-00004B860000}"/>
    <cellStyle name="40 % - Markeringsfarve1 4 4 3 7" xfId="27844" xr:uid="{00000000-0005-0000-0000-00003C860000}"/>
    <cellStyle name="40 % - Markeringsfarve1 4 4 4" xfId="1221" xr:uid="{00000000-0005-0000-0000-0000A51F0000}"/>
    <cellStyle name="40 % - Markeringsfarve1 4 4 4 2" xfId="5965" xr:uid="{00000000-0005-0000-0000-0000A61F0000}"/>
    <cellStyle name="40 % - Markeringsfarve1 4 4 4 2 2" xfId="15545" xr:uid="{00000000-0005-0000-0000-0000A71F0000}"/>
    <cellStyle name="40 % - Markeringsfarve1 4 4 4 2 2 2" xfId="38096" xr:uid="{00000000-0005-0000-0000-00004E860000}"/>
    <cellStyle name="40 % - Markeringsfarve1 4 4 4 2 3" xfId="15546" xr:uid="{00000000-0005-0000-0000-0000A81F0000}"/>
    <cellStyle name="40 % - Markeringsfarve1 4 4 4 2 3 2" xfId="38097" xr:uid="{00000000-0005-0000-0000-00004F860000}"/>
    <cellStyle name="40 % - Markeringsfarve1 4 4 4 2 4" xfId="15547" xr:uid="{00000000-0005-0000-0000-0000A91F0000}"/>
    <cellStyle name="40 % - Markeringsfarve1 4 4 4 2 4 2" xfId="38098" xr:uid="{00000000-0005-0000-0000-000050860000}"/>
    <cellStyle name="40 % - Markeringsfarve1 4 4 4 2 5" xfId="29705" xr:uid="{00000000-0005-0000-0000-00004D860000}"/>
    <cellStyle name="40 % - Markeringsfarve1 4 4 4 3" xfId="8829" xr:uid="{00000000-0005-0000-0000-0000AA1F0000}"/>
    <cellStyle name="40 % - Markeringsfarve1 4 4 4 3 2" xfId="31478" xr:uid="{00000000-0005-0000-0000-000051860000}"/>
    <cellStyle name="40 % - Markeringsfarve1 4 4 4 4" xfId="15548" xr:uid="{00000000-0005-0000-0000-0000AB1F0000}"/>
    <cellStyle name="40 % - Markeringsfarve1 4 4 4 4 2" xfId="38099" xr:uid="{00000000-0005-0000-0000-000052860000}"/>
    <cellStyle name="40 % - Markeringsfarve1 4 4 4 5" xfId="15549" xr:uid="{00000000-0005-0000-0000-0000AC1F0000}"/>
    <cellStyle name="40 % - Markeringsfarve1 4 4 4 5 2" xfId="38100" xr:uid="{00000000-0005-0000-0000-000053860000}"/>
    <cellStyle name="40 % - Markeringsfarve1 4 4 4 6" xfId="27846" xr:uid="{00000000-0005-0000-0000-00004C860000}"/>
    <cellStyle name="40 % - Markeringsfarve1 4 4 5" xfId="1222" xr:uid="{00000000-0005-0000-0000-0000AD1F0000}"/>
    <cellStyle name="40 % - Markeringsfarve1 4 4 5 2" xfId="5966" xr:uid="{00000000-0005-0000-0000-0000AE1F0000}"/>
    <cellStyle name="40 % - Markeringsfarve1 4 4 5 2 2" xfId="15550" xr:uid="{00000000-0005-0000-0000-0000AF1F0000}"/>
    <cellStyle name="40 % - Markeringsfarve1 4 4 5 2 2 2" xfId="38101" xr:uid="{00000000-0005-0000-0000-000056860000}"/>
    <cellStyle name="40 % - Markeringsfarve1 4 4 5 2 3" xfId="15551" xr:uid="{00000000-0005-0000-0000-0000B01F0000}"/>
    <cellStyle name="40 % - Markeringsfarve1 4 4 5 2 3 2" xfId="38102" xr:uid="{00000000-0005-0000-0000-000057860000}"/>
    <cellStyle name="40 % - Markeringsfarve1 4 4 5 2 4" xfId="15552" xr:uid="{00000000-0005-0000-0000-0000B11F0000}"/>
    <cellStyle name="40 % - Markeringsfarve1 4 4 5 2 4 2" xfId="38103" xr:uid="{00000000-0005-0000-0000-000058860000}"/>
    <cellStyle name="40 % - Markeringsfarve1 4 4 5 2 5" xfId="29706" xr:uid="{00000000-0005-0000-0000-000055860000}"/>
    <cellStyle name="40 % - Markeringsfarve1 4 4 5 3" xfId="8830" xr:uid="{00000000-0005-0000-0000-0000B21F0000}"/>
    <cellStyle name="40 % - Markeringsfarve1 4 4 5 3 2" xfId="31479" xr:uid="{00000000-0005-0000-0000-000059860000}"/>
    <cellStyle name="40 % - Markeringsfarve1 4 4 5 4" xfId="15553" xr:uid="{00000000-0005-0000-0000-0000B31F0000}"/>
    <cellStyle name="40 % - Markeringsfarve1 4 4 5 4 2" xfId="38104" xr:uid="{00000000-0005-0000-0000-00005A860000}"/>
    <cellStyle name="40 % - Markeringsfarve1 4 4 5 5" xfId="15554" xr:uid="{00000000-0005-0000-0000-0000B41F0000}"/>
    <cellStyle name="40 % - Markeringsfarve1 4 4 5 5 2" xfId="38105" xr:uid="{00000000-0005-0000-0000-00005B860000}"/>
    <cellStyle name="40 % - Markeringsfarve1 4 4 5 6" xfId="27847" xr:uid="{00000000-0005-0000-0000-000054860000}"/>
    <cellStyle name="40 % - Markeringsfarve1 4 4 6" xfId="1223" xr:uid="{00000000-0005-0000-0000-0000B51F0000}"/>
    <cellStyle name="40 % - Markeringsfarve1 4 4 6 2" xfId="5967" xr:uid="{00000000-0005-0000-0000-0000B61F0000}"/>
    <cellStyle name="40 % - Markeringsfarve1 4 4 6 2 2" xfId="29707" xr:uid="{00000000-0005-0000-0000-00005D860000}"/>
    <cellStyle name="40 % - Markeringsfarve1 4 4 6 3" xfId="8831" xr:uid="{00000000-0005-0000-0000-0000B71F0000}"/>
    <cellStyle name="40 % - Markeringsfarve1 4 4 6 3 2" xfId="31480" xr:uid="{00000000-0005-0000-0000-00005E860000}"/>
    <cellStyle name="40 % - Markeringsfarve1 4 4 6 4" xfId="15555" xr:uid="{00000000-0005-0000-0000-0000B81F0000}"/>
    <cellStyle name="40 % - Markeringsfarve1 4 4 6 4 2" xfId="38106" xr:uid="{00000000-0005-0000-0000-00005F860000}"/>
    <cellStyle name="40 % - Markeringsfarve1 4 4 6 5" xfId="27848" xr:uid="{00000000-0005-0000-0000-00005C860000}"/>
    <cellStyle name="40 % - Markeringsfarve1 4 4 7" xfId="5960" xr:uid="{00000000-0005-0000-0000-0000B91F0000}"/>
    <cellStyle name="40 % - Markeringsfarve1 4 4 7 2" xfId="15556" xr:uid="{00000000-0005-0000-0000-0000BA1F0000}"/>
    <cellStyle name="40 % - Markeringsfarve1 4 4 7 2 2" xfId="38107" xr:uid="{00000000-0005-0000-0000-000061860000}"/>
    <cellStyle name="40 % - Markeringsfarve1 4 4 7 3" xfId="15557" xr:uid="{00000000-0005-0000-0000-0000BB1F0000}"/>
    <cellStyle name="40 % - Markeringsfarve1 4 4 7 3 2" xfId="38108" xr:uid="{00000000-0005-0000-0000-000062860000}"/>
    <cellStyle name="40 % - Markeringsfarve1 4 4 7 4" xfId="15558" xr:uid="{00000000-0005-0000-0000-0000BC1F0000}"/>
    <cellStyle name="40 % - Markeringsfarve1 4 4 7 4 2" xfId="38109" xr:uid="{00000000-0005-0000-0000-000063860000}"/>
    <cellStyle name="40 % - Markeringsfarve1 4 4 7 5" xfId="29700" xr:uid="{00000000-0005-0000-0000-000060860000}"/>
    <cellStyle name="40 % - Markeringsfarve1 4 4 8" xfId="8824" xr:uid="{00000000-0005-0000-0000-0000BD1F0000}"/>
    <cellStyle name="40 % - Markeringsfarve1 4 4 8 2" xfId="31473" xr:uid="{00000000-0005-0000-0000-000064860000}"/>
    <cellStyle name="40 % - Markeringsfarve1 4 4 9" xfId="15559" xr:uid="{00000000-0005-0000-0000-0000BE1F0000}"/>
    <cellStyle name="40 % - Markeringsfarve1 4 4 9 2" xfId="38110" xr:uid="{00000000-0005-0000-0000-000065860000}"/>
    <cellStyle name="40 % - Markeringsfarve1 4 5" xfId="1224" xr:uid="{00000000-0005-0000-0000-0000BF1F0000}"/>
    <cellStyle name="40 % - Markeringsfarve1 4 5 2" xfId="15560" xr:uid="{00000000-0005-0000-0000-0000C01F0000}"/>
    <cellStyle name="40 % - Markeringsfarve1 4 5 2 2" xfId="15561" xr:uid="{00000000-0005-0000-0000-0000C11F0000}"/>
    <cellStyle name="40 % - Markeringsfarve1 4 5 2 3" xfId="15562" xr:uid="{00000000-0005-0000-0000-0000C21F0000}"/>
    <cellStyle name="40 % - Markeringsfarve1 4 5 2 3 2" xfId="15563" xr:uid="{00000000-0005-0000-0000-0000C31F0000}"/>
    <cellStyle name="40 % - Markeringsfarve1 4 5 2 3 2 2" xfId="38113" xr:uid="{00000000-0005-0000-0000-000068860000}"/>
    <cellStyle name="40 % - Markeringsfarve1 4 5 2 3 3" xfId="15564" xr:uid="{00000000-0005-0000-0000-0000C41F0000}"/>
    <cellStyle name="40 % - Markeringsfarve1 4 5 2 3 3 2" xfId="38114" xr:uid="{00000000-0005-0000-0000-000069860000}"/>
    <cellStyle name="40 % - Markeringsfarve1 4 5 2 3 4" xfId="38112" xr:uid="{00000000-0005-0000-0000-000067860000}"/>
    <cellStyle name="40 % - Markeringsfarve1 4 5 2 4" xfId="38111" xr:uid="{00000000-0005-0000-0000-000066860000}"/>
    <cellStyle name="40 % - Markeringsfarve1 4 5 3" xfId="15565" xr:uid="{00000000-0005-0000-0000-0000C51F0000}"/>
    <cellStyle name="40 % - Markeringsfarve1 4 5 3 2" xfId="15566" xr:uid="{00000000-0005-0000-0000-0000C61F0000}"/>
    <cellStyle name="40 % - Markeringsfarve1 4 5 3 2 2" xfId="38116" xr:uid="{00000000-0005-0000-0000-00006B860000}"/>
    <cellStyle name="40 % - Markeringsfarve1 4 5 3 3" xfId="15567" xr:uid="{00000000-0005-0000-0000-0000C71F0000}"/>
    <cellStyle name="40 % - Markeringsfarve1 4 5 3 3 2" xfId="38117" xr:uid="{00000000-0005-0000-0000-00006C860000}"/>
    <cellStyle name="40 % - Markeringsfarve1 4 5 3 4" xfId="15568" xr:uid="{00000000-0005-0000-0000-0000C81F0000}"/>
    <cellStyle name="40 % - Markeringsfarve1 4 5 3 4 2" xfId="38118" xr:uid="{00000000-0005-0000-0000-00006D860000}"/>
    <cellStyle name="40 % - Markeringsfarve1 4 5 3 5" xfId="38115" xr:uid="{00000000-0005-0000-0000-00006A860000}"/>
    <cellStyle name="40 % - Markeringsfarve1 4 5 4" xfId="15569" xr:uid="{00000000-0005-0000-0000-0000C91F0000}"/>
    <cellStyle name="40 % - Markeringsfarve1 4 5 4 2" xfId="38119" xr:uid="{00000000-0005-0000-0000-00006E860000}"/>
    <cellStyle name="40 % - Markeringsfarve1 4 5 5" xfId="15570" xr:uid="{00000000-0005-0000-0000-0000CA1F0000}"/>
    <cellStyle name="40 % - Markeringsfarve1 4 5 5 2" xfId="38120" xr:uid="{00000000-0005-0000-0000-00006F860000}"/>
    <cellStyle name="40 % - Markeringsfarve1 4 5 6" xfId="15571" xr:uid="{00000000-0005-0000-0000-0000CB1F0000}"/>
    <cellStyle name="40 % - Markeringsfarve1 4 5 6 2" xfId="38121" xr:uid="{00000000-0005-0000-0000-000070860000}"/>
    <cellStyle name="40 % - Markeringsfarve1 4 6" xfId="1225" xr:uid="{00000000-0005-0000-0000-0000CC1F0000}"/>
    <cellStyle name="40 % - Markeringsfarve1 4 6 2" xfId="1226" xr:uid="{00000000-0005-0000-0000-0000CD1F0000}"/>
    <cellStyle name="40 % - Markeringsfarve1 4 6 2 2" xfId="5969" xr:uid="{00000000-0005-0000-0000-0000CE1F0000}"/>
    <cellStyle name="40 % - Markeringsfarve1 4 6 2 2 2" xfId="15572" xr:uid="{00000000-0005-0000-0000-0000CF1F0000}"/>
    <cellStyle name="40 % - Markeringsfarve1 4 6 2 2 2 2" xfId="38122" xr:uid="{00000000-0005-0000-0000-000074860000}"/>
    <cellStyle name="40 % - Markeringsfarve1 4 6 2 2 3" xfId="15573" xr:uid="{00000000-0005-0000-0000-0000D01F0000}"/>
    <cellStyle name="40 % - Markeringsfarve1 4 6 2 2 3 2" xfId="38123" xr:uid="{00000000-0005-0000-0000-000075860000}"/>
    <cellStyle name="40 % - Markeringsfarve1 4 6 2 2 4" xfId="15574" xr:uid="{00000000-0005-0000-0000-0000D11F0000}"/>
    <cellStyle name="40 % - Markeringsfarve1 4 6 2 2 4 2" xfId="38124" xr:uid="{00000000-0005-0000-0000-000076860000}"/>
    <cellStyle name="40 % - Markeringsfarve1 4 6 2 2 5" xfId="29709" xr:uid="{00000000-0005-0000-0000-000073860000}"/>
    <cellStyle name="40 % - Markeringsfarve1 4 6 2 3" xfId="8833" xr:uid="{00000000-0005-0000-0000-0000D21F0000}"/>
    <cellStyle name="40 % - Markeringsfarve1 4 6 2 3 2" xfId="31482" xr:uid="{00000000-0005-0000-0000-000077860000}"/>
    <cellStyle name="40 % - Markeringsfarve1 4 6 2 4" xfId="15575" xr:uid="{00000000-0005-0000-0000-0000D31F0000}"/>
    <cellStyle name="40 % - Markeringsfarve1 4 6 2 4 2" xfId="38125" xr:uid="{00000000-0005-0000-0000-000078860000}"/>
    <cellStyle name="40 % - Markeringsfarve1 4 6 2 5" xfId="15576" xr:uid="{00000000-0005-0000-0000-0000D41F0000}"/>
    <cellStyle name="40 % - Markeringsfarve1 4 6 2 5 2" xfId="38126" xr:uid="{00000000-0005-0000-0000-000079860000}"/>
    <cellStyle name="40 % - Markeringsfarve1 4 6 2 6" xfId="27850" xr:uid="{00000000-0005-0000-0000-000072860000}"/>
    <cellStyle name="40 % - Markeringsfarve1 4 6 3" xfId="5968" xr:uid="{00000000-0005-0000-0000-0000D51F0000}"/>
    <cellStyle name="40 % - Markeringsfarve1 4 6 3 2" xfId="15577" xr:uid="{00000000-0005-0000-0000-0000D61F0000}"/>
    <cellStyle name="40 % - Markeringsfarve1 4 6 3 2 2" xfId="38127" xr:uid="{00000000-0005-0000-0000-00007B860000}"/>
    <cellStyle name="40 % - Markeringsfarve1 4 6 3 3" xfId="15578" xr:uid="{00000000-0005-0000-0000-0000D71F0000}"/>
    <cellStyle name="40 % - Markeringsfarve1 4 6 3 3 2" xfId="38128" xr:uid="{00000000-0005-0000-0000-00007C860000}"/>
    <cellStyle name="40 % - Markeringsfarve1 4 6 3 4" xfId="15579" xr:uid="{00000000-0005-0000-0000-0000D81F0000}"/>
    <cellStyle name="40 % - Markeringsfarve1 4 6 3 4 2" xfId="38129" xr:uid="{00000000-0005-0000-0000-00007D860000}"/>
    <cellStyle name="40 % - Markeringsfarve1 4 6 3 5" xfId="29708" xr:uid="{00000000-0005-0000-0000-00007A860000}"/>
    <cellStyle name="40 % - Markeringsfarve1 4 6 4" xfId="8832" xr:uid="{00000000-0005-0000-0000-0000D91F0000}"/>
    <cellStyle name="40 % - Markeringsfarve1 4 6 4 2" xfId="31481" xr:uid="{00000000-0005-0000-0000-00007E860000}"/>
    <cellStyle name="40 % - Markeringsfarve1 4 6 5" xfId="15580" xr:uid="{00000000-0005-0000-0000-0000DA1F0000}"/>
    <cellStyle name="40 % - Markeringsfarve1 4 6 5 2" xfId="38130" xr:uid="{00000000-0005-0000-0000-00007F860000}"/>
    <cellStyle name="40 % - Markeringsfarve1 4 6 6" xfId="15581" xr:uid="{00000000-0005-0000-0000-0000DB1F0000}"/>
    <cellStyle name="40 % - Markeringsfarve1 4 6 6 2" xfId="38131" xr:uid="{00000000-0005-0000-0000-000080860000}"/>
    <cellStyle name="40 % - Markeringsfarve1 4 6 7" xfId="27849" xr:uid="{00000000-0005-0000-0000-000071860000}"/>
    <cellStyle name="40 % - Markeringsfarve1 4 7" xfId="15582" xr:uid="{00000000-0005-0000-0000-0000DC1F0000}"/>
    <cellStyle name="40 % - Markeringsfarve1 4 7 2" xfId="15583" xr:uid="{00000000-0005-0000-0000-0000DD1F0000}"/>
    <cellStyle name="40 % - Markeringsfarve1 4 7 3" xfId="15584" xr:uid="{00000000-0005-0000-0000-0000DE1F0000}"/>
    <cellStyle name="40 % - Markeringsfarve1 4 7 3 2" xfId="15585" xr:uid="{00000000-0005-0000-0000-0000DF1F0000}"/>
    <cellStyle name="40 % - Markeringsfarve1 4 7 3 2 2" xfId="38134" xr:uid="{00000000-0005-0000-0000-000083860000}"/>
    <cellStyle name="40 % - Markeringsfarve1 4 7 3 3" xfId="15586" xr:uid="{00000000-0005-0000-0000-0000E01F0000}"/>
    <cellStyle name="40 % - Markeringsfarve1 4 7 3 3 2" xfId="38135" xr:uid="{00000000-0005-0000-0000-000084860000}"/>
    <cellStyle name="40 % - Markeringsfarve1 4 7 3 4" xfId="38133" xr:uid="{00000000-0005-0000-0000-000082860000}"/>
    <cellStyle name="40 % - Markeringsfarve1 4 7 4" xfId="38132" xr:uid="{00000000-0005-0000-0000-000081860000}"/>
    <cellStyle name="40 % - Markeringsfarve1 4 8" xfId="15587" xr:uid="{00000000-0005-0000-0000-0000E11F0000}"/>
    <cellStyle name="40 % - Markeringsfarve1 4 8 2" xfId="15588" xr:uid="{00000000-0005-0000-0000-0000E21F0000}"/>
    <cellStyle name="40 % - Markeringsfarve1 4 8 2 2" xfId="38137" xr:uid="{00000000-0005-0000-0000-000086860000}"/>
    <cellStyle name="40 % - Markeringsfarve1 4 8 3" xfId="15589" xr:uid="{00000000-0005-0000-0000-0000E31F0000}"/>
    <cellStyle name="40 % - Markeringsfarve1 4 8 3 2" xfId="38138" xr:uid="{00000000-0005-0000-0000-000087860000}"/>
    <cellStyle name="40 % - Markeringsfarve1 4 8 4" xfId="15590" xr:uid="{00000000-0005-0000-0000-0000E41F0000}"/>
    <cellStyle name="40 % - Markeringsfarve1 4 8 4 2" xfId="38139" xr:uid="{00000000-0005-0000-0000-000088860000}"/>
    <cellStyle name="40 % - Markeringsfarve1 4 8 5" xfId="38136" xr:uid="{00000000-0005-0000-0000-000085860000}"/>
    <cellStyle name="40 % - Markeringsfarve1 4 9" xfId="15591" xr:uid="{00000000-0005-0000-0000-0000E51F0000}"/>
    <cellStyle name="40 % - Markeringsfarve1 4 9 2" xfId="38140" xr:uid="{00000000-0005-0000-0000-000089860000}"/>
    <cellStyle name="40 % - Markeringsfarve1 5" xfId="1227" xr:uid="{00000000-0005-0000-0000-0000E61F0000}"/>
    <cellStyle name="40 % - Markeringsfarve1 5 2" xfId="1228" xr:uid="{00000000-0005-0000-0000-0000E71F0000}"/>
    <cellStyle name="40 % - Markeringsfarve1 5 2 2" xfId="15592" xr:uid="{00000000-0005-0000-0000-0000E81F0000}"/>
    <cellStyle name="40 % - Markeringsfarve1 5 2 2 2" xfId="15593" xr:uid="{00000000-0005-0000-0000-0000E91F0000}"/>
    <cellStyle name="40 % - Markeringsfarve1 5 2 2 3" xfId="15594" xr:uid="{00000000-0005-0000-0000-0000EA1F0000}"/>
    <cellStyle name="40 % - Markeringsfarve1 5 2 2 3 2" xfId="15595" xr:uid="{00000000-0005-0000-0000-0000EB1F0000}"/>
    <cellStyle name="40 % - Markeringsfarve1 5 2 2 3 2 2" xfId="38143" xr:uid="{00000000-0005-0000-0000-00008C860000}"/>
    <cellStyle name="40 % - Markeringsfarve1 5 2 2 3 3" xfId="15596" xr:uid="{00000000-0005-0000-0000-0000EC1F0000}"/>
    <cellStyle name="40 % - Markeringsfarve1 5 2 2 3 3 2" xfId="38144" xr:uid="{00000000-0005-0000-0000-00008D860000}"/>
    <cellStyle name="40 % - Markeringsfarve1 5 2 2 3 4" xfId="38142" xr:uid="{00000000-0005-0000-0000-00008B860000}"/>
    <cellStyle name="40 % - Markeringsfarve1 5 2 2 4" xfId="38141" xr:uid="{00000000-0005-0000-0000-00008A860000}"/>
    <cellStyle name="40 % - Markeringsfarve1 5 2 3" xfId="15597" xr:uid="{00000000-0005-0000-0000-0000ED1F0000}"/>
    <cellStyle name="40 % - Markeringsfarve1 5 2 3 2" xfId="15598" xr:uid="{00000000-0005-0000-0000-0000EE1F0000}"/>
    <cellStyle name="40 % - Markeringsfarve1 5 2 3 2 2" xfId="38146" xr:uid="{00000000-0005-0000-0000-00008F860000}"/>
    <cellStyle name="40 % - Markeringsfarve1 5 2 3 3" xfId="15599" xr:uid="{00000000-0005-0000-0000-0000EF1F0000}"/>
    <cellStyle name="40 % - Markeringsfarve1 5 2 3 3 2" xfId="38147" xr:uid="{00000000-0005-0000-0000-000090860000}"/>
    <cellStyle name="40 % - Markeringsfarve1 5 2 3 4" xfId="15600" xr:uid="{00000000-0005-0000-0000-0000F01F0000}"/>
    <cellStyle name="40 % - Markeringsfarve1 5 2 3 4 2" xfId="38148" xr:uid="{00000000-0005-0000-0000-000091860000}"/>
    <cellStyle name="40 % - Markeringsfarve1 5 2 3 5" xfId="38145" xr:uid="{00000000-0005-0000-0000-00008E860000}"/>
    <cellStyle name="40 % - Markeringsfarve1 5 2 4" xfId="15601" xr:uid="{00000000-0005-0000-0000-0000F11F0000}"/>
    <cellStyle name="40 % - Markeringsfarve1 5 2 4 2" xfId="38149" xr:uid="{00000000-0005-0000-0000-000092860000}"/>
    <cellStyle name="40 % - Markeringsfarve1 5 2 5" xfId="15602" xr:uid="{00000000-0005-0000-0000-0000F21F0000}"/>
    <cellStyle name="40 % - Markeringsfarve1 5 2 5 2" xfId="38150" xr:uid="{00000000-0005-0000-0000-000093860000}"/>
    <cellStyle name="40 % - Markeringsfarve1 5 2 6" xfId="15603" xr:uid="{00000000-0005-0000-0000-0000F31F0000}"/>
    <cellStyle name="40 % - Markeringsfarve1 5 2 6 2" xfId="38151" xr:uid="{00000000-0005-0000-0000-000094860000}"/>
    <cellStyle name="40 % - Markeringsfarve1 5 3" xfId="1229" xr:uid="{00000000-0005-0000-0000-0000F41F0000}"/>
    <cellStyle name="40 % - Markeringsfarve1 5 4" xfId="1230" xr:uid="{00000000-0005-0000-0000-0000F51F0000}"/>
    <cellStyle name="40 % - Markeringsfarve1 5 4 2" xfId="1231" xr:uid="{00000000-0005-0000-0000-0000F61F0000}"/>
    <cellStyle name="40 % - Markeringsfarve1 5 4 2 2" xfId="5971" xr:uid="{00000000-0005-0000-0000-0000F71F0000}"/>
    <cellStyle name="40 % - Markeringsfarve1 5 4 2 2 2" xfId="15604" xr:uid="{00000000-0005-0000-0000-0000F81F0000}"/>
    <cellStyle name="40 % - Markeringsfarve1 5 4 2 2 2 2" xfId="38152" xr:uid="{00000000-0005-0000-0000-000098860000}"/>
    <cellStyle name="40 % - Markeringsfarve1 5 4 2 2 3" xfId="15605" xr:uid="{00000000-0005-0000-0000-0000F91F0000}"/>
    <cellStyle name="40 % - Markeringsfarve1 5 4 2 2 3 2" xfId="38153" xr:uid="{00000000-0005-0000-0000-000099860000}"/>
    <cellStyle name="40 % - Markeringsfarve1 5 4 2 2 4" xfId="15606" xr:uid="{00000000-0005-0000-0000-0000FA1F0000}"/>
    <cellStyle name="40 % - Markeringsfarve1 5 4 2 2 4 2" xfId="38154" xr:uid="{00000000-0005-0000-0000-00009A860000}"/>
    <cellStyle name="40 % - Markeringsfarve1 5 4 2 2 5" xfId="29711" xr:uid="{00000000-0005-0000-0000-000097860000}"/>
    <cellStyle name="40 % - Markeringsfarve1 5 4 2 3" xfId="8835" xr:uid="{00000000-0005-0000-0000-0000FB1F0000}"/>
    <cellStyle name="40 % - Markeringsfarve1 5 4 2 3 2" xfId="31484" xr:uid="{00000000-0005-0000-0000-00009B860000}"/>
    <cellStyle name="40 % - Markeringsfarve1 5 4 2 4" xfId="15607" xr:uid="{00000000-0005-0000-0000-0000FC1F0000}"/>
    <cellStyle name="40 % - Markeringsfarve1 5 4 2 4 2" xfId="38155" xr:uid="{00000000-0005-0000-0000-00009C860000}"/>
    <cellStyle name="40 % - Markeringsfarve1 5 4 2 5" xfId="15608" xr:uid="{00000000-0005-0000-0000-0000FD1F0000}"/>
    <cellStyle name="40 % - Markeringsfarve1 5 4 2 5 2" xfId="38156" xr:uid="{00000000-0005-0000-0000-00009D860000}"/>
    <cellStyle name="40 % - Markeringsfarve1 5 4 2 6" xfId="27852" xr:uid="{00000000-0005-0000-0000-000096860000}"/>
    <cellStyle name="40 % - Markeringsfarve1 5 4 3" xfId="5970" xr:uid="{00000000-0005-0000-0000-0000FE1F0000}"/>
    <cellStyle name="40 % - Markeringsfarve1 5 4 3 2" xfId="15609" xr:uid="{00000000-0005-0000-0000-0000FF1F0000}"/>
    <cellStyle name="40 % - Markeringsfarve1 5 4 3 2 2" xfId="38157" xr:uid="{00000000-0005-0000-0000-00009F860000}"/>
    <cellStyle name="40 % - Markeringsfarve1 5 4 3 3" xfId="15610" xr:uid="{00000000-0005-0000-0000-000000200000}"/>
    <cellStyle name="40 % - Markeringsfarve1 5 4 3 3 2" xfId="38158" xr:uid="{00000000-0005-0000-0000-0000A0860000}"/>
    <cellStyle name="40 % - Markeringsfarve1 5 4 3 4" xfId="15611" xr:uid="{00000000-0005-0000-0000-000001200000}"/>
    <cellStyle name="40 % - Markeringsfarve1 5 4 3 4 2" xfId="38159" xr:uid="{00000000-0005-0000-0000-0000A1860000}"/>
    <cellStyle name="40 % - Markeringsfarve1 5 4 3 5" xfId="29710" xr:uid="{00000000-0005-0000-0000-00009E860000}"/>
    <cellStyle name="40 % - Markeringsfarve1 5 4 4" xfId="8834" xr:uid="{00000000-0005-0000-0000-000002200000}"/>
    <cellStyle name="40 % - Markeringsfarve1 5 4 4 2" xfId="31483" xr:uid="{00000000-0005-0000-0000-0000A2860000}"/>
    <cellStyle name="40 % - Markeringsfarve1 5 4 5" xfId="15612" xr:uid="{00000000-0005-0000-0000-000003200000}"/>
    <cellStyle name="40 % - Markeringsfarve1 5 4 5 2" xfId="38160" xr:uid="{00000000-0005-0000-0000-0000A3860000}"/>
    <cellStyle name="40 % - Markeringsfarve1 5 4 6" xfId="15613" xr:uid="{00000000-0005-0000-0000-000004200000}"/>
    <cellStyle name="40 % - Markeringsfarve1 5 4 6 2" xfId="38161" xr:uid="{00000000-0005-0000-0000-0000A4860000}"/>
    <cellStyle name="40 % - Markeringsfarve1 5 4 7" xfId="27851" xr:uid="{00000000-0005-0000-0000-000095860000}"/>
    <cellStyle name="40 % - Markeringsfarve1 5 5" xfId="15614" xr:uid="{00000000-0005-0000-0000-000005200000}"/>
    <cellStyle name="40 % - Markeringsfarve1 5 5 2" xfId="15615" xr:uid="{00000000-0005-0000-0000-000006200000}"/>
    <cellStyle name="40 % - Markeringsfarve1 5 5 3" xfId="15616" xr:uid="{00000000-0005-0000-0000-000007200000}"/>
    <cellStyle name="40 % - Markeringsfarve1 5 5 3 2" xfId="15617" xr:uid="{00000000-0005-0000-0000-000008200000}"/>
    <cellStyle name="40 % - Markeringsfarve1 5 5 3 2 2" xfId="38164" xr:uid="{00000000-0005-0000-0000-0000A7860000}"/>
    <cellStyle name="40 % - Markeringsfarve1 5 5 3 3" xfId="15618" xr:uid="{00000000-0005-0000-0000-000009200000}"/>
    <cellStyle name="40 % - Markeringsfarve1 5 5 3 3 2" xfId="38165" xr:uid="{00000000-0005-0000-0000-0000A8860000}"/>
    <cellStyle name="40 % - Markeringsfarve1 5 5 3 4" xfId="38163" xr:uid="{00000000-0005-0000-0000-0000A6860000}"/>
    <cellStyle name="40 % - Markeringsfarve1 5 5 4" xfId="38162" xr:uid="{00000000-0005-0000-0000-0000A5860000}"/>
    <cellStyle name="40 % - Markeringsfarve1 5 6" xfId="15619" xr:uid="{00000000-0005-0000-0000-00000A200000}"/>
    <cellStyle name="40 % - Markeringsfarve1 5 6 2" xfId="15620" xr:uid="{00000000-0005-0000-0000-00000B200000}"/>
    <cellStyle name="40 % - Markeringsfarve1 5 6 2 2" xfId="38167" xr:uid="{00000000-0005-0000-0000-0000AA860000}"/>
    <cellStyle name="40 % - Markeringsfarve1 5 6 3" xfId="15621" xr:uid="{00000000-0005-0000-0000-00000C200000}"/>
    <cellStyle name="40 % - Markeringsfarve1 5 6 3 2" xfId="38168" xr:uid="{00000000-0005-0000-0000-0000AB860000}"/>
    <cellStyle name="40 % - Markeringsfarve1 5 6 4" xfId="15622" xr:uid="{00000000-0005-0000-0000-00000D200000}"/>
    <cellStyle name="40 % - Markeringsfarve1 5 6 4 2" xfId="38169" xr:uid="{00000000-0005-0000-0000-0000AC860000}"/>
    <cellStyle name="40 % - Markeringsfarve1 5 6 5" xfId="38166" xr:uid="{00000000-0005-0000-0000-0000A9860000}"/>
    <cellStyle name="40 % - Markeringsfarve1 5 7" xfId="15623" xr:uid="{00000000-0005-0000-0000-00000E200000}"/>
    <cellStyle name="40 % - Markeringsfarve1 5 7 2" xfId="38170" xr:uid="{00000000-0005-0000-0000-0000AD860000}"/>
    <cellStyle name="40 % - Markeringsfarve1 5 8" xfId="15624" xr:uid="{00000000-0005-0000-0000-00000F200000}"/>
    <cellStyle name="40 % - Markeringsfarve1 5 8 2" xfId="38171" xr:uid="{00000000-0005-0000-0000-0000AE860000}"/>
    <cellStyle name="40 % - Markeringsfarve1 5 9" xfId="15625" xr:uid="{00000000-0005-0000-0000-000010200000}"/>
    <cellStyle name="40 % - Markeringsfarve1 5 9 2" xfId="38172" xr:uid="{00000000-0005-0000-0000-0000AF860000}"/>
    <cellStyle name="40 % - Markeringsfarve1 6" xfId="1232" xr:uid="{00000000-0005-0000-0000-000011200000}"/>
    <cellStyle name="40 % - Markeringsfarve1 6 2" xfId="1233" xr:uid="{00000000-0005-0000-0000-000012200000}"/>
    <cellStyle name="40 % - Markeringsfarve1 6 2 2" xfId="15626" xr:uid="{00000000-0005-0000-0000-000013200000}"/>
    <cellStyle name="40 % - Markeringsfarve1 6 2 2 2" xfId="15627" xr:uid="{00000000-0005-0000-0000-000014200000}"/>
    <cellStyle name="40 % - Markeringsfarve1 6 2 2 3" xfId="15628" xr:uid="{00000000-0005-0000-0000-000015200000}"/>
    <cellStyle name="40 % - Markeringsfarve1 6 2 2 3 2" xfId="15629" xr:uid="{00000000-0005-0000-0000-000016200000}"/>
    <cellStyle name="40 % - Markeringsfarve1 6 2 2 3 2 2" xfId="38175" xr:uid="{00000000-0005-0000-0000-0000B2860000}"/>
    <cellStyle name="40 % - Markeringsfarve1 6 2 2 3 3" xfId="15630" xr:uid="{00000000-0005-0000-0000-000017200000}"/>
    <cellStyle name="40 % - Markeringsfarve1 6 2 2 3 3 2" xfId="38176" xr:uid="{00000000-0005-0000-0000-0000B3860000}"/>
    <cellStyle name="40 % - Markeringsfarve1 6 2 2 3 4" xfId="38174" xr:uid="{00000000-0005-0000-0000-0000B1860000}"/>
    <cellStyle name="40 % - Markeringsfarve1 6 2 2 4" xfId="38173" xr:uid="{00000000-0005-0000-0000-0000B0860000}"/>
    <cellStyle name="40 % - Markeringsfarve1 6 2 3" xfId="15631" xr:uid="{00000000-0005-0000-0000-000018200000}"/>
    <cellStyle name="40 % - Markeringsfarve1 6 2 3 2" xfId="15632" xr:uid="{00000000-0005-0000-0000-000019200000}"/>
    <cellStyle name="40 % - Markeringsfarve1 6 2 3 2 2" xfId="38178" xr:uid="{00000000-0005-0000-0000-0000B5860000}"/>
    <cellStyle name="40 % - Markeringsfarve1 6 2 3 3" xfId="15633" xr:uid="{00000000-0005-0000-0000-00001A200000}"/>
    <cellStyle name="40 % - Markeringsfarve1 6 2 3 3 2" xfId="38179" xr:uid="{00000000-0005-0000-0000-0000B6860000}"/>
    <cellStyle name="40 % - Markeringsfarve1 6 2 3 4" xfId="15634" xr:uid="{00000000-0005-0000-0000-00001B200000}"/>
    <cellStyle name="40 % - Markeringsfarve1 6 2 3 4 2" xfId="38180" xr:uid="{00000000-0005-0000-0000-0000B7860000}"/>
    <cellStyle name="40 % - Markeringsfarve1 6 2 3 5" xfId="38177" xr:uid="{00000000-0005-0000-0000-0000B4860000}"/>
    <cellStyle name="40 % - Markeringsfarve1 6 2 4" xfId="15635" xr:uid="{00000000-0005-0000-0000-00001C200000}"/>
    <cellStyle name="40 % - Markeringsfarve1 6 2 4 2" xfId="38181" xr:uid="{00000000-0005-0000-0000-0000B8860000}"/>
    <cellStyle name="40 % - Markeringsfarve1 6 2 5" xfId="15636" xr:uid="{00000000-0005-0000-0000-00001D200000}"/>
    <cellStyle name="40 % - Markeringsfarve1 6 2 5 2" xfId="38182" xr:uid="{00000000-0005-0000-0000-0000B9860000}"/>
    <cellStyle name="40 % - Markeringsfarve1 6 2 6" xfId="15637" xr:uid="{00000000-0005-0000-0000-00001E200000}"/>
    <cellStyle name="40 % - Markeringsfarve1 6 2 6 2" xfId="38183" xr:uid="{00000000-0005-0000-0000-0000BA860000}"/>
    <cellStyle name="40 % - Markeringsfarve1 6 3" xfId="1234" xr:uid="{00000000-0005-0000-0000-00001F200000}"/>
    <cellStyle name="40 % - Markeringsfarve1 6 4" xfId="1235" xr:uid="{00000000-0005-0000-0000-000020200000}"/>
    <cellStyle name="40 % - Markeringsfarve1 6 4 2" xfId="1236" xr:uid="{00000000-0005-0000-0000-000021200000}"/>
    <cellStyle name="40 % - Markeringsfarve1 6 4 2 2" xfId="5973" xr:uid="{00000000-0005-0000-0000-000022200000}"/>
    <cellStyle name="40 % - Markeringsfarve1 6 4 2 2 2" xfId="15638" xr:uid="{00000000-0005-0000-0000-000023200000}"/>
    <cellStyle name="40 % - Markeringsfarve1 6 4 2 2 2 2" xfId="38184" xr:uid="{00000000-0005-0000-0000-0000BE860000}"/>
    <cellStyle name="40 % - Markeringsfarve1 6 4 2 2 3" xfId="15639" xr:uid="{00000000-0005-0000-0000-000024200000}"/>
    <cellStyle name="40 % - Markeringsfarve1 6 4 2 2 3 2" xfId="38185" xr:uid="{00000000-0005-0000-0000-0000BF860000}"/>
    <cellStyle name="40 % - Markeringsfarve1 6 4 2 2 4" xfId="15640" xr:uid="{00000000-0005-0000-0000-000025200000}"/>
    <cellStyle name="40 % - Markeringsfarve1 6 4 2 2 4 2" xfId="38186" xr:uid="{00000000-0005-0000-0000-0000C0860000}"/>
    <cellStyle name="40 % - Markeringsfarve1 6 4 2 2 5" xfId="29713" xr:uid="{00000000-0005-0000-0000-0000BD860000}"/>
    <cellStyle name="40 % - Markeringsfarve1 6 4 2 3" xfId="8837" xr:uid="{00000000-0005-0000-0000-000026200000}"/>
    <cellStyle name="40 % - Markeringsfarve1 6 4 2 3 2" xfId="31486" xr:uid="{00000000-0005-0000-0000-0000C1860000}"/>
    <cellStyle name="40 % - Markeringsfarve1 6 4 2 4" xfId="15641" xr:uid="{00000000-0005-0000-0000-000027200000}"/>
    <cellStyle name="40 % - Markeringsfarve1 6 4 2 4 2" xfId="38187" xr:uid="{00000000-0005-0000-0000-0000C2860000}"/>
    <cellStyle name="40 % - Markeringsfarve1 6 4 2 5" xfId="15642" xr:uid="{00000000-0005-0000-0000-000028200000}"/>
    <cellStyle name="40 % - Markeringsfarve1 6 4 2 5 2" xfId="38188" xr:uid="{00000000-0005-0000-0000-0000C3860000}"/>
    <cellStyle name="40 % - Markeringsfarve1 6 4 2 6" xfId="27854" xr:uid="{00000000-0005-0000-0000-0000BC860000}"/>
    <cellStyle name="40 % - Markeringsfarve1 6 4 3" xfId="5972" xr:uid="{00000000-0005-0000-0000-000029200000}"/>
    <cellStyle name="40 % - Markeringsfarve1 6 4 3 2" xfId="15643" xr:uid="{00000000-0005-0000-0000-00002A200000}"/>
    <cellStyle name="40 % - Markeringsfarve1 6 4 3 2 2" xfId="38189" xr:uid="{00000000-0005-0000-0000-0000C5860000}"/>
    <cellStyle name="40 % - Markeringsfarve1 6 4 3 3" xfId="15644" xr:uid="{00000000-0005-0000-0000-00002B200000}"/>
    <cellStyle name="40 % - Markeringsfarve1 6 4 3 3 2" xfId="38190" xr:uid="{00000000-0005-0000-0000-0000C6860000}"/>
    <cellStyle name="40 % - Markeringsfarve1 6 4 3 4" xfId="15645" xr:uid="{00000000-0005-0000-0000-00002C200000}"/>
    <cellStyle name="40 % - Markeringsfarve1 6 4 3 4 2" xfId="38191" xr:uid="{00000000-0005-0000-0000-0000C7860000}"/>
    <cellStyle name="40 % - Markeringsfarve1 6 4 3 5" xfId="29712" xr:uid="{00000000-0005-0000-0000-0000C4860000}"/>
    <cellStyle name="40 % - Markeringsfarve1 6 4 4" xfId="8836" xr:uid="{00000000-0005-0000-0000-00002D200000}"/>
    <cellStyle name="40 % - Markeringsfarve1 6 4 4 2" xfId="31485" xr:uid="{00000000-0005-0000-0000-0000C8860000}"/>
    <cellStyle name="40 % - Markeringsfarve1 6 4 5" xfId="15646" xr:uid="{00000000-0005-0000-0000-00002E200000}"/>
    <cellStyle name="40 % - Markeringsfarve1 6 4 5 2" xfId="38192" xr:uid="{00000000-0005-0000-0000-0000C9860000}"/>
    <cellStyle name="40 % - Markeringsfarve1 6 4 6" xfId="15647" xr:uid="{00000000-0005-0000-0000-00002F200000}"/>
    <cellStyle name="40 % - Markeringsfarve1 6 4 6 2" xfId="38193" xr:uid="{00000000-0005-0000-0000-0000CA860000}"/>
    <cellStyle name="40 % - Markeringsfarve1 6 4 7" xfId="27853" xr:uid="{00000000-0005-0000-0000-0000BB860000}"/>
    <cellStyle name="40 % - Markeringsfarve1 6 5" xfId="15648" xr:uid="{00000000-0005-0000-0000-000030200000}"/>
    <cellStyle name="40 % - Markeringsfarve1 6 5 2" xfId="15649" xr:uid="{00000000-0005-0000-0000-000031200000}"/>
    <cellStyle name="40 % - Markeringsfarve1 6 5 3" xfId="15650" xr:uid="{00000000-0005-0000-0000-000032200000}"/>
    <cellStyle name="40 % - Markeringsfarve1 6 5 3 2" xfId="15651" xr:uid="{00000000-0005-0000-0000-000033200000}"/>
    <cellStyle name="40 % - Markeringsfarve1 6 5 3 2 2" xfId="38196" xr:uid="{00000000-0005-0000-0000-0000CD860000}"/>
    <cellStyle name="40 % - Markeringsfarve1 6 5 3 3" xfId="15652" xr:uid="{00000000-0005-0000-0000-000034200000}"/>
    <cellStyle name="40 % - Markeringsfarve1 6 5 3 3 2" xfId="38197" xr:uid="{00000000-0005-0000-0000-0000CE860000}"/>
    <cellStyle name="40 % - Markeringsfarve1 6 5 3 4" xfId="38195" xr:uid="{00000000-0005-0000-0000-0000CC860000}"/>
    <cellStyle name="40 % - Markeringsfarve1 6 5 4" xfId="38194" xr:uid="{00000000-0005-0000-0000-0000CB860000}"/>
    <cellStyle name="40 % - Markeringsfarve1 6 6" xfId="15653" xr:uid="{00000000-0005-0000-0000-000035200000}"/>
    <cellStyle name="40 % - Markeringsfarve1 6 6 2" xfId="15654" xr:uid="{00000000-0005-0000-0000-000036200000}"/>
    <cellStyle name="40 % - Markeringsfarve1 6 6 2 2" xfId="38199" xr:uid="{00000000-0005-0000-0000-0000D0860000}"/>
    <cellStyle name="40 % - Markeringsfarve1 6 6 3" xfId="15655" xr:uid="{00000000-0005-0000-0000-000037200000}"/>
    <cellStyle name="40 % - Markeringsfarve1 6 6 3 2" xfId="38200" xr:uid="{00000000-0005-0000-0000-0000D1860000}"/>
    <cellStyle name="40 % - Markeringsfarve1 6 6 4" xfId="15656" xr:uid="{00000000-0005-0000-0000-000038200000}"/>
    <cellStyle name="40 % - Markeringsfarve1 6 6 4 2" xfId="38201" xr:uid="{00000000-0005-0000-0000-0000D2860000}"/>
    <cellStyle name="40 % - Markeringsfarve1 6 6 5" xfId="38198" xr:uid="{00000000-0005-0000-0000-0000CF860000}"/>
    <cellStyle name="40 % - Markeringsfarve1 6 7" xfId="15657" xr:uid="{00000000-0005-0000-0000-000039200000}"/>
    <cellStyle name="40 % - Markeringsfarve1 6 7 2" xfId="38202" xr:uid="{00000000-0005-0000-0000-0000D3860000}"/>
    <cellStyle name="40 % - Markeringsfarve1 6 8" xfId="15658" xr:uid="{00000000-0005-0000-0000-00003A200000}"/>
    <cellStyle name="40 % - Markeringsfarve1 6 8 2" xfId="38203" xr:uid="{00000000-0005-0000-0000-0000D4860000}"/>
    <cellStyle name="40 % - Markeringsfarve1 6 9" xfId="15659" xr:uid="{00000000-0005-0000-0000-00003B200000}"/>
    <cellStyle name="40 % - Markeringsfarve1 6 9 2" xfId="38204" xr:uid="{00000000-0005-0000-0000-0000D5860000}"/>
    <cellStyle name="40 % - Markeringsfarve1 7" xfId="1237" xr:uid="{00000000-0005-0000-0000-00003C200000}"/>
    <cellStyle name="40 % - Markeringsfarve1 7 2" xfId="1238" xr:uid="{00000000-0005-0000-0000-00003D200000}"/>
    <cellStyle name="40 % - Markeringsfarve1 7 2 2" xfId="1239" xr:uid="{00000000-0005-0000-0000-00003E200000}"/>
    <cellStyle name="40 % - Markeringsfarve1 7 2 2 2" xfId="5975" xr:uid="{00000000-0005-0000-0000-00003F200000}"/>
    <cellStyle name="40 % - Markeringsfarve1 7 2 2 2 2" xfId="15660" xr:uid="{00000000-0005-0000-0000-000040200000}"/>
    <cellStyle name="40 % - Markeringsfarve1 7 2 2 2 2 2" xfId="38205" xr:uid="{00000000-0005-0000-0000-0000D9860000}"/>
    <cellStyle name="40 % - Markeringsfarve1 7 2 2 2 3" xfId="15661" xr:uid="{00000000-0005-0000-0000-000041200000}"/>
    <cellStyle name="40 % - Markeringsfarve1 7 2 2 2 3 2" xfId="38206" xr:uid="{00000000-0005-0000-0000-0000DA860000}"/>
    <cellStyle name="40 % - Markeringsfarve1 7 2 2 2 4" xfId="15662" xr:uid="{00000000-0005-0000-0000-000042200000}"/>
    <cellStyle name="40 % - Markeringsfarve1 7 2 2 2 4 2" xfId="38207" xr:uid="{00000000-0005-0000-0000-0000DB860000}"/>
    <cellStyle name="40 % - Markeringsfarve1 7 2 2 2 5" xfId="29715" xr:uid="{00000000-0005-0000-0000-0000D8860000}"/>
    <cellStyle name="40 % - Markeringsfarve1 7 2 2 3" xfId="8839" xr:uid="{00000000-0005-0000-0000-000043200000}"/>
    <cellStyle name="40 % - Markeringsfarve1 7 2 2 3 2" xfId="31488" xr:uid="{00000000-0005-0000-0000-0000DC860000}"/>
    <cellStyle name="40 % - Markeringsfarve1 7 2 2 4" xfId="15663" xr:uid="{00000000-0005-0000-0000-000044200000}"/>
    <cellStyle name="40 % - Markeringsfarve1 7 2 2 4 2" xfId="38208" xr:uid="{00000000-0005-0000-0000-0000DD860000}"/>
    <cellStyle name="40 % - Markeringsfarve1 7 2 2 5" xfId="15664" xr:uid="{00000000-0005-0000-0000-000045200000}"/>
    <cellStyle name="40 % - Markeringsfarve1 7 2 2 5 2" xfId="38209" xr:uid="{00000000-0005-0000-0000-0000DE860000}"/>
    <cellStyle name="40 % - Markeringsfarve1 7 2 2 6" xfId="27856" xr:uid="{00000000-0005-0000-0000-0000D7860000}"/>
    <cellStyle name="40 % - Markeringsfarve1 7 2 3" xfId="5974" xr:uid="{00000000-0005-0000-0000-000046200000}"/>
    <cellStyle name="40 % - Markeringsfarve1 7 2 3 2" xfId="15665" xr:uid="{00000000-0005-0000-0000-000047200000}"/>
    <cellStyle name="40 % - Markeringsfarve1 7 2 3 2 2" xfId="38210" xr:uid="{00000000-0005-0000-0000-0000E0860000}"/>
    <cellStyle name="40 % - Markeringsfarve1 7 2 3 3" xfId="15666" xr:uid="{00000000-0005-0000-0000-000048200000}"/>
    <cellStyle name="40 % - Markeringsfarve1 7 2 3 3 2" xfId="38211" xr:uid="{00000000-0005-0000-0000-0000E1860000}"/>
    <cellStyle name="40 % - Markeringsfarve1 7 2 3 4" xfId="15667" xr:uid="{00000000-0005-0000-0000-000049200000}"/>
    <cellStyle name="40 % - Markeringsfarve1 7 2 3 4 2" xfId="38212" xr:uid="{00000000-0005-0000-0000-0000E2860000}"/>
    <cellStyle name="40 % - Markeringsfarve1 7 2 3 5" xfId="29714" xr:uid="{00000000-0005-0000-0000-0000DF860000}"/>
    <cellStyle name="40 % - Markeringsfarve1 7 2 4" xfId="8838" xr:uid="{00000000-0005-0000-0000-00004A200000}"/>
    <cellStyle name="40 % - Markeringsfarve1 7 2 4 2" xfId="15668" xr:uid="{00000000-0005-0000-0000-00004B200000}"/>
    <cellStyle name="40 % - Markeringsfarve1 7 2 4 2 2" xfId="38213" xr:uid="{00000000-0005-0000-0000-0000E4860000}"/>
    <cellStyle name="40 % - Markeringsfarve1 7 2 4 3" xfId="15669" xr:uid="{00000000-0005-0000-0000-00004C200000}"/>
    <cellStyle name="40 % - Markeringsfarve1 7 2 4 3 2" xfId="38214" xr:uid="{00000000-0005-0000-0000-0000E5860000}"/>
    <cellStyle name="40 % - Markeringsfarve1 7 2 4 4" xfId="15670" xr:uid="{00000000-0005-0000-0000-00004D200000}"/>
    <cellStyle name="40 % - Markeringsfarve1 7 2 4 4 2" xfId="38215" xr:uid="{00000000-0005-0000-0000-0000E6860000}"/>
    <cellStyle name="40 % - Markeringsfarve1 7 2 4 5" xfId="31487" xr:uid="{00000000-0005-0000-0000-0000E3860000}"/>
    <cellStyle name="40 % - Markeringsfarve1 7 2 5" xfId="15671" xr:uid="{00000000-0005-0000-0000-00004E200000}"/>
    <cellStyle name="40 % - Markeringsfarve1 7 2 5 2" xfId="38216" xr:uid="{00000000-0005-0000-0000-0000E7860000}"/>
    <cellStyle name="40 % - Markeringsfarve1 7 2 6" xfId="15672" xr:uid="{00000000-0005-0000-0000-00004F200000}"/>
    <cellStyle name="40 % - Markeringsfarve1 7 2 6 2" xfId="38217" xr:uid="{00000000-0005-0000-0000-0000E8860000}"/>
    <cellStyle name="40 % - Markeringsfarve1 7 2 7" xfId="15673" xr:uid="{00000000-0005-0000-0000-000050200000}"/>
    <cellStyle name="40 % - Markeringsfarve1 7 2 7 2" xfId="38218" xr:uid="{00000000-0005-0000-0000-0000E9860000}"/>
    <cellStyle name="40 % - Markeringsfarve1 7 2 8" xfId="27855" xr:uid="{00000000-0005-0000-0000-0000D6860000}"/>
    <cellStyle name="40 % - Markeringsfarve1 7 3" xfId="15674" xr:uid="{00000000-0005-0000-0000-000051200000}"/>
    <cellStyle name="40 % - Markeringsfarve1 7 3 2" xfId="15675" xr:uid="{00000000-0005-0000-0000-000052200000}"/>
    <cellStyle name="40 % - Markeringsfarve1 7 3 3" xfId="15676" xr:uid="{00000000-0005-0000-0000-000053200000}"/>
    <cellStyle name="40 % - Markeringsfarve1 7 3 3 2" xfId="15677" xr:uid="{00000000-0005-0000-0000-000054200000}"/>
    <cellStyle name="40 % - Markeringsfarve1 7 3 3 2 2" xfId="38221" xr:uid="{00000000-0005-0000-0000-0000EC860000}"/>
    <cellStyle name="40 % - Markeringsfarve1 7 3 3 3" xfId="15678" xr:uid="{00000000-0005-0000-0000-000055200000}"/>
    <cellStyle name="40 % - Markeringsfarve1 7 3 3 3 2" xfId="38222" xr:uid="{00000000-0005-0000-0000-0000ED860000}"/>
    <cellStyle name="40 % - Markeringsfarve1 7 3 3 4" xfId="38220" xr:uid="{00000000-0005-0000-0000-0000EB860000}"/>
    <cellStyle name="40 % - Markeringsfarve1 7 3 4" xfId="38219" xr:uid="{00000000-0005-0000-0000-0000EA860000}"/>
    <cellStyle name="40 % - Markeringsfarve1 7 4" xfId="15679" xr:uid="{00000000-0005-0000-0000-000056200000}"/>
    <cellStyle name="40 % - Markeringsfarve1 7 4 2" xfId="15680" xr:uid="{00000000-0005-0000-0000-000057200000}"/>
    <cellStyle name="40 % - Markeringsfarve1 7 4 2 2" xfId="38224" xr:uid="{00000000-0005-0000-0000-0000EF860000}"/>
    <cellStyle name="40 % - Markeringsfarve1 7 4 3" xfId="15681" xr:uid="{00000000-0005-0000-0000-000058200000}"/>
    <cellStyle name="40 % - Markeringsfarve1 7 4 3 2" xfId="38225" xr:uid="{00000000-0005-0000-0000-0000F0860000}"/>
    <cellStyle name="40 % - Markeringsfarve1 7 4 4" xfId="15682" xr:uid="{00000000-0005-0000-0000-000059200000}"/>
    <cellStyle name="40 % - Markeringsfarve1 7 4 4 2" xfId="38226" xr:uid="{00000000-0005-0000-0000-0000F1860000}"/>
    <cellStyle name="40 % - Markeringsfarve1 7 4 5" xfId="38223" xr:uid="{00000000-0005-0000-0000-0000EE860000}"/>
    <cellStyle name="40 % - Markeringsfarve1 7 5" xfId="15683" xr:uid="{00000000-0005-0000-0000-00005A200000}"/>
    <cellStyle name="40 % - Markeringsfarve1 7 5 2" xfId="38227" xr:uid="{00000000-0005-0000-0000-0000F2860000}"/>
    <cellStyle name="40 % - Markeringsfarve1 7 6" xfId="15684" xr:uid="{00000000-0005-0000-0000-00005B200000}"/>
    <cellStyle name="40 % - Markeringsfarve1 7 6 2" xfId="38228" xr:uid="{00000000-0005-0000-0000-0000F3860000}"/>
    <cellStyle name="40 % - Markeringsfarve1 7 7" xfId="15685" xr:uid="{00000000-0005-0000-0000-00005C200000}"/>
    <cellStyle name="40 % - Markeringsfarve1 7 7 2" xfId="38229" xr:uid="{00000000-0005-0000-0000-0000F4860000}"/>
    <cellStyle name="40 % - Markeringsfarve1 8" xfId="1240" xr:uid="{00000000-0005-0000-0000-00005D200000}"/>
    <cellStyle name="40 % - Markeringsfarve1 9" xfId="1241" xr:uid="{00000000-0005-0000-0000-00005E200000}"/>
    <cellStyle name="40 % - Markeringsfarve2 10" xfId="1242" xr:uid="{00000000-0005-0000-0000-00005F200000}"/>
    <cellStyle name="40 % - Markeringsfarve2 11" xfId="1243" xr:uid="{00000000-0005-0000-0000-000060200000}"/>
    <cellStyle name="40 % - Markeringsfarve2 12" xfId="1244" xr:uid="{00000000-0005-0000-0000-000061200000}"/>
    <cellStyle name="40 % - Markeringsfarve2 13" xfId="1245" xr:uid="{00000000-0005-0000-0000-000062200000}"/>
    <cellStyle name="40 % - Markeringsfarve2 14" xfId="1246" xr:uid="{00000000-0005-0000-0000-000063200000}"/>
    <cellStyle name="40 % - Markeringsfarve2 15" xfId="1247" xr:uid="{00000000-0005-0000-0000-000064200000}"/>
    <cellStyle name="40 % - Markeringsfarve2 15 10" xfId="27857" xr:uid="{00000000-0005-0000-0000-0000F5860000}"/>
    <cellStyle name="40 % - Markeringsfarve2 15 2" xfId="1248" xr:uid="{00000000-0005-0000-0000-000065200000}"/>
    <cellStyle name="40 % - Markeringsfarve2 15 2 2" xfId="1249" xr:uid="{00000000-0005-0000-0000-000066200000}"/>
    <cellStyle name="40 % - Markeringsfarve2 15 2 2 2" xfId="5978" xr:uid="{00000000-0005-0000-0000-000067200000}"/>
    <cellStyle name="40 % - Markeringsfarve2 15 2 2 2 2" xfId="15686" xr:uid="{00000000-0005-0000-0000-000068200000}"/>
    <cellStyle name="40 % - Markeringsfarve2 15 2 2 2 2 2" xfId="38230" xr:uid="{00000000-0005-0000-0000-0000F9860000}"/>
    <cellStyle name="40 % - Markeringsfarve2 15 2 2 2 3" xfId="15687" xr:uid="{00000000-0005-0000-0000-000069200000}"/>
    <cellStyle name="40 % - Markeringsfarve2 15 2 2 2 3 2" xfId="38231" xr:uid="{00000000-0005-0000-0000-0000FA860000}"/>
    <cellStyle name="40 % - Markeringsfarve2 15 2 2 2 4" xfId="15688" xr:uid="{00000000-0005-0000-0000-00006A200000}"/>
    <cellStyle name="40 % - Markeringsfarve2 15 2 2 2 4 2" xfId="38232" xr:uid="{00000000-0005-0000-0000-0000FB860000}"/>
    <cellStyle name="40 % - Markeringsfarve2 15 2 2 2 5" xfId="29718" xr:uid="{00000000-0005-0000-0000-0000F8860000}"/>
    <cellStyle name="40 % - Markeringsfarve2 15 2 2 3" xfId="8842" xr:uid="{00000000-0005-0000-0000-00006B200000}"/>
    <cellStyle name="40 % - Markeringsfarve2 15 2 2 3 2" xfId="31491" xr:uid="{00000000-0005-0000-0000-0000FC860000}"/>
    <cellStyle name="40 % - Markeringsfarve2 15 2 2 4" xfId="15689" xr:uid="{00000000-0005-0000-0000-00006C200000}"/>
    <cellStyle name="40 % - Markeringsfarve2 15 2 2 4 2" xfId="38233" xr:uid="{00000000-0005-0000-0000-0000FD860000}"/>
    <cellStyle name="40 % - Markeringsfarve2 15 2 2 5" xfId="15690" xr:uid="{00000000-0005-0000-0000-00006D200000}"/>
    <cellStyle name="40 % - Markeringsfarve2 15 2 2 5 2" xfId="38234" xr:uid="{00000000-0005-0000-0000-0000FE860000}"/>
    <cellStyle name="40 % - Markeringsfarve2 15 2 2 6" xfId="27859" xr:uid="{00000000-0005-0000-0000-0000F7860000}"/>
    <cellStyle name="40 % - Markeringsfarve2 15 2 3" xfId="5977" xr:uid="{00000000-0005-0000-0000-00006E200000}"/>
    <cellStyle name="40 % - Markeringsfarve2 15 2 3 2" xfId="15691" xr:uid="{00000000-0005-0000-0000-00006F200000}"/>
    <cellStyle name="40 % - Markeringsfarve2 15 2 3 2 2" xfId="38235" xr:uid="{00000000-0005-0000-0000-000000870000}"/>
    <cellStyle name="40 % - Markeringsfarve2 15 2 3 3" xfId="15692" xr:uid="{00000000-0005-0000-0000-000070200000}"/>
    <cellStyle name="40 % - Markeringsfarve2 15 2 3 3 2" xfId="38236" xr:uid="{00000000-0005-0000-0000-000001870000}"/>
    <cellStyle name="40 % - Markeringsfarve2 15 2 3 4" xfId="15693" xr:uid="{00000000-0005-0000-0000-000071200000}"/>
    <cellStyle name="40 % - Markeringsfarve2 15 2 3 4 2" xfId="38237" xr:uid="{00000000-0005-0000-0000-000002870000}"/>
    <cellStyle name="40 % - Markeringsfarve2 15 2 3 5" xfId="29717" xr:uid="{00000000-0005-0000-0000-0000FF860000}"/>
    <cellStyle name="40 % - Markeringsfarve2 15 2 4" xfId="8841" xr:uid="{00000000-0005-0000-0000-000072200000}"/>
    <cellStyle name="40 % - Markeringsfarve2 15 2 4 2" xfId="31490" xr:uid="{00000000-0005-0000-0000-000003870000}"/>
    <cellStyle name="40 % - Markeringsfarve2 15 2 5" xfId="15694" xr:uid="{00000000-0005-0000-0000-000073200000}"/>
    <cellStyle name="40 % - Markeringsfarve2 15 2 5 2" xfId="38238" xr:uid="{00000000-0005-0000-0000-000004870000}"/>
    <cellStyle name="40 % - Markeringsfarve2 15 2 6" xfId="15695" xr:uid="{00000000-0005-0000-0000-000074200000}"/>
    <cellStyle name="40 % - Markeringsfarve2 15 2 6 2" xfId="38239" xr:uid="{00000000-0005-0000-0000-000005870000}"/>
    <cellStyle name="40 % - Markeringsfarve2 15 2 7" xfId="27858" xr:uid="{00000000-0005-0000-0000-0000F6860000}"/>
    <cellStyle name="40 % - Markeringsfarve2 15 3" xfId="1250" xr:uid="{00000000-0005-0000-0000-000075200000}"/>
    <cellStyle name="40 % - Markeringsfarve2 15 3 2" xfId="1251" xr:uid="{00000000-0005-0000-0000-000076200000}"/>
    <cellStyle name="40 % - Markeringsfarve2 15 3 2 2" xfId="5980" xr:uid="{00000000-0005-0000-0000-000077200000}"/>
    <cellStyle name="40 % - Markeringsfarve2 15 3 2 2 2" xfId="15696" xr:uid="{00000000-0005-0000-0000-000078200000}"/>
    <cellStyle name="40 % - Markeringsfarve2 15 3 2 2 2 2" xfId="38240" xr:uid="{00000000-0005-0000-0000-000009870000}"/>
    <cellStyle name="40 % - Markeringsfarve2 15 3 2 2 3" xfId="15697" xr:uid="{00000000-0005-0000-0000-000079200000}"/>
    <cellStyle name="40 % - Markeringsfarve2 15 3 2 2 3 2" xfId="38241" xr:uid="{00000000-0005-0000-0000-00000A870000}"/>
    <cellStyle name="40 % - Markeringsfarve2 15 3 2 2 4" xfId="15698" xr:uid="{00000000-0005-0000-0000-00007A200000}"/>
    <cellStyle name="40 % - Markeringsfarve2 15 3 2 2 4 2" xfId="38242" xr:uid="{00000000-0005-0000-0000-00000B870000}"/>
    <cellStyle name="40 % - Markeringsfarve2 15 3 2 2 5" xfId="29720" xr:uid="{00000000-0005-0000-0000-000008870000}"/>
    <cellStyle name="40 % - Markeringsfarve2 15 3 2 3" xfId="8844" xr:uid="{00000000-0005-0000-0000-00007B200000}"/>
    <cellStyle name="40 % - Markeringsfarve2 15 3 2 3 2" xfId="31493" xr:uid="{00000000-0005-0000-0000-00000C870000}"/>
    <cellStyle name="40 % - Markeringsfarve2 15 3 2 4" xfId="15699" xr:uid="{00000000-0005-0000-0000-00007C200000}"/>
    <cellStyle name="40 % - Markeringsfarve2 15 3 2 4 2" xfId="38243" xr:uid="{00000000-0005-0000-0000-00000D870000}"/>
    <cellStyle name="40 % - Markeringsfarve2 15 3 2 5" xfId="15700" xr:uid="{00000000-0005-0000-0000-00007D200000}"/>
    <cellStyle name="40 % - Markeringsfarve2 15 3 2 5 2" xfId="38244" xr:uid="{00000000-0005-0000-0000-00000E870000}"/>
    <cellStyle name="40 % - Markeringsfarve2 15 3 2 6" xfId="27861" xr:uid="{00000000-0005-0000-0000-000007870000}"/>
    <cellStyle name="40 % - Markeringsfarve2 15 3 3" xfId="5979" xr:uid="{00000000-0005-0000-0000-00007E200000}"/>
    <cellStyle name="40 % - Markeringsfarve2 15 3 3 2" xfId="15701" xr:uid="{00000000-0005-0000-0000-00007F200000}"/>
    <cellStyle name="40 % - Markeringsfarve2 15 3 3 2 2" xfId="38245" xr:uid="{00000000-0005-0000-0000-000010870000}"/>
    <cellStyle name="40 % - Markeringsfarve2 15 3 3 3" xfId="15702" xr:uid="{00000000-0005-0000-0000-000080200000}"/>
    <cellStyle name="40 % - Markeringsfarve2 15 3 3 3 2" xfId="38246" xr:uid="{00000000-0005-0000-0000-000011870000}"/>
    <cellStyle name="40 % - Markeringsfarve2 15 3 3 4" xfId="15703" xr:uid="{00000000-0005-0000-0000-000081200000}"/>
    <cellStyle name="40 % - Markeringsfarve2 15 3 3 4 2" xfId="38247" xr:uid="{00000000-0005-0000-0000-000012870000}"/>
    <cellStyle name="40 % - Markeringsfarve2 15 3 3 5" xfId="29719" xr:uid="{00000000-0005-0000-0000-00000F870000}"/>
    <cellStyle name="40 % - Markeringsfarve2 15 3 4" xfId="8843" xr:uid="{00000000-0005-0000-0000-000082200000}"/>
    <cellStyle name="40 % - Markeringsfarve2 15 3 4 2" xfId="31492" xr:uid="{00000000-0005-0000-0000-000013870000}"/>
    <cellStyle name="40 % - Markeringsfarve2 15 3 5" xfId="15704" xr:uid="{00000000-0005-0000-0000-000083200000}"/>
    <cellStyle name="40 % - Markeringsfarve2 15 3 5 2" xfId="38248" xr:uid="{00000000-0005-0000-0000-000014870000}"/>
    <cellStyle name="40 % - Markeringsfarve2 15 3 6" xfId="15705" xr:uid="{00000000-0005-0000-0000-000084200000}"/>
    <cellStyle name="40 % - Markeringsfarve2 15 3 6 2" xfId="38249" xr:uid="{00000000-0005-0000-0000-000015870000}"/>
    <cellStyle name="40 % - Markeringsfarve2 15 3 7" xfId="27860" xr:uid="{00000000-0005-0000-0000-000006870000}"/>
    <cellStyle name="40 % - Markeringsfarve2 15 4" xfId="1252" xr:uid="{00000000-0005-0000-0000-000085200000}"/>
    <cellStyle name="40 % - Markeringsfarve2 15 4 2" xfId="5981" xr:uid="{00000000-0005-0000-0000-000086200000}"/>
    <cellStyle name="40 % - Markeringsfarve2 15 4 2 2" xfId="15706" xr:uid="{00000000-0005-0000-0000-000087200000}"/>
    <cellStyle name="40 % - Markeringsfarve2 15 4 2 2 2" xfId="38250" xr:uid="{00000000-0005-0000-0000-000018870000}"/>
    <cellStyle name="40 % - Markeringsfarve2 15 4 2 3" xfId="15707" xr:uid="{00000000-0005-0000-0000-000088200000}"/>
    <cellStyle name="40 % - Markeringsfarve2 15 4 2 3 2" xfId="38251" xr:uid="{00000000-0005-0000-0000-000019870000}"/>
    <cellStyle name="40 % - Markeringsfarve2 15 4 2 4" xfId="15708" xr:uid="{00000000-0005-0000-0000-000089200000}"/>
    <cellStyle name="40 % - Markeringsfarve2 15 4 2 4 2" xfId="38252" xr:uid="{00000000-0005-0000-0000-00001A870000}"/>
    <cellStyle name="40 % - Markeringsfarve2 15 4 2 5" xfId="29721" xr:uid="{00000000-0005-0000-0000-000017870000}"/>
    <cellStyle name="40 % - Markeringsfarve2 15 4 3" xfId="8845" xr:uid="{00000000-0005-0000-0000-00008A200000}"/>
    <cellStyle name="40 % - Markeringsfarve2 15 4 3 2" xfId="31494" xr:uid="{00000000-0005-0000-0000-00001B870000}"/>
    <cellStyle name="40 % - Markeringsfarve2 15 4 4" xfId="15709" xr:uid="{00000000-0005-0000-0000-00008B200000}"/>
    <cellStyle name="40 % - Markeringsfarve2 15 4 4 2" xfId="38253" xr:uid="{00000000-0005-0000-0000-00001C870000}"/>
    <cellStyle name="40 % - Markeringsfarve2 15 4 5" xfId="15710" xr:uid="{00000000-0005-0000-0000-00008C200000}"/>
    <cellStyle name="40 % - Markeringsfarve2 15 4 5 2" xfId="38254" xr:uid="{00000000-0005-0000-0000-00001D870000}"/>
    <cellStyle name="40 % - Markeringsfarve2 15 4 6" xfId="27862" xr:uid="{00000000-0005-0000-0000-000016870000}"/>
    <cellStyle name="40 % - Markeringsfarve2 15 5" xfId="1253" xr:uid="{00000000-0005-0000-0000-00008D200000}"/>
    <cellStyle name="40 % - Markeringsfarve2 15 5 2" xfId="5982" xr:uid="{00000000-0005-0000-0000-00008E200000}"/>
    <cellStyle name="40 % - Markeringsfarve2 15 5 2 2" xfId="15711" xr:uid="{00000000-0005-0000-0000-00008F200000}"/>
    <cellStyle name="40 % - Markeringsfarve2 15 5 2 2 2" xfId="38255" xr:uid="{00000000-0005-0000-0000-000020870000}"/>
    <cellStyle name="40 % - Markeringsfarve2 15 5 2 3" xfId="15712" xr:uid="{00000000-0005-0000-0000-000090200000}"/>
    <cellStyle name="40 % - Markeringsfarve2 15 5 2 3 2" xfId="38256" xr:uid="{00000000-0005-0000-0000-000021870000}"/>
    <cellStyle name="40 % - Markeringsfarve2 15 5 2 4" xfId="15713" xr:uid="{00000000-0005-0000-0000-000091200000}"/>
    <cellStyle name="40 % - Markeringsfarve2 15 5 2 4 2" xfId="38257" xr:uid="{00000000-0005-0000-0000-000022870000}"/>
    <cellStyle name="40 % - Markeringsfarve2 15 5 2 5" xfId="29722" xr:uid="{00000000-0005-0000-0000-00001F870000}"/>
    <cellStyle name="40 % - Markeringsfarve2 15 5 3" xfId="8846" xr:uid="{00000000-0005-0000-0000-000092200000}"/>
    <cellStyle name="40 % - Markeringsfarve2 15 5 3 2" xfId="31495" xr:uid="{00000000-0005-0000-0000-000023870000}"/>
    <cellStyle name="40 % - Markeringsfarve2 15 5 4" xfId="15714" xr:uid="{00000000-0005-0000-0000-000093200000}"/>
    <cellStyle name="40 % - Markeringsfarve2 15 5 4 2" xfId="38258" xr:uid="{00000000-0005-0000-0000-000024870000}"/>
    <cellStyle name="40 % - Markeringsfarve2 15 5 5" xfId="15715" xr:uid="{00000000-0005-0000-0000-000094200000}"/>
    <cellStyle name="40 % - Markeringsfarve2 15 5 5 2" xfId="38259" xr:uid="{00000000-0005-0000-0000-000025870000}"/>
    <cellStyle name="40 % - Markeringsfarve2 15 5 6" xfId="27863" xr:uid="{00000000-0005-0000-0000-00001E870000}"/>
    <cellStyle name="40 % - Markeringsfarve2 15 6" xfId="5976" xr:uid="{00000000-0005-0000-0000-000095200000}"/>
    <cellStyle name="40 % - Markeringsfarve2 15 6 2" xfId="15716" xr:uid="{00000000-0005-0000-0000-000096200000}"/>
    <cellStyle name="40 % - Markeringsfarve2 15 6 2 2" xfId="38260" xr:uid="{00000000-0005-0000-0000-000027870000}"/>
    <cellStyle name="40 % - Markeringsfarve2 15 6 3" xfId="15717" xr:uid="{00000000-0005-0000-0000-000097200000}"/>
    <cellStyle name="40 % - Markeringsfarve2 15 6 3 2" xfId="38261" xr:uid="{00000000-0005-0000-0000-000028870000}"/>
    <cellStyle name="40 % - Markeringsfarve2 15 6 4" xfId="15718" xr:uid="{00000000-0005-0000-0000-000098200000}"/>
    <cellStyle name="40 % - Markeringsfarve2 15 6 4 2" xfId="38262" xr:uid="{00000000-0005-0000-0000-000029870000}"/>
    <cellStyle name="40 % - Markeringsfarve2 15 6 5" xfId="29716" xr:uid="{00000000-0005-0000-0000-000026870000}"/>
    <cellStyle name="40 % - Markeringsfarve2 15 7" xfId="8840" xr:uid="{00000000-0005-0000-0000-000099200000}"/>
    <cellStyle name="40 % - Markeringsfarve2 15 7 2" xfId="31489" xr:uid="{00000000-0005-0000-0000-00002A870000}"/>
    <cellStyle name="40 % - Markeringsfarve2 15 8" xfId="15719" xr:uid="{00000000-0005-0000-0000-00009A200000}"/>
    <cellStyle name="40 % - Markeringsfarve2 15 8 2" xfId="38263" xr:uid="{00000000-0005-0000-0000-00002B870000}"/>
    <cellStyle name="40 % - Markeringsfarve2 15 9" xfId="15720" xr:uid="{00000000-0005-0000-0000-00009B200000}"/>
    <cellStyle name="40 % - Markeringsfarve2 15 9 2" xfId="38264" xr:uid="{00000000-0005-0000-0000-00002C870000}"/>
    <cellStyle name="40 % - Markeringsfarve2 16" xfId="1254" xr:uid="{00000000-0005-0000-0000-00009C200000}"/>
    <cellStyle name="40 % - Markeringsfarve2 16 2" xfId="1255" xr:uid="{00000000-0005-0000-0000-00009D200000}"/>
    <cellStyle name="40 % - Markeringsfarve2 16 2 2" xfId="5984" xr:uid="{00000000-0005-0000-0000-00009E200000}"/>
    <cellStyle name="40 % - Markeringsfarve2 16 2 2 2" xfId="15721" xr:uid="{00000000-0005-0000-0000-00009F200000}"/>
    <cellStyle name="40 % - Markeringsfarve2 16 2 2 2 2" xfId="38265" xr:uid="{00000000-0005-0000-0000-000030870000}"/>
    <cellStyle name="40 % - Markeringsfarve2 16 2 2 3" xfId="15722" xr:uid="{00000000-0005-0000-0000-0000A0200000}"/>
    <cellStyle name="40 % - Markeringsfarve2 16 2 2 3 2" xfId="38266" xr:uid="{00000000-0005-0000-0000-000031870000}"/>
    <cellStyle name="40 % - Markeringsfarve2 16 2 2 4" xfId="15723" xr:uid="{00000000-0005-0000-0000-0000A1200000}"/>
    <cellStyle name="40 % - Markeringsfarve2 16 2 2 4 2" xfId="38267" xr:uid="{00000000-0005-0000-0000-000032870000}"/>
    <cellStyle name="40 % - Markeringsfarve2 16 2 2 5" xfId="29724" xr:uid="{00000000-0005-0000-0000-00002F870000}"/>
    <cellStyle name="40 % - Markeringsfarve2 16 2 3" xfId="8848" xr:uid="{00000000-0005-0000-0000-0000A2200000}"/>
    <cellStyle name="40 % - Markeringsfarve2 16 2 3 2" xfId="31497" xr:uid="{00000000-0005-0000-0000-000033870000}"/>
    <cellStyle name="40 % - Markeringsfarve2 16 2 4" xfId="15724" xr:uid="{00000000-0005-0000-0000-0000A3200000}"/>
    <cellStyle name="40 % - Markeringsfarve2 16 2 4 2" xfId="38268" xr:uid="{00000000-0005-0000-0000-000034870000}"/>
    <cellStyle name="40 % - Markeringsfarve2 16 2 5" xfId="15725" xr:uid="{00000000-0005-0000-0000-0000A4200000}"/>
    <cellStyle name="40 % - Markeringsfarve2 16 2 5 2" xfId="38269" xr:uid="{00000000-0005-0000-0000-000035870000}"/>
    <cellStyle name="40 % - Markeringsfarve2 16 2 6" xfId="27865" xr:uid="{00000000-0005-0000-0000-00002E870000}"/>
    <cellStyle name="40 % - Markeringsfarve2 16 3" xfId="5983" xr:uid="{00000000-0005-0000-0000-0000A5200000}"/>
    <cellStyle name="40 % - Markeringsfarve2 16 3 2" xfId="15726" xr:uid="{00000000-0005-0000-0000-0000A6200000}"/>
    <cellStyle name="40 % - Markeringsfarve2 16 3 2 2" xfId="38270" xr:uid="{00000000-0005-0000-0000-000037870000}"/>
    <cellStyle name="40 % - Markeringsfarve2 16 3 3" xfId="15727" xr:uid="{00000000-0005-0000-0000-0000A7200000}"/>
    <cellStyle name="40 % - Markeringsfarve2 16 3 3 2" xfId="38271" xr:uid="{00000000-0005-0000-0000-000038870000}"/>
    <cellStyle name="40 % - Markeringsfarve2 16 3 4" xfId="15728" xr:uid="{00000000-0005-0000-0000-0000A8200000}"/>
    <cellStyle name="40 % - Markeringsfarve2 16 3 4 2" xfId="38272" xr:uid="{00000000-0005-0000-0000-000039870000}"/>
    <cellStyle name="40 % - Markeringsfarve2 16 3 5" xfId="29723" xr:uid="{00000000-0005-0000-0000-000036870000}"/>
    <cellStyle name="40 % - Markeringsfarve2 16 4" xfId="8847" xr:uid="{00000000-0005-0000-0000-0000A9200000}"/>
    <cellStyle name="40 % - Markeringsfarve2 16 4 2" xfId="31496" xr:uid="{00000000-0005-0000-0000-00003A870000}"/>
    <cellStyle name="40 % - Markeringsfarve2 16 5" xfId="15729" xr:uid="{00000000-0005-0000-0000-0000AA200000}"/>
    <cellStyle name="40 % - Markeringsfarve2 16 5 2" xfId="38273" xr:uid="{00000000-0005-0000-0000-00003B870000}"/>
    <cellStyle name="40 % - Markeringsfarve2 16 6" xfId="15730" xr:uid="{00000000-0005-0000-0000-0000AB200000}"/>
    <cellStyle name="40 % - Markeringsfarve2 16 6 2" xfId="38274" xr:uid="{00000000-0005-0000-0000-00003C870000}"/>
    <cellStyle name="40 % - Markeringsfarve2 16 7" xfId="27864" xr:uid="{00000000-0005-0000-0000-00002D870000}"/>
    <cellStyle name="40 % - Markeringsfarve2 17" xfId="1256" xr:uid="{00000000-0005-0000-0000-0000AC200000}"/>
    <cellStyle name="40 % - Markeringsfarve2 17 2" xfId="1257" xr:uid="{00000000-0005-0000-0000-0000AD200000}"/>
    <cellStyle name="40 % - Markeringsfarve2 17 2 2" xfId="5986" xr:uid="{00000000-0005-0000-0000-0000AE200000}"/>
    <cellStyle name="40 % - Markeringsfarve2 17 2 2 2" xfId="15731" xr:uid="{00000000-0005-0000-0000-0000AF200000}"/>
    <cellStyle name="40 % - Markeringsfarve2 17 2 2 2 2" xfId="38275" xr:uid="{00000000-0005-0000-0000-000040870000}"/>
    <cellStyle name="40 % - Markeringsfarve2 17 2 2 3" xfId="15732" xr:uid="{00000000-0005-0000-0000-0000B0200000}"/>
    <cellStyle name="40 % - Markeringsfarve2 17 2 2 3 2" xfId="38276" xr:uid="{00000000-0005-0000-0000-000041870000}"/>
    <cellStyle name="40 % - Markeringsfarve2 17 2 2 4" xfId="15733" xr:uid="{00000000-0005-0000-0000-0000B1200000}"/>
    <cellStyle name="40 % - Markeringsfarve2 17 2 2 4 2" xfId="38277" xr:uid="{00000000-0005-0000-0000-000042870000}"/>
    <cellStyle name="40 % - Markeringsfarve2 17 2 2 5" xfId="29726" xr:uid="{00000000-0005-0000-0000-00003F870000}"/>
    <cellStyle name="40 % - Markeringsfarve2 17 2 3" xfId="8850" xr:uid="{00000000-0005-0000-0000-0000B2200000}"/>
    <cellStyle name="40 % - Markeringsfarve2 17 2 3 2" xfId="31499" xr:uid="{00000000-0005-0000-0000-000043870000}"/>
    <cellStyle name="40 % - Markeringsfarve2 17 2 4" xfId="15734" xr:uid="{00000000-0005-0000-0000-0000B3200000}"/>
    <cellStyle name="40 % - Markeringsfarve2 17 2 4 2" xfId="38278" xr:uid="{00000000-0005-0000-0000-000044870000}"/>
    <cellStyle name="40 % - Markeringsfarve2 17 2 5" xfId="15735" xr:uid="{00000000-0005-0000-0000-0000B4200000}"/>
    <cellStyle name="40 % - Markeringsfarve2 17 2 5 2" xfId="38279" xr:uid="{00000000-0005-0000-0000-000045870000}"/>
    <cellStyle name="40 % - Markeringsfarve2 17 2 6" xfId="27867" xr:uid="{00000000-0005-0000-0000-00003E870000}"/>
    <cellStyle name="40 % - Markeringsfarve2 17 3" xfId="5985" xr:uid="{00000000-0005-0000-0000-0000B5200000}"/>
    <cellStyle name="40 % - Markeringsfarve2 17 3 2" xfId="15736" xr:uid="{00000000-0005-0000-0000-0000B6200000}"/>
    <cellStyle name="40 % - Markeringsfarve2 17 3 2 2" xfId="38280" xr:uid="{00000000-0005-0000-0000-000047870000}"/>
    <cellStyle name="40 % - Markeringsfarve2 17 3 3" xfId="15737" xr:uid="{00000000-0005-0000-0000-0000B7200000}"/>
    <cellStyle name="40 % - Markeringsfarve2 17 3 3 2" xfId="38281" xr:uid="{00000000-0005-0000-0000-000048870000}"/>
    <cellStyle name="40 % - Markeringsfarve2 17 3 4" xfId="15738" xr:uid="{00000000-0005-0000-0000-0000B8200000}"/>
    <cellStyle name="40 % - Markeringsfarve2 17 3 4 2" xfId="38282" xr:uid="{00000000-0005-0000-0000-000049870000}"/>
    <cellStyle name="40 % - Markeringsfarve2 17 3 5" xfId="29725" xr:uid="{00000000-0005-0000-0000-000046870000}"/>
    <cellStyle name="40 % - Markeringsfarve2 17 4" xfId="8849" xr:uid="{00000000-0005-0000-0000-0000B9200000}"/>
    <cellStyle name="40 % - Markeringsfarve2 17 4 2" xfId="31498" xr:uid="{00000000-0005-0000-0000-00004A870000}"/>
    <cellStyle name="40 % - Markeringsfarve2 17 5" xfId="15739" xr:uid="{00000000-0005-0000-0000-0000BA200000}"/>
    <cellStyle name="40 % - Markeringsfarve2 17 5 2" xfId="38283" xr:uid="{00000000-0005-0000-0000-00004B870000}"/>
    <cellStyle name="40 % - Markeringsfarve2 17 6" xfId="15740" xr:uid="{00000000-0005-0000-0000-0000BB200000}"/>
    <cellStyle name="40 % - Markeringsfarve2 17 6 2" xfId="38284" xr:uid="{00000000-0005-0000-0000-00004C870000}"/>
    <cellStyle name="40 % - Markeringsfarve2 17 7" xfId="27866" xr:uid="{00000000-0005-0000-0000-00003D870000}"/>
    <cellStyle name="40 % - Markeringsfarve2 18" xfId="1258" xr:uid="{00000000-0005-0000-0000-0000BC200000}"/>
    <cellStyle name="40 % - Markeringsfarve2 18 2" xfId="5987" xr:uid="{00000000-0005-0000-0000-0000BD200000}"/>
    <cellStyle name="40 % - Markeringsfarve2 18 2 2" xfId="15741" xr:uid="{00000000-0005-0000-0000-0000BE200000}"/>
    <cellStyle name="40 % - Markeringsfarve2 18 2 2 2" xfId="38285" xr:uid="{00000000-0005-0000-0000-00004F870000}"/>
    <cellStyle name="40 % - Markeringsfarve2 18 2 3" xfId="15742" xr:uid="{00000000-0005-0000-0000-0000BF200000}"/>
    <cellStyle name="40 % - Markeringsfarve2 18 2 3 2" xfId="38286" xr:uid="{00000000-0005-0000-0000-000050870000}"/>
    <cellStyle name="40 % - Markeringsfarve2 18 2 4" xfId="15743" xr:uid="{00000000-0005-0000-0000-0000C0200000}"/>
    <cellStyle name="40 % - Markeringsfarve2 18 2 4 2" xfId="38287" xr:uid="{00000000-0005-0000-0000-000051870000}"/>
    <cellStyle name="40 % - Markeringsfarve2 18 2 5" xfId="29727" xr:uid="{00000000-0005-0000-0000-00004E870000}"/>
    <cellStyle name="40 % - Markeringsfarve2 18 3" xfId="8851" xr:uid="{00000000-0005-0000-0000-0000C1200000}"/>
    <cellStyle name="40 % - Markeringsfarve2 18 3 2" xfId="31500" xr:uid="{00000000-0005-0000-0000-000052870000}"/>
    <cellStyle name="40 % - Markeringsfarve2 18 4" xfId="15744" xr:uid="{00000000-0005-0000-0000-0000C2200000}"/>
    <cellStyle name="40 % - Markeringsfarve2 18 4 2" xfId="38288" xr:uid="{00000000-0005-0000-0000-000053870000}"/>
    <cellStyle name="40 % - Markeringsfarve2 18 5" xfId="15745" xr:uid="{00000000-0005-0000-0000-0000C3200000}"/>
    <cellStyle name="40 % - Markeringsfarve2 18 5 2" xfId="38289" xr:uid="{00000000-0005-0000-0000-000054870000}"/>
    <cellStyle name="40 % - Markeringsfarve2 18 6" xfId="27868" xr:uid="{00000000-0005-0000-0000-00004D870000}"/>
    <cellStyle name="40 % - Markeringsfarve2 19" xfId="1259" xr:uid="{00000000-0005-0000-0000-0000C4200000}"/>
    <cellStyle name="40 % - Markeringsfarve2 19 2" xfId="5988" xr:uid="{00000000-0005-0000-0000-0000C5200000}"/>
    <cellStyle name="40 % - Markeringsfarve2 19 2 2" xfId="15746" xr:uid="{00000000-0005-0000-0000-0000C6200000}"/>
    <cellStyle name="40 % - Markeringsfarve2 19 2 2 2" xfId="38290" xr:uid="{00000000-0005-0000-0000-000057870000}"/>
    <cellStyle name="40 % - Markeringsfarve2 19 2 3" xfId="15747" xr:uid="{00000000-0005-0000-0000-0000C7200000}"/>
    <cellStyle name="40 % - Markeringsfarve2 19 2 3 2" xfId="38291" xr:uid="{00000000-0005-0000-0000-000058870000}"/>
    <cellStyle name="40 % - Markeringsfarve2 19 2 4" xfId="15748" xr:uid="{00000000-0005-0000-0000-0000C8200000}"/>
    <cellStyle name="40 % - Markeringsfarve2 19 2 4 2" xfId="38292" xr:uid="{00000000-0005-0000-0000-000059870000}"/>
    <cellStyle name="40 % - Markeringsfarve2 19 2 5" xfId="29728" xr:uid="{00000000-0005-0000-0000-000056870000}"/>
    <cellStyle name="40 % - Markeringsfarve2 19 3" xfId="8852" xr:uid="{00000000-0005-0000-0000-0000C9200000}"/>
    <cellStyle name="40 % - Markeringsfarve2 19 3 2" xfId="31501" xr:uid="{00000000-0005-0000-0000-00005A870000}"/>
    <cellStyle name="40 % - Markeringsfarve2 19 4" xfId="15749" xr:uid="{00000000-0005-0000-0000-0000CA200000}"/>
    <cellStyle name="40 % - Markeringsfarve2 19 4 2" xfId="38293" xr:uid="{00000000-0005-0000-0000-00005B870000}"/>
    <cellStyle name="40 % - Markeringsfarve2 19 5" xfId="15750" xr:uid="{00000000-0005-0000-0000-0000CB200000}"/>
    <cellStyle name="40 % - Markeringsfarve2 19 5 2" xfId="38294" xr:uid="{00000000-0005-0000-0000-00005C870000}"/>
    <cellStyle name="40 % - Markeringsfarve2 19 6" xfId="27869" xr:uid="{00000000-0005-0000-0000-000055870000}"/>
    <cellStyle name="40 % - Markeringsfarve2 2" xfId="1260" xr:uid="{00000000-0005-0000-0000-0000CC200000}"/>
    <cellStyle name="40 % - Markeringsfarve2 2 10" xfId="1261" xr:uid="{00000000-0005-0000-0000-0000CD200000}"/>
    <cellStyle name="40 % - Markeringsfarve2 2 11" xfId="1262" xr:uid="{00000000-0005-0000-0000-0000CE200000}"/>
    <cellStyle name="40 % - Markeringsfarve2 2 12" xfId="1263" xr:uid="{00000000-0005-0000-0000-0000CF200000}"/>
    <cellStyle name="40 % - Markeringsfarve2 2 13" xfId="1264" xr:uid="{00000000-0005-0000-0000-0000D0200000}"/>
    <cellStyle name="40 % - Markeringsfarve2 2 14" xfId="15751" xr:uid="{00000000-0005-0000-0000-0000D1200000}"/>
    <cellStyle name="40 % - Markeringsfarve2 2 2" xfId="1265" xr:uid="{00000000-0005-0000-0000-0000D2200000}"/>
    <cellStyle name="40 % - Markeringsfarve2 2 3" xfId="1266" xr:uid="{00000000-0005-0000-0000-0000D3200000}"/>
    <cellStyle name="40 % - Markeringsfarve2 2 4" xfId="1267" xr:uid="{00000000-0005-0000-0000-0000D4200000}"/>
    <cellStyle name="40 % - Markeringsfarve2 2 4 2" xfId="1268" xr:uid="{00000000-0005-0000-0000-0000D5200000}"/>
    <cellStyle name="40 % - Markeringsfarve2 2 4 3" xfId="1269" xr:uid="{00000000-0005-0000-0000-0000D6200000}"/>
    <cellStyle name="40 % - Markeringsfarve2 2 5" xfId="1270" xr:uid="{00000000-0005-0000-0000-0000D7200000}"/>
    <cellStyle name="40 % - Markeringsfarve2 2 6" xfId="1271" xr:uid="{00000000-0005-0000-0000-0000D8200000}"/>
    <cellStyle name="40 % - Markeringsfarve2 2 7" xfId="1272" xr:uid="{00000000-0005-0000-0000-0000D9200000}"/>
    <cellStyle name="40 % - Markeringsfarve2 2 8" xfId="1273" xr:uid="{00000000-0005-0000-0000-0000DA200000}"/>
    <cellStyle name="40 % - Markeringsfarve2 2 9" xfId="1274" xr:uid="{00000000-0005-0000-0000-0000DB200000}"/>
    <cellStyle name="40 % - Markeringsfarve2 3" xfId="1275" xr:uid="{00000000-0005-0000-0000-0000DC200000}"/>
    <cellStyle name="40 % - Markeringsfarve2 3 10" xfId="15752" xr:uid="{00000000-0005-0000-0000-0000DD200000}"/>
    <cellStyle name="40 % - Markeringsfarve2 3 10 2" xfId="38295" xr:uid="{00000000-0005-0000-0000-00005D870000}"/>
    <cellStyle name="40 % - Markeringsfarve2 3 11" xfId="15753" xr:uid="{00000000-0005-0000-0000-0000DE200000}"/>
    <cellStyle name="40 % - Markeringsfarve2 3 11 2" xfId="38296" xr:uid="{00000000-0005-0000-0000-00005E870000}"/>
    <cellStyle name="40 % - Markeringsfarve2 3 2" xfId="1276" xr:uid="{00000000-0005-0000-0000-0000DF200000}"/>
    <cellStyle name="40 % - Markeringsfarve2 3 2 10" xfId="15754" xr:uid="{00000000-0005-0000-0000-0000E0200000}"/>
    <cellStyle name="40 % - Markeringsfarve2 3 2 10 2" xfId="38297" xr:uid="{00000000-0005-0000-0000-00005F870000}"/>
    <cellStyle name="40 % - Markeringsfarve2 3 2 2" xfId="1277" xr:uid="{00000000-0005-0000-0000-0000E1200000}"/>
    <cellStyle name="40 % - Markeringsfarve2 3 2 2 10" xfId="15755" xr:uid="{00000000-0005-0000-0000-0000E2200000}"/>
    <cellStyle name="40 % - Markeringsfarve2 3 2 2 10 2" xfId="38298" xr:uid="{00000000-0005-0000-0000-000061870000}"/>
    <cellStyle name="40 % - Markeringsfarve2 3 2 2 11" xfId="27870" xr:uid="{00000000-0005-0000-0000-000060870000}"/>
    <cellStyle name="40 % - Markeringsfarve2 3 2 2 2" xfId="1278" xr:uid="{00000000-0005-0000-0000-0000E3200000}"/>
    <cellStyle name="40 % - Markeringsfarve2 3 2 2 2 2" xfId="1279" xr:uid="{00000000-0005-0000-0000-0000E4200000}"/>
    <cellStyle name="40 % - Markeringsfarve2 3 2 2 2 2 2" xfId="5991" xr:uid="{00000000-0005-0000-0000-0000E5200000}"/>
    <cellStyle name="40 % - Markeringsfarve2 3 2 2 2 2 2 2" xfId="15756" xr:uid="{00000000-0005-0000-0000-0000E6200000}"/>
    <cellStyle name="40 % - Markeringsfarve2 3 2 2 2 2 2 2 2" xfId="38299" xr:uid="{00000000-0005-0000-0000-000065870000}"/>
    <cellStyle name="40 % - Markeringsfarve2 3 2 2 2 2 2 3" xfId="15757" xr:uid="{00000000-0005-0000-0000-0000E7200000}"/>
    <cellStyle name="40 % - Markeringsfarve2 3 2 2 2 2 2 3 2" xfId="38300" xr:uid="{00000000-0005-0000-0000-000066870000}"/>
    <cellStyle name="40 % - Markeringsfarve2 3 2 2 2 2 2 4" xfId="15758" xr:uid="{00000000-0005-0000-0000-0000E8200000}"/>
    <cellStyle name="40 % - Markeringsfarve2 3 2 2 2 2 2 4 2" xfId="38301" xr:uid="{00000000-0005-0000-0000-000067870000}"/>
    <cellStyle name="40 % - Markeringsfarve2 3 2 2 2 2 2 5" xfId="29731" xr:uid="{00000000-0005-0000-0000-000064870000}"/>
    <cellStyle name="40 % - Markeringsfarve2 3 2 2 2 2 3" xfId="8855" xr:uid="{00000000-0005-0000-0000-0000E9200000}"/>
    <cellStyle name="40 % - Markeringsfarve2 3 2 2 2 2 3 2" xfId="31504" xr:uid="{00000000-0005-0000-0000-000068870000}"/>
    <cellStyle name="40 % - Markeringsfarve2 3 2 2 2 2 4" xfId="15759" xr:uid="{00000000-0005-0000-0000-0000EA200000}"/>
    <cellStyle name="40 % - Markeringsfarve2 3 2 2 2 2 4 2" xfId="38302" xr:uid="{00000000-0005-0000-0000-000069870000}"/>
    <cellStyle name="40 % - Markeringsfarve2 3 2 2 2 2 5" xfId="15760" xr:uid="{00000000-0005-0000-0000-0000EB200000}"/>
    <cellStyle name="40 % - Markeringsfarve2 3 2 2 2 2 5 2" xfId="38303" xr:uid="{00000000-0005-0000-0000-00006A870000}"/>
    <cellStyle name="40 % - Markeringsfarve2 3 2 2 2 2 6" xfId="27872" xr:uid="{00000000-0005-0000-0000-000063870000}"/>
    <cellStyle name="40 % - Markeringsfarve2 3 2 2 2 3" xfId="5990" xr:uid="{00000000-0005-0000-0000-0000EC200000}"/>
    <cellStyle name="40 % - Markeringsfarve2 3 2 2 2 3 2" xfId="15761" xr:uid="{00000000-0005-0000-0000-0000ED200000}"/>
    <cellStyle name="40 % - Markeringsfarve2 3 2 2 2 3 2 2" xfId="38304" xr:uid="{00000000-0005-0000-0000-00006C870000}"/>
    <cellStyle name="40 % - Markeringsfarve2 3 2 2 2 3 3" xfId="15762" xr:uid="{00000000-0005-0000-0000-0000EE200000}"/>
    <cellStyle name="40 % - Markeringsfarve2 3 2 2 2 3 3 2" xfId="38305" xr:uid="{00000000-0005-0000-0000-00006D870000}"/>
    <cellStyle name="40 % - Markeringsfarve2 3 2 2 2 3 4" xfId="15763" xr:uid="{00000000-0005-0000-0000-0000EF200000}"/>
    <cellStyle name="40 % - Markeringsfarve2 3 2 2 2 3 4 2" xfId="38306" xr:uid="{00000000-0005-0000-0000-00006E870000}"/>
    <cellStyle name="40 % - Markeringsfarve2 3 2 2 2 3 5" xfId="29730" xr:uid="{00000000-0005-0000-0000-00006B870000}"/>
    <cellStyle name="40 % - Markeringsfarve2 3 2 2 2 4" xfId="8854" xr:uid="{00000000-0005-0000-0000-0000F0200000}"/>
    <cellStyle name="40 % - Markeringsfarve2 3 2 2 2 4 2" xfId="15764" xr:uid="{00000000-0005-0000-0000-0000F1200000}"/>
    <cellStyle name="40 % - Markeringsfarve2 3 2 2 2 4 2 2" xfId="38307" xr:uid="{00000000-0005-0000-0000-000070870000}"/>
    <cellStyle name="40 % - Markeringsfarve2 3 2 2 2 4 3" xfId="15765" xr:uid="{00000000-0005-0000-0000-0000F2200000}"/>
    <cellStyle name="40 % - Markeringsfarve2 3 2 2 2 4 3 2" xfId="38308" xr:uid="{00000000-0005-0000-0000-000071870000}"/>
    <cellStyle name="40 % - Markeringsfarve2 3 2 2 2 4 4" xfId="15766" xr:uid="{00000000-0005-0000-0000-0000F3200000}"/>
    <cellStyle name="40 % - Markeringsfarve2 3 2 2 2 4 4 2" xfId="38309" xr:uid="{00000000-0005-0000-0000-000072870000}"/>
    <cellStyle name="40 % - Markeringsfarve2 3 2 2 2 4 5" xfId="31503" xr:uid="{00000000-0005-0000-0000-00006F870000}"/>
    <cellStyle name="40 % - Markeringsfarve2 3 2 2 2 5" xfId="15767" xr:uid="{00000000-0005-0000-0000-0000F4200000}"/>
    <cellStyle name="40 % - Markeringsfarve2 3 2 2 2 5 2" xfId="38310" xr:uid="{00000000-0005-0000-0000-000073870000}"/>
    <cellStyle name="40 % - Markeringsfarve2 3 2 2 2 6" xfId="15768" xr:uid="{00000000-0005-0000-0000-0000F5200000}"/>
    <cellStyle name="40 % - Markeringsfarve2 3 2 2 2 6 2" xfId="38311" xr:uid="{00000000-0005-0000-0000-000074870000}"/>
    <cellStyle name="40 % - Markeringsfarve2 3 2 2 2 7" xfId="15769" xr:uid="{00000000-0005-0000-0000-0000F6200000}"/>
    <cellStyle name="40 % - Markeringsfarve2 3 2 2 2 7 2" xfId="38312" xr:uid="{00000000-0005-0000-0000-000075870000}"/>
    <cellStyle name="40 % - Markeringsfarve2 3 2 2 2 8" xfId="27871" xr:uid="{00000000-0005-0000-0000-000062870000}"/>
    <cellStyle name="40 % - Markeringsfarve2 3 2 2 3" xfId="1280" xr:uid="{00000000-0005-0000-0000-0000F7200000}"/>
    <cellStyle name="40 % - Markeringsfarve2 3 2 2 3 2" xfId="1281" xr:uid="{00000000-0005-0000-0000-0000F8200000}"/>
    <cellStyle name="40 % - Markeringsfarve2 3 2 2 3 2 2" xfId="5993" xr:uid="{00000000-0005-0000-0000-0000F9200000}"/>
    <cellStyle name="40 % - Markeringsfarve2 3 2 2 3 2 2 2" xfId="15770" xr:uid="{00000000-0005-0000-0000-0000FA200000}"/>
    <cellStyle name="40 % - Markeringsfarve2 3 2 2 3 2 2 2 2" xfId="38313" xr:uid="{00000000-0005-0000-0000-000079870000}"/>
    <cellStyle name="40 % - Markeringsfarve2 3 2 2 3 2 2 3" xfId="15771" xr:uid="{00000000-0005-0000-0000-0000FB200000}"/>
    <cellStyle name="40 % - Markeringsfarve2 3 2 2 3 2 2 3 2" xfId="38314" xr:uid="{00000000-0005-0000-0000-00007A870000}"/>
    <cellStyle name="40 % - Markeringsfarve2 3 2 2 3 2 2 4" xfId="15772" xr:uid="{00000000-0005-0000-0000-0000FC200000}"/>
    <cellStyle name="40 % - Markeringsfarve2 3 2 2 3 2 2 4 2" xfId="38315" xr:uid="{00000000-0005-0000-0000-00007B870000}"/>
    <cellStyle name="40 % - Markeringsfarve2 3 2 2 3 2 2 5" xfId="29733" xr:uid="{00000000-0005-0000-0000-000078870000}"/>
    <cellStyle name="40 % - Markeringsfarve2 3 2 2 3 2 3" xfId="8857" xr:uid="{00000000-0005-0000-0000-0000FD200000}"/>
    <cellStyle name="40 % - Markeringsfarve2 3 2 2 3 2 3 2" xfId="31506" xr:uid="{00000000-0005-0000-0000-00007C870000}"/>
    <cellStyle name="40 % - Markeringsfarve2 3 2 2 3 2 4" xfId="15773" xr:uid="{00000000-0005-0000-0000-0000FE200000}"/>
    <cellStyle name="40 % - Markeringsfarve2 3 2 2 3 2 4 2" xfId="38316" xr:uid="{00000000-0005-0000-0000-00007D870000}"/>
    <cellStyle name="40 % - Markeringsfarve2 3 2 2 3 2 5" xfId="15774" xr:uid="{00000000-0005-0000-0000-0000FF200000}"/>
    <cellStyle name="40 % - Markeringsfarve2 3 2 2 3 2 5 2" xfId="38317" xr:uid="{00000000-0005-0000-0000-00007E870000}"/>
    <cellStyle name="40 % - Markeringsfarve2 3 2 2 3 2 6" xfId="27874" xr:uid="{00000000-0005-0000-0000-000077870000}"/>
    <cellStyle name="40 % - Markeringsfarve2 3 2 2 3 3" xfId="5992" xr:uid="{00000000-0005-0000-0000-000000210000}"/>
    <cellStyle name="40 % - Markeringsfarve2 3 2 2 3 3 2" xfId="15775" xr:uid="{00000000-0005-0000-0000-000001210000}"/>
    <cellStyle name="40 % - Markeringsfarve2 3 2 2 3 3 2 2" xfId="38318" xr:uid="{00000000-0005-0000-0000-000080870000}"/>
    <cellStyle name="40 % - Markeringsfarve2 3 2 2 3 3 3" xfId="15776" xr:uid="{00000000-0005-0000-0000-000002210000}"/>
    <cellStyle name="40 % - Markeringsfarve2 3 2 2 3 3 3 2" xfId="38319" xr:uid="{00000000-0005-0000-0000-000081870000}"/>
    <cellStyle name="40 % - Markeringsfarve2 3 2 2 3 3 4" xfId="15777" xr:uid="{00000000-0005-0000-0000-000003210000}"/>
    <cellStyle name="40 % - Markeringsfarve2 3 2 2 3 3 4 2" xfId="38320" xr:uid="{00000000-0005-0000-0000-000082870000}"/>
    <cellStyle name="40 % - Markeringsfarve2 3 2 2 3 3 5" xfId="29732" xr:uid="{00000000-0005-0000-0000-00007F870000}"/>
    <cellStyle name="40 % - Markeringsfarve2 3 2 2 3 4" xfId="8856" xr:uid="{00000000-0005-0000-0000-000004210000}"/>
    <cellStyle name="40 % - Markeringsfarve2 3 2 2 3 4 2" xfId="31505" xr:uid="{00000000-0005-0000-0000-000083870000}"/>
    <cellStyle name="40 % - Markeringsfarve2 3 2 2 3 5" xfId="15778" xr:uid="{00000000-0005-0000-0000-000005210000}"/>
    <cellStyle name="40 % - Markeringsfarve2 3 2 2 3 5 2" xfId="38321" xr:uid="{00000000-0005-0000-0000-000084870000}"/>
    <cellStyle name="40 % - Markeringsfarve2 3 2 2 3 6" xfId="15779" xr:uid="{00000000-0005-0000-0000-000006210000}"/>
    <cellStyle name="40 % - Markeringsfarve2 3 2 2 3 6 2" xfId="38322" xr:uid="{00000000-0005-0000-0000-000085870000}"/>
    <cellStyle name="40 % - Markeringsfarve2 3 2 2 3 7" xfId="27873" xr:uid="{00000000-0005-0000-0000-000076870000}"/>
    <cellStyle name="40 % - Markeringsfarve2 3 2 2 4" xfId="1282" xr:uid="{00000000-0005-0000-0000-000007210000}"/>
    <cellStyle name="40 % - Markeringsfarve2 3 2 2 4 2" xfId="5994" xr:uid="{00000000-0005-0000-0000-000008210000}"/>
    <cellStyle name="40 % - Markeringsfarve2 3 2 2 4 2 2" xfId="15780" xr:uid="{00000000-0005-0000-0000-000009210000}"/>
    <cellStyle name="40 % - Markeringsfarve2 3 2 2 4 2 2 2" xfId="38323" xr:uid="{00000000-0005-0000-0000-000088870000}"/>
    <cellStyle name="40 % - Markeringsfarve2 3 2 2 4 2 3" xfId="15781" xr:uid="{00000000-0005-0000-0000-00000A210000}"/>
    <cellStyle name="40 % - Markeringsfarve2 3 2 2 4 2 3 2" xfId="38324" xr:uid="{00000000-0005-0000-0000-000089870000}"/>
    <cellStyle name="40 % - Markeringsfarve2 3 2 2 4 2 4" xfId="15782" xr:uid="{00000000-0005-0000-0000-00000B210000}"/>
    <cellStyle name="40 % - Markeringsfarve2 3 2 2 4 2 4 2" xfId="38325" xr:uid="{00000000-0005-0000-0000-00008A870000}"/>
    <cellStyle name="40 % - Markeringsfarve2 3 2 2 4 2 5" xfId="29734" xr:uid="{00000000-0005-0000-0000-000087870000}"/>
    <cellStyle name="40 % - Markeringsfarve2 3 2 2 4 3" xfId="8858" xr:uid="{00000000-0005-0000-0000-00000C210000}"/>
    <cellStyle name="40 % - Markeringsfarve2 3 2 2 4 3 2" xfId="31507" xr:uid="{00000000-0005-0000-0000-00008B870000}"/>
    <cellStyle name="40 % - Markeringsfarve2 3 2 2 4 4" xfId="15783" xr:uid="{00000000-0005-0000-0000-00000D210000}"/>
    <cellStyle name="40 % - Markeringsfarve2 3 2 2 4 4 2" xfId="38326" xr:uid="{00000000-0005-0000-0000-00008C870000}"/>
    <cellStyle name="40 % - Markeringsfarve2 3 2 2 4 5" xfId="15784" xr:uid="{00000000-0005-0000-0000-00000E210000}"/>
    <cellStyle name="40 % - Markeringsfarve2 3 2 2 4 5 2" xfId="38327" xr:uid="{00000000-0005-0000-0000-00008D870000}"/>
    <cellStyle name="40 % - Markeringsfarve2 3 2 2 4 6" xfId="27875" xr:uid="{00000000-0005-0000-0000-000086870000}"/>
    <cellStyle name="40 % - Markeringsfarve2 3 2 2 5" xfId="1283" xr:uid="{00000000-0005-0000-0000-00000F210000}"/>
    <cellStyle name="40 % - Markeringsfarve2 3 2 2 5 2" xfId="5995" xr:uid="{00000000-0005-0000-0000-000010210000}"/>
    <cellStyle name="40 % - Markeringsfarve2 3 2 2 5 2 2" xfId="15785" xr:uid="{00000000-0005-0000-0000-000011210000}"/>
    <cellStyle name="40 % - Markeringsfarve2 3 2 2 5 2 2 2" xfId="38328" xr:uid="{00000000-0005-0000-0000-000090870000}"/>
    <cellStyle name="40 % - Markeringsfarve2 3 2 2 5 2 3" xfId="15786" xr:uid="{00000000-0005-0000-0000-000012210000}"/>
    <cellStyle name="40 % - Markeringsfarve2 3 2 2 5 2 3 2" xfId="38329" xr:uid="{00000000-0005-0000-0000-000091870000}"/>
    <cellStyle name="40 % - Markeringsfarve2 3 2 2 5 2 4" xfId="15787" xr:uid="{00000000-0005-0000-0000-000013210000}"/>
    <cellStyle name="40 % - Markeringsfarve2 3 2 2 5 2 4 2" xfId="38330" xr:uid="{00000000-0005-0000-0000-000092870000}"/>
    <cellStyle name="40 % - Markeringsfarve2 3 2 2 5 2 5" xfId="29735" xr:uid="{00000000-0005-0000-0000-00008F870000}"/>
    <cellStyle name="40 % - Markeringsfarve2 3 2 2 5 3" xfId="8859" xr:uid="{00000000-0005-0000-0000-000014210000}"/>
    <cellStyle name="40 % - Markeringsfarve2 3 2 2 5 3 2" xfId="31508" xr:uid="{00000000-0005-0000-0000-000093870000}"/>
    <cellStyle name="40 % - Markeringsfarve2 3 2 2 5 4" xfId="15788" xr:uid="{00000000-0005-0000-0000-000015210000}"/>
    <cellStyle name="40 % - Markeringsfarve2 3 2 2 5 4 2" xfId="38331" xr:uid="{00000000-0005-0000-0000-000094870000}"/>
    <cellStyle name="40 % - Markeringsfarve2 3 2 2 5 5" xfId="15789" xr:uid="{00000000-0005-0000-0000-000016210000}"/>
    <cellStyle name="40 % - Markeringsfarve2 3 2 2 5 5 2" xfId="38332" xr:uid="{00000000-0005-0000-0000-000095870000}"/>
    <cellStyle name="40 % - Markeringsfarve2 3 2 2 5 6" xfId="27876" xr:uid="{00000000-0005-0000-0000-00008E870000}"/>
    <cellStyle name="40 % - Markeringsfarve2 3 2 2 6" xfId="5989" xr:uid="{00000000-0005-0000-0000-000017210000}"/>
    <cellStyle name="40 % - Markeringsfarve2 3 2 2 6 2" xfId="15790" xr:uid="{00000000-0005-0000-0000-000018210000}"/>
    <cellStyle name="40 % - Markeringsfarve2 3 2 2 6 2 2" xfId="38333" xr:uid="{00000000-0005-0000-0000-000097870000}"/>
    <cellStyle name="40 % - Markeringsfarve2 3 2 2 6 3" xfId="15791" xr:uid="{00000000-0005-0000-0000-000019210000}"/>
    <cellStyle name="40 % - Markeringsfarve2 3 2 2 6 3 2" xfId="38334" xr:uid="{00000000-0005-0000-0000-000098870000}"/>
    <cellStyle name="40 % - Markeringsfarve2 3 2 2 6 4" xfId="15792" xr:uid="{00000000-0005-0000-0000-00001A210000}"/>
    <cellStyle name="40 % - Markeringsfarve2 3 2 2 6 4 2" xfId="38335" xr:uid="{00000000-0005-0000-0000-000099870000}"/>
    <cellStyle name="40 % - Markeringsfarve2 3 2 2 6 5" xfId="29729" xr:uid="{00000000-0005-0000-0000-000096870000}"/>
    <cellStyle name="40 % - Markeringsfarve2 3 2 2 7" xfId="8853" xr:uid="{00000000-0005-0000-0000-00001B210000}"/>
    <cellStyle name="40 % - Markeringsfarve2 3 2 2 7 2" xfId="15793" xr:uid="{00000000-0005-0000-0000-00001C210000}"/>
    <cellStyle name="40 % - Markeringsfarve2 3 2 2 7 2 2" xfId="38336" xr:uid="{00000000-0005-0000-0000-00009B870000}"/>
    <cellStyle name="40 % - Markeringsfarve2 3 2 2 7 3" xfId="15794" xr:uid="{00000000-0005-0000-0000-00001D210000}"/>
    <cellStyle name="40 % - Markeringsfarve2 3 2 2 7 3 2" xfId="38337" xr:uid="{00000000-0005-0000-0000-00009C870000}"/>
    <cellStyle name="40 % - Markeringsfarve2 3 2 2 7 4" xfId="15795" xr:uid="{00000000-0005-0000-0000-00001E210000}"/>
    <cellStyle name="40 % - Markeringsfarve2 3 2 2 7 4 2" xfId="38338" xr:uid="{00000000-0005-0000-0000-00009D870000}"/>
    <cellStyle name="40 % - Markeringsfarve2 3 2 2 7 5" xfId="31502" xr:uid="{00000000-0005-0000-0000-00009A870000}"/>
    <cellStyle name="40 % - Markeringsfarve2 3 2 2 8" xfId="15796" xr:uid="{00000000-0005-0000-0000-00001F210000}"/>
    <cellStyle name="40 % - Markeringsfarve2 3 2 2 8 2" xfId="38339" xr:uid="{00000000-0005-0000-0000-00009E870000}"/>
    <cellStyle name="40 % - Markeringsfarve2 3 2 2 9" xfId="15797" xr:uid="{00000000-0005-0000-0000-000020210000}"/>
    <cellStyle name="40 % - Markeringsfarve2 3 2 2 9 2" xfId="38340" xr:uid="{00000000-0005-0000-0000-00009F870000}"/>
    <cellStyle name="40 % - Markeringsfarve2 3 2 3" xfId="1284" xr:uid="{00000000-0005-0000-0000-000021210000}"/>
    <cellStyle name="40 % - Markeringsfarve2 3 2 3 10" xfId="15798" xr:uid="{00000000-0005-0000-0000-000022210000}"/>
    <cellStyle name="40 % - Markeringsfarve2 3 2 3 10 2" xfId="38341" xr:uid="{00000000-0005-0000-0000-0000A1870000}"/>
    <cellStyle name="40 % - Markeringsfarve2 3 2 3 11" xfId="27877" xr:uid="{00000000-0005-0000-0000-0000A0870000}"/>
    <cellStyle name="40 % - Markeringsfarve2 3 2 3 2" xfId="1285" xr:uid="{00000000-0005-0000-0000-000023210000}"/>
    <cellStyle name="40 % - Markeringsfarve2 3 2 3 2 2" xfId="1286" xr:uid="{00000000-0005-0000-0000-000024210000}"/>
    <cellStyle name="40 % - Markeringsfarve2 3 2 3 2 2 2" xfId="5998" xr:uid="{00000000-0005-0000-0000-000025210000}"/>
    <cellStyle name="40 % - Markeringsfarve2 3 2 3 2 2 2 2" xfId="15799" xr:uid="{00000000-0005-0000-0000-000026210000}"/>
    <cellStyle name="40 % - Markeringsfarve2 3 2 3 2 2 2 2 2" xfId="38342" xr:uid="{00000000-0005-0000-0000-0000A5870000}"/>
    <cellStyle name="40 % - Markeringsfarve2 3 2 3 2 2 2 3" xfId="15800" xr:uid="{00000000-0005-0000-0000-000027210000}"/>
    <cellStyle name="40 % - Markeringsfarve2 3 2 3 2 2 2 3 2" xfId="38343" xr:uid="{00000000-0005-0000-0000-0000A6870000}"/>
    <cellStyle name="40 % - Markeringsfarve2 3 2 3 2 2 2 4" xfId="15801" xr:uid="{00000000-0005-0000-0000-000028210000}"/>
    <cellStyle name="40 % - Markeringsfarve2 3 2 3 2 2 2 4 2" xfId="38344" xr:uid="{00000000-0005-0000-0000-0000A7870000}"/>
    <cellStyle name="40 % - Markeringsfarve2 3 2 3 2 2 2 5" xfId="29738" xr:uid="{00000000-0005-0000-0000-0000A4870000}"/>
    <cellStyle name="40 % - Markeringsfarve2 3 2 3 2 2 3" xfId="8862" xr:uid="{00000000-0005-0000-0000-000029210000}"/>
    <cellStyle name="40 % - Markeringsfarve2 3 2 3 2 2 3 2" xfId="31511" xr:uid="{00000000-0005-0000-0000-0000A8870000}"/>
    <cellStyle name="40 % - Markeringsfarve2 3 2 3 2 2 4" xfId="15802" xr:uid="{00000000-0005-0000-0000-00002A210000}"/>
    <cellStyle name="40 % - Markeringsfarve2 3 2 3 2 2 4 2" xfId="38345" xr:uid="{00000000-0005-0000-0000-0000A9870000}"/>
    <cellStyle name="40 % - Markeringsfarve2 3 2 3 2 2 5" xfId="15803" xr:uid="{00000000-0005-0000-0000-00002B210000}"/>
    <cellStyle name="40 % - Markeringsfarve2 3 2 3 2 2 5 2" xfId="38346" xr:uid="{00000000-0005-0000-0000-0000AA870000}"/>
    <cellStyle name="40 % - Markeringsfarve2 3 2 3 2 2 6" xfId="27879" xr:uid="{00000000-0005-0000-0000-0000A3870000}"/>
    <cellStyle name="40 % - Markeringsfarve2 3 2 3 2 3" xfId="5997" xr:uid="{00000000-0005-0000-0000-00002C210000}"/>
    <cellStyle name="40 % - Markeringsfarve2 3 2 3 2 3 2" xfId="15804" xr:uid="{00000000-0005-0000-0000-00002D210000}"/>
    <cellStyle name="40 % - Markeringsfarve2 3 2 3 2 3 2 2" xfId="38347" xr:uid="{00000000-0005-0000-0000-0000AC870000}"/>
    <cellStyle name="40 % - Markeringsfarve2 3 2 3 2 3 3" xfId="15805" xr:uid="{00000000-0005-0000-0000-00002E210000}"/>
    <cellStyle name="40 % - Markeringsfarve2 3 2 3 2 3 3 2" xfId="38348" xr:uid="{00000000-0005-0000-0000-0000AD870000}"/>
    <cellStyle name="40 % - Markeringsfarve2 3 2 3 2 3 4" xfId="15806" xr:uid="{00000000-0005-0000-0000-00002F210000}"/>
    <cellStyle name="40 % - Markeringsfarve2 3 2 3 2 3 4 2" xfId="38349" xr:uid="{00000000-0005-0000-0000-0000AE870000}"/>
    <cellStyle name="40 % - Markeringsfarve2 3 2 3 2 3 5" xfId="29737" xr:uid="{00000000-0005-0000-0000-0000AB870000}"/>
    <cellStyle name="40 % - Markeringsfarve2 3 2 3 2 4" xfId="8861" xr:uid="{00000000-0005-0000-0000-000030210000}"/>
    <cellStyle name="40 % - Markeringsfarve2 3 2 3 2 4 2" xfId="15807" xr:uid="{00000000-0005-0000-0000-000031210000}"/>
    <cellStyle name="40 % - Markeringsfarve2 3 2 3 2 4 2 2" xfId="38350" xr:uid="{00000000-0005-0000-0000-0000B0870000}"/>
    <cellStyle name="40 % - Markeringsfarve2 3 2 3 2 4 3" xfId="15808" xr:uid="{00000000-0005-0000-0000-000032210000}"/>
    <cellStyle name="40 % - Markeringsfarve2 3 2 3 2 4 3 2" xfId="38351" xr:uid="{00000000-0005-0000-0000-0000B1870000}"/>
    <cellStyle name="40 % - Markeringsfarve2 3 2 3 2 4 4" xfId="15809" xr:uid="{00000000-0005-0000-0000-000033210000}"/>
    <cellStyle name="40 % - Markeringsfarve2 3 2 3 2 4 4 2" xfId="38352" xr:uid="{00000000-0005-0000-0000-0000B2870000}"/>
    <cellStyle name="40 % - Markeringsfarve2 3 2 3 2 4 5" xfId="31510" xr:uid="{00000000-0005-0000-0000-0000AF870000}"/>
    <cellStyle name="40 % - Markeringsfarve2 3 2 3 2 5" xfId="15810" xr:uid="{00000000-0005-0000-0000-000034210000}"/>
    <cellStyle name="40 % - Markeringsfarve2 3 2 3 2 5 2" xfId="38353" xr:uid="{00000000-0005-0000-0000-0000B3870000}"/>
    <cellStyle name="40 % - Markeringsfarve2 3 2 3 2 6" xfId="15811" xr:uid="{00000000-0005-0000-0000-000035210000}"/>
    <cellStyle name="40 % - Markeringsfarve2 3 2 3 2 6 2" xfId="38354" xr:uid="{00000000-0005-0000-0000-0000B4870000}"/>
    <cellStyle name="40 % - Markeringsfarve2 3 2 3 2 7" xfId="15812" xr:uid="{00000000-0005-0000-0000-000036210000}"/>
    <cellStyle name="40 % - Markeringsfarve2 3 2 3 2 7 2" xfId="38355" xr:uid="{00000000-0005-0000-0000-0000B5870000}"/>
    <cellStyle name="40 % - Markeringsfarve2 3 2 3 2 8" xfId="27878" xr:uid="{00000000-0005-0000-0000-0000A2870000}"/>
    <cellStyle name="40 % - Markeringsfarve2 3 2 3 3" xfId="1287" xr:uid="{00000000-0005-0000-0000-000037210000}"/>
    <cellStyle name="40 % - Markeringsfarve2 3 2 3 3 2" xfId="1288" xr:uid="{00000000-0005-0000-0000-000038210000}"/>
    <cellStyle name="40 % - Markeringsfarve2 3 2 3 3 2 2" xfId="6000" xr:uid="{00000000-0005-0000-0000-000039210000}"/>
    <cellStyle name="40 % - Markeringsfarve2 3 2 3 3 2 2 2" xfId="15813" xr:uid="{00000000-0005-0000-0000-00003A210000}"/>
    <cellStyle name="40 % - Markeringsfarve2 3 2 3 3 2 2 2 2" xfId="38356" xr:uid="{00000000-0005-0000-0000-0000B9870000}"/>
    <cellStyle name="40 % - Markeringsfarve2 3 2 3 3 2 2 3" xfId="15814" xr:uid="{00000000-0005-0000-0000-00003B210000}"/>
    <cellStyle name="40 % - Markeringsfarve2 3 2 3 3 2 2 3 2" xfId="38357" xr:uid="{00000000-0005-0000-0000-0000BA870000}"/>
    <cellStyle name="40 % - Markeringsfarve2 3 2 3 3 2 2 4" xfId="15815" xr:uid="{00000000-0005-0000-0000-00003C210000}"/>
    <cellStyle name="40 % - Markeringsfarve2 3 2 3 3 2 2 4 2" xfId="38358" xr:uid="{00000000-0005-0000-0000-0000BB870000}"/>
    <cellStyle name="40 % - Markeringsfarve2 3 2 3 3 2 2 5" xfId="29740" xr:uid="{00000000-0005-0000-0000-0000B8870000}"/>
    <cellStyle name="40 % - Markeringsfarve2 3 2 3 3 2 3" xfId="8864" xr:uid="{00000000-0005-0000-0000-00003D210000}"/>
    <cellStyle name="40 % - Markeringsfarve2 3 2 3 3 2 3 2" xfId="31513" xr:uid="{00000000-0005-0000-0000-0000BC870000}"/>
    <cellStyle name="40 % - Markeringsfarve2 3 2 3 3 2 4" xfId="15816" xr:uid="{00000000-0005-0000-0000-00003E210000}"/>
    <cellStyle name="40 % - Markeringsfarve2 3 2 3 3 2 4 2" xfId="38359" xr:uid="{00000000-0005-0000-0000-0000BD870000}"/>
    <cellStyle name="40 % - Markeringsfarve2 3 2 3 3 2 5" xfId="15817" xr:uid="{00000000-0005-0000-0000-00003F210000}"/>
    <cellStyle name="40 % - Markeringsfarve2 3 2 3 3 2 5 2" xfId="38360" xr:uid="{00000000-0005-0000-0000-0000BE870000}"/>
    <cellStyle name="40 % - Markeringsfarve2 3 2 3 3 2 6" xfId="27881" xr:uid="{00000000-0005-0000-0000-0000B7870000}"/>
    <cellStyle name="40 % - Markeringsfarve2 3 2 3 3 3" xfId="5999" xr:uid="{00000000-0005-0000-0000-000040210000}"/>
    <cellStyle name="40 % - Markeringsfarve2 3 2 3 3 3 2" xfId="15818" xr:uid="{00000000-0005-0000-0000-000041210000}"/>
    <cellStyle name="40 % - Markeringsfarve2 3 2 3 3 3 2 2" xfId="38361" xr:uid="{00000000-0005-0000-0000-0000C0870000}"/>
    <cellStyle name="40 % - Markeringsfarve2 3 2 3 3 3 3" xfId="15819" xr:uid="{00000000-0005-0000-0000-000042210000}"/>
    <cellStyle name="40 % - Markeringsfarve2 3 2 3 3 3 3 2" xfId="38362" xr:uid="{00000000-0005-0000-0000-0000C1870000}"/>
    <cellStyle name="40 % - Markeringsfarve2 3 2 3 3 3 4" xfId="15820" xr:uid="{00000000-0005-0000-0000-000043210000}"/>
    <cellStyle name="40 % - Markeringsfarve2 3 2 3 3 3 4 2" xfId="38363" xr:uid="{00000000-0005-0000-0000-0000C2870000}"/>
    <cellStyle name="40 % - Markeringsfarve2 3 2 3 3 3 5" xfId="29739" xr:uid="{00000000-0005-0000-0000-0000BF870000}"/>
    <cellStyle name="40 % - Markeringsfarve2 3 2 3 3 4" xfId="8863" xr:uid="{00000000-0005-0000-0000-000044210000}"/>
    <cellStyle name="40 % - Markeringsfarve2 3 2 3 3 4 2" xfId="31512" xr:uid="{00000000-0005-0000-0000-0000C3870000}"/>
    <cellStyle name="40 % - Markeringsfarve2 3 2 3 3 5" xfId="15821" xr:uid="{00000000-0005-0000-0000-000045210000}"/>
    <cellStyle name="40 % - Markeringsfarve2 3 2 3 3 5 2" xfId="38364" xr:uid="{00000000-0005-0000-0000-0000C4870000}"/>
    <cellStyle name="40 % - Markeringsfarve2 3 2 3 3 6" xfId="15822" xr:uid="{00000000-0005-0000-0000-000046210000}"/>
    <cellStyle name="40 % - Markeringsfarve2 3 2 3 3 6 2" xfId="38365" xr:uid="{00000000-0005-0000-0000-0000C5870000}"/>
    <cellStyle name="40 % - Markeringsfarve2 3 2 3 3 7" xfId="27880" xr:uid="{00000000-0005-0000-0000-0000B6870000}"/>
    <cellStyle name="40 % - Markeringsfarve2 3 2 3 4" xfId="1289" xr:uid="{00000000-0005-0000-0000-000047210000}"/>
    <cellStyle name="40 % - Markeringsfarve2 3 2 3 4 2" xfId="6001" xr:uid="{00000000-0005-0000-0000-000048210000}"/>
    <cellStyle name="40 % - Markeringsfarve2 3 2 3 4 2 2" xfId="15823" xr:uid="{00000000-0005-0000-0000-000049210000}"/>
    <cellStyle name="40 % - Markeringsfarve2 3 2 3 4 2 2 2" xfId="38366" xr:uid="{00000000-0005-0000-0000-0000C8870000}"/>
    <cellStyle name="40 % - Markeringsfarve2 3 2 3 4 2 3" xfId="15824" xr:uid="{00000000-0005-0000-0000-00004A210000}"/>
    <cellStyle name="40 % - Markeringsfarve2 3 2 3 4 2 3 2" xfId="38367" xr:uid="{00000000-0005-0000-0000-0000C9870000}"/>
    <cellStyle name="40 % - Markeringsfarve2 3 2 3 4 2 4" xfId="15825" xr:uid="{00000000-0005-0000-0000-00004B210000}"/>
    <cellStyle name="40 % - Markeringsfarve2 3 2 3 4 2 4 2" xfId="38368" xr:uid="{00000000-0005-0000-0000-0000CA870000}"/>
    <cellStyle name="40 % - Markeringsfarve2 3 2 3 4 2 5" xfId="29741" xr:uid="{00000000-0005-0000-0000-0000C7870000}"/>
    <cellStyle name="40 % - Markeringsfarve2 3 2 3 4 3" xfId="8865" xr:uid="{00000000-0005-0000-0000-00004C210000}"/>
    <cellStyle name="40 % - Markeringsfarve2 3 2 3 4 3 2" xfId="31514" xr:uid="{00000000-0005-0000-0000-0000CB870000}"/>
    <cellStyle name="40 % - Markeringsfarve2 3 2 3 4 4" xfId="15826" xr:uid="{00000000-0005-0000-0000-00004D210000}"/>
    <cellStyle name="40 % - Markeringsfarve2 3 2 3 4 4 2" xfId="38369" xr:uid="{00000000-0005-0000-0000-0000CC870000}"/>
    <cellStyle name="40 % - Markeringsfarve2 3 2 3 4 5" xfId="15827" xr:uid="{00000000-0005-0000-0000-00004E210000}"/>
    <cellStyle name="40 % - Markeringsfarve2 3 2 3 4 5 2" xfId="38370" xr:uid="{00000000-0005-0000-0000-0000CD870000}"/>
    <cellStyle name="40 % - Markeringsfarve2 3 2 3 4 6" xfId="27882" xr:uid="{00000000-0005-0000-0000-0000C6870000}"/>
    <cellStyle name="40 % - Markeringsfarve2 3 2 3 5" xfId="1290" xr:uid="{00000000-0005-0000-0000-00004F210000}"/>
    <cellStyle name="40 % - Markeringsfarve2 3 2 3 5 2" xfId="6002" xr:uid="{00000000-0005-0000-0000-000050210000}"/>
    <cellStyle name="40 % - Markeringsfarve2 3 2 3 5 2 2" xfId="15828" xr:uid="{00000000-0005-0000-0000-000051210000}"/>
    <cellStyle name="40 % - Markeringsfarve2 3 2 3 5 2 2 2" xfId="38371" xr:uid="{00000000-0005-0000-0000-0000D0870000}"/>
    <cellStyle name="40 % - Markeringsfarve2 3 2 3 5 2 3" xfId="15829" xr:uid="{00000000-0005-0000-0000-000052210000}"/>
    <cellStyle name="40 % - Markeringsfarve2 3 2 3 5 2 3 2" xfId="38372" xr:uid="{00000000-0005-0000-0000-0000D1870000}"/>
    <cellStyle name="40 % - Markeringsfarve2 3 2 3 5 2 4" xfId="15830" xr:uid="{00000000-0005-0000-0000-000053210000}"/>
    <cellStyle name="40 % - Markeringsfarve2 3 2 3 5 2 4 2" xfId="38373" xr:uid="{00000000-0005-0000-0000-0000D2870000}"/>
    <cellStyle name="40 % - Markeringsfarve2 3 2 3 5 2 5" xfId="29742" xr:uid="{00000000-0005-0000-0000-0000CF870000}"/>
    <cellStyle name="40 % - Markeringsfarve2 3 2 3 5 3" xfId="8866" xr:uid="{00000000-0005-0000-0000-000054210000}"/>
    <cellStyle name="40 % - Markeringsfarve2 3 2 3 5 3 2" xfId="31515" xr:uid="{00000000-0005-0000-0000-0000D3870000}"/>
    <cellStyle name="40 % - Markeringsfarve2 3 2 3 5 4" xfId="15831" xr:uid="{00000000-0005-0000-0000-000055210000}"/>
    <cellStyle name="40 % - Markeringsfarve2 3 2 3 5 4 2" xfId="38374" xr:uid="{00000000-0005-0000-0000-0000D4870000}"/>
    <cellStyle name="40 % - Markeringsfarve2 3 2 3 5 5" xfId="15832" xr:uid="{00000000-0005-0000-0000-000056210000}"/>
    <cellStyle name="40 % - Markeringsfarve2 3 2 3 5 5 2" xfId="38375" xr:uid="{00000000-0005-0000-0000-0000D5870000}"/>
    <cellStyle name="40 % - Markeringsfarve2 3 2 3 5 6" xfId="27883" xr:uid="{00000000-0005-0000-0000-0000CE870000}"/>
    <cellStyle name="40 % - Markeringsfarve2 3 2 3 6" xfId="5996" xr:uid="{00000000-0005-0000-0000-000057210000}"/>
    <cellStyle name="40 % - Markeringsfarve2 3 2 3 6 2" xfId="15833" xr:uid="{00000000-0005-0000-0000-000058210000}"/>
    <cellStyle name="40 % - Markeringsfarve2 3 2 3 6 2 2" xfId="38376" xr:uid="{00000000-0005-0000-0000-0000D7870000}"/>
    <cellStyle name="40 % - Markeringsfarve2 3 2 3 6 3" xfId="15834" xr:uid="{00000000-0005-0000-0000-000059210000}"/>
    <cellStyle name="40 % - Markeringsfarve2 3 2 3 6 3 2" xfId="38377" xr:uid="{00000000-0005-0000-0000-0000D8870000}"/>
    <cellStyle name="40 % - Markeringsfarve2 3 2 3 6 4" xfId="15835" xr:uid="{00000000-0005-0000-0000-00005A210000}"/>
    <cellStyle name="40 % - Markeringsfarve2 3 2 3 6 4 2" xfId="38378" xr:uid="{00000000-0005-0000-0000-0000D9870000}"/>
    <cellStyle name="40 % - Markeringsfarve2 3 2 3 6 5" xfId="29736" xr:uid="{00000000-0005-0000-0000-0000D6870000}"/>
    <cellStyle name="40 % - Markeringsfarve2 3 2 3 7" xfId="8860" xr:uid="{00000000-0005-0000-0000-00005B210000}"/>
    <cellStyle name="40 % - Markeringsfarve2 3 2 3 7 2" xfId="15836" xr:uid="{00000000-0005-0000-0000-00005C210000}"/>
    <cellStyle name="40 % - Markeringsfarve2 3 2 3 7 2 2" xfId="38379" xr:uid="{00000000-0005-0000-0000-0000DB870000}"/>
    <cellStyle name="40 % - Markeringsfarve2 3 2 3 7 3" xfId="15837" xr:uid="{00000000-0005-0000-0000-00005D210000}"/>
    <cellStyle name="40 % - Markeringsfarve2 3 2 3 7 3 2" xfId="38380" xr:uid="{00000000-0005-0000-0000-0000DC870000}"/>
    <cellStyle name="40 % - Markeringsfarve2 3 2 3 7 4" xfId="15838" xr:uid="{00000000-0005-0000-0000-00005E210000}"/>
    <cellStyle name="40 % - Markeringsfarve2 3 2 3 7 4 2" xfId="38381" xr:uid="{00000000-0005-0000-0000-0000DD870000}"/>
    <cellStyle name="40 % - Markeringsfarve2 3 2 3 7 5" xfId="31509" xr:uid="{00000000-0005-0000-0000-0000DA870000}"/>
    <cellStyle name="40 % - Markeringsfarve2 3 2 3 8" xfId="15839" xr:uid="{00000000-0005-0000-0000-00005F210000}"/>
    <cellStyle name="40 % - Markeringsfarve2 3 2 3 8 2" xfId="38382" xr:uid="{00000000-0005-0000-0000-0000DE870000}"/>
    <cellStyle name="40 % - Markeringsfarve2 3 2 3 9" xfId="15840" xr:uid="{00000000-0005-0000-0000-000060210000}"/>
    <cellStyle name="40 % - Markeringsfarve2 3 2 3 9 2" xfId="38383" xr:uid="{00000000-0005-0000-0000-0000DF870000}"/>
    <cellStyle name="40 % - Markeringsfarve2 3 2 4" xfId="1291" xr:uid="{00000000-0005-0000-0000-000061210000}"/>
    <cellStyle name="40 % - Markeringsfarve2 3 2 4 2" xfId="1292" xr:uid="{00000000-0005-0000-0000-000062210000}"/>
    <cellStyle name="40 % - Markeringsfarve2 3 2 4 2 2" xfId="6004" xr:uid="{00000000-0005-0000-0000-000063210000}"/>
    <cellStyle name="40 % - Markeringsfarve2 3 2 4 2 2 2" xfId="15841" xr:uid="{00000000-0005-0000-0000-000064210000}"/>
    <cellStyle name="40 % - Markeringsfarve2 3 2 4 2 2 2 2" xfId="38384" xr:uid="{00000000-0005-0000-0000-0000E3870000}"/>
    <cellStyle name="40 % - Markeringsfarve2 3 2 4 2 2 3" xfId="15842" xr:uid="{00000000-0005-0000-0000-000065210000}"/>
    <cellStyle name="40 % - Markeringsfarve2 3 2 4 2 2 3 2" xfId="38385" xr:uid="{00000000-0005-0000-0000-0000E4870000}"/>
    <cellStyle name="40 % - Markeringsfarve2 3 2 4 2 2 4" xfId="15843" xr:uid="{00000000-0005-0000-0000-000066210000}"/>
    <cellStyle name="40 % - Markeringsfarve2 3 2 4 2 2 4 2" xfId="38386" xr:uid="{00000000-0005-0000-0000-0000E5870000}"/>
    <cellStyle name="40 % - Markeringsfarve2 3 2 4 2 2 5" xfId="29744" xr:uid="{00000000-0005-0000-0000-0000E2870000}"/>
    <cellStyle name="40 % - Markeringsfarve2 3 2 4 2 3" xfId="8868" xr:uid="{00000000-0005-0000-0000-000067210000}"/>
    <cellStyle name="40 % - Markeringsfarve2 3 2 4 2 3 2" xfId="15844" xr:uid="{00000000-0005-0000-0000-000068210000}"/>
    <cellStyle name="40 % - Markeringsfarve2 3 2 4 2 3 2 2" xfId="38387" xr:uid="{00000000-0005-0000-0000-0000E7870000}"/>
    <cellStyle name="40 % - Markeringsfarve2 3 2 4 2 3 3" xfId="15845" xr:uid="{00000000-0005-0000-0000-000069210000}"/>
    <cellStyle name="40 % - Markeringsfarve2 3 2 4 2 3 3 2" xfId="38388" xr:uid="{00000000-0005-0000-0000-0000E8870000}"/>
    <cellStyle name="40 % - Markeringsfarve2 3 2 4 2 3 4" xfId="15846" xr:uid="{00000000-0005-0000-0000-00006A210000}"/>
    <cellStyle name="40 % - Markeringsfarve2 3 2 4 2 3 4 2" xfId="38389" xr:uid="{00000000-0005-0000-0000-0000E9870000}"/>
    <cellStyle name="40 % - Markeringsfarve2 3 2 4 2 3 5" xfId="31517" xr:uid="{00000000-0005-0000-0000-0000E6870000}"/>
    <cellStyle name="40 % - Markeringsfarve2 3 2 4 2 4" xfId="15847" xr:uid="{00000000-0005-0000-0000-00006B210000}"/>
    <cellStyle name="40 % - Markeringsfarve2 3 2 4 2 4 2" xfId="38390" xr:uid="{00000000-0005-0000-0000-0000EA870000}"/>
    <cellStyle name="40 % - Markeringsfarve2 3 2 4 2 5" xfId="15848" xr:uid="{00000000-0005-0000-0000-00006C210000}"/>
    <cellStyle name="40 % - Markeringsfarve2 3 2 4 2 5 2" xfId="38391" xr:uid="{00000000-0005-0000-0000-0000EB870000}"/>
    <cellStyle name="40 % - Markeringsfarve2 3 2 4 2 6" xfId="15849" xr:uid="{00000000-0005-0000-0000-00006D210000}"/>
    <cellStyle name="40 % - Markeringsfarve2 3 2 4 2 6 2" xfId="38392" xr:uid="{00000000-0005-0000-0000-0000EC870000}"/>
    <cellStyle name="40 % - Markeringsfarve2 3 2 4 2 7" xfId="27885" xr:uid="{00000000-0005-0000-0000-0000E1870000}"/>
    <cellStyle name="40 % - Markeringsfarve2 3 2 4 3" xfId="6003" xr:uid="{00000000-0005-0000-0000-00006E210000}"/>
    <cellStyle name="40 % - Markeringsfarve2 3 2 4 3 2" xfId="15850" xr:uid="{00000000-0005-0000-0000-00006F210000}"/>
    <cellStyle name="40 % - Markeringsfarve2 3 2 4 3 2 2" xfId="38393" xr:uid="{00000000-0005-0000-0000-0000EE870000}"/>
    <cellStyle name="40 % - Markeringsfarve2 3 2 4 3 3" xfId="15851" xr:uid="{00000000-0005-0000-0000-000070210000}"/>
    <cellStyle name="40 % - Markeringsfarve2 3 2 4 3 3 2" xfId="38394" xr:uid="{00000000-0005-0000-0000-0000EF870000}"/>
    <cellStyle name="40 % - Markeringsfarve2 3 2 4 3 4" xfId="15852" xr:uid="{00000000-0005-0000-0000-000071210000}"/>
    <cellStyle name="40 % - Markeringsfarve2 3 2 4 3 4 2" xfId="38395" xr:uid="{00000000-0005-0000-0000-0000F0870000}"/>
    <cellStyle name="40 % - Markeringsfarve2 3 2 4 3 5" xfId="29743" xr:uid="{00000000-0005-0000-0000-0000ED870000}"/>
    <cellStyle name="40 % - Markeringsfarve2 3 2 4 4" xfId="8867" xr:uid="{00000000-0005-0000-0000-000072210000}"/>
    <cellStyle name="40 % - Markeringsfarve2 3 2 4 4 2" xfId="15853" xr:uid="{00000000-0005-0000-0000-000073210000}"/>
    <cellStyle name="40 % - Markeringsfarve2 3 2 4 4 2 2" xfId="38396" xr:uid="{00000000-0005-0000-0000-0000F2870000}"/>
    <cellStyle name="40 % - Markeringsfarve2 3 2 4 4 3" xfId="15854" xr:uid="{00000000-0005-0000-0000-000074210000}"/>
    <cellStyle name="40 % - Markeringsfarve2 3 2 4 4 3 2" xfId="38397" xr:uid="{00000000-0005-0000-0000-0000F3870000}"/>
    <cellStyle name="40 % - Markeringsfarve2 3 2 4 4 4" xfId="15855" xr:uid="{00000000-0005-0000-0000-000075210000}"/>
    <cellStyle name="40 % - Markeringsfarve2 3 2 4 4 4 2" xfId="38398" xr:uid="{00000000-0005-0000-0000-0000F4870000}"/>
    <cellStyle name="40 % - Markeringsfarve2 3 2 4 4 5" xfId="31516" xr:uid="{00000000-0005-0000-0000-0000F1870000}"/>
    <cellStyle name="40 % - Markeringsfarve2 3 2 4 5" xfId="15856" xr:uid="{00000000-0005-0000-0000-000076210000}"/>
    <cellStyle name="40 % - Markeringsfarve2 3 2 4 5 2" xfId="38399" xr:uid="{00000000-0005-0000-0000-0000F5870000}"/>
    <cellStyle name="40 % - Markeringsfarve2 3 2 4 6" xfId="15857" xr:uid="{00000000-0005-0000-0000-000077210000}"/>
    <cellStyle name="40 % - Markeringsfarve2 3 2 4 6 2" xfId="38400" xr:uid="{00000000-0005-0000-0000-0000F6870000}"/>
    <cellStyle name="40 % - Markeringsfarve2 3 2 4 7" xfId="15858" xr:uid="{00000000-0005-0000-0000-000078210000}"/>
    <cellStyle name="40 % - Markeringsfarve2 3 2 4 7 2" xfId="38401" xr:uid="{00000000-0005-0000-0000-0000F7870000}"/>
    <cellStyle name="40 % - Markeringsfarve2 3 2 4 8" xfId="27884" xr:uid="{00000000-0005-0000-0000-0000E0870000}"/>
    <cellStyle name="40 % - Markeringsfarve2 3 2 5" xfId="1293" xr:uid="{00000000-0005-0000-0000-000079210000}"/>
    <cellStyle name="40 % - Markeringsfarve2 3 2 5 2" xfId="1294" xr:uid="{00000000-0005-0000-0000-00007A210000}"/>
    <cellStyle name="40 % - Markeringsfarve2 3 2 5 2 2" xfId="6006" xr:uid="{00000000-0005-0000-0000-00007B210000}"/>
    <cellStyle name="40 % - Markeringsfarve2 3 2 5 2 2 2" xfId="15859" xr:uid="{00000000-0005-0000-0000-00007C210000}"/>
    <cellStyle name="40 % - Markeringsfarve2 3 2 5 2 2 2 2" xfId="38402" xr:uid="{00000000-0005-0000-0000-0000FB870000}"/>
    <cellStyle name="40 % - Markeringsfarve2 3 2 5 2 2 3" xfId="15860" xr:uid="{00000000-0005-0000-0000-00007D210000}"/>
    <cellStyle name="40 % - Markeringsfarve2 3 2 5 2 2 3 2" xfId="38403" xr:uid="{00000000-0005-0000-0000-0000FC870000}"/>
    <cellStyle name="40 % - Markeringsfarve2 3 2 5 2 2 4" xfId="15861" xr:uid="{00000000-0005-0000-0000-00007E210000}"/>
    <cellStyle name="40 % - Markeringsfarve2 3 2 5 2 2 4 2" xfId="38404" xr:uid="{00000000-0005-0000-0000-0000FD870000}"/>
    <cellStyle name="40 % - Markeringsfarve2 3 2 5 2 2 5" xfId="29746" xr:uid="{00000000-0005-0000-0000-0000FA870000}"/>
    <cellStyle name="40 % - Markeringsfarve2 3 2 5 2 3" xfId="8870" xr:uid="{00000000-0005-0000-0000-00007F210000}"/>
    <cellStyle name="40 % - Markeringsfarve2 3 2 5 2 3 2" xfId="31519" xr:uid="{00000000-0005-0000-0000-0000FE870000}"/>
    <cellStyle name="40 % - Markeringsfarve2 3 2 5 2 4" xfId="15862" xr:uid="{00000000-0005-0000-0000-000080210000}"/>
    <cellStyle name="40 % - Markeringsfarve2 3 2 5 2 4 2" xfId="38405" xr:uid="{00000000-0005-0000-0000-0000FF870000}"/>
    <cellStyle name="40 % - Markeringsfarve2 3 2 5 2 5" xfId="15863" xr:uid="{00000000-0005-0000-0000-000081210000}"/>
    <cellStyle name="40 % - Markeringsfarve2 3 2 5 2 5 2" xfId="38406" xr:uid="{00000000-0005-0000-0000-000000880000}"/>
    <cellStyle name="40 % - Markeringsfarve2 3 2 5 2 6" xfId="27887" xr:uid="{00000000-0005-0000-0000-0000F9870000}"/>
    <cellStyle name="40 % - Markeringsfarve2 3 2 5 3" xfId="6005" xr:uid="{00000000-0005-0000-0000-000082210000}"/>
    <cellStyle name="40 % - Markeringsfarve2 3 2 5 3 2" xfId="15864" xr:uid="{00000000-0005-0000-0000-000083210000}"/>
    <cellStyle name="40 % - Markeringsfarve2 3 2 5 3 2 2" xfId="38407" xr:uid="{00000000-0005-0000-0000-000002880000}"/>
    <cellStyle name="40 % - Markeringsfarve2 3 2 5 3 3" xfId="15865" xr:uid="{00000000-0005-0000-0000-000084210000}"/>
    <cellStyle name="40 % - Markeringsfarve2 3 2 5 3 3 2" xfId="38408" xr:uid="{00000000-0005-0000-0000-000003880000}"/>
    <cellStyle name="40 % - Markeringsfarve2 3 2 5 3 4" xfId="15866" xr:uid="{00000000-0005-0000-0000-000085210000}"/>
    <cellStyle name="40 % - Markeringsfarve2 3 2 5 3 4 2" xfId="38409" xr:uid="{00000000-0005-0000-0000-000004880000}"/>
    <cellStyle name="40 % - Markeringsfarve2 3 2 5 3 5" xfId="29745" xr:uid="{00000000-0005-0000-0000-000001880000}"/>
    <cellStyle name="40 % - Markeringsfarve2 3 2 5 4" xfId="8869" xr:uid="{00000000-0005-0000-0000-000086210000}"/>
    <cellStyle name="40 % - Markeringsfarve2 3 2 5 4 2" xfId="15867" xr:uid="{00000000-0005-0000-0000-000087210000}"/>
    <cellStyle name="40 % - Markeringsfarve2 3 2 5 4 2 2" xfId="38410" xr:uid="{00000000-0005-0000-0000-000006880000}"/>
    <cellStyle name="40 % - Markeringsfarve2 3 2 5 4 3" xfId="15868" xr:uid="{00000000-0005-0000-0000-000088210000}"/>
    <cellStyle name="40 % - Markeringsfarve2 3 2 5 4 3 2" xfId="38411" xr:uid="{00000000-0005-0000-0000-000007880000}"/>
    <cellStyle name="40 % - Markeringsfarve2 3 2 5 4 4" xfId="15869" xr:uid="{00000000-0005-0000-0000-000089210000}"/>
    <cellStyle name="40 % - Markeringsfarve2 3 2 5 4 4 2" xfId="38412" xr:uid="{00000000-0005-0000-0000-000008880000}"/>
    <cellStyle name="40 % - Markeringsfarve2 3 2 5 4 5" xfId="31518" xr:uid="{00000000-0005-0000-0000-000005880000}"/>
    <cellStyle name="40 % - Markeringsfarve2 3 2 5 5" xfId="15870" xr:uid="{00000000-0005-0000-0000-00008A210000}"/>
    <cellStyle name="40 % - Markeringsfarve2 3 2 5 5 2" xfId="38413" xr:uid="{00000000-0005-0000-0000-000009880000}"/>
    <cellStyle name="40 % - Markeringsfarve2 3 2 5 6" xfId="15871" xr:uid="{00000000-0005-0000-0000-00008B210000}"/>
    <cellStyle name="40 % - Markeringsfarve2 3 2 5 6 2" xfId="38414" xr:uid="{00000000-0005-0000-0000-00000A880000}"/>
    <cellStyle name="40 % - Markeringsfarve2 3 2 5 7" xfId="15872" xr:uid="{00000000-0005-0000-0000-00008C210000}"/>
    <cellStyle name="40 % - Markeringsfarve2 3 2 5 7 2" xfId="38415" xr:uid="{00000000-0005-0000-0000-00000B880000}"/>
    <cellStyle name="40 % - Markeringsfarve2 3 2 5 8" xfId="27886" xr:uid="{00000000-0005-0000-0000-0000F8870000}"/>
    <cellStyle name="40 % - Markeringsfarve2 3 2 6" xfId="15873" xr:uid="{00000000-0005-0000-0000-00008D210000}"/>
    <cellStyle name="40 % - Markeringsfarve2 3 2 6 2" xfId="15874" xr:uid="{00000000-0005-0000-0000-00008E210000}"/>
    <cellStyle name="40 % - Markeringsfarve2 3 2 6 3" xfId="15875" xr:uid="{00000000-0005-0000-0000-00008F210000}"/>
    <cellStyle name="40 % - Markeringsfarve2 3 2 6 3 2" xfId="15876" xr:uid="{00000000-0005-0000-0000-000090210000}"/>
    <cellStyle name="40 % - Markeringsfarve2 3 2 6 3 2 2" xfId="38418" xr:uid="{00000000-0005-0000-0000-00000E880000}"/>
    <cellStyle name="40 % - Markeringsfarve2 3 2 6 3 3" xfId="15877" xr:uid="{00000000-0005-0000-0000-000091210000}"/>
    <cellStyle name="40 % - Markeringsfarve2 3 2 6 3 3 2" xfId="38419" xr:uid="{00000000-0005-0000-0000-00000F880000}"/>
    <cellStyle name="40 % - Markeringsfarve2 3 2 6 3 4" xfId="38417" xr:uid="{00000000-0005-0000-0000-00000D880000}"/>
    <cellStyle name="40 % - Markeringsfarve2 3 2 6 4" xfId="38416" xr:uid="{00000000-0005-0000-0000-00000C880000}"/>
    <cellStyle name="40 % - Markeringsfarve2 3 2 7" xfId="15878" xr:uid="{00000000-0005-0000-0000-000092210000}"/>
    <cellStyle name="40 % - Markeringsfarve2 3 2 7 2" xfId="15879" xr:uid="{00000000-0005-0000-0000-000093210000}"/>
    <cellStyle name="40 % - Markeringsfarve2 3 2 7 2 2" xfId="38421" xr:uid="{00000000-0005-0000-0000-000011880000}"/>
    <cellStyle name="40 % - Markeringsfarve2 3 2 7 3" xfId="15880" xr:uid="{00000000-0005-0000-0000-000094210000}"/>
    <cellStyle name="40 % - Markeringsfarve2 3 2 7 3 2" xfId="38422" xr:uid="{00000000-0005-0000-0000-000012880000}"/>
    <cellStyle name="40 % - Markeringsfarve2 3 2 7 4" xfId="15881" xr:uid="{00000000-0005-0000-0000-000095210000}"/>
    <cellStyle name="40 % - Markeringsfarve2 3 2 7 4 2" xfId="38423" xr:uid="{00000000-0005-0000-0000-000013880000}"/>
    <cellStyle name="40 % - Markeringsfarve2 3 2 7 5" xfId="38420" xr:uid="{00000000-0005-0000-0000-000010880000}"/>
    <cellStyle name="40 % - Markeringsfarve2 3 2 8" xfId="15882" xr:uid="{00000000-0005-0000-0000-000096210000}"/>
    <cellStyle name="40 % - Markeringsfarve2 3 2 8 2" xfId="38424" xr:uid="{00000000-0005-0000-0000-000014880000}"/>
    <cellStyle name="40 % - Markeringsfarve2 3 2 9" xfId="15883" xr:uid="{00000000-0005-0000-0000-000097210000}"/>
    <cellStyle name="40 % - Markeringsfarve2 3 2 9 2" xfId="38425" xr:uid="{00000000-0005-0000-0000-000015880000}"/>
    <cellStyle name="40 % - Markeringsfarve2 3 3" xfId="1295" xr:uid="{00000000-0005-0000-0000-000098210000}"/>
    <cellStyle name="40 % - Markeringsfarve2 3 3 2" xfId="1296" xr:uid="{00000000-0005-0000-0000-000099210000}"/>
    <cellStyle name="40 % - Markeringsfarve2 3 3 2 2" xfId="1297" xr:uid="{00000000-0005-0000-0000-00009A210000}"/>
    <cellStyle name="40 % - Markeringsfarve2 3 3 2 2 2" xfId="6008" xr:uid="{00000000-0005-0000-0000-00009B210000}"/>
    <cellStyle name="40 % - Markeringsfarve2 3 3 2 2 2 2" xfId="15884" xr:uid="{00000000-0005-0000-0000-00009C210000}"/>
    <cellStyle name="40 % - Markeringsfarve2 3 3 2 2 2 2 2" xfId="38426" xr:uid="{00000000-0005-0000-0000-000019880000}"/>
    <cellStyle name="40 % - Markeringsfarve2 3 3 2 2 2 3" xfId="15885" xr:uid="{00000000-0005-0000-0000-00009D210000}"/>
    <cellStyle name="40 % - Markeringsfarve2 3 3 2 2 2 3 2" xfId="38427" xr:uid="{00000000-0005-0000-0000-00001A880000}"/>
    <cellStyle name="40 % - Markeringsfarve2 3 3 2 2 2 4" xfId="15886" xr:uid="{00000000-0005-0000-0000-00009E210000}"/>
    <cellStyle name="40 % - Markeringsfarve2 3 3 2 2 2 4 2" xfId="38428" xr:uid="{00000000-0005-0000-0000-00001B880000}"/>
    <cellStyle name="40 % - Markeringsfarve2 3 3 2 2 2 5" xfId="29748" xr:uid="{00000000-0005-0000-0000-000018880000}"/>
    <cellStyle name="40 % - Markeringsfarve2 3 3 2 2 3" xfId="8872" xr:uid="{00000000-0005-0000-0000-00009F210000}"/>
    <cellStyle name="40 % - Markeringsfarve2 3 3 2 2 3 2" xfId="31521" xr:uid="{00000000-0005-0000-0000-00001C880000}"/>
    <cellStyle name="40 % - Markeringsfarve2 3 3 2 2 4" xfId="15887" xr:uid="{00000000-0005-0000-0000-0000A0210000}"/>
    <cellStyle name="40 % - Markeringsfarve2 3 3 2 2 4 2" xfId="38429" xr:uid="{00000000-0005-0000-0000-00001D880000}"/>
    <cellStyle name="40 % - Markeringsfarve2 3 3 2 2 5" xfId="15888" xr:uid="{00000000-0005-0000-0000-0000A1210000}"/>
    <cellStyle name="40 % - Markeringsfarve2 3 3 2 2 5 2" xfId="38430" xr:uid="{00000000-0005-0000-0000-00001E880000}"/>
    <cellStyle name="40 % - Markeringsfarve2 3 3 2 2 6" xfId="27889" xr:uid="{00000000-0005-0000-0000-000017880000}"/>
    <cellStyle name="40 % - Markeringsfarve2 3 3 2 3" xfId="6007" xr:uid="{00000000-0005-0000-0000-0000A2210000}"/>
    <cellStyle name="40 % - Markeringsfarve2 3 3 2 3 2" xfId="15889" xr:uid="{00000000-0005-0000-0000-0000A3210000}"/>
    <cellStyle name="40 % - Markeringsfarve2 3 3 2 3 2 2" xfId="38431" xr:uid="{00000000-0005-0000-0000-000020880000}"/>
    <cellStyle name="40 % - Markeringsfarve2 3 3 2 3 3" xfId="15890" xr:uid="{00000000-0005-0000-0000-0000A4210000}"/>
    <cellStyle name="40 % - Markeringsfarve2 3 3 2 3 3 2" xfId="38432" xr:uid="{00000000-0005-0000-0000-000021880000}"/>
    <cellStyle name="40 % - Markeringsfarve2 3 3 2 3 4" xfId="15891" xr:uid="{00000000-0005-0000-0000-0000A5210000}"/>
    <cellStyle name="40 % - Markeringsfarve2 3 3 2 3 4 2" xfId="38433" xr:uid="{00000000-0005-0000-0000-000022880000}"/>
    <cellStyle name="40 % - Markeringsfarve2 3 3 2 3 5" xfId="29747" xr:uid="{00000000-0005-0000-0000-00001F880000}"/>
    <cellStyle name="40 % - Markeringsfarve2 3 3 2 4" xfId="8871" xr:uid="{00000000-0005-0000-0000-0000A6210000}"/>
    <cellStyle name="40 % - Markeringsfarve2 3 3 2 4 2" xfId="15892" xr:uid="{00000000-0005-0000-0000-0000A7210000}"/>
    <cellStyle name="40 % - Markeringsfarve2 3 3 2 4 2 2" xfId="38434" xr:uid="{00000000-0005-0000-0000-000024880000}"/>
    <cellStyle name="40 % - Markeringsfarve2 3 3 2 4 3" xfId="15893" xr:uid="{00000000-0005-0000-0000-0000A8210000}"/>
    <cellStyle name="40 % - Markeringsfarve2 3 3 2 4 3 2" xfId="38435" xr:uid="{00000000-0005-0000-0000-000025880000}"/>
    <cellStyle name="40 % - Markeringsfarve2 3 3 2 4 4" xfId="15894" xr:uid="{00000000-0005-0000-0000-0000A9210000}"/>
    <cellStyle name="40 % - Markeringsfarve2 3 3 2 4 4 2" xfId="38436" xr:uid="{00000000-0005-0000-0000-000026880000}"/>
    <cellStyle name="40 % - Markeringsfarve2 3 3 2 4 5" xfId="31520" xr:uid="{00000000-0005-0000-0000-000023880000}"/>
    <cellStyle name="40 % - Markeringsfarve2 3 3 2 5" xfId="15895" xr:uid="{00000000-0005-0000-0000-0000AA210000}"/>
    <cellStyle name="40 % - Markeringsfarve2 3 3 2 5 2" xfId="38437" xr:uid="{00000000-0005-0000-0000-000027880000}"/>
    <cellStyle name="40 % - Markeringsfarve2 3 3 2 6" xfId="15896" xr:uid="{00000000-0005-0000-0000-0000AB210000}"/>
    <cellStyle name="40 % - Markeringsfarve2 3 3 2 6 2" xfId="38438" xr:uid="{00000000-0005-0000-0000-000028880000}"/>
    <cellStyle name="40 % - Markeringsfarve2 3 3 2 7" xfId="15897" xr:uid="{00000000-0005-0000-0000-0000AC210000}"/>
    <cellStyle name="40 % - Markeringsfarve2 3 3 2 7 2" xfId="38439" xr:uid="{00000000-0005-0000-0000-000029880000}"/>
    <cellStyle name="40 % - Markeringsfarve2 3 3 2 8" xfId="27888" xr:uid="{00000000-0005-0000-0000-000016880000}"/>
    <cellStyle name="40 % - Markeringsfarve2 3 3 3" xfId="15898" xr:uid="{00000000-0005-0000-0000-0000AD210000}"/>
    <cellStyle name="40 % - Markeringsfarve2 3 3 3 2" xfId="15899" xr:uid="{00000000-0005-0000-0000-0000AE210000}"/>
    <cellStyle name="40 % - Markeringsfarve2 3 3 3 3" xfId="15900" xr:uid="{00000000-0005-0000-0000-0000AF210000}"/>
    <cellStyle name="40 % - Markeringsfarve2 3 3 3 3 2" xfId="15901" xr:uid="{00000000-0005-0000-0000-0000B0210000}"/>
    <cellStyle name="40 % - Markeringsfarve2 3 3 3 3 2 2" xfId="38442" xr:uid="{00000000-0005-0000-0000-00002C880000}"/>
    <cellStyle name="40 % - Markeringsfarve2 3 3 3 3 3" xfId="15902" xr:uid="{00000000-0005-0000-0000-0000B1210000}"/>
    <cellStyle name="40 % - Markeringsfarve2 3 3 3 3 3 2" xfId="38443" xr:uid="{00000000-0005-0000-0000-00002D880000}"/>
    <cellStyle name="40 % - Markeringsfarve2 3 3 3 3 4" xfId="38441" xr:uid="{00000000-0005-0000-0000-00002B880000}"/>
    <cellStyle name="40 % - Markeringsfarve2 3 3 3 4" xfId="38440" xr:uid="{00000000-0005-0000-0000-00002A880000}"/>
    <cellStyle name="40 % - Markeringsfarve2 3 3 4" xfId="15903" xr:uid="{00000000-0005-0000-0000-0000B2210000}"/>
    <cellStyle name="40 % - Markeringsfarve2 3 3 4 2" xfId="15904" xr:uid="{00000000-0005-0000-0000-0000B3210000}"/>
    <cellStyle name="40 % - Markeringsfarve2 3 3 4 2 2" xfId="38445" xr:uid="{00000000-0005-0000-0000-00002F880000}"/>
    <cellStyle name="40 % - Markeringsfarve2 3 3 4 3" xfId="15905" xr:uid="{00000000-0005-0000-0000-0000B4210000}"/>
    <cellStyle name="40 % - Markeringsfarve2 3 3 4 3 2" xfId="38446" xr:uid="{00000000-0005-0000-0000-000030880000}"/>
    <cellStyle name="40 % - Markeringsfarve2 3 3 4 4" xfId="15906" xr:uid="{00000000-0005-0000-0000-0000B5210000}"/>
    <cellStyle name="40 % - Markeringsfarve2 3 3 4 4 2" xfId="38447" xr:uid="{00000000-0005-0000-0000-000031880000}"/>
    <cellStyle name="40 % - Markeringsfarve2 3 3 4 5" xfId="38444" xr:uid="{00000000-0005-0000-0000-00002E880000}"/>
    <cellStyle name="40 % - Markeringsfarve2 3 3 5" xfId="15907" xr:uid="{00000000-0005-0000-0000-0000B6210000}"/>
    <cellStyle name="40 % - Markeringsfarve2 3 3 5 2" xfId="38448" xr:uid="{00000000-0005-0000-0000-000032880000}"/>
    <cellStyle name="40 % - Markeringsfarve2 3 3 6" xfId="15908" xr:uid="{00000000-0005-0000-0000-0000B7210000}"/>
    <cellStyle name="40 % - Markeringsfarve2 3 3 6 2" xfId="38449" xr:uid="{00000000-0005-0000-0000-000033880000}"/>
    <cellStyle name="40 % - Markeringsfarve2 3 3 7" xfId="15909" xr:uid="{00000000-0005-0000-0000-0000B8210000}"/>
    <cellStyle name="40 % - Markeringsfarve2 3 3 7 2" xfId="38450" xr:uid="{00000000-0005-0000-0000-000034880000}"/>
    <cellStyle name="40 % - Markeringsfarve2 3 4" xfId="1298" xr:uid="{00000000-0005-0000-0000-0000B9210000}"/>
    <cellStyle name="40 % - Markeringsfarve2 3 4 10" xfId="15910" xr:uid="{00000000-0005-0000-0000-0000BA210000}"/>
    <cellStyle name="40 % - Markeringsfarve2 3 4 10 2" xfId="38451" xr:uid="{00000000-0005-0000-0000-000036880000}"/>
    <cellStyle name="40 % - Markeringsfarve2 3 4 11" xfId="27890" xr:uid="{00000000-0005-0000-0000-000035880000}"/>
    <cellStyle name="40 % - Markeringsfarve2 3 4 2" xfId="1299" xr:uid="{00000000-0005-0000-0000-0000BB210000}"/>
    <cellStyle name="40 % - Markeringsfarve2 3 4 2 2" xfId="1300" xr:uid="{00000000-0005-0000-0000-0000BC210000}"/>
    <cellStyle name="40 % - Markeringsfarve2 3 4 2 2 2" xfId="6011" xr:uid="{00000000-0005-0000-0000-0000BD210000}"/>
    <cellStyle name="40 % - Markeringsfarve2 3 4 2 2 2 2" xfId="15911" xr:uid="{00000000-0005-0000-0000-0000BE210000}"/>
    <cellStyle name="40 % - Markeringsfarve2 3 4 2 2 2 2 2" xfId="38452" xr:uid="{00000000-0005-0000-0000-00003A880000}"/>
    <cellStyle name="40 % - Markeringsfarve2 3 4 2 2 2 3" xfId="15912" xr:uid="{00000000-0005-0000-0000-0000BF210000}"/>
    <cellStyle name="40 % - Markeringsfarve2 3 4 2 2 2 3 2" xfId="38453" xr:uid="{00000000-0005-0000-0000-00003B880000}"/>
    <cellStyle name="40 % - Markeringsfarve2 3 4 2 2 2 4" xfId="15913" xr:uid="{00000000-0005-0000-0000-0000C0210000}"/>
    <cellStyle name="40 % - Markeringsfarve2 3 4 2 2 2 4 2" xfId="38454" xr:uid="{00000000-0005-0000-0000-00003C880000}"/>
    <cellStyle name="40 % - Markeringsfarve2 3 4 2 2 2 5" xfId="29751" xr:uid="{00000000-0005-0000-0000-000039880000}"/>
    <cellStyle name="40 % - Markeringsfarve2 3 4 2 2 3" xfId="8875" xr:uid="{00000000-0005-0000-0000-0000C1210000}"/>
    <cellStyle name="40 % - Markeringsfarve2 3 4 2 2 3 2" xfId="31524" xr:uid="{00000000-0005-0000-0000-00003D880000}"/>
    <cellStyle name="40 % - Markeringsfarve2 3 4 2 2 4" xfId="15914" xr:uid="{00000000-0005-0000-0000-0000C2210000}"/>
    <cellStyle name="40 % - Markeringsfarve2 3 4 2 2 4 2" xfId="38455" xr:uid="{00000000-0005-0000-0000-00003E880000}"/>
    <cellStyle name="40 % - Markeringsfarve2 3 4 2 2 5" xfId="15915" xr:uid="{00000000-0005-0000-0000-0000C3210000}"/>
    <cellStyle name="40 % - Markeringsfarve2 3 4 2 2 5 2" xfId="38456" xr:uid="{00000000-0005-0000-0000-00003F880000}"/>
    <cellStyle name="40 % - Markeringsfarve2 3 4 2 2 6" xfId="27892" xr:uid="{00000000-0005-0000-0000-000038880000}"/>
    <cellStyle name="40 % - Markeringsfarve2 3 4 2 3" xfId="6010" xr:uid="{00000000-0005-0000-0000-0000C4210000}"/>
    <cellStyle name="40 % - Markeringsfarve2 3 4 2 3 2" xfId="15916" xr:uid="{00000000-0005-0000-0000-0000C5210000}"/>
    <cellStyle name="40 % - Markeringsfarve2 3 4 2 3 2 2" xfId="38457" xr:uid="{00000000-0005-0000-0000-000041880000}"/>
    <cellStyle name="40 % - Markeringsfarve2 3 4 2 3 3" xfId="15917" xr:uid="{00000000-0005-0000-0000-0000C6210000}"/>
    <cellStyle name="40 % - Markeringsfarve2 3 4 2 3 3 2" xfId="38458" xr:uid="{00000000-0005-0000-0000-000042880000}"/>
    <cellStyle name="40 % - Markeringsfarve2 3 4 2 3 4" xfId="15918" xr:uid="{00000000-0005-0000-0000-0000C7210000}"/>
    <cellStyle name="40 % - Markeringsfarve2 3 4 2 3 4 2" xfId="38459" xr:uid="{00000000-0005-0000-0000-000043880000}"/>
    <cellStyle name="40 % - Markeringsfarve2 3 4 2 3 5" xfId="29750" xr:uid="{00000000-0005-0000-0000-000040880000}"/>
    <cellStyle name="40 % - Markeringsfarve2 3 4 2 4" xfId="8874" xr:uid="{00000000-0005-0000-0000-0000C8210000}"/>
    <cellStyle name="40 % - Markeringsfarve2 3 4 2 4 2" xfId="15919" xr:uid="{00000000-0005-0000-0000-0000C9210000}"/>
    <cellStyle name="40 % - Markeringsfarve2 3 4 2 4 2 2" xfId="38460" xr:uid="{00000000-0005-0000-0000-000045880000}"/>
    <cellStyle name="40 % - Markeringsfarve2 3 4 2 4 3" xfId="15920" xr:uid="{00000000-0005-0000-0000-0000CA210000}"/>
    <cellStyle name="40 % - Markeringsfarve2 3 4 2 4 3 2" xfId="38461" xr:uid="{00000000-0005-0000-0000-000046880000}"/>
    <cellStyle name="40 % - Markeringsfarve2 3 4 2 4 4" xfId="15921" xr:uid="{00000000-0005-0000-0000-0000CB210000}"/>
    <cellStyle name="40 % - Markeringsfarve2 3 4 2 4 4 2" xfId="38462" xr:uid="{00000000-0005-0000-0000-000047880000}"/>
    <cellStyle name="40 % - Markeringsfarve2 3 4 2 4 5" xfId="31523" xr:uid="{00000000-0005-0000-0000-000044880000}"/>
    <cellStyle name="40 % - Markeringsfarve2 3 4 2 5" xfId="15922" xr:uid="{00000000-0005-0000-0000-0000CC210000}"/>
    <cellStyle name="40 % - Markeringsfarve2 3 4 2 5 2" xfId="38463" xr:uid="{00000000-0005-0000-0000-000048880000}"/>
    <cellStyle name="40 % - Markeringsfarve2 3 4 2 6" xfId="15923" xr:uid="{00000000-0005-0000-0000-0000CD210000}"/>
    <cellStyle name="40 % - Markeringsfarve2 3 4 2 6 2" xfId="38464" xr:uid="{00000000-0005-0000-0000-000049880000}"/>
    <cellStyle name="40 % - Markeringsfarve2 3 4 2 7" xfId="15924" xr:uid="{00000000-0005-0000-0000-0000CE210000}"/>
    <cellStyle name="40 % - Markeringsfarve2 3 4 2 7 2" xfId="38465" xr:uid="{00000000-0005-0000-0000-00004A880000}"/>
    <cellStyle name="40 % - Markeringsfarve2 3 4 2 8" xfId="27891" xr:uid="{00000000-0005-0000-0000-000037880000}"/>
    <cellStyle name="40 % - Markeringsfarve2 3 4 3" xfId="1301" xr:uid="{00000000-0005-0000-0000-0000CF210000}"/>
    <cellStyle name="40 % - Markeringsfarve2 3 4 3 2" xfId="1302" xr:uid="{00000000-0005-0000-0000-0000D0210000}"/>
    <cellStyle name="40 % - Markeringsfarve2 3 4 3 2 2" xfId="6013" xr:uid="{00000000-0005-0000-0000-0000D1210000}"/>
    <cellStyle name="40 % - Markeringsfarve2 3 4 3 2 2 2" xfId="15925" xr:uid="{00000000-0005-0000-0000-0000D2210000}"/>
    <cellStyle name="40 % - Markeringsfarve2 3 4 3 2 2 2 2" xfId="38466" xr:uid="{00000000-0005-0000-0000-00004E880000}"/>
    <cellStyle name="40 % - Markeringsfarve2 3 4 3 2 2 3" xfId="15926" xr:uid="{00000000-0005-0000-0000-0000D3210000}"/>
    <cellStyle name="40 % - Markeringsfarve2 3 4 3 2 2 3 2" xfId="38467" xr:uid="{00000000-0005-0000-0000-00004F880000}"/>
    <cellStyle name="40 % - Markeringsfarve2 3 4 3 2 2 4" xfId="15927" xr:uid="{00000000-0005-0000-0000-0000D4210000}"/>
    <cellStyle name="40 % - Markeringsfarve2 3 4 3 2 2 4 2" xfId="38468" xr:uid="{00000000-0005-0000-0000-000050880000}"/>
    <cellStyle name="40 % - Markeringsfarve2 3 4 3 2 2 5" xfId="29753" xr:uid="{00000000-0005-0000-0000-00004D880000}"/>
    <cellStyle name="40 % - Markeringsfarve2 3 4 3 2 3" xfId="8877" xr:uid="{00000000-0005-0000-0000-0000D5210000}"/>
    <cellStyle name="40 % - Markeringsfarve2 3 4 3 2 3 2" xfId="31526" xr:uid="{00000000-0005-0000-0000-000051880000}"/>
    <cellStyle name="40 % - Markeringsfarve2 3 4 3 2 4" xfId="15928" xr:uid="{00000000-0005-0000-0000-0000D6210000}"/>
    <cellStyle name="40 % - Markeringsfarve2 3 4 3 2 4 2" xfId="38469" xr:uid="{00000000-0005-0000-0000-000052880000}"/>
    <cellStyle name="40 % - Markeringsfarve2 3 4 3 2 5" xfId="15929" xr:uid="{00000000-0005-0000-0000-0000D7210000}"/>
    <cellStyle name="40 % - Markeringsfarve2 3 4 3 2 5 2" xfId="38470" xr:uid="{00000000-0005-0000-0000-000053880000}"/>
    <cellStyle name="40 % - Markeringsfarve2 3 4 3 2 6" xfId="27894" xr:uid="{00000000-0005-0000-0000-00004C880000}"/>
    <cellStyle name="40 % - Markeringsfarve2 3 4 3 3" xfId="6012" xr:uid="{00000000-0005-0000-0000-0000D8210000}"/>
    <cellStyle name="40 % - Markeringsfarve2 3 4 3 3 2" xfId="15930" xr:uid="{00000000-0005-0000-0000-0000D9210000}"/>
    <cellStyle name="40 % - Markeringsfarve2 3 4 3 3 2 2" xfId="38471" xr:uid="{00000000-0005-0000-0000-000055880000}"/>
    <cellStyle name="40 % - Markeringsfarve2 3 4 3 3 3" xfId="15931" xr:uid="{00000000-0005-0000-0000-0000DA210000}"/>
    <cellStyle name="40 % - Markeringsfarve2 3 4 3 3 3 2" xfId="38472" xr:uid="{00000000-0005-0000-0000-000056880000}"/>
    <cellStyle name="40 % - Markeringsfarve2 3 4 3 3 4" xfId="15932" xr:uid="{00000000-0005-0000-0000-0000DB210000}"/>
    <cellStyle name="40 % - Markeringsfarve2 3 4 3 3 4 2" xfId="38473" xr:uid="{00000000-0005-0000-0000-000057880000}"/>
    <cellStyle name="40 % - Markeringsfarve2 3 4 3 3 5" xfId="29752" xr:uid="{00000000-0005-0000-0000-000054880000}"/>
    <cellStyle name="40 % - Markeringsfarve2 3 4 3 4" xfId="8876" xr:uid="{00000000-0005-0000-0000-0000DC210000}"/>
    <cellStyle name="40 % - Markeringsfarve2 3 4 3 4 2" xfId="31525" xr:uid="{00000000-0005-0000-0000-000058880000}"/>
    <cellStyle name="40 % - Markeringsfarve2 3 4 3 5" xfId="15933" xr:uid="{00000000-0005-0000-0000-0000DD210000}"/>
    <cellStyle name="40 % - Markeringsfarve2 3 4 3 5 2" xfId="38474" xr:uid="{00000000-0005-0000-0000-000059880000}"/>
    <cellStyle name="40 % - Markeringsfarve2 3 4 3 6" xfId="15934" xr:uid="{00000000-0005-0000-0000-0000DE210000}"/>
    <cellStyle name="40 % - Markeringsfarve2 3 4 3 6 2" xfId="38475" xr:uid="{00000000-0005-0000-0000-00005A880000}"/>
    <cellStyle name="40 % - Markeringsfarve2 3 4 3 7" xfId="27893" xr:uid="{00000000-0005-0000-0000-00004B880000}"/>
    <cellStyle name="40 % - Markeringsfarve2 3 4 4" xfId="1303" xr:uid="{00000000-0005-0000-0000-0000DF210000}"/>
    <cellStyle name="40 % - Markeringsfarve2 3 4 4 2" xfId="6014" xr:uid="{00000000-0005-0000-0000-0000E0210000}"/>
    <cellStyle name="40 % - Markeringsfarve2 3 4 4 2 2" xfId="15935" xr:uid="{00000000-0005-0000-0000-0000E1210000}"/>
    <cellStyle name="40 % - Markeringsfarve2 3 4 4 2 2 2" xfId="38476" xr:uid="{00000000-0005-0000-0000-00005D880000}"/>
    <cellStyle name="40 % - Markeringsfarve2 3 4 4 2 3" xfId="15936" xr:uid="{00000000-0005-0000-0000-0000E2210000}"/>
    <cellStyle name="40 % - Markeringsfarve2 3 4 4 2 3 2" xfId="38477" xr:uid="{00000000-0005-0000-0000-00005E880000}"/>
    <cellStyle name="40 % - Markeringsfarve2 3 4 4 2 4" xfId="15937" xr:uid="{00000000-0005-0000-0000-0000E3210000}"/>
    <cellStyle name="40 % - Markeringsfarve2 3 4 4 2 4 2" xfId="38478" xr:uid="{00000000-0005-0000-0000-00005F880000}"/>
    <cellStyle name="40 % - Markeringsfarve2 3 4 4 2 5" xfId="29754" xr:uid="{00000000-0005-0000-0000-00005C880000}"/>
    <cellStyle name="40 % - Markeringsfarve2 3 4 4 3" xfId="8878" xr:uid="{00000000-0005-0000-0000-0000E4210000}"/>
    <cellStyle name="40 % - Markeringsfarve2 3 4 4 3 2" xfId="31527" xr:uid="{00000000-0005-0000-0000-000060880000}"/>
    <cellStyle name="40 % - Markeringsfarve2 3 4 4 4" xfId="15938" xr:uid="{00000000-0005-0000-0000-0000E5210000}"/>
    <cellStyle name="40 % - Markeringsfarve2 3 4 4 4 2" xfId="38479" xr:uid="{00000000-0005-0000-0000-000061880000}"/>
    <cellStyle name="40 % - Markeringsfarve2 3 4 4 5" xfId="15939" xr:uid="{00000000-0005-0000-0000-0000E6210000}"/>
    <cellStyle name="40 % - Markeringsfarve2 3 4 4 5 2" xfId="38480" xr:uid="{00000000-0005-0000-0000-000062880000}"/>
    <cellStyle name="40 % - Markeringsfarve2 3 4 4 6" xfId="27895" xr:uid="{00000000-0005-0000-0000-00005B880000}"/>
    <cellStyle name="40 % - Markeringsfarve2 3 4 5" xfId="1304" xr:uid="{00000000-0005-0000-0000-0000E7210000}"/>
    <cellStyle name="40 % - Markeringsfarve2 3 4 5 2" xfId="6015" xr:uid="{00000000-0005-0000-0000-0000E8210000}"/>
    <cellStyle name="40 % - Markeringsfarve2 3 4 5 2 2" xfId="15940" xr:uid="{00000000-0005-0000-0000-0000E9210000}"/>
    <cellStyle name="40 % - Markeringsfarve2 3 4 5 2 2 2" xfId="38481" xr:uid="{00000000-0005-0000-0000-000065880000}"/>
    <cellStyle name="40 % - Markeringsfarve2 3 4 5 2 3" xfId="15941" xr:uid="{00000000-0005-0000-0000-0000EA210000}"/>
    <cellStyle name="40 % - Markeringsfarve2 3 4 5 2 3 2" xfId="38482" xr:uid="{00000000-0005-0000-0000-000066880000}"/>
    <cellStyle name="40 % - Markeringsfarve2 3 4 5 2 4" xfId="15942" xr:uid="{00000000-0005-0000-0000-0000EB210000}"/>
    <cellStyle name="40 % - Markeringsfarve2 3 4 5 2 4 2" xfId="38483" xr:uid="{00000000-0005-0000-0000-000067880000}"/>
    <cellStyle name="40 % - Markeringsfarve2 3 4 5 2 5" xfId="29755" xr:uid="{00000000-0005-0000-0000-000064880000}"/>
    <cellStyle name="40 % - Markeringsfarve2 3 4 5 3" xfId="8879" xr:uid="{00000000-0005-0000-0000-0000EC210000}"/>
    <cellStyle name="40 % - Markeringsfarve2 3 4 5 3 2" xfId="31528" xr:uid="{00000000-0005-0000-0000-000068880000}"/>
    <cellStyle name="40 % - Markeringsfarve2 3 4 5 4" xfId="15943" xr:uid="{00000000-0005-0000-0000-0000ED210000}"/>
    <cellStyle name="40 % - Markeringsfarve2 3 4 5 4 2" xfId="38484" xr:uid="{00000000-0005-0000-0000-000069880000}"/>
    <cellStyle name="40 % - Markeringsfarve2 3 4 5 5" xfId="15944" xr:uid="{00000000-0005-0000-0000-0000EE210000}"/>
    <cellStyle name="40 % - Markeringsfarve2 3 4 5 5 2" xfId="38485" xr:uid="{00000000-0005-0000-0000-00006A880000}"/>
    <cellStyle name="40 % - Markeringsfarve2 3 4 5 6" xfId="27896" xr:uid="{00000000-0005-0000-0000-000063880000}"/>
    <cellStyle name="40 % - Markeringsfarve2 3 4 6" xfId="6009" xr:uid="{00000000-0005-0000-0000-0000EF210000}"/>
    <cellStyle name="40 % - Markeringsfarve2 3 4 6 2" xfId="15945" xr:uid="{00000000-0005-0000-0000-0000F0210000}"/>
    <cellStyle name="40 % - Markeringsfarve2 3 4 6 2 2" xfId="38486" xr:uid="{00000000-0005-0000-0000-00006C880000}"/>
    <cellStyle name="40 % - Markeringsfarve2 3 4 6 3" xfId="15946" xr:uid="{00000000-0005-0000-0000-0000F1210000}"/>
    <cellStyle name="40 % - Markeringsfarve2 3 4 6 3 2" xfId="38487" xr:uid="{00000000-0005-0000-0000-00006D880000}"/>
    <cellStyle name="40 % - Markeringsfarve2 3 4 6 4" xfId="15947" xr:uid="{00000000-0005-0000-0000-0000F2210000}"/>
    <cellStyle name="40 % - Markeringsfarve2 3 4 6 4 2" xfId="38488" xr:uid="{00000000-0005-0000-0000-00006E880000}"/>
    <cellStyle name="40 % - Markeringsfarve2 3 4 6 5" xfId="29749" xr:uid="{00000000-0005-0000-0000-00006B880000}"/>
    <cellStyle name="40 % - Markeringsfarve2 3 4 7" xfId="8873" xr:uid="{00000000-0005-0000-0000-0000F3210000}"/>
    <cellStyle name="40 % - Markeringsfarve2 3 4 7 2" xfId="15948" xr:uid="{00000000-0005-0000-0000-0000F4210000}"/>
    <cellStyle name="40 % - Markeringsfarve2 3 4 7 2 2" xfId="38489" xr:uid="{00000000-0005-0000-0000-000070880000}"/>
    <cellStyle name="40 % - Markeringsfarve2 3 4 7 3" xfId="15949" xr:uid="{00000000-0005-0000-0000-0000F5210000}"/>
    <cellStyle name="40 % - Markeringsfarve2 3 4 7 3 2" xfId="38490" xr:uid="{00000000-0005-0000-0000-000071880000}"/>
    <cellStyle name="40 % - Markeringsfarve2 3 4 7 4" xfId="15950" xr:uid="{00000000-0005-0000-0000-0000F6210000}"/>
    <cellStyle name="40 % - Markeringsfarve2 3 4 7 4 2" xfId="38491" xr:uid="{00000000-0005-0000-0000-000072880000}"/>
    <cellStyle name="40 % - Markeringsfarve2 3 4 7 5" xfId="31522" xr:uid="{00000000-0005-0000-0000-00006F880000}"/>
    <cellStyle name="40 % - Markeringsfarve2 3 4 8" xfId="15951" xr:uid="{00000000-0005-0000-0000-0000F7210000}"/>
    <cellStyle name="40 % - Markeringsfarve2 3 4 8 2" xfId="38492" xr:uid="{00000000-0005-0000-0000-000073880000}"/>
    <cellStyle name="40 % - Markeringsfarve2 3 4 9" xfId="15952" xr:uid="{00000000-0005-0000-0000-0000F8210000}"/>
    <cellStyle name="40 % - Markeringsfarve2 3 4 9 2" xfId="38493" xr:uid="{00000000-0005-0000-0000-000074880000}"/>
    <cellStyle name="40 % - Markeringsfarve2 3 5" xfId="1305" xr:uid="{00000000-0005-0000-0000-0000F9210000}"/>
    <cellStyle name="40 % - Markeringsfarve2 3 5 10" xfId="15953" xr:uid="{00000000-0005-0000-0000-0000FA210000}"/>
    <cellStyle name="40 % - Markeringsfarve2 3 5 10 2" xfId="38494" xr:uid="{00000000-0005-0000-0000-000076880000}"/>
    <cellStyle name="40 % - Markeringsfarve2 3 5 11" xfId="27897" xr:uid="{00000000-0005-0000-0000-000075880000}"/>
    <cellStyle name="40 % - Markeringsfarve2 3 5 2" xfId="1306" xr:uid="{00000000-0005-0000-0000-0000FB210000}"/>
    <cellStyle name="40 % - Markeringsfarve2 3 5 2 2" xfId="1307" xr:uid="{00000000-0005-0000-0000-0000FC210000}"/>
    <cellStyle name="40 % - Markeringsfarve2 3 5 2 2 2" xfId="6018" xr:uid="{00000000-0005-0000-0000-0000FD210000}"/>
    <cellStyle name="40 % - Markeringsfarve2 3 5 2 2 2 2" xfId="15954" xr:uid="{00000000-0005-0000-0000-0000FE210000}"/>
    <cellStyle name="40 % - Markeringsfarve2 3 5 2 2 2 2 2" xfId="38495" xr:uid="{00000000-0005-0000-0000-00007A880000}"/>
    <cellStyle name="40 % - Markeringsfarve2 3 5 2 2 2 3" xfId="15955" xr:uid="{00000000-0005-0000-0000-0000FF210000}"/>
    <cellStyle name="40 % - Markeringsfarve2 3 5 2 2 2 3 2" xfId="38496" xr:uid="{00000000-0005-0000-0000-00007B880000}"/>
    <cellStyle name="40 % - Markeringsfarve2 3 5 2 2 2 4" xfId="15956" xr:uid="{00000000-0005-0000-0000-000000220000}"/>
    <cellStyle name="40 % - Markeringsfarve2 3 5 2 2 2 4 2" xfId="38497" xr:uid="{00000000-0005-0000-0000-00007C880000}"/>
    <cellStyle name="40 % - Markeringsfarve2 3 5 2 2 2 5" xfId="29758" xr:uid="{00000000-0005-0000-0000-000079880000}"/>
    <cellStyle name="40 % - Markeringsfarve2 3 5 2 2 3" xfId="8882" xr:uid="{00000000-0005-0000-0000-000001220000}"/>
    <cellStyle name="40 % - Markeringsfarve2 3 5 2 2 3 2" xfId="31531" xr:uid="{00000000-0005-0000-0000-00007D880000}"/>
    <cellStyle name="40 % - Markeringsfarve2 3 5 2 2 4" xfId="15957" xr:uid="{00000000-0005-0000-0000-000002220000}"/>
    <cellStyle name="40 % - Markeringsfarve2 3 5 2 2 4 2" xfId="38498" xr:uid="{00000000-0005-0000-0000-00007E880000}"/>
    <cellStyle name="40 % - Markeringsfarve2 3 5 2 2 5" xfId="15958" xr:uid="{00000000-0005-0000-0000-000003220000}"/>
    <cellStyle name="40 % - Markeringsfarve2 3 5 2 2 5 2" xfId="38499" xr:uid="{00000000-0005-0000-0000-00007F880000}"/>
    <cellStyle name="40 % - Markeringsfarve2 3 5 2 2 6" xfId="27899" xr:uid="{00000000-0005-0000-0000-000078880000}"/>
    <cellStyle name="40 % - Markeringsfarve2 3 5 2 3" xfId="6017" xr:uid="{00000000-0005-0000-0000-000004220000}"/>
    <cellStyle name="40 % - Markeringsfarve2 3 5 2 3 2" xfId="15959" xr:uid="{00000000-0005-0000-0000-000005220000}"/>
    <cellStyle name="40 % - Markeringsfarve2 3 5 2 3 2 2" xfId="38500" xr:uid="{00000000-0005-0000-0000-000081880000}"/>
    <cellStyle name="40 % - Markeringsfarve2 3 5 2 3 3" xfId="15960" xr:uid="{00000000-0005-0000-0000-000006220000}"/>
    <cellStyle name="40 % - Markeringsfarve2 3 5 2 3 3 2" xfId="38501" xr:uid="{00000000-0005-0000-0000-000082880000}"/>
    <cellStyle name="40 % - Markeringsfarve2 3 5 2 3 4" xfId="15961" xr:uid="{00000000-0005-0000-0000-000007220000}"/>
    <cellStyle name="40 % - Markeringsfarve2 3 5 2 3 4 2" xfId="38502" xr:uid="{00000000-0005-0000-0000-000083880000}"/>
    <cellStyle name="40 % - Markeringsfarve2 3 5 2 3 5" xfId="29757" xr:uid="{00000000-0005-0000-0000-000080880000}"/>
    <cellStyle name="40 % - Markeringsfarve2 3 5 2 4" xfId="8881" xr:uid="{00000000-0005-0000-0000-000008220000}"/>
    <cellStyle name="40 % - Markeringsfarve2 3 5 2 4 2" xfId="15962" xr:uid="{00000000-0005-0000-0000-000009220000}"/>
    <cellStyle name="40 % - Markeringsfarve2 3 5 2 4 2 2" xfId="38503" xr:uid="{00000000-0005-0000-0000-000085880000}"/>
    <cellStyle name="40 % - Markeringsfarve2 3 5 2 4 3" xfId="15963" xr:uid="{00000000-0005-0000-0000-00000A220000}"/>
    <cellStyle name="40 % - Markeringsfarve2 3 5 2 4 3 2" xfId="38504" xr:uid="{00000000-0005-0000-0000-000086880000}"/>
    <cellStyle name="40 % - Markeringsfarve2 3 5 2 4 4" xfId="15964" xr:uid="{00000000-0005-0000-0000-00000B220000}"/>
    <cellStyle name="40 % - Markeringsfarve2 3 5 2 4 4 2" xfId="38505" xr:uid="{00000000-0005-0000-0000-000087880000}"/>
    <cellStyle name="40 % - Markeringsfarve2 3 5 2 4 5" xfId="31530" xr:uid="{00000000-0005-0000-0000-000084880000}"/>
    <cellStyle name="40 % - Markeringsfarve2 3 5 2 5" xfId="15965" xr:uid="{00000000-0005-0000-0000-00000C220000}"/>
    <cellStyle name="40 % - Markeringsfarve2 3 5 2 5 2" xfId="38506" xr:uid="{00000000-0005-0000-0000-000088880000}"/>
    <cellStyle name="40 % - Markeringsfarve2 3 5 2 6" xfId="15966" xr:uid="{00000000-0005-0000-0000-00000D220000}"/>
    <cellStyle name="40 % - Markeringsfarve2 3 5 2 6 2" xfId="38507" xr:uid="{00000000-0005-0000-0000-000089880000}"/>
    <cellStyle name="40 % - Markeringsfarve2 3 5 2 7" xfId="15967" xr:uid="{00000000-0005-0000-0000-00000E220000}"/>
    <cellStyle name="40 % - Markeringsfarve2 3 5 2 7 2" xfId="38508" xr:uid="{00000000-0005-0000-0000-00008A880000}"/>
    <cellStyle name="40 % - Markeringsfarve2 3 5 2 8" xfId="27898" xr:uid="{00000000-0005-0000-0000-000077880000}"/>
    <cellStyle name="40 % - Markeringsfarve2 3 5 3" xfId="1308" xr:uid="{00000000-0005-0000-0000-00000F220000}"/>
    <cellStyle name="40 % - Markeringsfarve2 3 5 3 2" xfId="1309" xr:uid="{00000000-0005-0000-0000-000010220000}"/>
    <cellStyle name="40 % - Markeringsfarve2 3 5 3 2 2" xfId="6020" xr:uid="{00000000-0005-0000-0000-000011220000}"/>
    <cellStyle name="40 % - Markeringsfarve2 3 5 3 2 2 2" xfId="15968" xr:uid="{00000000-0005-0000-0000-000012220000}"/>
    <cellStyle name="40 % - Markeringsfarve2 3 5 3 2 2 2 2" xfId="38509" xr:uid="{00000000-0005-0000-0000-00008E880000}"/>
    <cellStyle name="40 % - Markeringsfarve2 3 5 3 2 2 3" xfId="15969" xr:uid="{00000000-0005-0000-0000-000013220000}"/>
    <cellStyle name="40 % - Markeringsfarve2 3 5 3 2 2 3 2" xfId="38510" xr:uid="{00000000-0005-0000-0000-00008F880000}"/>
    <cellStyle name="40 % - Markeringsfarve2 3 5 3 2 2 4" xfId="15970" xr:uid="{00000000-0005-0000-0000-000014220000}"/>
    <cellStyle name="40 % - Markeringsfarve2 3 5 3 2 2 4 2" xfId="38511" xr:uid="{00000000-0005-0000-0000-000090880000}"/>
    <cellStyle name="40 % - Markeringsfarve2 3 5 3 2 2 5" xfId="29760" xr:uid="{00000000-0005-0000-0000-00008D880000}"/>
    <cellStyle name="40 % - Markeringsfarve2 3 5 3 2 3" xfId="8884" xr:uid="{00000000-0005-0000-0000-000015220000}"/>
    <cellStyle name="40 % - Markeringsfarve2 3 5 3 2 3 2" xfId="31533" xr:uid="{00000000-0005-0000-0000-000091880000}"/>
    <cellStyle name="40 % - Markeringsfarve2 3 5 3 2 4" xfId="15971" xr:uid="{00000000-0005-0000-0000-000016220000}"/>
    <cellStyle name="40 % - Markeringsfarve2 3 5 3 2 4 2" xfId="38512" xr:uid="{00000000-0005-0000-0000-000092880000}"/>
    <cellStyle name="40 % - Markeringsfarve2 3 5 3 2 5" xfId="15972" xr:uid="{00000000-0005-0000-0000-000017220000}"/>
    <cellStyle name="40 % - Markeringsfarve2 3 5 3 2 5 2" xfId="38513" xr:uid="{00000000-0005-0000-0000-000093880000}"/>
    <cellStyle name="40 % - Markeringsfarve2 3 5 3 2 6" xfId="27901" xr:uid="{00000000-0005-0000-0000-00008C880000}"/>
    <cellStyle name="40 % - Markeringsfarve2 3 5 3 3" xfId="6019" xr:uid="{00000000-0005-0000-0000-000018220000}"/>
    <cellStyle name="40 % - Markeringsfarve2 3 5 3 3 2" xfId="15973" xr:uid="{00000000-0005-0000-0000-000019220000}"/>
    <cellStyle name="40 % - Markeringsfarve2 3 5 3 3 2 2" xfId="38514" xr:uid="{00000000-0005-0000-0000-000095880000}"/>
    <cellStyle name="40 % - Markeringsfarve2 3 5 3 3 3" xfId="15974" xr:uid="{00000000-0005-0000-0000-00001A220000}"/>
    <cellStyle name="40 % - Markeringsfarve2 3 5 3 3 3 2" xfId="38515" xr:uid="{00000000-0005-0000-0000-000096880000}"/>
    <cellStyle name="40 % - Markeringsfarve2 3 5 3 3 4" xfId="15975" xr:uid="{00000000-0005-0000-0000-00001B220000}"/>
    <cellStyle name="40 % - Markeringsfarve2 3 5 3 3 4 2" xfId="38516" xr:uid="{00000000-0005-0000-0000-000097880000}"/>
    <cellStyle name="40 % - Markeringsfarve2 3 5 3 3 5" xfId="29759" xr:uid="{00000000-0005-0000-0000-000094880000}"/>
    <cellStyle name="40 % - Markeringsfarve2 3 5 3 4" xfId="8883" xr:uid="{00000000-0005-0000-0000-00001C220000}"/>
    <cellStyle name="40 % - Markeringsfarve2 3 5 3 4 2" xfId="31532" xr:uid="{00000000-0005-0000-0000-000098880000}"/>
    <cellStyle name="40 % - Markeringsfarve2 3 5 3 5" xfId="15976" xr:uid="{00000000-0005-0000-0000-00001D220000}"/>
    <cellStyle name="40 % - Markeringsfarve2 3 5 3 5 2" xfId="38517" xr:uid="{00000000-0005-0000-0000-000099880000}"/>
    <cellStyle name="40 % - Markeringsfarve2 3 5 3 6" xfId="15977" xr:uid="{00000000-0005-0000-0000-00001E220000}"/>
    <cellStyle name="40 % - Markeringsfarve2 3 5 3 6 2" xfId="38518" xr:uid="{00000000-0005-0000-0000-00009A880000}"/>
    <cellStyle name="40 % - Markeringsfarve2 3 5 3 7" xfId="27900" xr:uid="{00000000-0005-0000-0000-00008B880000}"/>
    <cellStyle name="40 % - Markeringsfarve2 3 5 4" xfId="1310" xr:uid="{00000000-0005-0000-0000-00001F220000}"/>
    <cellStyle name="40 % - Markeringsfarve2 3 5 4 2" xfId="6021" xr:uid="{00000000-0005-0000-0000-000020220000}"/>
    <cellStyle name="40 % - Markeringsfarve2 3 5 4 2 2" xfId="15978" xr:uid="{00000000-0005-0000-0000-000021220000}"/>
    <cellStyle name="40 % - Markeringsfarve2 3 5 4 2 2 2" xfId="38519" xr:uid="{00000000-0005-0000-0000-00009D880000}"/>
    <cellStyle name="40 % - Markeringsfarve2 3 5 4 2 3" xfId="15979" xr:uid="{00000000-0005-0000-0000-000022220000}"/>
    <cellStyle name="40 % - Markeringsfarve2 3 5 4 2 3 2" xfId="38520" xr:uid="{00000000-0005-0000-0000-00009E880000}"/>
    <cellStyle name="40 % - Markeringsfarve2 3 5 4 2 4" xfId="15980" xr:uid="{00000000-0005-0000-0000-000023220000}"/>
    <cellStyle name="40 % - Markeringsfarve2 3 5 4 2 4 2" xfId="38521" xr:uid="{00000000-0005-0000-0000-00009F880000}"/>
    <cellStyle name="40 % - Markeringsfarve2 3 5 4 2 5" xfId="29761" xr:uid="{00000000-0005-0000-0000-00009C880000}"/>
    <cellStyle name="40 % - Markeringsfarve2 3 5 4 3" xfId="8885" xr:uid="{00000000-0005-0000-0000-000024220000}"/>
    <cellStyle name="40 % - Markeringsfarve2 3 5 4 3 2" xfId="31534" xr:uid="{00000000-0005-0000-0000-0000A0880000}"/>
    <cellStyle name="40 % - Markeringsfarve2 3 5 4 4" xfId="15981" xr:uid="{00000000-0005-0000-0000-000025220000}"/>
    <cellStyle name="40 % - Markeringsfarve2 3 5 4 4 2" xfId="38522" xr:uid="{00000000-0005-0000-0000-0000A1880000}"/>
    <cellStyle name="40 % - Markeringsfarve2 3 5 4 5" xfId="15982" xr:uid="{00000000-0005-0000-0000-000026220000}"/>
    <cellStyle name="40 % - Markeringsfarve2 3 5 4 5 2" xfId="38523" xr:uid="{00000000-0005-0000-0000-0000A2880000}"/>
    <cellStyle name="40 % - Markeringsfarve2 3 5 4 6" xfId="27902" xr:uid="{00000000-0005-0000-0000-00009B880000}"/>
    <cellStyle name="40 % - Markeringsfarve2 3 5 5" xfId="1311" xr:uid="{00000000-0005-0000-0000-000027220000}"/>
    <cellStyle name="40 % - Markeringsfarve2 3 5 5 2" xfId="6022" xr:uid="{00000000-0005-0000-0000-000028220000}"/>
    <cellStyle name="40 % - Markeringsfarve2 3 5 5 2 2" xfId="15983" xr:uid="{00000000-0005-0000-0000-000029220000}"/>
    <cellStyle name="40 % - Markeringsfarve2 3 5 5 2 2 2" xfId="38524" xr:uid="{00000000-0005-0000-0000-0000A5880000}"/>
    <cellStyle name="40 % - Markeringsfarve2 3 5 5 2 3" xfId="15984" xr:uid="{00000000-0005-0000-0000-00002A220000}"/>
    <cellStyle name="40 % - Markeringsfarve2 3 5 5 2 3 2" xfId="38525" xr:uid="{00000000-0005-0000-0000-0000A6880000}"/>
    <cellStyle name="40 % - Markeringsfarve2 3 5 5 2 4" xfId="15985" xr:uid="{00000000-0005-0000-0000-00002B220000}"/>
    <cellStyle name="40 % - Markeringsfarve2 3 5 5 2 4 2" xfId="38526" xr:uid="{00000000-0005-0000-0000-0000A7880000}"/>
    <cellStyle name="40 % - Markeringsfarve2 3 5 5 2 5" xfId="29762" xr:uid="{00000000-0005-0000-0000-0000A4880000}"/>
    <cellStyle name="40 % - Markeringsfarve2 3 5 5 3" xfId="8886" xr:uid="{00000000-0005-0000-0000-00002C220000}"/>
    <cellStyle name="40 % - Markeringsfarve2 3 5 5 3 2" xfId="31535" xr:uid="{00000000-0005-0000-0000-0000A8880000}"/>
    <cellStyle name="40 % - Markeringsfarve2 3 5 5 4" xfId="15986" xr:uid="{00000000-0005-0000-0000-00002D220000}"/>
    <cellStyle name="40 % - Markeringsfarve2 3 5 5 4 2" xfId="38527" xr:uid="{00000000-0005-0000-0000-0000A9880000}"/>
    <cellStyle name="40 % - Markeringsfarve2 3 5 5 5" xfId="15987" xr:uid="{00000000-0005-0000-0000-00002E220000}"/>
    <cellStyle name="40 % - Markeringsfarve2 3 5 5 5 2" xfId="38528" xr:uid="{00000000-0005-0000-0000-0000AA880000}"/>
    <cellStyle name="40 % - Markeringsfarve2 3 5 5 6" xfId="27903" xr:uid="{00000000-0005-0000-0000-0000A3880000}"/>
    <cellStyle name="40 % - Markeringsfarve2 3 5 6" xfId="6016" xr:uid="{00000000-0005-0000-0000-00002F220000}"/>
    <cellStyle name="40 % - Markeringsfarve2 3 5 6 2" xfId="15988" xr:uid="{00000000-0005-0000-0000-000030220000}"/>
    <cellStyle name="40 % - Markeringsfarve2 3 5 6 2 2" xfId="38529" xr:uid="{00000000-0005-0000-0000-0000AC880000}"/>
    <cellStyle name="40 % - Markeringsfarve2 3 5 6 3" xfId="15989" xr:uid="{00000000-0005-0000-0000-000031220000}"/>
    <cellStyle name="40 % - Markeringsfarve2 3 5 6 3 2" xfId="38530" xr:uid="{00000000-0005-0000-0000-0000AD880000}"/>
    <cellStyle name="40 % - Markeringsfarve2 3 5 6 4" xfId="15990" xr:uid="{00000000-0005-0000-0000-000032220000}"/>
    <cellStyle name="40 % - Markeringsfarve2 3 5 6 4 2" xfId="38531" xr:uid="{00000000-0005-0000-0000-0000AE880000}"/>
    <cellStyle name="40 % - Markeringsfarve2 3 5 6 5" xfId="29756" xr:uid="{00000000-0005-0000-0000-0000AB880000}"/>
    <cellStyle name="40 % - Markeringsfarve2 3 5 7" xfId="8880" xr:uid="{00000000-0005-0000-0000-000033220000}"/>
    <cellStyle name="40 % - Markeringsfarve2 3 5 7 2" xfId="15991" xr:uid="{00000000-0005-0000-0000-000034220000}"/>
    <cellStyle name="40 % - Markeringsfarve2 3 5 7 2 2" xfId="38532" xr:uid="{00000000-0005-0000-0000-0000B0880000}"/>
    <cellStyle name="40 % - Markeringsfarve2 3 5 7 3" xfId="15992" xr:uid="{00000000-0005-0000-0000-000035220000}"/>
    <cellStyle name="40 % - Markeringsfarve2 3 5 7 3 2" xfId="38533" xr:uid="{00000000-0005-0000-0000-0000B1880000}"/>
    <cellStyle name="40 % - Markeringsfarve2 3 5 7 4" xfId="15993" xr:uid="{00000000-0005-0000-0000-000036220000}"/>
    <cellStyle name="40 % - Markeringsfarve2 3 5 7 4 2" xfId="38534" xr:uid="{00000000-0005-0000-0000-0000B2880000}"/>
    <cellStyle name="40 % - Markeringsfarve2 3 5 7 5" xfId="31529" xr:uid="{00000000-0005-0000-0000-0000AF880000}"/>
    <cellStyle name="40 % - Markeringsfarve2 3 5 8" xfId="15994" xr:uid="{00000000-0005-0000-0000-000037220000}"/>
    <cellStyle name="40 % - Markeringsfarve2 3 5 8 2" xfId="38535" xr:uid="{00000000-0005-0000-0000-0000B3880000}"/>
    <cellStyle name="40 % - Markeringsfarve2 3 5 9" xfId="15995" xr:uid="{00000000-0005-0000-0000-000038220000}"/>
    <cellStyle name="40 % - Markeringsfarve2 3 5 9 2" xfId="38536" xr:uid="{00000000-0005-0000-0000-0000B4880000}"/>
    <cellStyle name="40 % - Markeringsfarve2 3 6" xfId="1312" xr:uid="{00000000-0005-0000-0000-000039220000}"/>
    <cellStyle name="40 % - Markeringsfarve2 3 6 2" xfId="1313" xr:uid="{00000000-0005-0000-0000-00003A220000}"/>
    <cellStyle name="40 % - Markeringsfarve2 3 6 2 2" xfId="6024" xr:uid="{00000000-0005-0000-0000-00003B220000}"/>
    <cellStyle name="40 % - Markeringsfarve2 3 6 2 2 2" xfId="15996" xr:uid="{00000000-0005-0000-0000-00003C220000}"/>
    <cellStyle name="40 % - Markeringsfarve2 3 6 2 2 2 2" xfId="38537" xr:uid="{00000000-0005-0000-0000-0000B8880000}"/>
    <cellStyle name="40 % - Markeringsfarve2 3 6 2 2 3" xfId="15997" xr:uid="{00000000-0005-0000-0000-00003D220000}"/>
    <cellStyle name="40 % - Markeringsfarve2 3 6 2 2 3 2" xfId="38538" xr:uid="{00000000-0005-0000-0000-0000B9880000}"/>
    <cellStyle name="40 % - Markeringsfarve2 3 6 2 2 4" xfId="15998" xr:uid="{00000000-0005-0000-0000-00003E220000}"/>
    <cellStyle name="40 % - Markeringsfarve2 3 6 2 2 4 2" xfId="38539" xr:uid="{00000000-0005-0000-0000-0000BA880000}"/>
    <cellStyle name="40 % - Markeringsfarve2 3 6 2 2 5" xfId="29764" xr:uid="{00000000-0005-0000-0000-0000B7880000}"/>
    <cellStyle name="40 % - Markeringsfarve2 3 6 2 3" xfId="8888" xr:uid="{00000000-0005-0000-0000-00003F220000}"/>
    <cellStyle name="40 % - Markeringsfarve2 3 6 2 3 2" xfId="31537" xr:uid="{00000000-0005-0000-0000-0000BB880000}"/>
    <cellStyle name="40 % - Markeringsfarve2 3 6 2 4" xfId="15999" xr:uid="{00000000-0005-0000-0000-000040220000}"/>
    <cellStyle name="40 % - Markeringsfarve2 3 6 2 4 2" xfId="38540" xr:uid="{00000000-0005-0000-0000-0000BC880000}"/>
    <cellStyle name="40 % - Markeringsfarve2 3 6 2 5" xfId="16000" xr:uid="{00000000-0005-0000-0000-000041220000}"/>
    <cellStyle name="40 % - Markeringsfarve2 3 6 2 5 2" xfId="38541" xr:uid="{00000000-0005-0000-0000-0000BD880000}"/>
    <cellStyle name="40 % - Markeringsfarve2 3 6 2 6" xfId="27905" xr:uid="{00000000-0005-0000-0000-0000B6880000}"/>
    <cellStyle name="40 % - Markeringsfarve2 3 6 3" xfId="6023" xr:uid="{00000000-0005-0000-0000-000042220000}"/>
    <cellStyle name="40 % - Markeringsfarve2 3 6 3 2" xfId="16001" xr:uid="{00000000-0005-0000-0000-000043220000}"/>
    <cellStyle name="40 % - Markeringsfarve2 3 6 3 2 2" xfId="38542" xr:uid="{00000000-0005-0000-0000-0000BF880000}"/>
    <cellStyle name="40 % - Markeringsfarve2 3 6 3 3" xfId="16002" xr:uid="{00000000-0005-0000-0000-000044220000}"/>
    <cellStyle name="40 % - Markeringsfarve2 3 6 3 3 2" xfId="38543" xr:uid="{00000000-0005-0000-0000-0000C0880000}"/>
    <cellStyle name="40 % - Markeringsfarve2 3 6 3 4" xfId="16003" xr:uid="{00000000-0005-0000-0000-000045220000}"/>
    <cellStyle name="40 % - Markeringsfarve2 3 6 3 4 2" xfId="38544" xr:uid="{00000000-0005-0000-0000-0000C1880000}"/>
    <cellStyle name="40 % - Markeringsfarve2 3 6 3 5" xfId="29763" xr:uid="{00000000-0005-0000-0000-0000BE880000}"/>
    <cellStyle name="40 % - Markeringsfarve2 3 6 4" xfId="8887" xr:uid="{00000000-0005-0000-0000-000046220000}"/>
    <cellStyle name="40 % - Markeringsfarve2 3 6 4 2" xfId="16004" xr:uid="{00000000-0005-0000-0000-000047220000}"/>
    <cellStyle name="40 % - Markeringsfarve2 3 6 4 2 2" xfId="38545" xr:uid="{00000000-0005-0000-0000-0000C3880000}"/>
    <cellStyle name="40 % - Markeringsfarve2 3 6 4 3" xfId="16005" xr:uid="{00000000-0005-0000-0000-000048220000}"/>
    <cellStyle name="40 % - Markeringsfarve2 3 6 4 3 2" xfId="38546" xr:uid="{00000000-0005-0000-0000-0000C4880000}"/>
    <cellStyle name="40 % - Markeringsfarve2 3 6 4 4" xfId="16006" xr:uid="{00000000-0005-0000-0000-000049220000}"/>
    <cellStyle name="40 % - Markeringsfarve2 3 6 4 4 2" xfId="38547" xr:uid="{00000000-0005-0000-0000-0000C5880000}"/>
    <cellStyle name="40 % - Markeringsfarve2 3 6 4 5" xfId="31536" xr:uid="{00000000-0005-0000-0000-0000C2880000}"/>
    <cellStyle name="40 % - Markeringsfarve2 3 6 5" xfId="16007" xr:uid="{00000000-0005-0000-0000-00004A220000}"/>
    <cellStyle name="40 % - Markeringsfarve2 3 6 5 2" xfId="38548" xr:uid="{00000000-0005-0000-0000-0000C6880000}"/>
    <cellStyle name="40 % - Markeringsfarve2 3 6 6" xfId="16008" xr:uid="{00000000-0005-0000-0000-00004B220000}"/>
    <cellStyle name="40 % - Markeringsfarve2 3 6 6 2" xfId="38549" xr:uid="{00000000-0005-0000-0000-0000C7880000}"/>
    <cellStyle name="40 % - Markeringsfarve2 3 6 7" xfId="16009" xr:uid="{00000000-0005-0000-0000-00004C220000}"/>
    <cellStyle name="40 % - Markeringsfarve2 3 6 7 2" xfId="38550" xr:uid="{00000000-0005-0000-0000-0000C8880000}"/>
    <cellStyle name="40 % - Markeringsfarve2 3 6 8" xfId="27904" xr:uid="{00000000-0005-0000-0000-0000B5880000}"/>
    <cellStyle name="40 % - Markeringsfarve2 3 7" xfId="16010" xr:uid="{00000000-0005-0000-0000-00004D220000}"/>
    <cellStyle name="40 % - Markeringsfarve2 3 7 2" xfId="16011" xr:uid="{00000000-0005-0000-0000-00004E220000}"/>
    <cellStyle name="40 % - Markeringsfarve2 3 7 3" xfId="16012" xr:uid="{00000000-0005-0000-0000-00004F220000}"/>
    <cellStyle name="40 % - Markeringsfarve2 3 7 3 2" xfId="16013" xr:uid="{00000000-0005-0000-0000-000050220000}"/>
    <cellStyle name="40 % - Markeringsfarve2 3 7 3 2 2" xfId="38553" xr:uid="{00000000-0005-0000-0000-0000CB880000}"/>
    <cellStyle name="40 % - Markeringsfarve2 3 7 3 3" xfId="16014" xr:uid="{00000000-0005-0000-0000-000051220000}"/>
    <cellStyle name="40 % - Markeringsfarve2 3 7 3 3 2" xfId="38554" xr:uid="{00000000-0005-0000-0000-0000CC880000}"/>
    <cellStyle name="40 % - Markeringsfarve2 3 7 3 4" xfId="38552" xr:uid="{00000000-0005-0000-0000-0000CA880000}"/>
    <cellStyle name="40 % - Markeringsfarve2 3 7 4" xfId="38551" xr:uid="{00000000-0005-0000-0000-0000C9880000}"/>
    <cellStyle name="40 % - Markeringsfarve2 3 8" xfId="16015" xr:uid="{00000000-0005-0000-0000-000052220000}"/>
    <cellStyle name="40 % - Markeringsfarve2 3 8 2" xfId="16016" xr:uid="{00000000-0005-0000-0000-000053220000}"/>
    <cellStyle name="40 % - Markeringsfarve2 3 8 2 2" xfId="38556" xr:uid="{00000000-0005-0000-0000-0000CE880000}"/>
    <cellStyle name="40 % - Markeringsfarve2 3 8 3" xfId="16017" xr:uid="{00000000-0005-0000-0000-000054220000}"/>
    <cellStyle name="40 % - Markeringsfarve2 3 8 3 2" xfId="38557" xr:uid="{00000000-0005-0000-0000-0000CF880000}"/>
    <cellStyle name="40 % - Markeringsfarve2 3 8 4" xfId="16018" xr:uid="{00000000-0005-0000-0000-000055220000}"/>
    <cellStyle name="40 % - Markeringsfarve2 3 8 4 2" xfId="38558" xr:uid="{00000000-0005-0000-0000-0000D0880000}"/>
    <cellStyle name="40 % - Markeringsfarve2 3 8 5" xfId="38555" xr:uid="{00000000-0005-0000-0000-0000CD880000}"/>
    <cellStyle name="40 % - Markeringsfarve2 3 9" xfId="16019" xr:uid="{00000000-0005-0000-0000-000056220000}"/>
    <cellStyle name="40 % - Markeringsfarve2 3 9 2" xfId="38559" xr:uid="{00000000-0005-0000-0000-0000D1880000}"/>
    <cellStyle name="40 % - Markeringsfarve2 4" xfId="1314" xr:uid="{00000000-0005-0000-0000-000057220000}"/>
    <cellStyle name="40 % - Markeringsfarve2 4 10" xfId="16020" xr:uid="{00000000-0005-0000-0000-000058220000}"/>
    <cellStyle name="40 % - Markeringsfarve2 4 10 2" xfId="38560" xr:uid="{00000000-0005-0000-0000-0000D2880000}"/>
    <cellStyle name="40 % - Markeringsfarve2 4 2" xfId="1315" xr:uid="{00000000-0005-0000-0000-000059220000}"/>
    <cellStyle name="40 % - Markeringsfarve2 4 2 10" xfId="16021" xr:uid="{00000000-0005-0000-0000-00005A220000}"/>
    <cellStyle name="40 % - Markeringsfarve2 4 2 10 2" xfId="38561" xr:uid="{00000000-0005-0000-0000-0000D4880000}"/>
    <cellStyle name="40 % - Markeringsfarve2 4 2 11" xfId="27906" xr:uid="{00000000-0005-0000-0000-0000D3880000}"/>
    <cellStyle name="40 % - Markeringsfarve2 4 2 2" xfId="1316" xr:uid="{00000000-0005-0000-0000-00005B220000}"/>
    <cellStyle name="40 % - Markeringsfarve2 4 2 2 2" xfId="1317" xr:uid="{00000000-0005-0000-0000-00005C220000}"/>
    <cellStyle name="40 % - Markeringsfarve2 4 2 2 2 2" xfId="6027" xr:uid="{00000000-0005-0000-0000-00005D220000}"/>
    <cellStyle name="40 % - Markeringsfarve2 4 2 2 2 2 2" xfId="16022" xr:uid="{00000000-0005-0000-0000-00005E220000}"/>
    <cellStyle name="40 % - Markeringsfarve2 4 2 2 2 2 2 2" xfId="38562" xr:uid="{00000000-0005-0000-0000-0000D8880000}"/>
    <cellStyle name="40 % - Markeringsfarve2 4 2 2 2 2 3" xfId="16023" xr:uid="{00000000-0005-0000-0000-00005F220000}"/>
    <cellStyle name="40 % - Markeringsfarve2 4 2 2 2 2 3 2" xfId="38563" xr:uid="{00000000-0005-0000-0000-0000D9880000}"/>
    <cellStyle name="40 % - Markeringsfarve2 4 2 2 2 2 4" xfId="16024" xr:uid="{00000000-0005-0000-0000-000060220000}"/>
    <cellStyle name="40 % - Markeringsfarve2 4 2 2 2 2 4 2" xfId="38564" xr:uid="{00000000-0005-0000-0000-0000DA880000}"/>
    <cellStyle name="40 % - Markeringsfarve2 4 2 2 2 2 5" xfId="29767" xr:uid="{00000000-0005-0000-0000-0000D7880000}"/>
    <cellStyle name="40 % - Markeringsfarve2 4 2 2 2 3" xfId="8891" xr:uid="{00000000-0005-0000-0000-000061220000}"/>
    <cellStyle name="40 % - Markeringsfarve2 4 2 2 2 3 2" xfId="31540" xr:uid="{00000000-0005-0000-0000-0000DB880000}"/>
    <cellStyle name="40 % - Markeringsfarve2 4 2 2 2 4" xfId="16025" xr:uid="{00000000-0005-0000-0000-000062220000}"/>
    <cellStyle name="40 % - Markeringsfarve2 4 2 2 2 4 2" xfId="38565" xr:uid="{00000000-0005-0000-0000-0000DC880000}"/>
    <cellStyle name="40 % - Markeringsfarve2 4 2 2 2 5" xfId="16026" xr:uid="{00000000-0005-0000-0000-000063220000}"/>
    <cellStyle name="40 % - Markeringsfarve2 4 2 2 2 5 2" xfId="38566" xr:uid="{00000000-0005-0000-0000-0000DD880000}"/>
    <cellStyle name="40 % - Markeringsfarve2 4 2 2 2 6" xfId="27908" xr:uid="{00000000-0005-0000-0000-0000D6880000}"/>
    <cellStyle name="40 % - Markeringsfarve2 4 2 2 3" xfId="6026" xr:uid="{00000000-0005-0000-0000-000064220000}"/>
    <cellStyle name="40 % - Markeringsfarve2 4 2 2 3 2" xfId="16027" xr:uid="{00000000-0005-0000-0000-000065220000}"/>
    <cellStyle name="40 % - Markeringsfarve2 4 2 2 3 2 2" xfId="38567" xr:uid="{00000000-0005-0000-0000-0000DF880000}"/>
    <cellStyle name="40 % - Markeringsfarve2 4 2 2 3 3" xfId="16028" xr:uid="{00000000-0005-0000-0000-000066220000}"/>
    <cellStyle name="40 % - Markeringsfarve2 4 2 2 3 3 2" xfId="38568" xr:uid="{00000000-0005-0000-0000-0000E0880000}"/>
    <cellStyle name="40 % - Markeringsfarve2 4 2 2 3 4" xfId="16029" xr:uid="{00000000-0005-0000-0000-000067220000}"/>
    <cellStyle name="40 % - Markeringsfarve2 4 2 2 3 4 2" xfId="38569" xr:uid="{00000000-0005-0000-0000-0000E1880000}"/>
    <cellStyle name="40 % - Markeringsfarve2 4 2 2 3 5" xfId="29766" xr:uid="{00000000-0005-0000-0000-0000DE880000}"/>
    <cellStyle name="40 % - Markeringsfarve2 4 2 2 4" xfId="8890" xr:uid="{00000000-0005-0000-0000-000068220000}"/>
    <cellStyle name="40 % - Markeringsfarve2 4 2 2 4 2" xfId="16030" xr:uid="{00000000-0005-0000-0000-000069220000}"/>
    <cellStyle name="40 % - Markeringsfarve2 4 2 2 4 2 2" xfId="38570" xr:uid="{00000000-0005-0000-0000-0000E3880000}"/>
    <cellStyle name="40 % - Markeringsfarve2 4 2 2 4 3" xfId="16031" xr:uid="{00000000-0005-0000-0000-00006A220000}"/>
    <cellStyle name="40 % - Markeringsfarve2 4 2 2 4 3 2" xfId="38571" xr:uid="{00000000-0005-0000-0000-0000E4880000}"/>
    <cellStyle name="40 % - Markeringsfarve2 4 2 2 4 4" xfId="16032" xr:uid="{00000000-0005-0000-0000-00006B220000}"/>
    <cellStyle name="40 % - Markeringsfarve2 4 2 2 4 4 2" xfId="38572" xr:uid="{00000000-0005-0000-0000-0000E5880000}"/>
    <cellStyle name="40 % - Markeringsfarve2 4 2 2 4 5" xfId="31539" xr:uid="{00000000-0005-0000-0000-0000E2880000}"/>
    <cellStyle name="40 % - Markeringsfarve2 4 2 2 5" xfId="16033" xr:uid="{00000000-0005-0000-0000-00006C220000}"/>
    <cellStyle name="40 % - Markeringsfarve2 4 2 2 5 2" xfId="38573" xr:uid="{00000000-0005-0000-0000-0000E6880000}"/>
    <cellStyle name="40 % - Markeringsfarve2 4 2 2 6" xfId="16034" xr:uid="{00000000-0005-0000-0000-00006D220000}"/>
    <cellStyle name="40 % - Markeringsfarve2 4 2 2 6 2" xfId="38574" xr:uid="{00000000-0005-0000-0000-0000E7880000}"/>
    <cellStyle name="40 % - Markeringsfarve2 4 2 2 7" xfId="16035" xr:uid="{00000000-0005-0000-0000-00006E220000}"/>
    <cellStyle name="40 % - Markeringsfarve2 4 2 2 7 2" xfId="38575" xr:uid="{00000000-0005-0000-0000-0000E8880000}"/>
    <cellStyle name="40 % - Markeringsfarve2 4 2 2 8" xfId="27907" xr:uid="{00000000-0005-0000-0000-0000D5880000}"/>
    <cellStyle name="40 % - Markeringsfarve2 4 2 3" xfId="1318" xr:uid="{00000000-0005-0000-0000-00006F220000}"/>
    <cellStyle name="40 % - Markeringsfarve2 4 2 3 2" xfId="1319" xr:uid="{00000000-0005-0000-0000-000070220000}"/>
    <cellStyle name="40 % - Markeringsfarve2 4 2 3 2 2" xfId="6029" xr:uid="{00000000-0005-0000-0000-000071220000}"/>
    <cellStyle name="40 % - Markeringsfarve2 4 2 3 2 2 2" xfId="16036" xr:uid="{00000000-0005-0000-0000-000072220000}"/>
    <cellStyle name="40 % - Markeringsfarve2 4 2 3 2 2 2 2" xfId="38576" xr:uid="{00000000-0005-0000-0000-0000EC880000}"/>
    <cellStyle name="40 % - Markeringsfarve2 4 2 3 2 2 3" xfId="16037" xr:uid="{00000000-0005-0000-0000-000073220000}"/>
    <cellStyle name="40 % - Markeringsfarve2 4 2 3 2 2 3 2" xfId="38577" xr:uid="{00000000-0005-0000-0000-0000ED880000}"/>
    <cellStyle name="40 % - Markeringsfarve2 4 2 3 2 2 4" xfId="16038" xr:uid="{00000000-0005-0000-0000-000074220000}"/>
    <cellStyle name="40 % - Markeringsfarve2 4 2 3 2 2 4 2" xfId="38578" xr:uid="{00000000-0005-0000-0000-0000EE880000}"/>
    <cellStyle name="40 % - Markeringsfarve2 4 2 3 2 2 5" xfId="29769" xr:uid="{00000000-0005-0000-0000-0000EB880000}"/>
    <cellStyle name="40 % - Markeringsfarve2 4 2 3 2 3" xfId="8893" xr:uid="{00000000-0005-0000-0000-000075220000}"/>
    <cellStyle name="40 % - Markeringsfarve2 4 2 3 2 3 2" xfId="31542" xr:uid="{00000000-0005-0000-0000-0000EF880000}"/>
    <cellStyle name="40 % - Markeringsfarve2 4 2 3 2 4" xfId="16039" xr:uid="{00000000-0005-0000-0000-000076220000}"/>
    <cellStyle name="40 % - Markeringsfarve2 4 2 3 2 4 2" xfId="38579" xr:uid="{00000000-0005-0000-0000-0000F0880000}"/>
    <cellStyle name="40 % - Markeringsfarve2 4 2 3 2 5" xfId="16040" xr:uid="{00000000-0005-0000-0000-000077220000}"/>
    <cellStyle name="40 % - Markeringsfarve2 4 2 3 2 5 2" xfId="38580" xr:uid="{00000000-0005-0000-0000-0000F1880000}"/>
    <cellStyle name="40 % - Markeringsfarve2 4 2 3 2 6" xfId="27910" xr:uid="{00000000-0005-0000-0000-0000EA880000}"/>
    <cellStyle name="40 % - Markeringsfarve2 4 2 3 3" xfId="6028" xr:uid="{00000000-0005-0000-0000-000078220000}"/>
    <cellStyle name="40 % - Markeringsfarve2 4 2 3 3 2" xfId="16041" xr:uid="{00000000-0005-0000-0000-000079220000}"/>
    <cellStyle name="40 % - Markeringsfarve2 4 2 3 3 2 2" xfId="38581" xr:uid="{00000000-0005-0000-0000-0000F3880000}"/>
    <cellStyle name="40 % - Markeringsfarve2 4 2 3 3 3" xfId="16042" xr:uid="{00000000-0005-0000-0000-00007A220000}"/>
    <cellStyle name="40 % - Markeringsfarve2 4 2 3 3 3 2" xfId="38582" xr:uid="{00000000-0005-0000-0000-0000F4880000}"/>
    <cellStyle name="40 % - Markeringsfarve2 4 2 3 3 4" xfId="16043" xr:uid="{00000000-0005-0000-0000-00007B220000}"/>
    <cellStyle name="40 % - Markeringsfarve2 4 2 3 3 4 2" xfId="38583" xr:uid="{00000000-0005-0000-0000-0000F5880000}"/>
    <cellStyle name="40 % - Markeringsfarve2 4 2 3 3 5" xfId="29768" xr:uid="{00000000-0005-0000-0000-0000F2880000}"/>
    <cellStyle name="40 % - Markeringsfarve2 4 2 3 4" xfId="8892" xr:uid="{00000000-0005-0000-0000-00007C220000}"/>
    <cellStyle name="40 % - Markeringsfarve2 4 2 3 4 2" xfId="31541" xr:uid="{00000000-0005-0000-0000-0000F6880000}"/>
    <cellStyle name="40 % - Markeringsfarve2 4 2 3 5" xfId="16044" xr:uid="{00000000-0005-0000-0000-00007D220000}"/>
    <cellStyle name="40 % - Markeringsfarve2 4 2 3 5 2" xfId="38584" xr:uid="{00000000-0005-0000-0000-0000F7880000}"/>
    <cellStyle name="40 % - Markeringsfarve2 4 2 3 6" xfId="16045" xr:uid="{00000000-0005-0000-0000-00007E220000}"/>
    <cellStyle name="40 % - Markeringsfarve2 4 2 3 6 2" xfId="38585" xr:uid="{00000000-0005-0000-0000-0000F8880000}"/>
    <cellStyle name="40 % - Markeringsfarve2 4 2 3 7" xfId="27909" xr:uid="{00000000-0005-0000-0000-0000E9880000}"/>
    <cellStyle name="40 % - Markeringsfarve2 4 2 4" xfId="1320" xr:uid="{00000000-0005-0000-0000-00007F220000}"/>
    <cellStyle name="40 % - Markeringsfarve2 4 2 4 2" xfId="6030" xr:uid="{00000000-0005-0000-0000-000080220000}"/>
    <cellStyle name="40 % - Markeringsfarve2 4 2 4 2 2" xfId="16046" xr:uid="{00000000-0005-0000-0000-000081220000}"/>
    <cellStyle name="40 % - Markeringsfarve2 4 2 4 2 2 2" xfId="38586" xr:uid="{00000000-0005-0000-0000-0000FB880000}"/>
    <cellStyle name="40 % - Markeringsfarve2 4 2 4 2 3" xfId="16047" xr:uid="{00000000-0005-0000-0000-000082220000}"/>
    <cellStyle name="40 % - Markeringsfarve2 4 2 4 2 3 2" xfId="38587" xr:uid="{00000000-0005-0000-0000-0000FC880000}"/>
    <cellStyle name="40 % - Markeringsfarve2 4 2 4 2 4" xfId="16048" xr:uid="{00000000-0005-0000-0000-000083220000}"/>
    <cellStyle name="40 % - Markeringsfarve2 4 2 4 2 4 2" xfId="38588" xr:uid="{00000000-0005-0000-0000-0000FD880000}"/>
    <cellStyle name="40 % - Markeringsfarve2 4 2 4 2 5" xfId="29770" xr:uid="{00000000-0005-0000-0000-0000FA880000}"/>
    <cellStyle name="40 % - Markeringsfarve2 4 2 4 3" xfId="8894" xr:uid="{00000000-0005-0000-0000-000084220000}"/>
    <cellStyle name="40 % - Markeringsfarve2 4 2 4 3 2" xfId="31543" xr:uid="{00000000-0005-0000-0000-0000FE880000}"/>
    <cellStyle name="40 % - Markeringsfarve2 4 2 4 4" xfId="16049" xr:uid="{00000000-0005-0000-0000-000085220000}"/>
    <cellStyle name="40 % - Markeringsfarve2 4 2 4 4 2" xfId="38589" xr:uid="{00000000-0005-0000-0000-0000FF880000}"/>
    <cellStyle name="40 % - Markeringsfarve2 4 2 4 5" xfId="16050" xr:uid="{00000000-0005-0000-0000-000086220000}"/>
    <cellStyle name="40 % - Markeringsfarve2 4 2 4 5 2" xfId="38590" xr:uid="{00000000-0005-0000-0000-000000890000}"/>
    <cellStyle name="40 % - Markeringsfarve2 4 2 4 6" xfId="27911" xr:uid="{00000000-0005-0000-0000-0000F9880000}"/>
    <cellStyle name="40 % - Markeringsfarve2 4 2 5" xfId="1321" xr:uid="{00000000-0005-0000-0000-000087220000}"/>
    <cellStyle name="40 % - Markeringsfarve2 4 2 5 2" xfId="6031" xr:uid="{00000000-0005-0000-0000-000088220000}"/>
    <cellStyle name="40 % - Markeringsfarve2 4 2 5 2 2" xfId="16051" xr:uid="{00000000-0005-0000-0000-000089220000}"/>
    <cellStyle name="40 % - Markeringsfarve2 4 2 5 2 2 2" xfId="38591" xr:uid="{00000000-0005-0000-0000-000003890000}"/>
    <cellStyle name="40 % - Markeringsfarve2 4 2 5 2 3" xfId="16052" xr:uid="{00000000-0005-0000-0000-00008A220000}"/>
    <cellStyle name="40 % - Markeringsfarve2 4 2 5 2 3 2" xfId="38592" xr:uid="{00000000-0005-0000-0000-000004890000}"/>
    <cellStyle name="40 % - Markeringsfarve2 4 2 5 2 4" xfId="16053" xr:uid="{00000000-0005-0000-0000-00008B220000}"/>
    <cellStyle name="40 % - Markeringsfarve2 4 2 5 2 4 2" xfId="38593" xr:uid="{00000000-0005-0000-0000-000005890000}"/>
    <cellStyle name="40 % - Markeringsfarve2 4 2 5 2 5" xfId="29771" xr:uid="{00000000-0005-0000-0000-000002890000}"/>
    <cellStyle name="40 % - Markeringsfarve2 4 2 5 3" xfId="8895" xr:uid="{00000000-0005-0000-0000-00008C220000}"/>
    <cellStyle name="40 % - Markeringsfarve2 4 2 5 3 2" xfId="31544" xr:uid="{00000000-0005-0000-0000-000006890000}"/>
    <cellStyle name="40 % - Markeringsfarve2 4 2 5 4" xfId="16054" xr:uid="{00000000-0005-0000-0000-00008D220000}"/>
    <cellStyle name="40 % - Markeringsfarve2 4 2 5 4 2" xfId="38594" xr:uid="{00000000-0005-0000-0000-000007890000}"/>
    <cellStyle name="40 % - Markeringsfarve2 4 2 5 5" xfId="16055" xr:uid="{00000000-0005-0000-0000-00008E220000}"/>
    <cellStyle name="40 % - Markeringsfarve2 4 2 5 5 2" xfId="38595" xr:uid="{00000000-0005-0000-0000-000008890000}"/>
    <cellStyle name="40 % - Markeringsfarve2 4 2 5 6" xfId="27912" xr:uid="{00000000-0005-0000-0000-000001890000}"/>
    <cellStyle name="40 % - Markeringsfarve2 4 2 6" xfId="6025" xr:uid="{00000000-0005-0000-0000-00008F220000}"/>
    <cellStyle name="40 % - Markeringsfarve2 4 2 6 2" xfId="16056" xr:uid="{00000000-0005-0000-0000-000090220000}"/>
    <cellStyle name="40 % - Markeringsfarve2 4 2 6 2 2" xfId="38596" xr:uid="{00000000-0005-0000-0000-00000A890000}"/>
    <cellStyle name="40 % - Markeringsfarve2 4 2 6 3" xfId="16057" xr:uid="{00000000-0005-0000-0000-000091220000}"/>
    <cellStyle name="40 % - Markeringsfarve2 4 2 6 3 2" xfId="38597" xr:uid="{00000000-0005-0000-0000-00000B890000}"/>
    <cellStyle name="40 % - Markeringsfarve2 4 2 6 4" xfId="16058" xr:uid="{00000000-0005-0000-0000-000092220000}"/>
    <cellStyle name="40 % - Markeringsfarve2 4 2 6 4 2" xfId="38598" xr:uid="{00000000-0005-0000-0000-00000C890000}"/>
    <cellStyle name="40 % - Markeringsfarve2 4 2 6 5" xfId="29765" xr:uid="{00000000-0005-0000-0000-000009890000}"/>
    <cellStyle name="40 % - Markeringsfarve2 4 2 7" xfId="8889" xr:uid="{00000000-0005-0000-0000-000093220000}"/>
    <cellStyle name="40 % - Markeringsfarve2 4 2 7 2" xfId="16059" xr:uid="{00000000-0005-0000-0000-000094220000}"/>
    <cellStyle name="40 % - Markeringsfarve2 4 2 7 2 2" xfId="38599" xr:uid="{00000000-0005-0000-0000-00000E890000}"/>
    <cellStyle name="40 % - Markeringsfarve2 4 2 7 3" xfId="16060" xr:uid="{00000000-0005-0000-0000-000095220000}"/>
    <cellStyle name="40 % - Markeringsfarve2 4 2 7 3 2" xfId="38600" xr:uid="{00000000-0005-0000-0000-00000F890000}"/>
    <cellStyle name="40 % - Markeringsfarve2 4 2 7 4" xfId="16061" xr:uid="{00000000-0005-0000-0000-000096220000}"/>
    <cellStyle name="40 % - Markeringsfarve2 4 2 7 4 2" xfId="38601" xr:uid="{00000000-0005-0000-0000-000010890000}"/>
    <cellStyle name="40 % - Markeringsfarve2 4 2 7 5" xfId="31538" xr:uid="{00000000-0005-0000-0000-00000D890000}"/>
    <cellStyle name="40 % - Markeringsfarve2 4 2 8" xfId="16062" xr:uid="{00000000-0005-0000-0000-000097220000}"/>
    <cellStyle name="40 % - Markeringsfarve2 4 2 8 2" xfId="38602" xr:uid="{00000000-0005-0000-0000-000011890000}"/>
    <cellStyle name="40 % - Markeringsfarve2 4 2 9" xfId="16063" xr:uid="{00000000-0005-0000-0000-000098220000}"/>
    <cellStyle name="40 % - Markeringsfarve2 4 2 9 2" xfId="38603" xr:uid="{00000000-0005-0000-0000-000012890000}"/>
    <cellStyle name="40 % - Markeringsfarve2 4 3" xfId="1322" xr:uid="{00000000-0005-0000-0000-000099220000}"/>
    <cellStyle name="40 % - Markeringsfarve2 4 3 10" xfId="16064" xr:uid="{00000000-0005-0000-0000-00009A220000}"/>
    <cellStyle name="40 % - Markeringsfarve2 4 3 10 2" xfId="38604" xr:uid="{00000000-0005-0000-0000-000014890000}"/>
    <cellStyle name="40 % - Markeringsfarve2 4 3 11" xfId="27913" xr:uid="{00000000-0005-0000-0000-000013890000}"/>
    <cellStyle name="40 % - Markeringsfarve2 4 3 2" xfId="1323" xr:uid="{00000000-0005-0000-0000-00009B220000}"/>
    <cellStyle name="40 % - Markeringsfarve2 4 3 2 2" xfId="1324" xr:uid="{00000000-0005-0000-0000-00009C220000}"/>
    <cellStyle name="40 % - Markeringsfarve2 4 3 2 2 2" xfId="6034" xr:uid="{00000000-0005-0000-0000-00009D220000}"/>
    <cellStyle name="40 % - Markeringsfarve2 4 3 2 2 2 2" xfId="16065" xr:uid="{00000000-0005-0000-0000-00009E220000}"/>
    <cellStyle name="40 % - Markeringsfarve2 4 3 2 2 2 2 2" xfId="38605" xr:uid="{00000000-0005-0000-0000-000018890000}"/>
    <cellStyle name="40 % - Markeringsfarve2 4 3 2 2 2 3" xfId="16066" xr:uid="{00000000-0005-0000-0000-00009F220000}"/>
    <cellStyle name="40 % - Markeringsfarve2 4 3 2 2 2 3 2" xfId="38606" xr:uid="{00000000-0005-0000-0000-000019890000}"/>
    <cellStyle name="40 % - Markeringsfarve2 4 3 2 2 2 4" xfId="16067" xr:uid="{00000000-0005-0000-0000-0000A0220000}"/>
    <cellStyle name="40 % - Markeringsfarve2 4 3 2 2 2 4 2" xfId="38607" xr:uid="{00000000-0005-0000-0000-00001A890000}"/>
    <cellStyle name="40 % - Markeringsfarve2 4 3 2 2 2 5" xfId="29774" xr:uid="{00000000-0005-0000-0000-000017890000}"/>
    <cellStyle name="40 % - Markeringsfarve2 4 3 2 2 3" xfId="8898" xr:uid="{00000000-0005-0000-0000-0000A1220000}"/>
    <cellStyle name="40 % - Markeringsfarve2 4 3 2 2 3 2" xfId="31547" xr:uid="{00000000-0005-0000-0000-00001B890000}"/>
    <cellStyle name="40 % - Markeringsfarve2 4 3 2 2 4" xfId="16068" xr:uid="{00000000-0005-0000-0000-0000A2220000}"/>
    <cellStyle name="40 % - Markeringsfarve2 4 3 2 2 4 2" xfId="38608" xr:uid="{00000000-0005-0000-0000-00001C890000}"/>
    <cellStyle name="40 % - Markeringsfarve2 4 3 2 2 5" xfId="16069" xr:uid="{00000000-0005-0000-0000-0000A3220000}"/>
    <cellStyle name="40 % - Markeringsfarve2 4 3 2 2 5 2" xfId="38609" xr:uid="{00000000-0005-0000-0000-00001D890000}"/>
    <cellStyle name="40 % - Markeringsfarve2 4 3 2 2 6" xfId="27915" xr:uid="{00000000-0005-0000-0000-000016890000}"/>
    <cellStyle name="40 % - Markeringsfarve2 4 3 2 3" xfId="6033" xr:uid="{00000000-0005-0000-0000-0000A4220000}"/>
    <cellStyle name="40 % - Markeringsfarve2 4 3 2 3 2" xfId="16070" xr:uid="{00000000-0005-0000-0000-0000A5220000}"/>
    <cellStyle name="40 % - Markeringsfarve2 4 3 2 3 2 2" xfId="38610" xr:uid="{00000000-0005-0000-0000-00001F890000}"/>
    <cellStyle name="40 % - Markeringsfarve2 4 3 2 3 3" xfId="16071" xr:uid="{00000000-0005-0000-0000-0000A6220000}"/>
    <cellStyle name="40 % - Markeringsfarve2 4 3 2 3 3 2" xfId="38611" xr:uid="{00000000-0005-0000-0000-000020890000}"/>
    <cellStyle name="40 % - Markeringsfarve2 4 3 2 3 4" xfId="16072" xr:uid="{00000000-0005-0000-0000-0000A7220000}"/>
    <cellStyle name="40 % - Markeringsfarve2 4 3 2 3 4 2" xfId="38612" xr:uid="{00000000-0005-0000-0000-000021890000}"/>
    <cellStyle name="40 % - Markeringsfarve2 4 3 2 3 5" xfId="29773" xr:uid="{00000000-0005-0000-0000-00001E890000}"/>
    <cellStyle name="40 % - Markeringsfarve2 4 3 2 4" xfId="8897" xr:uid="{00000000-0005-0000-0000-0000A8220000}"/>
    <cellStyle name="40 % - Markeringsfarve2 4 3 2 4 2" xfId="16073" xr:uid="{00000000-0005-0000-0000-0000A9220000}"/>
    <cellStyle name="40 % - Markeringsfarve2 4 3 2 4 2 2" xfId="38613" xr:uid="{00000000-0005-0000-0000-000023890000}"/>
    <cellStyle name="40 % - Markeringsfarve2 4 3 2 4 3" xfId="16074" xr:uid="{00000000-0005-0000-0000-0000AA220000}"/>
    <cellStyle name="40 % - Markeringsfarve2 4 3 2 4 3 2" xfId="38614" xr:uid="{00000000-0005-0000-0000-000024890000}"/>
    <cellStyle name="40 % - Markeringsfarve2 4 3 2 4 4" xfId="16075" xr:uid="{00000000-0005-0000-0000-0000AB220000}"/>
    <cellStyle name="40 % - Markeringsfarve2 4 3 2 4 4 2" xfId="38615" xr:uid="{00000000-0005-0000-0000-000025890000}"/>
    <cellStyle name="40 % - Markeringsfarve2 4 3 2 4 5" xfId="31546" xr:uid="{00000000-0005-0000-0000-000022890000}"/>
    <cellStyle name="40 % - Markeringsfarve2 4 3 2 5" xfId="16076" xr:uid="{00000000-0005-0000-0000-0000AC220000}"/>
    <cellStyle name="40 % - Markeringsfarve2 4 3 2 5 2" xfId="38616" xr:uid="{00000000-0005-0000-0000-000026890000}"/>
    <cellStyle name="40 % - Markeringsfarve2 4 3 2 6" xfId="16077" xr:uid="{00000000-0005-0000-0000-0000AD220000}"/>
    <cellStyle name="40 % - Markeringsfarve2 4 3 2 6 2" xfId="38617" xr:uid="{00000000-0005-0000-0000-000027890000}"/>
    <cellStyle name="40 % - Markeringsfarve2 4 3 2 7" xfId="16078" xr:uid="{00000000-0005-0000-0000-0000AE220000}"/>
    <cellStyle name="40 % - Markeringsfarve2 4 3 2 7 2" xfId="38618" xr:uid="{00000000-0005-0000-0000-000028890000}"/>
    <cellStyle name="40 % - Markeringsfarve2 4 3 2 8" xfId="27914" xr:uid="{00000000-0005-0000-0000-000015890000}"/>
    <cellStyle name="40 % - Markeringsfarve2 4 3 3" xfId="1325" xr:uid="{00000000-0005-0000-0000-0000AF220000}"/>
    <cellStyle name="40 % - Markeringsfarve2 4 3 3 2" xfId="1326" xr:uid="{00000000-0005-0000-0000-0000B0220000}"/>
    <cellStyle name="40 % - Markeringsfarve2 4 3 3 2 2" xfId="6036" xr:uid="{00000000-0005-0000-0000-0000B1220000}"/>
    <cellStyle name="40 % - Markeringsfarve2 4 3 3 2 2 2" xfId="16079" xr:uid="{00000000-0005-0000-0000-0000B2220000}"/>
    <cellStyle name="40 % - Markeringsfarve2 4 3 3 2 2 2 2" xfId="38619" xr:uid="{00000000-0005-0000-0000-00002C890000}"/>
    <cellStyle name="40 % - Markeringsfarve2 4 3 3 2 2 3" xfId="16080" xr:uid="{00000000-0005-0000-0000-0000B3220000}"/>
    <cellStyle name="40 % - Markeringsfarve2 4 3 3 2 2 3 2" xfId="38620" xr:uid="{00000000-0005-0000-0000-00002D890000}"/>
    <cellStyle name="40 % - Markeringsfarve2 4 3 3 2 2 4" xfId="16081" xr:uid="{00000000-0005-0000-0000-0000B4220000}"/>
    <cellStyle name="40 % - Markeringsfarve2 4 3 3 2 2 4 2" xfId="38621" xr:uid="{00000000-0005-0000-0000-00002E890000}"/>
    <cellStyle name="40 % - Markeringsfarve2 4 3 3 2 2 5" xfId="29776" xr:uid="{00000000-0005-0000-0000-00002B890000}"/>
    <cellStyle name="40 % - Markeringsfarve2 4 3 3 2 3" xfId="8900" xr:uid="{00000000-0005-0000-0000-0000B5220000}"/>
    <cellStyle name="40 % - Markeringsfarve2 4 3 3 2 3 2" xfId="31549" xr:uid="{00000000-0005-0000-0000-00002F890000}"/>
    <cellStyle name="40 % - Markeringsfarve2 4 3 3 2 4" xfId="16082" xr:uid="{00000000-0005-0000-0000-0000B6220000}"/>
    <cellStyle name="40 % - Markeringsfarve2 4 3 3 2 4 2" xfId="38622" xr:uid="{00000000-0005-0000-0000-000030890000}"/>
    <cellStyle name="40 % - Markeringsfarve2 4 3 3 2 5" xfId="16083" xr:uid="{00000000-0005-0000-0000-0000B7220000}"/>
    <cellStyle name="40 % - Markeringsfarve2 4 3 3 2 5 2" xfId="38623" xr:uid="{00000000-0005-0000-0000-000031890000}"/>
    <cellStyle name="40 % - Markeringsfarve2 4 3 3 2 6" xfId="27917" xr:uid="{00000000-0005-0000-0000-00002A890000}"/>
    <cellStyle name="40 % - Markeringsfarve2 4 3 3 3" xfId="6035" xr:uid="{00000000-0005-0000-0000-0000B8220000}"/>
    <cellStyle name="40 % - Markeringsfarve2 4 3 3 3 2" xfId="16084" xr:uid="{00000000-0005-0000-0000-0000B9220000}"/>
    <cellStyle name="40 % - Markeringsfarve2 4 3 3 3 2 2" xfId="38624" xr:uid="{00000000-0005-0000-0000-000033890000}"/>
    <cellStyle name="40 % - Markeringsfarve2 4 3 3 3 3" xfId="16085" xr:uid="{00000000-0005-0000-0000-0000BA220000}"/>
    <cellStyle name="40 % - Markeringsfarve2 4 3 3 3 3 2" xfId="38625" xr:uid="{00000000-0005-0000-0000-000034890000}"/>
    <cellStyle name="40 % - Markeringsfarve2 4 3 3 3 4" xfId="16086" xr:uid="{00000000-0005-0000-0000-0000BB220000}"/>
    <cellStyle name="40 % - Markeringsfarve2 4 3 3 3 4 2" xfId="38626" xr:uid="{00000000-0005-0000-0000-000035890000}"/>
    <cellStyle name="40 % - Markeringsfarve2 4 3 3 3 5" xfId="29775" xr:uid="{00000000-0005-0000-0000-000032890000}"/>
    <cellStyle name="40 % - Markeringsfarve2 4 3 3 4" xfId="8899" xr:uid="{00000000-0005-0000-0000-0000BC220000}"/>
    <cellStyle name="40 % - Markeringsfarve2 4 3 3 4 2" xfId="31548" xr:uid="{00000000-0005-0000-0000-000036890000}"/>
    <cellStyle name="40 % - Markeringsfarve2 4 3 3 5" xfId="16087" xr:uid="{00000000-0005-0000-0000-0000BD220000}"/>
    <cellStyle name="40 % - Markeringsfarve2 4 3 3 5 2" xfId="38627" xr:uid="{00000000-0005-0000-0000-000037890000}"/>
    <cellStyle name="40 % - Markeringsfarve2 4 3 3 6" xfId="16088" xr:uid="{00000000-0005-0000-0000-0000BE220000}"/>
    <cellStyle name="40 % - Markeringsfarve2 4 3 3 6 2" xfId="38628" xr:uid="{00000000-0005-0000-0000-000038890000}"/>
    <cellStyle name="40 % - Markeringsfarve2 4 3 3 7" xfId="27916" xr:uid="{00000000-0005-0000-0000-000029890000}"/>
    <cellStyle name="40 % - Markeringsfarve2 4 3 4" xfId="1327" xr:uid="{00000000-0005-0000-0000-0000BF220000}"/>
    <cellStyle name="40 % - Markeringsfarve2 4 3 4 2" xfId="6037" xr:uid="{00000000-0005-0000-0000-0000C0220000}"/>
    <cellStyle name="40 % - Markeringsfarve2 4 3 4 2 2" xfId="16089" xr:uid="{00000000-0005-0000-0000-0000C1220000}"/>
    <cellStyle name="40 % - Markeringsfarve2 4 3 4 2 2 2" xfId="38629" xr:uid="{00000000-0005-0000-0000-00003B890000}"/>
    <cellStyle name="40 % - Markeringsfarve2 4 3 4 2 3" xfId="16090" xr:uid="{00000000-0005-0000-0000-0000C2220000}"/>
    <cellStyle name="40 % - Markeringsfarve2 4 3 4 2 3 2" xfId="38630" xr:uid="{00000000-0005-0000-0000-00003C890000}"/>
    <cellStyle name="40 % - Markeringsfarve2 4 3 4 2 4" xfId="16091" xr:uid="{00000000-0005-0000-0000-0000C3220000}"/>
    <cellStyle name="40 % - Markeringsfarve2 4 3 4 2 4 2" xfId="38631" xr:uid="{00000000-0005-0000-0000-00003D890000}"/>
    <cellStyle name="40 % - Markeringsfarve2 4 3 4 2 5" xfId="29777" xr:uid="{00000000-0005-0000-0000-00003A890000}"/>
    <cellStyle name="40 % - Markeringsfarve2 4 3 4 3" xfId="8901" xr:uid="{00000000-0005-0000-0000-0000C4220000}"/>
    <cellStyle name="40 % - Markeringsfarve2 4 3 4 3 2" xfId="31550" xr:uid="{00000000-0005-0000-0000-00003E890000}"/>
    <cellStyle name="40 % - Markeringsfarve2 4 3 4 4" xfId="16092" xr:uid="{00000000-0005-0000-0000-0000C5220000}"/>
    <cellStyle name="40 % - Markeringsfarve2 4 3 4 4 2" xfId="38632" xr:uid="{00000000-0005-0000-0000-00003F890000}"/>
    <cellStyle name="40 % - Markeringsfarve2 4 3 4 5" xfId="16093" xr:uid="{00000000-0005-0000-0000-0000C6220000}"/>
    <cellStyle name="40 % - Markeringsfarve2 4 3 4 5 2" xfId="38633" xr:uid="{00000000-0005-0000-0000-000040890000}"/>
    <cellStyle name="40 % - Markeringsfarve2 4 3 4 6" xfId="27918" xr:uid="{00000000-0005-0000-0000-000039890000}"/>
    <cellStyle name="40 % - Markeringsfarve2 4 3 5" xfId="1328" xr:uid="{00000000-0005-0000-0000-0000C7220000}"/>
    <cellStyle name="40 % - Markeringsfarve2 4 3 5 2" xfId="6038" xr:uid="{00000000-0005-0000-0000-0000C8220000}"/>
    <cellStyle name="40 % - Markeringsfarve2 4 3 5 2 2" xfId="16094" xr:uid="{00000000-0005-0000-0000-0000C9220000}"/>
    <cellStyle name="40 % - Markeringsfarve2 4 3 5 2 2 2" xfId="38634" xr:uid="{00000000-0005-0000-0000-000043890000}"/>
    <cellStyle name="40 % - Markeringsfarve2 4 3 5 2 3" xfId="16095" xr:uid="{00000000-0005-0000-0000-0000CA220000}"/>
    <cellStyle name="40 % - Markeringsfarve2 4 3 5 2 3 2" xfId="38635" xr:uid="{00000000-0005-0000-0000-000044890000}"/>
    <cellStyle name="40 % - Markeringsfarve2 4 3 5 2 4" xfId="16096" xr:uid="{00000000-0005-0000-0000-0000CB220000}"/>
    <cellStyle name="40 % - Markeringsfarve2 4 3 5 2 4 2" xfId="38636" xr:uid="{00000000-0005-0000-0000-000045890000}"/>
    <cellStyle name="40 % - Markeringsfarve2 4 3 5 2 5" xfId="29778" xr:uid="{00000000-0005-0000-0000-000042890000}"/>
    <cellStyle name="40 % - Markeringsfarve2 4 3 5 3" xfId="8902" xr:uid="{00000000-0005-0000-0000-0000CC220000}"/>
    <cellStyle name="40 % - Markeringsfarve2 4 3 5 3 2" xfId="31551" xr:uid="{00000000-0005-0000-0000-000046890000}"/>
    <cellStyle name="40 % - Markeringsfarve2 4 3 5 4" xfId="16097" xr:uid="{00000000-0005-0000-0000-0000CD220000}"/>
    <cellStyle name="40 % - Markeringsfarve2 4 3 5 4 2" xfId="38637" xr:uid="{00000000-0005-0000-0000-000047890000}"/>
    <cellStyle name="40 % - Markeringsfarve2 4 3 5 5" xfId="16098" xr:uid="{00000000-0005-0000-0000-0000CE220000}"/>
    <cellStyle name="40 % - Markeringsfarve2 4 3 5 5 2" xfId="38638" xr:uid="{00000000-0005-0000-0000-000048890000}"/>
    <cellStyle name="40 % - Markeringsfarve2 4 3 5 6" xfId="27919" xr:uid="{00000000-0005-0000-0000-000041890000}"/>
    <cellStyle name="40 % - Markeringsfarve2 4 3 6" xfId="6032" xr:uid="{00000000-0005-0000-0000-0000CF220000}"/>
    <cellStyle name="40 % - Markeringsfarve2 4 3 6 2" xfId="16099" xr:uid="{00000000-0005-0000-0000-0000D0220000}"/>
    <cellStyle name="40 % - Markeringsfarve2 4 3 6 2 2" xfId="38639" xr:uid="{00000000-0005-0000-0000-00004A890000}"/>
    <cellStyle name="40 % - Markeringsfarve2 4 3 6 3" xfId="16100" xr:uid="{00000000-0005-0000-0000-0000D1220000}"/>
    <cellStyle name="40 % - Markeringsfarve2 4 3 6 3 2" xfId="38640" xr:uid="{00000000-0005-0000-0000-00004B890000}"/>
    <cellStyle name="40 % - Markeringsfarve2 4 3 6 4" xfId="16101" xr:uid="{00000000-0005-0000-0000-0000D2220000}"/>
    <cellStyle name="40 % - Markeringsfarve2 4 3 6 4 2" xfId="38641" xr:uid="{00000000-0005-0000-0000-00004C890000}"/>
    <cellStyle name="40 % - Markeringsfarve2 4 3 6 5" xfId="29772" xr:uid="{00000000-0005-0000-0000-000049890000}"/>
    <cellStyle name="40 % - Markeringsfarve2 4 3 7" xfId="8896" xr:uid="{00000000-0005-0000-0000-0000D3220000}"/>
    <cellStyle name="40 % - Markeringsfarve2 4 3 7 2" xfId="16102" xr:uid="{00000000-0005-0000-0000-0000D4220000}"/>
    <cellStyle name="40 % - Markeringsfarve2 4 3 7 2 2" xfId="38642" xr:uid="{00000000-0005-0000-0000-00004E890000}"/>
    <cellStyle name="40 % - Markeringsfarve2 4 3 7 3" xfId="16103" xr:uid="{00000000-0005-0000-0000-0000D5220000}"/>
    <cellStyle name="40 % - Markeringsfarve2 4 3 7 3 2" xfId="38643" xr:uid="{00000000-0005-0000-0000-00004F890000}"/>
    <cellStyle name="40 % - Markeringsfarve2 4 3 7 4" xfId="16104" xr:uid="{00000000-0005-0000-0000-0000D6220000}"/>
    <cellStyle name="40 % - Markeringsfarve2 4 3 7 4 2" xfId="38644" xr:uid="{00000000-0005-0000-0000-000050890000}"/>
    <cellStyle name="40 % - Markeringsfarve2 4 3 7 5" xfId="31545" xr:uid="{00000000-0005-0000-0000-00004D890000}"/>
    <cellStyle name="40 % - Markeringsfarve2 4 3 8" xfId="16105" xr:uid="{00000000-0005-0000-0000-0000D7220000}"/>
    <cellStyle name="40 % - Markeringsfarve2 4 3 8 2" xfId="38645" xr:uid="{00000000-0005-0000-0000-000051890000}"/>
    <cellStyle name="40 % - Markeringsfarve2 4 3 9" xfId="16106" xr:uid="{00000000-0005-0000-0000-0000D8220000}"/>
    <cellStyle name="40 % - Markeringsfarve2 4 3 9 2" xfId="38646" xr:uid="{00000000-0005-0000-0000-000052890000}"/>
    <cellStyle name="40 % - Markeringsfarve2 4 4" xfId="1329" xr:uid="{00000000-0005-0000-0000-0000D9220000}"/>
    <cellStyle name="40 % - Markeringsfarve2 4 4 2" xfId="1330" xr:uid="{00000000-0005-0000-0000-0000DA220000}"/>
    <cellStyle name="40 % - Markeringsfarve2 4 4 2 2" xfId="6040" xr:uid="{00000000-0005-0000-0000-0000DB220000}"/>
    <cellStyle name="40 % - Markeringsfarve2 4 4 2 2 2" xfId="16107" xr:uid="{00000000-0005-0000-0000-0000DC220000}"/>
    <cellStyle name="40 % - Markeringsfarve2 4 4 2 2 2 2" xfId="38647" xr:uid="{00000000-0005-0000-0000-000056890000}"/>
    <cellStyle name="40 % - Markeringsfarve2 4 4 2 2 3" xfId="16108" xr:uid="{00000000-0005-0000-0000-0000DD220000}"/>
    <cellStyle name="40 % - Markeringsfarve2 4 4 2 2 3 2" xfId="38648" xr:uid="{00000000-0005-0000-0000-000057890000}"/>
    <cellStyle name="40 % - Markeringsfarve2 4 4 2 2 4" xfId="16109" xr:uid="{00000000-0005-0000-0000-0000DE220000}"/>
    <cellStyle name="40 % - Markeringsfarve2 4 4 2 2 4 2" xfId="38649" xr:uid="{00000000-0005-0000-0000-000058890000}"/>
    <cellStyle name="40 % - Markeringsfarve2 4 4 2 2 5" xfId="29780" xr:uid="{00000000-0005-0000-0000-000055890000}"/>
    <cellStyle name="40 % - Markeringsfarve2 4 4 2 3" xfId="8904" xr:uid="{00000000-0005-0000-0000-0000DF220000}"/>
    <cellStyle name="40 % - Markeringsfarve2 4 4 2 3 2" xfId="16110" xr:uid="{00000000-0005-0000-0000-0000E0220000}"/>
    <cellStyle name="40 % - Markeringsfarve2 4 4 2 3 2 2" xfId="38650" xr:uid="{00000000-0005-0000-0000-00005A890000}"/>
    <cellStyle name="40 % - Markeringsfarve2 4 4 2 3 3" xfId="16111" xr:uid="{00000000-0005-0000-0000-0000E1220000}"/>
    <cellStyle name="40 % - Markeringsfarve2 4 4 2 3 3 2" xfId="38651" xr:uid="{00000000-0005-0000-0000-00005B890000}"/>
    <cellStyle name="40 % - Markeringsfarve2 4 4 2 3 4" xfId="16112" xr:uid="{00000000-0005-0000-0000-0000E2220000}"/>
    <cellStyle name="40 % - Markeringsfarve2 4 4 2 3 4 2" xfId="38652" xr:uid="{00000000-0005-0000-0000-00005C890000}"/>
    <cellStyle name="40 % - Markeringsfarve2 4 4 2 3 5" xfId="31553" xr:uid="{00000000-0005-0000-0000-000059890000}"/>
    <cellStyle name="40 % - Markeringsfarve2 4 4 2 4" xfId="16113" xr:uid="{00000000-0005-0000-0000-0000E3220000}"/>
    <cellStyle name="40 % - Markeringsfarve2 4 4 2 4 2" xfId="38653" xr:uid="{00000000-0005-0000-0000-00005D890000}"/>
    <cellStyle name="40 % - Markeringsfarve2 4 4 2 5" xfId="16114" xr:uid="{00000000-0005-0000-0000-0000E4220000}"/>
    <cellStyle name="40 % - Markeringsfarve2 4 4 2 5 2" xfId="38654" xr:uid="{00000000-0005-0000-0000-00005E890000}"/>
    <cellStyle name="40 % - Markeringsfarve2 4 4 2 6" xfId="16115" xr:uid="{00000000-0005-0000-0000-0000E5220000}"/>
    <cellStyle name="40 % - Markeringsfarve2 4 4 2 6 2" xfId="38655" xr:uid="{00000000-0005-0000-0000-00005F890000}"/>
    <cellStyle name="40 % - Markeringsfarve2 4 4 2 7" xfId="27921" xr:uid="{00000000-0005-0000-0000-000054890000}"/>
    <cellStyle name="40 % - Markeringsfarve2 4 4 3" xfId="6039" xr:uid="{00000000-0005-0000-0000-0000E6220000}"/>
    <cellStyle name="40 % - Markeringsfarve2 4 4 3 2" xfId="16116" xr:uid="{00000000-0005-0000-0000-0000E7220000}"/>
    <cellStyle name="40 % - Markeringsfarve2 4 4 3 2 2" xfId="38656" xr:uid="{00000000-0005-0000-0000-000061890000}"/>
    <cellStyle name="40 % - Markeringsfarve2 4 4 3 3" xfId="16117" xr:uid="{00000000-0005-0000-0000-0000E8220000}"/>
    <cellStyle name="40 % - Markeringsfarve2 4 4 3 3 2" xfId="38657" xr:uid="{00000000-0005-0000-0000-000062890000}"/>
    <cellStyle name="40 % - Markeringsfarve2 4 4 3 4" xfId="16118" xr:uid="{00000000-0005-0000-0000-0000E9220000}"/>
    <cellStyle name="40 % - Markeringsfarve2 4 4 3 4 2" xfId="38658" xr:uid="{00000000-0005-0000-0000-000063890000}"/>
    <cellStyle name="40 % - Markeringsfarve2 4 4 3 5" xfId="29779" xr:uid="{00000000-0005-0000-0000-000060890000}"/>
    <cellStyle name="40 % - Markeringsfarve2 4 4 4" xfId="8903" xr:uid="{00000000-0005-0000-0000-0000EA220000}"/>
    <cellStyle name="40 % - Markeringsfarve2 4 4 4 2" xfId="16119" xr:uid="{00000000-0005-0000-0000-0000EB220000}"/>
    <cellStyle name="40 % - Markeringsfarve2 4 4 4 2 2" xfId="38659" xr:uid="{00000000-0005-0000-0000-000065890000}"/>
    <cellStyle name="40 % - Markeringsfarve2 4 4 4 3" xfId="16120" xr:uid="{00000000-0005-0000-0000-0000EC220000}"/>
    <cellStyle name="40 % - Markeringsfarve2 4 4 4 3 2" xfId="38660" xr:uid="{00000000-0005-0000-0000-000066890000}"/>
    <cellStyle name="40 % - Markeringsfarve2 4 4 4 4" xfId="16121" xr:uid="{00000000-0005-0000-0000-0000ED220000}"/>
    <cellStyle name="40 % - Markeringsfarve2 4 4 4 4 2" xfId="38661" xr:uid="{00000000-0005-0000-0000-000067890000}"/>
    <cellStyle name="40 % - Markeringsfarve2 4 4 4 5" xfId="31552" xr:uid="{00000000-0005-0000-0000-000064890000}"/>
    <cellStyle name="40 % - Markeringsfarve2 4 4 5" xfId="16122" xr:uid="{00000000-0005-0000-0000-0000EE220000}"/>
    <cellStyle name="40 % - Markeringsfarve2 4 4 5 2" xfId="38662" xr:uid="{00000000-0005-0000-0000-000068890000}"/>
    <cellStyle name="40 % - Markeringsfarve2 4 4 6" xfId="16123" xr:uid="{00000000-0005-0000-0000-0000EF220000}"/>
    <cellStyle name="40 % - Markeringsfarve2 4 4 6 2" xfId="38663" xr:uid="{00000000-0005-0000-0000-000069890000}"/>
    <cellStyle name="40 % - Markeringsfarve2 4 4 7" xfId="16124" xr:uid="{00000000-0005-0000-0000-0000F0220000}"/>
    <cellStyle name="40 % - Markeringsfarve2 4 4 7 2" xfId="38664" xr:uid="{00000000-0005-0000-0000-00006A890000}"/>
    <cellStyle name="40 % - Markeringsfarve2 4 4 8" xfId="27920" xr:uid="{00000000-0005-0000-0000-000053890000}"/>
    <cellStyle name="40 % - Markeringsfarve2 4 5" xfId="1331" xr:uid="{00000000-0005-0000-0000-0000F1220000}"/>
    <cellStyle name="40 % - Markeringsfarve2 4 5 2" xfId="1332" xr:uid="{00000000-0005-0000-0000-0000F2220000}"/>
    <cellStyle name="40 % - Markeringsfarve2 4 5 2 2" xfId="6042" xr:uid="{00000000-0005-0000-0000-0000F3220000}"/>
    <cellStyle name="40 % - Markeringsfarve2 4 5 2 2 2" xfId="16125" xr:uid="{00000000-0005-0000-0000-0000F4220000}"/>
    <cellStyle name="40 % - Markeringsfarve2 4 5 2 2 2 2" xfId="38665" xr:uid="{00000000-0005-0000-0000-00006E890000}"/>
    <cellStyle name="40 % - Markeringsfarve2 4 5 2 2 3" xfId="16126" xr:uid="{00000000-0005-0000-0000-0000F5220000}"/>
    <cellStyle name="40 % - Markeringsfarve2 4 5 2 2 3 2" xfId="38666" xr:uid="{00000000-0005-0000-0000-00006F890000}"/>
    <cellStyle name="40 % - Markeringsfarve2 4 5 2 2 4" xfId="16127" xr:uid="{00000000-0005-0000-0000-0000F6220000}"/>
    <cellStyle name="40 % - Markeringsfarve2 4 5 2 2 4 2" xfId="38667" xr:uid="{00000000-0005-0000-0000-000070890000}"/>
    <cellStyle name="40 % - Markeringsfarve2 4 5 2 2 5" xfId="29782" xr:uid="{00000000-0005-0000-0000-00006D890000}"/>
    <cellStyle name="40 % - Markeringsfarve2 4 5 2 3" xfId="8906" xr:uid="{00000000-0005-0000-0000-0000F7220000}"/>
    <cellStyle name="40 % - Markeringsfarve2 4 5 2 3 2" xfId="31555" xr:uid="{00000000-0005-0000-0000-000071890000}"/>
    <cellStyle name="40 % - Markeringsfarve2 4 5 2 4" xfId="16128" xr:uid="{00000000-0005-0000-0000-0000F8220000}"/>
    <cellStyle name="40 % - Markeringsfarve2 4 5 2 4 2" xfId="38668" xr:uid="{00000000-0005-0000-0000-000072890000}"/>
    <cellStyle name="40 % - Markeringsfarve2 4 5 2 5" xfId="16129" xr:uid="{00000000-0005-0000-0000-0000F9220000}"/>
    <cellStyle name="40 % - Markeringsfarve2 4 5 2 5 2" xfId="38669" xr:uid="{00000000-0005-0000-0000-000073890000}"/>
    <cellStyle name="40 % - Markeringsfarve2 4 5 2 6" xfId="27923" xr:uid="{00000000-0005-0000-0000-00006C890000}"/>
    <cellStyle name="40 % - Markeringsfarve2 4 5 3" xfId="6041" xr:uid="{00000000-0005-0000-0000-0000FA220000}"/>
    <cellStyle name="40 % - Markeringsfarve2 4 5 3 2" xfId="16130" xr:uid="{00000000-0005-0000-0000-0000FB220000}"/>
    <cellStyle name="40 % - Markeringsfarve2 4 5 3 2 2" xfId="38670" xr:uid="{00000000-0005-0000-0000-000075890000}"/>
    <cellStyle name="40 % - Markeringsfarve2 4 5 3 3" xfId="16131" xr:uid="{00000000-0005-0000-0000-0000FC220000}"/>
    <cellStyle name="40 % - Markeringsfarve2 4 5 3 3 2" xfId="38671" xr:uid="{00000000-0005-0000-0000-000076890000}"/>
    <cellStyle name="40 % - Markeringsfarve2 4 5 3 4" xfId="16132" xr:uid="{00000000-0005-0000-0000-0000FD220000}"/>
    <cellStyle name="40 % - Markeringsfarve2 4 5 3 4 2" xfId="38672" xr:uid="{00000000-0005-0000-0000-000077890000}"/>
    <cellStyle name="40 % - Markeringsfarve2 4 5 3 5" xfId="29781" xr:uid="{00000000-0005-0000-0000-000074890000}"/>
    <cellStyle name="40 % - Markeringsfarve2 4 5 4" xfId="8905" xr:uid="{00000000-0005-0000-0000-0000FE220000}"/>
    <cellStyle name="40 % - Markeringsfarve2 4 5 4 2" xfId="16133" xr:uid="{00000000-0005-0000-0000-0000FF220000}"/>
    <cellStyle name="40 % - Markeringsfarve2 4 5 4 2 2" xfId="38673" xr:uid="{00000000-0005-0000-0000-000079890000}"/>
    <cellStyle name="40 % - Markeringsfarve2 4 5 4 3" xfId="16134" xr:uid="{00000000-0005-0000-0000-000000230000}"/>
    <cellStyle name="40 % - Markeringsfarve2 4 5 4 3 2" xfId="38674" xr:uid="{00000000-0005-0000-0000-00007A890000}"/>
    <cellStyle name="40 % - Markeringsfarve2 4 5 4 4" xfId="16135" xr:uid="{00000000-0005-0000-0000-000001230000}"/>
    <cellStyle name="40 % - Markeringsfarve2 4 5 4 4 2" xfId="38675" xr:uid="{00000000-0005-0000-0000-00007B890000}"/>
    <cellStyle name="40 % - Markeringsfarve2 4 5 4 5" xfId="31554" xr:uid="{00000000-0005-0000-0000-000078890000}"/>
    <cellStyle name="40 % - Markeringsfarve2 4 5 5" xfId="16136" xr:uid="{00000000-0005-0000-0000-000002230000}"/>
    <cellStyle name="40 % - Markeringsfarve2 4 5 5 2" xfId="38676" xr:uid="{00000000-0005-0000-0000-00007C890000}"/>
    <cellStyle name="40 % - Markeringsfarve2 4 5 6" xfId="16137" xr:uid="{00000000-0005-0000-0000-000003230000}"/>
    <cellStyle name="40 % - Markeringsfarve2 4 5 6 2" xfId="38677" xr:uid="{00000000-0005-0000-0000-00007D890000}"/>
    <cellStyle name="40 % - Markeringsfarve2 4 5 7" xfId="16138" xr:uid="{00000000-0005-0000-0000-000004230000}"/>
    <cellStyle name="40 % - Markeringsfarve2 4 5 7 2" xfId="38678" xr:uid="{00000000-0005-0000-0000-00007E890000}"/>
    <cellStyle name="40 % - Markeringsfarve2 4 5 8" xfId="27922" xr:uid="{00000000-0005-0000-0000-00006B890000}"/>
    <cellStyle name="40 % - Markeringsfarve2 4 6" xfId="16139" xr:uid="{00000000-0005-0000-0000-000005230000}"/>
    <cellStyle name="40 % - Markeringsfarve2 4 6 2" xfId="16140" xr:uid="{00000000-0005-0000-0000-000006230000}"/>
    <cellStyle name="40 % - Markeringsfarve2 4 6 3" xfId="16141" xr:uid="{00000000-0005-0000-0000-000007230000}"/>
    <cellStyle name="40 % - Markeringsfarve2 4 6 3 2" xfId="16142" xr:uid="{00000000-0005-0000-0000-000008230000}"/>
    <cellStyle name="40 % - Markeringsfarve2 4 6 3 2 2" xfId="38681" xr:uid="{00000000-0005-0000-0000-000081890000}"/>
    <cellStyle name="40 % - Markeringsfarve2 4 6 3 3" xfId="16143" xr:uid="{00000000-0005-0000-0000-000009230000}"/>
    <cellStyle name="40 % - Markeringsfarve2 4 6 3 3 2" xfId="38682" xr:uid="{00000000-0005-0000-0000-000082890000}"/>
    <cellStyle name="40 % - Markeringsfarve2 4 6 3 4" xfId="38680" xr:uid="{00000000-0005-0000-0000-000080890000}"/>
    <cellStyle name="40 % - Markeringsfarve2 4 6 4" xfId="38679" xr:uid="{00000000-0005-0000-0000-00007F890000}"/>
    <cellStyle name="40 % - Markeringsfarve2 4 7" xfId="16144" xr:uid="{00000000-0005-0000-0000-00000A230000}"/>
    <cellStyle name="40 % - Markeringsfarve2 4 7 2" xfId="16145" xr:uid="{00000000-0005-0000-0000-00000B230000}"/>
    <cellStyle name="40 % - Markeringsfarve2 4 7 2 2" xfId="38684" xr:uid="{00000000-0005-0000-0000-000084890000}"/>
    <cellStyle name="40 % - Markeringsfarve2 4 7 3" xfId="16146" xr:uid="{00000000-0005-0000-0000-00000C230000}"/>
    <cellStyle name="40 % - Markeringsfarve2 4 7 3 2" xfId="38685" xr:uid="{00000000-0005-0000-0000-000085890000}"/>
    <cellStyle name="40 % - Markeringsfarve2 4 7 4" xfId="16147" xr:uid="{00000000-0005-0000-0000-00000D230000}"/>
    <cellStyle name="40 % - Markeringsfarve2 4 7 4 2" xfId="38686" xr:uid="{00000000-0005-0000-0000-000086890000}"/>
    <cellStyle name="40 % - Markeringsfarve2 4 7 5" xfId="38683" xr:uid="{00000000-0005-0000-0000-000083890000}"/>
    <cellStyle name="40 % - Markeringsfarve2 4 8" xfId="16148" xr:uid="{00000000-0005-0000-0000-00000E230000}"/>
    <cellStyle name="40 % - Markeringsfarve2 4 8 2" xfId="38687" xr:uid="{00000000-0005-0000-0000-000087890000}"/>
    <cellStyle name="40 % - Markeringsfarve2 4 9" xfId="16149" xr:uid="{00000000-0005-0000-0000-00000F230000}"/>
    <cellStyle name="40 % - Markeringsfarve2 4 9 2" xfId="38688" xr:uid="{00000000-0005-0000-0000-000088890000}"/>
    <cellStyle name="40 % - Markeringsfarve2 5" xfId="1333" xr:uid="{00000000-0005-0000-0000-000010230000}"/>
    <cellStyle name="40 % - Markeringsfarve2 5 2" xfId="1334" xr:uid="{00000000-0005-0000-0000-000011230000}"/>
    <cellStyle name="40 % - Markeringsfarve2 5 2 2" xfId="1335" xr:uid="{00000000-0005-0000-0000-000012230000}"/>
    <cellStyle name="40 % - Markeringsfarve2 5 2 2 2" xfId="6044" xr:uid="{00000000-0005-0000-0000-000013230000}"/>
    <cellStyle name="40 % - Markeringsfarve2 5 2 2 2 2" xfId="16150" xr:uid="{00000000-0005-0000-0000-000014230000}"/>
    <cellStyle name="40 % - Markeringsfarve2 5 2 2 2 2 2" xfId="38689" xr:uid="{00000000-0005-0000-0000-00008C890000}"/>
    <cellStyle name="40 % - Markeringsfarve2 5 2 2 2 3" xfId="16151" xr:uid="{00000000-0005-0000-0000-000015230000}"/>
    <cellStyle name="40 % - Markeringsfarve2 5 2 2 2 3 2" xfId="38690" xr:uid="{00000000-0005-0000-0000-00008D890000}"/>
    <cellStyle name="40 % - Markeringsfarve2 5 2 2 2 4" xfId="16152" xr:uid="{00000000-0005-0000-0000-000016230000}"/>
    <cellStyle name="40 % - Markeringsfarve2 5 2 2 2 4 2" xfId="38691" xr:uid="{00000000-0005-0000-0000-00008E890000}"/>
    <cellStyle name="40 % - Markeringsfarve2 5 2 2 2 5" xfId="29784" xr:uid="{00000000-0005-0000-0000-00008B890000}"/>
    <cellStyle name="40 % - Markeringsfarve2 5 2 2 3" xfId="8908" xr:uid="{00000000-0005-0000-0000-000017230000}"/>
    <cellStyle name="40 % - Markeringsfarve2 5 2 2 3 2" xfId="31557" xr:uid="{00000000-0005-0000-0000-00008F890000}"/>
    <cellStyle name="40 % - Markeringsfarve2 5 2 2 4" xfId="16153" xr:uid="{00000000-0005-0000-0000-000018230000}"/>
    <cellStyle name="40 % - Markeringsfarve2 5 2 2 4 2" xfId="38692" xr:uid="{00000000-0005-0000-0000-000090890000}"/>
    <cellStyle name="40 % - Markeringsfarve2 5 2 2 5" xfId="16154" xr:uid="{00000000-0005-0000-0000-000019230000}"/>
    <cellStyle name="40 % - Markeringsfarve2 5 2 2 5 2" xfId="38693" xr:uid="{00000000-0005-0000-0000-000091890000}"/>
    <cellStyle name="40 % - Markeringsfarve2 5 2 2 6" xfId="27925" xr:uid="{00000000-0005-0000-0000-00008A890000}"/>
    <cellStyle name="40 % - Markeringsfarve2 5 2 3" xfId="6043" xr:uid="{00000000-0005-0000-0000-00001A230000}"/>
    <cellStyle name="40 % - Markeringsfarve2 5 2 3 2" xfId="16155" xr:uid="{00000000-0005-0000-0000-00001B230000}"/>
    <cellStyle name="40 % - Markeringsfarve2 5 2 3 2 2" xfId="38694" xr:uid="{00000000-0005-0000-0000-000093890000}"/>
    <cellStyle name="40 % - Markeringsfarve2 5 2 3 3" xfId="16156" xr:uid="{00000000-0005-0000-0000-00001C230000}"/>
    <cellStyle name="40 % - Markeringsfarve2 5 2 3 3 2" xfId="38695" xr:uid="{00000000-0005-0000-0000-000094890000}"/>
    <cellStyle name="40 % - Markeringsfarve2 5 2 3 4" xfId="16157" xr:uid="{00000000-0005-0000-0000-00001D230000}"/>
    <cellStyle name="40 % - Markeringsfarve2 5 2 3 4 2" xfId="38696" xr:uid="{00000000-0005-0000-0000-000095890000}"/>
    <cellStyle name="40 % - Markeringsfarve2 5 2 3 5" xfId="29783" xr:uid="{00000000-0005-0000-0000-000092890000}"/>
    <cellStyle name="40 % - Markeringsfarve2 5 2 4" xfId="8907" xr:uid="{00000000-0005-0000-0000-00001E230000}"/>
    <cellStyle name="40 % - Markeringsfarve2 5 2 4 2" xfId="16158" xr:uid="{00000000-0005-0000-0000-00001F230000}"/>
    <cellStyle name="40 % - Markeringsfarve2 5 2 4 2 2" xfId="38697" xr:uid="{00000000-0005-0000-0000-000097890000}"/>
    <cellStyle name="40 % - Markeringsfarve2 5 2 4 3" xfId="16159" xr:uid="{00000000-0005-0000-0000-000020230000}"/>
    <cellStyle name="40 % - Markeringsfarve2 5 2 4 3 2" xfId="38698" xr:uid="{00000000-0005-0000-0000-000098890000}"/>
    <cellStyle name="40 % - Markeringsfarve2 5 2 4 4" xfId="16160" xr:uid="{00000000-0005-0000-0000-000021230000}"/>
    <cellStyle name="40 % - Markeringsfarve2 5 2 4 4 2" xfId="38699" xr:uid="{00000000-0005-0000-0000-000099890000}"/>
    <cellStyle name="40 % - Markeringsfarve2 5 2 4 5" xfId="31556" xr:uid="{00000000-0005-0000-0000-000096890000}"/>
    <cellStyle name="40 % - Markeringsfarve2 5 2 5" xfId="16161" xr:uid="{00000000-0005-0000-0000-000022230000}"/>
    <cellStyle name="40 % - Markeringsfarve2 5 2 5 2" xfId="38700" xr:uid="{00000000-0005-0000-0000-00009A890000}"/>
    <cellStyle name="40 % - Markeringsfarve2 5 2 6" xfId="16162" xr:uid="{00000000-0005-0000-0000-000023230000}"/>
    <cellStyle name="40 % - Markeringsfarve2 5 2 6 2" xfId="38701" xr:uid="{00000000-0005-0000-0000-00009B890000}"/>
    <cellStyle name="40 % - Markeringsfarve2 5 2 7" xfId="16163" xr:uid="{00000000-0005-0000-0000-000024230000}"/>
    <cellStyle name="40 % - Markeringsfarve2 5 2 7 2" xfId="38702" xr:uid="{00000000-0005-0000-0000-00009C890000}"/>
    <cellStyle name="40 % - Markeringsfarve2 5 2 8" xfId="27924" xr:uid="{00000000-0005-0000-0000-000089890000}"/>
    <cellStyle name="40 % - Markeringsfarve2 5 3" xfId="16164" xr:uid="{00000000-0005-0000-0000-000025230000}"/>
    <cellStyle name="40 % - Markeringsfarve2 5 3 2" xfId="16165" xr:uid="{00000000-0005-0000-0000-000026230000}"/>
    <cellStyle name="40 % - Markeringsfarve2 5 3 3" xfId="16166" xr:uid="{00000000-0005-0000-0000-000027230000}"/>
    <cellStyle name="40 % - Markeringsfarve2 5 3 3 2" xfId="16167" xr:uid="{00000000-0005-0000-0000-000028230000}"/>
    <cellStyle name="40 % - Markeringsfarve2 5 3 3 2 2" xfId="38705" xr:uid="{00000000-0005-0000-0000-00009F890000}"/>
    <cellStyle name="40 % - Markeringsfarve2 5 3 3 3" xfId="16168" xr:uid="{00000000-0005-0000-0000-000029230000}"/>
    <cellStyle name="40 % - Markeringsfarve2 5 3 3 3 2" xfId="38706" xr:uid="{00000000-0005-0000-0000-0000A0890000}"/>
    <cellStyle name="40 % - Markeringsfarve2 5 3 3 4" xfId="38704" xr:uid="{00000000-0005-0000-0000-00009E890000}"/>
    <cellStyle name="40 % - Markeringsfarve2 5 3 4" xfId="38703" xr:uid="{00000000-0005-0000-0000-00009D890000}"/>
    <cellStyle name="40 % - Markeringsfarve2 5 4" xfId="16169" xr:uid="{00000000-0005-0000-0000-00002A230000}"/>
    <cellStyle name="40 % - Markeringsfarve2 5 4 2" xfId="16170" xr:uid="{00000000-0005-0000-0000-00002B230000}"/>
    <cellStyle name="40 % - Markeringsfarve2 5 4 2 2" xfId="38708" xr:uid="{00000000-0005-0000-0000-0000A2890000}"/>
    <cellStyle name="40 % - Markeringsfarve2 5 4 3" xfId="16171" xr:uid="{00000000-0005-0000-0000-00002C230000}"/>
    <cellStyle name="40 % - Markeringsfarve2 5 4 3 2" xfId="38709" xr:uid="{00000000-0005-0000-0000-0000A3890000}"/>
    <cellStyle name="40 % - Markeringsfarve2 5 4 4" xfId="16172" xr:uid="{00000000-0005-0000-0000-00002D230000}"/>
    <cellStyle name="40 % - Markeringsfarve2 5 4 4 2" xfId="38710" xr:uid="{00000000-0005-0000-0000-0000A4890000}"/>
    <cellStyle name="40 % - Markeringsfarve2 5 4 5" xfId="38707" xr:uid="{00000000-0005-0000-0000-0000A1890000}"/>
    <cellStyle name="40 % - Markeringsfarve2 5 5" xfId="16173" xr:uid="{00000000-0005-0000-0000-00002E230000}"/>
    <cellStyle name="40 % - Markeringsfarve2 5 5 2" xfId="38711" xr:uid="{00000000-0005-0000-0000-0000A5890000}"/>
    <cellStyle name="40 % - Markeringsfarve2 5 6" xfId="16174" xr:uid="{00000000-0005-0000-0000-00002F230000}"/>
    <cellStyle name="40 % - Markeringsfarve2 5 6 2" xfId="38712" xr:uid="{00000000-0005-0000-0000-0000A6890000}"/>
    <cellStyle name="40 % - Markeringsfarve2 5 7" xfId="16175" xr:uid="{00000000-0005-0000-0000-000030230000}"/>
    <cellStyle name="40 % - Markeringsfarve2 5 7 2" xfId="38713" xr:uid="{00000000-0005-0000-0000-0000A7890000}"/>
    <cellStyle name="40 % - Markeringsfarve2 6" xfId="1336" xr:uid="{00000000-0005-0000-0000-000031230000}"/>
    <cellStyle name="40 % - Markeringsfarve2 6 2" xfId="1337" xr:uid="{00000000-0005-0000-0000-000032230000}"/>
    <cellStyle name="40 % - Markeringsfarve2 6 2 2" xfId="16176" xr:uid="{00000000-0005-0000-0000-000033230000}"/>
    <cellStyle name="40 % - Markeringsfarve2 6 2 2 2" xfId="16177" xr:uid="{00000000-0005-0000-0000-000034230000}"/>
    <cellStyle name="40 % - Markeringsfarve2 6 2 2 3" xfId="16178" xr:uid="{00000000-0005-0000-0000-000035230000}"/>
    <cellStyle name="40 % - Markeringsfarve2 6 2 2 3 2" xfId="16179" xr:uid="{00000000-0005-0000-0000-000036230000}"/>
    <cellStyle name="40 % - Markeringsfarve2 6 2 2 3 2 2" xfId="38716" xr:uid="{00000000-0005-0000-0000-0000AA890000}"/>
    <cellStyle name="40 % - Markeringsfarve2 6 2 2 3 3" xfId="16180" xr:uid="{00000000-0005-0000-0000-000037230000}"/>
    <cellStyle name="40 % - Markeringsfarve2 6 2 2 3 3 2" xfId="38717" xr:uid="{00000000-0005-0000-0000-0000AB890000}"/>
    <cellStyle name="40 % - Markeringsfarve2 6 2 2 3 4" xfId="38715" xr:uid="{00000000-0005-0000-0000-0000A9890000}"/>
    <cellStyle name="40 % - Markeringsfarve2 6 2 2 4" xfId="38714" xr:uid="{00000000-0005-0000-0000-0000A8890000}"/>
    <cellStyle name="40 % - Markeringsfarve2 6 2 3" xfId="16181" xr:uid="{00000000-0005-0000-0000-000038230000}"/>
    <cellStyle name="40 % - Markeringsfarve2 6 2 3 2" xfId="16182" xr:uid="{00000000-0005-0000-0000-000039230000}"/>
    <cellStyle name="40 % - Markeringsfarve2 6 2 3 2 2" xfId="38719" xr:uid="{00000000-0005-0000-0000-0000AD890000}"/>
    <cellStyle name="40 % - Markeringsfarve2 6 2 3 3" xfId="16183" xr:uid="{00000000-0005-0000-0000-00003A230000}"/>
    <cellStyle name="40 % - Markeringsfarve2 6 2 3 3 2" xfId="38720" xr:uid="{00000000-0005-0000-0000-0000AE890000}"/>
    <cellStyle name="40 % - Markeringsfarve2 6 2 3 4" xfId="16184" xr:uid="{00000000-0005-0000-0000-00003B230000}"/>
    <cellStyle name="40 % - Markeringsfarve2 6 2 3 4 2" xfId="38721" xr:uid="{00000000-0005-0000-0000-0000AF890000}"/>
    <cellStyle name="40 % - Markeringsfarve2 6 2 3 5" xfId="38718" xr:uid="{00000000-0005-0000-0000-0000AC890000}"/>
    <cellStyle name="40 % - Markeringsfarve2 6 2 4" xfId="16185" xr:uid="{00000000-0005-0000-0000-00003C230000}"/>
    <cellStyle name="40 % - Markeringsfarve2 6 2 4 2" xfId="38722" xr:uid="{00000000-0005-0000-0000-0000B0890000}"/>
    <cellStyle name="40 % - Markeringsfarve2 6 2 5" xfId="16186" xr:uid="{00000000-0005-0000-0000-00003D230000}"/>
    <cellStyle name="40 % - Markeringsfarve2 6 2 5 2" xfId="38723" xr:uid="{00000000-0005-0000-0000-0000B1890000}"/>
    <cellStyle name="40 % - Markeringsfarve2 6 2 6" xfId="16187" xr:uid="{00000000-0005-0000-0000-00003E230000}"/>
    <cellStyle name="40 % - Markeringsfarve2 6 2 6 2" xfId="38724" xr:uid="{00000000-0005-0000-0000-0000B2890000}"/>
    <cellStyle name="40 % - Markeringsfarve2 6 3" xfId="1338" xr:uid="{00000000-0005-0000-0000-00003F230000}"/>
    <cellStyle name="40 % - Markeringsfarve2 6 4" xfId="1339" xr:uid="{00000000-0005-0000-0000-000040230000}"/>
    <cellStyle name="40 % - Markeringsfarve2 6 4 2" xfId="1340" xr:uid="{00000000-0005-0000-0000-000041230000}"/>
    <cellStyle name="40 % - Markeringsfarve2 6 4 2 2" xfId="6046" xr:uid="{00000000-0005-0000-0000-000042230000}"/>
    <cellStyle name="40 % - Markeringsfarve2 6 4 2 2 2" xfId="16188" xr:uid="{00000000-0005-0000-0000-000043230000}"/>
    <cellStyle name="40 % - Markeringsfarve2 6 4 2 2 2 2" xfId="38725" xr:uid="{00000000-0005-0000-0000-0000B6890000}"/>
    <cellStyle name="40 % - Markeringsfarve2 6 4 2 2 3" xfId="16189" xr:uid="{00000000-0005-0000-0000-000044230000}"/>
    <cellStyle name="40 % - Markeringsfarve2 6 4 2 2 3 2" xfId="38726" xr:uid="{00000000-0005-0000-0000-0000B7890000}"/>
    <cellStyle name="40 % - Markeringsfarve2 6 4 2 2 4" xfId="16190" xr:uid="{00000000-0005-0000-0000-000045230000}"/>
    <cellStyle name="40 % - Markeringsfarve2 6 4 2 2 4 2" xfId="38727" xr:uid="{00000000-0005-0000-0000-0000B8890000}"/>
    <cellStyle name="40 % - Markeringsfarve2 6 4 2 2 5" xfId="29786" xr:uid="{00000000-0005-0000-0000-0000B5890000}"/>
    <cellStyle name="40 % - Markeringsfarve2 6 4 2 3" xfId="8910" xr:uid="{00000000-0005-0000-0000-000046230000}"/>
    <cellStyle name="40 % - Markeringsfarve2 6 4 2 3 2" xfId="31559" xr:uid="{00000000-0005-0000-0000-0000B9890000}"/>
    <cellStyle name="40 % - Markeringsfarve2 6 4 2 4" xfId="16191" xr:uid="{00000000-0005-0000-0000-000047230000}"/>
    <cellStyle name="40 % - Markeringsfarve2 6 4 2 4 2" xfId="38728" xr:uid="{00000000-0005-0000-0000-0000BA890000}"/>
    <cellStyle name="40 % - Markeringsfarve2 6 4 2 5" xfId="16192" xr:uid="{00000000-0005-0000-0000-000048230000}"/>
    <cellStyle name="40 % - Markeringsfarve2 6 4 2 5 2" xfId="38729" xr:uid="{00000000-0005-0000-0000-0000BB890000}"/>
    <cellStyle name="40 % - Markeringsfarve2 6 4 2 6" xfId="27927" xr:uid="{00000000-0005-0000-0000-0000B4890000}"/>
    <cellStyle name="40 % - Markeringsfarve2 6 4 3" xfId="6045" xr:uid="{00000000-0005-0000-0000-000049230000}"/>
    <cellStyle name="40 % - Markeringsfarve2 6 4 3 2" xfId="16193" xr:uid="{00000000-0005-0000-0000-00004A230000}"/>
    <cellStyle name="40 % - Markeringsfarve2 6 4 3 2 2" xfId="38730" xr:uid="{00000000-0005-0000-0000-0000BD890000}"/>
    <cellStyle name="40 % - Markeringsfarve2 6 4 3 3" xfId="16194" xr:uid="{00000000-0005-0000-0000-00004B230000}"/>
    <cellStyle name="40 % - Markeringsfarve2 6 4 3 3 2" xfId="38731" xr:uid="{00000000-0005-0000-0000-0000BE890000}"/>
    <cellStyle name="40 % - Markeringsfarve2 6 4 3 4" xfId="16195" xr:uid="{00000000-0005-0000-0000-00004C230000}"/>
    <cellStyle name="40 % - Markeringsfarve2 6 4 3 4 2" xfId="38732" xr:uid="{00000000-0005-0000-0000-0000BF890000}"/>
    <cellStyle name="40 % - Markeringsfarve2 6 4 3 5" xfId="29785" xr:uid="{00000000-0005-0000-0000-0000BC890000}"/>
    <cellStyle name="40 % - Markeringsfarve2 6 4 4" xfId="8909" xr:uid="{00000000-0005-0000-0000-00004D230000}"/>
    <cellStyle name="40 % - Markeringsfarve2 6 4 4 2" xfId="31558" xr:uid="{00000000-0005-0000-0000-0000C0890000}"/>
    <cellStyle name="40 % - Markeringsfarve2 6 4 5" xfId="16196" xr:uid="{00000000-0005-0000-0000-00004E230000}"/>
    <cellStyle name="40 % - Markeringsfarve2 6 4 5 2" xfId="38733" xr:uid="{00000000-0005-0000-0000-0000C1890000}"/>
    <cellStyle name="40 % - Markeringsfarve2 6 4 6" xfId="16197" xr:uid="{00000000-0005-0000-0000-00004F230000}"/>
    <cellStyle name="40 % - Markeringsfarve2 6 4 6 2" xfId="38734" xr:uid="{00000000-0005-0000-0000-0000C2890000}"/>
    <cellStyle name="40 % - Markeringsfarve2 6 4 7" xfId="27926" xr:uid="{00000000-0005-0000-0000-0000B3890000}"/>
    <cellStyle name="40 % - Markeringsfarve2 6 5" xfId="16198" xr:uid="{00000000-0005-0000-0000-000050230000}"/>
    <cellStyle name="40 % - Markeringsfarve2 6 5 2" xfId="16199" xr:uid="{00000000-0005-0000-0000-000051230000}"/>
    <cellStyle name="40 % - Markeringsfarve2 6 5 3" xfId="16200" xr:uid="{00000000-0005-0000-0000-000052230000}"/>
    <cellStyle name="40 % - Markeringsfarve2 6 5 3 2" xfId="16201" xr:uid="{00000000-0005-0000-0000-000053230000}"/>
    <cellStyle name="40 % - Markeringsfarve2 6 5 3 2 2" xfId="38737" xr:uid="{00000000-0005-0000-0000-0000C5890000}"/>
    <cellStyle name="40 % - Markeringsfarve2 6 5 3 3" xfId="16202" xr:uid="{00000000-0005-0000-0000-000054230000}"/>
    <cellStyle name="40 % - Markeringsfarve2 6 5 3 3 2" xfId="38738" xr:uid="{00000000-0005-0000-0000-0000C6890000}"/>
    <cellStyle name="40 % - Markeringsfarve2 6 5 3 4" xfId="38736" xr:uid="{00000000-0005-0000-0000-0000C4890000}"/>
    <cellStyle name="40 % - Markeringsfarve2 6 5 4" xfId="38735" xr:uid="{00000000-0005-0000-0000-0000C3890000}"/>
    <cellStyle name="40 % - Markeringsfarve2 6 6" xfId="16203" xr:uid="{00000000-0005-0000-0000-000055230000}"/>
    <cellStyle name="40 % - Markeringsfarve2 6 6 2" xfId="16204" xr:uid="{00000000-0005-0000-0000-000056230000}"/>
    <cellStyle name="40 % - Markeringsfarve2 6 6 2 2" xfId="38740" xr:uid="{00000000-0005-0000-0000-0000C8890000}"/>
    <cellStyle name="40 % - Markeringsfarve2 6 6 3" xfId="16205" xr:uid="{00000000-0005-0000-0000-000057230000}"/>
    <cellStyle name="40 % - Markeringsfarve2 6 6 3 2" xfId="38741" xr:uid="{00000000-0005-0000-0000-0000C9890000}"/>
    <cellStyle name="40 % - Markeringsfarve2 6 6 4" xfId="16206" xr:uid="{00000000-0005-0000-0000-000058230000}"/>
    <cellStyle name="40 % - Markeringsfarve2 6 6 4 2" xfId="38742" xr:uid="{00000000-0005-0000-0000-0000CA890000}"/>
    <cellStyle name="40 % - Markeringsfarve2 6 6 5" xfId="38739" xr:uid="{00000000-0005-0000-0000-0000C7890000}"/>
    <cellStyle name="40 % - Markeringsfarve2 6 7" xfId="16207" xr:uid="{00000000-0005-0000-0000-000059230000}"/>
    <cellStyle name="40 % - Markeringsfarve2 6 7 2" xfId="38743" xr:uid="{00000000-0005-0000-0000-0000CB890000}"/>
    <cellStyle name="40 % - Markeringsfarve2 6 8" xfId="16208" xr:uid="{00000000-0005-0000-0000-00005A230000}"/>
    <cellStyle name="40 % - Markeringsfarve2 6 8 2" xfId="38744" xr:uid="{00000000-0005-0000-0000-0000CC890000}"/>
    <cellStyle name="40 % - Markeringsfarve2 6 9" xfId="16209" xr:uid="{00000000-0005-0000-0000-00005B230000}"/>
    <cellStyle name="40 % - Markeringsfarve2 6 9 2" xfId="38745" xr:uid="{00000000-0005-0000-0000-0000CD890000}"/>
    <cellStyle name="40 % - Markeringsfarve2 7" xfId="1341" xr:uid="{00000000-0005-0000-0000-00005C230000}"/>
    <cellStyle name="40 % - Markeringsfarve2 7 2" xfId="1342" xr:uid="{00000000-0005-0000-0000-00005D230000}"/>
    <cellStyle name="40 % - Markeringsfarve2 7 2 2" xfId="1343" xr:uid="{00000000-0005-0000-0000-00005E230000}"/>
    <cellStyle name="40 % - Markeringsfarve2 7 2 2 2" xfId="6048" xr:uid="{00000000-0005-0000-0000-00005F230000}"/>
    <cellStyle name="40 % - Markeringsfarve2 7 2 2 2 2" xfId="16210" xr:uid="{00000000-0005-0000-0000-000060230000}"/>
    <cellStyle name="40 % - Markeringsfarve2 7 2 2 2 2 2" xfId="38746" xr:uid="{00000000-0005-0000-0000-0000D1890000}"/>
    <cellStyle name="40 % - Markeringsfarve2 7 2 2 2 3" xfId="16211" xr:uid="{00000000-0005-0000-0000-000061230000}"/>
    <cellStyle name="40 % - Markeringsfarve2 7 2 2 2 3 2" xfId="38747" xr:uid="{00000000-0005-0000-0000-0000D2890000}"/>
    <cellStyle name="40 % - Markeringsfarve2 7 2 2 2 4" xfId="16212" xr:uid="{00000000-0005-0000-0000-000062230000}"/>
    <cellStyle name="40 % - Markeringsfarve2 7 2 2 2 4 2" xfId="38748" xr:uid="{00000000-0005-0000-0000-0000D3890000}"/>
    <cellStyle name="40 % - Markeringsfarve2 7 2 2 2 5" xfId="29788" xr:uid="{00000000-0005-0000-0000-0000D0890000}"/>
    <cellStyle name="40 % - Markeringsfarve2 7 2 2 3" xfId="8912" xr:uid="{00000000-0005-0000-0000-000063230000}"/>
    <cellStyle name="40 % - Markeringsfarve2 7 2 2 3 2" xfId="31561" xr:uid="{00000000-0005-0000-0000-0000D4890000}"/>
    <cellStyle name="40 % - Markeringsfarve2 7 2 2 4" xfId="16213" xr:uid="{00000000-0005-0000-0000-000064230000}"/>
    <cellStyle name="40 % - Markeringsfarve2 7 2 2 4 2" xfId="38749" xr:uid="{00000000-0005-0000-0000-0000D5890000}"/>
    <cellStyle name="40 % - Markeringsfarve2 7 2 2 5" xfId="16214" xr:uid="{00000000-0005-0000-0000-000065230000}"/>
    <cellStyle name="40 % - Markeringsfarve2 7 2 2 5 2" xfId="38750" xr:uid="{00000000-0005-0000-0000-0000D6890000}"/>
    <cellStyle name="40 % - Markeringsfarve2 7 2 2 6" xfId="27929" xr:uid="{00000000-0005-0000-0000-0000CF890000}"/>
    <cellStyle name="40 % - Markeringsfarve2 7 2 3" xfId="6047" xr:uid="{00000000-0005-0000-0000-000066230000}"/>
    <cellStyle name="40 % - Markeringsfarve2 7 2 3 2" xfId="16215" xr:uid="{00000000-0005-0000-0000-000067230000}"/>
    <cellStyle name="40 % - Markeringsfarve2 7 2 3 2 2" xfId="38751" xr:uid="{00000000-0005-0000-0000-0000D8890000}"/>
    <cellStyle name="40 % - Markeringsfarve2 7 2 3 3" xfId="16216" xr:uid="{00000000-0005-0000-0000-000068230000}"/>
    <cellStyle name="40 % - Markeringsfarve2 7 2 3 3 2" xfId="38752" xr:uid="{00000000-0005-0000-0000-0000D9890000}"/>
    <cellStyle name="40 % - Markeringsfarve2 7 2 3 4" xfId="16217" xr:uid="{00000000-0005-0000-0000-000069230000}"/>
    <cellStyle name="40 % - Markeringsfarve2 7 2 3 4 2" xfId="38753" xr:uid="{00000000-0005-0000-0000-0000DA890000}"/>
    <cellStyle name="40 % - Markeringsfarve2 7 2 3 5" xfId="29787" xr:uid="{00000000-0005-0000-0000-0000D7890000}"/>
    <cellStyle name="40 % - Markeringsfarve2 7 2 4" xfId="8911" xr:uid="{00000000-0005-0000-0000-00006A230000}"/>
    <cellStyle name="40 % - Markeringsfarve2 7 2 4 2" xfId="16218" xr:uid="{00000000-0005-0000-0000-00006B230000}"/>
    <cellStyle name="40 % - Markeringsfarve2 7 2 4 2 2" xfId="38754" xr:uid="{00000000-0005-0000-0000-0000DC890000}"/>
    <cellStyle name="40 % - Markeringsfarve2 7 2 4 3" xfId="16219" xr:uid="{00000000-0005-0000-0000-00006C230000}"/>
    <cellStyle name="40 % - Markeringsfarve2 7 2 4 3 2" xfId="38755" xr:uid="{00000000-0005-0000-0000-0000DD890000}"/>
    <cellStyle name="40 % - Markeringsfarve2 7 2 4 4" xfId="16220" xr:uid="{00000000-0005-0000-0000-00006D230000}"/>
    <cellStyle name="40 % - Markeringsfarve2 7 2 4 4 2" xfId="38756" xr:uid="{00000000-0005-0000-0000-0000DE890000}"/>
    <cellStyle name="40 % - Markeringsfarve2 7 2 4 5" xfId="31560" xr:uid="{00000000-0005-0000-0000-0000DB890000}"/>
    <cellStyle name="40 % - Markeringsfarve2 7 2 5" xfId="16221" xr:uid="{00000000-0005-0000-0000-00006E230000}"/>
    <cellStyle name="40 % - Markeringsfarve2 7 2 5 2" xfId="38757" xr:uid="{00000000-0005-0000-0000-0000DF890000}"/>
    <cellStyle name="40 % - Markeringsfarve2 7 2 6" xfId="16222" xr:uid="{00000000-0005-0000-0000-00006F230000}"/>
    <cellStyle name="40 % - Markeringsfarve2 7 2 6 2" xfId="38758" xr:uid="{00000000-0005-0000-0000-0000E0890000}"/>
    <cellStyle name="40 % - Markeringsfarve2 7 2 7" xfId="16223" xr:uid="{00000000-0005-0000-0000-000070230000}"/>
    <cellStyle name="40 % - Markeringsfarve2 7 2 7 2" xfId="38759" xr:uid="{00000000-0005-0000-0000-0000E1890000}"/>
    <cellStyle name="40 % - Markeringsfarve2 7 2 8" xfId="27928" xr:uid="{00000000-0005-0000-0000-0000CE890000}"/>
    <cellStyle name="40 % - Markeringsfarve2 7 3" xfId="16224" xr:uid="{00000000-0005-0000-0000-000071230000}"/>
    <cellStyle name="40 % - Markeringsfarve2 7 3 2" xfId="16225" xr:uid="{00000000-0005-0000-0000-000072230000}"/>
    <cellStyle name="40 % - Markeringsfarve2 7 3 3" xfId="16226" xr:uid="{00000000-0005-0000-0000-000073230000}"/>
    <cellStyle name="40 % - Markeringsfarve2 7 3 3 2" xfId="16227" xr:uid="{00000000-0005-0000-0000-000074230000}"/>
    <cellStyle name="40 % - Markeringsfarve2 7 3 3 2 2" xfId="38762" xr:uid="{00000000-0005-0000-0000-0000E4890000}"/>
    <cellStyle name="40 % - Markeringsfarve2 7 3 3 3" xfId="16228" xr:uid="{00000000-0005-0000-0000-000075230000}"/>
    <cellStyle name="40 % - Markeringsfarve2 7 3 3 3 2" xfId="38763" xr:uid="{00000000-0005-0000-0000-0000E5890000}"/>
    <cellStyle name="40 % - Markeringsfarve2 7 3 3 4" xfId="38761" xr:uid="{00000000-0005-0000-0000-0000E3890000}"/>
    <cellStyle name="40 % - Markeringsfarve2 7 3 4" xfId="38760" xr:uid="{00000000-0005-0000-0000-0000E2890000}"/>
    <cellStyle name="40 % - Markeringsfarve2 7 4" xfId="16229" xr:uid="{00000000-0005-0000-0000-000076230000}"/>
    <cellStyle name="40 % - Markeringsfarve2 7 4 2" xfId="16230" xr:uid="{00000000-0005-0000-0000-000077230000}"/>
    <cellStyle name="40 % - Markeringsfarve2 7 4 2 2" xfId="38765" xr:uid="{00000000-0005-0000-0000-0000E7890000}"/>
    <cellStyle name="40 % - Markeringsfarve2 7 4 3" xfId="16231" xr:uid="{00000000-0005-0000-0000-000078230000}"/>
    <cellStyle name="40 % - Markeringsfarve2 7 4 3 2" xfId="38766" xr:uid="{00000000-0005-0000-0000-0000E8890000}"/>
    <cellStyle name="40 % - Markeringsfarve2 7 4 4" xfId="16232" xr:uid="{00000000-0005-0000-0000-000079230000}"/>
    <cellStyle name="40 % - Markeringsfarve2 7 4 4 2" xfId="38767" xr:uid="{00000000-0005-0000-0000-0000E9890000}"/>
    <cellStyle name="40 % - Markeringsfarve2 7 4 5" xfId="38764" xr:uid="{00000000-0005-0000-0000-0000E6890000}"/>
    <cellStyle name="40 % - Markeringsfarve2 7 5" xfId="16233" xr:uid="{00000000-0005-0000-0000-00007A230000}"/>
    <cellStyle name="40 % - Markeringsfarve2 7 5 2" xfId="38768" xr:uid="{00000000-0005-0000-0000-0000EA890000}"/>
    <cellStyle name="40 % - Markeringsfarve2 7 6" xfId="16234" xr:uid="{00000000-0005-0000-0000-00007B230000}"/>
    <cellStyle name="40 % - Markeringsfarve2 7 6 2" xfId="38769" xr:uid="{00000000-0005-0000-0000-0000EB890000}"/>
    <cellStyle name="40 % - Markeringsfarve2 7 7" xfId="16235" xr:uid="{00000000-0005-0000-0000-00007C230000}"/>
    <cellStyle name="40 % - Markeringsfarve2 7 7 2" xfId="38770" xr:uid="{00000000-0005-0000-0000-0000EC890000}"/>
    <cellStyle name="40 % - Markeringsfarve2 8" xfId="1344" xr:uid="{00000000-0005-0000-0000-00007D230000}"/>
    <cellStyle name="40 % - Markeringsfarve2 9" xfId="1345" xr:uid="{00000000-0005-0000-0000-00007E230000}"/>
    <cellStyle name="40 % - Markeringsfarve3 10" xfId="1346" xr:uid="{00000000-0005-0000-0000-00007F230000}"/>
    <cellStyle name="40 % - Markeringsfarve3 11" xfId="1347" xr:uid="{00000000-0005-0000-0000-000080230000}"/>
    <cellStyle name="40 % - Markeringsfarve3 12" xfId="1348" xr:uid="{00000000-0005-0000-0000-000081230000}"/>
    <cellStyle name="40 % - Markeringsfarve3 13" xfId="1349" xr:uid="{00000000-0005-0000-0000-000082230000}"/>
    <cellStyle name="40 % - Markeringsfarve3 14" xfId="1350" xr:uid="{00000000-0005-0000-0000-000083230000}"/>
    <cellStyle name="40 % - Markeringsfarve3 15" xfId="1351" xr:uid="{00000000-0005-0000-0000-000084230000}"/>
    <cellStyle name="40 % - Markeringsfarve3 15 10" xfId="27930" xr:uid="{00000000-0005-0000-0000-0000ED890000}"/>
    <cellStyle name="40 % - Markeringsfarve3 15 2" xfId="1352" xr:uid="{00000000-0005-0000-0000-000085230000}"/>
    <cellStyle name="40 % - Markeringsfarve3 15 2 2" xfId="1353" xr:uid="{00000000-0005-0000-0000-000086230000}"/>
    <cellStyle name="40 % - Markeringsfarve3 15 2 2 2" xfId="6051" xr:uid="{00000000-0005-0000-0000-000087230000}"/>
    <cellStyle name="40 % - Markeringsfarve3 15 2 2 2 2" xfId="16236" xr:uid="{00000000-0005-0000-0000-000088230000}"/>
    <cellStyle name="40 % - Markeringsfarve3 15 2 2 2 2 2" xfId="38771" xr:uid="{00000000-0005-0000-0000-0000F1890000}"/>
    <cellStyle name="40 % - Markeringsfarve3 15 2 2 2 3" xfId="16237" xr:uid="{00000000-0005-0000-0000-000089230000}"/>
    <cellStyle name="40 % - Markeringsfarve3 15 2 2 2 3 2" xfId="38772" xr:uid="{00000000-0005-0000-0000-0000F2890000}"/>
    <cellStyle name="40 % - Markeringsfarve3 15 2 2 2 4" xfId="16238" xr:uid="{00000000-0005-0000-0000-00008A230000}"/>
    <cellStyle name="40 % - Markeringsfarve3 15 2 2 2 4 2" xfId="38773" xr:uid="{00000000-0005-0000-0000-0000F3890000}"/>
    <cellStyle name="40 % - Markeringsfarve3 15 2 2 2 5" xfId="29791" xr:uid="{00000000-0005-0000-0000-0000F0890000}"/>
    <cellStyle name="40 % - Markeringsfarve3 15 2 2 3" xfId="8915" xr:uid="{00000000-0005-0000-0000-00008B230000}"/>
    <cellStyle name="40 % - Markeringsfarve3 15 2 2 3 2" xfId="31564" xr:uid="{00000000-0005-0000-0000-0000F4890000}"/>
    <cellStyle name="40 % - Markeringsfarve3 15 2 2 4" xfId="16239" xr:uid="{00000000-0005-0000-0000-00008C230000}"/>
    <cellStyle name="40 % - Markeringsfarve3 15 2 2 4 2" xfId="38774" xr:uid="{00000000-0005-0000-0000-0000F5890000}"/>
    <cellStyle name="40 % - Markeringsfarve3 15 2 2 5" xfId="16240" xr:uid="{00000000-0005-0000-0000-00008D230000}"/>
    <cellStyle name="40 % - Markeringsfarve3 15 2 2 5 2" xfId="38775" xr:uid="{00000000-0005-0000-0000-0000F6890000}"/>
    <cellStyle name="40 % - Markeringsfarve3 15 2 2 6" xfId="27932" xr:uid="{00000000-0005-0000-0000-0000EF890000}"/>
    <cellStyle name="40 % - Markeringsfarve3 15 2 3" xfId="6050" xr:uid="{00000000-0005-0000-0000-00008E230000}"/>
    <cellStyle name="40 % - Markeringsfarve3 15 2 3 2" xfId="16241" xr:uid="{00000000-0005-0000-0000-00008F230000}"/>
    <cellStyle name="40 % - Markeringsfarve3 15 2 3 2 2" xfId="38776" xr:uid="{00000000-0005-0000-0000-0000F8890000}"/>
    <cellStyle name="40 % - Markeringsfarve3 15 2 3 3" xfId="16242" xr:uid="{00000000-0005-0000-0000-000090230000}"/>
    <cellStyle name="40 % - Markeringsfarve3 15 2 3 3 2" xfId="38777" xr:uid="{00000000-0005-0000-0000-0000F9890000}"/>
    <cellStyle name="40 % - Markeringsfarve3 15 2 3 4" xfId="16243" xr:uid="{00000000-0005-0000-0000-000091230000}"/>
    <cellStyle name="40 % - Markeringsfarve3 15 2 3 4 2" xfId="38778" xr:uid="{00000000-0005-0000-0000-0000FA890000}"/>
    <cellStyle name="40 % - Markeringsfarve3 15 2 3 5" xfId="29790" xr:uid="{00000000-0005-0000-0000-0000F7890000}"/>
    <cellStyle name="40 % - Markeringsfarve3 15 2 4" xfId="8914" xr:uid="{00000000-0005-0000-0000-000092230000}"/>
    <cellStyle name="40 % - Markeringsfarve3 15 2 4 2" xfId="31563" xr:uid="{00000000-0005-0000-0000-0000FB890000}"/>
    <cellStyle name="40 % - Markeringsfarve3 15 2 5" xfId="16244" xr:uid="{00000000-0005-0000-0000-000093230000}"/>
    <cellStyle name="40 % - Markeringsfarve3 15 2 5 2" xfId="38779" xr:uid="{00000000-0005-0000-0000-0000FC890000}"/>
    <cellStyle name="40 % - Markeringsfarve3 15 2 6" xfId="16245" xr:uid="{00000000-0005-0000-0000-000094230000}"/>
    <cellStyle name="40 % - Markeringsfarve3 15 2 6 2" xfId="38780" xr:uid="{00000000-0005-0000-0000-0000FD890000}"/>
    <cellStyle name="40 % - Markeringsfarve3 15 2 7" xfId="27931" xr:uid="{00000000-0005-0000-0000-0000EE890000}"/>
    <cellStyle name="40 % - Markeringsfarve3 15 3" xfId="1354" xr:uid="{00000000-0005-0000-0000-000095230000}"/>
    <cellStyle name="40 % - Markeringsfarve3 15 3 2" xfId="1355" xr:uid="{00000000-0005-0000-0000-000096230000}"/>
    <cellStyle name="40 % - Markeringsfarve3 15 3 2 2" xfId="6053" xr:uid="{00000000-0005-0000-0000-000097230000}"/>
    <cellStyle name="40 % - Markeringsfarve3 15 3 2 2 2" xfId="16246" xr:uid="{00000000-0005-0000-0000-000098230000}"/>
    <cellStyle name="40 % - Markeringsfarve3 15 3 2 2 2 2" xfId="38781" xr:uid="{00000000-0005-0000-0000-0000018A0000}"/>
    <cellStyle name="40 % - Markeringsfarve3 15 3 2 2 3" xfId="16247" xr:uid="{00000000-0005-0000-0000-000099230000}"/>
    <cellStyle name="40 % - Markeringsfarve3 15 3 2 2 3 2" xfId="38782" xr:uid="{00000000-0005-0000-0000-0000028A0000}"/>
    <cellStyle name="40 % - Markeringsfarve3 15 3 2 2 4" xfId="16248" xr:uid="{00000000-0005-0000-0000-00009A230000}"/>
    <cellStyle name="40 % - Markeringsfarve3 15 3 2 2 4 2" xfId="38783" xr:uid="{00000000-0005-0000-0000-0000038A0000}"/>
    <cellStyle name="40 % - Markeringsfarve3 15 3 2 2 5" xfId="29793" xr:uid="{00000000-0005-0000-0000-0000008A0000}"/>
    <cellStyle name="40 % - Markeringsfarve3 15 3 2 3" xfId="8917" xr:uid="{00000000-0005-0000-0000-00009B230000}"/>
    <cellStyle name="40 % - Markeringsfarve3 15 3 2 3 2" xfId="31566" xr:uid="{00000000-0005-0000-0000-0000048A0000}"/>
    <cellStyle name="40 % - Markeringsfarve3 15 3 2 4" xfId="16249" xr:uid="{00000000-0005-0000-0000-00009C230000}"/>
    <cellStyle name="40 % - Markeringsfarve3 15 3 2 4 2" xfId="38784" xr:uid="{00000000-0005-0000-0000-0000058A0000}"/>
    <cellStyle name="40 % - Markeringsfarve3 15 3 2 5" xfId="16250" xr:uid="{00000000-0005-0000-0000-00009D230000}"/>
    <cellStyle name="40 % - Markeringsfarve3 15 3 2 5 2" xfId="38785" xr:uid="{00000000-0005-0000-0000-0000068A0000}"/>
    <cellStyle name="40 % - Markeringsfarve3 15 3 2 6" xfId="27934" xr:uid="{00000000-0005-0000-0000-0000FF890000}"/>
    <cellStyle name="40 % - Markeringsfarve3 15 3 3" xfId="6052" xr:uid="{00000000-0005-0000-0000-00009E230000}"/>
    <cellStyle name="40 % - Markeringsfarve3 15 3 3 2" xfId="16251" xr:uid="{00000000-0005-0000-0000-00009F230000}"/>
    <cellStyle name="40 % - Markeringsfarve3 15 3 3 2 2" xfId="38786" xr:uid="{00000000-0005-0000-0000-0000088A0000}"/>
    <cellStyle name="40 % - Markeringsfarve3 15 3 3 3" xfId="16252" xr:uid="{00000000-0005-0000-0000-0000A0230000}"/>
    <cellStyle name="40 % - Markeringsfarve3 15 3 3 3 2" xfId="38787" xr:uid="{00000000-0005-0000-0000-0000098A0000}"/>
    <cellStyle name="40 % - Markeringsfarve3 15 3 3 4" xfId="16253" xr:uid="{00000000-0005-0000-0000-0000A1230000}"/>
    <cellStyle name="40 % - Markeringsfarve3 15 3 3 4 2" xfId="38788" xr:uid="{00000000-0005-0000-0000-00000A8A0000}"/>
    <cellStyle name="40 % - Markeringsfarve3 15 3 3 5" xfId="29792" xr:uid="{00000000-0005-0000-0000-0000078A0000}"/>
    <cellStyle name="40 % - Markeringsfarve3 15 3 4" xfId="8916" xr:uid="{00000000-0005-0000-0000-0000A2230000}"/>
    <cellStyle name="40 % - Markeringsfarve3 15 3 4 2" xfId="31565" xr:uid="{00000000-0005-0000-0000-00000B8A0000}"/>
    <cellStyle name="40 % - Markeringsfarve3 15 3 5" xfId="16254" xr:uid="{00000000-0005-0000-0000-0000A3230000}"/>
    <cellStyle name="40 % - Markeringsfarve3 15 3 5 2" xfId="38789" xr:uid="{00000000-0005-0000-0000-00000C8A0000}"/>
    <cellStyle name="40 % - Markeringsfarve3 15 3 6" xfId="16255" xr:uid="{00000000-0005-0000-0000-0000A4230000}"/>
    <cellStyle name="40 % - Markeringsfarve3 15 3 6 2" xfId="38790" xr:uid="{00000000-0005-0000-0000-00000D8A0000}"/>
    <cellStyle name="40 % - Markeringsfarve3 15 3 7" xfId="27933" xr:uid="{00000000-0005-0000-0000-0000FE890000}"/>
    <cellStyle name="40 % - Markeringsfarve3 15 4" xfId="1356" xr:uid="{00000000-0005-0000-0000-0000A5230000}"/>
    <cellStyle name="40 % - Markeringsfarve3 15 4 2" xfId="6054" xr:uid="{00000000-0005-0000-0000-0000A6230000}"/>
    <cellStyle name="40 % - Markeringsfarve3 15 4 2 2" xfId="16256" xr:uid="{00000000-0005-0000-0000-0000A7230000}"/>
    <cellStyle name="40 % - Markeringsfarve3 15 4 2 2 2" xfId="38791" xr:uid="{00000000-0005-0000-0000-0000108A0000}"/>
    <cellStyle name="40 % - Markeringsfarve3 15 4 2 3" xfId="16257" xr:uid="{00000000-0005-0000-0000-0000A8230000}"/>
    <cellStyle name="40 % - Markeringsfarve3 15 4 2 3 2" xfId="38792" xr:uid="{00000000-0005-0000-0000-0000118A0000}"/>
    <cellStyle name="40 % - Markeringsfarve3 15 4 2 4" xfId="16258" xr:uid="{00000000-0005-0000-0000-0000A9230000}"/>
    <cellStyle name="40 % - Markeringsfarve3 15 4 2 4 2" xfId="38793" xr:uid="{00000000-0005-0000-0000-0000128A0000}"/>
    <cellStyle name="40 % - Markeringsfarve3 15 4 2 5" xfId="29794" xr:uid="{00000000-0005-0000-0000-00000F8A0000}"/>
    <cellStyle name="40 % - Markeringsfarve3 15 4 3" xfId="8918" xr:uid="{00000000-0005-0000-0000-0000AA230000}"/>
    <cellStyle name="40 % - Markeringsfarve3 15 4 3 2" xfId="31567" xr:uid="{00000000-0005-0000-0000-0000138A0000}"/>
    <cellStyle name="40 % - Markeringsfarve3 15 4 4" xfId="16259" xr:uid="{00000000-0005-0000-0000-0000AB230000}"/>
    <cellStyle name="40 % - Markeringsfarve3 15 4 4 2" xfId="38794" xr:uid="{00000000-0005-0000-0000-0000148A0000}"/>
    <cellStyle name="40 % - Markeringsfarve3 15 4 5" xfId="16260" xr:uid="{00000000-0005-0000-0000-0000AC230000}"/>
    <cellStyle name="40 % - Markeringsfarve3 15 4 5 2" xfId="38795" xr:uid="{00000000-0005-0000-0000-0000158A0000}"/>
    <cellStyle name="40 % - Markeringsfarve3 15 4 6" xfId="27935" xr:uid="{00000000-0005-0000-0000-00000E8A0000}"/>
    <cellStyle name="40 % - Markeringsfarve3 15 5" xfId="1357" xr:uid="{00000000-0005-0000-0000-0000AD230000}"/>
    <cellStyle name="40 % - Markeringsfarve3 15 5 2" xfId="6055" xr:uid="{00000000-0005-0000-0000-0000AE230000}"/>
    <cellStyle name="40 % - Markeringsfarve3 15 5 2 2" xfId="16261" xr:uid="{00000000-0005-0000-0000-0000AF230000}"/>
    <cellStyle name="40 % - Markeringsfarve3 15 5 2 2 2" xfId="38796" xr:uid="{00000000-0005-0000-0000-0000188A0000}"/>
    <cellStyle name="40 % - Markeringsfarve3 15 5 2 3" xfId="16262" xr:uid="{00000000-0005-0000-0000-0000B0230000}"/>
    <cellStyle name="40 % - Markeringsfarve3 15 5 2 3 2" xfId="38797" xr:uid="{00000000-0005-0000-0000-0000198A0000}"/>
    <cellStyle name="40 % - Markeringsfarve3 15 5 2 4" xfId="16263" xr:uid="{00000000-0005-0000-0000-0000B1230000}"/>
    <cellStyle name="40 % - Markeringsfarve3 15 5 2 4 2" xfId="38798" xr:uid="{00000000-0005-0000-0000-00001A8A0000}"/>
    <cellStyle name="40 % - Markeringsfarve3 15 5 2 5" xfId="29795" xr:uid="{00000000-0005-0000-0000-0000178A0000}"/>
    <cellStyle name="40 % - Markeringsfarve3 15 5 3" xfId="8919" xr:uid="{00000000-0005-0000-0000-0000B2230000}"/>
    <cellStyle name="40 % - Markeringsfarve3 15 5 3 2" xfId="31568" xr:uid="{00000000-0005-0000-0000-00001B8A0000}"/>
    <cellStyle name="40 % - Markeringsfarve3 15 5 4" xfId="16264" xr:uid="{00000000-0005-0000-0000-0000B3230000}"/>
    <cellStyle name="40 % - Markeringsfarve3 15 5 4 2" xfId="38799" xr:uid="{00000000-0005-0000-0000-00001C8A0000}"/>
    <cellStyle name="40 % - Markeringsfarve3 15 5 5" xfId="16265" xr:uid="{00000000-0005-0000-0000-0000B4230000}"/>
    <cellStyle name="40 % - Markeringsfarve3 15 5 5 2" xfId="38800" xr:uid="{00000000-0005-0000-0000-00001D8A0000}"/>
    <cellStyle name="40 % - Markeringsfarve3 15 5 6" xfId="27936" xr:uid="{00000000-0005-0000-0000-0000168A0000}"/>
    <cellStyle name="40 % - Markeringsfarve3 15 6" xfId="1358" xr:uid="{00000000-0005-0000-0000-0000B5230000}"/>
    <cellStyle name="40 % - Markeringsfarve3 15 6 2" xfId="6056" xr:uid="{00000000-0005-0000-0000-0000B6230000}"/>
    <cellStyle name="40 % - Markeringsfarve3 15 6 2 2" xfId="29796" xr:uid="{00000000-0005-0000-0000-00001F8A0000}"/>
    <cellStyle name="40 % - Markeringsfarve3 15 6 3" xfId="8920" xr:uid="{00000000-0005-0000-0000-0000B7230000}"/>
    <cellStyle name="40 % - Markeringsfarve3 15 6 3 2" xfId="31569" xr:uid="{00000000-0005-0000-0000-0000208A0000}"/>
    <cellStyle name="40 % - Markeringsfarve3 15 6 4" xfId="16266" xr:uid="{00000000-0005-0000-0000-0000B8230000}"/>
    <cellStyle name="40 % - Markeringsfarve3 15 6 4 2" xfId="38801" xr:uid="{00000000-0005-0000-0000-0000218A0000}"/>
    <cellStyle name="40 % - Markeringsfarve3 15 6 5" xfId="27937" xr:uid="{00000000-0005-0000-0000-00001E8A0000}"/>
    <cellStyle name="40 % - Markeringsfarve3 15 7" xfId="6049" xr:uid="{00000000-0005-0000-0000-0000B9230000}"/>
    <cellStyle name="40 % - Markeringsfarve3 15 7 2" xfId="29789" xr:uid="{00000000-0005-0000-0000-0000228A0000}"/>
    <cellStyle name="40 % - Markeringsfarve3 15 8" xfId="8913" xr:uid="{00000000-0005-0000-0000-0000BA230000}"/>
    <cellStyle name="40 % - Markeringsfarve3 15 8 2" xfId="31562" xr:uid="{00000000-0005-0000-0000-0000238A0000}"/>
    <cellStyle name="40 % - Markeringsfarve3 15 9" xfId="16267" xr:uid="{00000000-0005-0000-0000-0000BB230000}"/>
    <cellStyle name="40 % - Markeringsfarve3 15 9 2" xfId="38802" xr:uid="{00000000-0005-0000-0000-0000248A0000}"/>
    <cellStyle name="40 % - Markeringsfarve3 16" xfId="1359" xr:uid="{00000000-0005-0000-0000-0000BC230000}"/>
    <cellStyle name="40 % - Markeringsfarve3 16 2" xfId="1360" xr:uid="{00000000-0005-0000-0000-0000BD230000}"/>
    <cellStyle name="40 % - Markeringsfarve3 16 2 2" xfId="6058" xr:uid="{00000000-0005-0000-0000-0000BE230000}"/>
    <cellStyle name="40 % - Markeringsfarve3 16 2 2 2" xfId="16268" xr:uid="{00000000-0005-0000-0000-0000BF230000}"/>
    <cellStyle name="40 % - Markeringsfarve3 16 2 2 2 2" xfId="38803" xr:uid="{00000000-0005-0000-0000-0000288A0000}"/>
    <cellStyle name="40 % - Markeringsfarve3 16 2 2 3" xfId="16269" xr:uid="{00000000-0005-0000-0000-0000C0230000}"/>
    <cellStyle name="40 % - Markeringsfarve3 16 2 2 3 2" xfId="38804" xr:uid="{00000000-0005-0000-0000-0000298A0000}"/>
    <cellStyle name="40 % - Markeringsfarve3 16 2 2 4" xfId="16270" xr:uid="{00000000-0005-0000-0000-0000C1230000}"/>
    <cellStyle name="40 % - Markeringsfarve3 16 2 2 4 2" xfId="38805" xr:uid="{00000000-0005-0000-0000-00002A8A0000}"/>
    <cellStyle name="40 % - Markeringsfarve3 16 2 2 5" xfId="29798" xr:uid="{00000000-0005-0000-0000-0000278A0000}"/>
    <cellStyle name="40 % - Markeringsfarve3 16 2 3" xfId="8922" xr:uid="{00000000-0005-0000-0000-0000C2230000}"/>
    <cellStyle name="40 % - Markeringsfarve3 16 2 3 2" xfId="31571" xr:uid="{00000000-0005-0000-0000-00002B8A0000}"/>
    <cellStyle name="40 % - Markeringsfarve3 16 2 4" xfId="16271" xr:uid="{00000000-0005-0000-0000-0000C3230000}"/>
    <cellStyle name="40 % - Markeringsfarve3 16 2 4 2" xfId="38806" xr:uid="{00000000-0005-0000-0000-00002C8A0000}"/>
    <cellStyle name="40 % - Markeringsfarve3 16 2 5" xfId="16272" xr:uid="{00000000-0005-0000-0000-0000C4230000}"/>
    <cellStyle name="40 % - Markeringsfarve3 16 2 5 2" xfId="38807" xr:uid="{00000000-0005-0000-0000-00002D8A0000}"/>
    <cellStyle name="40 % - Markeringsfarve3 16 2 6" xfId="27939" xr:uid="{00000000-0005-0000-0000-0000268A0000}"/>
    <cellStyle name="40 % - Markeringsfarve3 16 3" xfId="6057" xr:uid="{00000000-0005-0000-0000-0000C5230000}"/>
    <cellStyle name="40 % - Markeringsfarve3 16 3 2" xfId="16273" xr:uid="{00000000-0005-0000-0000-0000C6230000}"/>
    <cellStyle name="40 % - Markeringsfarve3 16 3 2 2" xfId="38808" xr:uid="{00000000-0005-0000-0000-00002F8A0000}"/>
    <cellStyle name="40 % - Markeringsfarve3 16 3 3" xfId="16274" xr:uid="{00000000-0005-0000-0000-0000C7230000}"/>
    <cellStyle name="40 % - Markeringsfarve3 16 3 3 2" xfId="38809" xr:uid="{00000000-0005-0000-0000-0000308A0000}"/>
    <cellStyle name="40 % - Markeringsfarve3 16 3 4" xfId="16275" xr:uid="{00000000-0005-0000-0000-0000C8230000}"/>
    <cellStyle name="40 % - Markeringsfarve3 16 3 4 2" xfId="38810" xr:uid="{00000000-0005-0000-0000-0000318A0000}"/>
    <cellStyle name="40 % - Markeringsfarve3 16 3 5" xfId="29797" xr:uid="{00000000-0005-0000-0000-00002E8A0000}"/>
    <cellStyle name="40 % - Markeringsfarve3 16 4" xfId="8921" xr:uid="{00000000-0005-0000-0000-0000C9230000}"/>
    <cellStyle name="40 % - Markeringsfarve3 16 4 2" xfId="31570" xr:uid="{00000000-0005-0000-0000-0000328A0000}"/>
    <cellStyle name="40 % - Markeringsfarve3 16 5" xfId="16276" xr:uid="{00000000-0005-0000-0000-0000CA230000}"/>
    <cellStyle name="40 % - Markeringsfarve3 16 5 2" xfId="38811" xr:uid="{00000000-0005-0000-0000-0000338A0000}"/>
    <cellStyle name="40 % - Markeringsfarve3 16 6" xfId="16277" xr:uid="{00000000-0005-0000-0000-0000CB230000}"/>
    <cellStyle name="40 % - Markeringsfarve3 16 6 2" xfId="38812" xr:uid="{00000000-0005-0000-0000-0000348A0000}"/>
    <cellStyle name="40 % - Markeringsfarve3 16 7" xfId="27938" xr:uid="{00000000-0005-0000-0000-0000258A0000}"/>
    <cellStyle name="40 % - Markeringsfarve3 17" xfId="1361" xr:uid="{00000000-0005-0000-0000-0000CC230000}"/>
    <cellStyle name="40 % - Markeringsfarve3 17 2" xfId="1362" xr:uid="{00000000-0005-0000-0000-0000CD230000}"/>
    <cellStyle name="40 % - Markeringsfarve3 17 2 2" xfId="6060" xr:uid="{00000000-0005-0000-0000-0000CE230000}"/>
    <cellStyle name="40 % - Markeringsfarve3 17 2 2 2" xfId="16278" xr:uid="{00000000-0005-0000-0000-0000CF230000}"/>
    <cellStyle name="40 % - Markeringsfarve3 17 2 2 2 2" xfId="38813" xr:uid="{00000000-0005-0000-0000-0000388A0000}"/>
    <cellStyle name="40 % - Markeringsfarve3 17 2 2 3" xfId="16279" xr:uid="{00000000-0005-0000-0000-0000D0230000}"/>
    <cellStyle name="40 % - Markeringsfarve3 17 2 2 3 2" xfId="38814" xr:uid="{00000000-0005-0000-0000-0000398A0000}"/>
    <cellStyle name="40 % - Markeringsfarve3 17 2 2 4" xfId="16280" xr:uid="{00000000-0005-0000-0000-0000D1230000}"/>
    <cellStyle name="40 % - Markeringsfarve3 17 2 2 4 2" xfId="38815" xr:uid="{00000000-0005-0000-0000-00003A8A0000}"/>
    <cellStyle name="40 % - Markeringsfarve3 17 2 2 5" xfId="29800" xr:uid="{00000000-0005-0000-0000-0000378A0000}"/>
    <cellStyle name="40 % - Markeringsfarve3 17 2 3" xfId="8924" xr:uid="{00000000-0005-0000-0000-0000D2230000}"/>
    <cellStyle name="40 % - Markeringsfarve3 17 2 3 2" xfId="31573" xr:uid="{00000000-0005-0000-0000-00003B8A0000}"/>
    <cellStyle name="40 % - Markeringsfarve3 17 2 4" xfId="16281" xr:uid="{00000000-0005-0000-0000-0000D3230000}"/>
    <cellStyle name="40 % - Markeringsfarve3 17 2 4 2" xfId="38816" xr:uid="{00000000-0005-0000-0000-00003C8A0000}"/>
    <cellStyle name="40 % - Markeringsfarve3 17 2 5" xfId="16282" xr:uid="{00000000-0005-0000-0000-0000D4230000}"/>
    <cellStyle name="40 % - Markeringsfarve3 17 2 5 2" xfId="38817" xr:uid="{00000000-0005-0000-0000-00003D8A0000}"/>
    <cellStyle name="40 % - Markeringsfarve3 17 2 6" xfId="27941" xr:uid="{00000000-0005-0000-0000-0000368A0000}"/>
    <cellStyle name="40 % - Markeringsfarve3 17 3" xfId="6059" xr:uid="{00000000-0005-0000-0000-0000D5230000}"/>
    <cellStyle name="40 % - Markeringsfarve3 17 3 2" xfId="16283" xr:uid="{00000000-0005-0000-0000-0000D6230000}"/>
    <cellStyle name="40 % - Markeringsfarve3 17 3 2 2" xfId="38818" xr:uid="{00000000-0005-0000-0000-00003F8A0000}"/>
    <cellStyle name="40 % - Markeringsfarve3 17 3 3" xfId="16284" xr:uid="{00000000-0005-0000-0000-0000D7230000}"/>
    <cellStyle name="40 % - Markeringsfarve3 17 3 3 2" xfId="38819" xr:uid="{00000000-0005-0000-0000-0000408A0000}"/>
    <cellStyle name="40 % - Markeringsfarve3 17 3 4" xfId="16285" xr:uid="{00000000-0005-0000-0000-0000D8230000}"/>
    <cellStyle name="40 % - Markeringsfarve3 17 3 4 2" xfId="38820" xr:uid="{00000000-0005-0000-0000-0000418A0000}"/>
    <cellStyle name="40 % - Markeringsfarve3 17 3 5" xfId="29799" xr:uid="{00000000-0005-0000-0000-00003E8A0000}"/>
    <cellStyle name="40 % - Markeringsfarve3 17 4" xfId="8923" xr:uid="{00000000-0005-0000-0000-0000D9230000}"/>
    <cellStyle name="40 % - Markeringsfarve3 17 4 2" xfId="31572" xr:uid="{00000000-0005-0000-0000-0000428A0000}"/>
    <cellStyle name="40 % - Markeringsfarve3 17 5" xfId="16286" xr:uid="{00000000-0005-0000-0000-0000DA230000}"/>
    <cellStyle name="40 % - Markeringsfarve3 17 5 2" xfId="38821" xr:uid="{00000000-0005-0000-0000-0000438A0000}"/>
    <cellStyle name="40 % - Markeringsfarve3 17 6" xfId="16287" xr:uid="{00000000-0005-0000-0000-0000DB230000}"/>
    <cellStyle name="40 % - Markeringsfarve3 17 6 2" xfId="38822" xr:uid="{00000000-0005-0000-0000-0000448A0000}"/>
    <cellStyle name="40 % - Markeringsfarve3 17 7" xfId="27940" xr:uid="{00000000-0005-0000-0000-0000358A0000}"/>
    <cellStyle name="40 % - Markeringsfarve3 18" xfId="1363" xr:uid="{00000000-0005-0000-0000-0000DC230000}"/>
    <cellStyle name="40 % - Markeringsfarve3 18 2" xfId="6061" xr:uid="{00000000-0005-0000-0000-0000DD230000}"/>
    <cellStyle name="40 % - Markeringsfarve3 18 2 2" xfId="16288" xr:uid="{00000000-0005-0000-0000-0000DE230000}"/>
    <cellStyle name="40 % - Markeringsfarve3 18 2 2 2" xfId="38823" xr:uid="{00000000-0005-0000-0000-0000478A0000}"/>
    <cellStyle name="40 % - Markeringsfarve3 18 2 3" xfId="16289" xr:uid="{00000000-0005-0000-0000-0000DF230000}"/>
    <cellStyle name="40 % - Markeringsfarve3 18 2 3 2" xfId="38824" xr:uid="{00000000-0005-0000-0000-0000488A0000}"/>
    <cellStyle name="40 % - Markeringsfarve3 18 2 4" xfId="16290" xr:uid="{00000000-0005-0000-0000-0000E0230000}"/>
    <cellStyle name="40 % - Markeringsfarve3 18 2 4 2" xfId="38825" xr:uid="{00000000-0005-0000-0000-0000498A0000}"/>
    <cellStyle name="40 % - Markeringsfarve3 18 2 5" xfId="29801" xr:uid="{00000000-0005-0000-0000-0000468A0000}"/>
    <cellStyle name="40 % - Markeringsfarve3 18 3" xfId="8925" xr:uid="{00000000-0005-0000-0000-0000E1230000}"/>
    <cellStyle name="40 % - Markeringsfarve3 18 3 2" xfId="31574" xr:uid="{00000000-0005-0000-0000-00004A8A0000}"/>
    <cellStyle name="40 % - Markeringsfarve3 18 4" xfId="16291" xr:uid="{00000000-0005-0000-0000-0000E2230000}"/>
    <cellStyle name="40 % - Markeringsfarve3 18 4 2" xfId="38826" xr:uid="{00000000-0005-0000-0000-00004B8A0000}"/>
    <cellStyle name="40 % - Markeringsfarve3 18 5" xfId="16292" xr:uid="{00000000-0005-0000-0000-0000E3230000}"/>
    <cellStyle name="40 % - Markeringsfarve3 18 5 2" xfId="38827" xr:uid="{00000000-0005-0000-0000-00004C8A0000}"/>
    <cellStyle name="40 % - Markeringsfarve3 18 6" xfId="27942" xr:uid="{00000000-0005-0000-0000-0000458A0000}"/>
    <cellStyle name="40 % - Markeringsfarve3 19" xfId="1364" xr:uid="{00000000-0005-0000-0000-0000E4230000}"/>
    <cellStyle name="40 % - Markeringsfarve3 19 2" xfId="6062" xr:uid="{00000000-0005-0000-0000-0000E5230000}"/>
    <cellStyle name="40 % - Markeringsfarve3 19 2 2" xfId="16293" xr:uid="{00000000-0005-0000-0000-0000E6230000}"/>
    <cellStyle name="40 % - Markeringsfarve3 19 2 2 2" xfId="38828" xr:uid="{00000000-0005-0000-0000-00004F8A0000}"/>
    <cellStyle name="40 % - Markeringsfarve3 19 2 3" xfId="16294" xr:uid="{00000000-0005-0000-0000-0000E7230000}"/>
    <cellStyle name="40 % - Markeringsfarve3 19 2 3 2" xfId="38829" xr:uid="{00000000-0005-0000-0000-0000508A0000}"/>
    <cellStyle name="40 % - Markeringsfarve3 19 2 4" xfId="16295" xr:uid="{00000000-0005-0000-0000-0000E8230000}"/>
    <cellStyle name="40 % - Markeringsfarve3 19 2 4 2" xfId="38830" xr:uid="{00000000-0005-0000-0000-0000518A0000}"/>
    <cellStyle name="40 % - Markeringsfarve3 19 2 5" xfId="29802" xr:uid="{00000000-0005-0000-0000-00004E8A0000}"/>
    <cellStyle name="40 % - Markeringsfarve3 19 3" xfId="8926" xr:uid="{00000000-0005-0000-0000-0000E9230000}"/>
    <cellStyle name="40 % - Markeringsfarve3 19 3 2" xfId="31575" xr:uid="{00000000-0005-0000-0000-0000528A0000}"/>
    <cellStyle name="40 % - Markeringsfarve3 19 4" xfId="16296" xr:uid="{00000000-0005-0000-0000-0000EA230000}"/>
    <cellStyle name="40 % - Markeringsfarve3 19 4 2" xfId="38831" xr:uid="{00000000-0005-0000-0000-0000538A0000}"/>
    <cellStyle name="40 % - Markeringsfarve3 19 5" xfId="16297" xr:uid="{00000000-0005-0000-0000-0000EB230000}"/>
    <cellStyle name="40 % - Markeringsfarve3 19 5 2" xfId="38832" xr:uid="{00000000-0005-0000-0000-0000548A0000}"/>
    <cellStyle name="40 % - Markeringsfarve3 19 6" xfId="27943" xr:uid="{00000000-0005-0000-0000-00004D8A0000}"/>
    <cellStyle name="40 % - Markeringsfarve3 2" xfId="1365" xr:uid="{00000000-0005-0000-0000-0000EC230000}"/>
    <cellStyle name="40 % - Markeringsfarve3 2 10" xfId="1366" xr:uid="{00000000-0005-0000-0000-0000ED230000}"/>
    <cellStyle name="40 % - Markeringsfarve3 2 11" xfId="1367" xr:uid="{00000000-0005-0000-0000-0000EE230000}"/>
    <cellStyle name="40 % - Markeringsfarve3 2 12" xfId="1368" xr:uid="{00000000-0005-0000-0000-0000EF230000}"/>
    <cellStyle name="40 % - Markeringsfarve3 2 13" xfId="1369" xr:uid="{00000000-0005-0000-0000-0000F0230000}"/>
    <cellStyle name="40 % - Markeringsfarve3 2 14" xfId="4906" xr:uid="{00000000-0005-0000-0000-0000F1230000}"/>
    <cellStyle name="40 % - Markeringsfarve3 2 2" xfId="1370" xr:uid="{00000000-0005-0000-0000-0000F2230000}"/>
    <cellStyle name="40 % - Markeringsfarve3 2 2 2" xfId="1371" xr:uid="{00000000-0005-0000-0000-0000F3230000}"/>
    <cellStyle name="40 % - Markeringsfarve3 2 2 3" xfId="1372" xr:uid="{00000000-0005-0000-0000-0000F4230000}"/>
    <cellStyle name="40 % - Markeringsfarve3 2 3" xfId="1373" xr:uid="{00000000-0005-0000-0000-0000F5230000}"/>
    <cellStyle name="40 % - Markeringsfarve3 2 3 2" xfId="1374" xr:uid="{00000000-0005-0000-0000-0000F6230000}"/>
    <cellStyle name="40 % - Markeringsfarve3 2 3 3" xfId="1375" xr:uid="{00000000-0005-0000-0000-0000F7230000}"/>
    <cellStyle name="40 % - Markeringsfarve3 2 4" xfId="1376" xr:uid="{00000000-0005-0000-0000-0000F8230000}"/>
    <cellStyle name="40 % - Markeringsfarve3 2 4 2" xfId="1377" xr:uid="{00000000-0005-0000-0000-0000F9230000}"/>
    <cellStyle name="40 % - Markeringsfarve3 2 4 3" xfId="1378" xr:uid="{00000000-0005-0000-0000-0000FA230000}"/>
    <cellStyle name="40 % - Markeringsfarve3 2 5" xfId="1379" xr:uid="{00000000-0005-0000-0000-0000FB230000}"/>
    <cellStyle name="40 % - Markeringsfarve3 2 5 2" xfId="1380" xr:uid="{00000000-0005-0000-0000-0000FC230000}"/>
    <cellStyle name="40 % - Markeringsfarve3 2 5 3" xfId="1381" xr:uid="{00000000-0005-0000-0000-0000FD230000}"/>
    <cellStyle name="40 % - Markeringsfarve3 2 6" xfId="1382" xr:uid="{00000000-0005-0000-0000-0000FE230000}"/>
    <cellStyle name="40 % - Markeringsfarve3 2 7" xfId="1383" xr:uid="{00000000-0005-0000-0000-0000FF230000}"/>
    <cellStyle name="40 % - Markeringsfarve3 2 8" xfId="1384" xr:uid="{00000000-0005-0000-0000-000000240000}"/>
    <cellStyle name="40 % - Markeringsfarve3 2 9" xfId="1385" xr:uid="{00000000-0005-0000-0000-000001240000}"/>
    <cellStyle name="40 % - Markeringsfarve3 3" xfId="1386" xr:uid="{00000000-0005-0000-0000-000002240000}"/>
    <cellStyle name="40 % - Markeringsfarve3 3 10" xfId="16298" xr:uid="{00000000-0005-0000-0000-000003240000}"/>
    <cellStyle name="40 % - Markeringsfarve3 3 10 2" xfId="16299" xr:uid="{00000000-0005-0000-0000-000004240000}"/>
    <cellStyle name="40 % - Markeringsfarve3 3 10 2 2" xfId="38834" xr:uid="{00000000-0005-0000-0000-0000568A0000}"/>
    <cellStyle name="40 % - Markeringsfarve3 3 10 3" xfId="16300" xr:uid="{00000000-0005-0000-0000-000005240000}"/>
    <cellStyle name="40 % - Markeringsfarve3 3 10 3 2" xfId="38835" xr:uid="{00000000-0005-0000-0000-0000578A0000}"/>
    <cellStyle name="40 % - Markeringsfarve3 3 10 4" xfId="16301" xr:uid="{00000000-0005-0000-0000-000006240000}"/>
    <cellStyle name="40 % - Markeringsfarve3 3 10 4 2" xfId="38836" xr:uid="{00000000-0005-0000-0000-0000588A0000}"/>
    <cellStyle name="40 % - Markeringsfarve3 3 10 5" xfId="38833" xr:uid="{00000000-0005-0000-0000-0000558A0000}"/>
    <cellStyle name="40 % - Markeringsfarve3 3 11" xfId="16302" xr:uid="{00000000-0005-0000-0000-000007240000}"/>
    <cellStyle name="40 % - Markeringsfarve3 3 11 2" xfId="38837" xr:uid="{00000000-0005-0000-0000-0000598A0000}"/>
    <cellStyle name="40 % - Markeringsfarve3 3 12" xfId="16303" xr:uid="{00000000-0005-0000-0000-000008240000}"/>
    <cellStyle name="40 % - Markeringsfarve3 3 12 2" xfId="38838" xr:uid="{00000000-0005-0000-0000-00005A8A0000}"/>
    <cellStyle name="40 % - Markeringsfarve3 3 13" xfId="16304" xr:uid="{00000000-0005-0000-0000-000009240000}"/>
    <cellStyle name="40 % - Markeringsfarve3 3 13 2" xfId="38839" xr:uid="{00000000-0005-0000-0000-00005B8A0000}"/>
    <cellStyle name="40 % - Markeringsfarve3 3 2" xfId="1387" xr:uid="{00000000-0005-0000-0000-00000A240000}"/>
    <cellStyle name="40 % - Markeringsfarve3 3 2 10" xfId="16305" xr:uid="{00000000-0005-0000-0000-00000B240000}"/>
    <cellStyle name="40 % - Markeringsfarve3 3 2 10 2" xfId="38840" xr:uid="{00000000-0005-0000-0000-00005C8A0000}"/>
    <cellStyle name="40 % - Markeringsfarve3 3 2 2" xfId="1388" xr:uid="{00000000-0005-0000-0000-00000C240000}"/>
    <cellStyle name="40 % - Markeringsfarve3 3 2 2 10" xfId="16306" xr:uid="{00000000-0005-0000-0000-00000D240000}"/>
    <cellStyle name="40 % - Markeringsfarve3 3 2 2 10 2" xfId="38841" xr:uid="{00000000-0005-0000-0000-00005E8A0000}"/>
    <cellStyle name="40 % - Markeringsfarve3 3 2 2 11" xfId="27944" xr:uid="{00000000-0005-0000-0000-00005D8A0000}"/>
    <cellStyle name="40 % - Markeringsfarve3 3 2 2 2" xfId="1389" xr:uid="{00000000-0005-0000-0000-00000E240000}"/>
    <cellStyle name="40 % - Markeringsfarve3 3 2 2 2 2" xfId="1390" xr:uid="{00000000-0005-0000-0000-00000F240000}"/>
    <cellStyle name="40 % - Markeringsfarve3 3 2 2 2 2 2" xfId="6065" xr:uid="{00000000-0005-0000-0000-000010240000}"/>
    <cellStyle name="40 % - Markeringsfarve3 3 2 2 2 2 2 2" xfId="16307" xr:uid="{00000000-0005-0000-0000-000011240000}"/>
    <cellStyle name="40 % - Markeringsfarve3 3 2 2 2 2 2 2 2" xfId="38842" xr:uid="{00000000-0005-0000-0000-0000628A0000}"/>
    <cellStyle name="40 % - Markeringsfarve3 3 2 2 2 2 2 3" xfId="16308" xr:uid="{00000000-0005-0000-0000-000012240000}"/>
    <cellStyle name="40 % - Markeringsfarve3 3 2 2 2 2 2 3 2" xfId="38843" xr:uid="{00000000-0005-0000-0000-0000638A0000}"/>
    <cellStyle name="40 % - Markeringsfarve3 3 2 2 2 2 2 4" xfId="16309" xr:uid="{00000000-0005-0000-0000-000013240000}"/>
    <cellStyle name="40 % - Markeringsfarve3 3 2 2 2 2 2 4 2" xfId="38844" xr:uid="{00000000-0005-0000-0000-0000648A0000}"/>
    <cellStyle name="40 % - Markeringsfarve3 3 2 2 2 2 2 5" xfId="29805" xr:uid="{00000000-0005-0000-0000-0000618A0000}"/>
    <cellStyle name="40 % - Markeringsfarve3 3 2 2 2 2 3" xfId="8929" xr:uid="{00000000-0005-0000-0000-000014240000}"/>
    <cellStyle name="40 % - Markeringsfarve3 3 2 2 2 2 3 2" xfId="31578" xr:uid="{00000000-0005-0000-0000-0000658A0000}"/>
    <cellStyle name="40 % - Markeringsfarve3 3 2 2 2 2 4" xfId="16310" xr:uid="{00000000-0005-0000-0000-000015240000}"/>
    <cellStyle name="40 % - Markeringsfarve3 3 2 2 2 2 4 2" xfId="38845" xr:uid="{00000000-0005-0000-0000-0000668A0000}"/>
    <cellStyle name="40 % - Markeringsfarve3 3 2 2 2 2 5" xfId="16311" xr:uid="{00000000-0005-0000-0000-000016240000}"/>
    <cellStyle name="40 % - Markeringsfarve3 3 2 2 2 2 5 2" xfId="38846" xr:uid="{00000000-0005-0000-0000-0000678A0000}"/>
    <cellStyle name="40 % - Markeringsfarve3 3 2 2 2 2 6" xfId="27946" xr:uid="{00000000-0005-0000-0000-0000608A0000}"/>
    <cellStyle name="40 % - Markeringsfarve3 3 2 2 2 3" xfId="6064" xr:uid="{00000000-0005-0000-0000-000017240000}"/>
    <cellStyle name="40 % - Markeringsfarve3 3 2 2 2 3 2" xfId="16312" xr:uid="{00000000-0005-0000-0000-000018240000}"/>
    <cellStyle name="40 % - Markeringsfarve3 3 2 2 2 3 2 2" xfId="38847" xr:uid="{00000000-0005-0000-0000-0000698A0000}"/>
    <cellStyle name="40 % - Markeringsfarve3 3 2 2 2 3 3" xfId="16313" xr:uid="{00000000-0005-0000-0000-000019240000}"/>
    <cellStyle name="40 % - Markeringsfarve3 3 2 2 2 3 3 2" xfId="38848" xr:uid="{00000000-0005-0000-0000-00006A8A0000}"/>
    <cellStyle name="40 % - Markeringsfarve3 3 2 2 2 3 4" xfId="16314" xr:uid="{00000000-0005-0000-0000-00001A240000}"/>
    <cellStyle name="40 % - Markeringsfarve3 3 2 2 2 3 4 2" xfId="38849" xr:uid="{00000000-0005-0000-0000-00006B8A0000}"/>
    <cellStyle name="40 % - Markeringsfarve3 3 2 2 2 3 5" xfId="29804" xr:uid="{00000000-0005-0000-0000-0000688A0000}"/>
    <cellStyle name="40 % - Markeringsfarve3 3 2 2 2 4" xfId="8928" xr:uid="{00000000-0005-0000-0000-00001B240000}"/>
    <cellStyle name="40 % - Markeringsfarve3 3 2 2 2 4 2" xfId="16315" xr:uid="{00000000-0005-0000-0000-00001C240000}"/>
    <cellStyle name="40 % - Markeringsfarve3 3 2 2 2 4 2 2" xfId="38850" xr:uid="{00000000-0005-0000-0000-00006D8A0000}"/>
    <cellStyle name="40 % - Markeringsfarve3 3 2 2 2 4 3" xfId="16316" xr:uid="{00000000-0005-0000-0000-00001D240000}"/>
    <cellStyle name="40 % - Markeringsfarve3 3 2 2 2 4 3 2" xfId="38851" xr:uid="{00000000-0005-0000-0000-00006E8A0000}"/>
    <cellStyle name="40 % - Markeringsfarve3 3 2 2 2 4 4" xfId="16317" xr:uid="{00000000-0005-0000-0000-00001E240000}"/>
    <cellStyle name="40 % - Markeringsfarve3 3 2 2 2 4 4 2" xfId="38852" xr:uid="{00000000-0005-0000-0000-00006F8A0000}"/>
    <cellStyle name="40 % - Markeringsfarve3 3 2 2 2 4 5" xfId="31577" xr:uid="{00000000-0005-0000-0000-00006C8A0000}"/>
    <cellStyle name="40 % - Markeringsfarve3 3 2 2 2 5" xfId="16318" xr:uid="{00000000-0005-0000-0000-00001F240000}"/>
    <cellStyle name="40 % - Markeringsfarve3 3 2 2 2 5 2" xfId="38853" xr:uid="{00000000-0005-0000-0000-0000708A0000}"/>
    <cellStyle name="40 % - Markeringsfarve3 3 2 2 2 6" xfId="16319" xr:uid="{00000000-0005-0000-0000-000020240000}"/>
    <cellStyle name="40 % - Markeringsfarve3 3 2 2 2 6 2" xfId="38854" xr:uid="{00000000-0005-0000-0000-0000718A0000}"/>
    <cellStyle name="40 % - Markeringsfarve3 3 2 2 2 7" xfId="16320" xr:uid="{00000000-0005-0000-0000-000021240000}"/>
    <cellStyle name="40 % - Markeringsfarve3 3 2 2 2 7 2" xfId="38855" xr:uid="{00000000-0005-0000-0000-0000728A0000}"/>
    <cellStyle name="40 % - Markeringsfarve3 3 2 2 2 8" xfId="27945" xr:uid="{00000000-0005-0000-0000-00005F8A0000}"/>
    <cellStyle name="40 % - Markeringsfarve3 3 2 2 3" xfId="1391" xr:uid="{00000000-0005-0000-0000-000022240000}"/>
    <cellStyle name="40 % - Markeringsfarve3 3 2 2 3 2" xfId="1392" xr:uid="{00000000-0005-0000-0000-000023240000}"/>
    <cellStyle name="40 % - Markeringsfarve3 3 2 2 3 2 2" xfId="6067" xr:uid="{00000000-0005-0000-0000-000024240000}"/>
    <cellStyle name="40 % - Markeringsfarve3 3 2 2 3 2 2 2" xfId="16321" xr:uid="{00000000-0005-0000-0000-000025240000}"/>
    <cellStyle name="40 % - Markeringsfarve3 3 2 2 3 2 2 2 2" xfId="38856" xr:uid="{00000000-0005-0000-0000-0000768A0000}"/>
    <cellStyle name="40 % - Markeringsfarve3 3 2 2 3 2 2 3" xfId="16322" xr:uid="{00000000-0005-0000-0000-000026240000}"/>
    <cellStyle name="40 % - Markeringsfarve3 3 2 2 3 2 2 3 2" xfId="38857" xr:uid="{00000000-0005-0000-0000-0000778A0000}"/>
    <cellStyle name="40 % - Markeringsfarve3 3 2 2 3 2 2 4" xfId="16323" xr:uid="{00000000-0005-0000-0000-000027240000}"/>
    <cellStyle name="40 % - Markeringsfarve3 3 2 2 3 2 2 4 2" xfId="38858" xr:uid="{00000000-0005-0000-0000-0000788A0000}"/>
    <cellStyle name="40 % - Markeringsfarve3 3 2 2 3 2 2 5" xfId="29807" xr:uid="{00000000-0005-0000-0000-0000758A0000}"/>
    <cellStyle name="40 % - Markeringsfarve3 3 2 2 3 2 3" xfId="8931" xr:uid="{00000000-0005-0000-0000-000028240000}"/>
    <cellStyle name="40 % - Markeringsfarve3 3 2 2 3 2 3 2" xfId="31580" xr:uid="{00000000-0005-0000-0000-0000798A0000}"/>
    <cellStyle name="40 % - Markeringsfarve3 3 2 2 3 2 4" xfId="16324" xr:uid="{00000000-0005-0000-0000-000029240000}"/>
    <cellStyle name="40 % - Markeringsfarve3 3 2 2 3 2 4 2" xfId="38859" xr:uid="{00000000-0005-0000-0000-00007A8A0000}"/>
    <cellStyle name="40 % - Markeringsfarve3 3 2 2 3 2 5" xfId="16325" xr:uid="{00000000-0005-0000-0000-00002A240000}"/>
    <cellStyle name="40 % - Markeringsfarve3 3 2 2 3 2 5 2" xfId="38860" xr:uid="{00000000-0005-0000-0000-00007B8A0000}"/>
    <cellStyle name="40 % - Markeringsfarve3 3 2 2 3 2 6" xfId="27948" xr:uid="{00000000-0005-0000-0000-0000748A0000}"/>
    <cellStyle name="40 % - Markeringsfarve3 3 2 2 3 3" xfId="6066" xr:uid="{00000000-0005-0000-0000-00002B240000}"/>
    <cellStyle name="40 % - Markeringsfarve3 3 2 2 3 3 2" xfId="16326" xr:uid="{00000000-0005-0000-0000-00002C240000}"/>
    <cellStyle name="40 % - Markeringsfarve3 3 2 2 3 3 2 2" xfId="38861" xr:uid="{00000000-0005-0000-0000-00007D8A0000}"/>
    <cellStyle name="40 % - Markeringsfarve3 3 2 2 3 3 3" xfId="16327" xr:uid="{00000000-0005-0000-0000-00002D240000}"/>
    <cellStyle name="40 % - Markeringsfarve3 3 2 2 3 3 3 2" xfId="38862" xr:uid="{00000000-0005-0000-0000-00007E8A0000}"/>
    <cellStyle name="40 % - Markeringsfarve3 3 2 2 3 3 4" xfId="16328" xr:uid="{00000000-0005-0000-0000-00002E240000}"/>
    <cellStyle name="40 % - Markeringsfarve3 3 2 2 3 3 4 2" xfId="38863" xr:uid="{00000000-0005-0000-0000-00007F8A0000}"/>
    <cellStyle name="40 % - Markeringsfarve3 3 2 2 3 3 5" xfId="29806" xr:uid="{00000000-0005-0000-0000-00007C8A0000}"/>
    <cellStyle name="40 % - Markeringsfarve3 3 2 2 3 4" xfId="8930" xr:uid="{00000000-0005-0000-0000-00002F240000}"/>
    <cellStyle name="40 % - Markeringsfarve3 3 2 2 3 4 2" xfId="31579" xr:uid="{00000000-0005-0000-0000-0000808A0000}"/>
    <cellStyle name="40 % - Markeringsfarve3 3 2 2 3 5" xfId="16329" xr:uid="{00000000-0005-0000-0000-000030240000}"/>
    <cellStyle name="40 % - Markeringsfarve3 3 2 2 3 5 2" xfId="38864" xr:uid="{00000000-0005-0000-0000-0000818A0000}"/>
    <cellStyle name="40 % - Markeringsfarve3 3 2 2 3 6" xfId="16330" xr:uid="{00000000-0005-0000-0000-000031240000}"/>
    <cellStyle name="40 % - Markeringsfarve3 3 2 2 3 6 2" xfId="38865" xr:uid="{00000000-0005-0000-0000-0000828A0000}"/>
    <cellStyle name="40 % - Markeringsfarve3 3 2 2 3 7" xfId="27947" xr:uid="{00000000-0005-0000-0000-0000738A0000}"/>
    <cellStyle name="40 % - Markeringsfarve3 3 2 2 4" xfId="1393" xr:uid="{00000000-0005-0000-0000-000032240000}"/>
    <cellStyle name="40 % - Markeringsfarve3 3 2 2 4 2" xfId="6068" xr:uid="{00000000-0005-0000-0000-000033240000}"/>
    <cellStyle name="40 % - Markeringsfarve3 3 2 2 4 2 2" xfId="16331" xr:uid="{00000000-0005-0000-0000-000034240000}"/>
    <cellStyle name="40 % - Markeringsfarve3 3 2 2 4 2 2 2" xfId="38866" xr:uid="{00000000-0005-0000-0000-0000858A0000}"/>
    <cellStyle name="40 % - Markeringsfarve3 3 2 2 4 2 3" xfId="16332" xr:uid="{00000000-0005-0000-0000-000035240000}"/>
    <cellStyle name="40 % - Markeringsfarve3 3 2 2 4 2 3 2" xfId="38867" xr:uid="{00000000-0005-0000-0000-0000868A0000}"/>
    <cellStyle name="40 % - Markeringsfarve3 3 2 2 4 2 4" xfId="16333" xr:uid="{00000000-0005-0000-0000-000036240000}"/>
    <cellStyle name="40 % - Markeringsfarve3 3 2 2 4 2 4 2" xfId="38868" xr:uid="{00000000-0005-0000-0000-0000878A0000}"/>
    <cellStyle name="40 % - Markeringsfarve3 3 2 2 4 2 5" xfId="29808" xr:uid="{00000000-0005-0000-0000-0000848A0000}"/>
    <cellStyle name="40 % - Markeringsfarve3 3 2 2 4 3" xfId="8932" xr:uid="{00000000-0005-0000-0000-000037240000}"/>
    <cellStyle name="40 % - Markeringsfarve3 3 2 2 4 3 2" xfId="31581" xr:uid="{00000000-0005-0000-0000-0000888A0000}"/>
    <cellStyle name="40 % - Markeringsfarve3 3 2 2 4 4" xfId="16334" xr:uid="{00000000-0005-0000-0000-000038240000}"/>
    <cellStyle name="40 % - Markeringsfarve3 3 2 2 4 4 2" xfId="38869" xr:uid="{00000000-0005-0000-0000-0000898A0000}"/>
    <cellStyle name="40 % - Markeringsfarve3 3 2 2 4 5" xfId="16335" xr:uid="{00000000-0005-0000-0000-000039240000}"/>
    <cellStyle name="40 % - Markeringsfarve3 3 2 2 4 5 2" xfId="38870" xr:uid="{00000000-0005-0000-0000-00008A8A0000}"/>
    <cellStyle name="40 % - Markeringsfarve3 3 2 2 4 6" xfId="27949" xr:uid="{00000000-0005-0000-0000-0000838A0000}"/>
    <cellStyle name="40 % - Markeringsfarve3 3 2 2 5" xfId="1394" xr:uid="{00000000-0005-0000-0000-00003A240000}"/>
    <cellStyle name="40 % - Markeringsfarve3 3 2 2 5 2" xfId="6069" xr:uid="{00000000-0005-0000-0000-00003B240000}"/>
    <cellStyle name="40 % - Markeringsfarve3 3 2 2 5 2 2" xfId="16336" xr:uid="{00000000-0005-0000-0000-00003C240000}"/>
    <cellStyle name="40 % - Markeringsfarve3 3 2 2 5 2 2 2" xfId="38871" xr:uid="{00000000-0005-0000-0000-00008D8A0000}"/>
    <cellStyle name="40 % - Markeringsfarve3 3 2 2 5 2 3" xfId="16337" xr:uid="{00000000-0005-0000-0000-00003D240000}"/>
    <cellStyle name="40 % - Markeringsfarve3 3 2 2 5 2 3 2" xfId="38872" xr:uid="{00000000-0005-0000-0000-00008E8A0000}"/>
    <cellStyle name="40 % - Markeringsfarve3 3 2 2 5 2 4" xfId="16338" xr:uid="{00000000-0005-0000-0000-00003E240000}"/>
    <cellStyle name="40 % - Markeringsfarve3 3 2 2 5 2 4 2" xfId="38873" xr:uid="{00000000-0005-0000-0000-00008F8A0000}"/>
    <cellStyle name="40 % - Markeringsfarve3 3 2 2 5 2 5" xfId="29809" xr:uid="{00000000-0005-0000-0000-00008C8A0000}"/>
    <cellStyle name="40 % - Markeringsfarve3 3 2 2 5 3" xfId="8933" xr:uid="{00000000-0005-0000-0000-00003F240000}"/>
    <cellStyle name="40 % - Markeringsfarve3 3 2 2 5 3 2" xfId="31582" xr:uid="{00000000-0005-0000-0000-0000908A0000}"/>
    <cellStyle name="40 % - Markeringsfarve3 3 2 2 5 4" xfId="16339" xr:uid="{00000000-0005-0000-0000-000040240000}"/>
    <cellStyle name="40 % - Markeringsfarve3 3 2 2 5 4 2" xfId="38874" xr:uid="{00000000-0005-0000-0000-0000918A0000}"/>
    <cellStyle name="40 % - Markeringsfarve3 3 2 2 5 5" xfId="16340" xr:uid="{00000000-0005-0000-0000-000041240000}"/>
    <cellStyle name="40 % - Markeringsfarve3 3 2 2 5 5 2" xfId="38875" xr:uid="{00000000-0005-0000-0000-0000928A0000}"/>
    <cellStyle name="40 % - Markeringsfarve3 3 2 2 5 6" xfId="27950" xr:uid="{00000000-0005-0000-0000-00008B8A0000}"/>
    <cellStyle name="40 % - Markeringsfarve3 3 2 2 6" xfId="1395" xr:uid="{00000000-0005-0000-0000-000042240000}"/>
    <cellStyle name="40 % - Markeringsfarve3 3 2 2 6 2" xfId="6070" xr:uid="{00000000-0005-0000-0000-000043240000}"/>
    <cellStyle name="40 % - Markeringsfarve3 3 2 2 6 2 2" xfId="29810" xr:uid="{00000000-0005-0000-0000-0000948A0000}"/>
    <cellStyle name="40 % - Markeringsfarve3 3 2 2 6 3" xfId="8934" xr:uid="{00000000-0005-0000-0000-000044240000}"/>
    <cellStyle name="40 % - Markeringsfarve3 3 2 2 6 3 2" xfId="31583" xr:uid="{00000000-0005-0000-0000-0000958A0000}"/>
    <cellStyle name="40 % - Markeringsfarve3 3 2 2 6 4" xfId="16341" xr:uid="{00000000-0005-0000-0000-000045240000}"/>
    <cellStyle name="40 % - Markeringsfarve3 3 2 2 6 4 2" xfId="38876" xr:uid="{00000000-0005-0000-0000-0000968A0000}"/>
    <cellStyle name="40 % - Markeringsfarve3 3 2 2 6 5" xfId="27951" xr:uid="{00000000-0005-0000-0000-0000938A0000}"/>
    <cellStyle name="40 % - Markeringsfarve3 3 2 2 7" xfId="6063" xr:uid="{00000000-0005-0000-0000-000046240000}"/>
    <cellStyle name="40 % - Markeringsfarve3 3 2 2 7 2" xfId="16342" xr:uid="{00000000-0005-0000-0000-000047240000}"/>
    <cellStyle name="40 % - Markeringsfarve3 3 2 2 7 2 2" xfId="38877" xr:uid="{00000000-0005-0000-0000-0000988A0000}"/>
    <cellStyle name="40 % - Markeringsfarve3 3 2 2 7 3" xfId="16343" xr:uid="{00000000-0005-0000-0000-000048240000}"/>
    <cellStyle name="40 % - Markeringsfarve3 3 2 2 7 3 2" xfId="38878" xr:uid="{00000000-0005-0000-0000-0000998A0000}"/>
    <cellStyle name="40 % - Markeringsfarve3 3 2 2 7 4" xfId="16344" xr:uid="{00000000-0005-0000-0000-000049240000}"/>
    <cellStyle name="40 % - Markeringsfarve3 3 2 2 7 4 2" xfId="38879" xr:uid="{00000000-0005-0000-0000-00009A8A0000}"/>
    <cellStyle name="40 % - Markeringsfarve3 3 2 2 7 5" xfId="29803" xr:uid="{00000000-0005-0000-0000-0000978A0000}"/>
    <cellStyle name="40 % - Markeringsfarve3 3 2 2 8" xfId="8927" xr:uid="{00000000-0005-0000-0000-00004A240000}"/>
    <cellStyle name="40 % - Markeringsfarve3 3 2 2 8 2" xfId="31576" xr:uid="{00000000-0005-0000-0000-00009B8A0000}"/>
    <cellStyle name="40 % - Markeringsfarve3 3 2 2 9" xfId="16345" xr:uid="{00000000-0005-0000-0000-00004B240000}"/>
    <cellStyle name="40 % - Markeringsfarve3 3 2 2 9 2" xfId="38880" xr:uid="{00000000-0005-0000-0000-00009C8A0000}"/>
    <cellStyle name="40 % - Markeringsfarve3 3 2 3" xfId="1396" xr:uid="{00000000-0005-0000-0000-00004C240000}"/>
    <cellStyle name="40 % - Markeringsfarve3 3 2 3 10" xfId="16346" xr:uid="{00000000-0005-0000-0000-00004D240000}"/>
    <cellStyle name="40 % - Markeringsfarve3 3 2 3 10 2" xfId="38881" xr:uid="{00000000-0005-0000-0000-00009E8A0000}"/>
    <cellStyle name="40 % - Markeringsfarve3 3 2 3 11" xfId="27952" xr:uid="{00000000-0005-0000-0000-00009D8A0000}"/>
    <cellStyle name="40 % - Markeringsfarve3 3 2 3 2" xfId="1397" xr:uid="{00000000-0005-0000-0000-00004E240000}"/>
    <cellStyle name="40 % - Markeringsfarve3 3 2 3 2 2" xfId="1398" xr:uid="{00000000-0005-0000-0000-00004F240000}"/>
    <cellStyle name="40 % - Markeringsfarve3 3 2 3 2 2 2" xfId="6073" xr:uid="{00000000-0005-0000-0000-000050240000}"/>
    <cellStyle name="40 % - Markeringsfarve3 3 2 3 2 2 2 2" xfId="16347" xr:uid="{00000000-0005-0000-0000-000051240000}"/>
    <cellStyle name="40 % - Markeringsfarve3 3 2 3 2 2 2 2 2" xfId="38882" xr:uid="{00000000-0005-0000-0000-0000A28A0000}"/>
    <cellStyle name="40 % - Markeringsfarve3 3 2 3 2 2 2 3" xfId="16348" xr:uid="{00000000-0005-0000-0000-000052240000}"/>
    <cellStyle name="40 % - Markeringsfarve3 3 2 3 2 2 2 3 2" xfId="38883" xr:uid="{00000000-0005-0000-0000-0000A38A0000}"/>
    <cellStyle name="40 % - Markeringsfarve3 3 2 3 2 2 2 4" xfId="16349" xr:uid="{00000000-0005-0000-0000-000053240000}"/>
    <cellStyle name="40 % - Markeringsfarve3 3 2 3 2 2 2 4 2" xfId="38884" xr:uid="{00000000-0005-0000-0000-0000A48A0000}"/>
    <cellStyle name="40 % - Markeringsfarve3 3 2 3 2 2 2 5" xfId="29813" xr:uid="{00000000-0005-0000-0000-0000A18A0000}"/>
    <cellStyle name="40 % - Markeringsfarve3 3 2 3 2 2 3" xfId="8937" xr:uid="{00000000-0005-0000-0000-000054240000}"/>
    <cellStyle name="40 % - Markeringsfarve3 3 2 3 2 2 3 2" xfId="31586" xr:uid="{00000000-0005-0000-0000-0000A58A0000}"/>
    <cellStyle name="40 % - Markeringsfarve3 3 2 3 2 2 4" xfId="16350" xr:uid="{00000000-0005-0000-0000-000055240000}"/>
    <cellStyle name="40 % - Markeringsfarve3 3 2 3 2 2 4 2" xfId="38885" xr:uid="{00000000-0005-0000-0000-0000A68A0000}"/>
    <cellStyle name="40 % - Markeringsfarve3 3 2 3 2 2 5" xfId="16351" xr:uid="{00000000-0005-0000-0000-000056240000}"/>
    <cellStyle name="40 % - Markeringsfarve3 3 2 3 2 2 5 2" xfId="38886" xr:uid="{00000000-0005-0000-0000-0000A78A0000}"/>
    <cellStyle name="40 % - Markeringsfarve3 3 2 3 2 2 6" xfId="27954" xr:uid="{00000000-0005-0000-0000-0000A08A0000}"/>
    <cellStyle name="40 % - Markeringsfarve3 3 2 3 2 3" xfId="6072" xr:uid="{00000000-0005-0000-0000-000057240000}"/>
    <cellStyle name="40 % - Markeringsfarve3 3 2 3 2 3 2" xfId="16352" xr:uid="{00000000-0005-0000-0000-000058240000}"/>
    <cellStyle name="40 % - Markeringsfarve3 3 2 3 2 3 2 2" xfId="38887" xr:uid="{00000000-0005-0000-0000-0000A98A0000}"/>
    <cellStyle name="40 % - Markeringsfarve3 3 2 3 2 3 3" xfId="16353" xr:uid="{00000000-0005-0000-0000-000059240000}"/>
    <cellStyle name="40 % - Markeringsfarve3 3 2 3 2 3 3 2" xfId="38888" xr:uid="{00000000-0005-0000-0000-0000AA8A0000}"/>
    <cellStyle name="40 % - Markeringsfarve3 3 2 3 2 3 4" xfId="16354" xr:uid="{00000000-0005-0000-0000-00005A240000}"/>
    <cellStyle name="40 % - Markeringsfarve3 3 2 3 2 3 4 2" xfId="38889" xr:uid="{00000000-0005-0000-0000-0000AB8A0000}"/>
    <cellStyle name="40 % - Markeringsfarve3 3 2 3 2 3 5" xfId="29812" xr:uid="{00000000-0005-0000-0000-0000A88A0000}"/>
    <cellStyle name="40 % - Markeringsfarve3 3 2 3 2 4" xfId="8936" xr:uid="{00000000-0005-0000-0000-00005B240000}"/>
    <cellStyle name="40 % - Markeringsfarve3 3 2 3 2 4 2" xfId="16355" xr:uid="{00000000-0005-0000-0000-00005C240000}"/>
    <cellStyle name="40 % - Markeringsfarve3 3 2 3 2 4 2 2" xfId="38890" xr:uid="{00000000-0005-0000-0000-0000AD8A0000}"/>
    <cellStyle name="40 % - Markeringsfarve3 3 2 3 2 4 3" xfId="16356" xr:uid="{00000000-0005-0000-0000-00005D240000}"/>
    <cellStyle name="40 % - Markeringsfarve3 3 2 3 2 4 3 2" xfId="38891" xr:uid="{00000000-0005-0000-0000-0000AE8A0000}"/>
    <cellStyle name="40 % - Markeringsfarve3 3 2 3 2 4 4" xfId="16357" xr:uid="{00000000-0005-0000-0000-00005E240000}"/>
    <cellStyle name="40 % - Markeringsfarve3 3 2 3 2 4 4 2" xfId="38892" xr:uid="{00000000-0005-0000-0000-0000AF8A0000}"/>
    <cellStyle name="40 % - Markeringsfarve3 3 2 3 2 4 5" xfId="31585" xr:uid="{00000000-0005-0000-0000-0000AC8A0000}"/>
    <cellStyle name="40 % - Markeringsfarve3 3 2 3 2 5" xfId="16358" xr:uid="{00000000-0005-0000-0000-00005F240000}"/>
    <cellStyle name="40 % - Markeringsfarve3 3 2 3 2 5 2" xfId="38893" xr:uid="{00000000-0005-0000-0000-0000B08A0000}"/>
    <cellStyle name="40 % - Markeringsfarve3 3 2 3 2 6" xfId="16359" xr:uid="{00000000-0005-0000-0000-000060240000}"/>
    <cellStyle name="40 % - Markeringsfarve3 3 2 3 2 6 2" xfId="38894" xr:uid="{00000000-0005-0000-0000-0000B18A0000}"/>
    <cellStyle name="40 % - Markeringsfarve3 3 2 3 2 7" xfId="16360" xr:uid="{00000000-0005-0000-0000-000061240000}"/>
    <cellStyle name="40 % - Markeringsfarve3 3 2 3 2 7 2" xfId="38895" xr:uid="{00000000-0005-0000-0000-0000B28A0000}"/>
    <cellStyle name="40 % - Markeringsfarve3 3 2 3 2 8" xfId="27953" xr:uid="{00000000-0005-0000-0000-00009F8A0000}"/>
    <cellStyle name="40 % - Markeringsfarve3 3 2 3 3" xfId="1399" xr:uid="{00000000-0005-0000-0000-000062240000}"/>
    <cellStyle name="40 % - Markeringsfarve3 3 2 3 3 2" xfId="1400" xr:uid="{00000000-0005-0000-0000-000063240000}"/>
    <cellStyle name="40 % - Markeringsfarve3 3 2 3 3 2 2" xfId="6075" xr:uid="{00000000-0005-0000-0000-000064240000}"/>
    <cellStyle name="40 % - Markeringsfarve3 3 2 3 3 2 2 2" xfId="16361" xr:uid="{00000000-0005-0000-0000-000065240000}"/>
    <cellStyle name="40 % - Markeringsfarve3 3 2 3 3 2 2 2 2" xfId="38896" xr:uid="{00000000-0005-0000-0000-0000B68A0000}"/>
    <cellStyle name="40 % - Markeringsfarve3 3 2 3 3 2 2 3" xfId="16362" xr:uid="{00000000-0005-0000-0000-000066240000}"/>
    <cellStyle name="40 % - Markeringsfarve3 3 2 3 3 2 2 3 2" xfId="38897" xr:uid="{00000000-0005-0000-0000-0000B78A0000}"/>
    <cellStyle name="40 % - Markeringsfarve3 3 2 3 3 2 2 4" xfId="16363" xr:uid="{00000000-0005-0000-0000-000067240000}"/>
    <cellStyle name="40 % - Markeringsfarve3 3 2 3 3 2 2 4 2" xfId="38898" xr:uid="{00000000-0005-0000-0000-0000B88A0000}"/>
    <cellStyle name="40 % - Markeringsfarve3 3 2 3 3 2 2 5" xfId="29815" xr:uid="{00000000-0005-0000-0000-0000B58A0000}"/>
    <cellStyle name="40 % - Markeringsfarve3 3 2 3 3 2 3" xfId="8939" xr:uid="{00000000-0005-0000-0000-000068240000}"/>
    <cellStyle name="40 % - Markeringsfarve3 3 2 3 3 2 3 2" xfId="31588" xr:uid="{00000000-0005-0000-0000-0000B98A0000}"/>
    <cellStyle name="40 % - Markeringsfarve3 3 2 3 3 2 4" xfId="16364" xr:uid="{00000000-0005-0000-0000-000069240000}"/>
    <cellStyle name="40 % - Markeringsfarve3 3 2 3 3 2 4 2" xfId="38899" xr:uid="{00000000-0005-0000-0000-0000BA8A0000}"/>
    <cellStyle name="40 % - Markeringsfarve3 3 2 3 3 2 5" xfId="16365" xr:uid="{00000000-0005-0000-0000-00006A240000}"/>
    <cellStyle name="40 % - Markeringsfarve3 3 2 3 3 2 5 2" xfId="38900" xr:uid="{00000000-0005-0000-0000-0000BB8A0000}"/>
    <cellStyle name="40 % - Markeringsfarve3 3 2 3 3 2 6" xfId="27956" xr:uid="{00000000-0005-0000-0000-0000B48A0000}"/>
    <cellStyle name="40 % - Markeringsfarve3 3 2 3 3 3" xfId="6074" xr:uid="{00000000-0005-0000-0000-00006B240000}"/>
    <cellStyle name="40 % - Markeringsfarve3 3 2 3 3 3 2" xfId="16366" xr:uid="{00000000-0005-0000-0000-00006C240000}"/>
    <cellStyle name="40 % - Markeringsfarve3 3 2 3 3 3 2 2" xfId="38901" xr:uid="{00000000-0005-0000-0000-0000BD8A0000}"/>
    <cellStyle name="40 % - Markeringsfarve3 3 2 3 3 3 3" xfId="16367" xr:uid="{00000000-0005-0000-0000-00006D240000}"/>
    <cellStyle name="40 % - Markeringsfarve3 3 2 3 3 3 3 2" xfId="38902" xr:uid="{00000000-0005-0000-0000-0000BE8A0000}"/>
    <cellStyle name="40 % - Markeringsfarve3 3 2 3 3 3 4" xfId="16368" xr:uid="{00000000-0005-0000-0000-00006E240000}"/>
    <cellStyle name="40 % - Markeringsfarve3 3 2 3 3 3 4 2" xfId="38903" xr:uid="{00000000-0005-0000-0000-0000BF8A0000}"/>
    <cellStyle name="40 % - Markeringsfarve3 3 2 3 3 3 5" xfId="29814" xr:uid="{00000000-0005-0000-0000-0000BC8A0000}"/>
    <cellStyle name="40 % - Markeringsfarve3 3 2 3 3 4" xfId="8938" xr:uid="{00000000-0005-0000-0000-00006F240000}"/>
    <cellStyle name="40 % - Markeringsfarve3 3 2 3 3 4 2" xfId="31587" xr:uid="{00000000-0005-0000-0000-0000C08A0000}"/>
    <cellStyle name="40 % - Markeringsfarve3 3 2 3 3 5" xfId="16369" xr:uid="{00000000-0005-0000-0000-000070240000}"/>
    <cellStyle name="40 % - Markeringsfarve3 3 2 3 3 5 2" xfId="38904" xr:uid="{00000000-0005-0000-0000-0000C18A0000}"/>
    <cellStyle name="40 % - Markeringsfarve3 3 2 3 3 6" xfId="16370" xr:uid="{00000000-0005-0000-0000-000071240000}"/>
    <cellStyle name="40 % - Markeringsfarve3 3 2 3 3 6 2" xfId="38905" xr:uid="{00000000-0005-0000-0000-0000C28A0000}"/>
    <cellStyle name="40 % - Markeringsfarve3 3 2 3 3 7" xfId="27955" xr:uid="{00000000-0005-0000-0000-0000B38A0000}"/>
    <cellStyle name="40 % - Markeringsfarve3 3 2 3 4" xfId="1401" xr:uid="{00000000-0005-0000-0000-000072240000}"/>
    <cellStyle name="40 % - Markeringsfarve3 3 2 3 4 2" xfId="6076" xr:uid="{00000000-0005-0000-0000-000073240000}"/>
    <cellStyle name="40 % - Markeringsfarve3 3 2 3 4 2 2" xfId="16371" xr:uid="{00000000-0005-0000-0000-000074240000}"/>
    <cellStyle name="40 % - Markeringsfarve3 3 2 3 4 2 2 2" xfId="38906" xr:uid="{00000000-0005-0000-0000-0000C58A0000}"/>
    <cellStyle name="40 % - Markeringsfarve3 3 2 3 4 2 3" xfId="16372" xr:uid="{00000000-0005-0000-0000-000075240000}"/>
    <cellStyle name="40 % - Markeringsfarve3 3 2 3 4 2 3 2" xfId="38907" xr:uid="{00000000-0005-0000-0000-0000C68A0000}"/>
    <cellStyle name="40 % - Markeringsfarve3 3 2 3 4 2 4" xfId="16373" xr:uid="{00000000-0005-0000-0000-000076240000}"/>
    <cellStyle name="40 % - Markeringsfarve3 3 2 3 4 2 4 2" xfId="38908" xr:uid="{00000000-0005-0000-0000-0000C78A0000}"/>
    <cellStyle name="40 % - Markeringsfarve3 3 2 3 4 2 5" xfId="29816" xr:uid="{00000000-0005-0000-0000-0000C48A0000}"/>
    <cellStyle name="40 % - Markeringsfarve3 3 2 3 4 3" xfId="8940" xr:uid="{00000000-0005-0000-0000-000077240000}"/>
    <cellStyle name="40 % - Markeringsfarve3 3 2 3 4 3 2" xfId="31589" xr:uid="{00000000-0005-0000-0000-0000C88A0000}"/>
    <cellStyle name="40 % - Markeringsfarve3 3 2 3 4 4" xfId="16374" xr:uid="{00000000-0005-0000-0000-000078240000}"/>
    <cellStyle name="40 % - Markeringsfarve3 3 2 3 4 4 2" xfId="38909" xr:uid="{00000000-0005-0000-0000-0000C98A0000}"/>
    <cellStyle name="40 % - Markeringsfarve3 3 2 3 4 5" xfId="16375" xr:uid="{00000000-0005-0000-0000-000079240000}"/>
    <cellStyle name="40 % - Markeringsfarve3 3 2 3 4 5 2" xfId="38910" xr:uid="{00000000-0005-0000-0000-0000CA8A0000}"/>
    <cellStyle name="40 % - Markeringsfarve3 3 2 3 4 6" xfId="27957" xr:uid="{00000000-0005-0000-0000-0000C38A0000}"/>
    <cellStyle name="40 % - Markeringsfarve3 3 2 3 5" xfId="1402" xr:uid="{00000000-0005-0000-0000-00007A240000}"/>
    <cellStyle name="40 % - Markeringsfarve3 3 2 3 5 2" xfId="6077" xr:uid="{00000000-0005-0000-0000-00007B240000}"/>
    <cellStyle name="40 % - Markeringsfarve3 3 2 3 5 2 2" xfId="16376" xr:uid="{00000000-0005-0000-0000-00007C240000}"/>
    <cellStyle name="40 % - Markeringsfarve3 3 2 3 5 2 2 2" xfId="38911" xr:uid="{00000000-0005-0000-0000-0000CD8A0000}"/>
    <cellStyle name="40 % - Markeringsfarve3 3 2 3 5 2 3" xfId="16377" xr:uid="{00000000-0005-0000-0000-00007D240000}"/>
    <cellStyle name="40 % - Markeringsfarve3 3 2 3 5 2 3 2" xfId="38912" xr:uid="{00000000-0005-0000-0000-0000CE8A0000}"/>
    <cellStyle name="40 % - Markeringsfarve3 3 2 3 5 2 4" xfId="16378" xr:uid="{00000000-0005-0000-0000-00007E240000}"/>
    <cellStyle name="40 % - Markeringsfarve3 3 2 3 5 2 4 2" xfId="38913" xr:uid="{00000000-0005-0000-0000-0000CF8A0000}"/>
    <cellStyle name="40 % - Markeringsfarve3 3 2 3 5 2 5" xfId="29817" xr:uid="{00000000-0005-0000-0000-0000CC8A0000}"/>
    <cellStyle name="40 % - Markeringsfarve3 3 2 3 5 3" xfId="8941" xr:uid="{00000000-0005-0000-0000-00007F240000}"/>
    <cellStyle name="40 % - Markeringsfarve3 3 2 3 5 3 2" xfId="31590" xr:uid="{00000000-0005-0000-0000-0000D08A0000}"/>
    <cellStyle name="40 % - Markeringsfarve3 3 2 3 5 4" xfId="16379" xr:uid="{00000000-0005-0000-0000-000080240000}"/>
    <cellStyle name="40 % - Markeringsfarve3 3 2 3 5 4 2" xfId="38914" xr:uid="{00000000-0005-0000-0000-0000D18A0000}"/>
    <cellStyle name="40 % - Markeringsfarve3 3 2 3 5 5" xfId="16380" xr:uid="{00000000-0005-0000-0000-000081240000}"/>
    <cellStyle name="40 % - Markeringsfarve3 3 2 3 5 5 2" xfId="38915" xr:uid="{00000000-0005-0000-0000-0000D28A0000}"/>
    <cellStyle name="40 % - Markeringsfarve3 3 2 3 5 6" xfId="27958" xr:uid="{00000000-0005-0000-0000-0000CB8A0000}"/>
    <cellStyle name="40 % - Markeringsfarve3 3 2 3 6" xfId="1403" xr:uid="{00000000-0005-0000-0000-000082240000}"/>
    <cellStyle name="40 % - Markeringsfarve3 3 2 3 6 2" xfId="6078" xr:uid="{00000000-0005-0000-0000-000083240000}"/>
    <cellStyle name="40 % - Markeringsfarve3 3 2 3 6 2 2" xfId="29818" xr:uid="{00000000-0005-0000-0000-0000D48A0000}"/>
    <cellStyle name="40 % - Markeringsfarve3 3 2 3 6 3" xfId="8942" xr:uid="{00000000-0005-0000-0000-000084240000}"/>
    <cellStyle name="40 % - Markeringsfarve3 3 2 3 6 3 2" xfId="31591" xr:uid="{00000000-0005-0000-0000-0000D58A0000}"/>
    <cellStyle name="40 % - Markeringsfarve3 3 2 3 6 4" xfId="16381" xr:uid="{00000000-0005-0000-0000-000085240000}"/>
    <cellStyle name="40 % - Markeringsfarve3 3 2 3 6 4 2" xfId="38916" xr:uid="{00000000-0005-0000-0000-0000D68A0000}"/>
    <cellStyle name="40 % - Markeringsfarve3 3 2 3 6 5" xfId="27959" xr:uid="{00000000-0005-0000-0000-0000D38A0000}"/>
    <cellStyle name="40 % - Markeringsfarve3 3 2 3 7" xfId="6071" xr:uid="{00000000-0005-0000-0000-000086240000}"/>
    <cellStyle name="40 % - Markeringsfarve3 3 2 3 7 2" xfId="16382" xr:uid="{00000000-0005-0000-0000-000087240000}"/>
    <cellStyle name="40 % - Markeringsfarve3 3 2 3 7 2 2" xfId="38917" xr:uid="{00000000-0005-0000-0000-0000D88A0000}"/>
    <cellStyle name="40 % - Markeringsfarve3 3 2 3 7 3" xfId="16383" xr:uid="{00000000-0005-0000-0000-000088240000}"/>
    <cellStyle name="40 % - Markeringsfarve3 3 2 3 7 3 2" xfId="38918" xr:uid="{00000000-0005-0000-0000-0000D98A0000}"/>
    <cellStyle name="40 % - Markeringsfarve3 3 2 3 7 4" xfId="16384" xr:uid="{00000000-0005-0000-0000-000089240000}"/>
    <cellStyle name="40 % - Markeringsfarve3 3 2 3 7 4 2" xfId="38919" xr:uid="{00000000-0005-0000-0000-0000DA8A0000}"/>
    <cellStyle name="40 % - Markeringsfarve3 3 2 3 7 5" xfId="29811" xr:uid="{00000000-0005-0000-0000-0000D78A0000}"/>
    <cellStyle name="40 % - Markeringsfarve3 3 2 3 8" xfId="8935" xr:uid="{00000000-0005-0000-0000-00008A240000}"/>
    <cellStyle name="40 % - Markeringsfarve3 3 2 3 8 2" xfId="31584" xr:uid="{00000000-0005-0000-0000-0000DB8A0000}"/>
    <cellStyle name="40 % - Markeringsfarve3 3 2 3 9" xfId="16385" xr:uid="{00000000-0005-0000-0000-00008B240000}"/>
    <cellStyle name="40 % - Markeringsfarve3 3 2 3 9 2" xfId="38920" xr:uid="{00000000-0005-0000-0000-0000DC8A0000}"/>
    <cellStyle name="40 % - Markeringsfarve3 3 2 4" xfId="1404" xr:uid="{00000000-0005-0000-0000-00008C240000}"/>
    <cellStyle name="40 % - Markeringsfarve3 3 2 4 2" xfId="1405" xr:uid="{00000000-0005-0000-0000-00008D240000}"/>
    <cellStyle name="40 % - Markeringsfarve3 3 2 4 2 2" xfId="6080" xr:uid="{00000000-0005-0000-0000-00008E240000}"/>
    <cellStyle name="40 % - Markeringsfarve3 3 2 4 2 2 2" xfId="16386" xr:uid="{00000000-0005-0000-0000-00008F240000}"/>
    <cellStyle name="40 % - Markeringsfarve3 3 2 4 2 2 2 2" xfId="38921" xr:uid="{00000000-0005-0000-0000-0000E08A0000}"/>
    <cellStyle name="40 % - Markeringsfarve3 3 2 4 2 2 3" xfId="16387" xr:uid="{00000000-0005-0000-0000-000090240000}"/>
    <cellStyle name="40 % - Markeringsfarve3 3 2 4 2 2 3 2" xfId="38922" xr:uid="{00000000-0005-0000-0000-0000E18A0000}"/>
    <cellStyle name="40 % - Markeringsfarve3 3 2 4 2 2 4" xfId="16388" xr:uid="{00000000-0005-0000-0000-000091240000}"/>
    <cellStyle name="40 % - Markeringsfarve3 3 2 4 2 2 4 2" xfId="38923" xr:uid="{00000000-0005-0000-0000-0000E28A0000}"/>
    <cellStyle name="40 % - Markeringsfarve3 3 2 4 2 2 5" xfId="29820" xr:uid="{00000000-0005-0000-0000-0000DF8A0000}"/>
    <cellStyle name="40 % - Markeringsfarve3 3 2 4 2 3" xfId="8944" xr:uid="{00000000-0005-0000-0000-000092240000}"/>
    <cellStyle name="40 % - Markeringsfarve3 3 2 4 2 3 2" xfId="16389" xr:uid="{00000000-0005-0000-0000-000093240000}"/>
    <cellStyle name="40 % - Markeringsfarve3 3 2 4 2 3 2 2" xfId="38924" xr:uid="{00000000-0005-0000-0000-0000E48A0000}"/>
    <cellStyle name="40 % - Markeringsfarve3 3 2 4 2 3 3" xfId="16390" xr:uid="{00000000-0005-0000-0000-000094240000}"/>
    <cellStyle name="40 % - Markeringsfarve3 3 2 4 2 3 3 2" xfId="38925" xr:uid="{00000000-0005-0000-0000-0000E58A0000}"/>
    <cellStyle name="40 % - Markeringsfarve3 3 2 4 2 3 4" xfId="16391" xr:uid="{00000000-0005-0000-0000-000095240000}"/>
    <cellStyle name="40 % - Markeringsfarve3 3 2 4 2 3 4 2" xfId="38926" xr:uid="{00000000-0005-0000-0000-0000E68A0000}"/>
    <cellStyle name="40 % - Markeringsfarve3 3 2 4 2 3 5" xfId="31593" xr:uid="{00000000-0005-0000-0000-0000E38A0000}"/>
    <cellStyle name="40 % - Markeringsfarve3 3 2 4 2 4" xfId="16392" xr:uid="{00000000-0005-0000-0000-000096240000}"/>
    <cellStyle name="40 % - Markeringsfarve3 3 2 4 2 4 2" xfId="38927" xr:uid="{00000000-0005-0000-0000-0000E78A0000}"/>
    <cellStyle name="40 % - Markeringsfarve3 3 2 4 2 5" xfId="16393" xr:uid="{00000000-0005-0000-0000-000097240000}"/>
    <cellStyle name="40 % - Markeringsfarve3 3 2 4 2 5 2" xfId="38928" xr:uid="{00000000-0005-0000-0000-0000E88A0000}"/>
    <cellStyle name="40 % - Markeringsfarve3 3 2 4 2 6" xfId="16394" xr:uid="{00000000-0005-0000-0000-000098240000}"/>
    <cellStyle name="40 % - Markeringsfarve3 3 2 4 2 6 2" xfId="38929" xr:uid="{00000000-0005-0000-0000-0000E98A0000}"/>
    <cellStyle name="40 % - Markeringsfarve3 3 2 4 2 7" xfId="27961" xr:uid="{00000000-0005-0000-0000-0000DE8A0000}"/>
    <cellStyle name="40 % - Markeringsfarve3 3 2 4 3" xfId="6079" xr:uid="{00000000-0005-0000-0000-000099240000}"/>
    <cellStyle name="40 % - Markeringsfarve3 3 2 4 3 2" xfId="16395" xr:uid="{00000000-0005-0000-0000-00009A240000}"/>
    <cellStyle name="40 % - Markeringsfarve3 3 2 4 3 2 2" xfId="38930" xr:uid="{00000000-0005-0000-0000-0000EB8A0000}"/>
    <cellStyle name="40 % - Markeringsfarve3 3 2 4 3 3" xfId="16396" xr:uid="{00000000-0005-0000-0000-00009B240000}"/>
    <cellStyle name="40 % - Markeringsfarve3 3 2 4 3 3 2" xfId="38931" xr:uid="{00000000-0005-0000-0000-0000EC8A0000}"/>
    <cellStyle name="40 % - Markeringsfarve3 3 2 4 3 4" xfId="16397" xr:uid="{00000000-0005-0000-0000-00009C240000}"/>
    <cellStyle name="40 % - Markeringsfarve3 3 2 4 3 4 2" xfId="38932" xr:uid="{00000000-0005-0000-0000-0000ED8A0000}"/>
    <cellStyle name="40 % - Markeringsfarve3 3 2 4 3 5" xfId="29819" xr:uid="{00000000-0005-0000-0000-0000EA8A0000}"/>
    <cellStyle name="40 % - Markeringsfarve3 3 2 4 4" xfId="8943" xr:uid="{00000000-0005-0000-0000-00009D240000}"/>
    <cellStyle name="40 % - Markeringsfarve3 3 2 4 4 2" xfId="16398" xr:uid="{00000000-0005-0000-0000-00009E240000}"/>
    <cellStyle name="40 % - Markeringsfarve3 3 2 4 4 2 2" xfId="38933" xr:uid="{00000000-0005-0000-0000-0000EF8A0000}"/>
    <cellStyle name="40 % - Markeringsfarve3 3 2 4 4 3" xfId="16399" xr:uid="{00000000-0005-0000-0000-00009F240000}"/>
    <cellStyle name="40 % - Markeringsfarve3 3 2 4 4 3 2" xfId="38934" xr:uid="{00000000-0005-0000-0000-0000F08A0000}"/>
    <cellStyle name="40 % - Markeringsfarve3 3 2 4 4 4" xfId="16400" xr:uid="{00000000-0005-0000-0000-0000A0240000}"/>
    <cellStyle name="40 % - Markeringsfarve3 3 2 4 4 4 2" xfId="38935" xr:uid="{00000000-0005-0000-0000-0000F18A0000}"/>
    <cellStyle name="40 % - Markeringsfarve3 3 2 4 4 5" xfId="31592" xr:uid="{00000000-0005-0000-0000-0000EE8A0000}"/>
    <cellStyle name="40 % - Markeringsfarve3 3 2 4 5" xfId="16401" xr:uid="{00000000-0005-0000-0000-0000A1240000}"/>
    <cellStyle name="40 % - Markeringsfarve3 3 2 4 5 2" xfId="38936" xr:uid="{00000000-0005-0000-0000-0000F28A0000}"/>
    <cellStyle name="40 % - Markeringsfarve3 3 2 4 6" xfId="16402" xr:uid="{00000000-0005-0000-0000-0000A2240000}"/>
    <cellStyle name="40 % - Markeringsfarve3 3 2 4 6 2" xfId="38937" xr:uid="{00000000-0005-0000-0000-0000F38A0000}"/>
    <cellStyle name="40 % - Markeringsfarve3 3 2 4 7" xfId="16403" xr:uid="{00000000-0005-0000-0000-0000A3240000}"/>
    <cellStyle name="40 % - Markeringsfarve3 3 2 4 7 2" xfId="38938" xr:uid="{00000000-0005-0000-0000-0000F48A0000}"/>
    <cellStyle name="40 % - Markeringsfarve3 3 2 4 8" xfId="27960" xr:uid="{00000000-0005-0000-0000-0000DD8A0000}"/>
    <cellStyle name="40 % - Markeringsfarve3 3 2 5" xfId="1406" xr:uid="{00000000-0005-0000-0000-0000A4240000}"/>
    <cellStyle name="40 % - Markeringsfarve3 3 2 5 2" xfId="1407" xr:uid="{00000000-0005-0000-0000-0000A5240000}"/>
    <cellStyle name="40 % - Markeringsfarve3 3 2 5 2 2" xfId="6082" xr:uid="{00000000-0005-0000-0000-0000A6240000}"/>
    <cellStyle name="40 % - Markeringsfarve3 3 2 5 2 2 2" xfId="16404" xr:uid="{00000000-0005-0000-0000-0000A7240000}"/>
    <cellStyle name="40 % - Markeringsfarve3 3 2 5 2 2 2 2" xfId="38939" xr:uid="{00000000-0005-0000-0000-0000F88A0000}"/>
    <cellStyle name="40 % - Markeringsfarve3 3 2 5 2 2 3" xfId="16405" xr:uid="{00000000-0005-0000-0000-0000A8240000}"/>
    <cellStyle name="40 % - Markeringsfarve3 3 2 5 2 2 3 2" xfId="38940" xr:uid="{00000000-0005-0000-0000-0000F98A0000}"/>
    <cellStyle name="40 % - Markeringsfarve3 3 2 5 2 2 4" xfId="16406" xr:uid="{00000000-0005-0000-0000-0000A9240000}"/>
    <cellStyle name="40 % - Markeringsfarve3 3 2 5 2 2 4 2" xfId="38941" xr:uid="{00000000-0005-0000-0000-0000FA8A0000}"/>
    <cellStyle name="40 % - Markeringsfarve3 3 2 5 2 2 5" xfId="29822" xr:uid="{00000000-0005-0000-0000-0000F78A0000}"/>
    <cellStyle name="40 % - Markeringsfarve3 3 2 5 2 3" xfId="8946" xr:uid="{00000000-0005-0000-0000-0000AA240000}"/>
    <cellStyle name="40 % - Markeringsfarve3 3 2 5 2 3 2" xfId="31595" xr:uid="{00000000-0005-0000-0000-0000FB8A0000}"/>
    <cellStyle name="40 % - Markeringsfarve3 3 2 5 2 4" xfId="16407" xr:uid="{00000000-0005-0000-0000-0000AB240000}"/>
    <cellStyle name="40 % - Markeringsfarve3 3 2 5 2 4 2" xfId="38942" xr:uid="{00000000-0005-0000-0000-0000FC8A0000}"/>
    <cellStyle name="40 % - Markeringsfarve3 3 2 5 2 5" xfId="16408" xr:uid="{00000000-0005-0000-0000-0000AC240000}"/>
    <cellStyle name="40 % - Markeringsfarve3 3 2 5 2 5 2" xfId="38943" xr:uid="{00000000-0005-0000-0000-0000FD8A0000}"/>
    <cellStyle name="40 % - Markeringsfarve3 3 2 5 2 6" xfId="27963" xr:uid="{00000000-0005-0000-0000-0000F68A0000}"/>
    <cellStyle name="40 % - Markeringsfarve3 3 2 5 3" xfId="6081" xr:uid="{00000000-0005-0000-0000-0000AD240000}"/>
    <cellStyle name="40 % - Markeringsfarve3 3 2 5 3 2" xfId="16409" xr:uid="{00000000-0005-0000-0000-0000AE240000}"/>
    <cellStyle name="40 % - Markeringsfarve3 3 2 5 3 2 2" xfId="38944" xr:uid="{00000000-0005-0000-0000-0000FF8A0000}"/>
    <cellStyle name="40 % - Markeringsfarve3 3 2 5 3 3" xfId="16410" xr:uid="{00000000-0005-0000-0000-0000AF240000}"/>
    <cellStyle name="40 % - Markeringsfarve3 3 2 5 3 3 2" xfId="38945" xr:uid="{00000000-0005-0000-0000-0000008B0000}"/>
    <cellStyle name="40 % - Markeringsfarve3 3 2 5 3 4" xfId="16411" xr:uid="{00000000-0005-0000-0000-0000B0240000}"/>
    <cellStyle name="40 % - Markeringsfarve3 3 2 5 3 4 2" xfId="38946" xr:uid="{00000000-0005-0000-0000-0000018B0000}"/>
    <cellStyle name="40 % - Markeringsfarve3 3 2 5 3 5" xfId="29821" xr:uid="{00000000-0005-0000-0000-0000FE8A0000}"/>
    <cellStyle name="40 % - Markeringsfarve3 3 2 5 4" xfId="8945" xr:uid="{00000000-0005-0000-0000-0000B1240000}"/>
    <cellStyle name="40 % - Markeringsfarve3 3 2 5 4 2" xfId="16412" xr:uid="{00000000-0005-0000-0000-0000B2240000}"/>
    <cellStyle name="40 % - Markeringsfarve3 3 2 5 4 2 2" xfId="38947" xr:uid="{00000000-0005-0000-0000-0000038B0000}"/>
    <cellStyle name="40 % - Markeringsfarve3 3 2 5 4 3" xfId="16413" xr:uid="{00000000-0005-0000-0000-0000B3240000}"/>
    <cellStyle name="40 % - Markeringsfarve3 3 2 5 4 3 2" xfId="38948" xr:uid="{00000000-0005-0000-0000-0000048B0000}"/>
    <cellStyle name="40 % - Markeringsfarve3 3 2 5 4 4" xfId="16414" xr:uid="{00000000-0005-0000-0000-0000B4240000}"/>
    <cellStyle name="40 % - Markeringsfarve3 3 2 5 4 4 2" xfId="38949" xr:uid="{00000000-0005-0000-0000-0000058B0000}"/>
    <cellStyle name="40 % - Markeringsfarve3 3 2 5 4 5" xfId="31594" xr:uid="{00000000-0005-0000-0000-0000028B0000}"/>
    <cellStyle name="40 % - Markeringsfarve3 3 2 5 5" xfId="16415" xr:uid="{00000000-0005-0000-0000-0000B5240000}"/>
    <cellStyle name="40 % - Markeringsfarve3 3 2 5 5 2" xfId="38950" xr:uid="{00000000-0005-0000-0000-0000068B0000}"/>
    <cellStyle name="40 % - Markeringsfarve3 3 2 5 6" xfId="16416" xr:uid="{00000000-0005-0000-0000-0000B6240000}"/>
    <cellStyle name="40 % - Markeringsfarve3 3 2 5 6 2" xfId="38951" xr:uid="{00000000-0005-0000-0000-0000078B0000}"/>
    <cellStyle name="40 % - Markeringsfarve3 3 2 5 7" xfId="16417" xr:uid="{00000000-0005-0000-0000-0000B7240000}"/>
    <cellStyle name="40 % - Markeringsfarve3 3 2 5 7 2" xfId="38952" xr:uid="{00000000-0005-0000-0000-0000088B0000}"/>
    <cellStyle name="40 % - Markeringsfarve3 3 2 5 8" xfId="27962" xr:uid="{00000000-0005-0000-0000-0000F58A0000}"/>
    <cellStyle name="40 % - Markeringsfarve3 3 2 6" xfId="16418" xr:uid="{00000000-0005-0000-0000-0000B8240000}"/>
    <cellStyle name="40 % - Markeringsfarve3 3 2 6 2" xfId="16419" xr:uid="{00000000-0005-0000-0000-0000B9240000}"/>
    <cellStyle name="40 % - Markeringsfarve3 3 2 6 3" xfId="16420" xr:uid="{00000000-0005-0000-0000-0000BA240000}"/>
    <cellStyle name="40 % - Markeringsfarve3 3 2 6 3 2" xfId="16421" xr:uid="{00000000-0005-0000-0000-0000BB240000}"/>
    <cellStyle name="40 % - Markeringsfarve3 3 2 6 3 2 2" xfId="38955" xr:uid="{00000000-0005-0000-0000-00000B8B0000}"/>
    <cellStyle name="40 % - Markeringsfarve3 3 2 6 3 3" xfId="16422" xr:uid="{00000000-0005-0000-0000-0000BC240000}"/>
    <cellStyle name="40 % - Markeringsfarve3 3 2 6 3 3 2" xfId="38956" xr:uid="{00000000-0005-0000-0000-00000C8B0000}"/>
    <cellStyle name="40 % - Markeringsfarve3 3 2 6 3 4" xfId="38954" xr:uid="{00000000-0005-0000-0000-00000A8B0000}"/>
    <cellStyle name="40 % - Markeringsfarve3 3 2 6 4" xfId="38953" xr:uid="{00000000-0005-0000-0000-0000098B0000}"/>
    <cellStyle name="40 % - Markeringsfarve3 3 2 7" xfId="16423" xr:uid="{00000000-0005-0000-0000-0000BD240000}"/>
    <cellStyle name="40 % - Markeringsfarve3 3 2 7 2" xfId="16424" xr:uid="{00000000-0005-0000-0000-0000BE240000}"/>
    <cellStyle name="40 % - Markeringsfarve3 3 2 7 2 2" xfId="38958" xr:uid="{00000000-0005-0000-0000-00000E8B0000}"/>
    <cellStyle name="40 % - Markeringsfarve3 3 2 7 3" xfId="16425" xr:uid="{00000000-0005-0000-0000-0000BF240000}"/>
    <cellStyle name="40 % - Markeringsfarve3 3 2 7 3 2" xfId="38959" xr:uid="{00000000-0005-0000-0000-00000F8B0000}"/>
    <cellStyle name="40 % - Markeringsfarve3 3 2 7 4" xfId="16426" xr:uid="{00000000-0005-0000-0000-0000C0240000}"/>
    <cellStyle name="40 % - Markeringsfarve3 3 2 7 4 2" xfId="38960" xr:uid="{00000000-0005-0000-0000-0000108B0000}"/>
    <cellStyle name="40 % - Markeringsfarve3 3 2 7 5" xfId="38957" xr:uid="{00000000-0005-0000-0000-00000D8B0000}"/>
    <cellStyle name="40 % - Markeringsfarve3 3 2 8" xfId="16427" xr:uid="{00000000-0005-0000-0000-0000C1240000}"/>
    <cellStyle name="40 % - Markeringsfarve3 3 2 8 2" xfId="38961" xr:uid="{00000000-0005-0000-0000-0000118B0000}"/>
    <cellStyle name="40 % - Markeringsfarve3 3 2 9" xfId="16428" xr:uid="{00000000-0005-0000-0000-0000C2240000}"/>
    <cellStyle name="40 % - Markeringsfarve3 3 2 9 2" xfId="38962" xr:uid="{00000000-0005-0000-0000-0000128B0000}"/>
    <cellStyle name="40 % - Markeringsfarve3 3 3" xfId="1408" xr:uid="{00000000-0005-0000-0000-0000C3240000}"/>
    <cellStyle name="40 % - Markeringsfarve3 3 3 2" xfId="1409" xr:uid="{00000000-0005-0000-0000-0000C4240000}"/>
    <cellStyle name="40 % - Markeringsfarve3 3 3 2 2" xfId="1410" xr:uid="{00000000-0005-0000-0000-0000C5240000}"/>
    <cellStyle name="40 % - Markeringsfarve3 3 3 2 2 2" xfId="6084" xr:uid="{00000000-0005-0000-0000-0000C6240000}"/>
    <cellStyle name="40 % - Markeringsfarve3 3 3 2 2 2 2" xfId="16429" xr:uid="{00000000-0005-0000-0000-0000C7240000}"/>
    <cellStyle name="40 % - Markeringsfarve3 3 3 2 2 2 2 2" xfId="38963" xr:uid="{00000000-0005-0000-0000-0000168B0000}"/>
    <cellStyle name="40 % - Markeringsfarve3 3 3 2 2 2 3" xfId="16430" xr:uid="{00000000-0005-0000-0000-0000C8240000}"/>
    <cellStyle name="40 % - Markeringsfarve3 3 3 2 2 2 3 2" xfId="38964" xr:uid="{00000000-0005-0000-0000-0000178B0000}"/>
    <cellStyle name="40 % - Markeringsfarve3 3 3 2 2 2 4" xfId="16431" xr:uid="{00000000-0005-0000-0000-0000C9240000}"/>
    <cellStyle name="40 % - Markeringsfarve3 3 3 2 2 2 4 2" xfId="38965" xr:uid="{00000000-0005-0000-0000-0000188B0000}"/>
    <cellStyle name="40 % - Markeringsfarve3 3 3 2 2 2 5" xfId="29824" xr:uid="{00000000-0005-0000-0000-0000158B0000}"/>
    <cellStyle name="40 % - Markeringsfarve3 3 3 2 2 3" xfId="8948" xr:uid="{00000000-0005-0000-0000-0000CA240000}"/>
    <cellStyle name="40 % - Markeringsfarve3 3 3 2 2 3 2" xfId="31597" xr:uid="{00000000-0005-0000-0000-0000198B0000}"/>
    <cellStyle name="40 % - Markeringsfarve3 3 3 2 2 4" xfId="16432" xr:uid="{00000000-0005-0000-0000-0000CB240000}"/>
    <cellStyle name="40 % - Markeringsfarve3 3 3 2 2 4 2" xfId="38966" xr:uid="{00000000-0005-0000-0000-00001A8B0000}"/>
    <cellStyle name="40 % - Markeringsfarve3 3 3 2 2 5" xfId="16433" xr:uid="{00000000-0005-0000-0000-0000CC240000}"/>
    <cellStyle name="40 % - Markeringsfarve3 3 3 2 2 5 2" xfId="38967" xr:uid="{00000000-0005-0000-0000-00001B8B0000}"/>
    <cellStyle name="40 % - Markeringsfarve3 3 3 2 2 6" xfId="27965" xr:uid="{00000000-0005-0000-0000-0000148B0000}"/>
    <cellStyle name="40 % - Markeringsfarve3 3 3 2 3" xfId="6083" xr:uid="{00000000-0005-0000-0000-0000CD240000}"/>
    <cellStyle name="40 % - Markeringsfarve3 3 3 2 3 2" xfId="16434" xr:uid="{00000000-0005-0000-0000-0000CE240000}"/>
    <cellStyle name="40 % - Markeringsfarve3 3 3 2 3 2 2" xfId="38968" xr:uid="{00000000-0005-0000-0000-00001D8B0000}"/>
    <cellStyle name="40 % - Markeringsfarve3 3 3 2 3 3" xfId="16435" xr:uid="{00000000-0005-0000-0000-0000CF240000}"/>
    <cellStyle name="40 % - Markeringsfarve3 3 3 2 3 3 2" xfId="38969" xr:uid="{00000000-0005-0000-0000-00001E8B0000}"/>
    <cellStyle name="40 % - Markeringsfarve3 3 3 2 3 4" xfId="16436" xr:uid="{00000000-0005-0000-0000-0000D0240000}"/>
    <cellStyle name="40 % - Markeringsfarve3 3 3 2 3 4 2" xfId="38970" xr:uid="{00000000-0005-0000-0000-00001F8B0000}"/>
    <cellStyle name="40 % - Markeringsfarve3 3 3 2 3 5" xfId="29823" xr:uid="{00000000-0005-0000-0000-00001C8B0000}"/>
    <cellStyle name="40 % - Markeringsfarve3 3 3 2 4" xfId="8947" xr:uid="{00000000-0005-0000-0000-0000D1240000}"/>
    <cellStyle name="40 % - Markeringsfarve3 3 3 2 4 2" xfId="16437" xr:uid="{00000000-0005-0000-0000-0000D2240000}"/>
    <cellStyle name="40 % - Markeringsfarve3 3 3 2 4 2 2" xfId="38971" xr:uid="{00000000-0005-0000-0000-0000218B0000}"/>
    <cellStyle name="40 % - Markeringsfarve3 3 3 2 4 3" xfId="16438" xr:uid="{00000000-0005-0000-0000-0000D3240000}"/>
    <cellStyle name="40 % - Markeringsfarve3 3 3 2 4 3 2" xfId="38972" xr:uid="{00000000-0005-0000-0000-0000228B0000}"/>
    <cellStyle name="40 % - Markeringsfarve3 3 3 2 4 4" xfId="16439" xr:uid="{00000000-0005-0000-0000-0000D4240000}"/>
    <cellStyle name="40 % - Markeringsfarve3 3 3 2 4 4 2" xfId="38973" xr:uid="{00000000-0005-0000-0000-0000238B0000}"/>
    <cellStyle name="40 % - Markeringsfarve3 3 3 2 4 5" xfId="31596" xr:uid="{00000000-0005-0000-0000-0000208B0000}"/>
    <cellStyle name="40 % - Markeringsfarve3 3 3 2 5" xfId="16440" xr:uid="{00000000-0005-0000-0000-0000D5240000}"/>
    <cellStyle name="40 % - Markeringsfarve3 3 3 2 5 2" xfId="38974" xr:uid="{00000000-0005-0000-0000-0000248B0000}"/>
    <cellStyle name="40 % - Markeringsfarve3 3 3 2 6" xfId="16441" xr:uid="{00000000-0005-0000-0000-0000D6240000}"/>
    <cellStyle name="40 % - Markeringsfarve3 3 3 2 6 2" xfId="38975" xr:uid="{00000000-0005-0000-0000-0000258B0000}"/>
    <cellStyle name="40 % - Markeringsfarve3 3 3 2 7" xfId="16442" xr:uid="{00000000-0005-0000-0000-0000D7240000}"/>
    <cellStyle name="40 % - Markeringsfarve3 3 3 2 7 2" xfId="38976" xr:uid="{00000000-0005-0000-0000-0000268B0000}"/>
    <cellStyle name="40 % - Markeringsfarve3 3 3 2 8" xfId="27964" xr:uid="{00000000-0005-0000-0000-0000138B0000}"/>
    <cellStyle name="40 % - Markeringsfarve3 3 3 3" xfId="16443" xr:uid="{00000000-0005-0000-0000-0000D8240000}"/>
    <cellStyle name="40 % - Markeringsfarve3 3 3 3 2" xfId="16444" xr:uid="{00000000-0005-0000-0000-0000D9240000}"/>
    <cellStyle name="40 % - Markeringsfarve3 3 3 3 3" xfId="16445" xr:uid="{00000000-0005-0000-0000-0000DA240000}"/>
    <cellStyle name="40 % - Markeringsfarve3 3 3 3 3 2" xfId="16446" xr:uid="{00000000-0005-0000-0000-0000DB240000}"/>
    <cellStyle name="40 % - Markeringsfarve3 3 3 3 3 2 2" xfId="38979" xr:uid="{00000000-0005-0000-0000-0000298B0000}"/>
    <cellStyle name="40 % - Markeringsfarve3 3 3 3 3 3" xfId="16447" xr:uid="{00000000-0005-0000-0000-0000DC240000}"/>
    <cellStyle name="40 % - Markeringsfarve3 3 3 3 3 3 2" xfId="38980" xr:uid="{00000000-0005-0000-0000-00002A8B0000}"/>
    <cellStyle name="40 % - Markeringsfarve3 3 3 3 3 4" xfId="38978" xr:uid="{00000000-0005-0000-0000-0000288B0000}"/>
    <cellStyle name="40 % - Markeringsfarve3 3 3 3 4" xfId="38977" xr:uid="{00000000-0005-0000-0000-0000278B0000}"/>
    <cellStyle name="40 % - Markeringsfarve3 3 3 4" xfId="16448" xr:uid="{00000000-0005-0000-0000-0000DD240000}"/>
    <cellStyle name="40 % - Markeringsfarve3 3 3 4 2" xfId="16449" xr:uid="{00000000-0005-0000-0000-0000DE240000}"/>
    <cellStyle name="40 % - Markeringsfarve3 3 3 4 2 2" xfId="38982" xr:uid="{00000000-0005-0000-0000-00002C8B0000}"/>
    <cellStyle name="40 % - Markeringsfarve3 3 3 4 3" xfId="16450" xr:uid="{00000000-0005-0000-0000-0000DF240000}"/>
    <cellStyle name="40 % - Markeringsfarve3 3 3 4 3 2" xfId="38983" xr:uid="{00000000-0005-0000-0000-00002D8B0000}"/>
    <cellStyle name="40 % - Markeringsfarve3 3 3 4 4" xfId="16451" xr:uid="{00000000-0005-0000-0000-0000E0240000}"/>
    <cellStyle name="40 % - Markeringsfarve3 3 3 4 4 2" xfId="38984" xr:uid="{00000000-0005-0000-0000-00002E8B0000}"/>
    <cellStyle name="40 % - Markeringsfarve3 3 3 4 5" xfId="38981" xr:uid="{00000000-0005-0000-0000-00002B8B0000}"/>
    <cellStyle name="40 % - Markeringsfarve3 3 3 5" xfId="16452" xr:uid="{00000000-0005-0000-0000-0000E1240000}"/>
    <cellStyle name="40 % - Markeringsfarve3 3 3 5 2" xfId="38985" xr:uid="{00000000-0005-0000-0000-00002F8B0000}"/>
    <cellStyle name="40 % - Markeringsfarve3 3 3 6" xfId="16453" xr:uid="{00000000-0005-0000-0000-0000E2240000}"/>
    <cellStyle name="40 % - Markeringsfarve3 3 3 6 2" xfId="38986" xr:uid="{00000000-0005-0000-0000-0000308B0000}"/>
    <cellStyle name="40 % - Markeringsfarve3 3 3 7" xfId="16454" xr:uid="{00000000-0005-0000-0000-0000E3240000}"/>
    <cellStyle name="40 % - Markeringsfarve3 3 3 7 2" xfId="38987" xr:uid="{00000000-0005-0000-0000-0000318B0000}"/>
    <cellStyle name="40 % - Markeringsfarve3 3 4" xfId="1411" xr:uid="{00000000-0005-0000-0000-0000E4240000}"/>
    <cellStyle name="40 % - Markeringsfarve3 3 4 2" xfId="1412" xr:uid="{00000000-0005-0000-0000-0000E5240000}"/>
    <cellStyle name="40 % - Markeringsfarve3 3 4 2 2" xfId="1413" xr:uid="{00000000-0005-0000-0000-0000E6240000}"/>
    <cellStyle name="40 % - Markeringsfarve3 3 4 2 2 2" xfId="6086" xr:uid="{00000000-0005-0000-0000-0000E7240000}"/>
    <cellStyle name="40 % - Markeringsfarve3 3 4 2 2 2 2" xfId="16455" xr:uid="{00000000-0005-0000-0000-0000E8240000}"/>
    <cellStyle name="40 % - Markeringsfarve3 3 4 2 2 2 2 2" xfId="38988" xr:uid="{00000000-0005-0000-0000-0000358B0000}"/>
    <cellStyle name="40 % - Markeringsfarve3 3 4 2 2 2 3" xfId="16456" xr:uid="{00000000-0005-0000-0000-0000E9240000}"/>
    <cellStyle name="40 % - Markeringsfarve3 3 4 2 2 2 3 2" xfId="38989" xr:uid="{00000000-0005-0000-0000-0000368B0000}"/>
    <cellStyle name="40 % - Markeringsfarve3 3 4 2 2 2 4" xfId="16457" xr:uid="{00000000-0005-0000-0000-0000EA240000}"/>
    <cellStyle name="40 % - Markeringsfarve3 3 4 2 2 2 4 2" xfId="38990" xr:uid="{00000000-0005-0000-0000-0000378B0000}"/>
    <cellStyle name="40 % - Markeringsfarve3 3 4 2 2 2 5" xfId="29826" xr:uid="{00000000-0005-0000-0000-0000348B0000}"/>
    <cellStyle name="40 % - Markeringsfarve3 3 4 2 2 3" xfId="8950" xr:uid="{00000000-0005-0000-0000-0000EB240000}"/>
    <cellStyle name="40 % - Markeringsfarve3 3 4 2 2 3 2" xfId="31599" xr:uid="{00000000-0005-0000-0000-0000388B0000}"/>
    <cellStyle name="40 % - Markeringsfarve3 3 4 2 2 4" xfId="16458" xr:uid="{00000000-0005-0000-0000-0000EC240000}"/>
    <cellStyle name="40 % - Markeringsfarve3 3 4 2 2 4 2" xfId="38991" xr:uid="{00000000-0005-0000-0000-0000398B0000}"/>
    <cellStyle name="40 % - Markeringsfarve3 3 4 2 2 5" xfId="16459" xr:uid="{00000000-0005-0000-0000-0000ED240000}"/>
    <cellStyle name="40 % - Markeringsfarve3 3 4 2 2 5 2" xfId="38992" xr:uid="{00000000-0005-0000-0000-00003A8B0000}"/>
    <cellStyle name="40 % - Markeringsfarve3 3 4 2 2 6" xfId="27967" xr:uid="{00000000-0005-0000-0000-0000338B0000}"/>
    <cellStyle name="40 % - Markeringsfarve3 3 4 2 3" xfId="6085" xr:uid="{00000000-0005-0000-0000-0000EE240000}"/>
    <cellStyle name="40 % - Markeringsfarve3 3 4 2 3 2" xfId="16460" xr:uid="{00000000-0005-0000-0000-0000EF240000}"/>
    <cellStyle name="40 % - Markeringsfarve3 3 4 2 3 2 2" xfId="38993" xr:uid="{00000000-0005-0000-0000-00003C8B0000}"/>
    <cellStyle name="40 % - Markeringsfarve3 3 4 2 3 3" xfId="16461" xr:uid="{00000000-0005-0000-0000-0000F0240000}"/>
    <cellStyle name="40 % - Markeringsfarve3 3 4 2 3 3 2" xfId="38994" xr:uid="{00000000-0005-0000-0000-00003D8B0000}"/>
    <cellStyle name="40 % - Markeringsfarve3 3 4 2 3 4" xfId="16462" xr:uid="{00000000-0005-0000-0000-0000F1240000}"/>
    <cellStyle name="40 % - Markeringsfarve3 3 4 2 3 4 2" xfId="38995" xr:uid="{00000000-0005-0000-0000-00003E8B0000}"/>
    <cellStyle name="40 % - Markeringsfarve3 3 4 2 3 5" xfId="29825" xr:uid="{00000000-0005-0000-0000-00003B8B0000}"/>
    <cellStyle name="40 % - Markeringsfarve3 3 4 2 4" xfId="8949" xr:uid="{00000000-0005-0000-0000-0000F2240000}"/>
    <cellStyle name="40 % - Markeringsfarve3 3 4 2 4 2" xfId="16463" xr:uid="{00000000-0005-0000-0000-0000F3240000}"/>
    <cellStyle name="40 % - Markeringsfarve3 3 4 2 4 2 2" xfId="38996" xr:uid="{00000000-0005-0000-0000-0000408B0000}"/>
    <cellStyle name="40 % - Markeringsfarve3 3 4 2 4 3" xfId="16464" xr:uid="{00000000-0005-0000-0000-0000F4240000}"/>
    <cellStyle name="40 % - Markeringsfarve3 3 4 2 4 3 2" xfId="38997" xr:uid="{00000000-0005-0000-0000-0000418B0000}"/>
    <cellStyle name="40 % - Markeringsfarve3 3 4 2 4 4" xfId="16465" xr:uid="{00000000-0005-0000-0000-0000F5240000}"/>
    <cellStyle name="40 % - Markeringsfarve3 3 4 2 4 4 2" xfId="38998" xr:uid="{00000000-0005-0000-0000-0000428B0000}"/>
    <cellStyle name="40 % - Markeringsfarve3 3 4 2 4 5" xfId="31598" xr:uid="{00000000-0005-0000-0000-00003F8B0000}"/>
    <cellStyle name="40 % - Markeringsfarve3 3 4 2 5" xfId="16466" xr:uid="{00000000-0005-0000-0000-0000F6240000}"/>
    <cellStyle name="40 % - Markeringsfarve3 3 4 2 5 2" xfId="38999" xr:uid="{00000000-0005-0000-0000-0000438B0000}"/>
    <cellStyle name="40 % - Markeringsfarve3 3 4 2 6" xfId="16467" xr:uid="{00000000-0005-0000-0000-0000F7240000}"/>
    <cellStyle name="40 % - Markeringsfarve3 3 4 2 6 2" xfId="39000" xr:uid="{00000000-0005-0000-0000-0000448B0000}"/>
    <cellStyle name="40 % - Markeringsfarve3 3 4 2 7" xfId="16468" xr:uid="{00000000-0005-0000-0000-0000F8240000}"/>
    <cellStyle name="40 % - Markeringsfarve3 3 4 2 7 2" xfId="39001" xr:uid="{00000000-0005-0000-0000-0000458B0000}"/>
    <cellStyle name="40 % - Markeringsfarve3 3 4 2 8" xfId="27966" xr:uid="{00000000-0005-0000-0000-0000328B0000}"/>
    <cellStyle name="40 % - Markeringsfarve3 3 4 3" xfId="16469" xr:uid="{00000000-0005-0000-0000-0000F9240000}"/>
    <cellStyle name="40 % - Markeringsfarve3 3 4 3 2" xfId="16470" xr:uid="{00000000-0005-0000-0000-0000FA240000}"/>
    <cellStyle name="40 % - Markeringsfarve3 3 4 3 3" xfId="16471" xr:uid="{00000000-0005-0000-0000-0000FB240000}"/>
    <cellStyle name="40 % - Markeringsfarve3 3 4 3 3 2" xfId="16472" xr:uid="{00000000-0005-0000-0000-0000FC240000}"/>
    <cellStyle name="40 % - Markeringsfarve3 3 4 3 3 2 2" xfId="39004" xr:uid="{00000000-0005-0000-0000-0000488B0000}"/>
    <cellStyle name="40 % - Markeringsfarve3 3 4 3 3 3" xfId="16473" xr:uid="{00000000-0005-0000-0000-0000FD240000}"/>
    <cellStyle name="40 % - Markeringsfarve3 3 4 3 3 3 2" xfId="39005" xr:uid="{00000000-0005-0000-0000-0000498B0000}"/>
    <cellStyle name="40 % - Markeringsfarve3 3 4 3 3 4" xfId="39003" xr:uid="{00000000-0005-0000-0000-0000478B0000}"/>
    <cellStyle name="40 % - Markeringsfarve3 3 4 3 4" xfId="39002" xr:uid="{00000000-0005-0000-0000-0000468B0000}"/>
    <cellStyle name="40 % - Markeringsfarve3 3 4 4" xfId="16474" xr:uid="{00000000-0005-0000-0000-0000FE240000}"/>
    <cellStyle name="40 % - Markeringsfarve3 3 4 4 2" xfId="16475" xr:uid="{00000000-0005-0000-0000-0000FF240000}"/>
    <cellStyle name="40 % - Markeringsfarve3 3 4 4 2 2" xfId="39007" xr:uid="{00000000-0005-0000-0000-00004B8B0000}"/>
    <cellStyle name="40 % - Markeringsfarve3 3 4 4 3" xfId="16476" xr:uid="{00000000-0005-0000-0000-000000250000}"/>
    <cellStyle name="40 % - Markeringsfarve3 3 4 4 3 2" xfId="39008" xr:uid="{00000000-0005-0000-0000-00004C8B0000}"/>
    <cellStyle name="40 % - Markeringsfarve3 3 4 4 4" xfId="16477" xr:uid="{00000000-0005-0000-0000-000001250000}"/>
    <cellStyle name="40 % - Markeringsfarve3 3 4 4 4 2" xfId="39009" xr:uid="{00000000-0005-0000-0000-00004D8B0000}"/>
    <cellStyle name="40 % - Markeringsfarve3 3 4 4 5" xfId="39006" xr:uid="{00000000-0005-0000-0000-00004A8B0000}"/>
    <cellStyle name="40 % - Markeringsfarve3 3 4 5" xfId="16478" xr:uid="{00000000-0005-0000-0000-000002250000}"/>
    <cellStyle name="40 % - Markeringsfarve3 3 4 5 2" xfId="39010" xr:uid="{00000000-0005-0000-0000-00004E8B0000}"/>
    <cellStyle name="40 % - Markeringsfarve3 3 4 6" xfId="16479" xr:uid="{00000000-0005-0000-0000-000003250000}"/>
    <cellStyle name="40 % - Markeringsfarve3 3 4 6 2" xfId="39011" xr:uid="{00000000-0005-0000-0000-00004F8B0000}"/>
    <cellStyle name="40 % - Markeringsfarve3 3 4 7" xfId="16480" xr:uid="{00000000-0005-0000-0000-000004250000}"/>
    <cellStyle name="40 % - Markeringsfarve3 3 4 7 2" xfId="39012" xr:uid="{00000000-0005-0000-0000-0000508B0000}"/>
    <cellStyle name="40 % - Markeringsfarve3 3 5" xfId="1414" xr:uid="{00000000-0005-0000-0000-000005250000}"/>
    <cellStyle name="40 % - Markeringsfarve3 3 5 10" xfId="16481" xr:uid="{00000000-0005-0000-0000-000006250000}"/>
    <cellStyle name="40 % - Markeringsfarve3 3 5 10 2" xfId="39013" xr:uid="{00000000-0005-0000-0000-0000528B0000}"/>
    <cellStyle name="40 % - Markeringsfarve3 3 5 11" xfId="27968" xr:uid="{00000000-0005-0000-0000-0000518B0000}"/>
    <cellStyle name="40 % - Markeringsfarve3 3 5 2" xfId="1415" xr:uid="{00000000-0005-0000-0000-000007250000}"/>
    <cellStyle name="40 % - Markeringsfarve3 3 5 2 2" xfId="1416" xr:uid="{00000000-0005-0000-0000-000008250000}"/>
    <cellStyle name="40 % - Markeringsfarve3 3 5 2 2 2" xfId="6089" xr:uid="{00000000-0005-0000-0000-000009250000}"/>
    <cellStyle name="40 % - Markeringsfarve3 3 5 2 2 2 2" xfId="16482" xr:uid="{00000000-0005-0000-0000-00000A250000}"/>
    <cellStyle name="40 % - Markeringsfarve3 3 5 2 2 2 2 2" xfId="39014" xr:uid="{00000000-0005-0000-0000-0000568B0000}"/>
    <cellStyle name="40 % - Markeringsfarve3 3 5 2 2 2 3" xfId="16483" xr:uid="{00000000-0005-0000-0000-00000B250000}"/>
    <cellStyle name="40 % - Markeringsfarve3 3 5 2 2 2 3 2" xfId="39015" xr:uid="{00000000-0005-0000-0000-0000578B0000}"/>
    <cellStyle name="40 % - Markeringsfarve3 3 5 2 2 2 4" xfId="16484" xr:uid="{00000000-0005-0000-0000-00000C250000}"/>
    <cellStyle name="40 % - Markeringsfarve3 3 5 2 2 2 4 2" xfId="39016" xr:uid="{00000000-0005-0000-0000-0000588B0000}"/>
    <cellStyle name="40 % - Markeringsfarve3 3 5 2 2 2 5" xfId="29829" xr:uid="{00000000-0005-0000-0000-0000558B0000}"/>
    <cellStyle name="40 % - Markeringsfarve3 3 5 2 2 3" xfId="8953" xr:uid="{00000000-0005-0000-0000-00000D250000}"/>
    <cellStyle name="40 % - Markeringsfarve3 3 5 2 2 3 2" xfId="31602" xr:uid="{00000000-0005-0000-0000-0000598B0000}"/>
    <cellStyle name="40 % - Markeringsfarve3 3 5 2 2 4" xfId="16485" xr:uid="{00000000-0005-0000-0000-00000E250000}"/>
    <cellStyle name="40 % - Markeringsfarve3 3 5 2 2 4 2" xfId="39017" xr:uid="{00000000-0005-0000-0000-00005A8B0000}"/>
    <cellStyle name="40 % - Markeringsfarve3 3 5 2 2 5" xfId="16486" xr:uid="{00000000-0005-0000-0000-00000F250000}"/>
    <cellStyle name="40 % - Markeringsfarve3 3 5 2 2 5 2" xfId="39018" xr:uid="{00000000-0005-0000-0000-00005B8B0000}"/>
    <cellStyle name="40 % - Markeringsfarve3 3 5 2 2 6" xfId="27970" xr:uid="{00000000-0005-0000-0000-0000548B0000}"/>
    <cellStyle name="40 % - Markeringsfarve3 3 5 2 3" xfId="6088" xr:uid="{00000000-0005-0000-0000-000010250000}"/>
    <cellStyle name="40 % - Markeringsfarve3 3 5 2 3 2" xfId="16487" xr:uid="{00000000-0005-0000-0000-000011250000}"/>
    <cellStyle name="40 % - Markeringsfarve3 3 5 2 3 2 2" xfId="39019" xr:uid="{00000000-0005-0000-0000-00005D8B0000}"/>
    <cellStyle name="40 % - Markeringsfarve3 3 5 2 3 3" xfId="16488" xr:uid="{00000000-0005-0000-0000-000012250000}"/>
    <cellStyle name="40 % - Markeringsfarve3 3 5 2 3 3 2" xfId="39020" xr:uid="{00000000-0005-0000-0000-00005E8B0000}"/>
    <cellStyle name="40 % - Markeringsfarve3 3 5 2 3 4" xfId="16489" xr:uid="{00000000-0005-0000-0000-000013250000}"/>
    <cellStyle name="40 % - Markeringsfarve3 3 5 2 3 4 2" xfId="39021" xr:uid="{00000000-0005-0000-0000-00005F8B0000}"/>
    <cellStyle name="40 % - Markeringsfarve3 3 5 2 3 5" xfId="29828" xr:uid="{00000000-0005-0000-0000-00005C8B0000}"/>
    <cellStyle name="40 % - Markeringsfarve3 3 5 2 4" xfId="8952" xr:uid="{00000000-0005-0000-0000-000014250000}"/>
    <cellStyle name="40 % - Markeringsfarve3 3 5 2 4 2" xfId="16490" xr:uid="{00000000-0005-0000-0000-000015250000}"/>
    <cellStyle name="40 % - Markeringsfarve3 3 5 2 4 2 2" xfId="39022" xr:uid="{00000000-0005-0000-0000-0000618B0000}"/>
    <cellStyle name="40 % - Markeringsfarve3 3 5 2 4 3" xfId="16491" xr:uid="{00000000-0005-0000-0000-000016250000}"/>
    <cellStyle name="40 % - Markeringsfarve3 3 5 2 4 3 2" xfId="39023" xr:uid="{00000000-0005-0000-0000-0000628B0000}"/>
    <cellStyle name="40 % - Markeringsfarve3 3 5 2 4 4" xfId="16492" xr:uid="{00000000-0005-0000-0000-000017250000}"/>
    <cellStyle name="40 % - Markeringsfarve3 3 5 2 4 4 2" xfId="39024" xr:uid="{00000000-0005-0000-0000-0000638B0000}"/>
    <cellStyle name="40 % - Markeringsfarve3 3 5 2 4 5" xfId="31601" xr:uid="{00000000-0005-0000-0000-0000608B0000}"/>
    <cellStyle name="40 % - Markeringsfarve3 3 5 2 5" xfId="16493" xr:uid="{00000000-0005-0000-0000-000018250000}"/>
    <cellStyle name="40 % - Markeringsfarve3 3 5 2 5 2" xfId="39025" xr:uid="{00000000-0005-0000-0000-0000648B0000}"/>
    <cellStyle name="40 % - Markeringsfarve3 3 5 2 6" xfId="16494" xr:uid="{00000000-0005-0000-0000-000019250000}"/>
    <cellStyle name="40 % - Markeringsfarve3 3 5 2 6 2" xfId="39026" xr:uid="{00000000-0005-0000-0000-0000658B0000}"/>
    <cellStyle name="40 % - Markeringsfarve3 3 5 2 7" xfId="16495" xr:uid="{00000000-0005-0000-0000-00001A250000}"/>
    <cellStyle name="40 % - Markeringsfarve3 3 5 2 7 2" xfId="39027" xr:uid="{00000000-0005-0000-0000-0000668B0000}"/>
    <cellStyle name="40 % - Markeringsfarve3 3 5 2 8" xfId="27969" xr:uid="{00000000-0005-0000-0000-0000538B0000}"/>
    <cellStyle name="40 % - Markeringsfarve3 3 5 3" xfId="1417" xr:uid="{00000000-0005-0000-0000-00001B250000}"/>
    <cellStyle name="40 % - Markeringsfarve3 3 5 3 2" xfId="1418" xr:uid="{00000000-0005-0000-0000-00001C250000}"/>
    <cellStyle name="40 % - Markeringsfarve3 3 5 3 2 2" xfId="6091" xr:uid="{00000000-0005-0000-0000-00001D250000}"/>
    <cellStyle name="40 % - Markeringsfarve3 3 5 3 2 2 2" xfId="16496" xr:uid="{00000000-0005-0000-0000-00001E250000}"/>
    <cellStyle name="40 % - Markeringsfarve3 3 5 3 2 2 2 2" xfId="39028" xr:uid="{00000000-0005-0000-0000-00006A8B0000}"/>
    <cellStyle name="40 % - Markeringsfarve3 3 5 3 2 2 3" xfId="16497" xr:uid="{00000000-0005-0000-0000-00001F250000}"/>
    <cellStyle name="40 % - Markeringsfarve3 3 5 3 2 2 3 2" xfId="39029" xr:uid="{00000000-0005-0000-0000-00006B8B0000}"/>
    <cellStyle name="40 % - Markeringsfarve3 3 5 3 2 2 4" xfId="16498" xr:uid="{00000000-0005-0000-0000-000020250000}"/>
    <cellStyle name="40 % - Markeringsfarve3 3 5 3 2 2 4 2" xfId="39030" xr:uid="{00000000-0005-0000-0000-00006C8B0000}"/>
    <cellStyle name="40 % - Markeringsfarve3 3 5 3 2 2 5" xfId="29831" xr:uid="{00000000-0005-0000-0000-0000698B0000}"/>
    <cellStyle name="40 % - Markeringsfarve3 3 5 3 2 3" xfId="8955" xr:uid="{00000000-0005-0000-0000-000021250000}"/>
    <cellStyle name="40 % - Markeringsfarve3 3 5 3 2 3 2" xfId="31604" xr:uid="{00000000-0005-0000-0000-00006D8B0000}"/>
    <cellStyle name="40 % - Markeringsfarve3 3 5 3 2 4" xfId="16499" xr:uid="{00000000-0005-0000-0000-000022250000}"/>
    <cellStyle name="40 % - Markeringsfarve3 3 5 3 2 4 2" xfId="39031" xr:uid="{00000000-0005-0000-0000-00006E8B0000}"/>
    <cellStyle name="40 % - Markeringsfarve3 3 5 3 2 5" xfId="16500" xr:uid="{00000000-0005-0000-0000-000023250000}"/>
    <cellStyle name="40 % - Markeringsfarve3 3 5 3 2 5 2" xfId="39032" xr:uid="{00000000-0005-0000-0000-00006F8B0000}"/>
    <cellStyle name="40 % - Markeringsfarve3 3 5 3 2 6" xfId="27972" xr:uid="{00000000-0005-0000-0000-0000688B0000}"/>
    <cellStyle name="40 % - Markeringsfarve3 3 5 3 3" xfId="6090" xr:uid="{00000000-0005-0000-0000-000024250000}"/>
    <cellStyle name="40 % - Markeringsfarve3 3 5 3 3 2" xfId="16501" xr:uid="{00000000-0005-0000-0000-000025250000}"/>
    <cellStyle name="40 % - Markeringsfarve3 3 5 3 3 2 2" xfId="39033" xr:uid="{00000000-0005-0000-0000-0000718B0000}"/>
    <cellStyle name="40 % - Markeringsfarve3 3 5 3 3 3" xfId="16502" xr:uid="{00000000-0005-0000-0000-000026250000}"/>
    <cellStyle name="40 % - Markeringsfarve3 3 5 3 3 3 2" xfId="39034" xr:uid="{00000000-0005-0000-0000-0000728B0000}"/>
    <cellStyle name="40 % - Markeringsfarve3 3 5 3 3 4" xfId="16503" xr:uid="{00000000-0005-0000-0000-000027250000}"/>
    <cellStyle name="40 % - Markeringsfarve3 3 5 3 3 4 2" xfId="39035" xr:uid="{00000000-0005-0000-0000-0000738B0000}"/>
    <cellStyle name="40 % - Markeringsfarve3 3 5 3 3 5" xfId="29830" xr:uid="{00000000-0005-0000-0000-0000708B0000}"/>
    <cellStyle name="40 % - Markeringsfarve3 3 5 3 4" xfId="8954" xr:uid="{00000000-0005-0000-0000-000028250000}"/>
    <cellStyle name="40 % - Markeringsfarve3 3 5 3 4 2" xfId="31603" xr:uid="{00000000-0005-0000-0000-0000748B0000}"/>
    <cellStyle name="40 % - Markeringsfarve3 3 5 3 5" xfId="16504" xr:uid="{00000000-0005-0000-0000-000029250000}"/>
    <cellStyle name="40 % - Markeringsfarve3 3 5 3 5 2" xfId="39036" xr:uid="{00000000-0005-0000-0000-0000758B0000}"/>
    <cellStyle name="40 % - Markeringsfarve3 3 5 3 6" xfId="16505" xr:uid="{00000000-0005-0000-0000-00002A250000}"/>
    <cellStyle name="40 % - Markeringsfarve3 3 5 3 6 2" xfId="39037" xr:uid="{00000000-0005-0000-0000-0000768B0000}"/>
    <cellStyle name="40 % - Markeringsfarve3 3 5 3 7" xfId="27971" xr:uid="{00000000-0005-0000-0000-0000678B0000}"/>
    <cellStyle name="40 % - Markeringsfarve3 3 5 4" xfId="1419" xr:uid="{00000000-0005-0000-0000-00002B250000}"/>
    <cellStyle name="40 % - Markeringsfarve3 3 5 4 2" xfId="6092" xr:uid="{00000000-0005-0000-0000-00002C250000}"/>
    <cellStyle name="40 % - Markeringsfarve3 3 5 4 2 2" xfId="16506" xr:uid="{00000000-0005-0000-0000-00002D250000}"/>
    <cellStyle name="40 % - Markeringsfarve3 3 5 4 2 2 2" xfId="39038" xr:uid="{00000000-0005-0000-0000-0000798B0000}"/>
    <cellStyle name="40 % - Markeringsfarve3 3 5 4 2 3" xfId="16507" xr:uid="{00000000-0005-0000-0000-00002E250000}"/>
    <cellStyle name="40 % - Markeringsfarve3 3 5 4 2 3 2" xfId="39039" xr:uid="{00000000-0005-0000-0000-00007A8B0000}"/>
    <cellStyle name="40 % - Markeringsfarve3 3 5 4 2 4" xfId="16508" xr:uid="{00000000-0005-0000-0000-00002F250000}"/>
    <cellStyle name="40 % - Markeringsfarve3 3 5 4 2 4 2" xfId="39040" xr:uid="{00000000-0005-0000-0000-00007B8B0000}"/>
    <cellStyle name="40 % - Markeringsfarve3 3 5 4 2 5" xfId="29832" xr:uid="{00000000-0005-0000-0000-0000788B0000}"/>
    <cellStyle name="40 % - Markeringsfarve3 3 5 4 3" xfId="8956" xr:uid="{00000000-0005-0000-0000-000030250000}"/>
    <cellStyle name="40 % - Markeringsfarve3 3 5 4 3 2" xfId="31605" xr:uid="{00000000-0005-0000-0000-00007C8B0000}"/>
    <cellStyle name="40 % - Markeringsfarve3 3 5 4 4" xfId="16509" xr:uid="{00000000-0005-0000-0000-000031250000}"/>
    <cellStyle name="40 % - Markeringsfarve3 3 5 4 4 2" xfId="39041" xr:uid="{00000000-0005-0000-0000-00007D8B0000}"/>
    <cellStyle name="40 % - Markeringsfarve3 3 5 4 5" xfId="16510" xr:uid="{00000000-0005-0000-0000-000032250000}"/>
    <cellStyle name="40 % - Markeringsfarve3 3 5 4 5 2" xfId="39042" xr:uid="{00000000-0005-0000-0000-00007E8B0000}"/>
    <cellStyle name="40 % - Markeringsfarve3 3 5 4 6" xfId="27973" xr:uid="{00000000-0005-0000-0000-0000778B0000}"/>
    <cellStyle name="40 % - Markeringsfarve3 3 5 5" xfId="1420" xr:uid="{00000000-0005-0000-0000-000033250000}"/>
    <cellStyle name="40 % - Markeringsfarve3 3 5 5 2" xfId="6093" xr:uid="{00000000-0005-0000-0000-000034250000}"/>
    <cellStyle name="40 % - Markeringsfarve3 3 5 5 2 2" xfId="16511" xr:uid="{00000000-0005-0000-0000-000035250000}"/>
    <cellStyle name="40 % - Markeringsfarve3 3 5 5 2 2 2" xfId="39043" xr:uid="{00000000-0005-0000-0000-0000818B0000}"/>
    <cellStyle name="40 % - Markeringsfarve3 3 5 5 2 3" xfId="16512" xr:uid="{00000000-0005-0000-0000-000036250000}"/>
    <cellStyle name="40 % - Markeringsfarve3 3 5 5 2 3 2" xfId="39044" xr:uid="{00000000-0005-0000-0000-0000828B0000}"/>
    <cellStyle name="40 % - Markeringsfarve3 3 5 5 2 4" xfId="16513" xr:uid="{00000000-0005-0000-0000-000037250000}"/>
    <cellStyle name="40 % - Markeringsfarve3 3 5 5 2 4 2" xfId="39045" xr:uid="{00000000-0005-0000-0000-0000838B0000}"/>
    <cellStyle name="40 % - Markeringsfarve3 3 5 5 2 5" xfId="29833" xr:uid="{00000000-0005-0000-0000-0000808B0000}"/>
    <cellStyle name="40 % - Markeringsfarve3 3 5 5 3" xfId="8957" xr:uid="{00000000-0005-0000-0000-000038250000}"/>
    <cellStyle name="40 % - Markeringsfarve3 3 5 5 3 2" xfId="31606" xr:uid="{00000000-0005-0000-0000-0000848B0000}"/>
    <cellStyle name="40 % - Markeringsfarve3 3 5 5 4" xfId="16514" xr:uid="{00000000-0005-0000-0000-000039250000}"/>
    <cellStyle name="40 % - Markeringsfarve3 3 5 5 4 2" xfId="39046" xr:uid="{00000000-0005-0000-0000-0000858B0000}"/>
    <cellStyle name="40 % - Markeringsfarve3 3 5 5 5" xfId="16515" xr:uid="{00000000-0005-0000-0000-00003A250000}"/>
    <cellStyle name="40 % - Markeringsfarve3 3 5 5 5 2" xfId="39047" xr:uid="{00000000-0005-0000-0000-0000868B0000}"/>
    <cellStyle name="40 % - Markeringsfarve3 3 5 5 6" xfId="27974" xr:uid="{00000000-0005-0000-0000-00007F8B0000}"/>
    <cellStyle name="40 % - Markeringsfarve3 3 5 6" xfId="1421" xr:uid="{00000000-0005-0000-0000-00003B250000}"/>
    <cellStyle name="40 % - Markeringsfarve3 3 5 6 2" xfId="6094" xr:uid="{00000000-0005-0000-0000-00003C250000}"/>
    <cellStyle name="40 % - Markeringsfarve3 3 5 6 2 2" xfId="29834" xr:uid="{00000000-0005-0000-0000-0000888B0000}"/>
    <cellStyle name="40 % - Markeringsfarve3 3 5 6 3" xfId="8958" xr:uid="{00000000-0005-0000-0000-00003D250000}"/>
    <cellStyle name="40 % - Markeringsfarve3 3 5 6 3 2" xfId="31607" xr:uid="{00000000-0005-0000-0000-0000898B0000}"/>
    <cellStyle name="40 % - Markeringsfarve3 3 5 6 4" xfId="16516" xr:uid="{00000000-0005-0000-0000-00003E250000}"/>
    <cellStyle name="40 % - Markeringsfarve3 3 5 6 4 2" xfId="39048" xr:uid="{00000000-0005-0000-0000-00008A8B0000}"/>
    <cellStyle name="40 % - Markeringsfarve3 3 5 6 5" xfId="27975" xr:uid="{00000000-0005-0000-0000-0000878B0000}"/>
    <cellStyle name="40 % - Markeringsfarve3 3 5 7" xfId="6087" xr:uid="{00000000-0005-0000-0000-00003F250000}"/>
    <cellStyle name="40 % - Markeringsfarve3 3 5 7 2" xfId="16517" xr:uid="{00000000-0005-0000-0000-000040250000}"/>
    <cellStyle name="40 % - Markeringsfarve3 3 5 7 2 2" xfId="39049" xr:uid="{00000000-0005-0000-0000-00008C8B0000}"/>
    <cellStyle name="40 % - Markeringsfarve3 3 5 7 3" xfId="16518" xr:uid="{00000000-0005-0000-0000-000041250000}"/>
    <cellStyle name="40 % - Markeringsfarve3 3 5 7 3 2" xfId="39050" xr:uid="{00000000-0005-0000-0000-00008D8B0000}"/>
    <cellStyle name="40 % - Markeringsfarve3 3 5 7 4" xfId="16519" xr:uid="{00000000-0005-0000-0000-000042250000}"/>
    <cellStyle name="40 % - Markeringsfarve3 3 5 7 4 2" xfId="39051" xr:uid="{00000000-0005-0000-0000-00008E8B0000}"/>
    <cellStyle name="40 % - Markeringsfarve3 3 5 7 5" xfId="29827" xr:uid="{00000000-0005-0000-0000-00008B8B0000}"/>
    <cellStyle name="40 % - Markeringsfarve3 3 5 8" xfId="8951" xr:uid="{00000000-0005-0000-0000-000043250000}"/>
    <cellStyle name="40 % - Markeringsfarve3 3 5 8 2" xfId="31600" xr:uid="{00000000-0005-0000-0000-00008F8B0000}"/>
    <cellStyle name="40 % - Markeringsfarve3 3 5 9" xfId="16520" xr:uid="{00000000-0005-0000-0000-000044250000}"/>
    <cellStyle name="40 % - Markeringsfarve3 3 5 9 2" xfId="39052" xr:uid="{00000000-0005-0000-0000-0000908B0000}"/>
    <cellStyle name="40 % - Markeringsfarve3 3 6" xfId="1422" xr:uid="{00000000-0005-0000-0000-000045250000}"/>
    <cellStyle name="40 % - Markeringsfarve3 3 6 10" xfId="16521" xr:uid="{00000000-0005-0000-0000-000046250000}"/>
    <cellStyle name="40 % - Markeringsfarve3 3 6 10 2" xfId="39053" xr:uid="{00000000-0005-0000-0000-0000928B0000}"/>
    <cellStyle name="40 % - Markeringsfarve3 3 6 11" xfId="27976" xr:uid="{00000000-0005-0000-0000-0000918B0000}"/>
    <cellStyle name="40 % - Markeringsfarve3 3 6 2" xfId="1423" xr:uid="{00000000-0005-0000-0000-000047250000}"/>
    <cellStyle name="40 % - Markeringsfarve3 3 6 2 2" xfId="1424" xr:uid="{00000000-0005-0000-0000-000048250000}"/>
    <cellStyle name="40 % - Markeringsfarve3 3 6 2 2 2" xfId="6097" xr:uid="{00000000-0005-0000-0000-000049250000}"/>
    <cellStyle name="40 % - Markeringsfarve3 3 6 2 2 2 2" xfId="16522" xr:uid="{00000000-0005-0000-0000-00004A250000}"/>
    <cellStyle name="40 % - Markeringsfarve3 3 6 2 2 2 2 2" xfId="39054" xr:uid="{00000000-0005-0000-0000-0000968B0000}"/>
    <cellStyle name="40 % - Markeringsfarve3 3 6 2 2 2 3" xfId="16523" xr:uid="{00000000-0005-0000-0000-00004B250000}"/>
    <cellStyle name="40 % - Markeringsfarve3 3 6 2 2 2 3 2" xfId="39055" xr:uid="{00000000-0005-0000-0000-0000978B0000}"/>
    <cellStyle name="40 % - Markeringsfarve3 3 6 2 2 2 4" xfId="16524" xr:uid="{00000000-0005-0000-0000-00004C250000}"/>
    <cellStyle name="40 % - Markeringsfarve3 3 6 2 2 2 4 2" xfId="39056" xr:uid="{00000000-0005-0000-0000-0000988B0000}"/>
    <cellStyle name="40 % - Markeringsfarve3 3 6 2 2 2 5" xfId="29837" xr:uid="{00000000-0005-0000-0000-0000958B0000}"/>
    <cellStyle name="40 % - Markeringsfarve3 3 6 2 2 3" xfId="8961" xr:uid="{00000000-0005-0000-0000-00004D250000}"/>
    <cellStyle name="40 % - Markeringsfarve3 3 6 2 2 3 2" xfId="31610" xr:uid="{00000000-0005-0000-0000-0000998B0000}"/>
    <cellStyle name="40 % - Markeringsfarve3 3 6 2 2 4" xfId="16525" xr:uid="{00000000-0005-0000-0000-00004E250000}"/>
    <cellStyle name="40 % - Markeringsfarve3 3 6 2 2 4 2" xfId="39057" xr:uid="{00000000-0005-0000-0000-00009A8B0000}"/>
    <cellStyle name="40 % - Markeringsfarve3 3 6 2 2 5" xfId="16526" xr:uid="{00000000-0005-0000-0000-00004F250000}"/>
    <cellStyle name="40 % - Markeringsfarve3 3 6 2 2 5 2" xfId="39058" xr:uid="{00000000-0005-0000-0000-00009B8B0000}"/>
    <cellStyle name="40 % - Markeringsfarve3 3 6 2 2 6" xfId="27978" xr:uid="{00000000-0005-0000-0000-0000948B0000}"/>
    <cellStyle name="40 % - Markeringsfarve3 3 6 2 3" xfId="6096" xr:uid="{00000000-0005-0000-0000-000050250000}"/>
    <cellStyle name="40 % - Markeringsfarve3 3 6 2 3 2" xfId="16527" xr:uid="{00000000-0005-0000-0000-000051250000}"/>
    <cellStyle name="40 % - Markeringsfarve3 3 6 2 3 2 2" xfId="39059" xr:uid="{00000000-0005-0000-0000-00009D8B0000}"/>
    <cellStyle name="40 % - Markeringsfarve3 3 6 2 3 3" xfId="16528" xr:uid="{00000000-0005-0000-0000-000052250000}"/>
    <cellStyle name="40 % - Markeringsfarve3 3 6 2 3 3 2" xfId="39060" xr:uid="{00000000-0005-0000-0000-00009E8B0000}"/>
    <cellStyle name="40 % - Markeringsfarve3 3 6 2 3 4" xfId="16529" xr:uid="{00000000-0005-0000-0000-000053250000}"/>
    <cellStyle name="40 % - Markeringsfarve3 3 6 2 3 4 2" xfId="39061" xr:uid="{00000000-0005-0000-0000-00009F8B0000}"/>
    <cellStyle name="40 % - Markeringsfarve3 3 6 2 3 5" xfId="29836" xr:uid="{00000000-0005-0000-0000-00009C8B0000}"/>
    <cellStyle name="40 % - Markeringsfarve3 3 6 2 4" xfId="8960" xr:uid="{00000000-0005-0000-0000-000054250000}"/>
    <cellStyle name="40 % - Markeringsfarve3 3 6 2 4 2" xfId="31609" xr:uid="{00000000-0005-0000-0000-0000A08B0000}"/>
    <cellStyle name="40 % - Markeringsfarve3 3 6 2 5" xfId="16530" xr:uid="{00000000-0005-0000-0000-000055250000}"/>
    <cellStyle name="40 % - Markeringsfarve3 3 6 2 5 2" xfId="39062" xr:uid="{00000000-0005-0000-0000-0000A18B0000}"/>
    <cellStyle name="40 % - Markeringsfarve3 3 6 2 6" xfId="16531" xr:uid="{00000000-0005-0000-0000-000056250000}"/>
    <cellStyle name="40 % - Markeringsfarve3 3 6 2 6 2" xfId="39063" xr:uid="{00000000-0005-0000-0000-0000A28B0000}"/>
    <cellStyle name="40 % - Markeringsfarve3 3 6 2 7" xfId="27977" xr:uid="{00000000-0005-0000-0000-0000938B0000}"/>
    <cellStyle name="40 % - Markeringsfarve3 3 6 3" xfId="1425" xr:uid="{00000000-0005-0000-0000-000057250000}"/>
    <cellStyle name="40 % - Markeringsfarve3 3 6 3 2" xfId="1426" xr:uid="{00000000-0005-0000-0000-000058250000}"/>
    <cellStyle name="40 % - Markeringsfarve3 3 6 3 2 2" xfId="6099" xr:uid="{00000000-0005-0000-0000-000059250000}"/>
    <cellStyle name="40 % - Markeringsfarve3 3 6 3 2 2 2" xfId="16532" xr:uid="{00000000-0005-0000-0000-00005A250000}"/>
    <cellStyle name="40 % - Markeringsfarve3 3 6 3 2 2 2 2" xfId="39064" xr:uid="{00000000-0005-0000-0000-0000A68B0000}"/>
    <cellStyle name="40 % - Markeringsfarve3 3 6 3 2 2 3" xfId="16533" xr:uid="{00000000-0005-0000-0000-00005B250000}"/>
    <cellStyle name="40 % - Markeringsfarve3 3 6 3 2 2 3 2" xfId="39065" xr:uid="{00000000-0005-0000-0000-0000A78B0000}"/>
    <cellStyle name="40 % - Markeringsfarve3 3 6 3 2 2 4" xfId="16534" xr:uid="{00000000-0005-0000-0000-00005C250000}"/>
    <cellStyle name="40 % - Markeringsfarve3 3 6 3 2 2 4 2" xfId="39066" xr:uid="{00000000-0005-0000-0000-0000A88B0000}"/>
    <cellStyle name="40 % - Markeringsfarve3 3 6 3 2 2 5" xfId="29839" xr:uid="{00000000-0005-0000-0000-0000A58B0000}"/>
    <cellStyle name="40 % - Markeringsfarve3 3 6 3 2 3" xfId="8963" xr:uid="{00000000-0005-0000-0000-00005D250000}"/>
    <cellStyle name="40 % - Markeringsfarve3 3 6 3 2 3 2" xfId="31612" xr:uid="{00000000-0005-0000-0000-0000A98B0000}"/>
    <cellStyle name="40 % - Markeringsfarve3 3 6 3 2 4" xfId="16535" xr:uid="{00000000-0005-0000-0000-00005E250000}"/>
    <cellStyle name="40 % - Markeringsfarve3 3 6 3 2 4 2" xfId="39067" xr:uid="{00000000-0005-0000-0000-0000AA8B0000}"/>
    <cellStyle name="40 % - Markeringsfarve3 3 6 3 2 5" xfId="16536" xr:uid="{00000000-0005-0000-0000-00005F250000}"/>
    <cellStyle name="40 % - Markeringsfarve3 3 6 3 2 5 2" xfId="39068" xr:uid="{00000000-0005-0000-0000-0000AB8B0000}"/>
    <cellStyle name="40 % - Markeringsfarve3 3 6 3 2 6" xfId="27980" xr:uid="{00000000-0005-0000-0000-0000A48B0000}"/>
    <cellStyle name="40 % - Markeringsfarve3 3 6 3 3" xfId="6098" xr:uid="{00000000-0005-0000-0000-000060250000}"/>
    <cellStyle name="40 % - Markeringsfarve3 3 6 3 3 2" xfId="16537" xr:uid="{00000000-0005-0000-0000-000061250000}"/>
    <cellStyle name="40 % - Markeringsfarve3 3 6 3 3 2 2" xfId="39069" xr:uid="{00000000-0005-0000-0000-0000AD8B0000}"/>
    <cellStyle name="40 % - Markeringsfarve3 3 6 3 3 3" xfId="16538" xr:uid="{00000000-0005-0000-0000-000062250000}"/>
    <cellStyle name="40 % - Markeringsfarve3 3 6 3 3 3 2" xfId="39070" xr:uid="{00000000-0005-0000-0000-0000AE8B0000}"/>
    <cellStyle name="40 % - Markeringsfarve3 3 6 3 3 4" xfId="16539" xr:uid="{00000000-0005-0000-0000-000063250000}"/>
    <cellStyle name="40 % - Markeringsfarve3 3 6 3 3 4 2" xfId="39071" xr:uid="{00000000-0005-0000-0000-0000AF8B0000}"/>
    <cellStyle name="40 % - Markeringsfarve3 3 6 3 3 5" xfId="29838" xr:uid="{00000000-0005-0000-0000-0000AC8B0000}"/>
    <cellStyle name="40 % - Markeringsfarve3 3 6 3 4" xfId="8962" xr:uid="{00000000-0005-0000-0000-000064250000}"/>
    <cellStyle name="40 % - Markeringsfarve3 3 6 3 4 2" xfId="31611" xr:uid="{00000000-0005-0000-0000-0000B08B0000}"/>
    <cellStyle name="40 % - Markeringsfarve3 3 6 3 5" xfId="16540" xr:uid="{00000000-0005-0000-0000-000065250000}"/>
    <cellStyle name="40 % - Markeringsfarve3 3 6 3 5 2" xfId="39072" xr:uid="{00000000-0005-0000-0000-0000B18B0000}"/>
    <cellStyle name="40 % - Markeringsfarve3 3 6 3 6" xfId="16541" xr:uid="{00000000-0005-0000-0000-000066250000}"/>
    <cellStyle name="40 % - Markeringsfarve3 3 6 3 6 2" xfId="39073" xr:uid="{00000000-0005-0000-0000-0000B28B0000}"/>
    <cellStyle name="40 % - Markeringsfarve3 3 6 3 7" xfId="27979" xr:uid="{00000000-0005-0000-0000-0000A38B0000}"/>
    <cellStyle name="40 % - Markeringsfarve3 3 6 4" xfId="1427" xr:uid="{00000000-0005-0000-0000-000067250000}"/>
    <cellStyle name="40 % - Markeringsfarve3 3 6 4 2" xfId="6100" xr:uid="{00000000-0005-0000-0000-000068250000}"/>
    <cellStyle name="40 % - Markeringsfarve3 3 6 4 2 2" xfId="16542" xr:uid="{00000000-0005-0000-0000-000069250000}"/>
    <cellStyle name="40 % - Markeringsfarve3 3 6 4 2 2 2" xfId="39074" xr:uid="{00000000-0005-0000-0000-0000B58B0000}"/>
    <cellStyle name="40 % - Markeringsfarve3 3 6 4 2 3" xfId="16543" xr:uid="{00000000-0005-0000-0000-00006A250000}"/>
    <cellStyle name="40 % - Markeringsfarve3 3 6 4 2 3 2" xfId="39075" xr:uid="{00000000-0005-0000-0000-0000B68B0000}"/>
    <cellStyle name="40 % - Markeringsfarve3 3 6 4 2 4" xfId="16544" xr:uid="{00000000-0005-0000-0000-00006B250000}"/>
    <cellStyle name="40 % - Markeringsfarve3 3 6 4 2 4 2" xfId="39076" xr:uid="{00000000-0005-0000-0000-0000B78B0000}"/>
    <cellStyle name="40 % - Markeringsfarve3 3 6 4 2 5" xfId="29840" xr:uid="{00000000-0005-0000-0000-0000B48B0000}"/>
    <cellStyle name="40 % - Markeringsfarve3 3 6 4 3" xfId="8964" xr:uid="{00000000-0005-0000-0000-00006C250000}"/>
    <cellStyle name="40 % - Markeringsfarve3 3 6 4 3 2" xfId="31613" xr:uid="{00000000-0005-0000-0000-0000B88B0000}"/>
    <cellStyle name="40 % - Markeringsfarve3 3 6 4 4" xfId="16545" xr:uid="{00000000-0005-0000-0000-00006D250000}"/>
    <cellStyle name="40 % - Markeringsfarve3 3 6 4 4 2" xfId="39077" xr:uid="{00000000-0005-0000-0000-0000B98B0000}"/>
    <cellStyle name="40 % - Markeringsfarve3 3 6 4 5" xfId="16546" xr:uid="{00000000-0005-0000-0000-00006E250000}"/>
    <cellStyle name="40 % - Markeringsfarve3 3 6 4 5 2" xfId="39078" xr:uid="{00000000-0005-0000-0000-0000BA8B0000}"/>
    <cellStyle name="40 % - Markeringsfarve3 3 6 4 6" xfId="27981" xr:uid="{00000000-0005-0000-0000-0000B38B0000}"/>
    <cellStyle name="40 % - Markeringsfarve3 3 6 5" xfId="1428" xr:uid="{00000000-0005-0000-0000-00006F250000}"/>
    <cellStyle name="40 % - Markeringsfarve3 3 6 5 2" xfId="6101" xr:uid="{00000000-0005-0000-0000-000070250000}"/>
    <cellStyle name="40 % - Markeringsfarve3 3 6 5 2 2" xfId="16547" xr:uid="{00000000-0005-0000-0000-000071250000}"/>
    <cellStyle name="40 % - Markeringsfarve3 3 6 5 2 2 2" xfId="39079" xr:uid="{00000000-0005-0000-0000-0000BD8B0000}"/>
    <cellStyle name="40 % - Markeringsfarve3 3 6 5 2 3" xfId="16548" xr:uid="{00000000-0005-0000-0000-000072250000}"/>
    <cellStyle name="40 % - Markeringsfarve3 3 6 5 2 3 2" xfId="39080" xr:uid="{00000000-0005-0000-0000-0000BE8B0000}"/>
    <cellStyle name="40 % - Markeringsfarve3 3 6 5 2 4" xfId="16549" xr:uid="{00000000-0005-0000-0000-000073250000}"/>
    <cellStyle name="40 % - Markeringsfarve3 3 6 5 2 4 2" xfId="39081" xr:uid="{00000000-0005-0000-0000-0000BF8B0000}"/>
    <cellStyle name="40 % - Markeringsfarve3 3 6 5 2 5" xfId="29841" xr:uid="{00000000-0005-0000-0000-0000BC8B0000}"/>
    <cellStyle name="40 % - Markeringsfarve3 3 6 5 3" xfId="8965" xr:uid="{00000000-0005-0000-0000-000074250000}"/>
    <cellStyle name="40 % - Markeringsfarve3 3 6 5 3 2" xfId="31614" xr:uid="{00000000-0005-0000-0000-0000C08B0000}"/>
    <cellStyle name="40 % - Markeringsfarve3 3 6 5 4" xfId="16550" xr:uid="{00000000-0005-0000-0000-000075250000}"/>
    <cellStyle name="40 % - Markeringsfarve3 3 6 5 4 2" xfId="39082" xr:uid="{00000000-0005-0000-0000-0000C18B0000}"/>
    <cellStyle name="40 % - Markeringsfarve3 3 6 5 5" xfId="16551" xr:uid="{00000000-0005-0000-0000-000076250000}"/>
    <cellStyle name="40 % - Markeringsfarve3 3 6 5 5 2" xfId="39083" xr:uid="{00000000-0005-0000-0000-0000C28B0000}"/>
    <cellStyle name="40 % - Markeringsfarve3 3 6 5 6" xfId="27982" xr:uid="{00000000-0005-0000-0000-0000BB8B0000}"/>
    <cellStyle name="40 % - Markeringsfarve3 3 6 6" xfId="1429" xr:uid="{00000000-0005-0000-0000-000077250000}"/>
    <cellStyle name="40 % - Markeringsfarve3 3 6 6 2" xfId="6102" xr:uid="{00000000-0005-0000-0000-000078250000}"/>
    <cellStyle name="40 % - Markeringsfarve3 3 6 6 2 2" xfId="29842" xr:uid="{00000000-0005-0000-0000-0000C48B0000}"/>
    <cellStyle name="40 % - Markeringsfarve3 3 6 6 3" xfId="8966" xr:uid="{00000000-0005-0000-0000-000079250000}"/>
    <cellStyle name="40 % - Markeringsfarve3 3 6 6 3 2" xfId="31615" xr:uid="{00000000-0005-0000-0000-0000C58B0000}"/>
    <cellStyle name="40 % - Markeringsfarve3 3 6 6 4" xfId="16552" xr:uid="{00000000-0005-0000-0000-00007A250000}"/>
    <cellStyle name="40 % - Markeringsfarve3 3 6 6 4 2" xfId="39084" xr:uid="{00000000-0005-0000-0000-0000C68B0000}"/>
    <cellStyle name="40 % - Markeringsfarve3 3 6 6 5" xfId="27983" xr:uid="{00000000-0005-0000-0000-0000C38B0000}"/>
    <cellStyle name="40 % - Markeringsfarve3 3 6 7" xfId="6095" xr:uid="{00000000-0005-0000-0000-00007B250000}"/>
    <cellStyle name="40 % - Markeringsfarve3 3 6 7 2" xfId="16553" xr:uid="{00000000-0005-0000-0000-00007C250000}"/>
    <cellStyle name="40 % - Markeringsfarve3 3 6 7 2 2" xfId="39085" xr:uid="{00000000-0005-0000-0000-0000C88B0000}"/>
    <cellStyle name="40 % - Markeringsfarve3 3 6 7 3" xfId="16554" xr:uid="{00000000-0005-0000-0000-00007D250000}"/>
    <cellStyle name="40 % - Markeringsfarve3 3 6 7 3 2" xfId="39086" xr:uid="{00000000-0005-0000-0000-0000C98B0000}"/>
    <cellStyle name="40 % - Markeringsfarve3 3 6 7 4" xfId="16555" xr:uid="{00000000-0005-0000-0000-00007E250000}"/>
    <cellStyle name="40 % - Markeringsfarve3 3 6 7 4 2" xfId="39087" xr:uid="{00000000-0005-0000-0000-0000CA8B0000}"/>
    <cellStyle name="40 % - Markeringsfarve3 3 6 7 5" xfId="29835" xr:uid="{00000000-0005-0000-0000-0000C78B0000}"/>
    <cellStyle name="40 % - Markeringsfarve3 3 6 8" xfId="8959" xr:uid="{00000000-0005-0000-0000-00007F250000}"/>
    <cellStyle name="40 % - Markeringsfarve3 3 6 8 2" xfId="31608" xr:uid="{00000000-0005-0000-0000-0000CB8B0000}"/>
    <cellStyle name="40 % - Markeringsfarve3 3 6 9" xfId="16556" xr:uid="{00000000-0005-0000-0000-000080250000}"/>
    <cellStyle name="40 % - Markeringsfarve3 3 6 9 2" xfId="39088" xr:uid="{00000000-0005-0000-0000-0000CC8B0000}"/>
    <cellStyle name="40 % - Markeringsfarve3 3 7" xfId="1430" xr:uid="{00000000-0005-0000-0000-000081250000}"/>
    <cellStyle name="40 % - Markeringsfarve3 3 8" xfId="1431" xr:uid="{00000000-0005-0000-0000-000082250000}"/>
    <cellStyle name="40 % - Markeringsfarve3 3 8 2" xfId="1432" xr:uid="{00000000-0005-0000-0000-000083250000}"/>
    <cellStyle name="40 % - Markeringsfarve3 3 8 2 2" xfId="6104" xr:uid="{00000000-0005-0000-0000-000084250000}"/>
    <cellStyle name="40 % - Markeringsfarve3 3 8 2 2 2" xfId="16557" xr:uid="{00000000-0005-0000-0000-000085250000}"/>
    <cellStyle name="40 % - Markeringsfarve3 3 8 2 2 2 2" xfId="39089" xr:uid="{00000000-0005-0000-0000-0000D08B0000}"/>
    <cellStyle name="40 % - Markeringsfarve3 3 8 2 2 3" xfId="16558" xr:uid="{00000000-0005-0000-0000-000086250000}"/>
    <cellStyle name="40 % - Markeringsfarve3 3 8 2 2 3 2" xfId="39090" xr:uid="{00000000-0005-0000-0000-0000D18B0000}"/>
    <cellStyle name="40 % - Markeringsfarve3 3 8 2 2 4" xfId="16559" xr:uid="{00000000-0005-0000-0000-000087250000}"/>
    <cellStyle name="40 % - Markeringsfarve3 3 8 2 2 4 2" xfId="39091" xr:uid="{00000000-0005-0000-0000-0000D28B0000}"/>
    <cellStyle name="40 % - Markeringsfarve3 3 8 2 2 5" xfId="29844" xr:uid="{00000000-0005-0000-0000-0000CF8B0000}"/>
    <cellStyle name="40 % - Markeringsfarve3 3 8 2 3" xfId="8968" xr:uid="{00000000-0005-0000-0000-000088250000}"/>
    <cellStyle name="40 % - Markeringsfarve3 3 8 2 3 2" xfId="31617" xr:uid="{00000000-0005-0000-0000-0000D38B0000}"/>
    <cellStyle name="40 % - Markeringsfarve3 3 8 2 4" xfId="16560" xr:uid="{00000000-0005-0000-0000-000089250000}"/>
    <cellStyle name="40 % - Markeringsfarve3 3 8 2 4 2" xfId="39092" xr:uid="{00000000-0005-0000-0000-0000D48B0000}"/>
    <cellStyle name="40 % - Markeringsfarve3 3 8 2 5" xfId="16561" xr:uid="{00000000-0005-0000-0000-00008A250000}"/>
    <cellStyle name="40 % - Markeringsfarve3 3 8 2 5 2" xfId="39093" xr:uid="{00000000-0005-0000-0000-0000D58B0000}"/>
    <cellStyle name="40 % - Markeringsfarve3 3 8 2 6" xfId="27985" xr:uid="{00000000-0005-0000-0000-0000CE8B0000}"/>
    <cellStyle name="40 % - Markeringsfarve3 3 8 3" xfId="6103" xr:uid="{00000000-0005-0000-0000-00008B250000}"/>
    <cellStyle name="40 % - Markeringsfarve3 3 8 3 2" xfId="16562" xr:uid="{00000000-0005-0000-0000-00008C250000}"/>
    <cellStyle name="40 % - Markeringsfarve3 3 8 3 2 2" xfId="39094" xr:uid="{00000000-0005-0000-0000-0000D78B0000}"/>
    <cellStyle name="40 % - Markeringsfarve3 3 8 3 3" xfId="16563" xr:uid="{00000000-0005-0000-0000-00008D250000}"/>
    <cellStyle name="40 % - Markeringsfarve3 3 8 3 3 2" xfId="39095" xr:uid="{00000000-0005-0000-0000-0000D88B0000}"/>
    <cellStyle name="40 % - Markeringsfarve3 3 8 3 4" xfId="16564" xr:uid="{00000000-0005-0000-0000-00008E250000}"/>
    <cellStyle name="40 % - Markeringsfarve3 3 8 3 4 2" xfId="39096" xr:uid="{00000000-0005-0000-0000-0000D98B0000}"/>
    <cellStyle name="40 % - Markeringsfarve3 3 8 3 5" xfId="29843" xr:uid="{00000000-0005-0000-0000-0000D68B0000}"/>
    <cellStyle name="40 % - Markeringsfarve3 3 8 4" xfId="8967" xr:uid="{00000000-0005-0000-0000-00008F250000}"/>
    <cellStyle name="40 % - Markeringsfarve3 3 8 4 2" xfId="31616" xr:uid="{00000000-0005-0000-0000-0000DA8B0000}"/>
    <cellStyle name="40 % - Markeringsfarve3 3 8 5" xfId="16565" xr:uid="{00000000-0005-0000-0000-000090250000}"/>
    <cellStyle name="40 % - Markeringsfarve3 3 8 5 2" xfId="39097" xr:uid="{00000000-0005-0000-0000-0000DB8B0000}"/>
    <cellStyle name="40 % - Markeringsfarve3 3 8 6" xfId="16566" xr:uid="{00000000-0005-0000-0000-000091250000}"/>
    <cellStyle name="40 % - Markeringsfarve3 3 8 6 2" xfId="39098" xr:uid="{00000000-0005-0000-0000-0000DC8B0000}"/>
    <cellStyle name="40 % - Markeringsfarve3 3 8 7" xfId="27984" xr:uid="{00000000-0005-0000-0000-0000CD8B0000}"/>
    <cellStyle name="40 % - Markeringsfarve3 3 9" xfId="16567" xr:uid="{00000000-0005-0000-0000-000092250000}"/>
    <cellStyle name="40 % - Markeringsfarve3 3 9 2" xfId="16568" xr:uid="{00000000-0005-0000-0000-000093250000}"/>
    <cellStyle name="40 % - Markeringsfarve3 3 9 3" xfId="16569" xr:uid="{00000000-0005-0000-0000-000094250000}"/>
    <cellStyle name="40 % - Markeringsfarve3 3 9 3 2" xfId="16570" xr:uid="{00000000-0005-0000-0000-000095250000}"/>
    <cellStyle name="40 % - Markeringsfarve3 3 9 3 2 2" xfId="39101" xr:uid="{00000000-0005-0000-0000-0000DF8B0000}"/>
    <cellStyle name="40 % - Markeringsfarve3 3 9 3 3" xfId="16571" xr:uid="{00000000-0005-0000-0000-000096250000}"/>
    <cellStyle name="40 % - Markeringsfarve3 3 9 3 3 2" xfId="39102" xr:uid="{00000000-0005-0000-0000-0000E08B0000}"/>
    <cellStyle name="40 % - Markeringsfarve3 3 9 3 4" xfId="39100" xr:uid="{00000000-0005-0000-0000-0000DE8B0000}"/>
    <cellStyle name="40 % - Markeringsfarve3 3 9 4" xfId="39099" xr:uid="{00000000-0005-0000-0000-0000DD8B0000}"/>
    <cellStyle name="40 % - Markeringsfarve3 4" xfId="1433" xr:uid="{00000000-0005-0000-0000-000097250000}"/>
    <cellStyle name="40 % - Markeringsfarve3 4 10" xfId="16572" xr:uid="{00000000-0005-0000-0000-000098250000}"/>
    <cellStyle name="40 % - Markeringsfarve3 4 10 2" xfId="39103" xr:uid="{00000000-0005-0000-0000-0000E18B0000}"/>
    <cellStyle name="40 % - Markeringsfarve3 4 11" xfId="16573" xr:uid="{00000000-0005-0000-0000-000099250000}"/>
    <cellStyle name="40 % - Markeringsfarve3 4 11 2" xfId="39104" xr:uid="{00000000-0005-0000-0000-0000E28B0000}"/>
    <cellStyle name="40 % - Markeringsfarve3 4 2" xfId="1434" xr:uid="{00000000-0005-0000-0000-00009A250000}"/>
    <cellStyle name="40 % - Markeringsfarve3 4 2 2" xfId="1435" xr:uid="{00000000-0005-0000-0000-00009B250000}"/>
    <cellStyle name="40 % - Markeringsfarve3 4 2 2 2" xfId="1436" xr:uid="{00000000-0005-0000-0000-00009C250000}"/>
    <cellStyle name="40 % - Markeringsfarve3 4 2 2 2 2" xfId="6106" xr:uid="{00000000-0005-0000-0000-00009D250000}"/>
    <cellStyle name="40 % - Markeringsfarve3 4 2 2 2 2 2" xfId="16574" xr:uid="{00000000-0005-0000-0000-00009E250000}"/>
    <cellStyle name="40 % - Markeringsfarve3 4 2 2 2 2 2 2" xfId="39105" xr:uid="{00000000-0005-0000-0000-0000E68B0000}"/>
    <cellStyle name="40 % - Markeringsfarve3 4 2 2 2 2 3" xfId="16575" xr:uid="{00000000-0005-0000-0000-00009F250000}"/>
    <cellStyle name="40 % - Markeringsfarve3 4 2 2 2 2 3 2" xfId="39106" xr:uid="{00000000-0005-0000-0000-0000E78B0000}"/>
    <cellStyle name="40 % - Markeringsfarve3 4 2 2 2 2 4" xfId="16576" xr:uid="{00000000-0005-0000-0000-0000A0250000}"/>
    <cellStyle name="40 % - Markeringsfarve3 4 2 2 2 2 4 2" xfId="39107" xr:uid="{00000000-0005-0000-0000-0000E88B0000}"/>
    <cellStyle name="40 % - Markeringsfarve3 4 2 2 2 2 5" xfId="29846" xr:uid="{00000000-0005-0000-0000-0000E58B0000}"/>
    <cellStyle name="40 % - Markeringsfarve3 4 2 2 2 3" xfId="8970" xr:uid="{00000000-0005-0000-0000-0000A1250000}"/>
    <cellStyle name="40 % - Markeringsfarve3 4 2 2 2 3 2" xfId="31619" xr:uid="{00000000-0005-0000-0000-0000E98B0000}"/>
    <cellStyle name="40 % - Markeringsfarve3 4 2 2 2 4" xfId="16577" xr:uid="{00000000-0005-0000-0000-0000A2250000}"/>
    <cellStyle name="40 % - Markeringsfarve3 4 2 2 2 4 2" xfId="39108" xr:uid="{00000000-0005-0000-0000-0000EA8B0000}"/>
    <cellStyle name="40 % - Markeringsfarve3 4 2 2 2 5" xfId="16578" xr:uid="{00000000-0005-0000-0000-0000A3250000}"/>
    <cellStyle name="40 % - Markeringsfarve3 4 2 2 2 5 2" xfId="39109" xr:uid="{00000000-0005-0000-0000-0000EB8B0000}"/>
    <cellStyle name="40 % - Markeringsfarve3 4 2 2 2 6" xfId="27987" xr:uid="{00000000-0005-0000-0000-0000E48B0000}"/>
    <cellStyle name="40 % - Markeringsfarve3 4 2 2 3" xfId="6105" xr:uid="{00000000-0005-0000-0000-0000A4250000}"/>
    <cellStyle name="40 % - Markeringsfarve3 4 2 2 3 2" xfId="16579" xr:uid="{00000000-0005-0000-0000-0000A5250000}"/>
    <cellStyle name="40 % - Markeringsfarve3 4 2 2 3 2 2" xfId="39110" xr:uid="{00000000-0005-0000-0000-0000ED8B0000}"/>
    <cellStyle name="40 % - Markeringsfarve3 4 2 2 3 3" xfId="16580" xr:uid="{00000000-0005-0000-0000-0000A6250000}"/>
    <cellStyle name="40 % - Markeringsfarve3 4 2 2 3 3 2" xfId="39111" xr:uid="{00000000-0005-0000-0000-0000EE8B0000}"/>
    <cellStyle name="40 % - Markeringsfarve3 4 2 2 3 4" xfId="16581" xr:uid="{00000000-0005-0000-0000-0000A7250000}"/>
    <cellStyle name="40 % - Markeringsfarve3 4 2 2 3 4 2" xfId="39112" xr:uid="{00000000-0005-0000-0000-0000EF8B0000}"/>
    <cellStyle name="40 % - Markeringsfarve3 4 2 2 3 5" xfId="29845" xr:uid="{00000000-0005-0000-0000-0000EC8B0000}"/>
    <cellStyle name="40 % - Markeringsfarve3 4 2 2 4" xfId="8969" xr:uid="{00000000-0005-0000-0000-0000A8250000}"/>
    <cellStyle name="40 % - Markeringsfarve3 4 2 2 4 2" xfId="16582" xr:uid="{00000000-0005-0000-0000-0000A9250000}"/>
    <cellStyle name="40 % - Markeringsfarve3 4 2 2 4 2 2" xfId="39113" xr:uid="{00000000-0005-0000-0000-0000F18B0000}"/>
    <cellStyle name="40 % - Markeringsfarve3 4 2 2 4 3" xfId="16583" xr:uid="{00000000-0005-0000-0000-0000AA250000}"/>
    <cellStyle name="40 % - Markeringsfarve3 4 2 2 4 3 2" xfId="39114" xr:uid="{00000000-0005-0000-0000-0000F28B0000}"/>
    <cellStyle name="40 % - Markeringsfarve3 4 2 2 4 4" xfId="16584" xr:uid="{00000000-0005-0000-0000-0000AB250000}"/>
    <cellStyle name="40 % - Markeringsfarve3 4 2 2 4 4 2" xfId="39115" xr:uid="{00000000-0005-0000-0000-0000F38B0000}"/>
    <cellStyle name="40 % - Markeringsfarve3 4 2 2 4 5" xfId="31618" xr:uid="{00000000-0005-0000-0000-0000F08B0000}"/>
    <cellStyle name="40 % - Markeringsfarve3 4 2 2 5" xfId="16585" xr:uid="{00000000-0005-0000-0000-0000AC250000}"/>
    <cellStyle name="40 % - Markeringsfarve3 4 2 2 5 2" xfId="39116" xr:uid="{00000000-0005-0000-0000-0000F48B0000}"/>
    <cellStyle name="40 % - Markeringsfarve3 4 2 2 6" xfId="16586" xr:uid="{00000000-0005-0000-0000-0000AD250000}"/>
    <cellStyle name="40 % - Markeringsfarve3 4 2 2 6 2" xfId="39117" xr:uid="{00000000-0005-0000-0000-0000F58B0000}"/>
    <cellStyle name="40 % - Markeringsfarve3 4 2 2 7" xfId="16587" xr:uid="{00000000-0005-0000-0000-0000AE250000}"/>
    <cellStyle name="40 % - Markeringsfarve3 4 2 2 7 2" xfId="39118" xr:uid="{00000000-0005-0000-0000-0000F68B0000}"/>
    <cellStyle name="40 % - Markeringsfarve3 4 2 2 8" xfId="27986" xr:uid="{00000000-0005-0000-0000-0000E38B0000}"/>
    <cellStyle name="40 % - Markeringsfarve3 4 2 3" xfId="16588" xr:uid="{00000000-0005-0000-0000-0000AF250000}"/>
    <cellStyle name="40 % - Markeringsfarve3 4 2 3 2" xfId="16589" xr:uid="{00000000-0005-0000-0000-0000B0250000}"/>
    <cellStyle name="40 % - Markeringsfarve3 4 2 3 3" xfId="16590" xr:uid="{00000000-0005-0000-0000-0000B1250000}"/>
    <cellStyle name="40 % - Markeringsfarve3 4 2 3 3 2" xfId="16591" xr:uid="{00000000-0005-0000-0000-0000B2250000}"/>
    <cellStyle name="40 % - Markeringsfarve3 4 2 3 3 2 2" xfId="39121" xr:uid="{00000000-0005-0000-0000-0000F98B0000}"/>
    <cellStyle name="40 % - Markeringsfarve3 4 2 3 3 3" xfId="16592" xr:uid="{00000000-0005-0000-0000-0000B3250000}"/>
    <cellStyle name="40 % - Markeringsfarve3 4 2 3 3 3 2" xfId="39122" xr:uid="{00000000-0005-0000-0000-0000FA8B0000}"/>
    <cellStyle name="40 % - Markeringsfarve3 4 2 3 3 4" xfId="39120" xr:uid="{00000000-0005-0000-0000-0000F88B0000}"/>
    <cellStyle name="40 % - Markeringsfarve3 4 2 3 4" xfId="39119" xr:uid="{00000000-0005-0000-0000-0000F78B0000}"/>
    <cellStyle name="40 % - Markeringsfarve3 4 2 4" xfId="16593" xr:uid="{00000000-0005-0000-0000-0000B4250000}"/>
    <cellStyle name="40 % - Markeringsfarve3 4 2 4 2" xfId="16594" xr:uid="{00000000-0005-0000-0000-0000B5250000}"/>
    <cellStyle name="40 % - Markeringsfarve3 4 2 4 2 2" xfId="39124" xr:uid="{00000000-0005-0000-0000-0000FC8B0000}"/>
    <cellStyle name="40 % - Markeringsfarve3 4 2 4 3" xfId="16595" xr:uid="{00000000-0005-0000-0000-0000B6250000}"/>
    <cellStyle name="40 % - Markeringsfarve3 4 2 4 3 2" xfId="39125" xr:uid="{00000000-0005-0000-0000-0000FD8B0000}"/>
    <cellStyle name="40 % - Markeringsfarve3 4 2 4 4" xfId="16596" xr:uid="{00000000-0005-0000-0000-0000B7250000}"/>
    <cellStyle name="40 % - Markeringsfarve3 4 2 4 4 2" xfId="39126" xr:uid="{00000000-0005-0000-0000-0000FE8B0000}"/>
    <cellStyle name="40 % - Markeringsfarve3 4 2 4 5" xfId="39123" xr:uid="{00000000-0005-0000-0000-0000FB8B0000}"/>
    <cellStyle name="40 % - Markeringsfarve3 4 2 5" xfId="16597" xr:uid="{00000000-0005-0000-0000-0000B8250000}"/>
    <cellStyle name="40 % - Markeringsfarve3 4 2 5 2" xfId="39127" xr:uid="{00000000-0005-0000-0000-0000FF8B0000}"/>
    <cellStyle name="40 % - Markeringsfarve3 4 2 6" xfId="16598" xr:uid="{00000000-0005-0000-0000-0000B9250000}"/>
    <cellStyle name="40 % - Markeringsfarve3 4 2 6 2" xfId="39128" xr:uid="{00000000-0005-0000-0000-0000008C0000}"/>
    <cellStyle name="40 % - Markeringsfarve3 4 2 7" xfId="16599" xr:uid="{00000000-0005-0000-0000-0000BA250000}"/>
    <cellStyle name="40 % - Markeringsfarve3 4 2 7 2" xfId="39129" xr:uid="{00000000-0005-0000-0000-0000018C0000}"/>
    <cellStyle name="40 % - Markeringsfarve3 4 3" xfId="1437" xr:uid="{00000000-0005-0000-0000-0000BB250000}"/>
    <cellStyle name="40 % - Markeringsfarve3 4 3 10" xfId="16600" xr:uid="{00000000-0005-0000-0000-0000BC250000}"/>
    <cellStyle name="40 % - Markeringsfarve3 4 3 10 2" xfId="39130" xr:uid="{00000000-0005-0000-0000-0000038C0000}"/>
    <cellStyle name="40 % - Markeringsfarve3 4 3 11" xfId="27988" xr:uid="{00000000-0005-0000-0000-0000028C0000}"/>
    <cellStyle name="40 % - Markeringsfarve3 4 3 2" xfId="1438" xr:uid="{00000000-0005-0000-0000-0000BD250000}"/>
    <cellStyle name="40 % - Markeringsfarve3 4 3 2 2" xfId="1439" xr:uid="{00000000-0005-0000-0000-0000BE250000}"/>
    <cellStyle name="40 % - Markeringsfarve3 4 3 2 2 2" xfId="6109" xr:uid="{00000000-0005-0000-0000-0000BF250000}"/>
    <cellStyle name="40 % - Markeringsfarve3 4 3 2 2 2 2" xfId="16601" xr:uid="{00000000-0005-0000-0000-0000C0250000}"/>
    <cellStyle name="40 % - Markeringsfarve3 4 3 2 2 2 2 2" xfId="39131" xr:uid="{00000000-0005-0000-0000-0000078C0000}"/>
    <cellStyle name="40 % - Markeringsfarve3 4 3 2 2 2 3" xfId="16602" xr:uid="{00000000-0005-0000-0000-0000C1250000}"/>
    <cellStyle name="40 % - Markeringsfarve3 4 3 2 2 2 3 2" xfId="39132" xr:uid="{00000000-0005-0000-0000-0000088C0000}"/>
    <cellStyle name="40 % - Markeringsfarve3 4 3 2 2 2 4" xfId="16603" xr:uid="{00000000-0005-0000-0000-0000C2250000}"/>
    <cellStyle name="40 % - Markeringsfarve3 4 3 2 2 2 4 2" xfId="39133" xr:uid="{00000000-0005-0000-0000-0000098C0000}"/>
    <cellStyle name="40 % - Markeringsfarve3 4 3 2 2 2 5" xfId="29849" xr:uid="{00000000-0005-0000-0000-0000068C0000}"/>
    <cellStyle name="40 % - Markeringsfarve3 4 3 2 2 3" xfId="8973" xr:uid="{00000000-0005-0000-0000-0000C3250000}"/>
    <cellStyle name="40 % - Markeringsfarve3 4 3 2 2 3 2" xfId="31622" xr:uid="{00000000-0005-0000-0000-00000A8C0000}"/>
    <cellStyle name="40 % - Markeringsfarve3 4 3 2 2 4" xfId="16604" xr:uid="{00000000-0005-0000-0000-0000C4250000}"/>
    <cellStyle name="40 % - Markeringsfarve3 4 3 2 2 4 2" xfId="39134" xr:uid="{00000000-0005-0000-0000-00000B8C0000}"/>
    <cellStyle name="40 % - Markeringsfarve3 4 3 2 2 5" xfId="16605" xr:uid="{00000000-0005-0000-0000-0000C5250000}"/>
    <cellStyle name="40 % - Markeringsfarve3 4 3 2 2 5 2" xfId="39135" xr:uid="{00000000-0005-0000-0000-00000C8C0000}"/>
    <cellStyle name="40 % - Markeringsfarve3 4 3 2 2 6" xfId="27990" xr:uid="{00000000-0005-0000-0000-0000058C0000}"/>
    <cellStyle name="40 % - Markeringsfarve3 4 3 2 3" xfId="6108" xr:uid="{00000000-0005-0000-0000-0000C6250000}"/>
    <cellStyle name="40 % - Markeringsfarve3 4 3 2 3 2" xfId="16606" xr:uid="{00000000-0005-0000-0000-0000C7250000}"/>
    <cellStyle name="40 % - Markeringsfarve3 4 3 2 3 2 2" xfId="39136" xr:uid="{00000000-0005-0000-0000-00000E8C0000}"/>
    <cellStyle name="40 % - Markeringsfarve3 4 3 2 3 3" xfId="16607" xr:uid="{00000000-0005-0000-0000-0000C8250000}"/>
    <cellStyle name="40 % - Markeringsfarve3 4 3 2 3 3 2" xfId="39137" xr:uid="{00000000-0005-0000-0000-00000F8C0000}"/>
    <cellStyle name="40 % - Markeringsfarve3 4 3 2 3 4" xfId="16608" xr:uid="{00000000-0005-0000-0000-0000C9250000}"/>
    <cellStyle name="40 % - Markeringsfarve3 4 3 2 3 4 2" xfId="39138" xr:uid="{00000000-0005-0000-0000-0000108C0000}"/>
    <cellStyle name="40 % - Markeringsfarve3 4 3 2 3 5" xfId="29848" xr:uid="{00000000-0005-0000-0000-00000D8C0000}"/>
    <cellStyle name="40 % - Markeringsfarve3 4 3 2 4" xfId="8972" xr:uid="{00000000-0005-0000-0000-0000CA250000}"/>
    <cellStyle name="40 % - Markeringsfarve3 4 3 2 4 2" xfId="16609" xr:uid="{00000000-0005-0000-0000-0000CB250000}"/>
    <cellStyle name="40 % - Markeringsfarve3 4 3 2 4 2 2" xfId="39139" xr:uid="{00000000-0005-0000-0000-0000128C0000}"/>
    <cellStyle name="40 % - Markeringsfarve3 4 3 2 4 3" xfId="16610" xr:uid="{00000000-0005-0000-0000-0000CC250000}"/>
    <cellStyle name="40 % - Markeringsfarve3 4 3 2 4 3 2" xfId="39140" xr:uid="{00000000-0005-0000-0000-0000138C0000}"/>
    <cellStyle name="40 % - Markeringsfarve3 4 3 2 4 4" xfId="16611" xr:uid="{00000000-0005-0000-0000-0000CD250000}"/>
    <cellStyle name="40 % - Markeringsfarve3 4 3 2 4 4 2" xfId="39141" xr:uid="{00000000-0005-0000-0000-0000148C0000}"/>
    <cellStyle name="40 % - Markeringsfarve3 4 3 2 4 5" xfId="31621" xr:uid="{00000000-0005-0000-0000-0000118C0000}"/>
    <cellStyle name="40 % - Markeringsfarve3 4 3 2 5" xfId="16612" xr:uid="{00000000-0005-0000-0000-0000CE250000}"/>
    <cellStyle name="40 % - Markeringsfarve3 4 3 2 5 2" xfId="39142" xr:uid="{00000000-0005-0000-0000-0000158C0000}"/>
    <cellStyle name="40 % - Markeringsfarve3 4 3 2 6" xfId="16613" xr:uid="{00000000-0005-0000-0000-0000CF250000}"/>
    <cellStyle name="40 % - Markeringsfarve3 4 3 2 6 2" xfId="39143" xr:uid="{00000000-0005-0000-0000-0000168C0000}"/>
    <cellStyle name="40 % - Markeringsfarve3 4 3 2 7" xfId="16614" xr:uid="{00000000-0005-0000-0000-0000D0250000}"/>
    <cellStyle name="40 % - Markeringsfarve3 4 3 2 7 2" xfId="39144" xr:uid="{00000000-0005-0000-0000-0000178C0000}"/>
    <cellStyle name="40 % - Markeringsfarve3 4 3 2 8" xfId="27989" xr:uid="{00000000-0005-0000-0000-0000048C0000}"/>
    <cellStyle name="40 % - Markeringsfarve3 4 3 3" xfId="1440" xr:uid="{00000000-0005-0000-0000-0000D1250000}"/>
    <cellStyle name="40 % - Markeringsfarve3 4 3 3 2" xfId="1441" xr:uid="{00000000-0005-0000-0000-0000D2250000}"/>
    <cellStyle name="40 % - Markeringsfarve3 4 3 3 2 2" xfId="6111" xr:uid="{00000000-0005-0000-0000-0000D3250000}"/>
    <cellStyle name="40 % - Markeringsfarve3 4 3 3 2 2 2" xfId="16615" xr:uid="{00000000-0005-0000-0000-0000D4250000}"/>
    <cellStyle name="40 % - Markeringsfarve3 4 3 3 2 2 2 2" xfId="39145" xr:uid="{00000000-0005-0000-0000-00001B8C0000}"/>
    <cellStyle name="40 % - Markeringsfarve3 4 3 3 2 2 3" xfId="16616" xr:uid="{00000000-0005-0000-0000-0000D5250000}"/>
    <cellStyle name="40 % - Markeringsfarve3 4 3 3 2 2 3 2" xfId="39146" xr:uid="{00000000-0005-0000-0000-00001C8C0000}"/>
    <cellStyle name="40 % - Markeringsfarve3 4 3 3 2 2 4" xfId="16617" xr:uid="{00000000-0005-0000-0000-0000D6250000}"/>
    <cellStyle name="40 % - Markeringsfarve3 4 3 3 2 2 4 2" xfId="39147" xr:uid="{00000000-0005-0000-0000-00001D8C0000}"/>
    <cellStyle name="40 % - Markeringsfarve3 4 3 3 2 2 5" xfId="29851" xr:uid="{00000000-0005-0000-0000-00001A8C0000}"/>
    <cellStyle name="40 % - Markeringsfarve3 4 3 3 2 3" xfId="8975" xr:uid="{00000000-0005-0000-0000-0000D7250000}"/>
    <cellStyle name="40 % - Markeringsfarve3 4 3 3 2 3 2" xfId="31624" xr:uid="{00000000-0005-0000-0000-00001E8C0000}"/>
    <cellStyle name="40 % - Markeringsfarve3 4 3 3 2 4" xfId="16618" xr:uid="{00000000-0005-0000-0000-0000D8250000}"/>
    <cellStyle name="40 % - Markeringsfarve3 4 3 3 2 4 2" xfId="39148" xr:uid="{00000000-0005-0000-0000-00001F8C0000}"/>
    <cellStyle name="40 % - Markeringsfarve3 4 3 3 2 5" xfId="16619" xr:uid="{00000000-0005-0000-0000-0000D9250000}"/>
    <cellStyle name="40 % - Markeringsfarve3 4 3 3 2 5 2" xfId="39149" xr:uid="{00000000-0005-0000-0000-0000208C0000}"/>
    <cellStyle name="40 % - Markeringsfarve3 4 3 3 2 6" xfId="27992" xr:uid="{00000000-0005-0000-0000-0000198C0000}"/>
    <cellStyle name="40 % - Markeringsfarve3 4 3 3 3" xfId="6110" xr:uid="{00000000-0005-0000-0000-0000DA250000}"/>
    <cellStyle name="40 % - Markeringsfarve3 4 3 3 3 2" xfId="16620" xr:uid="{00000000-0005-0000-0000-0000DB250000}"/>
    <cellStyle name="40 % - Markeringsfarve3 4 3 3 3 2 2" xfId="39150" xr:uid="{00000000-0005-0000-0000-0000228C0000}"/>
    <cellStyle name="40 % - Markeringsfarve3 4 3 3 3 3" xfId="16621" xr:uid="{00000000-0005-0000-0000-0000DC250000}"/>
    <cellStyle name="40 % - Markeringsfarve3 4 3 3 3 3 2" xfId="39151" xr:uid="{00000000-0005-0000-0000-0000238C0000}"/>
    <cellStyle name="40 % - Markeringsfarve3 4 3 3 3 4" xfId="16622" xr:uid="{00000000-0005-0000-0000-0000DD250000}"/>
    <cellStyle name="40 % - Markeringsfarve3 4 3 3 3 4 2" xfId="39152" xr:uid="{00000000-0005-0000-0000-0000248C0000}"/>
    <cellStyle name="40 % - Markeringsfarve3 4 3 3 3 5" xfId="29850" xr:uid="{00000000-0005-0000-0000-0000218C0000}"/>
    <cellStyle name="40 % - Markeringsfarve3 4 3 3 4" xfId="8974" xr:uid="{00000000-0005-0000-0000-0000DE250000}"/>
    <cellStyle name="40 % - Markeringsfarve3 4 3 3 4 2" xfId="31623" xr:uid="{00000000-0005-0000-0000-0000258C0000}"/>
    <cellStyle name="40 % - Markeringsfarve3 4 3 3 5" xfId="16623" xr:uid="{00000000-0005-0000-0000-0000DF250000}"/>
    <cellStyle name="40 % - Markeringsfarve3 4 3 3 5 2" xfId="39153" xr:uid="{00000000-0005-0000-0000-0000268C0000}"/>
    <cellStyle name="40 % - Markeringsfarve3 4 3 3 6" xfId="16624" xr:uid="{00000000-0005-0000-0000-0000E0250000}"/>
    <cellStyle name="40 % - Markeringsfarve3 4 3 3 6 2" xfId="39154" xr:uid="{00000000-0005-0000-0000-0000278C0000}"/>
    <cellStyle name="40 % - Markeringsfarve3 4 3 3 7" xfId="27991" xr:uid="{00000000-0005-0000-0000-0000188C0000}"/>
    <cellStyle name="40 % - Markeringsfarve3 4 3 4" xfId="1442" xr:uid="{00000000-0005-0000-0000-0000E1250000}"/>
    <cellStyle name="40 % - Markeringsfarve3 4 3 4 2" xfId="6112" xr:uid="{00000000-0005-0000-0000-0000E2250000}"/>
    <cellStyle name="40 % - Markeringsfarve3 4 3 4 2 2" xfId="16625" xr:uid="{00000000-0005-0000-0000-0000E3250000}"/>
    <cellStyle name="40 % - Markeringsfarve3 4 3 4 2 2 2" xfId="39155" xr:uid="{00000000-0005-0000-0000-00002A8C0000}"/>
    <cellStyle name="40 % - Markeringsfarve3 4 3 4 2 3" xfId="16626" xr:uid="{00000000-0005-0000-0000-0000E4250000}"/>
    <cellStyle name="40 % - Markeringsfarve3 4 3 4 2 3 2" xfId="39156" xr:uid="{00000000-0005-0000-0000-00002B8C0000}"/>
    <cellStyle name="40 % - Markeringsfarve3 4 3 4 2 4" xfId="16627" xr:uid="{00000000-0005-0000-0000-0000E5250000}"/>
    <cellStyle name="40 % - Markeringsfarve3 4 3 4 2 4 2" xfId="39157" xr:uid="{00000000-0005-0000-0000-00002C8C0000}"/>
    <cellStyle name="40 % - Markeringsfarve3 4 3 4 2 5" xfId="29852" xr:uid="{00000000-0005-0000-0000-0000298C0000}"/>
    <cellStyle name="40 % - Markeringsfarve3 4 3 4 3" xfId="8976" xr:uid="{00000000-0005-0000-0000-0000E6250000}"/>
    <cellStyle name="40 % - Markeringsfarve3 4 3 4 3 2" xfId="31625" xr:uid="{00000000-0005-0000-0000-00002D8C0000}"/>
    <cellStyle name="40 % - Markeringsfarve3 4 3 4 4" xfId="16628" xr:uid="{00000000-0005-0000-0000-0000E7250000}"/>
    <cellStyle name="40 % - Markeringsfarve3 4 3 4 4 2" xfId="39158" xr:uid="{00000000-0005-0000-0000-00002E8C0000}"/>
    <cellStyle name="40 % - Markeringsfarve3 4 3 4 5" xfId="16629" xr:uid="{00000000-0005-0000-0000-0000E8250000}"/>
    <cellStyle name="40 % - Markeringsfarve3 4 3 4 5 2" xfId="39159" xr:uid="{00000000-0005-0000-0000-00002F8C0000}"/>
    <cellStyle name="40 % - Markeringsfarve3 4 3 4 6" xfId="27993" xr:uid="{00000000-0005-0000-0000-0000288C0000}"/>
    <cellStyle name="40 % - Markeringsfarve3 4 3 5" xfId="1443" xr:uid="{00000000-0005-0000-0000-0000E9250000}"/>
    <cellStyle name="40 % - Markeringsfarve3 4 3 5 2" xfId="6113" xr:uid="{00000000-0005-0000-0000-0000EA250000}"/>
    <cellStyle name="40 % - Markeringsfarve3 4 3 5 2 2" xfId="16630" xr:uid="{00000000-0005-0000-0000-0000EB250000}"/>
    <cellStyle name="40 % - Markeringsfarve3 4 3 5 2 2 2" xfId="39160" xr:uid="{00000000-0005-0000-0000-0000328C0000}"/>
    <cellStyle name="40 % - Markeringsfarve3 4 3 5 2 3" xfId="16631" xr:uid="{00000000-0005-0000-0000-0000EC250000}"/>
    <cellStyle name="40 % - Markeringsfarve3 4 3 5 2 3 2" xfId="39161" xr:uid="{00000000-0005-0000-0000-0000338C0000}"/>
    <cellStyle name="40 % - Markeringsfarve3 4 3 5 2 4" xfId="16632" xr:uid="{00000000-0005-0000-0000-0000ED250000}"/>
    <cellStyle name="40 % - Markeringsfarve3 4 3 5 2 4 2" xfId="39162" xr:uid="{00000000-0005-0000-0000-0000348C0000}"/>
    <cellStyle name="40 % - Markeringsfarve3 4 3 5 2 5" xfId="29853" xr:uid="{00000000-0005-0000-0000-0000318C0000}"/>
    <cellStyle name="40 % - Markeringsfarve3 4 3 5 3" xfId="8977" xr:uid="{00000000-0005-0000-0000-0000EE250000}"/>
    <cellStyle name="40 % - Markeringsfarve3 4 3 5 3 2" xfId="31626" xr:uid="{00000000-0005-0000-0000-0000358C0000}"/>
    <cellStyle name="40 % - Markeringsfarve3 4 3 5 4" xfId="16633" xr:uid="{00000000-0005-0000-0000-0000EF250000}"/>
    <cellStyle name="40 % - Markeringsfarve3 4 3 5 4 2" xfId="39163" xr:uid="{00000000-0005-0000-0000-0000368C0000}"/>
    <cellStyle name="40 % - Markeringsfarve3 4 3 5 5" xfId="16634" xr:uid="{00000000-0005-0000-0000-0000F0250000}"/>
    <cellStyle name="40 % - Markeringsfarve3 4 3 5 5 2" xfId="39164" xr:uid="{00000000-0005-0000-0000-0000378C0000}"/>
    <cellStyle name="40 % - Markeringsfarve3 4 3 5 6" xfId="27994" xr:uid="{00000000-0005-0000-0000-0000308C0000}"/>
    <cellStyle name="40 % - Markeringsfarve3 4 3 6" xfId="1444" xr:uid="{00000000-0005-0000-0000-0000F1250000}"/>
    <cellStyle name="40 % - Markeringsfarve3 4 3 6 2" xfId="6114" xr:uid="{00000000-0005-0000-0000-0000F2250000}"/>
    <cellStyle name="40 % - Markeringsfarve3 4 3 6 2 2" xfId="29854" xr:uid="{00000000-0005-0000-0000-0000398C0000}"/>
    <cellStyle name="40 % - Markeringsfarve3 4 3 6 3" xfId="8978" xr:uid="{00000000-0005-0000-0000-0000F3250000}"/>
    <cellStyle name="40 % - Markeringsfarve3 4 3 6 3 2" xfId="31627" xr:uid="{00000000-0005-0000-0000-00003A8C0000}"/>
    <cellStyle name="40 % - Markeringsfarve3 4 3 6 4" xfId="16635" xr:uid="{00000000-0005-0000-0000-0000F4250000}"/>
    <cellStyle name="40 % - Markeringsfarve3 4 3 6 4 2" xfId="39165" xr:uid="{00000000-0005-0000-0000-00003B8C0000}"/>
    <cellStyle name="40 % - Markeringsfarve3 4 3 6 5" xfId="27995" xr:uid="{00000000-0005-0000-0000-0000388C0000}"/>
    <cellStyle name="40 % - Markeringsfarve3 4 3 7" xfId="6107" xr:uid="{00000000-0005-0000-0000-0000F5250000}"/>
    <cellStyle name="40 % - Markeringsfarve3 4 3 7 2" xfId="16636" xr:uid="{00000000-0005-0000-0000-0000F6250000}"/>
    <cellStyle name="40 % - Markeringsfarve3 4 3 7 2 2" xfId="39166" xr:uid="{00000000-0005-0000-0000-00003D8C0000}"/>
    <cellStyle name="40 % - Markeringsfarve3 4 3 7 3" xfId="16637" xr:uid="{00000000-0005-0000-0000-0000F7250000}"/>
    <cellStyle name="40 % - Markeringsfarve3 4 3 7 3 2" xfId="39167" xr:uid="{00000000-0005-0000-0000-00003E8C0000}"/>
    <cellStyle name="40 % - Markeringsfarve3 4 3 7 4" xfId="16638" xr:uid="{00000000-0005-0000-0000-0000F8250000}"/>
    <cellStyle name="40 % - Markeringsfarve3 4 3 7 4 2" xfId="39168" xr:uid="{00000000-0005-0000-0000-00003F8C0000}"/>
    <cellStyle name="40 % - Markeringsfarve3 4 3 7 5" xfId="29847" xr:uid="{00000000-0005-0000-0000-00003C8C0000}"/>
    <cellStyle name="40 % - Markeringsfarve3 4 3 8" xfId="8971" xr:uid="{00000000-0005-0000-0000-0000F9250000}"/>
    <cellStyle name="40 % - Markeringsfarve3 4 3 8 2" xfId="31620" xr:uid="{00000000-0005-0000-0000-0000408C0000}"/>
    <cellStyle name="40 % - Markeringsfarve3 4 3 9" xfId="16639" xr:uid="{00000000-0005-0000-0000-0000FA250000}"/>
    <cellStyle name="40 % - Markeringsfarve3 4 3 9 2" xfId="39169" xr:uid="{00000000-0005-0000-0000-0000418C0000}"/>
    <cellStyle name="40 % - Markeringsfarve3 4 4" xfId="1445" xr:uid="{00000000-0005-0000-0000-0000FB250000}"/>
    <cellStyle name="40 % - Markeringsfarve3 4 4 10" xfId="16640" xr:uid="{00000000-0005-0000-0000-0000FC250000}"/>
    <cellStyle name="40 % - Markeringsfarve3 4 4 10 2" xfId="39170" xr:uid="{00000000-0005-0000-0000-0000438C0000}"/>
    <cellStyle name="40 % - Markeringsfarve3 4 4 11" xfId="27996" xr:uid="{00000000-0005-0000-0000-0000428C0000}"/>
    <cellStyle name="40 % - Markeringsfarve3 4 4 2" xfId="1446" xr:uid="{00000000-0005-0000-0000-0000FD250000}"/>
    <cellStyle name="40 % - Markeringsfarve3 4 4 2 2" xfId="1447" xr:uid="{00000000-0005-0000-0000-0000FE250000}"/>
    <cellStyle name="40 % - Markeringsfarve3 4 4 2 2 2" xfId="6117" xr:uid="{00000000-0005-0000-0000-0000FF250000}"/>
    <cellStyle name="40 % - Markeringsfarve3 4 4 2 2 2 2" xfId="16641" xr:uid="{00000000-0005-0000-0000-000000260000}"/>
    <cellStyle name="40 % - Markeringsfarve3 4 4 2 2 2 2 2" xfId="39171" xr:uid="{00000000-0005-0000-0000-0000478C0000}"/>
    <cellStyle name="40 % - Markeringsfarve3 4 4 2 2 2 3" xfId="16642" xr:uid="{00000000-0005-0000-0000-000001260000}"/>
    <cellStyle name="40 % - Markeringsfarve3 4 4 2 2 2 3 2" xfId="39172" xr:uid="{00000000-0005-0000-0000-0000488C0000}"/>
    <cellStyle name="40 % - Markeringsfarve3 4 4 2 2 2 4" xfId="16643" xr:uid="{00000000-0005-0000-0000-000002260000}"/>
    <cellStyle name="40 % - Markeringsfarve3 4 4 2 2 2 4 2" xfId="39173" xr:uid="{00000000-0005-0000-0000-0000498C0000}"/>
    <cellStyle name="40 % - Markeringsfarve3 4 4 2 2 2 5" xfId="29857" xr:uid="{00000000-0005-0000-0000-0000468C0000}"/>
    <cellStyle name="40 % - Markeringsfarve3 4 4 2 2 3" xfId="8981" xr:uid="{00000000-0005-0000-0000-000003260000}"/>
    <cellStyle name="40 % - Markeringsfarve3 4 4 2 2 3 2" xfId="31630" xr:uid="{00000000-0005-0000-0000-00004A8C0000}"/>
    <cellStyle name="40 % - Markeringsfarve3 4 4 2 2 4" xfId="16644" xr:uid="{00000000-0005-0000-0000-000004260000}"/>
    <cellStyle name="40 % - Markeringsfarve3 4 4 2 2 4 2" xfId="39174" xr:uid="{00000000-0005-0000-0000-00004B8C0000}"/>
    <cellStyle name="40 % - Markeringsfarve3 4 4 2 2 5" xfId="16645" xr:uid="{00000000-0005-0000-0000-000005260000}"/>
    <cellStyle name="40 % - Markeringsfarve3 4 4 2 2 5 2" xfId="39175" xr:uid="{00000000-0005-0000-0000-00004C8C0000}"/>
    <cellStyle name="40 % - Markeringsfarve3 4 4 2 2 6" xfId="27998" xr:uid="{00000000-0005-0000-0000-0000458C0000}"/>
    <cellStyle name="40 % - Markeringsfarve3 4 4 2 3" xfId="6116" xr:uid="{00000000-0005-0000-0000-000006260000}"/>
    <cellStyle name="40 % - Markeringsfarve3 4 4 2 3 2" xfId="16646" xr:uid="{00000000-0005-0000-0000-000007260000}"/>
    <cellStyle name="40 % - Markeringsfarve3 4 4 2 3 2 2" xfId="39176" xr:uid="{00000000-0005-0000-0000-00004E8C0000}"/>
    <cellStyle name="40 % - Markeringsfarve3 4 4 2 3 3" xfId="16647" xr:uid="{00000000-0005-0000-0000-000008260000}"/>
    <cellStyle name="40 % - Markeringsfarve3 4 4 2 3 3 2" xfId="39177" xr:uid="{00000000-0005-0000-0000-00004F8C0000}"/>
    <cellStyle name="40 % - Markeringsfarve3 4 4 2 3 4" xfId="16648" xr:uid="{00000000-0005-0000-0000-000009260000}"/>
    <cellStyle name="40 % - Markeringsfarve3 4 4 2 3 4 2" xfId="39178" xr:uid="{00000000-0005-0000-0000-0000508C0000}"/>
    <cellStyle name="40 % - Markeringsfarve3 4 4 2 3 5" xfId="29856" xr:uid="{00000000-0005-0000-0000-00004D8C0000}"/>
    <cellStyle name="40 % - Markeringsfarve3 4 4 2 4" xfId="8980" xr:uid="{00000000-0005-0000-0000-00000A260000}"/>
    <cellStyle name="40 % - Markeringsfarve3 4 4 2 4 2" xfId="16649" xr:uid="{00000000-0005-0000-0000-00000B260000}"/>
    <cellStyle name="40 % - Markeringsfarve3 4 4 2 4 2 2" xfId="39179" xr:uid="{00000000-0005-0000-0000-0000528C0000}"/>
    <cellStyle name="40 % - Markeringsfarve3 4 4 2 4 3" xfId="16650" xr:uid="{00000000-0005-0000-0000-00000C260000}"/>
    <cellStyle name="40 % - Markeringsfarve3 4 4 2 4 3 2" xfId="39180" xr:uid="{00000000-0005-0000-0000-0000538C0000}"/>
    <cellStyle name="40 % - Markeringsfarve3 4 4 2 4 4" xfId="16651" xr:uid="{00000000-0005-0000-0000-00000D260000}"/>
    <cellStyle name="40 % - Markeringsfarve3 4 4 2 4 4 2" xfId="39181" xr:uid="{00000000-0005-0000-0000-0000548C0000}"/>
    <cellStyle name="40 % - Markeringsfarve3 4 4 2 4 5" xfId="31629" xr:uid="{00000000-0005-0000-0000-0000518C0000}"/>
    <cellStyle name="40 % - Markeringsfarve3 4 4 2 5" xfId="16652" xr:uid="{00000000-0005-0000-0000-00000E260000}"/>
    <cellStyle name="40 % - Markeringsfarve3 4 4 2 5 2" xfId="39182" xr:uid="{00000000-0005-0000-0000-0000558C0000}"/>
    <cellStyle name="40 % - Markeringsfarve3 4 4 2 6" xfId="16653" xr:uid="{00000000-0005-0000-0000-00000F260000}"/>
    <cellStyle name="40 % - Markeringsfarve3 4 4 2 6 2" xfId="39183" xr:uid="{00000000-0005-0000-0000-0000568C0000}"/>
    <cellStyle name="40 % - Markeringsfarve3 4 4 2 7" xfId="16654" xr:uid="{00000000-0005-0000-0000-000010260000}"/>
    <cellStyle name="40 % - Markeringsfarve3 4 4 2 7 2" xfId="39184" xr:uid="{00000000-0005-0000-0000-0000578C0000}"/>
    <cellStyle name="40 % - Markeringsfarve3 4 4 2 8" xfId="27997" xr:uid="{00000000-0005-0000-0000-0000448C0000}"/>
    <cellStyle name="40 % - Markeringsfarve3 4 4 3" xfId="1448" xr:uid="{00000000-0005-0000-0000-000011260000}"/>
    <cellStyle name="40 % - Markeringsfarve3 4 4 3 2" xfId="1449" xr:uid="{00000000-0005-0000-0000-000012260000}"/>
    <cellStyle name="40 % - Markeringsfarve3 4 4 3 2 2" xfId="6119" xr:uid="{00000000-0005-0000-0000-000013260000}"/>
    <cellStyle name="40 % - Markeringsfarve3 4 4 3 2 2 2" xfId="16655" xr:uid="{00000000-0005-0000-0000-000014260000}"/>
    <cellStyle name="40 % - Markeringsfarve3 4 4 3 2 2 2 2" xfId="39185" xr:uid="{00000000-0005-0000-0000-00005B8C0000}"/>
    <cellStyle name="40 % - Markeringsfarve3 4 4 3 2 2 3" xfId="16656" xr:uid="{00000000-0005-0000-0000-000015260000}"/>
    <cellStyle name="40 % - Markeringsfarve3 4 4 3 2 2 3 2" xfId="39186" xr:uid="{00000000-0005-0000-0000-00005C8C0000}"/>
    <cellStyle name="40 % - Markeringsfarve3 4 4 3 2 2 4" xfId="16657" xr:uid="{00000000-0005-0000-0000-000016260000}"/>
    <cellStyle name="40 % - Markeringsfarve3 4 4 3 2 2 4 2" xfId="39187" xr:uid="{00000000-0005-0000-0000-00005D8C0000}"/>
    <cellStyle name="40 % - Markeringsfarve3 4 4 3 2 2 5" xfId="29859" xr:uid="{00000000-0005-0000-0000-00005A8C0000}"/>
    <cellStyle name="40 % - Markeringsfarve3 4 4 3 2 3" xfId="8983" xr:uid="{00000000-0005-0000-0000-000017260000}"/>
    <cellStyle name="40 % - Markeringsfarve3 4 4 3 2 3 2" xfId="31632" xr:uid="{00000000-0005-0000-0000-00005E8C0000}"/>
    <cellStyle name="40 % - Markeringsfarve3 4 4 3 2 4" xfId="16658" xr:uid="{00000000-0005-0000-0000-000018260000}"/>
    <cellStyle name="40 % - Markeringsfarve3 4 4 3 2 4 2" xfId="39188" xr:uid="{00000000-0005-0000-0000-00005F8C0000}"/>
    <cellStyle name="40 % - Markeringsfarve3 4 4 3 2 5" xfId="16659" xr:uid="{00000000-0005-0000-0000-000019260000}"/>
    <cellStyle name="40 % - Markeringsfarve3 4 4 3 2 5 2" xfId="39189" xr:uid="{00000000-0005-0000-0000-0000608C0000}"/>
    <cellStyle name="40 % - Markeringsfarve3 4 4 3 2 6" xfId="28000" xr:uid="{00000000-0005-0000-0000-0000598C0000}"/>
    <cellStyle name="40 % - Markeringsfarve3 4 4 3 3" xfId="6118" xr:uid="{00000000-0005-0000-0000-00001A260000}"/>
    <cellStyle name="40 % - Markeringsfarve3 4 4 3 3 2" xfId="16660" xr:uid="{00000000-0005-0000-0000-00001B260000}"/>
    <cellStyle name="40 % - Markeringsfarve3 4 4 3 3 2 2" xfId="39190" xr:uid="{00000000-0005-0000-0000-0000628C0000}"/>
    <cellStyle name="40 % - Markeringsfarve3 4 4 3 3 3" xfId="16661" xr:uid="{00000000-0005-0000-0000-00001C260000}"/>
    <cellStyle name="40 % - Markeringsfarve3 4 4 3 3 3 2" xfId="39191" xr:uid="{00000000-0005-0000-0000-0000638C0000}"/>
    <cellStyle name="40 % - Markeringsfarve3 4 4 3 3 4" xfId="16662" xr:uid="{00000000-0005-0000-0000-00001D260000}"/>
    <cellStyle name="40 % - Markeringsfarve3 4 4 3 3 4 2" xfId="39192" xr:uid="{00000000-0005-0000-0000-0000648C0000}"/>
    <cellStyle name="40 % - Markeringsfarve3 4 4 3 3 5" xfId="29858" xr:uid="{00000000-0005-0000-0000-0000618C0000}"/>
    <cellStyle name="40 % - Markeringsfarve3 4 4 3 4" xfId="8982" xr:uid="{00000000-0005-0000-0000-00001E260000}"/>
    <cellStyle name="40 % - Markeringsfarve3 4 4 3 4 2" xfId="31631" xr:uid="{00000000-0005-0000-0000-0000658C0000}"/>
    <cellStyle name="40 % - Markeringsfarve3 4 4 3 5" xfId="16663" xr:uid="{00000000-0005-0000-0000-00001F260000}"/>
    <cellStyle name="40 % - Markeringsfarve3 4 4 3 5 2" xfId="39193" xr:uid="{00000000-0005-0000-0000-0000668C0000}"/>
    <cellStyle name="40 % - Markeringsfarve3 4 4 3 6" xfId="16664" xr:uid="{00000000-0005-0000-0000-000020260000}"/>
    <cellStyle name="40 % - Markeringsfarve3 4 4 3 6 2" xfId="39194" xr:uid="{00000000-0005-0000-0000-0000678C0000}"/>
    <cellStyle name="40 % - Markeringsfarve3 4 4 3 7" xfId="27999" xr:uid="{00000000-0005-0000-0000-0000588C0000}"/>
    <cellStyle name="40 % - Markeringsfarve3 4 4 4" xfId="1450" xr:uid="{00000000-0005-0000-0000-000021260000}"/>
    <cellStyle name="40 % - Markeringsfarve3 4 4 4 2" xfId="6120" xr:uid="{00000000-0005-0000-0000-000022260000}"/>
    <cellStyle name="40 % - Markeringsfarve3 4 4 4 2 2" xfId="16665" xr:uid="{00000000-0005-0000-0000-000023260000}"/>
    <cellStyle name="40 % - Markeringsfarve3 4 4 4 2 2 2" xfId="39195" xr:uid="{00000000-0005-0000-0000-00006A8C0000}"/>
    <cellStyle name="40 % - Markeringsfarve3 4 4 4 2 3" xfId="16666" xr:uid="{00000000-0005-0000-0000-000024260000}"/>
    <cellStyle name="40 % - Markeringsfarve3 4 4 4 2 3 2" xfId="39196" xr:uid="{00000000-0005-0000-0000-00006B8C0000}"/>
    <cellStyle name="40 % - Markeringsfarve3 4 4 4 2 4" xfId="16667" xr:uid="{00000000-0005-0000-0000-000025260000}"/>
    <cellStyle name="40 % - Markeringsfarve3 4 4 4 2 4 2" xfId="39197" xr:uid="{00000000-0005-0000-0000-00006C8C0000}"/>
    <cellStyle name="40 % - Markeringsfarve3 4 4 4 2 5" xfId="29860" xr:uid="{00000000-0005-0000-0000-0000698C0000}"/>
    <cellStyle name="40 % - Markeringsfarve3 4 4 4 3" xfId="8984" xr:uid="{00000000-0005-0000-0000-000026260000}"/>
    <cellStyle name="40 % - Markeringsfarve3 4 4 4 3 2" xfId="31633" xr:uid="{00000000-0005-0000-0000-00006D8C0000}"/>
    <cellStyle name="40 % - Markeringsfarve3 4 4 4 4" xfId="16668" xr:uid="{00000000-0005-0000-0000-000027260000}"/>
    <cellStyle name="40 % - Markeringsfarve3 4 4 4 4 2" xfId="39198" xr:uid="{00000000-0005-0000-0000-00006E8C0000}"/>
    <cellStyle name="40 % - Markeringsfarve3 4 4 4 5" xfId="16669" xr:uid="{00000000-0005-0000-0000-000028260000}"/>
    <cellStyle name="40 % - Markeringsfarve3 4 4 4 5 2" xfId="39199" xr:uid="{00000000-0005-0000-0000-00006F8C0000}"/>
    <cellStyle name="40 % - Markeringsfarve3 4 4 4 6" xfId="28001" xr:uid="{00000000-0005-0000-0000-0000688C0000}"/>
    <cellStyle name="40 % - Markeringsfarve3 4 4 5" xfId="1451" xr:uid="{00000000-0005-0000-0000-000029260000}"/>
    <cellStyle name="40 % - Markeringsfarve3 4 4 5 2" xfId="6121" xr:uid="{00000000-0005-0000-0000-00002A260000}"/>
    <cellStyle name="40 % - Markeringsfarve3 4 4 5 2 2" xfId="16670" xr:uid="{00000000-0005-0000-0000-00002B260000}"/>
    <cellStyle name="40 % - Markeringsfarve3 4 4 5 2 2 2" xfId="39200" xr:uid="{00000000-0005-0000-0000-0000728C0000}"/>
    <cellStyle name="40 % - Markeringsfarve3 4 4 5 2 3" xfId="16671" xr:uid="{00000000-0005-0000-0000-00002C260000}"/>
    <cellStyle name="40 % - Markeringsfarve3 4 4 5 2 3 2" xfId="39201" xr:uid="{00000000-0005-0000-0000-0000738C0000}"/>
    <cellStyle name="40 % - Markeringsfarve3 4 4 5 2 4" xfId="16672" xr:uid="{00000000-0005-0000-0000-00002D260000}"/>
    <cellStyle name="40 % - Markeringsfarve3 4 4 5 2 4 2" xfId="39202" xr:uid="{00000000-0005-0000-0000-0000748C0000}"/>
    <cellStyle name="40 % - Markeringsfarve3 4 4 5 2 5" xfId="29861" xr:uid="{00000000-0005-0000-0000-0000718C0000}"/>
    <cellStyle name="40 % - Markeringsfarve3 4 4 5 3" xfId="8985" xr:uid="{00000000-0005-0000-0000-00002E260000}"/>
    <cellStyle name="40 % - Markeringsfarve3 4 4 5 3 2" xfId="31634" xr:uid="{00000000-0005-0000-0000-0000758C0000}"/>
    <cellStyle name="40 % - Markeringsfarve3 4 4 5 4" xfId="16673" xr:uid="{00000000-0005-0000-0000-00002F260000}"/>
    <cellStyle name="40 % - Markeringsfarve3 4 4 5 4 2" xfId="39203" xr:uid="{00000000-0005-0000-0000-0000768C0000}"/>
    <cellStyle name="40 % - Markeringsfarve3 4 4 5 5" xfId="16674" xr:uid="{00000000-0005-0000-0000-000030260000}"/>
    <cellStyle name="40 % - Markeringsfarve3 4 4 5 5 2" xfId="39204" xr:uid="{00000000-0005-0000-0000-0000778C0000}"/>
    <cellStyle name="40 % - Markeringsfarve3 4 4 5 6" xfId="28002" xr:uid="{00000000-0005-0000-0000-0000708C0000}"/>
    <cellStyle name="40 % - Markeringsfarve3 4 4 6" xfId="1452" xr:uid="{00000000-0005-0000-0000-000031260000}"/>
    <cellStyle name="40 % - Markeringsfarve3 4 4 6 2" xfId="6122" xr:uid="{00000000-0005-0000-0000-000032260000}"/>
    <cellStyle name="40 % - Markeringsfarve3 4 4 6 2 2" xfId="29862" xr:uid="{00000000-0005-0000-0000-0000798C0000}"/>
    <cellStyle name="40 % - Markeringsfarve3 4 4 6 3" xfId="8986" xr:uid="{00000000-0005-0000-0000-000033260000}"/>
    <cellStyle name="40 % - Markeringsfarve3 4 4 6 3 2" xfId="31635" xr:uid="{00000000-0005-0000-0000-00007A8C0000}"/>
    <cellStyle name="40 % - Markeringsfarve3 4 4 6 4" xfId="16675" xr:uid="{00000000-0005-0000-0000-000034260000}"/>
    <cellStyle name="40 % - Markeringsfarve3 4 4 6 4 2" xfId="39205" xr:uid="{00000000-0005-0000-0000-00007B8C0000}"/>
    <cellStyle name="40 % - Markeringsfarve3 4 4 6 5" xfId="28003" xr:uid="{00000000-0005-0000-0000-0000788C0000}"/>
    <cellStyle name="40 % - Markeringsfarve3 4 4 7" xfId="6115" xr:uid="{00000000-0005-0000-0000-000035260000}"/>
    <cellStyle name="40 % - Markeringsfarve3 4 4 7 2" xfId="16676" xr:uid="{00000000-0005-0000-0000-000036260000}"/>
    <cellStyle name="40 % - Markeringsfarve3 4 4 7 2 2" xfId="39206" xr:uid="{00000000-0005-0000-0000-00007D8C0000}"/>
    <cellStyle name="40 % - Markeringsfarve3 4 4 7 3" xfId="16677" xr:uid="{00000000-0005-0000-0000-000037260000}"/>
    <cellStyle name="40 % - Markeringsfarve3 4 4 7 3 2" xfId="39207" xr:uid="{00000000-0005-0000-0000-00007E8C0000}"/>
    <cellStyle name="40 % - Markeringsfarve3 4 4 7 4" xfId="16678" xr:uid="{00000000-0005-0000-0000-000038260000}"/>
    <cellStyle name="40 % - Markeringsfarve3 4 4 7 4 2" xfId="39208" xr:uid="{00000000-0005-0000-0000-00007F8C0000}"/>
    <cellStyle name="40 % - Markeringsfarve3 4 4 7 5" xfId="29855" xr:uid="{00000000-0005-0000-0000-00007C8C0000}"/>
    <cellStyle name="40 % - Markeringsfarve3 4 4 8" xfId="8979" xr:uid="{00000000-0005-0000-0000-000039260000}"/>
    <cellStyle name="40 % - Markeringsfarve3 4 4 8 2" xfId="31628" xr:uid="{00000000-0005-0000-0000-0000808C0000}"/>
    <cellStyle name="40 % - Markeringsfarve3 4 4 9" xfId="16679" xr:uid="{00000000-0005-0000-0000-00003A260000}"/>
    <cellStyle name="40 % - Markeringsfarve3 4 4 9 2" xfId="39209" xr:uid="{00000000-0005-0000-0000-0000818C0000}"/>
    <cellStyle name="40 % - Markeringsfarve3 4 5" xfId="1453" xr:uid="{00000000-0005-0000-0000-00003B260000}"/>
    <cellStyle name="40 % - Markeringsfarve3 4 5 2" xfId="16680" xr:uid="{00000000-0005-0000-0000-00003C260000}"/>
    <cellStyle name="40 % - Markeringsfarve3 4 5 2 2" xfId="16681" xr:uid="{00000000-0005-0000-0000-00003D260000}"/>
    <cellStyle name="40 % - Markeringsfarve3 4 5 2 3" xfId="16682" xr:uid="{00000000-0005-0000-0000-00003E260000}"/>
    <cellStyle name="40 % - Markeringsfarve3 4 5 2 3 2" xfId="16683" xr:uid="{00000000-0005-0000-0000-00003F260000}"/>
    <cellStyle name="40 % - Markeringsfarve3 4 5 2 3 2 2" xfId="39212" xr:uid="{00000000-0005-0000-0000-0000848C0000}"/>
    <cellStyle name="40 % - Markeringsfarve3 4 5 2 3 3" xfId="16684" xr:uid="{00000000-0005-0000-0000-000040260000}"/>
    <cellStyle name="40 % - Markeringsfarve3 4 5 2 3 3 2" xfId="39213" xr:uid="{00000000-0005-0000-0000-0000858C0000}"/>
    <cellStyle name="40 % - Markeringsfarve3 4 5 2 3 4" xfId="39211" xr:uid="{00000000-0005-0000-0000-0000838C0000}"/>
    <cellStyle name="40 % - Markeringsfarve3 4 5 2 4" xfId="39210" xr:uid="{00000000-0005-0000-0000-0000828C0000}"/>
    <cellStyle name="40 % - Markeringsfarve3 4 5 3" xfId="16685" xr:uid="{00000000-0005-0000-0000-000041260000}"/>
    <cellStyle name="40 % - Markeringsfarve3 4 5 3 2" xfId="16686" xr:uid="{00000000-0005-0000-0000-000042260000}"/>
    <cellStyle name="40 % - Markeringsfarve3 4 5 3 2 2" xfId="39215" xr:uid="{00000000-0005-0000-0000-0000878C0000}"/>
    <cellStyle name="40 % - Markeringsfarve3 4 5 3 3" xfId="16687" xr:uid="{00000000-0005-0000-0000-000043260000}"/>
    <cellStyle name="40 % - Markeringsfarve3 4 5 3 3 2" xfId="39216" xr:uid="{00000000-0005-0000-0000-0000888C0000}"/>
    <cellStyle name="40 % - Markeringsfarve3 4 5 3 4" xfId="16688" xr:uid="{00000000-0005-0000-0000-000044260000}"/>
    <cellStyle name="40 % - Markeringsfarve3 4 5 3 4 2" xfId="39217" xr:uid="{00000000-0005-0000-0000-0000898C0000}"/>
    <cellStyle name="40 % - Markeringsfarve3 4 5 3 5" xfId="39214" xr:uid="{00000000-0005-0000-0000-0000868C0000}"/>
    <cellStyle name="40 % - Markeringsfarve3 4 5 4" xfId="16689" xr:uid="{00000000-0005-0000-0000-000045260000}"/>
    <cellStyle name="40 % - Markeringsfarve3 4 5 4 2" xfId="39218" xr:uid="{00000000-0005-0000-0000-00008A8C0000}"/>
    <cellStyle name="40 % - Markeringsfarve3 4 5 5" xfId="16690" xr:uid="{00000000-0005-0000-0000-000046260000}"/>
    <cellStyle name="40 % - Markeringsfarve3 4 5 5 2" xfId="39219" xr:uid="{00000000-0005-0000-0000-00008B8C0000}"/>
    <cellStyle name="40 % - Markeringsfarve3 4 5 6" xfId="16691" xr:uid="{00000000-0005-0000-0000-000047260000}"/>
    <cellStyle name="40 % - Markeringsfarve3 4 5 6 2" xfId="39220" xr:uid="{00000000-0005-0000-0000-00008C8C0000}"/>
    <cellStyle name="40 % - Markeringsfarve3 4 6" xfId="1454" xr:uid="{00000000-0005-0000-0000-000048260000}"/>
    <cellStyle name="40 % - Markeringsfarve3 4 6 2" xfId="1455" xr:uid="{00000000-0005-0000-0000-000049260000}"/>
    <cellStyle name="40 % - Markeringsfarve3 4 6 2 2" xfId="6124" xr:uid="{00000000-0005-0000-0000-00004A260000}"/>
    <cellStyle name="40 % - Markeringsfarve3 4 6 2 2 2" xfId="16692" xr:uid="{00000000-0005-0000-0000-00004B260000}"/>
    <cellStyle name="40 % - Markeringsfarve3 4 6 2 2 2 2" xfId="39221" xr:uid="{00000000-0005-0000-0000-0000908C0000}"/>
    <cellStyle name="40 % - Markeringsfarve3 4 6 2 2 3" xfId="16693" xr:uid="{00000000-0005-0000-0000-00004C260000}"/>
    <cellStyle name="40 % - Markeringsfarve3 4 6 2 2 3 2" xfId="39222" xr:uid="{00000000-0005-0000-0000-0000918C0000}"/>
    <cellStyle name="40 % - Markeringsfarve3 4 6 2 2 4" xfId="16694" xr:uid="{00000000-0005-0000-0000-00004D260000}"/>
    <cellStyle name="40 % - Markeringsfarve3 4 6 2 2 4 2" xfId="39223" xr:uid="{00000000-0005-0000-0000-0000928C0000}"/>
    <cellStyle name="40 % - Markeringsfarve3 4 6 2 2 5" xfId="29864" xr:uid="{00000000-0005-0000-0000-00008F8C0000}"/>
    <cellStyle name="40 % - Markeringsfarve3 4 6 2 3" xfId="8988" xr:uid="{00000000-0005-0000-0000-00004E260000}"/>
    <cellStyle name="40 % - Markeringsfarve3 4 6 2 3 2" xfId="31637" xr:uid="{00000000-0005-0000-0000-0000938C0000}"/>
    <cellStyle name="40 % - Markeringsfarve3 4 6 2 4" xfId="16695" xr:uid="{00000000-0005-0000-0000-00004F260000}"/>
    <cellStyle name="40 % - Markeringsfarve3 4 6 2 4 2" xfId="39224" xr:uid="{00000000-0005-0000-0000-0000948C0000}"/>
    <cellStyle name="40 % - Markeringsfarve3 4 6 2 5" xfId="16696" xr:uid="{00000000-0005-0000-0000-000050260000}"/>
    <cellStyle name="40 % - Markeringsfarve3 4 6 2 5 2" xfId="39225" xr:uid="{00000000-0005-0000-0000-0000958C0000}"/>
    <cellStyle name="40 % - Markeringsfarve3 4 6 2 6" xfId="28005" xr:uid="{00000000-0005-0000-0000-00008E8C0000}"/>
    <cellStyle name="40 % - Markeringsfarve3 4 6 3" xfId="6123" xr:uid="{00000000-0005-0000-0000-000051260000}"/>
    <cellStyle name="40 % - Markeringsfarve3 4 6 3 2" xfId="16697" xr:uid="{00000000-0005-0000-0000-000052260000}"/>
    <cellStyle name="40 % - Markeringsfarve3 4 6 3 2 2" xfId="39226" xr:uid="{00000000-0005-0000-0000-0000978C0000}"/>
    <cellStyle name="40 % - Markeringsfarve3 4 6 3 3" xfId="16698" xr:uid="{00000000-0005-0000-0000-000053260000}"/>
    <cellStyle name="40 % - Markeringsfarve3 4 6 3 3 2" xfId="39227" xr:uid="{00000000-0005-0000-0000-0000988C0000}"/>
    <cellStyle name="40 % - Markeringsfarve3 4 6 3 4" xfId="16699" xr:uid="{00000000-0005-0000-0000-000054260000}"/>
    <cellStyle name="40 % - Markeringsfarve3 4 6 3 4 2" xfId="39228" xr:uid="{00000000-0005-0000-0000-0000998C0000}"/>
    <cellStyle name="40 % - Markeringsfarve3 4 6 3 5" xfId="29863" xr:uid="{00000000-0005-0000-0000-0000968C0000}"/>
    <cellStyle name="40 % - Markeringsfarve3 4 6 4" xfId="8987" xr:uid="{00000000-0005-0000-0000-000055260000}"/>
    <cellStyle name="40 % - Markeringsfarve3 4 6 4 2" xfId="31636" xr:uid="{00000000-0005-0000-0000-00009A8C0000}"/>
    <cellStyle name="40 % - Markeringsfarve3 4 6 5" xfId="16700" xr:uid="{00000000-0005-0000-0000-000056260000}"/>
    <cellStyle name="40 % - Markeringsfarve3 4 6 5 2" xfId="39229" xr:uid="{00000000-0005-0000-0000-00009B8C0000}"/>
    <cellStyle name="40 % - Markeringsfarve3 4 6 6" xfId="16701" xr:uid="{00000000-0005-0000-0000-000057260000}"/>
    <cellStyle name="40 % - Markeringsfarve3 4 6 6 2" xfId="39230" xr:uid="{00000000-0005-0000-0000-00009C8C0000}"/>
    <cellStyle name="40 % - Markeringsfarve3 4 6 7" xfId="28004" xr:uid="{00000000-0005-0000-0000-00008D8C0000}"/>
    <cellStyle name="40 % - Markeringsfarve3 4 7" xfId="16702" xr:uid="{00000000-0005-0000-0000-000058260000}"/>
    <cellStyle name="40 % - Markeringsfarve3 4 7 2" xfId="16703" xr:uid="{00000000-0005-0000-0000-000059260000}"/>
    <cellStyle name="40 % - Markeringsfarve3 4 7 3" xfId="16704" xr:uid="{00000000-0005-0000-0000-00005A260000}"/>
    <cellStyle name="40 % - Markeringsfarve3 4 7 3 2" xfId="16705" xr:uid="{00000000-0005-0000-0000-00005B260000}"/>
    <cellStyle name="40 % - Markeringsfarve3 4 7 3 2 2" xfId="39233" xr:uid="{00000000-0005-0000-0000-00009F8C0000}"/>
    <cellStyle name="40 % - Markeringsfarve3 4 7 3 3" xfId="16706" xr:uid="{00000000-0005-0000-0000-00005C260000}"/>
    <cellStyle name="40 % - Markeringsfarve3 4 7 3 3 2" xfId="39234" xr:uid="{00000000-0005-0000-0000-0000A08C0000}"/>
    <cellStyle name="40 % - Markeringsfarve3 4 7 3 4" xfId="39232" xr:uid="{00000000-0005-0000-0000-00009E8C0000}"/>
    <cellStyle name="40 % - Markeringsfarve3 4 7 4" xfId="39231" xr:uid="{00000000-0005-0000-0000-00009D8C0000}"/>
    <cellStyle name="40 % - Markeringsfarve3 4 8" xfId="16707" xr:uid="{00000000-0005-0000-0000-00005D260000}"/>
    <cellStyle name="40 % - Markeringsfarve3 4 8 2" xfId="16708" xr:uid="{00000000-0005-0000-0000-00005E260000}"/>
    <cellStyle name="40 % - Markeringsfarve3 4 8 2 2" xfId="39236" xr:uid="{00000000-0005-0000-0000-0000A28C0000}"/>
    <cellStyle name="40 % - Markeringsfarve3 4 8 3" xfId="16709" xr:uid="{00000000-0005-0000-0000-00005F260000}"/>
    <cellStyle name="40 % - Markeringsfarve3 4 8 3 2" xfId="39237" xr:uid="{00000000-0005-0000-0000-0000A38C0000}"/>
    <cellStyle name="40 % - Markeringsfarve3 4 8 4" xfId="16710" xr:uid="{00000000-0005-0000-0000-000060260000}"/>
    <cellStyle name="40 % - Markeringsfarve3 4 8 4 2" xfId="39238" xr:uid="{00000000-0005-0000-0000-0000A48C0000}"/>
    <cellStyle name="40 % - Markeringsfarve3 4 8 5" xfId="39235" xr:uid="{00000000-0005-0000-0000-0000A18C0000}"/>
    <cellStyle name="40 % - Markeringsfarve3 4 9" xfId="16711" xr:uid="{00000000-0005-0000-0000-000061260000}"/>
    <cellStyle name="40 % - Markeringsfarve3 4 9 2" xfId="39239" xr:uid="{00000000-0005-0000-0000-0000A58C0000}"/>
    <cellStyle name="40 % - Markeringsfarve3 5" xfId="1456" xr:uid="{00000000-0005-0000-0000-000062260000}"/>
    <cellStyle name="40 % - Markeringsfarve3 5 2" xfId="1457" xr:uid="{00000000-0005-0000-0000-000063260000}"/>
    <cellStyle name="40 % - Markeringsfarve3 5 2 2" xfId="16712" xr:uid="{00000000-0005-0000-0000-000064260000}"/>
    <cellStyle name="40 % - Markeringsfarve3 5 2 2 2" xfId="16713" xr:uid="{00000000-0005-0000-0000-000065260000}"/>
    <cellStyle name="40 % - Markeringsfarve3 5 2 2 3" xfId="16714" xr:uid="{00000000-0005-0000-0000-000066260000}"/>
    <cellStyle name="40 % - Markeringsfarve3 5 2 2 3 2" xfId="16715" xr:uid="{00000000-0005-0000-0000-000067260000}"/>
    <cellStyle name="40 % - Markeringsfarve3 5 2 2 3 2 2" xfId="39242" xr:uid="{00000000-0005-0000-0000-0000A88C0000}"/>
    <cellStyle name="40 % - Markeringsfarve3 5 2 2 3 3" xfId="16716" xr:uid="{00000000-0005-0000-0000-000068260000}"/>
    <cellStyle name="40 % - Markeringsfarve3 5 2 2 3 3 2" xfId="39243" xr:uid="{00000000-0005-0000-0000-0000A98C0000}"/>
    <cellStyle name="40 % - Markeringsfarve3 5 2 2 3 4" xfId="39241" xr:uid="{00000000-0005-0000-0000-0000A78C0000}"/>
    <cellStyle name="40 % - Markeringsfarve3 5 2 2 4" xfId="39240" xr:uid="{00000000-0005-0000-0000-0000A68C0000}"/>
    <cellStyle name="40 % - Markeringsfarve3 5 2 3" xfId="16717" xr:uid="{00000000-0005-0000-0000-000069260000}"/>
    <cellStyle name="40 % - Markeringsfarve3 5 2 3 2" xfId="16718" xr:uid="{00000000-0005-0000-0000-00006A260000}"/>
    <cellStyle name="40 % - Markeringsfarve3 5 2 3 2 2" xfId="39245" xr:uid="{00000000-0005-0000-0000-0000AB8C0000}"/>
    <cellStyle name="40 % - Markeringsfarve3 5 2 3 3" xfId="16719" xr:uid="{00000000-0005-0000-0000-00006B260000}"/>
    <cellStyle name="40 % - Markeringsfarve3 5 2 3 3 2" xfId="39246" xr:uid="{00000000-0005-0000-0000-0000AC8C0000}"/>
    <cellStyle name="40 % - Markeringsfarve3 5 2 3 4" xfId="16720" xr:uid="{00000000-0005-0000-0000-00006C260000}"/>
    <cellStyle name="40 % - Markeringsfarve3 5 2 3 4 2" xfId="39247" xr:uid="{00000000-0005-0000-0000-0000AD8C0000}"/>
    <cellStyle name="40 % - Markeringsfarve3 5 2 3 5" xfId="39244" xr:uid="{00000000-0005-0000-0000-0000AA8C0000}"/>
    <cellStyle name="40 % - Markeringsfarve3 5 2 4" xfId="16721" xr:uid="{00000000-0005-0000-0000-00006D260000}"/>
    <cellStyle name="40 % - Markeringsfarve3 5 2 4 2" xfId="39248" xr:uid="{00000000-0005-0000-0000-0000AE8C0000}"/>
    <cellStyle name="40 % - Markeringsfarve3 5 2 5" xfId="16722" xr:uid="{00000000-0005-0000-0000-00006E260000}"/>
    <cellStyle name="40 % - Markeringsfarve3 5 2 5 2" xfId="39249" xr:uid="{00000000-0005-0000-0000-0000AF8C0000}"/>
    <cellStyle name="40 % - Markeringsfarve3 5 2 6" xfId="16723" xr:uid="{00000000-0005-0000-0000-00006F260000}"/>
    <cellStyle name="40 % - Markeringsfarve3 5 2 6 2" xfId="39250" xr:uid="{00000000-0005-0000-0000-0000B08C0000}"/>
    <cellStyle name="40 % - Markeringsfarve3 5 3" xfId="1458" xr:uid="{00000000-0005-0000-0000-000070260000}"/>
    <cellStyle name="40 % - Markeringsfarve3 5 4" xfId="1459" xr:uid="{00000000-0005-0000-0000-000071260000}"/>
    <cellStyle name="40 % - Markeringsfarve3 5 4 2" xfId="1460" xr:uid="{00000000-0005-0000-0000-000072260000}"/>
    <cellStyle name="40 % - Markeringsfarve3 5 4 2 2" xfId="6126" xr:uid="{00000000-0005-0000-0000-000073260000}"/>
    <cellStyle name="40 % - Markeringsfarve3 5 4 2 2 2" xfId="16724" xr:uid="{00000000-0005-0000-0000-000074260000}"/>
    <cellStyle name="40 % - Markeringsfarve3 5 4 2 2 2 2" xfId="39251" xr:uid="{00000000-0005-0000-0000-0000B48C0000}"/>
    <cellStyle name="40 % - Markeringsfarve3 5 4 2 2 3" xfId="16725" xr:uid="{00000000-0005-0000-0000-000075260000}"/>
    <cellStyle name="40 % - Markeringsfarve3 5 4 2 2 3 2" xfId="39252" xr:uid="{00000000-0005-0000-0000-0000B58C0000}"/>
    <cellStyle name="40 % - Markeringsfarve3 5 4 2 2 4" xfId="16726" xr:uid="{00000000-0005-0000-0000-000076260000}"/>
    <cellStyle name="40 % - Markeringsfarve3 5 4 2 2 4 2" xfId="39253" xr:uid="{00000000-0005-0000-0000-0000B68C0000}"/>
    <cellStyle name="40 % - Markeringsfarve3 5 4 2 2 5" xfId="29866" xr:uid="{00000000-0005-0000-0000-0000B38C0000}"/>
    <cellStyle name="40 % - Markeringsfarve3 5 4 2 3" xfId="8990" xr:uid="{00000000-0005-0000-0000-000077260000}"/>
    <cellStyle name="40 % - Markeringsfarve3 5 4 2 3 2" xfId="31639" xr:uid="{00000000-0005-0000-0000-0000B78C0000}"/>
    <cellStyle name="40 % - Markeringsfarve3 5 4 2 4" xfId="16727" xr:uid="{00000000-0005-0000-0000-000078260000}"/>
    <cellStyle name="40 % - Markeringsfarve3 5 4 2 4 2" xfId="39254" xr:uid="{00000000-0005-0000-0000-0000B88C0000}"/>
    <cellStyle name="40 % - Markeringsfarve3 5 4 2 5" xfId="16728" xr:uid="{00000000-0005-0000-0000-000079260000}"/>
    <cellStyle name="40 % - Markeringsfarve3 5 4 2 5 2" xfId="39255" xr:uid="{00000000-0005-0000-0000-0000B98C0000}"/>
    <cellStyle name="40 % - Markeringsfarve3 5 4 2 6" xfId="28007" xr:uid="{00000000-0005-0000-0000-0000B28C0000}"/>
    <cellStyle name="40 % - Markeringsfarve3 5 4 3" xfId="6125" xr:uid="{00000000-0005-0000-0000-00007A260000}"/>
    <cellStyle name="40 % - Markeringsfarve3 5 4 3 2" xfId="16729" xr:uid="{00000000-0005-0000-0000-00007B260000}"/>
    <cellStyle name="40 % - Markeringsfarve3 5 4 3 2 2" xfId="39256" xr:uid="{00000000-0005-0000-0000-0000BB8C0000}"/>
    <cellStyle name="40 % - Markeringsfarve3 5 4 3 3" xfId="16730" xr:uid="{00000000-0005-0000-0000-00007C260000}"/>
    <cellStyle name="40 % - Markeringsfarve3 5 4 3 3 2" xfId="39257" xr:uid="{00000000-0005-0000-0000-0000BC8C0000}"/>
    <cellStyle name="40 % - Markeringsfarve3 5 4 3 4" xfId="16731" xr:uid="{00000000-0005-0000-0000-00007D260000}"/>
    <cellStyle name="40 % - Markeringsfarve3 5 4 3 4 2" xfId="39258" xr:uid="{00000000-0005-0000-0000-0000BD8C0000}"/>
    <cellStyle name="40 % - Markeringsfarve3 5 4 3 5" xfId="29865" xr:uid="{00000000-0005-0000-0000-0000BA8C0000}"/>
    <cellStyle name="40 % - Markeringsfarve3 5 4 4" xfId="8989" xr:uid="{00000000-0005-0000-0000-00007E260000}"/>
    <cellStyle name="40 % - Markeringsfarve3 5 4 4 2" xfId="31638" xr:uid="{00000000-0005-0000-0000-0000BE8C0000}"/>
    <cellStyle name="40 % - Markeringsfarve3 5 4 5" xfId="16732" xr:uid="{00000000-0005-0000-0000-00007F260000}"/>
    <cellStyle name="40 % - Markeringsfarve3 5 4 5 2" xfId="39259" xr:uid="{00000000-0005-0000-0000-0000BF8C0000}"/>
    <cellStyle name="40 % - Markeringsfarve3 5 4 6" xfId="16733" xr:uid="{00000000-0005-0000-0000-000080260000}"/>
    <cellStyle name="40 % - Markeringsfarve3 5 4 6 2" xfId="39260" xr:uid="{00000000-0005-0000-0000-0000C08C0000}"/>
    <cellStyle name="40 % - Markeringsfarve3 5 4 7" xfId="28006" xr:uid="{00000000-0005-0000-0000-0000B18C0000}"/>
    <cellStyle name="40 % - Markeringsfarve3 5 5" xfId="16734" xr:uid="{00000000-0005-0000-0000-000081260000}"/>
    <cellStyle name="40 % - Markeringsfarve3 5 5 2" xfId="16735" xr:uid="{00000000-0005-0000-0000-000082260000}"/>
    <cellStyle name="40 % - Markeringsfarve3 5 5 3" xfId="16736" xr:uid="{00000000-0005-0000-0000-000083260000}"/>
    <cellStyle name="40 % - Markeringsfarve3 5 5 3 2" xfId="16737" xr:uid="{00000000-0005-0000-0000-000084260000}"/>
    <cellStyle name="40 % - Markeringsfarve3 5 5 3 2 2" xfId="39263" xr:uid="{00000000-0005-0000-0000-0000C38C0000}"/>
    <cellStyle name="40 % - Markeringsfarve3 5 5 3 3" xfId="16738" xr:uid="{00000000-0005-0000-0000-000085260000}"/>
    <cellStyle name="40 % - Markeringsfarve3 5 5 3 3 2" xfId="39264" xr:uid="{00000000-0005-0000-0000-0000C48C0000}"/>
    <cellStyle name="40 % - Markeringsfarve3 5 5 3 4" xfId="39262" xr:uid="{00000000-0005-0000-0000-0000C28C0000}"/>
    <cellStyle name="40 % - Markeringsfarve3 5 5 4" xfId="39261" xr:uid="{00000000-0005-0000-0000-0000C18C0000}"/>
    <cellStyle name="40 % - Markeringsfarve3 5 6" xfId="16739" xr:uid="{00000000-0005-0000-0000-000086260000}"/>
    <cellStyle name="40 % - Markeringsfarve3 5 6 2" xfId="16740" xr:uid="{00000000-0005-0000-0000-000087260000}"/>
    <cellStyle name="40 % - Markeringsfarve3 5 6 2 2" xfId="39266" xr:uid="{00000000-0005-0000-0000-0000C68C0000}"/>
    <cellStyle name="40 % - Markeringsfarve3 5 6 3" xfId="16741" xr:uid="{00000000-0005-0000-0000-000088260000}"/>
    <cellStyle name="40 % - Markeringsfarve3 5 6 3 2" xfId="39267" xr:uid="{00000000-0005-0000-0000-0000C78C0000}"/>
    <cellStyle name="40 % - Markeringsfarve3 5 6 4" xfId="16742" xr:uid="{00000000-0005-0000-0000-000089260000}"/>
    <cellStyle name="40 % - Markeringsfarve3 5 6 4 2" xfId="39268" xr:uid="{00000000-0005-0000-0000-0000C88C0000}"/>
    <cellStyle name="40 % - Markeringsfarve3 5 6 5" xfId="39265" xr:uid="{00000000-0005-0000-0000-0000C58C0000}"/>
    <cellStyle name="40 % - Markeringsfarve3 5 7" xfId="16743" xr:uid="{00000000-0005-0000-0000-00008A260000}"/>
    <cellStyle name="40 % - Markeringsfarve3 5 7 2" xfId="39269" xr:uid="{00000000-0005-0000-0000-0000C98C0000}"/>
    <cellStyle name="40 % - Markeringsfarve3 5 8" xfId="16744" xr:uid="{00000000-0005-0000-0000-00008B260000}"/>
    <cellStyle name="40 % - Markeringsfarve3 5 8 2" xfId="39270" xr:uid="{00000000-0005-0000-0000-0000CA8C0000}"/>
    <cellStyle name="40 % - Markeringsfarve3 5 9" xfId="16745" xr:uid="{00000000-0005-0000-0000-00008C260000}"/>
    <cellStyle name="40 % - Markeringsfarve3 5 9 2" xfId="39271" xr:uid="{00000000-0005-0000-0000-0000CB8C0000}"/>
    <cellStyle name="40 % - Markeringsfarve3 6" xfId="1461" xr:uid="{00000000-0005-0000-0000-00008D260000}"/>
    <cellStyle name="40 % - Markeringsfarve3 6 2" xfId="1462" xr:uid="{00000000-0005-0000-0000-00008E260000}"/>
    <cellStyle name="40 % - Markeringsfarve3 6 2 2" xfId="16746" xr:uid="{00000000-0005-0000-0000-00008F260000}"/>
    <cellStyle name="40 % - Markeringsfarve3 6 2 2 2" xfId="16747" xr:uid="{00000000-0005-0000-0000-000090260000}"/>
    <cellStyle name="40 % - Markeringsfarve3 6 2 2 3" xfId="16748" xr:uid="{00000000-0005-0000-0000-000091260000}"/>
    <cellStyle name="40 % - Markeringsfarve3 6 2 2 3 2" xfId="16749" xr:uid="{00000000-0005-0000-0000-000092260000}"/>
    <cellStyle name="40 % - Markeringsfarve3 6 2 2 3 2 2" xfId="39274" xr:uid="{00000000-0005-0000-0000-0000CE8C0000}"/>
    <cellStyle name="40 % - Markeringsfarve3 6 2 2 3 3" xfId="16750" xr:uid="{00000000-0005-0000-0000-000093260000}"/>
    <cellStyle name="40 % - Markeringsfarve3 6 2 2 3 3 2" xfId="39275" xr:uid="{00000000-0005-0000-0000-0000CF8C0000}"/>
    <cellStyle name="40 % - Markeringsfarve3 6 2 2 3 4" xfId="39273" xr:uid="{00000000-0005-0000-0000-0000CD8C0000}"/>
    <cellStyle name="40 % - Markeringsfarve3 6 2 2 4" xfId="39272" xr:uid="{00000000-0005-0000-0000-0000CC8C0000}"/>
    <cellStyle name="40 % - Markeringsfarve3 6 2 3" xfId="16751" xr:uid="{00000000-0005-0000-0000-000094260000}"/>
    <cellStyle name="40 % - Markeringsfarve3 6 2 3 2" xfId="16752" xr:uid="{00000000-0005-0000-0000-000095260000}"/>
    <cellStyle name="40 % - Markeringsfarve3 6 2 3 2 2" xfId="39277" xr:uid="{00000000-0005-0000-0000-0000D18C0000}"/>
    <cellStyle name="40 % - Markeringsfarve3 6 2 3 3" xfId="16753" xr:uid="{00000000-0005-0000-0000-000096260000}"/>
    <cellStyle name="40 % - Markeringsfarve3 6 2 3 3 2" xfId="39278" xr:uid="{00000000-0005-0000-0000-0000D28C0000}"/>
    <cellStyle name="40 % - Markeringsfarve3 6 2 3 4" xfId="16754" xr:uid="{00000000-0005-0000-0000-000097260000}"/>
    <cellStyle name="40 % - Markeringsfarve3 6 2 3 4 2" xfId="39279" xr:uid="{00000000-0005-0000-0000-0000D38C0000}"/>
    <cellStyle name="40 % - Markeringsfarve3 6 2 3 5" xfId="39276" xr:uid="{00000000-0005-0000-0000-0000D08C0000}"/>
    <cellStyle name="40 % - Markeringsfarve3 6 2 4" xfId="16755" xr:uid="{00000000-0005-0000-0000-000098260000}"/>
    <cellStyle name="40 % - Markeringsfarve3 6 2 4 2" xfId="39280" xr:uid="{00000000-0005-0000-0000-0000D48C0000}"/>
    <cellStyle name="40 % - Markeringsfarve3 6 2 5" xfId="16756" xr:uid="{00000000-0005-0000-0000-000099260000}"/>
    <cellStyle name="40 % - Markeringsfarve3 6 2 5 2" xfId="39281" xr:uid="{00000000-0005-0000-0000-0000D58C0000}"/>
    <cellStyle name="40 % - Markeringsfarve3 6 2 6" xfId="16757" xr:uid="{00000000-0005-0000-0000-00009A260000}"/>
    <cellStyle name="40 % - Markeringsfarve3 6 2 6 2" xfId="39282" xr:uid="{00000000-0005-0000-0000-0000D68C0000}"/>
    <cellStyle name="40 % - Markeringsfarve3 6 3" xfId="1463" xr:uid="{00000000-0005-0000-0000-00009B260000}"/>
    <cellStyle name="40 % - Markeringsfarve3 6 4" xfId="1464" xr:uid="{00000000-0005-0000-0000-00009C260000}"/>
    <cellStyle name="40 % - Markeringsfarve3 6 4 2" xfId="1465" xr:uid="{00000000-0005-0000-0000-00009D260000}"/>
    <cellStyle name="40 % - Markeringsfarve3 6 4 2 2" xfId="6128" xr:uid="{00000000-0005-0000-0000-00009E260000}"/>
    <cellStyle name="40 % - Markeringsfarve3 6 4 2 2 2" xfId="16758" xr:uid="{00000000-0005-0000-0000-00009F260000}"/>
    <cellStyle name="40 % - Markeringsfarve3 6 4 2 2 2 2" xfId="39283" xr:uid="{00000000-0005-0000-0000-0000DA8C0000}"/>
    <cellStyle name="40 % - Markeringsfarve3 6 4 2 2 3" xfId="16759" xr:uid="{00000000-0005-0000-0000-0000A0260000}"/>
    <cellStyle name="40 % - Markeringsfarve3 6 4 2 2 3 2" xfId="39284" xr:uid="{00000000-0005-0000-0000-0000DB8C0000}"/>
    <cellStyle name="40 % - Markeringsfarve3 6 4 2 2 4" xfId="16760" xr:uid="{00000000-0005-0000-0000-0000A1260000}"/>
    <cellStyle name="40 % - Markeringsfarve3 6 4 2 2 4 2" xfId="39285" xr:uid="{00000000-0005-0000-0000-0000DC8C0000}"/>
    <cellStyle name="40 % - Markeringsfarve3 6 4 2 2 5" xfId="29868" xr:uid="{00000000-0005-0000-0000-0000D98C0000}"/>
    <cellStyle name="40 % - Markeringsfarve3 6 4 2 3" xfId="8992" xr:uid="{00000000-0005-0000-0000-0000A2260000}"/>
    <cellStyle name="40 % - Markeringsfarve3 6 4 2 3 2" xfId="31641" xr:uid="{00000000-0005-0000-0000-0000DD8C0000}"/>
    <cellStyle name="40 % - Markeringsfarve3 6 4 2 4" xfId="16761" xr:uid="{00000000-0005-0000-0000-0000A3260000}"/>
    <cellStyle name="40 % - Markeringsfarve3 6 4 2 4 2" xfId="39286" xr:uid="{00000000-0005-0000-0000-0000DE8C0000}"/>
    <cellStyle name="40 % - Markeringsfarve3 6 4 2 5" xfId="16762" xr:uid="{00000000-0005-0000-0000-0000A4260000}"/>
    <cellStyle name="40 % - Markeringsfarve3 6 4 2 5 2" xfId="39287" xr:uid="{00000000-0005-0000-0000-0000DF8C0000}"/>
    <cellStyle name="40 % - Markeringsfarve3 6 4 2 6" xfId="28009" xr:uid="{00000000-0005-0000-0000-0000D88C0000}"/>
    <cellStyle name="40 % - Markeringsfarve3 6 4 3" xfId="6127" xr:uid="{00000000-0005-0000-0000-0000A5260000}"/>
    <cellStyle name="40 % - Markeringsfarve3 6 4 3 2" xfId="16763" xr:uid="{00000000-0005-0000-0000-0000A6260000}"/>
    <cellStyle name="40 % - Markeringsfarve3 6 4 3 2 2" xfId="39288" xr:uid="{00000000-0005-0000-0000-0000E18C0000}"/>
    <cellStyle name="40 % - Markeringsfarve3 6 4 3 3" xfId="16764" xr:uid="{00000000-0005-0000-0000-0000A7260000}"/>
    <cellStyle name="40 % - Markeringsfarve3 6 4 3 3 2" xfId="39289" xr:uid="{00000000-0005-0000-0000-0000E28C0000}"/>
    <cellStyle name="40 % - Markeringsfarve3 6 4 3 4" xfId="16765" xr:uid="{00000000-0005-0000-0000-0000A8260000}"/>
    <cellStyle name="40 % - Markeringsfarve3 6 4 3 4 2" xfId="39290" xr:uid="{00000000-0005-0000-0000-0000E38C0000}"/>
    <cellStyle name="40 % - Markeringsfarve3 6 4 3 5" xfId="29867" xr:uid="{00000000-0005-0000-0000-0000E08C0000}"/>
    <cellStyle name="40 % - Markeringsfarve3 6 4 4" xfId="8991" xr:uid="{00000000-0005-0000-0000-0000A9260000}"/>
    <cellStyle name="40 % - Markeringsfarve3 6 4 4 2" xfId="31640" xr:uid="{00000000-0005-0000-0000-0000E48C0000}"/>
    <cellStyle name="40 % - Markeringsfarve3 6 4 5" xfId="16766" xr:uid="{00000000-0005-0000-0000-0000AA260000}"/>
    <cellStyle name="40 % - Markeringsfarve3 6 4 5 2" xfId="39291" xr:uid="{00000000-0005-0000-0000-0000E58C0000}"/>
    <cellStyle name="40 % - Markeringsfarve3 6 4 6" xfId="16767" xr:uid="{00000000-0005-0000-0000-0000AB260000}"/>
    <cellStyle name="40 % - Markeringsfarve3 6 4 6 2" xfId="39292" xr:uid="{00000000-0005-0000-0000-0000E68C0000}"/>
    <cellStyle name="40 % - Markeringsfarve3 6 4 7" xfId="28008" xr:uid="{00000000-0005-0000-0000-0000D78C0000}"/>
    <cellStyle name="40 % - Markeringsfarve3 6 5" xfId="16768" xr:uid="{00000000-0005-0000-0000-0000AC260000}"/>
    <cellStyle name="40 % - Markeringsfarve3 6 5 2" xfId="16769" xr:uid="{00000000-0005-0000-0000-0000AD260000}"/>
    <cellStyle name="40 % - Markeringsfarve3 6 5 3" xfId="16770" xr:uid="{00000000-0005-0000-0000-0000AE260000}"/>
    <cellStyle name="40 % - Markeringsfarve3 6 5 3 2" xfId="16771" xr:uid="{00000000-0005-0000-0000-0000AF260000}"/>
    <cellStyle name="40 % - Markeringsfarve3 6 5 3 2 2" xfId="39295" xr:uid="{00000000-0005-0000-0000-0000E98C0000}"/>
    <cellStyle name="40 % - Markeringsfarve3 6 5 3 3" xfId="16772" xr:uid="{00000000-0005-0000-0000-0000B0260000}"/>
    <cellStyle name="40 % - Markeringsfarve3 6 5 3 3 2" xfId="39296" xr:uid="{00000000-0005-0000-0000-0000EA8C0000}"/>
    <cellStyle name="40 % - Markeringsfarve3 6 5 3 4" xfId="39294" xr:uid="{00000000-0005-0000-0000-0000E88C0000}"/>
    <cellStyle name="40 % - Markeringsfarve3 6 5 4" xfId="39293" xr:uid="{00000000-0005-0000-0000-0000E78C0000}"/>
    <cellStyle name="40 % - Markeringsfarve3 6 6" xfId="16773" xr:uid="{00000000-0005-0000-0000-0000B1260000}"/>
    <cellStyle name="40 % - Markeringsfarve3 6 6 2" xfId="16774" xr:uid="{00000000-0005-0000-0000-0000B2260000}"/>
    <cellStyle name="40 % - Markeringsfarve3 6 6 2 2" xfId="39298" xr:uid="{00000000-0005-0000-0000-0000EC8C0000}"/>
    <cellStyle name="40 % - Markeringsfarve3 6 6 3" xfId="16775" xr:uid="{00000000-0005-0000-0000-0000B3260000}"/>
    <cellStyle name="40 % - Markeringsfarve3 6 6 3 2" xfId="39299" xr:uid="{00000000-0005-0000-0000-0000ED8C0000}"/>
    <cellStyle name="40 % - Markeringsfarve3 6 6 4" xfId="16776" xr:uid="{00000000-0005-0000-0000-0000B4260000}"/>
    <cellStyle name="40 % - Markeringsfarve3 6 6 4 2" xfId="39300" xr:uid="{00000000-0005-0000-0000-0000EE8C0000}"/>
    <cellStyle name="40 % - Markeringsfarve3 6 6 5" xfId="39297" xr:uid="{00000000-0005-0000-0000-0000EB8C0000}"/>
    <cellStyle name="40 % - Markeringsfarve3 6 7" xfId="16777" xr:uid="{00000000-0005-0000-0000-0000B5260000}"/>
    <cellStyle name="40 % - Markeringsfarve3 6 7 2" xfId="39301" xr:uid="{00000000-0005-0000-0000-0000EF8C0000}"/>
    <cellStyle name="40 % - Markeringsfarve3 6 8" xfId="16778" xr:uid="{00000000-0005-0000-0000-0000B6260000}"/>
    <cellStyle name="40 % - Markeringsfarve3 6 8 2" xfId="39302" xr:uid="{00000000-0005-0000-0000-0000F08C0000}"/>
    <cellStyle name="40 % - Markeringsfarve3 6 9" xfId="16779" xr:uid="{00000000-0005-0000-0000-0000B7260000}"/>
    <cellStyle name="40 % - Markeringsfarve3 6 9 2" xfId="39303" xr:uid="{00000000-0005-0000-0000-0000F18C0000}"/>
    <cellStyle name="40 % - Markeringsfarve3 7" xfId="1466" xr:uid="{00000000-0005-0000-0000-0000B8260000}"/>
    <cellStyle name="40 % - Markeringsfarve3 7 2" xfId="1467" xr:uid="{00000000-0005-0000-0000-0000B9260000}"/>
    <cellStyle name="40 % - Markeringsfarve3 7 2 2" xfId="1468" xr:uid="{00000000-0005-0000-0000-0000BA260000}"/>
    <cellStyle name="40 % - Markeringsfarve3 7 2 2 2" xfId="6130" xr:uid="{00000000-0005-0000-0000-0000BB260000}"/>
    <cellStyle name="40 % - Markeringsfarve3 7 2 2 2 2" xfId="16780" xr:uid="{00000000-0005-0000-0000-0000BC260000}"/>
    <cellStyle name="40 % - Markeringsfarve3 7 2 2 2 2 2" xfId="39304" xr:uid="{00000000-0005-0000-0000-0000F58C0000}"/>
    <cellStyle name="40 % - Markeringsfarve3 7 2 2 2 3" xfId="16781" xr:uid="{00000000-0005-0000-0000-0000BD260000}"/>
    <cellStyle name="40 % - Markeringsfarve3 7 2 2 2 3 2" xfId="39305" xr:uid="{00000000-0005-0000-0000-0000F68C0000}"/>
    <cellStyle name="40 % - Markeringsfarve3 7 2 2 2 4" xfId="16782" xr:uid="{00000000-0005-0000-0000-0000BE260000}"/>
    <cellStyle name="40 % - Markeringsfarve3 7 2 2 2 4 2" xfId="39306" xr:uid="{00000000-0005-0000-0000-0000F78C0000}"/>
    <cellStyle name="40 % - Markeringsfarve3 7 2 2 2 5" xfId="29870" xr:uid="{00000000-0005-0000-0000-0000F48C0000}"/>
    <cellStyle name="40 % - Markeringsfarve3 7 2 2 3" xfId="8994" xr:uid="{00000000-0005-0000-0000-0000BF260000}"/>
    <cellStyle name="40 % - Markeringsfarve3 7 2 2 3 2" xfId="31643" xr:uid="{00000000-0005-0000-0000-0000F88C0000}"/>
    <cellStyle name="40 % - Markeringsfarve3 7 2 2 4" xfId="16783" xr:uid="{00000000-0005-0000-0000-0000C0260000}"/>
    <cellStyle name="40 % - Markeringsfarve3 7 2 2 4 2" xfId="39307" xr:uid="{00000000-0005-0000-0000-0000F98C0000}"/>
    <cellStyle name="40 % - Markeringsfarve3 7 2 2 5" xfId="16784" xr:uid="{00000000-0005-0000-0000-0000C1260000}"/>
    <cellStyle name="40 % - Markeringsfarve3 7 2 2 5 2" xfId="39308" xr:uid="{00000000-0005-0000-0000-0000FA8C0000}"/>
    <cellStyle name="40 % - Markeringsfarve3 7 2 2 6" xfId="28011" xr:uid="{00000000-0005-0000-0000-0000F38C0000}"/>
    <cellStyle name="40 % - Markeringsfarve3 7 2 3" xfId="6129" xr:uid="{00000000-0005-0000-0000-0000C2260000}"/>
    <cellStyle name="40 % - Markeringsfarve3 7 2 3 2" xfId="16785" xr:uid="{00000000-0005-0000-0000-0000C3260000}"/>
    <cellStyle name="40 % - Markeringsfarve3 7 2 3 2 2" xfId="39309" xr:uid="{00000000-0005-0000-0000-0000FC8C0000}"/>
    <cellStyle name="40 % - Markeringsfarve3 7 2 3 3" xfId="16786" xr:uid="{00000000-0005-0000-0000-0000C4260000}"/>
    <cellStyle name="40 % - Markeringsfarve3 7 2 3 3 2" xfId="39310" xr:uid="{00000000-0005-0000-0000-0000FD8C0000}"/>
    <cellStyle name="40 % - Markeringsfarve3 7 2 3 4" xfId="16787" xr:uid="{00000000-0005-0000-0000-0000C5260000}"/>
    <cellStyle name="40 % - Markeringsfarve3 7 2 3 4 2" xfId="39311" xr:uid="{00000000-0005-0000-0000-0000FE8C0000}"/>
    <cellStyle name="40 % - Markeringsfarve3 7 2 3 5" xfId="29869" xr:uid="{00000000-0005-0000-0000-0000FB8C0000}"/>
    <cellStyle name="40 % - Markeringsfarve3 7 2 4" xfId="8993" xr:uid="{00000000-0005-0000-0000-0000C6260000}"/>
    <cellStyle name="40 % - Markeringsfarve3 7 2 4 2" xfId="16788" xr:uid="{00000000-0005-0000-0000-0000C7260000}"/>
    <cellStyle name="40 % - Markeringsfarve3 7 2 4 2 2" xfId="39312" xr:uid="{00000000-0005-0000-0000-0000008D0000}"/>
    <cellStyle name="40 % - Markeringsfarve3 7 2 4 3" xfId="16789" xr:uid="{00000000-0005-0000-0000-0000C8260000}"/>
    <cellStyle name="40 % - Markeringsfarve3 7 2 4 3 2" xfId="39313" xr:uid="{00000000-0005-0000-0000-0000018D0000}"/>
    <cellStyle name="40 % - Markeringsfarve3 7 2 4 4" xfId="16790" xr:uid="{00000000-0005-0000-0000-0000C9260000}"/>
    <cellStyle name="40 % - Markeringsfarve3 7 2 4 4 2" xfId="39314" xr:uid="{00000000-0005-0000-0000-0000028D0000}"/>
    <cellStyle name="40 % - Markeringsfarve3 7 2 4 5" xfId="31642" xr:uid="{00000000-0005-0000-0000-0000FF8C0000}"/>
    <cellStyle name="40 % - Markeringsfarve3 7 2 5" xfId="16791" xr:uid="{00000000-0005-0000-0000-0000CA260000}"/>
    <cellStyle name="40 % - Markeringsfarve3 7 2 5 2" xfId="39315" xr:uid="{00000000-0005-0000-0000-0000038D0000}"/>
    <cellStyle name="40 % - Markeringsfarve3 7 2 6" xfId="16792" xr:uid="{00000000-0005-0000-0000-0000CB260000}"/>
    <cellStyle name="40 % - Markeringsfarve3 7 2 6 2" xfId="39316" xr:uid="{00000000-0005-0000-0000-0000048D0000}"/>
    <cellStyle name="40 % - Markeringsfarve3 7 2 7" xfId="16793" xr:uid="{00000000-0005-0000-0000-0000CC260000}"/>
    <cellStyle name="40 % - Markeringsfarve3 7 2 7 2" xfId="39317" xr:uid="{00000000-0005-0000-0000-0000058D0000}"/>
    <cellStyle name="40 % - Markeringsfarve3 7 2 8" xfId="28010" xr:uid="{00000000-0005-0000-0000-0000F28C0000}"/>
    <cellStyle name="40 % - Markeringsfarve3 7 3" xfId="16794" xr:uid="{00000000-0005-0000-0000-0000CD260000}"/>
    <cellStyle name="40 % - Markeringsfarve3 7 3 2" xfId="16795" xr:uid="{00000000-0005-0000-0000-0000CE260000}"/>
    <cellStyle name="40 % - Markeringsfarve3 7 3 3" xfId="16796" xr:uid="{00000000-0005-0000-0000-0000CF260000}"/>
    <cellStyle name="40 % - Markeringsfarve3 7 3 3 2" xfId="16797" xr:uid="{00000000-0005-0000-0000-0000D0260000}"/>
    <cellStyle name="40 % - Markeringsfarve3 7 3 3 2 2" xfId="39320" xr:uid="{00000000-0005-0000-0000-0000088D0000}"/>
    <cellStyle name="40 % - Markeringsfarve3 7 3 3 3" xfId="16798" xr:uid="{00000000-0005-0000-0000-0000D1260000}"/>
    <cellStyle name="40 % - Markeringsfarve3 7 3 3 3 2" xfId="39321" xr:uid="{00000000-0005-0000-0000-0000098D0000}"/>
    <cellStyle name="40 % - Markeringsfarve3 7 3 3 4" xfId="39319" xr:uid="{00000000-0005-0000-0000-0000078D0000}"/>
    <cellStyle name="40 % - Markeringsfarve3 7 3 4" xfId="39318" xr:uid="{00000000-0005-0000-0000-0000068D0000}"/>
    <cellStyle name="40 % - Markeringsfarve3 7 4" xfId="16799" xr:uid="{00000000-0005-0000-0000-0000D2260000}"/>
    <cellStyle name="40 % - Markeringsfarve3 7 4 2" xfId="16800" xr:uid="{00000000-0005-0000-0000-0000D3260000}"/>
    <cellStyle name="40 % - Markeringsfarve3 7 4 2 2" xfId="39323" xr:uid="{00000000-0005-0000-0000-00000B8D0000}"/>
    <cellStyle name="40 % - Markeringsfarve3 7 4 3" xfId="16801" xr:uid="{00000000-0005-0000-0000-0000D4260000}"/>
    <cellStyle name="40 % - Markeringsfarve3 7 4 3 2" xfId="39324" xr:uid="{00000000-0005-0000-0000-00000C8D0000}"/>
    <cellStyle name="40 % - Markeringsfarve3 7 4 4" xfId="16802" xr:uid="{00000000-0005-0000-0000-0000D5260000}"/>
    <cellStyle name="40 % - Markeringsfarve3 7 4 4 2" xfId="39325" xr:uid="{00000000-0005-0000-0000-00000D8D0000}"/>
    <cellStyle name="40 % - Markeringsfarve3 7 4 5" xfId="39322" xr:uid="{00000000-0005-0000-0000-00000A8D0000}"/>
    <cellStyle name="40 % - Markeringsfarve3 7 5" xfId="16803" xr:uid="{00000000-0005-0000-0000-0000D6260000}"/>
    <cellStyle name="40 % - Markeringsfarve3 7 5 2" xfId="39326" xr:uid="{00000000-0005-0000-0000-00000E8D0000}"/>
    <cellStyle name="40 % - Markeringsfarve3 7 6" xfId="16804" xr:uid="{00000000-0005-0000-0000-0000D7260000}"/>
    <cellStyle name="40 % - Markeringsfarve3 7 6 2" xfId="39327" xr:uid="{00000000-0005-0000-0000-00000F8D0000}"/>
    <cellStyle name="40 % - Markeringsfarve3 7 7" xfId="16805" xr:uid="{00000000-0005-0000-0000-0000D8260000}"/>
    <cellStyle name="40 % - Markeringsfarve3 7 7 2" xfId="39328" xr:uid="{00000000-0005-0000-0000-0000108D0000}"/>
    <cellStyle name="40 % - Markeringsfarve3 8" xfId="1469" xr:uid="{00000000-0005-0000-0000-0000D9260000}"/>
    <cellStyle name="40 % - Markeringsfarve3 9" xfId="1470" xr:uid="{00000000-0005-0000-0000-0000DA260000}"/>
    <cellStyle name="40 % - Markeringsfarve4 10" xfId="1471" xr:uid="{00000000-0005-0000-0000-0000DB260000}"/>
    <cellStyle name="40 % - Markeringsfarve4 11" xfId="1472" xr:uid="{00000000-0005-0000-0000-0000DC260000}"/>
    <cellStyle name="40 % - Markeringsfarve4 12" xfId="1473" xr:uid="{00000000-0005-0000-0000-0000DD260000}"/>
    <cellStyle name="40 % - Markeringsfarve4 13" xfId="1474" xr:uid="{00000000-0005-0000-0000-0000DE260000}"/>
    <cellStyle name="40 % - Markeringsfarve4 14" xfId="1475" xr:uid="{00000000-0005-0000-0000-0000DF260000}"/>
    <cellStyle name="40 % - Markeringsfarve4 15" xfId="1476" xr:uid="{00000000-0005-0000-0000-0000E0260000}"/>
    <cellStyle name="40 % - Markeringsfarve4 15 10" xfId="28012" xr:uid="{00000000-0005-0000-0000-0000118D0000}"/>
    <cellStyle name="40 % - Markeringsfarve4 15 2" xfId="1477" xr:uid="{00000000-0005-0000-0000-0000E1260000}"/>
    <cellStyle name="40 % - Markeringsfarve4 15 2 2" xfId="1478" xr:uid="{00000000-0005-0000-0000-0000E2260000}"/>
    <cellStyle name="40 % - Markeringsfarve4 15 2 2 2" xfId="6133" xr:uid="{00000000-0005-0000-0000-0000E3260000}"/>
    <cellStyle name="40 % - Markeringsfarve4 15 2 2 2 2" xfId="16806" xr:uid="{00000000-0005-0000-0000-0000E4260000}"/>
    <cellStyle name="40 % - Markeringsfarve4 15 2 2 2 2 2" xfId="39329" xr:uid="{00000000-0005-0000-0000-0000158D0000}"/>
    <cellStyle name="40 % - Markeringsfarve4 15 2 2 2 3" xfId="16807" xr:uid="{00000000-0005-0000-0000-0000E5260000}"/>
    <cellStyle name="40 % - Markeringsfarve4 15 2 2 2 3 2" xfId="39330" xr:uid="{00000000-0005-0000-0000-0000168D0000}"/>
    <cellStyle name="40 % - Markeringsfarve4 15 2 2 2 4" xfId="16808" xr:uid="{00000000-0005-0000-0000-0000E6260000}"/>
    <cellStyle name="40 % - Markeringsfarve4 15 2 2 2 4 2" xfId="39331" xr:uid="{00000000-0005-0000-0000-0000178D0000}"/>
    <cellStyle name="40 % - Markeringsfarve4 15 2 2 2 5" xfId="29873" xr:uid="{00000000-0005-0000-0000-0000148D0000}"/>
    <cellStyle name="40 % - Markeringsfarve4 15 2 2 3" xfId="8997" xr:uid="{00000000-0005-0000-0000-0000E7260000}"/>
    <cellStyle name="40 % - Markeringsfarve4 15 2 2 3 2" xfId="31646" xr:uid="{00000000-0005-0000-0000-0000188D0000}"/>
    <cellStyle name="40 % - Markeringsfarve4 15 2 2 4" xfId="16809" xr:uid="{00000000-0005-0000-0000-0000E8260000}"/>
    <cellStyle name="40 % - Markeringsfarve4 15 2 2 4 2" xfId="39332" xr:uid="{00000000-0005-0000-0000-0000198D0000}"/>
    <cellStyle name="40 % - Markeringsfarve4 15 2 2 5" xfId="16810" xr:uid="{00000000-0005-0000-0000-0000E9260000}"/>
    <cellStyle name="40 % - Markeringsfarve4 15 2 2 5 2" xfId="39333" xr:uid="{00000000-0005-0000-0000-00001A8D0000}"/>
    <cellStyle name="40 % - Markeringsfarve4 15 2 2 6" xfId="28014" xr:uid="{00000000-0005-0000-0000-0000138D0000}"/>
    <cellStyle name="40 % - Markeringsfarve4 15 2 3" xfId="6132" xr:uid="{00000000-0005-0000-0000-0000EA260000}"/>
    <cellStyle name="40 % - Markeringsfarve4 15 2 3 2" xfId="16811" xr:uid="{00000000-0005-0000-0000-0000EB260000}"/>
    <cellStyle name="40 % - Markeringsfarve4 15 2 3 2 2" xfId="39334" xr:uid="{00000000-0005-0000-0000-00001C8D0000}"/>
    <cellStyle name="40 % - Markeringsfarve4 15 2 3 3" xfId="16812" xr:uid="{00000000-0005-0000-0000-0000EC260000}"/>
    <cellStyle name="40 % - Markeringsfarve4 15 2 3 3 2" xfId="39335" xr:uid="{00000000-0005-0000-0000-00001D8D0000}"/>
    <cellStyle name="40 % - Markeringsfarve4 15 2 3 4" xfId="16813" xr:uid="{00000000-0005-0000-0000-0000ED260000}"/>
    <cellStyle name="40 % - Markeringsfarve4 15 2 3 4 2" xfId="39336" xr:uid="{00000000-0005-0000-0000-00001E8D0000}"/>
    <cellStyle name="40 % - Markeringsfarve4 15 2 3 5" xfId="29872" xr:uid="{00000000-0005-0000-0000-00001B8D0000}"/>
    <cellStyle name="40 % - Markeringsfarve4 15 2 4" xfId="8996" xr:uid="{00000000-0005-0000-0000-0000EE260000}"/>
    <cellStyle name="40 % - Markeringsfarve4 15 2 4 2" xfId="31645" xr:uid="{00000000-0005-0000-0000-00001F8D0000}"/>
    <cellStyle name="40 % - Markeringsfarve4 15 2 5" xfId="16814" xr:uid="{00000000-0005-0000-0000-0000EF260000}"/>
    <cellStyle name="40 % - Markeringsfarve4 15 2 5 2" xfId="39337" xr:uid="{00000000-0005-0000-0000-0000208D0000}"/>
    <cellStyle name="40 % - Markeringsfarve4 15 2 6" xfId="16815" xr:uid="{00000000-0005-0000-0000-0000F0260000}"/>
    <cellStyle name="40 % - Markeringsfarve4 15 2 6 2" xfId="39338" xr:uid="{00000000-0005-0000-0000-0000218D0000}"/>
    <cellStyle name="40 % - Markeringsfarve4 15 2 7" xfId="28013" xr:uid="{00000000-0005-0000-0000-0000128D0000}"/>
    <cellStyle name="40 % - Markeringsfarve4 15 3" xfId="1479" xr:uid="{00000000-0005-0000-0000-0000F1260000}"/>
    <cellStyle name="40 % - Markeringsfarve4 15 3 2" xfId="1480" xr:uid="{00000000-0005-0000-0000-0000F2260000}"/>
    <cellStyle name="40 % - Markeringsfarve4 15 3 2 2" xfId="6135" xr:uid="{00000000-0005-0000-0000-0000F3260000}"/>
    <cellStyle name="40 % - Markeringsfarve4 15 3 2 2 2" xfId="16816" xr:uid="{00000000-0005-0000-0000-0000F4260000}"/>
    <cellStyle name="40 % - Markeringsfarve4 15 3 2 2 2 2" xfId="39339" xr:uid="{00000000-0005-0000-0000-0000258D0000}"/>
    <cellStyle name="40 % - Markeringsfarve4 15 3 2 2 3" xfId="16817" xr:uid="{00000000-0005-0000-0000-0000F5260000}"/>
    <cellStyle name="40 % - Markeringsfarve4 15 3 2 2 3 2" xfId="39340" xr:uid="{00000000-0005-0000-0000-0000268D0000}"/>
    <cellStyle name="40 % - Markeringsfarve4 15 3 2 2 4" xfId="16818" xr:uid="{00000000-0005-0000-0000-0000F6260000}"/>
    <cellStyle name="40 % - Markeringsfarve4 15 3 2 2 4 2" xfId="39341" xr:uid="{00000000-0005-0000-0000-0000278D0000}"/>
    <cellStyle name="40 % - Markeringsfarve4 15 3 2 2 5" xfId="29875" xr:uid="{00000000-0005-0000-0000-0000248D0000}"/>
    <cellStyle name="40 % - Markeringsfarve4 15 3 2 3" xfId="8999" xr:uid="{00000000-0005-0000-0000-0000F7260000}"/>
    <cellStyle name="40 % - Markeringsfarve4 15 3 2 3 2" xfId="31648" xr:uid="{00000000-0005-0000-0000-0000288D0000}"/>
    <cellStyle name="40 % - Markeringsfarve4 15 3 2 4" xfId="16819" xr:uid="{00000000-0005-0000-0000-0000F8260000}"/>
    <cellStyle name="40 % - Markeringsfarve4 15 3 2 4 2" xfId="39342" xr:uid="{00000000-0005-0000-0000-0000298D0000}"/>
    <cellStyle name="40 % - Markeringsfarve4 15 3 2 5" xfId="16820" xr:uid="{00000000-0005-0000-0000-0000F9260000}"/>
    <cellStyle name="40 % - Markeringsfarve4 15 3 2 5 2" xfId="39343" xr:uid="{00000000-0005-0000-0000-00002A8D0000}"/>
    <cellStyle name="40 % - Markeringsfarve4 15 3 2 6" xfId="28016" xr:uid="{00000000-0005-0000-0000-0000238D0000}"/>
    <cellStyle name="40 % - Markeringsfarve4 15 3 3" xfId="6134" xr:uid="{00000000-0005-0000-0000-0000FA260000}"/>
    <cellStyle name="40 % - Markeringsfarve4 15 3 3 2" xfId="16821" xr:uid="{00000000-0005-0000-0000-0000FB260000}"/>
    <cellStyle name="40 % - Markeringsfarve4 15 3 3 2 2" xfId="39344" xr:uid="{00000000-0005-0000-0000-00002C8D0000}"/>
    <cellStyle name="40 % - Markeringsfarve4 15 3 3 3" xfId="16822" xr:uid="{00000000-0005-0000-0000-0000FC260000}"/>
    <cellStyle name="40 % - Markeringsfarve4 15 3 3 3 2" xfId="39345" xr:uid="{00000000-0005-0000-0000-00002D8D0000}"/>
    <cellStyle name="40 % - Markeringsfarve4 15 3 3 4" xfId="16823" xr:uid="{00000000-0005-0000-0000-0000FD260000}"/>
    <cellStyle name="40 % - Markeringsfarve4 15 3 3 4 2" xfId="39346" xr:uid="{00000000-0005-0000-0000-00002E8D0000}"/>
    <cellStyle name="40 % - Markeringsfarve4 15 3 3 5" xfId="29874" xr:uid="{00000000-0005-0000-0000-00002B8D0000}"/>
    <cellStyle name="40 % - Markeringsfarve4 15 3 4" xfId="8998" xr:uid="{00000000-0005-0000-0000-0000FE260000}"/>
    <cellStyle name="40 % - Markeringsfarve4 15 3 4 2" xfId="31647" xr:uid="{00000000-0005-0000-0000-00002F8D0000}"/>
    <cellStyle name="40 % - Markeringsfarve4 15 3 5" xfId="16824" xr:uid="{00000000-0005-0000-0000-0000FF260000}"/>
    <cellStyle name="40 % - Markeringsfarve4 15 3 5 2" xfId="39347" xr:uid="{00000000-0005-0000-0000-0000308D0000}"/>
    <cellStyle name="40 % - Markeringsfarve4 15 3 6" xfId="16825" xr:uid="{00000000-0005-0000-0000-000000270000}"/>
    <cellStyle name="40 % - Markeringsfarve4 15 3 6 2" xfId="39348" xr:uid="{00000000-0005-0000-0000-0000318D0000}"/>
    <cellStyle name="40 % - Markeringsfarve4 15 3 7" xfId="28015" xr:uid="{00000000-0005-0000-0000-0000228D0000}"/>
    <cellStyle name="40 % - Markeringsfarve4 15 4" xfId="1481" xr:uid="{00000000-0005-0000-0000-000001270000}"/>
    <cellStyle name="40 % - Markeringsfarve4 15 4 2" xfId="6136" xr:uid="{00000000-0005-0000-0000-000002270000}"/>
    <cellStyle name="40 % - Markeringsfarve4 15 4 2 2" xfId="16826" xr:uid="{00000000-0005-0000-0000-000003270000}"/>
    <cellStyle name="40 % - Markeringsfarve4 15 4 2 2 2" xfId="39349" xr:uid="{00000000-0005-0000-0000-0000348D0000}"/>
    <cellStyle name="40 % - Markeringsfarve4 15 4 2 3" xfId="16827" xr:uid="{00000000-0005-0000-0000-000004270000}"/>
    <cellStyle name="40 % - Markeringsfarve4 15 4 2 3 2" xfId="39350" xr:uid="{00000000-0005-0000-0000-0000358D0000}"/>
    <cellStyle name="40 % - Markeringsfarve4 15 4 2 4" xfId="16828" xr:uid="{00000000-0005-0000-0000-000005270000}"/>
    <cellStyle name="40 % - Markeringsfarve4 15 4 2 4 2" xfId="39351" xr:uid="{00000000-0005-0000-0000-0000368D0000}"/>
    <cellStyle name="40 % - Markeringsfarve4 15 4 2 5" xfId="29876" xr:uid="{00000000-0005-0000-0000-0000338D0000}"/>
    <cellStyle name="40 % - Markeringsfarve4 15 4 3" xfId="9000" xr:uid="{00000000-0005-0000-0000-000006270000}"/>
    <cellStyle name="40 % - Markeringsfarve4 15 4 3 2" xfId="31649" xr:uid="{00000000-0005-0000-0000-0000378D0000}"/>
    <cellStyle name="40 % - Markeringsfarve4 15 4 4" xfId="16829" xr:uid="{00000000-0005-0000-0000-000007270000}"/>
    <cellStyle name="40 % - Markeringsfarve4 15 4 4 2" xfId="39352" xr:uid="{00000000-0005-0000-0000-0000388D0000}"/>
    <cellStyle name="40 % - Markeringsfarve4 15 4 5" xfId="16830" xr:uid="{00000000-0005-0000-0000-000008270000}"/>
    <cellStyle name="40 % - Markeringsfarve4 15 4 5 2" xfId="39353" xr:uid="{00000000-0005-0000-0000-0000398D0000}"/>
    <cellStyle name="40 % - Markeringsfarve4 15 4 6" xfId="28017" xr:uid="{00000000-0005-0000-0000-0000328D0000}"/>
    <cellStyle name="40 % - Markeringsfarve4 15 5" xfId="1482" xr:uid="{00000000-0005-0000-0000-000009270000}"/>
    <cellStyle name="40 % - Markeringsfarve4 15 5 2" xfId="6137" xr:uid="{00000000-0005-0000-0000-00000A270000}"/>
    <cellStyle name="40 % - Markeringsfarve4 15 5 2 2" xfId="16831" xr:uid="{00000000-0005-0000-0000-00000B270000}"/>
    <cellStyle name="40 % - Markeringsfarve4 15 5 2 2 2" xfId="39354" xr:uid="{00000000-0005-0000-0000-00003C8D0000}"/>
    <cellStyle name="40 % - Markeringsfarve4 15 5 2 3" xfId="16832" xr:uid="{00000000-0005-0000-0000-00000C270000}"/>
    <cellStyle name="40 % - Markeringsfarve4 15 5 2 3 2" xfId="39355" xr:uid="{00000000-0005-0000-0000-00003D8D0000}"/>
    <cellStyle name="40 % - Markeringsfarve4 15 5 2 4" xfId="16833" xr:uid="{00000000-0005-0000-0000-00000D270000}"/>
    <cellStyle name="40 % - Markeringsfarve4 15 5 2 4 2" xfId="39356" xr:uid="{00000000-0005-0000-0000-00003E8D0000}"/>
    <cellStyle name="40 % - Markeringsfarve4 15 5 2 5" xfId="29877" xr:uid="{00000000-0005-0000-0000-00003B8D0000}"/>
    <cellStyle name="40 % - Markeringsfarve4 15 5 3" xfId="9001" xr:uid="{00000000-0005-0000-0000-00000E270000}"/>
    <cellStyle name="40 % - Markeringsfarve4 15 5 3 2" xfId="31650" xr:uid="{00000000-0005-0000-0000-00003F8D0000}"/>
    <cellStyle name="40 % - Markeringsfarve4 15 5 4" xfId="16834" xr:uid="{00000000-0005-0000-0000-00000F270000}"/>
    <cellStyle name="40 % - Markeringsfarve4 15 5 4 2" xfId="39357" xr:uid="{00000000-0005-0000-0000-0000408D0000}"/>
    <cellStyle name="40 % - Markeringsfarve4 15 5 5" xfId="16835" xr:uid="{00000000-0005-0000-0000-000010270000}"/>
    <cellStyle name="40 % - Markeringsfarve4 15 5 5 2" xfId="39358" xr:uid="{00000000-0005-0000-0000-0000418D0000}"/>
    <cellStyle name="40 % - Markeringsfarve4 15 5 6" xfId="28018" xr:uid="{00000000-0005-0000-0000-00003A8D0000}"/>
    <cellStyle name="40 % - Markeringsfarve4 15 6" xfId="1483" xr:uid="{00000000-0005-0000-0000-000011270000}"/>
    <cellStyle name="40 % - Markeringsfarve4 15 6 2" xfId="6138" xr:uid="{00000000-0005-0000-0000-000012270000}"/>
    <cellStyle name="40 % - Markeringsfarve4 15 6 2 2" xfId="29878" xr:uid="{00000000-0005-0000-0000-0000438D0000}"/>
    <cellStyle name="40 % - Markeringsfarve4 15 6 3" xfId="9002" xr:uid="{00000000-0005-0000-0000-000013270000}"/>
    <cellStyle name="40 % - Markeringsfarve4 15 6 3 2" xfId="31651" xr:uid="{00000000-0005-0000-0000-0000448D0000}"/>
    <cellStyle name="40 % - Markeringsfarve4 15 6 4" xfId="16836" xr:uid="{00000000-0005-0000-0000-000014270000}"/>
    <cellStyle name="40 % - Markeringsfarve4 15 6 4 2" xfId="39359" xr:uid="{00000000-0005-0000-0000-0000458D0000}"/>
    <cellStyle name="40 % - Markeringsfarve4 15 6 5" xfId="28019" xr:uid="{00000000-0005-0000-0000-0000428D0000}"/>
    <cellStyle name="40 % - Markeringsfarve4 15 7" xfId="6131" xr:uid="{00000000-0005-0000-0000-000015270000}"/>
    <cellStyle name="40 % - Markeringsfarve4 15 7 2" xfId="29871" xr:uid="{00000000-0005-0000-0000-0000468D0000}"/>
    <cellStyle name="40 % - Markeringsfarve4 15 8" xfId="8995" xr:uid="{00000000-0005-0000-0000-000016270000}"/>
    <cellStyle name="40 % - Markeringsfarve4 15 8 2" xfId="31644" xr:uid="{00000000-0005-0000-0000-0000478D0000}"/>
    <cellStyle name="40 % - Markeringsfarve4 15 9" xfId="16837" xr:uid="{00000000-0005-0000-0000-000017270000}"/>
    <cellStyle name="40 % - Markeringsfarve4 15 9 2" xfId="39360" xr:uid="{00000000-0005-0000-0000-0000488D0000}"/>
    <cellStyle name="40 % - Markeringsfarve4 16" xfId="1484" xr:uid="{00000000-0005-0000-0000-000018270000}"/>
    <cellStyle name="40 % - Markeringsfarve4 16 2" xfId="1485" xr:uid="{00000000-0005-0000-0000-000019270000}"/>
    <cellStyle name="40 % - Markeringsfarve4 16 2 2" xfId="6140" xr:uid="{00000000-0005-0000-0000-00001A270000}"/>
    <cellStyle name="40 % - Markeringsfarve4 16 2 2 2" xfId="16838" xr:uid="{00000000-0005-0000-0000-00001B270000}"/>
    <cellStyle name="40 % - Markeringsfarve4 16 2 2 2 2" xfId="39361" xr:uid="{00000000-0005-0000-0000-00004C8D0000}"/>
    <cellStyle name="40 % - Markeringsfarve4 16 2 2 3" xfId="16839" xr:uid="{00000000-0005-0000-0000-00001C270000}"/>
    <cellStyle name="40 % - Markeringsfarve4 16 2 2 3 2" xfId="39362" xr:uid="{00000000-0005-0000-0000-00004D8D0000}"/>
    <cellStyle name="40 % - Markeringsfarve4 16 2 2 4" xfId="16840" xr:uid="{00000000-0005-0000-0000-00001D270000}"/>
    <cellStyle name="40 % - Markeringsfarve4 16 2 2 4 2" xfId="39363" xr:uid="{00000000-0005-0000-0000-00004E8D0000}"/>
    <cellStyle name="40 % - Markeringsfarve4 16 2 2 5" xfId="29880" xr:uid="{00000000-0005-0000-0000-00004B8D0000}"/>
    <cellStyle name="40 % - Markeringsfarve4 16 2 3" xfId="9004" xr:uid="{00000000-0005-0000-0000-00001E270000}"/>
    <cellStyle name="40 % - Markeringsfarve4 16 2 3 2" xfId="31653" xr:uid="{00000000-0005-0000-0000-00004F8D0000}"/>
    <cellStyle name="40 % - Markeringsfarve4 16 2 4" xfId="16841" xr:uid="{00000000-0005-0000-0000-00001F270000}"/>
    <cellStyle name="40 % - Markeringsfarve4 16 2 4 2" xfId="39364" xr:uid="{00000000-0005-0000-0000-0000508D0000}"/>
    <cellStyle name="40 % - Markeringsfarve4 16 2 5" xfId="16842" xr:uid="{00000000-0005-0000-0000-000020270000}"/>
    <cellStyle name="40 % - Markeringsfarve4 16 2 5 2" xfId="39365" xr:uid="{00000000-0005-0000-0000-0000518D0000}"/>
    <cellStyle name="40 % - Markeringsfarve4 16 2 6" xfId="28021" xr:uid="{00000000-0005-0000-0000-00004A8D0000}"/>
    <cellStyle name="40 % - Markeringsfarve4 16 3" xfId="6139" xr:uid="{00000000-0005-0000-0000-000021270000}"/>
    <cellStyle name="40 % - Markeringsfarve4 16 3 2" xfId="16843" xr:uid="{00000000-0005-0000-0000-000022270000}"/>
    <cellStyle name="40 % - Markeringsfarve4 16 3 2 2" xfId="39366" xr:uid="{00000000-0005-0000-0000-0000538D0000}"/>
    <cellStyle name="40 % - Markeringsfarve4 16 3 3" xfId="16844" xr:uid="{00000000-0005-0000-0000-000023270000}"/>
    <cellStyle name="40 % - Markeringsfarve4 16 3 3 2" xfId="39367" xr:uid="{00000000-0005-0000-0000-0000548D0000}"/>
    <cellStyle name="40 % - Markeringsfarve4 16 3 4" xfId="16845" xr:uid="{00000000-0005-0000-0000-000024270000}"/>
    <cellStyle name="40 % - Markeringsfarve4 16 3 4 2" xfId="39368" xr:uid="{00000000-0005-0000-0000-0000558D0000}"/>
    <cellStyle name="40 % - Markeringsfarve4 16 3 5" xfId="29879" xr:uid="{00000000-0005-0000-0000-0000528D0000}"/>
    <cellStyle name="40 % - Markeringsfarve4 16 4" xfId="9003" xr:uid="{00000000-0005-0000-0000-000025270000}"/>
    <cellStyle name="40 % - Markeringsfarve4 16 4 2" xfId="31652" xr:uid="{00000000-0005-0000-0000-0000568D0000}"/>
    <cellStyle name="40 % - Markeringsfarve4 16 5" xfId="16846" xr:uid="{00000000-0005-0000-0000-000026270000}"/>
    <cellStyle name="40 % - Markeringsfarve4 16 5 2" xfId="39369" xr:uid="{00000000-0005-0000-0000-0000578D0000}"/>
    <cellStyle name="40 % - Markeringsfarve4 16 6" xfId="16847" xr:uid="{00000000-0005-0000-0000-000027270000}"/>
    <cellStyle name="40 % - Markeringsfarve4 16 6 2" xfId="39370" xr:uid="{00000000-0005-0000-0000-0000588D0000}"/>
    <cellStyle name="40 % - Markeringsfarve4 16 7" xfId="28020" xr:uid="{00000000-0005-0000-0000-0000498D0000}"/>
    <cellStyle name="40 % - Markeringsfarve4 17" xfId="1486" xr:uid="{00000000-0005-0000-0000-000028270000}"/>
    <cellStyle name="40 % - Markeringsfarve4 17 2" xfId="1487" xr:uid="{00000000-0005-0000-0000-000029270000}"/>
    <cellStyle name="40 % - Markeringsfarve4 17 2 2" xfId="6142" xr:uid="{00000000-0005-0000-0000-00002A270000}"/>
    <cellStyle name="40 % - Markeringsfarve4 17 2 2 2" xfId="16848" xr:uid="{00000000-0005-0000-0000-00002B270000}"/>
    <cellStyle name="40 % - Markeringsfarve4 17 2 2 2 2" xfId="39371" xr:uid="{00000000-0005-0000-0000-00005C8D0000}"/>
    <cellStyle name="40 % - Markeringsfarve4 17 2 2 3" xfId="16849" xr:uid="{00000000-0005-0000-0000-00002C270000}"/>
    <cellStyle name="40 % - Markeringsfarve4 17 2 2 3 2" xfId="39372" xr:uid="{00000000-0005-0000-0000-00005D8D0000}"/>
    <cellStyle name="40 % - Markeringsfarve4 17 2 2 4" xfId="16850" xr:uid="{00000000-0005-0000-0000-00002D270000}"/>
    <cellStyle name="40 % - Markeringsfarve4 17 2 2 4 2" xfId="39373" xr:uid="{00000000-0005-0000-0000-00005E8D0000}"/>
    <cellStyle name="40 % - Markeringsfarve4 17 2 2 5" xfId="29882" xr:uid="{00000000-0005-0000-0000-00005B8D0000}"/>
    <cellStyle name="40 % - Markeringsfarve4 17 2 3" xfId="9006" xr:uid="{00000000-0005-0000-0000-00002E270000}"/>
    <cellStyle name="40 % - Markeringsfarve4 17 2 3 2" xfId="31655" xr:uid="{00000000-0005-0000-0000-00005F8D0000}"/>
    <cellStyle name="40 % - Markeringsfarve4 17 2 4" xfId="16851" xr:uid="{00000000-0005-0000-0000-00002F270000}"/>
    <cellStyle name="40 % - Markeringsfarve4 17 2 4 2" xfId="39374" xr:uid="{00000000-0005-0000-0000-0000608D0000}"/>
    <cellStyle name="40 % - Markeringsfarve4 17 2 5" xfId="16852" xr:uid="{00000000-0005-0000-0000-000030270000}"/>
    <cellStyle name="40 % - Markeringsfarve4 17 2 5 2" xfId="39375" xr:uid="{00000000-0005-0000-0000-0000618D0000}"/>
    <cellStyle name="40 % - Markeringsfarve4 17 2 6" xfId="28023" xr:uid="{00000000-0005-0000-0000-00005A8D0000}"/>
    <cellStyle name="40 % - Markeringsfarve4 17 3" xfId="6141" xr:uid="{00000000-0005-0000-0000-000031270000}"/>
    <cellStyle name="40 % - Markeringsfarve4 17 3 2" xfId="16853" xr:uid="{00000000-0005-0000-0000-000032270000}"/>
    <cellStyle name="40 % - Markeringsfarve4 17 3 2 2" xfId="39376" xr:uid="{00000000-0005-0000-0000-0000638D0000}"/>
    <cellStyle name="40 % - Markeringsfarve4 17 3 3" xfId="16854" xr:uid="{00000000-0005-0000-0000-000033270000}"/>
    <cellStyle name="40 % - Markeringsfarve4 17 3 3 2" xfId="39377" xr:uid="{00000000-0005-0000-0000-0000648D0000}"/>
    <cellStyle name="40 % - Markeringsfarve4 17 3 4" xfId="16855" xr:uid="{00000000-0005-0000-0000-000034270000}"/>
    <cellStyle name="40 % - Markeringsfarve4 17 3 4 2" xfId="39378" xr:uid="{00000000-0005-0000-0000-0000658D0000}"/>
    <cellStyle name="40 % - Markeringsfarve4 17 3 5" xfId="29881" xr:uid="{00000000-0005-0000-0000-0000628D0000}"/>
    <cellStyle name="40 % - Markeringsfarve4 17 4" xfId="9005" xr:uid="{00000000-0005-0000-0000-000035270000}"/>
    <cellStyle name="40 % - Markeringsfarve4 17 4 2" xfId="31654" xr:uid="{00000000-0005-0000-0000-0000668D0000}"/>
    <cellStyle name="40 % - Markeringsfarve4 17 5" xfId="16856" xr:uid="{00000000-0005-0000-0000-000036270000}"/>
    <cellStyle name="40 % - Markeringsfarve4 17 5 2" xfId="39379" xr:uid="{00000000-0005-0000-0000-0000678D0000}"/>
    <cellStyle name="40 % - Markeringsfarve4 17 6" xfId="16857" xr:uid="{00000000-0005-0000-0000-000037270000}"/>
    <cellStyle name="40 % - Markeringsfarve4 17 6 2" xfId="39380" xr:uid="{00000000-0005-0000-0000-0000688D0000}"/>
    <cellStyle name="40 % - Markeringsfarve4 17 7" xfId="28022" xr:uid="{00000000-0005-0000-0000-0000598D0000}"/>
    <cellStyle name="40 % - Markeringsfarve4 18" xfId="1488" xr:uid="{00000000-0005-0000-0000-000038270000}"/>
    <cellStyle name="40 % - Markeringsfarve4 18 2" xfId="6143" xr:uid="{00000000-0005-0000-0000-000039270000}"/>
    <cellStyle name="40 % - Markeringsfarve4 18 2 2" xfId="16858" xr:uid="{00000000-0005-0000-0000-00003A270000}"/>
    <cellStyle name="40 % - Markeringsfarve4 18 2 2 2" xfId="39381" xr:uid="{00000000-0005-0000-0000-00006B8D0000}"/>
    <cellStyle name="40 % - Markeringsfarve4 18 2 3" xfId="16859" xr:uid="{00000000-0005-0000-0000-00003B270000}"/>
    <cellStyle name="40 % - Markeringsfarve4 18 2 3 2" xfId="39382" xr:uid="{00000000-0005-0000-0000-00006C8D0000}"/>
    <cellStyle name="40 % - Markeringsfarve4 18 2 4" xfId="16860" xr:uid="{00000000-0005-0000-0000-00003C270000}"/>
    <cellStyle name="40 % - Markeringsfarve4 18 2 4 2" xfId="39383" xr:uid="{00000000-0005-0000-0000-00006D8D0000}"/>
    <cellStyle name="40 % - Markeringsfarve4 18 2 5" xfId="29883" xr:uid="{00000000-0005-0000-0000-00006A8D0000}"/>
    <cellStyle name="40 % - Markeringsfarve4 18 3" xfId="9007" xr:uid="{00000000-0005-0000-0000-00003D270000}"/>
    <cellStyle name="40 % - Markeringsfarve4 18 3 2" xfId="31656" xr:uid="{00000000-0005-0000-0000-00006E8D0000}"/>
    <cellStyle name="40 % - Markeringsfarve4 18 4" xfId="16861" xr:uid="{00000000-0005-0000-0000-00003E270000}"/>
    <cellStyle name="40 % - Markeringsfarve4 18 4 2" xfId="39384" xr:uid="{00000000-0005-0000-0000-00006F8D0000}"/>
    <cellStyle name="40 % - Markeringsfarve4 18 5" xfId="16862" xr:uid="{00000000-0005-0000-0000-00003F270000}"/>
    <cellStyle name="40 % - Markeringsfarve4 18 5 2" xfId="39385" xr:uid="{00000000-0005-0000-0000-0000708D0000}"/>
    <cellStyle name="40 % - Markeringsfarve4 18 6" xfId="28024" xr:uid="{00000000-0005-0000-0000-0000698D0000}"/>
    <cellStyle name="40 % - Markeringsfarve4 19" xfId="1489" xr:uid="{00000000-0005-0000-0000-000040270000}"/>
    <cellStyle name="40 % - Markeringsfarve4 19 2" xfId="6144" xr:uid="{00000000-0005-0000-0000-000041270000}"/>
    <cellStyle name="40 % - Markeringsfarve4 19 2 2" xfId="16863" xr:uid="{00000000-0005-0000-0000-000042270000}"/>
    <cellStyle name="40 % - Markeringsfarve4 19 2 2 2" xfId="39386" xr:uid="{00000000-0005-0000-0000-0000738D0000}"/>
    <cellStyle name="40 % - Markeringsfarve4 19 2 3" xfId="16864" xr:uid="{00000000-0005-0000-0000-000043270000}"/>
    <cellStyle name="40 % - Markeringsfarve4 19 2 3 2" xfId="39387" xr:uid="{00000000-0005-0000-0000-0000748D0000}"/>
    <cellStyle name="40 % - Markeringsfarve4 19 2 4" xfId="16865" xr:uid="{00000000-0005-0000-0000-000044270000}"/>
    <cellStyle name="40 % - Markeringsfarve4 19 2 4 2" xfId="39388" xr:uid="{00000000-0005-0000-0000-0000758D0000}"/>
    <cellStyle name="40 % - Markeringsfarve4 19 2 5" xfId="29884" xr:uid="{00000000-0005-0000-0000-0000728D0000}"/>
    <cellStyle name="40 % - Markeringsfarve4 19 3" xfId="9008" xr:uid="{00000000-0005-0000-0000-000045270000}"/>
    <cellStyle name="40 % - Markeringsfarve4 19 3 2" xfId="31657" xr:uid="{00000000-0005-0000-0000-0000768D0000}"/>
    <cellStyle name="40 % - Markeringsfarve4 19 4" xfId="16866" xr:uid="{00000000-0005-0000-0000-000046270000}"/>
    <cellStyle name="40 % - Markeringsfarve4 19 4 2" xfId="39389" xr:uid="{00000000-0005-0000-0000-0000778D0000}"/>
    <cellStyle name="40 % - Markeringsfarve4 19 5" xfId="16867" xr:uid="{00000000-0005-0000-0000-000047270000}"/>
    <cellStyle name="40 % - Markeringsfarve4 19 5 2" xfId="39390" xr:uid="{00000000-0005-0000-0000-0000788D0000}"/>
    <cellStyle name="40 % - Markeringsfarve4 19 6" xfId="28025" xr:uid="{00000000-0005-0000-0000-0000718D0000}"/>
    <cellStyle name="40 % - Markeringsfarve4 2" xfId="1490" xr:uid="{00000000-0005-0000-0000-000048270000}"/>
    <cellStyle name="40 % - Markeringsfarve4 2 10" xfId="1491" xr:uid="{00000000-0005-0000-0000-000049270000}"/>
    <cellStyle name="40 % - Markeringsfarve4 2 11" xfId="1492" xr:uid="{00000000-0005-0000-0000-00004A270000}"/>
    <cellStyle name="40 % - Markeringsfarve4 2 12" xfId="1493" xr:uid="{00000000-0005-0000-0000-00004B270000}"/>
    <cellStyle name="40 % - Markeringsfarve4 2 13" xfId="1494" xr:uid="{00000000-0005-0000-0000-00004C270000}"/>
    <cellStyle name="40 % - Markeringsfarve4 2 14" xfId="1495" xr:uid="{00000000-0005-0000-0000-00004D270000}"/>
    <cellStyle name="40 % - Markeringsfarve4 2 15" xfId="1496" xr:uid="{00000000-0005-0000-0000-00004E270000}"/>
    <cellStyle name="40 % - Markeringsfarve4 2 16" xfId="4907" xr:uid="{00000000-0005-0000-0000-00004F270000}"/>
    <cellStyle name="40 % - Markeringsfarve4 2 2" xfId="1497" xr:uid="{00000000-0005-0000-0000-000050270000}"/>
    <cellStyle name="40 % - Markeringsfarve4 2 2 2" xfId="1498" xr:uid="{00000000-0005-0000-0000-000051270000}"/>
    <cellStyle name="40 % - Markeringsfarve4 2 2 3" xfId="1499" xr:uid="{00000000-0005-0000-0000-000052270000}"/>
    <cellStyle name="40 % - Markeringsfarve4 2 3" xfId="1500" xr:uid="{00000000-0005-0000-0000-000053270000}"/>
    <cellStyle name="40 % - Markeringsfarve4 2 3 2" xfId="1501" xr:uid="{00000000-0005-0000-0000-000054270000}"/>
    <cellStyle name="40 % - Markeringsfarve4 2 3 3" xfId="1502" xr:uid="{00000000-0005-0000-0000-000055270000}"/>
    <cellStyle name="40 % - Markeringsfarve4 2 4" xfId="1503" xr:uid="{00000000-0005-0000-0000-000056270000}"/>
    <cellStyle name="40 % - Markeringsfarve4 2 4 2" xfId="1504" xr:uid="{00000000-0005-0000-0000-000057270000}"/>
    <cellStyle name="40 % - Markeringsfarve4 2 4 3" xfId="1505" xr:uid="{00000000-0005-0000-0000-000058270000}"/>
    <cellStyle name="40 % - Markeringsfarve4 2 5" xfId="1506" xr:uid="{00000000-0005-0000-0000-000059270000}"/>
    <cellStyle name="40 % - Markeringsfarve4 2 5 2" xfId="1507" xr:uid="{00000000-0005-0000-0000-00005A270000}"/>
    <cellStyle name="40 % - Markeringsfarve4 2 5 3" xfId="1508" xr:uid="{00000000-0005-0000-0000-00005B270000}"/>
    <cellStyle name="40 % - Markeringsfarve4 2 6" xfId="1509" xr:uid="{00000000-0005-0000-0000-00005C270000}"/>
    <cellStyle name="40 % - Markeringsfarve4 2 7" xfId="1510" xr:uid="{00000000-0005-0000-0000-00005D270000}"/>
    <cellStyle name="40 % - Markeringsfarve4 2 8" xfId="1511" xr:uid="{00000000-0005-0000-0000-00005E270000}"/>
    <cellStyle name="40 % - Markeringsfarve4 2 9" xfId="1512" xr:uid="{00000000-0005-0000-0000-00005F270000}"/>
    <cellStyle name="40 % - Markeringsfarve4 3" xfId="1513" xr:uid="{00000000-0005-0000-0000-000060270000}"/>
    <cellStyle name="40 % - Markeringsfarve4 3 10" xfId="16868" xr:uid="{00000000-0005-0000-0000-000061270000}"/>
    <cellStyle name="40 % - Markeringsfarve4 3 10 2" xfId="16869" xr:uid="{00000000-0005-0000-0000-000062270000}"/>
    <cellStyle name="40 % - Markeringsfarve4 3 10 2 2" xfId="39392" xr:uid="{00000000-0005-0000-0000-00007A8D0000}"/>
    <cellStyle name="40 % - Markeringsfarve4 3 10 3" xfId="16870" xr:uid="{00000000-0005-0000-0000-000063270000}"/>
    <cellStyle name="40 % - Markeringsfarve4 3 10 3 2" xfId="39393" xr:uid="{00000000-0005-0000-0000-00007B8D0000}"/>
    <cellStyle name="40 % - Markeringsfarve4 3 10 4" xfId="16871" xr:uid="{00000000-0005-0000-0000-000064270000}"/>
    <cellStyle name="40 % - Markeringsfarve4 3 10 4 2" xfId="39394" xr:uid="{00000000-0005-0000-0000-00007C8D0000}"/>
    <cellStyle name="40 % - Markeringsfarve4 3 10 5" xfId="39391" xr:uid="{00000000-0005-0000-0000-0000798D0000}"/>
    <cellStyle name="40 % - Markeringsfarve4 3 11" xfId="16872" xr:uid="{00000000-0005-0000-0000-000065270000}"/>
    <cellStyle name="40 % - Markeringsfarve4 3 11 2" xfId="39395" xr:uid="{00000000-0005-0000-0000-00007D8D0000}"/>
    <cellStyle name="40 % - Markeringsfarve4 3 12" xfId="16873" xr:uid="{00000000-0005-0000-0000-000066270000}"/>
    <cellStyle name="40 % - Markeringsfarve4 3 12 2" xfId="39396" xr:uid="{00000000-0005-0000-0000-00007E8D0000}"/>
    <cellStyle name="40 % - Markeringsfarve4 3 13" xfId="16874" xr:uid="{00000000-0005-0000-0000-000067270000}"/>
    <cellStyle name="40 % - Markeringsfarve4 3 13 2" xfId="39397" xr:uid="{00000000-0005-0000-0000-00007F8D0000}"/>
    <cellStyle name="40 % - Markeringsfarve4 3 2" xfId="1514" xr:uid="{00000000-0005-0000-0000-000068270000}"/>
    <cellStyle name="40 % - Markeringsfarve4 3 2 10" xfId="16875" xr:uid="{00000000-0005-0000-0000-000069270000}"/>
    <cellStyle name="40 % - Markeringsfarve4 3 2 10 2" xfId="39398" xr:uid="{00000000-0005-0000-0000-0000808D0000}"/>
    <cellStyle name="40 % - Markeringsfarve4 3 2 2" xfId="1515" xr:uid="{00000000-0005-0000-0000-00006A270000}"/>
    <cellStyle name="40 % - Markeringsfarve4 3 2 2 10" xfId="16876" xr:uid="{00000000-0005-0000-0000-00006B270000}"/>
    <cellStyle name="40 % - Markeringsfarve4 3 2 2 10 2" xfId="39399" xr:uid="{00000000-0005-0000-0000-0000828D0000}"/>
    <cellStyle name="40 % - Markeringsfarve4 3 2 2 11" xfId="28026" xr:uid="{00000000-0005-0000-0000-0000818D0000}"/>
    <cellStyle name="40 % - Markeringsfarve4 3 2 2 2" xfId="1516" xr:uid="{00000000-0005-0000-0000-00006C270000}"/>
    <cellStyle name="40 % - Markeringsfarve4 3 2 2 2 2" xfId="1517" xr:uid="{00000000-0005-0000-0000-00006D270000}"/>
    <cellStyle name="40 % - Markeringsfarve4 3 2 2 2 2 2" xfId="6147" xr:uid="{00000000-0005-0000-0000-00006E270000}"/>
    <cellStyle name="40 % - Markeringsfarve4 3 2 2 2 2 2 2" xfId="16877" xr:uid="{00000000-0005-0000-0000-00006F270000}"/>
    <cellStyle name="40 % - Markeringsfarve4 3 2 2 2 2 2 2 2" xfId="39400" xr:uid="{00000000-0005-0000-0000-0000868D0000}"/>
    <cellStyle name="40 % - Markeringsfarve4 3 2 2 2 2 2 3" xfId="16878" xr:uid="{00000000-0005-0000-0000-000070270000}"/>
    <cellStyle name="40 % - Markeringsfarve4 3 2 2 2 2 2 3 2" xfId="39401" xr:uid="{00000000-0005-0000-0000-0000878D0000}"/>
    <cellStyle name="40 % - Markeringsfarve4 3 2 2 2 2 2 4" xfId="16879" xr:uid="{00000000-0005-0000-0000-000071270000}"/>
    <cellStyle name="40 % - Markeringsfarve4 3 2 2 2 2 2 4 2" xfId="39402" xr:uid="{00000000-0005-0000-0000-0000888D0000}"/>
    <cellStyle name="40 % - Markeringsfarve4 3 2 2 2 2 2 5" xfId="29887" xr:uid="{00000000-0005-0000-0000-0000858D0000}"/>
    <cellStyle name="40 % - Markeringsfarve4 3 2 2 2 2 3" xfId="9011" xr:uid="{00000000-0005-0000-0000-000072270000}"/>
    <cellStyle name="40 % - Markeringsfarve4 3 2 2 2 2 3 2" xfId="31660" xr:uid="{00000000-0005-0000-0000-0000898D0000}"/>
    <cellStyle name="40 % - Markeringsfarve4 3 2 2 2 2 4" xfId="16880" xr:uid="{00000000-0005-0000-0000-000073270000}"/>
    <cellStyle name="40 % - Markeringsfarve4 3 2 2 2 2 4 2" xfId="39403" xr:uid="{00000000-0005-0000-0000-00008A8D0000}"/>
    <cellStyle name="40 % - Markeringsfarve4 3 2 2 2 2 5" xfId="16881" xr:uid="{00000000-0005-0000-0000-000074270000}"/>
    <cellStyle name="40 % - Markeringsfarve4 3 2 2 2 2 5 2" xfId="39404" xr:uid="{00000000-0005-0000-0000-00008B8D0000}"/>
    <cellStyle name="40 % - Markeringsfarve4 3 2 2 2 2 6" xfId="28028" xr:uid="{00000000-0005-0000-0000-0000848D0000}"/>
    <cellStyle name="40 % - Markeringsfarve4 3 2 2 2 3" xfId="6146" xr:uid="{00000000-0005-0000-0000-000075270000}"/>
    <cellStyle name="40 % - Markeringsfarve4 3 2 2 2 3 2" xfId="16882" xr:uid="{00000000-0005-0000-0000-000076270000}"/>
    <cellStyle name="40 % - Markeringsfarve4 3 2 2 2 3 2 2" xfId="39405" xr:uid="{00000000-0005-0000-0000-00008D8D0000}"/>
    <cellStyle name="40 % - Markeringsfarve4 3 2 2 2 3 3" xfId="16883" xr:uid="{00000000-0005-0000-0000-000077270000}"/>
    <cellStyle name="40 % - Markeringsfarve4 3 2 2 2 3 3 2" xfId="39406" xr:uid="{00000000-0005-0000-0000-00008E8D0000}"/>
    <cellStyle name="40 % - Markeringsfarve4 3 2 2 2 3 4" xfId="16884" xr:uid="{00000000-0005-0000-0000-000078270000}"/>
    <cellStyle name="40 % - Markeringsfarve4 3 2 2 2 3 4 2" xfId="39407" xr:uid="{00000000-0005-0000-0000-00008F8D0000}"/>
    <cellStyle name="40 % - Markeringsfarve4 3 2 2 2 3 5" xfId="29886" xr:uid="{00000000-0005-0000-0000-00008C8D0000}"/>
    <cellStyle name="40 % - Markeringsfarve4 3 2 2 2 4" xfId="9010" xr:uid="{00000000-0005-0000-0000-000079270000}"/>
    <cellStyle name="40 % - Markeringsfarve4 3 2 2 2 4 2" xfId="16885" xr:uid="{00000000-0005-0000-0000-00007A270000}"/>
    <cellStyle name="40 % - Markeringsfarve4 3 2 2 2 4 2 2" xfId="39408" xr:uid="{00000000-0005-0000-0000-0000918D0000}"/>
    <cellStyle name="40 % - Markeringsfarve4 3 2 2 2 4 3" xfId="16886" xr:uid="{00000000-0005-0000-0000-00007B270000}"/>
    <cellStyle name="40 % - Markeringsfarve4 3 2 2 2 4 3 2" xfId="39409" xr:uid="{00000000-0005-0000-0000-0000928D0000}"/>
    <cellStyle name="40 % - Markeringsfarve4 3 2 2 2 4 4" xfId="16887" xr:uid="{00000000-0005-0000-0000-00007C270000}"/>
    <cellStyle name="40 % - Markeringsfarve4 3 2 2 2 4 4 2" xfId="39410" xr:uid="{00000000-0005-0000-0000-0000938D0000}"/>
    <cellStyle name="40 % - Markeringsfarve4 3 2 2 2 4 5" xfId="31659" xr:uid="{00000000-0005-0000-0000-0000908D0000}"/>
    <cellStyle name="40 % - Markeringsfarve4 3 2 2 2 5" xfId="16888" xr:uid="{00000000-0005-0000-0000-00007D270000}"/>
    <cellStyle name="40 % - Markeringsfarve4 3 2 2 2 5 2" xfId="39411" xr:uid="{00000000-0005-0000-0000-0000948D0000}"/>
    <cellStyle name="40 % - Markeringsfarve4 3 2 2 2 6" xfId="16889" xr:uid="{00000000-0005-0000-0000-00007E270000}"/>
    <cellStyle name="40 % - Markeringsfarve4 3 2 2 2 6 2" xfId="39412" xr:uid="{00000000-0005-0000-0000-0000958D0000}"/>
    <cellStyle name="40 % - Markeringsfarve4 3 2 2 2 7" xfId="16890" xr:uid="{00000000-0005-0000-0000-00007F270000}"/>
    <cellStyle name="40 % - Markeringsfarve4 3 2 2 2 7 2" xfId="39413" xr:uid="{00000000-0005-0000-0000-0000968D0000}"/>
    <cellStyle name="40 % - Markeringsfarve4 3 2 2 2 8" xfId="28027" xr:uid="{00000000-0005-0000-0000-0000838D0000}"/>
    <cellStyle name="40 % - Markeringsfarve4 3 2 2 3" xfId="1518" xr:uid="{00000000-0005-0000-0000-000080270000}"/>
    <cellStyle name="40 % - Markeringsfarve4 3 2 2 3 2" xfId="1519" xr:uid="{00000000-0005-0000-0000-000081270000}"/>
    <cellStyle name="40 % - Markeringsfarve4 3 2 2 3 2 2" xfId="6149" xr:uid="{00000000-0005-0000-0000-000082270000}"/>
    <cellStyle name="40 % - Markeringsfarve4 3 2 2 3 2 2 2" xfId="16891" xr:uid="{00000000-0005-0000-0000-000083270000}"/>
    <cellStyle name="40 % - Markeringsfarve4 3 2 2 3 2 2 2 2" xfId="39414" xr:uid="{00000000-0005-0000-0000-00009A8D0000}"/>
    <cellStyle name="40 % - Markeringsfarve4 3 2 2 3 2 2 3" xfId="16892" xr:uid="{00000000-0005-0000-0000-000084270000}"/>
    <cellStyle name="40 % - Markeringsfarve4 3 2 2 3 2 2 3 2" xfId="39415" xr:uid="{00000000-0005-0000-0000-00009B8D0000}"/>
    <cellStyle name="40 % - Markeringsfarve4 3 2 2 3 2 2 4" xfId="16893" xr:uid="{00000000-0005-0000-0000-000085270000}"/>
    <cellStyle name="40 % - Markeringsfarve4 3 2 2 3 2 2 4 2" xfId="39416" xr:uid="{00000000-0005-0000-0000-00009C8D0000}"/>
    <cellStyle name="40 % - Markeringsfarve4 3 2 2 3 2 2 5" xfId="29889" xr:uid="{00000000-0005-0000-0000-0000998D0000}"/>
    <cellStyle name="40 % - Markeringsfarve4 3 2 2 3 2 3" xfId="9013" xr:uid="{00000000-0005-0000-0000-000086270000}"/>
    <cellStyle name="40 % - Markeringsfarve4 3 2 2 3 2 3 2" xfId="31662" xr:uid="{00000000-0005-0000-0000-00009D8D0000}"/>
    <cellStyle name="40 % - Markeringsfarve4 3 2 2 3 2 4" xfId="16894" xr:uid="{00000000-0005-0000-0000-000087270000}"/>
    <cellStyle name="40 % - Markeringsfarve4 3 2 2 3 2 4 2" xfId="39417" xr:uid="{00000000-0005-0000-0000-00009E8D0000}"/>
    <cellStyle name="40 % - Markeringsfarve4 3 2 2 3 2 5" xfId="16895" xr:uid="{00000000-0005-0000-0000-000088270000}"/>
    <cellStyle name="40 % - Markeringsfarve4 3 2 2 3 2 5 2" xfId="39418" xr:uid="{00000000-0005-0000-0000-00009F8D0000}"/>
    <cellStyle name="40 % - Markeringsfarve4 3 2 2 3 2 6" xfId="28030" xr:uid="{00000000-0005-0000-0000-0000988D0000}"/>
    <cellStyle name="40 % - Markeringsfarve4 3 2 2 3 3" xfId="6148" xr:uid="{00000000-0005-0000-0000-000089270000}"/>
    <cellStyle name="40 % - Markeringsfarve4 3 2 2 3 3 2" xfId="16896" xr:uid="{00000000-0005-0000-0000-00008A270000}"/>
    <cellStyle name="40 % - Markeringsfarve4 3 2 2 3 3 2 2" xfId="39419" xr:uid="{00000000-0005-0000-0000-0000A18D0000}"/>
    <cellStyle name="40 % - Markeringsfarve4 3 2 2 3 3 3" xfId="16897" xr:uid="{00000000-0005-0000-0000-00008B270000}"/>
    <cellStyle name="40 % - Markeringsfarve4 3 2 2 3 3 3 2" xfId="39420" xr:uid="{00000000-0005-0000-0000-0000A28D0000}"/>
    <cellStyle name="40 % - Markeringsfarve4 3 2 2 3 3 4" xfId="16898" xr:uid="{00000000-0005-0000-0000-00008C270000}"/>
    <cellStyle name="40 % - Markeringsfarve4 3 2 2 3 3 4 2" xfId="39421" xr:uid="{00000000-0005-0000-0000-0000A38D0000}"/>
    <cellStyle name="40 % - Markeringsfarve4 3 2 2 3 3 5" xfId="29888" xr:uid="{00000000-0005-0000-0000-0000A08D0000}"/>
    <cellStyle name="40 % - Markeringsfarve4 3 2 2 3 4" xfId="9012" xr:uid="{00000000-0005-0000-0000-00008D270000}"/>
    <cellStyle name="40 % - Markeringsfarve4 3 2 2 3 4 2" xfId="31661" xr:uid="{00000000-0005-0000-0000-0000A48D0000}"/>
    <cellStyle name="40 % - Markeringsfarve4 3 2 2 3 5" xfId="16899" xr:uid="{00000000-0005-0000-0000-00008E270000}"/>
    <cellStyle name="40 % - Markeringsfarve4 3 2 2 3 5 2" xfId="39422" xr:uid="{00000000-0005-0000-0000-0000A58D0000}"/>
    <cellStyle name="40 % - Markeringsfarve4 3 2 2 3 6" xfId="16900" xr:uid="{00000000-0005-0000-0000-00008F270000}"/>
    <cellStyle name="40 % - Markeringsfarve4 3 2 2 3 6 2" xfId="39423" xr:uid="{00000000-0005-0000-0000-0000A68D0000}"/>
    <cellStyle name="40 % - Markeringsfarve4 3 2 2 3 7" xfId="28029" xr:uid="{00000000-0005-0000-0000-0000978D0000}"/>
    <cellStyle name="40 % - Markeringsfarve4 3 2 2 4" xfId="1520" xr:uid="{00000000-0005-0000-0000-000090270000}"/>
    <cellStyle name="40 % - Markeringsfarve4 3 2 2 4 2" xfId="6150" xr:uid="{00000000-0005-0000-0000-000091270000}"/>
    <cellStyle name="40 % - Markeringsfarve4 3 2 2 4 2 2" xfId="16901" xr:uid="{00000000-0005-0000-0000-000092270000}"/>
    <cellStyle name="40 % - Markeringsfarve4 3 2 2 4 2 2 2" xfId="39424" xr:uid="{00000000-0005-0000-0000-0000A98D0000}"/>
    <cellStyle name="40 % - Markeringsfarve4 3 2 2 4 2 3" xfId="16902" xr:uid="{00000000-0005-0000-0000-000093270000}"/>
    <cellStyle name="40 % - Markeringsfarve4 3 2 2 4 2 3 2" xfId="39425" xr:uid="{00000000-0005-0000-0000-0000AA8D0000}"/>
    <cellStyle name="40 % - Markeringsfarve4 3 2 2 4 2 4" xfId="16903" xr:uid="{00000000-0005-0000-0000-000094270000}"/>
    <cellStyle name="40 % - Markeringsfarve4 3 2 2 4 2 4 2" xfId="39426" xr:uid="{00000000-0005-0000-0000-0000AB8D0000}"/>
    <cellStyle name="40 % - Markeringsfarve4 3 2 2 4 2 5" xfId="29890" xr:uid="{00000000-0005-0000-0000-0000A88D0000}"/>
    <cellStyle name="40 % - Markeringsfarve4 3 2 2 4 3" xfId="9014" xr:uid="{00000000-0005-0000-0000-000095270000}"/>
    <cellStyle name="40 % - Markeringsfarve4 3 2 2 4 3 2" xfId="31663" xr:uid="{00000000-0005-0000-0000-0000AC8D0000}"/>
    <cellStyle name="40 % - Markeringsfarve4 3 2 2 4 4" xfId="16904" xr:uid="{00000000-0005-0000-0000-000096270000}"/>
    <cellStyle name="40 % - Markeringsfarve4 3 2 2 4 4 2" xfId="39427" xr:uid="{00000000-0005-0000-0000-0000AD8D0000}"/>
    <cellStyle name="40 % - Markeringsfarve4 3 2 2 4 5" xfId="16905" xr:uid="{00000000-0005-0000-0000-000097270000}"/>
    <cellStyle name="40 % - Markeringsfarve4 3 2 2 4 5 2" xfId="39428" xr:uid="{00000000-0005-0000-0000-0000AE8D0000}"/>
    <cellStyle name="40 % - Markeringsfarve4 3 2 2 4 6" xfId="28031" xr:uid="{00000000-0005-0000-0000-0000A78D0000}"/>
    <cellStyle name="40 % - Markeringsfarve4 3 2 2 5" xfId="1521" xr:uid="{00000000-0005-0000-0000-000098270000}"/>
    <cellStyle name="40 % - Markeringsfarve4 3 2 2 5 2" xfId="6151" xr:uid="{00000000-0005-0000-0000-000099270000}"/>
    <cellStyle name="40 % - Markeringsfarve4 3 2 2 5 2 2" xfId="16906" xr:uid="{00000000-0005-0000-0000-00009A270000}"/>
    <cellStyle name="40 % - Markeringsfarve4 3 2 2 5 2 2 2" xfId="39429" xr:uid="{00000000-0005-0000-0000-0000B18D0000}"/>
    <cellStyle name="40 % - Markeringsfarve4 3 2 2 5 2 3" xfId="16907" xr:uid="{00000000-0005-0000-0000-00009B270000}"/>
    <cellStyle name="40 % - Markeringsfarve4 3 2 2 5 2 3 2" xfId="39430" xr:uid="{00000000-0005-0000-0000-0000B28D0000}"/>
    <cellStyle name="40 % - Markeringsfarve4 3 2 2 5 2 4" xfId="16908" xr:uid="{00000000-0005-0000-0000-00009C270000}"/>
    <cellStyle name="40 % - Markeringsfarve4 3 2 2 5 2 4 2" xfId="39431" xr:uid="{00000000-0005-0000-0000-0000B38D0000}"/>
    <cellStyle name="40 % - Markeringsfarve4 3 2 2 5 2 5" xfId="29891" xr:uid="{00000000-0005-0000-0000-0000B08D0000}"/>
    <cellStyle name="40 % - Markeringsfarve4 3 2 2 5 3" xfId="9015" xr:uid="{00000000-0005-0000-0000-00009D270000}"/>
    <cellStyle name="40 % - Markeringsfarve4 3 2 2 5 3 2" xfId="31664" xr:uid="{00000000-0005-0000-0000-0000B48D0000}"/>
    <cellStyle name="40 % - Markeringsfarve4 3 2 2 5 4" xfId="16909" xr:uid="{00000000-0005-0000-0000-00009E270000}"/>
    <cellStyle name="40 % - Markeringsfarve4 3 2 2 5 4 2" xfId="39432" xr:uid="{00000000-0005-0000-0000-0000B58D0000}"/>
    <cellStyle name="40 % - Markeringsfarve4 3 2 2 5 5" xfId="16910" xr:uid="{00000000-0005-0000-0000-00009F270000}"/>
    <cellStyle name="40 % - Markeringsfarve4 3 2 2 5 5 2" xfId="39433" xr:uid="{00000000-0005-0000-0000-0000B68D0000}"/>
    <cellStyle name="40 % - Markeringsfarve4 3 2 2 5 6" xfId="28032" xr:uid="{00000000-0005-0000-0000-0000AF8D0000}"/>
    <cellStyle name="40 % - Markeringsfarve4 3 2 2 6" xfId="1522" xr:uid="{00000000-0005-0000-0000-0000A0270000}"/>
    <cellStyle name="40 % - Markeringsfarve4 3 2 2 6 2" xfId="6152" xr:uid="{00000000-0005-0000-0000-0000A1270000}"/>
    <cellStyle name="40 % - Markeringsfarve4 3 2 2 6 2 2" xfId="29892" xr:uid="{00000000-0005-0000-0000-0000B88D0000}"/>
    <cellStyle name="40 % - Markeringsfarve4 3 2 2 6 3" xfId="9016" xr:uid="{00000000-0005-0000-0000-0000A2270000}"/>
    <cellStyle name="40 % - Markeringsfarve4 3 2 2 6 3 2" xfId="31665" xr:uid="{00000000-0005-0000-0000-0000B98D0000}"/>
    <cellStyle name="40 % - Markeringsfarve4 3 2 2 6 4" xfId="16911" xr:uid="{00000000-0005-0000-0000-0000A3270000}"/>
    <cellStyle name="40 % - Markeringsfarve4 3 2 2 6 4 2" xfId="39434" xr:uid="{00000000-0005-0000-0000-0000BA8D0000}"/>
    <cellStyle name="40 % - Markeringsfarve4 3 2 2 6 5" xfId="28033" xr:uid="{00000000-0005-0000-0000-0000B78D0000}"/>
    <cellStyle name="40 % - Markeringsfarve4 3 2 2 7" xfId="6145" xr:uid="{00000000-0005-0000-0000-0000A4270000}"/>
    <cellStyle name="40 % - Markeringsfarve4 3 2 2 7 2" xfId="16912" xr:uid="{00000000-0005-0000-0000-0000A5270000}"/>
    <cellStyle name="40 % - Markeringsfarve4 3 2 2 7 2 2" xfId="39435" xr:uid="{00000000-0005-0000-0000-0000BC8D0000}"/>
    <cellStyle name="40 % - Markeringsfarve4 3 2 2 7 3" xfId="16913" xr:uid="{00000000-0005-0000-0000-0000A6270000}"/>
    <cellStyle name="40 % - Markeringsfarve4 3 2 2 7 3 2" xfId="39436" xr:uid="{00000000-0005-0000-0000-0000BD8D0000}"/>
    <cellStyle name="40 % - Markeringsfarve4 3 2 2 7 4" xfId="16914" xr:uid="{00000000-0005-0000-0000-0000A7270000}"/>
    <cellStyle name="40 % - Markeringsfarve4 3 2 2 7 4 2" xfId="39437" xr:uid="{00000000-0005-0000-0000-0000BE8D0000}"/>
    <cellStyle name="40 % - Markeringsfarve4 3 2 2 7 5" xfId="29885" xr:uid="{00000000-0005-0000-0000-0000BB8D0000}"/>
    <cellStyle name="40 % - Markeringsfarve4 3 2 2 8" xfId="9009" xr:uid="{00000000-0005-0000-0000-0000A8270000}"/>
    <cellStyle name="40 % - Markeringsfarve4 3 2 2 8 2" xfId="31658" xr:uid="{00000000-0005-0000-0000-0000BF8D0000}"/>
    <cellStyle name="40 % - Markeringsfarve4 3 2 2 9" xfId="16915" xr:uid="{00000000-0005-0000-0000-0000A9270000}"/>
    <cellStyle name="40 % - Markeringsfarve4 3 2 2 9 2" xfId="39438" xr:uid="{00000000-0005-0000-0000-0000C08D0000}"/>
    <cellStyle name="40 % - Markeringsfarve4 3 2 3" xfId="1523" xr:uid="{00000000-0005-0000-0000-0000AA270000}"/>
    <cellStyle name="40 % - Markeringsfarve4 3 2 3 10" xfId="16916" xr:uid="{00000000-0005-0000-0000-0000AB270000}"/>
    <cellStyle name="40 % - Markeringsfarve4 3 2 3 10 2" xfId="39439" xr:uid="{00000000-0005-0000-0000-0000C28D0000}"/>
    <cellStyle name="40 % - Markeringsfarve4 3 2 3 11" xfId="28034" xr:uid="{00000000-0005-0000-0000-0000C18D0000}"/>
    <cellStyle name="40 % - Markeringsfarve4 3 2 3 2" xfId="1524" xr:uid="{00000000-0005-0000-0000-0000AC270000}"/>
    <cellStyle name="40 % - Markeringsfarve4 3 2 3 2 2" xfId="1525" xr:uid="{00000000-0005-0000-0000-0000AD270000}"/>
    <cellStyle name="40 % - Markeringsfarve4 3 2 3 2 2 2" xfId="6155" xr:uid="{00000000-0005-0000-0000-0000AE270000}"/>
    <cellStyle name="40 % - Markeringsfarve4 3 2 3 2 2 2 2" xfId="16917" xr:uid="{00000000-0005-0000-0000-0000AF270000}"/>
    <cellStyle name="40 % - Markeringsfarve4 3 2 3 2 2 2 2 2" xfId="39440" xr:uid="{00000000-0005-0000-0000-0000C68D0000}"/>
    <cellStyle name="40 % - Markeringsfarve4 3 2 3 2 2 2 3" xfId="16918" xr:uid="{00000000-0005-0000-0000-0000B0270000}"/>
    <cellStyle name="40 % - Markeringsfarve4 3 2 3 2 2 2 3 2" xfId="39441" xr:uid="{00000000-0005-0000-0000-0000C78D0000}"/>
    <cellStyle name="40 % - Markeringsfarve4 3 2 3 2 2 2 4" xfId="16919" xr:uid="{00000000-0005-0000-0000-0000B1270000}"/>
    <cellStyle name="40 % - Markeringsfarve4 3 2 3 2 2 2 4 2" xfId="39442" xr:uid="{00000000-0005-0000-0000-0000C88D0000}"/>
    <cellStyle name="40 % - Markeringsfarve4 3 2 3 2 2 2 5" xfId="29895" xr:uid="{00000000-0005-0000-0000-0000C58D0000}"/>
    <cellStyle name="40 % - Markeringsfarve4 3 2 3 2 2 3" xfId="9019" xr:uid="{00000000-0005-0000-0000-0000B2270000}"/>
    <cellStyle name="40 % - Markeringsfarve4 3 2 3 2 2 3 2" xfId="31668" xr:uid="{00000000-0005-0000-0000-0000C98D0000}"/>
    <cellStyle name="40 % - Markeringsfarve4 3 2 3 2 2 4" xfId="16920" xr:uid="{00000000-0005-0000-0000-0000B3270000}"/>
    <cellStyle name="40 % - Markeringsfarve4 3 2 3 2 2 4 2" xfId="39443" xr:uid="{00000000-0005-0000-0000-0000CA8D0000}"/>
    <cellStyle name="40 % - Markeringsfarve4 3 2 3 2 2 5" xfId="16921" xr:uid="{00000000-0005-0000-0000-0000B4270000}"/>
    <cellStyle name="40 % - Markeringsfarve4 3 2 3 2 2 5 2" xfId="39444" xr:uid="{00000000-0005-0000-0000-0000CB8D0000}"/>
    <cellStyle name="40 % - Markeringsfarve4 3 2 3 2 2 6" xfId="28036" xr:uid="{00000000-0005-0000-0000-0000C48D0000}"/>
    <cellStyle name="40 % - Markeringsfarve4 3 2 3 2 3" xfId="6154" xr:uid="{00000000-0005-0000-0000-0000B5270000}"/>
    <cellStyle name="40 % - Markeringsfarve4 3 2 3 2 3 2" xfId="16922" xr:uid="{00000000-0005-0000-0000-0000B6270000}"/>
    <cellStyle name="40 % - Markeringsfarve4 3 2 3 2 3 2 2" xfId="39445" xr:uid="{00000000-0005-0000-0000-0000CD8D0000}"/>
    <cellStyle name="40 % - Markeringsfarve4 3 2 3 2 3 3" xfId="16923" xr:uid="{00000000-0005-0000-0000-0000B7270000}"/>
    <cellStyle name="40 % - Markeringsfarve4 3 2 3 2 3 3 2" xfId="39446" xr:uid="{00000000-0005-0000-0000-0000CE8D0000}"/>
    <cellStyle name="40 % - Markeringsfarve4 3 2 3 2 3 4" xfId="16924" xr:uid="{00000000-0005-0000-0000-0000B8270000}"/>
    <cellStyle name="40 % - Markeringsfarve4 3 2 3 2 3 4 2" xfId="39447" xr:uid="{00000000-0005-0000-0000-0000CF8D0000}"/>
    <cellStyle name="40 % - Markeringsfarve4 3 2 3 2 3 5" xfId="29894" xr:uid="{00000000-0005-0000-0000-0000CC8D0000}"/>
    <cellStyle name="40 % - Markeringsfarve4 3 2 3 2 4" xfId="9018" xr:uid="{00000000-0005-0000-0000-0000B9270000}"/>
    <cellStyle name="40 % - Markeringsfarve4 3 2 3 2 4 2" xfId="16925" xr:uid="{00000000-0005-0000-0000-0000BA270000}"/>
    <cellStyle name="40 % - Markeringsfarve4 3 2 3 2 4 2 2" xfId="39448" xr:uid="{00000000-0005-0000-0000-0000D18D0000}"/>
    <cellStyle name="40 % - Markeringsfarve4 3 2 3 2 4 3" xfId="16926" xr:uid="{00000000-0005-0000-0000-0000BB270000}"/>
    <cellStyle name="40 % - Markeringsfarve4 3 2 3 2 4 3 2" xfId="39449" xr:uid="{00000000-0005-0000-0000-0000D28D0000}"/>
    <cellStyle name="40 % - Markeringsfarve4 3 2 3 2 4 4" xfId="16927" xr:uid="{00000000-0005-0000-0000-0000BC270000}"/>
    <cellStyle name="40 % - Markeringsfarve4 3 2 3 2 4 4 2" xfId="39450" xr:uid="{00000000-0005-0000-0000-0000D38D0000}"/>
    <cellStyle name="40 % - Markeringsfarve4 3 2 3 2 4 5" xfId="31667" xr:uid="{00000000-0005-0000-0000-0000D08D0000}"/>
    <cellStyle name="40 % - Markeringsfarve4 3 2 3 2 5" xfId="16928" xr:uid="{00000000-0005-0000-0000-0000BD270000}"/>
    <cellStyle name="40 % - Markeringsfarve4 3 2 3 2 5 2" xfId="39451" xr:uid="{00000000-0005-0000-0000-0000D48D0000}"/>
    <cellStyle name="40 % - Markeringsfarve4 3 2 3 2 6" xfId="16929" xr:uid="{00000000-0005-0000-0000-0000BE270000}"/>
    <cellStyle name="40 % - Markeringsfarve4 3 2 3 2 6 2" xfId="39452" xr:uid="{00000000-0005-0000-0000-0000D58D0000}"/>
    <cellStyle name="40 % - Markeringsfarve4 3 2 3 2 7" xfId="16930" xr:uid="{00000000-0005-0000-0000-0000BF270000}"/>
    <cellStyle name="40 % - Markeringsfarve4 3 2 3 2 7 2" xfId="39453" xr:uid="{00000000-0005-0000-0000-0000D68D0000}"/>
    <cellStyle name="40 % - Markeringsfarve4 3 2 3 2 8" xfId="28035" xr:uid="{00000000-0005-0000-0000-0000C38D0000}"/>
    <cellStyle name="40 % - Markeringsfarve4 3 2 3 3" xfId="1526" xr:uid="{00000000-0005-0000-0000-0000C0270000}"/>
    <cellStyle name="40 % - Markeringsfarve4 3 2 3 3 2" xfId="1527" xr:uid="{00000000-0005-0000-0000-0000C1270000}"/>
    <cellStyle name="40 % - Markeringsfarve4 3 2 3 3 2 2" xfId="6157" xr:uid="{00000000-0005-0000-0000-0000C2270000}"/>
    <cellStyle name="40 % - Markeringsfarve4 3 2 3 3 2 2 2" xfId="16931" xr:uid="{00000000-0005-0000-0000-0000C3270000}"/>
    <cellStyle name="40 % - Markeringsfarve4 3 2 3 3 2 2 2 2" xfId="39454" xr:uid="{00000000-0005-0000-0000-0000DA8D0000}"/>
    <cellStyle name="40 % - Markeringsfarve4 3 2 3 3 2 2 3" xfId="16932" xr:uid="{00000000-0005-0000-0000-0000C4270000}"/>
    <cellStyle name="40 % - Markeringsfarve4 3 2 3 3 2 2 3 2" xfId="39455" xr:uid="{00000000-0005-0000-0000-0000DB8D0000}"/>
    <cellStyle name="40 % - Markeringsfarve4 3 2 3 3 2 2 4" xfId="16933" xr:uid="{00000000-0005-0000-0000-0000C5270000}"/>
    <cellStyle name="40 % - Markeringsfarve4 3 2 3 3 2 2 4 2" xfId="39456" xr:uid="{00000000-0005-0000-0000-0000DC8D0000}"/>
    <cellStyle name="40 % - Markeringsfarve4 3 2 3 3 2 2 5" xfId="29897" xr:uid="{00000000-0005-0000-0000-0000D98D0000}"/>
    <cellStyle name="40 % - Markeringsfarve4 3 2 3 3 2 3" xfId="9021" xr:uid="{00000000-0005-0000-0000-0000C6270000}"/>
    <cellStyle name="40 % - Markeringsfarve4 3 2 3 3 2 3 2" xfId="31670" xr:uid="{00000000-0005-0000-0000-0000DD8D0000}"/>
    <cellStyle name="40 % - Markeringsfarve4 3 2 3 3 2 4" xfId="16934" xr:uid="{00000000-0005-0000-0000-0000C7270000}"/>
    <cellStyle name="40 % - Markeringsfarve4 3 2 3 3 2 4 2" xfId="39457" xr:uid="{00000000-0005-0000-0000-0000DE8D0000}"/>
    <cellStyle name="40 % - Markeringsfarve4 3 2 3 3 2 5" xfId="16935" xr:uid="{00000000-0005-0000-0000-0000C8270000}"/>
    <cellStyle name="40 % - Markeringsfarve4 3 2 3 3 2 5 2" xfId="39458" xr:uid="{00000000-0005-0000-0000-0000DF8D0000}"/>
    <cellStyle name="40 % - Markeringsfarve4 3 2 3 3 2 6" xfId="28038" xr:uid="{00000000-0005-0000-0000-0000D88D0000}"/>
    <cellStyle name="40 % - Markeringsfarve4 3 2 3 3 3" xfId="6156" xr:uid="{00000000-0005-0000-0000-0000C9270000}"/>
    <cellStyle name="40 % - Markeringsfarve4 3 2 3 3 3 2" xfId="16936" xr:uid="{00000000-0005-0000-0000-0000CA270000}"/>
    <cellStyle name="40 % - Markeringsfarve4 3 2 3 3 3 2 2" xfId="39459" xr:uid="{00000000-0005-0000-0000-0000E18D0000}"/>
    <cellStyle name="40 % - Markeringsfarve4 3 2 3 3 3 3" xfId="16937" xr:uid="{00000000-0005-0000-0000-0000CB270000}"/>
    <cellStyle name="40 % - Markeringsfarve4 3 2 3 3 3 3 2" xfId="39460" xr:uid="{00000000-0005-0000-0000-0000E28D0000}"/>
    <cellStyle name="40 % - Markeringsfarve4 3 2 3 3 3 4" xfId="16938" xr:uid="{00000000-0005-0000-0000-0000CC270000}"/>
    <cellStyle name="40 % - Markeringsfarve4 3 2 3 3 3 4 2" xfId="39461" xr:uid="{00000000-0005-0000-0000-0000E38D0000}"/>
    <cellStyle name="40 % - Markeringsfarve4 3 2 3 3 3 5" xfId="29896" xr:uid="{00000000-0005-0000-0000-0000E08D0000}"/>
    <cellStyle name="40 % - Markeringsfarve4 3 2 3 3 4" xfId="9020" xr:uid="{00000000-0005-0000-0000-0000CD270000}"/>
    <cellStyle name="40 % - Markeringsfarve4 3 2 3 3 4 2" xfId="31669" xr:uid="{00000000-0005-0000-0000-0000E48D0000}"/>
    <cellStyle name="40 % - Markeringsfarve4 3 2 3 3 5" xfId="16939" xr:uid="{00000000-0005-0000-0000-0000CE270000}"/>
    <cellStyle name="40 % - Markeringsfarve4 3 2 3 3 5 2" xfId="39462" xr:uid="{00000000-0005-0000-0000-0000E58D0000}"/>
    <cellStyle name="40 % - Markeringsfarve4 3 2 3 3 6" xfId="16940" xr:uid="{00000000-0005-0000-0000-0000CF270000}"/>
    <cellStyle name="40 % - Markeringsfarve4 3 2 3 3 6 2" xfId="39463" xr:uid="{00000000-0005-0000-0000-0000E68D0000}"/>
    <cellStyle name="40 % - Markeringsfarve4 3 2 3 3 7" xfId="28037" xr:uid="{00000000-0005-0000-0000-0000D78D0000}"/>
    <cellStyle name="40 % - Markeringsfarve4 3 2 3 4" xfId="1528" xr:uid="{00000000-0005-0000-0000-0000D0270000}"/>
    <cellStyle name="40 % - Markeringsfarve4 3 2 3 4 2" xfId="6158" xr:uid="{00000000-0005-0000-0000-0000D1270000}"/>
    <cellStyle name="40 % - Markeringsfarve4 3 2 3 4 2 2" xfId="16941" xr:uid="{00000000-0005-0000-0000-0000D2270000}"/>
    <cellStyle name="40 % - Markeringsfarve4 3 2 3 4 2 2 2" xfId="39464" xr:uid="{00000000-0005-0000-0000-0000E98D0000}"/>
    <cellStyle name="40 % - Markeringsfarve4 3 2 3 4 2 3" xfId="16942" xr:uid="{00000000-0005-0000-0000-0000D3270000}"/>
    <cellStyle name="40 % - Markeringsfarve4 3 2 3 4 2 3 2" xfId="39465" xr:uid="{00000000-0005-0000-0000-0000EA8D0000}"/>
    <cellStyle name="40 % - Markeringsfarve4 3 2 3 4 2 4" xfId="16943" xr:uid="{00000000-0005-0000-0000-0000D4270000}"/>
    <cellStyle name="40 % - Markeringsfarve4 3 2 3 4 2 4 2" xfId="39466" xr:uid="{00000000-0005-0000-0000-0000EB8D0000}"/>
    <cellStyle name="40 % - Markeringsfarve4 3 2 3 4 2 5" xfId="29898" xr:uid="{00000000-0005-0000-0000-0000E88D0000}"/>
    <cellStyle name="40 % - Markeringsfarve4 3 2 3 4 3" xfId="9022" xr:uid="{00000000-0005-0000-0000-0000D5270000}"/>
    <cellStyle name="40 % - Markeringsfarve4 3 2 3 4 3 2" xfId="31671" xr:uid="{00000000-0005-0000-0000-0000EC8D0000}"/>
    <cellStyle name="40 % - Markeringsfarve4 3 2 3 4 4" xfId="16944" xr:uid="{00000000-0005-0000-0000-0000D6270000}"/>
    <cellStyle name="40 % - Markeringsfarve4 3 2 3 4 4 2" xfId="39467" xr:uid="{00000000-0005-0000-0000-0000ED8D0000}"/>
    <cellStyle name="40 % - Markeringsfarve4 3 2 3 4 5" xfId="16945" xr:uid="{00000000-0005-0000-0000-0000D7270000}"/>
    <cellStyle name="40 % - Markeringsfarve4 3 2 3 4 5 2" xfId="39468" xr:uid="{00000000-0005-0000-0000-0000EE8D0000}"/>
    <cellStyle name="40 % - Markeringsfarve4 3 2 3 4 6" xfId="28039" xr:uid="{00000000-0005-0000-0000-0000E78D0000}"/>
    <cellStyle name="40 % - Markeringsfarve4 3 2 3 5" xfId="1529" xr:uid="{00000000-0005-0000-0000-0000D8270000}"/>
    <cellStyle name="40 % - Markeringsfarve4 3 2 3 5 2" xfId="6159" xr:uid="{00000000-0005-0000-0000-0000D9270000}"/>
    <cellStyle name="40 % - Markeringsfarve4 3 2 3 5 2 2" xfId="16946" xr:uid="{00000000-0005-0000-0000-0000DA270000}"/>
    <cellStyle name="40 % - Markeringsfarve4 3 2 3 5 2 2 2" xfId="39469" xr:uid="{00000000-0005-0000-0000-0000F18D0000}"/>
    <cellStyle name="40 % - Markeringsfarve4 3 2 3 5 2 3" xfId="16947" xr:uid="{00000000-0005-0000-0000-0000DB270000}"/>
    <cellStyle name="40 % - Markeringsfarve4 3 2 3 5 2 3 2" xfId="39470" xr:uid="{00000000-0005-0000-0000-0000F28D0000}"/>
    <cellStyle name="40 % - Markeringsfarve4 3 2 3 5 2 4" xfId="16948" xr:uid="{00000000-0005-0000-0000-0000DC270000}"/>
    <cellStyle name="40 % - Markeringsfarve4 3 2 3 5 2 4 2" xfId="39471" xr:uid="{00000000-0005-0000-0000-0000F38D0000}"/>
    <cellStyle name="40 % - Markeringsfarve4 3 2 3 5 2 5" xfId="29899" xr:uid="{00000000-0005-0000-0000-0000F08D0000}"/>
    <cellStyle name="40 % - Markeringsfarve4 3 2 3 5 3" xfId="9023" xr:uid="{00000000-0005-0000-0000-0000DD270000}"/>
    <cellStyle name="40 % - Markeringsfarve4 3 2 3 5 3 2" xfId="31672" xr:uid="{00000000-0005-0000-0000-0000F48D0000}"/>
    <cellStyle name="40 % - Markeringsfarve4 3 2 3 5 4" xfId="16949" xr:uid="{00000000-0005-0000-0000-0000DE270000}"/>
    <cellStyle name="40 % - Markeringsfarve4 3 2 3 5 4 2" xfId="39472" xr:uid="{00000000-0005-0000-0000-0000F58D0000}"/>
    <cellStyle name="40 % - Markeringsfarve4 3 2 3 5 5" xfId="16950" xr:uid="{00000000-0005-0000-0000-0000DF270000}"/>
    <cellStyle name="40 % - Markeringsfarve4 3 2 3 5 5 2" xfId="39473" xr:uid="{00000000-0005-0000-0000-0000F68D0000}"/>
    <cellStyle name="40 % - Markeringsfarve4 3 2 3 5 6" xfId="28040" xr:uid="{00000000-0005-0000-0000-0000EF8D0000}"/>
    <cellStyle name="40 % - Markeringsfarve4 3 2 3 6" xfId="1530" xr:uid="{00000000-0005-0000-0000-0000E0270000}"/>
    <cellStyle name="40 % - Markeringsfarve4 3 2 3 6 2" xfId="6160" xr:uid="{00000000-0005-0000-0000-0000E1270000}"/>
    <cellStyle name="40 % - Markeringsfarve4 3 2 3 6 2 2" xfId="29900" xr:uid="{00000000-0005-0000-0000-0000F88D0000}"/>
    <cellStyle name="40 % - Markeringsfarve4 3 2 3 6 3" xfId="9024" xr:uid="{00000000-0005-0000-0000-0000E2270000}"/>
    <cellStyle name="40 % - Markeringsfarve4 3 2 3 6 3 2" xfId="31673" xr:uid="{00000000-0005-0000-0000-0000F98D0000}"/>
    <cellStyle name="40 % - Markeringsfarve4 3 2 3 6 4" xfId="16951" xr:uid="{00000000-0005-0000-0000-0000E3270000}"/>
    <cellStyle name="40 % - Markeringsfarve4 3 2 3 6 4 2" xfId="39474" xr:uid="{00000000-0005-0000-0000-0000FA8D0000}"/>
    <cellStyle name="40 % - Markeringsfarve4 3 2 3 6 5" xfId="28041" xr:uid="{00000000-0005-0000-0000-0000F78D0000}"/>
    <cellStyle name="40 % - Markeringsfarve4 3 2 3 7" xfId="6153" xr:uid="{00000000-0005-0000-0000-0000E4270000}"/>
    <cellStyle name="40 % - Markeringsfarve4 3 2 3 7 2" xfId="16952" xr:uid="{00000000-0005-0000-0000-0000E5270000}"/>
    <cellStyle name="40 % - Markeringsfarve4 3 2 3 7 2 2" xfId="39475" xr:uid="{00000000-0005-0000-0000-0000FC8D0000}"/>
    <cellStyle name="40 % - Markeringsfarve4 3 2 3 7 3" xfId="16953" xr:uid="{00000000-0005-0000-0000-0000E6270000}"/>
    <cellStyle name="40 % - Markeringsfarve4 3 2 3 7 3 2" xfId="39476" xr:uid="{00000000-0005-0000-0000-0000FD8D0000}"/>
    <cellStyle name="40 % - Markeringsfarve4 3 2 3 7 4" xfId="16954" xr:uid="{00000000-0005-0000-0000-0000E7270000}"/>
    <cellStyle name="40 % - Markeringsfarve4 3 2 3 7 4 2" xfId="39477" xr:uid="{00000000-0005-0000-0000-0000FE8D0000}"/>
    <cellStyle name="40 % - Markeringsfarve4 3 2 3 7 5" xfId="29893" xr:uid="{00000000-0005-0000-0000-0000FB8D0000}"/>
    <cellStyle name="40 % - Markeringsfarve4 3 2 3 8" xfId="9017" xr:uid="{00000000-0005-0000-0000-0000E8270000}"/>
    <cellStyle name="40 % - Markeringsfarve4 3 2 3 8 2" xfId="31666" xr:uid="{00000000-0005-0000-0000-0000FF8D0000}"/>
    <cellStyle name="40 % - Markeringsfarve4 3 2 3 9" xfId="16955" xr:uid="{00000000-0005-0000-0000-0000E9270000}"/>
    <cellStyle name="40 % - Markeringsfarve4 3 2 3 9 2" xfId="39478" xr:uid="{00000000-0005-0000-0000-0000008E0000}"/>
    <cellStyle name="40 % - Markeringsfarve4 3 2 4" xfId="1531" xr:uid="{00000000-0005-0000-0000-0000EA270000}"/>
    <cellStyle name="40 % - Markeringsfarve4 3 2 4 2" xfId="1532" xr:uid="{00000000-0005-0000-0000-0000EB270000}"/>
    <cellStyle name="40 % - Markeringsfarve4 3 2 4 2 2" xfId="6162" xr:uid="{00000000-0005-0000-0000-0000EC270000}"/>
    <cellStyle name="40 % - Markeringsfarve4 3 2 4 2 2 2" xfId="16956" xr:uid="{00000000-0005-0000-0000-0000ED270000}"/>
    <cellStyle name="40 % - Markeringsfarve4 3 2 4 2 2 2 2" xfId="39479" xr:uid="{00000000-0005-0000-0000-0000048E0000}"/>
    <cellStyle name="40 % - Markeringsfarve4 3 2 4 2 2 3" xfId="16957" xr:uid="{00000000-0005-0000-0000-0000EE270000}"/>
    <cellStyle name="40 % - Markeringsfarve4 3 2 4 2 2 3 2" xfId="39480" xr:uid="{00000000-0005-0000-0000-0000058E0000}"/>
    <cellStyle name="40 % - Markeringsfarve4 3 2 4 2 2 4" xfId="16958" xr:uid="{00000000-0005-0000-0000-0000EF270000}"/>
    <cellStyle name="40 % - Markeringsfarve4 3 2 4 2 2 4 2" xfId="39481" xr:uid="{00000000-0005-0000-0000-0000068E0000}"/>
    <cellStyle name="40 % - Markeringsfarve4 3 2 4 2 2 5" xfId="29902" xr:uid="{00000000-0005-0000-0000-0000038E0000}"/>
    <cellStyle name="40 % - Markeringsfarve4 3 2 4 2 3" xfId="9026" xr:uid="{00000000-0005-0000-0000-0000F0270000}"/>
    <cellStyle name="40 % - Markeringsfarve4 3 2 4 2 3 2" xfId="16959" xr:uid="{00000000-0005-0000-0000-0000F1270000}"/>
    <cellStyle name="40 % - Markeringsfarve4 3 2 4 2 3 2 2" xfId="39482" xr:uid="{00000000-0005-0000-0000-0000088E0000}"/>
    <cellStyle name="40 % - Markeringsfarve4 3 2 4 2 3 3" xfId="16960" xr:uid="{00000000-0005-0000-0000-0000F2270000}"/>
    <cellStyle name="40 % - Markeringsfarve4 3 2 4 2 3 3 2" xfId="39483" xr:uid="{00000000-0005-0000-0000-0000098E0000}"/>
    <cellStyle name="40 % - Markeringsfarve4 3 2 4 2 3 4" xfId="16961" xr:uid="{00000000-0005-0000-0000-0000F3270000}"/>
    <cellStyle name="40 % - Markeringsfarve4 3 2 4 2 3 4 2" xfId="39484" xr:uid="{00000000-0005-0000-0000-00000A8E0000}"/>
    <cellStyle name="40 % - Markeringsfarve4 3 2 4 2 3 5" xfId="31675" xr:uid="{00000000-0005-0000-0000-0000078E0000}"/>
    <cellStyle name="40 % - Markeringsfarve4 3 2 4 2 4" xfId="16962" xr:uid="{00000000-0005-0000-0000-0000F4270000}"/>
    <cellStyle name="40 % - Markeringsfarve4 3 2 4 2 4 2" xfId="39485" xr:uid="{00000000-0005-0000-0000-00000B8E0000}"/>
    <cellStyle name="40 % - Markeringsfarve4 3 2 4 2 5" xfId="16963" xr:uid="{00000000-0005-0000-0000-0000F5270000}"/>
    <cellStyle name="40 % - Markeringsfarve4 3 2 4 2 5 2" xfId="39486" xr:uid="{00000000-0005-0000-0000-00000C8E0000}"/>
    <cellStyle name="40 % - Markeringsfarve4 3 2 4 2 6" xfId="16964" xr:uid="{00000000-0005-0000-0000-0000F6270000}"/>
    <cellStyle name="40 % - Markeringsfarve4 3 2 4 2 6 2" xfId="39487" xr:uid="{00000000-0005-0000-0000-00000D8E0000}"/>
    <cellStyle name="40 % - Markeringsfarve4 3 2 4 2 7" xfId="28043" xr:uid="{00000000-0005-0000-0000-0000028E0000}"/>
    <cellStyle name="40 % - Markeringsfarve4 3 2 4 3" xfId="6161" xr:uid="{00000000-0005-0000-0000-0000F7270000}"/>
    <cellStyle name="40 % - Markeringsfarve4 3 2 4 3 2" xfId="16965" xr:uid="{00000000-0005-0000-0000-0000F8270000}"/>
    <cellStyle name="40 % - Markeringsfarve4 3 2 4 3 2 2" xfId="39488" xr:uid="{00000000-0005-0000-0000-00000F8E0000}"/>
    <cellStyle name="40 % - Markeringsfarve4 3 2 4 3 3" xfId="16966" xr:uid="{00000000-0005-0000-0000-0000F9270000}"/>
    <cellStyle name="40 % - Markeringsfarve4 3 2 4 3 3 2" xfId="39489" xr:uid="{00000000-0005-0000-0000-0000108E0000}"/>
    <cellStyle name="40 % - Markeringsfarve4 3 2 4 3 4" xfId="16967" xr:uid="{00000000-0005-0000-0000-0000FA270000}"/>
    <cellStyle name="40 % - Markeringsfarve4 3 2 4 3 4 2" xfId="39490" xr:uid="{00000000-0005-0000-0000-0000118E0000}"/>
    <cellStyle name="40 % - Markeringsfarve4 3 2 4 3 5" xfId="29901" xr:uid="{00000000-0005-0000-0000-00000E8E0000}"/>
    <cellStyle name="40 % - Markeringsfarve4 3 2 4 4" xfId="9025" xr:uid="{00000000-0005-0000-0000-0000FB270000}"/>
    <cellStyle name="40 % - Markeringsfarve4 3 2 4 4 2" xfId="16968" xr:uid="{00000000-0005-0000-0000-0000FC270000}"/>
    <cellStyle name="40 % - Markeringsfarve4 3 2 4 4 2 2" xfId="39491" xr:uid="{00000000-0005-0000-0000-0000138E0000}"/>
    <cellStyle name="40 % - Markeringsfarve4 3 2 4 4 3" xfId="16969" xr:uid="{00000000-0005-0000-0000-0000FD270000}"/>
    <cellStyle name="40 % - Markeringsfarve4 3 2 4 4 3 2" xfId="39492" xr:uid="{00000000-0005-0000-0000-0000148E0000}"/>
    <cellStyle name="40 % - Markeringsfarve4 3 2 4 4 4" xfId="16970" xr:uid="{00000000-0005-0000-0000-0000FE270000}"/>
    <cellStyle name="40 % - Markeringsfarve4 3 2 4 4 4 2" xfId="39493" xr:uid="{00000000-0005-0000-0000-0000158E0000}"/>
    <cellStyle name="40 % - Markeringsfarve4 3 2 4 4 5" xfId="31674" xr:uid="{00000000-0005-0000-0000-0000128E0000}"/>
    <cellStyle name="40 % - Markeringsfarve4 3 2 4 5" xfId="16971" xr:uid="{00000000-0005-0000-0000-0000FF270000}"/>
    <cellStyle name="40 % - Markeringsfarve4 3 2 4 5 2" xfId="39494" xr:uid="{00000000-0005-0000-0000-0000168E0000}"/>
    <cellStyle name="40 % - Markeringsfarve4 3 2 4 6" xfId="16972" xr:uid="{00000000-0005-0000-0000-000000280000}"/>
    <cellStyle name="40 % - Markeringsfarve4 3 2 4 6 2" xfId="39495" xr:uid="{00000000-0005-0000-0000-0000178E0000}"/>
    <cellStyle name="40 % - Markeringsfarve4 3 2 4 7" xfId="16973" xr:uid="{00000000-0005-0000-0000-000001280000}"/>
    <cellStyle name="40 % - Markeringsfarve4 3 2 4 7 2" xfId="39496" xr:uid="{00000000-0005-0000-0000-0000188E0000}"/>
    <cellStyle name="40 % - Markeringsfarve4 3 2 4 8" xfId="28042" xr:uid="{00000000-0005-0000-0000-0000018E0000}"/>
    <cellStyle name="40 % - Markeringsfarve4 3 2 5" xfId="1533" xr:uid="{00000000-0005-0000-0000-000002280000}"/>
    <cellStyle name="40 % - Markeringsfarve4 3 2 5 2" xfId="1534" xr:uid="{00000000-0005-0000-0000-000003280000}"/>
    <cellStyle name="40 % - Markeringsfarve4 3 2 5 2 2" xfId="6164" xr:uid="{00000000-0005-0000-0000-000004280000}"/>
    <cellStyle name="40 % - Markeringsfarve4 3 2 5 2 2 2" xfId="16974" xr:uid="{00000000-0005-0000-0000-000005280000}"/>
    <cellStyle name="40 % - Markeringsfarve4 3 2 5 2 2 2 2" xfId="39497" xr:uid="{00000000-0005-0000-0000-00001C8E0000}"/>
    <cellStyle name="40 % - Markeringsfarve4 3 2 5 2 2 3" xfId="16975" xr:uid="{00000000-0005-0000-0000-000006280000}"/>
    <cellStyle name="40 % - Markeringsfarve4 3 2 5 2 2 3 2" xfId="39498" xr:uid="{00000000-0005-0000-0000-00001D8E0000}"/>
    <cellStyle name="40 % - Markeringsfarve4 3 2 5 2 2 4" xfId="16976" xr:uid="{00000000-0005-0000-0000-000007280000}"/>
    <cellStyle name="40 % - Markeringsfarve4 3 2 5 2 2 4 2" xfId="39499" xr:uid="{00000000-0005-0000-0000-00001E8E0000}"/>
    <cellStyle name="40 % - Markeringsfarve4 3 2 5 2 2 5" xfId="29904" xr:uid="{00000000-0005-0000-0000-00001B8E0000}"/>
    <cellStyle name="40 % - Markeringsfarve4 3 2 5 2 3" xfId="9028" xr:uid="{00000000-0005-0000-0000-000008280000}"/>
    <cellStyle name="40 % - Markeringsfarve4 3 2 5 2 3 2" xfId="31677" xr:uid="{00000000-0005-0000-0000-00001F8E0000}"/>
    <cellStyle name="40 % - Markeringsfarve4 3 2 5 2 4" xfId="16977" xr:uid="{00000000-0005-0000-0000-000009280000}"/>
    <cellStyle name="40 % - Markeringsfarve4 3 2 5 2 4 2" xfId="39500" xr:uid="{00000000-0005-0000-0000-0000208E0000}"/>
    <cellStyle name="40 % - Markeringsfarve4 3 2 5 2 5" xfId="16978" xr:uid="{00000000-0005-0000-0000-00000A280000}"/>
    <cellStyle name="40 % - Markeringsfarve4 3 2 5 2 5 2" xfId="39501" xr:uid="{00000000-0005-0000-0000-0000218E0000}"/>
    <cellStyle name="40 % - Markeringsfarve4 3 2 5 2 6" xfId="28045" xr:uid="{00000000-0005-0000-0000-00001A8E0000}"/>
    <cellStyle name="40 % - Markeringsfarve4 3 2 5 3" xfId="6163" xr:uid="{00000000-0005-0000-0000-00000B280000}"/>
    <cellStyle name="40 % - Markeringsfarve4 3 2 5 3 2" xfId="16979" xr:uid="{00000000-0005-0000-0000-00000C280000}"/>
    <cellStyle name="40 % - Markeringsfarve4 3 2 5 3 2 2" xfId="39502" xr:uid="{00000000-0005-0000-0000-0000238E0000}"/>
    <cellStyle name="40 % - Markeringsfarve4 3 2 5 3 3" xfId="16980" xr:uid="{00000000-0005-0000-0000-00000D280000}"/>
    <cellStyle name="40 % - Markeringsfarve4 3 2 5 3 3 2" xfId="39503" xr:uid="{00000000-0005-0000-0000-0000248E0000}"/>
    <cellStyle name="40 % - Markeringsfarve4 3 2 5 3 4" xfId="16981" xr:uid="{00000000-0005-0000-0000-00000E280000}"/>
    <cellStyle name="40 % - Markeringsfarve4 3 2 5 3 4 2" xfId="39504" xr:uid="{00000000-0005-0000-0000-0000258E0000}"/>
    <cellStyle name="40 % - Markeringsfarve4 3 2 5 3 5" xfId="29903" xr:uid="{00000000-0005-0000-0000-0000228E0000}"/>
    <cellStyle name="40 % - Markeringsfarve4 3 2 5 4" xfId="9027" xr:uid="{00000000-0005-0000-0000-00000F280000}"/>
    <cellStyle name="40 % - Markeringsfarve4 3 2 5 4 2" xfId="16982" xr:uid="{00000000-0005-0000-0000-000010280000}"/>
    <cellStyle name="40 % - Markeringsfarve4 3 2 5 4 2 2" xfId="39505" xr:uid="{00000000-0005-0000-0000-0000278E0000}"/>
    <cellStyle name="40 % - Markeringsfarve4 3 2 5 4 3" xfId="16983" xr:uid="{00000000-0005-0000-0000-000011280000}"/>
    <cellStyle name="40 % - Markeringsfarve4 3 2 5 4 3 2" xfId="39506" xr:uid="{00000000-0005-0000-0000-0000288E0000}"/>
    <cellStyle name="40 % - Markeringsfarve4 3 2 5 4 4" xfId="16984" xr:uid="{00000000-0005-0000-0000-000012280000}"/>
    <cellStyle name="40 % - Markeringsfarve4 3 2 5 4 4 2" xfId="39507" xr:uid="{00000000-0005-0000-0000-0000298E0000}"/>
    <cellStyle name="40 % - Markeringsfarve4 3 2 5 4 5" xfId="31676" xr:uid="{00000000-0005-0000-0000-0000268E0000}"/>
    <cellStyle name="40 % - Markeringsfarve4 3 2 5 5" xfId="16985" xr:uid="{00000000-0005-0000-0000-000013280000}"/>
    <cellStyle name="40 % - Markeringsfarve4 3 2 5 5 2" xfId="39508" xr:uid="{00000000-0005-0000-0000-00002A8E0000}"/>
    <cellStyle name="40 % - Markeringsfarve4 3 2 5 6" xfId="16986" xr:uid="{00000000-0005-0000-0000-000014280000}"/>
    <cellStyle name="40 % - Markeringsfarve4 3 2 5 6 2" xfId="39509" xr:uid="{00000000-0005-0000-0000-00002B8E0000}"/>
    <cellStyle name="40 % - Markeringsfarve4 3 2 5 7" xfId="16987" xr:uid="{00000000-0005-0000-0000-000015280000}"/>
    <cellStyle name="40 % - Markeringsfarve4 3 2 5 7 2" xfId="39510" xr:uid="{00000000-0005-0000-0000-00002C8E0000}"/>
    <cellStyle name="40 % - Markeringsfarve4 3 2 5 8" xfId="28044" xr:uid="{00000000-0005-0000-0000-0000198E0000}"/>
    <cellStyle name="40 % - Markeringsfarve4 3 2 6" xfId="16988" xr:uid="{00000000-0005-0000-0000-000016280000}"/>
    <cellStyle name="40 % - Markeringsfarve4 3 2 6 2" xfId="16989" xr:uid="{00000000-0005-0000-0000-000017280000}"/>
    <cellStyle name="40 % - Markeringsfarve4 3 2 6 3" xfId="16990" xr:uid="{00000000-0005-0000-0000-000018280000}"/>
    <cellStyle name="40 % - Markeringsfarve4 3 2 6 3 2" xfId="16991" xr:uid="{00000000-0005-0000-0000-000019280000}"/>
    <cellStyle name="40 % - Markeringsfarve4 3 2 6 3 2 2" xfId="39513" xr:uid="{00000000-0005-0000-0000-00002F8E0000}"/>
    <cellStyle name="40 % - Markeringsfarve4 3 2 6 3 3" xfId="16992" xr:uid="{00000000-0005-0000-0000-00001A280000}"/>
    <cellStyle name="40 % - Markeringsfarve4 3 2 6 3 3 2" xfId="39514" xr:uid="{00000000-0005-0000-0000-0000308E0000}"/>
    <cellStyle name="40 % - Markeringsfarve4 3 2 6 3 4" xfId="39512" xr:uid="{00000000-0005-0000-0000-00002E8E0000}"/>
    <cellStyle name="40 % - Markeringsfarve4 3 2 6 4" xfId="39511" xr:uid="{00000000-0005-0000-0000-00002D8E0000}"/>
    <cellStyle name="40 % - Markeringsfarve4 3 2 7" xfId="16993" xr:uid="{00000000-0005-0000-0000-00001B280000}"/>
    <cellStyle name="40 % - Markeringsfarve4 3 2 7 2" xfId="16994" xr:uid="{00000000-0005-0000-0000-00001C280000}"/>
    <cellStyle name="40 % - Markeringsfarve4 3 2 7 2 2" xfId="39516" xr:uid="{00000000-0005-0000-0000-0000328E0000}"/>
    <cellStyle name="40 % - Markeringsfarve4 3 2 7 3" xfId="16995" xr:uid="{00000000-0005-0000-0000-00001D280000}"/>
    <cellStyle name="40 % - Markeringsfarve4 3 2 7 3 2" xfId="39517" xr:uid="{00000000-0005-0000-0000-0000338E0000}"/>
    <cellStyle name="40 % - Markeringsfarve4 3 2 7 4" xfId="16996" xr:uid="{00000000-0005-0000-0000-00001E280000}"/>
    <cellStyle name="40 % - Markeringsfarve4 3 2 7 4 2" xfId="39518" xr:uid="{00000000-0005-0000-0000-0000348E0000}"/>
    <cellStyle name="40 % - Markeringsfarve4 3 2 7 5" xfId="39515" xr:uid="{00000000-0005-0000-0000-0000318E0000}"/>
    <cellStyle name="40 % - Markeringsfarve4 3 2 8" xfId="16997" xr:uid="{00000000-0005-0000-0000-00001F280000}"/>
    <cellStyle name="40 % - Markeringsfarve4 3 2 8 2" xfId="39519" xr:uid="{00000000-0005-0000-0000-0000358E0000}"/>
    <cellStyle name="40 % - Markeringsfarve4 3 2 9" xfId="16998" xr:uid="{00000000-0005-0000-0000-000020280000}"/>
    <cellStyle name="40 % - Markeringsfarve4 3 2 9 2" xfId="39520" xr:uid="{00000000-0005-0000-0000-0000368E0000}"/>
    <cellStyle name="40 % - Markeringsfarve4 3 3" xfId="1535" xr:uid="{00000000-0005-0000-0000-000021280000}"/>
    <cellStyle name="40 % - Markeringsfarve4 3 3 2" xfId="1536" xr:uid="{00000000-0005-0000-0000-000022280000}"/>
    <cellStyle name="40 % - Markeringsfarve4 3 3 2 2" xfId="1537" xr:uid="{00000000-0005-0000-0000-000023280000}"/>
    <cellStyle name="40 % - Markeringsfarve4 3 3 2 2 2" xfId="6166" xr:uid="{00000000-0005-0000-0000-000024280000}"/>
    <cellStyle name="40 % - Markeringsfarve4 3 3 2 2 2 2" xfId="16999" xr:uid="{00000000-0005-0000-0000-000025280000}"/>
    <cellStyle name="40 % - Markeringsfarve4 3 3 2 2 2 2 2" xfId="39521" xr:uid="{00000000-0005-0000-0000-00003A8E0000}"/>
    <cellStyle name="40 % - Markeringsfarve4 3 3 2 2 2 3" xfId="17000" xr:uid="{00000000-0005-0000-0000-000026280000}"/>
    <cellStyle name="40 % - Markeringsfarve4 3 3 2 2 2 3 2" xfId="39522" xr:uid="{00000000-0005-0000-0000-00003B8E0000}"/>
    <cellStyle name="40 % - Markeringsfarve4 3 3 2 2 2 4" xfId="17001" xr:uid="{00000000-0005-0000-0000-000027280000}"/>
    <cellStyle name="40 % - Markeringsfarve4 3 3 2 2 2 4 2" xfId="39523" xr:uid="{00000000-0005-0000-0000-00003C8E0000}"/>
    <cellStyle name="40 % - Markeringsfarve4 3 3 2 2 2 5" xfId="29906" xr:uid="{00000000-0005-0000-0000-0000398E0000}"/>
    <cellStyle name="40 % - Markeringsfarve4 3 3 2 2 3" xfId="9030" xr:uid="{00000000-0005-0000-0000-000028280000}"/>
    <cellStyle name="40 % - Markeringsfarve4 3 3 2 2 3 2" xfId="31679" xr:uid="{00000000-0005-0000-0000-00003D8E0000}"/>
    <cellStyle name="40 % - Markeringsfarve4 3 3 2 2 4" xfId="17002" xr:uid="{00000000-0005-0000-0000-000029280000}"/>
    <cellStyle name="40 % - Markeringsfarve4 3 3 2 2 4 2" xfId="39524" xr:uid="{00000000-0005-0000-0000-00003E8E0000}"/>
    <cellStyle name="40 % - Markeringsfarve4 3 3 2 2 5" xfId="17003" xr:uid="{00000000-0005-0000-0000-00002A280000}"/>
    <cellStyle name="40 % - Markeringsfarve4 3 3 2 2 5 2" xfId="39525" xr:uid="{00000000-0005-0000-0000-00003F8E0000}"/>
    <cellStyle name="40 % - Markeringsfarve4 3 3 2 2 6" xfId="28047" xr:uid="{00000000-0005-0000-0000-0000388E0000}"/>
    <cellStyle name="40 % - Markeringsfarve4 3 3 2 3" xfId="6165" xr:uid="{00000000-0005-0000-0000-00002B280000}"/>
    <cellStyle name="40 % - Markeringsfarve4 3 3 2 3 2" xfId="17004" xr:uid="{00000000-0005-0000-0000-00002C280000}"/>
    <cellStyle name="40 % - Markeringsfarve4 3 3 2 3 2 2" xfId="39526" xr:uid="{00000000-0005-0000-0000-0000418E0000}"/>
    <cellStyle name="40 % - Markeringsfarve4 3 3 2 3 3" xfId="17005" xr:uid="{00000000-0005-0000-0000-00002D280000}"/>
    <cellStyle name="40 % - Markeringsfarve4 3 3 2 3 3 2" xfId="39527" xr:uid="{00000000-0005-0000-0000-0000428E0000}"/>
    <cellStyle name="40 % - Markeringsfarve4 3 3 2 3 4" xfId="17006" xr:uid="{00000000-0005-0000-0000-00002E280000}"/>
    <cellStyle name="40 % - Markeringsfarve4 3 3 2 3 4 2" xfId="39528" xr:uid="{00000000-0005-0000-0000-0000438E0000}"/>
    <cellStyle name="40 % - Markeringsfarve4 3 3 2 3 5" xfId="29905" xr:uid="{00000000-0005-0000-0000-0000408E0000}"/>
    <cellStyle name="40 % - Markeringsfarve4 3 3 2 4" xfId="9029" xr:uid="{00000000-0005-0000-0000-00002F280000}"/>
    <cellStyle name="40 % - Markeringsfarve4 3 3 2 4 2" xfId="17007" xr:uid="{00000000-0005-0000-0000-000030280000}"/>
    <cellStyle name="40 % - Markeringsfarve4 3 3 2 4 2 2" xfId="39529" xr:uid="{00000000-0005-0000-0000-0000458E0000}"/>
    <cellStyle name="40 % - Markeringsfarve4 3 3 2 4 3" xfId="17008" xr:uid="{00000000-0005-0000-0000-000031280000}"/>
    <cellStyle name="40 % - Markeringsfarve4 3 3 2 4 3 2" xfId="39530" xr:uid="{00000000-0005-0000-0000-0000468E0000}"/>
    <cellStyle name="40 % - Markeringsfarve4 3 3 2 4 4" xfId="17009" xr:uid="{00000000-0005-0000-0000-000032280000}"/>
    <cellStyle name="40 % - Markeringsfarve4 3 3 2 4 4 2" xfId="39531" xr:uid="{00000000-0005-0000-0000-0000478E0000}"/>
    <cellStyle name="40 % - Markeringsfarve4 3 3 2 4 5" xfId="31678" xr:uid="{00000000-0005-0000-0000-0000448E0000}"/>
    <cellStyle name="40 % - Markeringsfarve4 3 3 2 5" xfId="17010" xr:uid="{00000000-0005-0000-0000-000033280000}"/>
    <cellStyle name="40 % - Markeringsfarve4 3 3 2 5 2" xfId="39532" xr:uid="{00000000-0005-0000-0000-0000488E0000}"/>
    <cellStyle name="40 % - Markeringsfarve4 3 3 2 6" xfId="17011" xr:uid="{00000000-0005-0000-0000-000034280000}"/>
    <cellStyle name="40 % - Markeringsfarve4 3 3 2 6 2" xfId="39533" xr:uid="{00000000-0005-0000-0000-0000498E0000}"/>
    <cellStyle name="40 % - Markeringsfarve4 3 3 2 7" xfId="17012" xr:uid="{00000000-0005-0000-0000-000035280000}"/>
    <cellStyle name="40 % - Markeringsfarve4 3 3 2 7 2" xfId="39534" xr:uid="{00000000-0005-0000-0000-00004A8E0000}"/>
    <cellStyle name="40 % - Markeringsfarve4 3 3 2 8" xfId="28046" xr:uid="{00000000-0005-0000-0000-0000378E0000}"/>
    <cellStyle name="40 % - Markeringsfarve4 3 3 3" xfId="17013" xr:uid="{00000000-0005-0000-0000-000036280000}"/>
    <cellStyle name="40 % - Markeringsfarve4 3 3 3 2" xfId="17014" xr:uid="{00000000-0005-0000-0000-000037280000}"/>
    <cellStyle name="40 % - Markeringsfarve4 3 3 3 3" xfId="17015" xr:uid="{00000000-0005-0000-0000-000038280000}"/>
    <cellStyle name="40 % - Markeringsfarve4 3 3 3 3 2" xfId="17016" xr:uid="{00000000-0005-0000-0000-000039280000}"/>
    <cellStyle name="40 % - Markeringsfarve4 3 3 3 3 2 2" xfId="39537" xr:uid="{00000000-0005-0000-0000-00004D8E0000}"/>
    <cellStyle name="40 % - Markeringsfarve4 3 3 3 3 3" xfId="17017" xr:uid="{00000000-0005-0000-0000-00003A280000}"/>
    <cellStyle name="40 % - Markeringsfarve4 3 3 3 3 3 2" xfId="39538" xr:uid="{00000000-0005-0000-0000-00004E8E0000}"/>
    <cellStyle name="40 % - Markeringsfarve4 3 3 3 3 4" xfId="39536" xr:uid="{00000000-0005-0000-0000-00004C8E0000}"/>
    <cellStyle name="40 % - Markeringsfarve4 3 3 3 4" xfId="39535" xr:uid="{00000000-0005-0000-0000-00004B8E0000}"/>
    <cellStyle name="40 % - Markeringsfarve4 3 3 4" xfId="17018" xr:uid="{00000000-0005-0000-0000-00003B280000}"/>
    <cellStyle name="40 % - Markeringsfarve4 3 3 4 2" xfId="17019" xr:uid="{00000000-0005-0000-0000-00003C280000}"/>
    <cellStyle name="40 % - Markeringsfarve4 3 3 4 2 2" xfId="39540" xr:uid="{00000000-0005-0000-0000-0000508E0000}"/>
    <cellStyle name="40 % - Markeringsfarve4 3 3 4 3" xfId="17020" xr:uid="{00000000-0005-0000-0000-00003D280000}"/>
    <cellStyle name="40 % - Markeringsfarve4 3 3 4 3 2" xfId="39541" xr:uid="{00000000-0005-0000-0000-0000518E0000}"/>
    <cellStyle name="40 % - Markeringsfarve4 3 3 4 4" xfId="17021" xr:uid="{00000000-0005-0000-0000-00003E280000}"/>
    <cellStyle name="40 % - Markeringsfarve4 3 3 4 4 2" xfId="39542" xr:uid="{00000000-0005-0000-0000-0000528E0000}"/>
    <cellStyle name="40 % - Markeringsfarve4 3 3 4 5" xfId="39539" xr:uid="{00000000-0005-0000-0000-00004F8E0000}"/>
    <cellStyle name="40 % - Markeringsfarve4 3 3 5" xfId="17022" xr:uid="{00000000-0005-0000-0000-00003F280000}"/>
    <cellStyle name="40 % - Markeringsfarve4 3 3 5 2" xfId="39543" xr:uid="{00000000-0005-0000-0000-0000538E0000}"/>
    <cellStyle name="40 % - Markeringsfarve4 3 3 6" xfId="17023" xr:uid="{00000000-0005-0000-0000-000040280000}"/>
    <cellStyle name="40 % - Markeringsfarve4 3 3 6 2" xfId="39544" xr:uid="{00000000-0005-0000-0000-0000548E0000}"/>
    <cellStyle name="40 % - Markeringsfarve4 3 3 7" xfId="17024" xr:uid="{00000000-0005-0000-0000-000041280000}"/>
    <cellStyle name="40 % - Markeringsfarve4 3 3 7 2" xfId="39545" xr:uid="{00000000-0005-0000-0000-0000558E0000}"/>
    <cellStyle name="40 % - Markeringsfarve4 3 4" xfId="1538" xr:uid="{00000000-0005-0000-0000-000042280000}"/>
    <cellStyle name="40 % - Markeringsfarve4 3 4 2" xfId="1539" xr:uid="{00000000-0005-0000-0000-000043280000}"/>
    <cellStyle name="40 % - Markeringsfarve4 3 4 2 2" xfId="1540" xr:uid="{00000000-0005-0000-0000-000044280000}"/>
    <cellStyle name="40 % - Markeringsfarve4 3 4 2 2 2" xfId="6168" xr:uid="{00000000-0005-0000-0000-000045280000}"/>
    <cellStyle name="40 % - Markeringsfarve4 3 4 2 2 2 2" xfId="17025" xr:uid="{00000000-0005-0000-0000-000046280000}"/>
    <cellStyle name="40 % - Markeringsfarve4 3 4 2 2 2 2 2" xfId="39546" xr:uid="{00000000-0005-0000-0000-0000598E0000}"/>
    <cellStyle name="40 % - Markeringsfarve4 3 4 2 2 2 3" xfId="17026" xr:uid="{00000000-0005-0000-0000-000047280000}"/>
    <cellStyle name="40 % - Markeringsfarve4 3 4 2 2 2 3 2" xfId="39547" xr:uid="{00000000-0005-0000-0000-00005A8E0000}"/>
    <cellStyle name="40 % - Markeringsfarve4 3 4 2 2 2 4" xfId="17027" xr:uid="{00000000-0005-0000-0000-000048280000}"/>
    <cellStyle name="40 % - Markeringsfarve4 3 4 2 2 2 4 2" xfId="39548" xr:uid="{00000000-0005-0000-0000-00005B8E0000}"/>
    <cellStyle name="40 % - Markeringsfarve4 3 4 2 2 2 5" xfId="29908" xr:uid="{00000000-0005-0000-0000-0000588E0000}"/>
    <cellStyle name="40 % - Markeringsfarve4 3 4 2 2 3" xfId="9032" xr:uid="{00000000-0005-0000-0000-000049280000}"/>
    <cellStyle name="40 % - Markeringsfarve4 3 4 2 2 3 2" xfId="31681" xr:uid="{00000000-0005-0000-0000-00005C8E0000}"/>
    <cellStyle name="40 % - Markeringsfarve4 3 4 2 2 4" xfId="17028" xr:uid="{00000000-0005-0000-0000-00004A280000}"/>
    <cellStyle name="40 % - Markeringsfarve4 3 4 2 2 4 2" xfId="39549" xr:uid="{00000000-0005-0000-0000-00005D8E0000}"/>
    <cellStyle name="40 % - Markeringsfarve4 3 4 2 2 5" xfId="17029" xr:uid="{00000000-0005-0000-0000-00004B280000}"/>
    <cellStyle name="40 % - Markeringsfarve4 3 4 2 2 5 2" xfId="39550" xr:uid="{00000000-0005-0000-0000-00005E8E0000}"/>
    <cellStyle name="40 % - Markeringsfarve4 3 4 2 2 6" xfId="28049" xr:uid="{00000000-0005-0000-0000-0000578E0000}"/>
    <cellStyle name="40 % - Markeringsfarve4 3 4 2 3" xfId="6167" xr:uid="{00000000-0005-0000-0000-00004C280000}"/>
    <cellStyle name="40 % - Markeringsfarve4 3 4 2 3 2" xfId="17030" xr:uid="{00000000-0005-0000-0000-00004D280000}"/>
    <cellStyle name="40 % - Markeringsfarve4 3 4 2 3 2 2" xfId="39551" xr:uid="{00000000-0005-0000-0000-0000608E0000}"/>
    <cellStyle name="40 % - Markeringsfarve4 3 4 2 3 3" xfId="17031" xr:uid="{00000000-0005-0000-0000-00004E280000}"/>
    <cellStyle name="40 % - Markeringsfarve4 3 4 2 3 3 2" xfId="39552" xr:uid="{00000000-0005-0000-0000-0000618E0000}"/>
    <cellStyle name="40 % - Markeringsfarve4 3 4 2 3 4" xfId="17032" xr:uid="{00000000-0005-0000-0000-00004F280000}"/>
    <cellStyle name="40 % - Markeringsfarve4 3 4 2 3 4 2" xfId="39553" xr:uid="{00000000-0005-0000-0000-0000628E0000}"/>
    <cellStyle name="40 % - Markeringsfarve4 3 4 2 3 5" xfId="29907" xr:uid="{00000000-0005-0000-0000-00005F8E0000}"/>
    <cellStyle name="40 % - Markeringsfarve4 3 4 2 4" xfId="9031" xr:uid="{00000000-0005-0000-0000-000050280000}"/>
    <cellStyle name="40 % - Markeringsfarve4 3 4 2 4 2" xfId="17033" xr:uid="{00000000-0005-0000-0000-000051280000}"/>
    <cellStyle name="40 % - Markeringsfarve4 3 4 2 4 2 2" xfId="39554" xr:uid="{00000000-0005-0000-0000-0000648E0000}"/>
    <cellStyle name="40 % - Markeringsfarve4 3 4 2 4 3" xfId="17034" xr:uid="{00000000-0005-0000-0000-000052280000}"/>
    <cellStyle name="40 % - Markeringsfarve4 3 4 2 4 3 2" xfId="39555" xr:uid="{00000000-0005-0000-0000-0000658E0000}"/>
    <cellStyle name="40 % - Markeringsfarve4 3 4 2 4 4" xfId="17035" xr:uid="{00000000-0005-0000-0000-000053280000}"/>
    <cellStyle name="40 % - Markeringsfarve4 3 4 2 4 4 2" xfId="39556" xr:uid="{00000000-0005-0000-0000-0000668E0000}"/>
    <cellStyle name="40 % - Markeringsfarve4 3 4 2 4 5" xfId="31680" xr:uid="{00000000-0005-0000-0000-0000638E0000}"/>
    <cellStyle name="40 % - Markeringsfarve4 3 4 2 5" xfId="17036" xr:uid="{00000000-0005-0000-0000-000054280000}"/>
    <cellStyle name="40 % - Markeringsfarve4 3 4 2 5 2" xfId="39557" xr:uid="{00000000-0005-0000-0000-0000678E0000}"/>
    <cellStyle name="40 % - Markeringsfarve4 3 4 2 6" xfId="17037" xr:uid="{00000000-0005-0000-0000-000055280000}"/>
    <cellStyle name="40 % - Markeringsfarve4 3 4 2 6 2" xfId="39558" xr:uid="{00000000-0005-0000-0000-0000688E0000}"/>
    <cellStyle name="40 % - Markeringsfarve4 3 4 2 7" xfId="17038" xr:uid="{00000000-0005-0000-0000-000056280000}"/>
    <cellStyle name="40 % - Markeringsfarve4 3 4 2 7 2" xfId="39559" xr:uid="{00000000-0005-0000-0000-0000698E0000}"/>
    <cellStyle name="40 % - Markeringsfarve4 3 4 2 8" xfId="28048" xr:uid="{00000000-0005-0000-0000-0000568E0000}"/>
    <cellStyle name="40 % - Markeringsfarve4 3 4 3" xfId="17039" xr:uid="{00000000-0005-0000-0000-000057280000}"/>
    <cellStyle name="40 % - Markeringsfarve4 3 4 3 2" xfId="17040" xr:uid="{00000000-0005-0000-0000-000058280000}"/>
    <cellStyle name="40 % - Markeringsfarve4 3 4 3 3" xfId="17041" xr:uid="{00000000-0005-0000-0000-000059280000}"/>
    <cellStyle name="40 % - Markeringsfarve4 3 4 3 3 2" xfId="17042" xr:uid="{00000000-0005-0000-0000-00005A280000}"/>
    <cellStyle name="40 % - Markeringsfarve4 3 4 3 3 2 2" xfId="39562" xr:uid="{00000000-0005-0000-0000-00006C8E0000}"/>
    <cellStyle name="40 % - Markeringsfarve4 3 4 3 3 3" xfId="17043" xr:uid="{00000000-0005-0000-0000-00005B280000}"/>
    <cellStyle name="40 % - Markeringsfarve4 3 4 3 3 3 2" xfId="39563" xr:uid="{00000000-0005-0000-0000-00006D8E0000}"/>
    <cellStyle name="40 % - Markeringsfarve4 3 4 3 3 4" xfId="39561" xr:uid="{00000000-0005-0000-0000-00006B8E0000}"/>
    <cellStyle name="40 % - Markeringsfarve4 3 4 3 4" xfId="39560" xr:uid="{00000000-0005-0000-0000-00006A8E0000}"/>
    <cellStyle name="40 % - Markeringsfarve4 3 4 4" xfId="17044" xr:uid="{00000000-0005-0000-0000-00005C280000}"/>
    <cellStyle name="40 % - Markeringsfarve4 3 4 4 2" xfId="17045" xr:uid="{00000000-0005-0000-0000-00005D280000}"/>
    <cellStyle name="40 % - Markeringsfarve4 3 4 4 2 2" xfId="39565" xr:uid="{00000000-0005-0000-0000-00006F8E0000}"/>
    <cellStyle name="40 % - Markeringsfarve4 3 4 4 3" xfId="17046" xr:uid="{00000000-0005-0000-0000-00005E280000}"/>
    <cellStyle name="40 % - Markeringsfarve4 3 4 4 3 2" xfId="39566" xr:uid="{00000000-0005-0000-0000-0000708E0000}"/>
    <cellStyle name="40 % - Markeringsfarve4 3 4 4 4" xfId="17047" xr:uid="{00000000-0005-0000-0000-00005F280000}"/>
    <cellStyle name="40 % - Markeringsfarve4 3 4 4 4 2" xfId="39567" xr:uid="{00000000-0005-0000-0000-0000718E0000}"/>
    <cellStyle name="40 % - Markeringsfarve4 3 4 4 5" xfId="39564" xr:uid="{00000000-0005-0000-0000-00006E8E0000}"/>
    <cellStyle name="40 % - Markeringsfarve4 3 4 5" xfId="17048" xr:uid="{00000000-0005-0000-0000-000060280000}"/>
    <cellStyle name="40 % - Markeringsfarve4 3 4 5 2" xfId="39568" xr:uid="{00000000-0005-0000-0000-0000728E0000}"/>
    <cellStyle name="40 % - Markeringsfarve4 3 4 6" xfId="17049" xr:uid="{00000000-0005-0000-0000-000061280000}"/>
    <cellStyle name="40 % - Markeringsfarve4 3 4 6 2" xfId="39569" xr:uid="{00000000-0005-0000-0000-0000738E0000}"/>
    <cellStyle name="40 % - Markeringsfarve4 3 4 7" xfId="17050" xr:uid="{00000000-0005-0000-0000-000062280000}"/>
    <cellStyle name="40 % - Markeringsfarve4 3 4 7 2" xfId="39570" xr:uid="{00000000-0005-0000-0000-0000748E0000}"/>
    <cellStyle name="40 % - Markeringsfarve4 3 5" xfId="1541" xr:uid="{00000000-0005-0000-0000-000063280000}"/>
    <cellStyle name="40 % - Markeringsfarve4 3 5 10" xfId="17051" xr:uid="{00000000-0005-0000-0000-000064280000}"/>
    <cellStyle name="40 % - Markeringsfarve4 3 5 10 2" xfId="39571" xr:uid="{00000000-0005-0000-0000-0000768E0000}"/>
    <cellStyle name="40 % - Markeringsfarve4 3 5 11" xfId="28050" xr:uid="{00000000-0005-0000-0000-0000758E0000}"/>
    <cellStyle name="40 % - Markeringsfarve4 3 5 2" xfId="1542" xr:uid="{00000000-0005-0000-0000-000065280000}"/>
    <cellStyle name="40 % - Markeringsfarve4 3 5 2 2" xfId="1543" xr:uid="{00000000-0005-0000-0000-000066280000}"/>
    <cellStyle name="40 % - Markeringsfarve4 3 5 2 2 2" xfId="6171" xr:uid="{00000000-0005-0000-0000-000067280000}"/>
    <cellStyle name="40 % - Markeringsfarve4 3 5 2 2 2 2" xfId="17052" xr:uid="{00000000-0005-0000-0000-000068280000}"/>
    <cellStyle name="40 % - Markeringsfarve4 3 5 2 2 2 2 2" xfId="39572" xr:uid="{00000000-0005-0000-0000-00007A8E0000}"/>
    <cellStyle name="40 % - Markeringsfarve4 3 5 2 2 2 3" xfId="17053" xr:uid="{00000000-0005-0000-0000-000069280000}"/>
    <cellStyle name="40 % - Markeringsfarve4 3 5 2 2 2 3 2" xfId="39573" xr:uid="{00000000-0005-0000-0000-00007B8E0000}"/>
    <cellStyle name="40 % - Markeringsfarve4 3 5 2 2 2 4" xfId="17054" xr:uid="{00000000-0005-0000-0000-00006A280000}"/>
    <cellStyle name="40 % - Markeringsfarve4 3 5 2 2 2 4 2" xfId="39574" xr:uid="{00000000-0005-0000-0000-00007C8E0000}"/>
    <cellStyle name="40 % - Markeringsfarve4 3 5 2 2 2 5" xfId="29911" xr:uid="{00000000-0005-0000-0000-0000798E0000}"/>
    <cellStyle name="40 % - Markeringsfarve4 3 5 2 2 3" xfId="9035" xr:uid="{00000000-0005-0000-0000-00006B280000}"/>
    <cellStyle name="40 % - Markeringsfarve4 3 5 2 2 3 2" xfId="31684" xr:uid="{00000000-0005-0000-0000-00007D8E0000}"/>
    <cellStyle name="40 % - Markeringsfarve4 3 5 2 2 4" xfId="17055" xr:uid="{00000000-0005-0000-0000-00006C280000}"/>
    <cellStyle name="40 % - Markeringsfarve4 3 5 2 2 4 2" xfId="39575" xr:uid="{00000000-0005-0000-0000-00007E8E0000}"/>
    <cellStyle name="40 % - Markeringsfarve4 3 5 2 2 5" xfId="17056" xr:uid="{00000000-0005-0000-0000-00006D280000}"/>
    <cellStyle name="40 % - Markeringsfarve4 3 5 2 2 5 2" xfId="39576" xr:uid="{00000000-0005-0000-0000-00007F8E0000}"/>
    <cellStyle name="40 % - Markeringsfarve4 3 5 2 2 6" xfId="28052" xr:uid="{00000000-0005-0000-0000-0000788E0000}"/>
    <cellStyle name="40 % - Markeringsfarve4 3 5 2 3" xfId="6170" xr:uid="{00000000-0005-0000-0000-00006E280000}"/>
    <cellStyle name="40 % - Markeringsfarve4 3 5 2 3 2" xfId="17057" xr:uid="{00000000-0005-0000-0000-00006F280000}"/>
    <cellStyle name="40 % - Markeringsfarve4 3 5 2 3 2 2" xfId="39577" xr:uid="{00000000-0005-0000-0000-0000818E0000}"/>
    <cellStyle name="40 % - Markeringsfarve4 3 5 2 3 3" xfId="17058" xr:uid="{00000000-0005-0000-0000-000070280000}"/>
    <cellStyle name="40 % - Markeringsfarve4 3 5 2 3 3 2" xfId="39578" xr:uid="{00000000-0005-0000-0000-0000828E0000}"/>
    <cellStyle name="40 % - Markeringsfarve4 3 5 2 3 4" xfId="17059" xr:uid="{00000000-0005-0000-0000-000071280000}"/>
    <cellStyle name="40 % - Markeringsfarve4 3 5 2 3 4 2" xfId="39579" xr:uid="{00000000-0005-0000-0000-0000838E0000}"/>
    <cellStyle name="40 % - Markeringsfarve4 3 5 2 3 5" xfId="29910" xr:uid="{00000000-0005-0000-0000-0000808E0000}"/>
    <cellStyle name="40 % - Markeringsfarve4 3 5 2 4" xfId="9034" xr:uid="{00000000-0005-0000-0000-000072280000}"/>
    <cellStyle name="40 % - Markeringsfarve4 3 5 2 4 2" xfId="17060" xr:uid="{00000000-0005-0000-0000-000073280000}"/>
    <cellStyle name="40 % - Markeringsfarve4 3 5 2 4 2 2" xfId="39580" xr:uid="{00000000-0005-0000-0000-0000858E0000}"/>
    <cellStyle name="40 % - Markeringsfarve4 3 5 2 4 3" xfId="17061" xr:uid="{00000000-0005-0000-0000-000074280000}"/>
    <cellStyle name="40 % - Markeringsfarve4 3 5 2 4 3 2" xfId="39581" xr:uid="{00000000-0005-0000-0000-0000868E0000}"/>
    <cellStyle name="40 % - Markeringsfarve4 3 5 2 4 4" xfId="17062" xr:uid="{00000000-0005-0000-0000-000075280000}"/>
    <cellStyle name="40 % - Markeringsfarve4 3 5 2 4 4 2" xfId="39582" xr:uid="{00000000-0005-0000-0000-0000878E0000}"/>
    <cellStyle name="40 % - Markeringsfarve4 3 5 2 4 5" xfId="31683" xr:uid="{00000000-0005-0000-0000-0000848E0000}"/>
    <cellStyle name="40 % - Markeringsfarve4 3 5 2 5" xfId="17063" xr:uid="{00000000-0005-0000-0000-000076280000}"/>
    <cellStyle name="40 % - Markeringsfarve4 3 5 2 5 2" xfId="39583" xr:uid="{00000000-0005-0000-0000-0000888E0000}"/>
    <cellStyle name="40 % - Markeringsfarve4 3 5 2 6" xfId="17064" xr:uid="{00000000-0005-0000-0000-000077280000}"/>
    <cellStyle name="40 % - Markeringsfarve4 3 5 2 6 2" xfId="39584" xr:uid="{00000000-0005-0000-0000-0000898E0000}"/>
    <cellStyle name="40 % - Markeringsfarve4 3 5 2 7" xfId="17065" xr:uid="{00000000-0005-0000-0000-000078280000}"/>
    <cellStyle name="40 % - Markeringsfarve4 3 5 2 7 2" xfId="39585" xr:uid="{00000000-0005-0000-0000-00008A8E0000}"/>
    <cellStyle name="40 % - Markeringsfarve4 3 5 2 8" xfId="28051" xr:uid="{00000000-0005-0000-0000-0000778E0000}"/>
    <cellStyle name="40 % - Markeringsfarve4 3 5 3" xfId="1544" xr:uid="{00000000-0005-0000-0000-000079280000}"/>
    <cellStyle name="40 % - Markeringsfarve4 3 5 3 2" xfId="1545" xr:uid="{00000000-0005-0000-0000-00007A280000}"/>
    <cellStyle name="40 % - Markeringsfarve4 3 5 3 2 2" xfId="6173" xr:uid="{00000000-0005-0000-0000-00007B280000}"/>
    <cellStyle name="40 % - Markeringsfarve4 3 5 3 2 2 2" xfId="17066" xr:uid="{00000000-0005-0000-0000-00007C280000}"/>
    <cellStyle name="40 % - Markeringsfarve4 3 5 3 2 2 2 2" xfId="39586" xr:uid="{00000000-0005-0000-0000-00008E8E0000}"/>
    <cellStyle name="40 % - Markeringsfarve4 3 5 3 2 2 3" xfId="17067" xr:uid="{00000000-0005-0000-0000-00007D280000}"/>
    <cellStyle name="40 % - Markeringsfarve4 3 5 3 2 2 3 2" xfId="39587" xr:uid="{00000000-0005-0000-0000-00008F8E0000}"/>
    <cellStyle name="40 % - Markeringsfarve4 3 5 3 2 2 4" xfId="17068" xr:uid="{00000000-0005-0000-0000-00007E280000}"/>
    <cellStyle name="40 % - Markeringsfarve4 3 5 3 2 2 4 2" xfId="39588" xr:uid="{00000000-0005-0000-0000-0000908E0000}"/>
    <cellStyle name="40 % - Markeringsfarve4 3 5 3 2 2 5" xfId="29913" xr:uid="{00000000-0005-0000-0000-00008D8E0000}"/>
    <cellStyle name="40 % - Markeringsfarve4 3 5 3 2 3" xfId="9037" xr:uid="{00000000-0005-0000-0000-00007F280000}"/>
    <cellStyle name="40 % - Markeringsfarve4 3 5 3 2 3 2" xfId="31686" xr:uid="{00000000-0005-0000-0000-0000918E0000}"/>
    <cellStyle name="40 % - Markeringsfarve4 3 5 3 2 4" xfId="17069" xr:uid="{00000000-0005-0000-0000-000080280000}"/>
    <cellStyle name="40 % - Markeringsfarve4 3 5 3 2 4 2" xfId="39589" xr:uid="{00000000-0005-0000-0000-0000928E0000}"/>
    <cellStyle name="40 % - Markeringsfarve4 3 5 3 2 5" xfId="17070" xr:uid="{00000000-0005-0000-0000-000081280000}"/>
    <cellStyle name="40 % - Markeringsfarve4 3 5 3 2 5 2" xfId="39590" xr:uid="{00000000-0005-0000-0000-0000938E0000}"/>
    <cellStyle name="40 % - Markeringsfarve4 3 5 3 2 6" xfId="28054" xr:uid="{00000000-0005-0000-0000-00008C8E0000}"/>
    <cellStyle name="40 % - Markeringsfarve4 3 5 3 3" xfId="6172" xr:uid="{00000000-0005-0000-0000-000082280000}"/>
    <cellStyle name="40 % - Markeringsfarve4 3 5 3 3 2" xfId="17071" xr:uid="{00000000-0005-0000-0000-000083280000}"/>
    <cellStyle name="40 % - Markeringsfarve4 3 5 3 3 2 2" xfId="39591" xr:uid="{00000000-0005-0000-0000-0000958E0000}"/>
    <cellStyle name="40 % - Markeringsfarve4 3 5 3 3 3" xfId="17072" xr:uid="{00000000-0005-0000-0000-000084280000}"/>
    <cellStyle name="40 % - Markeringsfarve4 3 5 3 3 3 2" xfId="39592" xr:uid="{00000000-0005-0000-0000-0000968E0000}"/>
    <cellStyle name="40 % - Markeringsfarve4 3 5 3 3 4" xfId="17073" xr:uid="{00000000-0005-0000-0000-000085280000}"/>
    <cellStyle name="40 % - Markeringsfarve4 3 5 3 3 4 2" xfId="39593" xr:uid="{00000000-0005-0000-0000-0000978E0000}"/>
    <cellStyle name="40 % - Markeringsfarve4 3 5 3 3 5" xfId="29912" xr:uid="{00000000-0005-0000-0000-0000948E0000}"/>
    <cellStyle name="40 % - Markeringsfarve4 3 5 3 4" xfId="9036" xr:uid="{00000000-0005-0000-0000-000086280000}"/>
    <cellStyle name="40 % - Markeringsfarve4 3 5 3 4 2" xfId="31685" xr:uid="{00000000-0005-0000-0000-0000988E0000}"/>
    <cellStyle name="40 % - Markeringsfarve4 3 5 3 5" xfId="17074" xr:uid="{00000000-0005-0000-0000-000087280000}"/>
    <cellStyle name="40 % - Markeringsfarve4 3 5 3 5 2" xfId="39594" xr:uid="{00000000-0005-0000-0000-0000998E0000}"/>
    <cellStyle name="40 % - Markeringsfarve4 3 5 3 6" xfId="17075" xr:uid="{00000000-0005-0000-0000-000088280000}"/>
    <cellStyle name="40 % - Markeringsfarve4 3 5 3 6 2" xfId="39595" xr:uid="{00000000-0005-0000-0000-00009A8E0000}"/>
    <cellStyle name="40 % - Markeringsfarve4 3 5 3 7" xfId="28053" xr:uid="{00000000-0005-0000-0000-00008B8E0000}"/>
    <cellStyle name="40 % - Markeringsfarve4 3 5 4" xfId="1546" xr:uid="{00000000-0005-0000-0000-000089280000}"/>
    <cellStyle name="40 % - Markeringsfarve4 3 5 4 2" xfId="6174" xr:uid="{00000000-0005-0000-0000-00008A280000}"/>
    <cellStyle name="40 % - Markeringsfarve4 3 5 4 2 2" xfId="17076" xr:uid="{00000000-0005-0000-0000-00008B280000}"/>
    <cellStyle name="40 % - Markeringsfarve4 3 5 4 2 2 2" xfId="39596" xr:uid="{00000000-0005-0000-0000-00009D8E0000}"/>
    <cellStyle name="40 % - Markeringsfarve4 3 5 4 2 3" xfId="17077" xr:uid="{00000000-0005-0000-0000-00008C280000}"/>
    <cellStyle name="40 % - Markeringsfarve4 3 5 4 2 3 2" xfId="39597" xr:uid="{00000000-0005-0000-0000-00009E8E0000}"/>
    <cellStyle name="40 % - Markeringsfarve4 3 5 4 2 4" xfId="17078" xr:uid="{00000000-0005-0000-0000-00008D280000}"/>
    <cellStyle name="40 % - Markeringsfarve4 3 5 4 2 4 2" xfId="39598" xr:uid="{00000000-0005-0000-0000-00009F8E0000}"/>
    <cellStyle name="40 % - Markeringsfarve4 3 5 4 2 5" xfId="29914" xr:uid="{00000000-0005-0000-0000-00009C8E0000}"/>
    <cellStyle name="40 % - Markeringsfarve4 3 5 4 3" xfId="9038" xr:uid="{00000000-0005-0000-0000-00008E280000}"/>
    <cellStyle name="40 % - Markeringsfarve4 3 5 4 3 2" xfId="31687" xr:uid="{00000000-0005-0000-0000-0000A08E0000}"/>
    <cellStyle name="40 % - Markeringsfarve4 3 5 4 4" xfId="17079" xr:uid="{00000000-0005-0000-0000-00008F280000}"/>
    <cellStyle name="40 % - Markeringsfarve4 3 5 4 4 2" xfId="39599" xr:uid="{00000000-0005-0000-0000-0000A18E0000}"/>
    <cellStyle name="40 % - Markeringsfarve4 3 5 4 5" xfId="17080" xr:uid="{00000000-0005-0000-0000-000090280000}"/>
    <cellStyle name="40 % - Markeringsfarve4 3 5 4 5 2" xfId="39600" xr:uid="{00000000-0005-0000-0000-0000A28E0000}"/>
    <cellStyle name="40 % - Markeringsfarve4 3 5 4 6" xfId="28055" xr:uid="{00000000-0005-0000-0000-00009B8E0000}"/>
    <cellStyle name="40 % - Markeringsfarve4 3 5 5" xfId="1547" xr:uid="{00000000-0005-0000-0000-000091280000}"/>
    <cellStyle name="40 % - Markeringsfarve4 3 5 5 2" xfId="6175" xr:uid="{00000000-0005-0000-0000-000092280000}"/>
    <cellStyle name="40 % - Markeringsfarve4 3 5 5 2 2" xfId="17081" xr:uid="{00000000-0005-0000-0000-000093280000}"/>
    <cellStyle name="40 % - Markeringsfarve4 3 5 5 2 2 2" xfId="39601" xr:uid="{00000000-0005-0000-0000-0000A58E0000}"/>
    <cellStyle name="40 % - Markeringsfarve4 3 5 5 2 3" xfId="17082" xr:uid="{00000000-0005-0000-0000-000094280000}"/>
    <cellStyle name="40 % - Markeringsfarve4 3 5 5 2 3 2" xfId="39602" xr:uid="{00000000-0005-0000-0000-0000A68E0000}"/>
    <cellStyle name="40 % - Markeringsfarve4 3 5 5 2 4" xfId="17083" xr:uid="{00000000-0005-0000-0000-000095280000}"/>
    <cellStyle name="40 % - Markeringsfarve4 3 5 5 2 4 2" xfId="39603" xr:uid="{00000000-0005-0000-0000-0000A78E0000}"/>
    <cellStyle name="40 % - Markeringsfarve4 3 5 5 2 5" xfId="29915" xr:uid="{00000000-0005-0000-0000-0000A48E0000}"/>
    <cellStyle name="40 % - Markeringsfarve4 3 5 5 3" xfId="9039" xr:uid="{00000000-0005-0000-0000-000096280000}"/>
    <cellStyle name="40 % - Markeringsfarve4 3 5 5 3 2" xfId="31688" xr:uid="{00000000-0005-0000-0000-0000A88E0000}"/>
    <cellStyle name="40 % - Markeringsfarve4 3 5 5 4" xfId="17084" xr:uid="{00000000-0005-0000-0000-000097280000}"/>
    <cellStyle name="40 % - Markeringsfarve4 3 5 5 4 2" xfId="39604" xr:uid="{00000000-0005-0000-0000-0000A98E0000}"/>
    <cellStyle name="40 % - Markeringsfarve4 3 5 5 5" xfId="17085" xr:uid="{00000000-0005-0000-0000-000098280000}"/>
    <cellStyle name="40 % - Markeringsfarve4 3 5 5 5 2" xfId="39605" xr:uid="{00000000-0005-0000-0000-0000AA8E0000}"/>
    <cellStyle name="40 % - Markeringsfarve4 3 5 5 6" xfId="28056" xr:uid="{00000000-0005-0000-0000-0000A38E0000}"/>
    <cellStyle name="40 % - Markeringsfarve4 3 5 6" xfId="1548" xr:uid="{00000000-0005-0000-0000-000099280000}"/>
    <cellStyle name="40 % - Markeringsfarve4 3 5 6 2" xfId="6176" xr:uid="{00000000-0005-0000-0000-00009A280000}"/>
    <cellStyle name="40 % - Markeringsfarve4 3 5 6 2 2" xfId="29916" xr:uid="{00000000-0005-0000-0000-0000AC8E0000}"/>
    <cellStyle name="40 % - Markeringsfarve4 3 5 6 3" xfId="9040" xr:uid="{00000000-0005-0000-0000-00009B280000}"/>
    <cellStyle name="40 % - Markeringsfarve4 3 5 6 3 2" xfId="31689" xr:uid="{00000000-0005-0000-0000-0000AD8E0000}"/>
    <cellStyle name="40 % - Markeringsfarve4 3 5 6 4" xfId="17086" xr:uid="{00000000-0005-0000-0000-00009C280000}"/>
    <cellStyle name="40 % - Markeringsfarve4 3 5 6 4 2" xfId="39606" xr:uid="{00000000-0005-0000-0000-0000AE8E0000}"/>
    <cellStyle name="40 % - Markeringsfarve4 3 5 6 5" xfId="28057" xr:uid="{00000000-0005-0000-0000-0000AB8E0000}"/>
    <cellStyle name="40 % - Markeringsfarve4 3 5 7" xfId="6169" xr:uid="{00000000-0005-0000-0000-00009D280000}"/>
    <cellStyle name="40 % - Markeringsfarve4 3 5 7 2" xfId="17087" xr:uid="{00000000-0005-0000-0000-00009E280000}"/>
    <cellStyle name="40 % - Markeringsfarve4 3 5 7 2 2" xfId="39607" xr:uid="{00000000-0005-0000-0000-0000B08E0000}"/>
    <cellStyle name="40 % - Markeringsfarve4 3 5 7 3" xfId="17088" xr:uid="{00000000-0005-0000-0000-00009F280000}"/>
    <cellStyle name="40 % - Markeringsfarve4 3 5 7 3 2" xfId="39608" xr:uid="{00000000-0005-0000-0000-0000B18E0000}"/>
    <cellStyle name="40 % - Markeringsfarve4 3 5 7 4" xfId="17089" xr:uid="{00000000-0005-0000-0000-0000A0280000}"/>
    <cellStyle name="40 % - Markeringsfarve4 3 5 7 4 2" xfId="39609" xr:uid="{00000000-0005-0000-0000-0000B28E0000}"/>
    <cellStyle name="40 % - Markeringsfarve4 3 5 7 5" xfId="29909" xr:uid="{00000000-0005-0000-0000-0000AF8E0000}"/>
    <cellStyle name="40 % - Markeringsfarve4 3 5 8" xfId="9033" xr:uid="{00000000-0005-0000-0000-0000A1280000}"/>
    <cellStyle name="40 % - Markeringsfarve4 3 5 8 2" xfId="31682" xr:uid="{00000000-0005-0000-0000-0000B38E0000}"/>
    <cellStyle name="40 % - Markeringsfarve4 3 5 9" xfId="17090" xr:uid="{00000000-0005-0000-0000-0000A2280000}"/>
    <cellStyle name="40 % - Markeringsfarve4 3 5 9 2" xfId="39610" xr:uid="{00000000-0005-0000-0000-0000B48E0000}"/>
    <cellStyle name="40 % - Markeringsfarve4 3 6" xfId="1549" xr:uid="{00000000-0005-0000-0000-0000A3280000}"/>
    <cellStyle name="40 % - Markeringsfarve4 3 6 10" xfId="17091" xr:uid="{00000000-0005-0000-0000-0000A4280000}"/>
    <cellStyle name="40 % - Markeringsfarve4 3 6 10 2" xfId="39611" xr:uid="{00000000-0005-0000-0000-0000B68E0000}"/>
    <cellStyle name="40 % - Markeringsfarve4 3 6 11" xfId="28058" xr:uid="{00000000-0005-0000-0000-0000B58E0000}"/>
    <cellStyle name="40 % - Markeringsfarve4 3 6 2" xfId="1550" xr:uid="{00000000-0005-0000-0000-0000A5280000}"/>
    <cellStyle name="40 % - Markeringsfarve4 3 6 2 2" xfId="1551" xr:uid="{00000000-0005-0000-0000-0000A6280000}"/>
    <cellStyle name="40 % - Markeringsfarve4 3 6 2 2 2" xfId="6179" xr:uid="{00000000-0005-0000-0000-0000A7280000}"/>
    <cellStyle name="40 % - Markeringsfarve4 3 6 2 2 2 2" xfId="17092" xr:uid="{00000000-0005-0000-0000-0000A8280000}"/>
    <cellStyle name="40 % - Markeringsfarve4 3 6 2 2 2 2 2" xfId="39612" xr:uid="{00000000-0005-0000-0000-0000BA8E0000}"/>
    <cellStyle name="40 % - Markeringsfarve4 3 6 2 2 2 3" xfId="17093" xr:uid="{00000000-0005-0000-0000-0000A9280000}"/>
    <cellStyle name="40 % - Markeringsfarve4 3 6 2 2 2 3 2" xfId="39613" xr:uid="{00000000-0005-0000-0000-0000BB8E0000}"/>
    <cellStyle name="40 % - Markeringsfarve4 3 6 2 2 2 4" xfId="17094" xr:uid="{00000000-0005-0000-0000-0000AA280000}"/>
    <cellStyle name="40 % - Markeringsfarve4 3 6 2 2 2 4 2" xfId="39614" xr:uid="{00000000-0005-0000-0000-0000BC8E0000}"/>
    <cellStyle name="40 % - Markeringsfarve4 3 6 2 2 2 5" xfId="29919" xr:uid="{00000000-0005-0000-0000-0000B98E0000}"/>
    <cellStyle name="40 % - Markeringsfarve4 3 6 2 2 3" xfId="9043" xr:uid="{00000000-0005-0000-0000-0000AB280000}"/>
    <cellStyle name="40 % - Markeringsfarve4 3 6 2 2 3 2" xfId="31692" xr:uid="{00000000-0005-0000-0000-0000BD8E0000}"/>
    <cellStyle name="40 % - Markeringsfarve4 3 6 2 2 4" xfId="17095" xr:uid="{00000000-0005-0000-0000-0000AC280000}"/>
    <cellStyle name="40 % - Markeringsfarve4 3 6 2 2 4 2" xfId="39615" xr:uid="{00000000-0005-0000-0000-0000BE8E0000}"/>
    <cellStyle name="40 % - Markeringsfarve4 3 6 2 2 5" xfId="17096" xr:uid="{00000000-0005-0000-0000-0000AD280000}"/>
    <cellStyle name="40 % - Markeringsfarve4 3 6 2 2 5 2" xfId="39616" xr:uid="{00000000-0005-0000-0000-0000BF8E0000}"/>
    <cellStyle name="40 % - Markeringsfarve4 3 6 2 2 6" xfId="28060" xr:uid="{00000000-0005-0000-0000-0000B88E0000}"/>
    <cellStyle name="40 % - Markeringsfarve4 3 6 2 3" xfId="6178" xr:uid="{00000000-0005-0000-0000-0000AE280000}"/>
    <cellStyle name="40 % - Markeringsfarve4 3 6 2 3 2" xfId="17097" xr:uid="{00000000-0005-0000-0000-0000AF280000}"/>
    <cellStyle name="40 % - Markeringsfarve4 3 6 2 3 2 2" xfId="39617" xr:uid="{00000000-0005-0000-0000-0000C18E0000}"/>
    <cellStyle name="40 % - Markeringsfarve4 3 6 2 3 3" xfId="17098" xr:uid="{00000000-0005-0000-0000-0000B0280000}"/>
    <cellStyle name="40 % - Markeringsfarve4 3 6 2 3 3 2" xfId="39618" xr:uid="{00000000-0005-0000-0000-0000C28E0000}"/>
    <cellStyle name="40 % - Markeringsfarve4 3 6 2 3 4" xfId="17099" xr:uid="{00000000-0005-0000-0000-0000B1280000}"/>
    <cellStyle name="40 % - Markeringsfarve4 3 6 2 3 4 2" xfId="39619" xr:uid="{00000000-0005-0000-0000-0000C38E0000}"/>
    <cellStyle name="40 % - Markeringsfarve4 3 6 2 3 5" xfId="29918" xr:uid="{00000000-0005-0000-0000-0000C08E0000}"/>
    <cellStyle name="40 % - Markeringsfarve4 3 6 2 4" xfId="9042" xr:uid="{00000000-0005-0000-0000-0000B2280000}"/>
    <cellStyle name="40 % - Markeringsfarve4 3 6 2 4 2" xfId="31691" xr:uid="{00000000-0005-0000-0000-0000C48E0000}"/>
    <cellStyle name="40 % - Markeringsfarve4 3 6 2 5" xfId="17100" xr:uid="{00000000-0005-0000-0000-0000B3280000}"/>
    <cellStyle name="40 % - Markeringsfarve4 3 6 2 5 2" xfId="39620" xr:uid="{00000000-0005-0000-0000-0000C58E0000}"/>
    <cellStyle name="40 % - Markeringsfarve4 3 6 2 6" xfId="17101" xr:uid="{00000000-0005-0000-0000-0000B4280000}"/>
    <cellStyle name="40 % - Markeringsfarve4 3 6 2 6 2" xfId="39621" xr:uid="{00000000-0005-0000-0000-0000C68E0000}"/>
    <cellStyle name="40 % - Markeringsfarve4 3 6 2 7" xfId="28059" xr:uid="{00000000-0005-0000-0000-0000B78E0000}"/>
    <cellStyle name="40 % - Markeringsfarve4 3 6 3" xfId="1552" xr:uid="{00000000-0005-0000-0000-0000B5280000}"/>
    <cellStyle name="40 % - Markeringsfarve4 3 6 3 2" xfId="1553" xr:uid="{00000000-0005-0000-0000-0000B6280000}"/>
    <cellStyle name="40 % - Markeringsfarve4 3 6 3 2 2" xfId="6181" xr:uid="{00000000-0005-0000-0000-0000B7280000}"/>
    <cellStyle name="40 % - Markeringsfarve4 3 6 3 2 2 2" xfId="17102" xr:uid="{00000000-0005-0000-0000-0000B8280000}"/>
    <cellStyle name="40 % - Markeringsfarve4 3 6 3 2 2 2 2" xfId="39622" xr:uid="{00000000-0005-0000-0000-0000CA8E0000}"/>
    <cellStyle name="40 % - Markeringsfarve4 3 6 3 2 2 3" xfId="17103" xr:uid="{00000000-0005-0000-0000-0000B9280000}"/>
    <cellStyle name="40 % - Markeringsfarve4 3 6 3 2 2 3 2" xfId="39623" xr:uid="{00000000-0005-0000-0000-0000CB8E0000}"/>
    <cellStyle name="40 % - Markeringsfarve4 3 6 3 2 2 4" xfId="17104" xr:uid="{00000000-0005-0000-0000-0000BA280000}"/>
    <cellStyle name="40 % - Markeringsfarve4 3 6 3 2 2 4 2" xfId="39624" xr:uid="{00000000-0005-0000-0000-0000CC8E0000}"/>
    <cellStyle name="40 % - Markeringsfarve4 3 6 3 2 2 5" xfId="29921" xr:uid="{00000000-0005-0000-0000-0000C98E0000}"/>
    <cellStyle name="40 % - Markeringsfarve4 3 6 3 2 3" xfId="9045" xr:uid="{00000000-0005-0000-0000-0000BB280000}"/>
    <cellStyle name="40 % - Markeringsfarve4 3 6 3 2 3 2" xfId="31694" xr:uid="{00000000-0005-0000-0000-0000CD8E0000}"/>
    <cellStyle name="40 % - Markeringsfarve4 3 6 3 2 4" xfId="17105" xr:uid="{00000000-0005-0000-0000-0000BC280000}"/>
    <cellStyle name="40 % - Markeringsfarve4 3 6 3 2 4 2" xfId="39625" xr:uid="{00000000-0005-0000-0000-0000CE8E0000}"/>
    <cellStyle name="40 % - Markeringsfarve4 3 6 3 2 5" xfId="17106" xr:uid="{00000000-0005-0000-0000-0000BD280000}"/>
    <cellStyle name="40 % - Markeringsfarve4 3 6 3 2 5 2" xfId="39626" xr:uid="{00000000-0005-0000-0000-0000CF8E0000}"/>
    <cellStyle name="40 % - Markeringsfarve4 3 6 3 2 6" xfId="28062" xr:uid="{00000000-0005-0000-0000-0000C88E0000}"/>
    <cellStyle name="40 % - Markeringsfarve4 3 6 3 3" xfId="6180" xr:uid="{00000000-0005-0000-0000-0000BE280000}"/>
    <cellStyle name="40 % - Markeringsfarve4 3 6 3 3 2" xfId="17107" xr:uid="{00000000-0005-0000-0000-0000BF280000}"/>
    <cellStyle name="40 % - Markeringsfarve4 3 6 3 3 2 2" xfId="39627" xr:uid="{00000000-0005-0000-0000-0000D18E0000}"/>
    <cellStyle name="40 % - Markeringsfarve4 3 6 3 3 3" xfId="17108" xr:uid="{00000000-0005-0000-0000-0000C0280000}"/>
    <cellStyle name="40 % - Markeringsfarve4 3 6 3 3 3 2" xfId="39628" xr:uid="{00000000-0005-0000-0000-0000D28E0000}"/>
    <cellStyle name="40 % - Markeringsfarve4 3 6 3 3 4" xfId="17109" xr:uid="{00000000-0005-0000-0000-0000C1280000}"/>
    <cellStyle name="40 % - Markeringsfarve4 3 6 3 3 4 2" xfId="39629" xr:uid="{00000000-0005-0000-0000-0000D38E0000}"/>
    <cellStyle name="40 % - Markeringsfarve4 3 6 3 3 5" xfId="29920" xr:uid="{00000000-0005-0000-0000-0000D08E0000}"/>
    <cellStyle name="40 % - Markeringsfarve4 3 6 3 4" xfId="9044" xr:uid="{00000000-0005-0000-0000-0000C2280000}"/>
    <cellStyle name="40 % - Markeringsfarve4 3 6 3 4 2" xfId="31693" xr:uid="{00000000-0005-0000-0000-0000D48E0000}"/>
    <cellStyle name="40 % - Markeringsfarve4 3 6 3 5" xfId="17110" xr:uid="{00000000-0005-0000-0000-0000C3280000}"/>
    <cellStyle name="40 % - Markeringsfarve4 3 6 3 5 2" xfId="39630" xr:uid="{00000000-0005-0000-0000-0000D58E0000}"/>
    <cellStyle name="40 % - Markeringsfarve4 3 6 3 6" xfId="17111" xr:uid="{00000000-0005-0000-0000-0000C4280000}"/>
    <cellStyle name="40 % - Markeringsfarve4 3 6 3 6 2" xfId="39631" xr:uid="{00000000-0005-0000-0000-0000D68E0000}"/>
    <cellStyle name="40 % - Markeringsfarve4 3 6 3 7" xfId="28061" xr:uid="{00000000-0005-0000-0000-0000C78E0000}"/>
    <cellStyle name="40 % - Markeringsfarve4 3 6 4" xfId="1554" xr:uid="{00000000-0005-0000-0000-0000C5280000}"/>
    <cellStyle name="40 % - Markeringsfarve4 3 6 4 2" xfId="6182" xr:uid="{00000000-0005-0000-0000-0000C6280000}"/>
    <cellStyle name="40 % - Markeringsfarve4 3 6 4 2 2" xfId="17112" xr:uid="{00000000-0005-0000-0000-0000C7280000}"/>
    <cellStyle name="40 % - Markeringsfarve4 3 6 4 2 2 2" xfId="39632" xr:uid="{00000000-0005-0000-0000-0000D98E0000}"/>
    <cellStyle name="40 % - Markeringsfarve4 3 6 4 2 3" xfId="17113" xr:uid="{00000000-0005-0000-0000-0000C8280000}"/>
    <cellStyle name="40 % - Markeringsfarve4 3 6 4 2 3 2" xfId="39633" xr:uid="{00000000-0005-0000-0000-0000DA8E0000}"/>
    <cellStyle name="40 % - Markeringsfarve4 3 6 4 2 4" xfId="17114" xr:uid="{00000000-0005-0000-0000-0000C9280000}"/>
    <cellStyle name="40 % - Markeringsfarve4 3 6 4 2 4 2" xfId="39634" xr:uid="{00000000-0005-0000-0000-0000DB8E0000}"/>
    <cellStyle name="40 % - Markeringsfarve4 3 6 4 2 5" xfId="29922" xr:uid="{00000000-0005-0000-0000-0000D88E0000}"/>
    <cellStyle name="40 % - Markeringsfarve4 3 6 4 3" xfId="9046" xr:uid="{00000000-0005-0000-0000-0000CA280000}"/>
    <cellStyle name="40 % - Markeringsfarve4 3 6 4 3 2" xfId="31695" xr:uid="{00000000-0005-0000-0000-0000DC8E0000}"/>
    <cellStyle name="40 % - Markeringsfarve4 3 6 4 4" xfId="17115" xr:uid="{00000000-0005-0000-0000-0000CB280000}"/>
    <cellStyle name="40 % - Markeringsfarve4 3 6 4 4 2" xfId="39635" xr:uid="{00000000-0005-0000-0000-0000DD8E0000}"/>
    <cellStyle name="40 % - Markeringsfarve4 3 6 4 5" xfId="17116" xr:uid="{00000000-0005-0000-0000-0000CC280000}"/>
    <cellStyle name="40 % - Markeringsfarve4 3 6 4 5 2" xfId="39636" xr:uid="{00000000-0005-0000-0000-0000DE8E0000}"/>
    <cellStyle name="40 % - Markeringsfarve4 3 6 4 6" xfId="28063" xr:uid="{00000000-0005-0000-0000-0000D78E0000}"/>
    <cellStyle name="40 % - Markeringsfarve4 3 6 5" xfId="1555" xr:uid="{00000000-0005-0000-0000-0000CD280000}"/>
    <cellStyle name="40 % - Markeringsfarve4 3 6 5 2" xfId="6183" xr:uid="{00000000-0005-0000-0000-0000CE280000}"/>
    <cellStyle name="40 % - Markeringsfarve4 3 6 5 2 2" xfId="17117" xr:uid="{00000000-0005-0000-0000-0000CF280000}"/>
    <cellStyle name="40 % - Markeringsfarve4 3 6 5 2 2 2" xfId="39637" xr:uid="{00000000-0005-0000-0000-0000E18E0000}"/>
    <cellStyle name="40 % - Markeringsfarve4 3 6 5 2 3" xfId="17118" xr:uid="{00000000-0005-0000-0000-0000D0280000}"/>
    <cellStyle name="40 % - Markeringsfarve4 3 6 5 2 3 2" xfId="39638" xr:uid="{00000000-0005-0000-0000-0000E28E0000}"/>
    <cellStyle name="40 % - Markeringsfarve4 3 6 5 2 4" xfId="17119" xr:uid="{00000000-0005-0000-0000-0000D1280000}"/>
    <cellStyle name="40 % - Markeringsfarve4 3 6 5 2 4 2" xfId="39639" xr:uid="{00000000-0005-0000-0000-0000E38E0000}"/>
    <cellStyle name="40 % - Markeringsfarve4 3 6 5 2 5" xfId="29923" xr:uid="{00000000-0005-0000-0000-0000E08E0000}"/>
    <cellStyle name="40 % - Markeringsfarve4 3 6 5 3" xfId="9047" xr:uid="{00000000-0005-0000-0000-0000D2280000}"/>
    <cellStyle name="40 % - Markeringsfarve4 3 6 5 3 2" xfId="31696" xr:uid="{00000000-0005-0000-0000-0000E48E0000}"/>
    <cellStyle name="40 % - Markeringsfarve4 3 6 5 4" xfId="17120" xr:uid="{00000000-0005-0000-0000-0000D3280000}"/>
    <cellStyle name="40 % - Markeringsfarve4 3 6 5 4 2" xfId="39640" xr:uid="{00000000-0005-0000-0000-0000E58E0000}"/>
    <cellStyle name="40 % - Markeringsfarve4 3 6 5 5" xfId="17121" xr:uid="{00000000-0005-0000-0000-0000D4280000}"/>
    <cellStyle name="40 % - Markeringsfarve4 3 6 5 5 2" xfId="39641" xr:uid="{00000000-0005-0000-0000-0000E68E0000}"/>
    <cellStyle name="40 % - Markeringsfarve4 3 6 5 6" xfId="28064" xr:uid="{00000000-0005-0000-0000-0000DF8E0000}"/>
    <cellStyle name="40 % - Markeringsfarve4 3 6 6" xfId="1556" xr:uid="{00000000-0005-0000-0000-0000D5280000}"/>
    <cellStyle name="40 % - Markeringsfarve4 3 6 6 2" xfId="6184" xr:uid="{00000000-0005-0000-0000-0000D6280000}"/>
    <cellStyle name="40 % - Markeringsfarve4 3 6 6 2 2" xfId="29924" xr:uid="{00000000-0005-0000-0000-0000E88E0000}"/>
    <cellStyle name="40 % - Markeringsfarve4 3 6 6 3" xfId="9048" xr:uid="{00000000-0005-0000-0000-0000D7280000}"/>
    <cellStyle name="40 % - Markeringsfarve4 3 6 6 3 2" xfId="31697" xr:uid="{00000000-0005-0000-0000-0000E98E0000}"/>
    <cellStyle name="40 % - Markeringsfarve4 3 6 6 4" xfId="17122" xr:uid="{00000000-0005-0000-0000-0000D8280000}"/>
    <cellStyle name="40 % - Markeringsfarve4 3 6 6 4 2" xfId="39642" xr:uid="{00000000-0005-0000-0000-0000EA8E0000}"/>
    <cellStyle name="40 % - Markeringsfarve4 3 6 6 5" xfId="28065" xr:uid="{00000000-0005-0000-0000-0000E78E0000}"/>
    <cellStyle name="40 % - Markeringsfarve4 3 6 7" xfId="6177" xr:uid="{00000000-0005-0000-0000-0000D9280000}"/>
    <cellStyle name="40 % - Markeringsfarve4 3 6 7 2" xfId="17123" xr:uid="{00000000-0005-0000-0000-0000DA280000}"/>
    <cellStyle name="40 % - Markeringsfarve4 3 6 7 2 2" xfId="39643" xr:uid="{00000000-0005-0000-0000-0000EC8E0000}"/>
    <cellStyle name="40 % - Markeringsfarve4 3 6 7 3" xfId="17124" xr:uid="{00000000-0005-0000-0000-0000DB280000}"/>
    <cellStyle name="40 % - Markeringsfarve4 3 6 7 3 2" xfId="39644" xr:uid="{00000000-0005-0000-0000-0000ED8E0000}"/>
    <cellStyle name="40 % - Markeringsfarve4 3 6 7 4" xfId="17125" xr:uid="{00000000-0005-0000-0000-0000DC280000}"/>
    <cellStyle name="40 % - Markeringsfarve4 3 6 7 4 2" xfId="39645" xr:uid="{00000000-0005-0000-0000-0000EE8E0000}"/>
    <cellStyle name="40 % - Markeringsfarve4 3 6 7 5" xfId="29917" xr:uid="{00000000-0005-0000-0000-0000EB8E0000}"/>
    <cellStyle name="40 % - Markeringsfarve4 3 6 8" xfId="9041" xr:uid="{00000000-0005-0000-0000-0000DD280000}"/>
    <cellStyle name="40 % - Markeringsfarve4 3 6 8 2" xfId="31690" xr:uid="{00000000-0005-0000-0000-0000EF8E0000}"/>
    <cellStyle name="40 % - Markeringsfarve4 3 6 9" xfId="17126" xr:uid="{00000000-0005-0000-0000-0000DE280000}"/>
    <cellStyle name="40 % - Markeringsfarve4 3 6 9 2" xfId="39646" xr:uid="{00000000-0005-0000-0000-0000F08E0000}"/>
    <cellStyle name="40 % - Markeringsfarve4 3 7" xfId="1557" xr:uid="{00000000-0005-0000-0000-0000DF280000}"/>
    <cellStyle name="40 % - Markeringsfarve4 3 8" xfId="1558" xr:uid="{00000000-0005-0000-0000-0000E0280000}"/>
    <cellStyle name="40 % - Markeringsfarve4 3 8 2" xfId="1559" xr:uid="{00000000-0005-0000-0000-0000E1280000}"/>
    <cellStyle name="40 % - Markeringsfarve4 3 8 2 2" xfId="6186" xr:uid="{00000000-0005-0000-0000-0000E2280000}"/>
    <cellStyle name="40 % - Markeringsfarve4 3 8 2 2 2" xfId="17127" xr:uid="{00000000-0005-0000-0000-0000E3280000}"/>
    <cellStyle name="40 % - Markeringsfarve4 3 8 2 2 2 2" xfId="39647" xr:uid="{00000000-0005-0000-0000-0000F48E0000}"/>
    <cellStyle name="40 % - Markeringsfarve4 3 8 2 2 3" xfId="17128" xr:uid="{00000000-0005-0000-0000-0000E4280000}"/>
    <cellStyle name="40 % - Markeringsfarve4 3 8 2 2 3 2" xfId="39648" xr:uid="{00000000-0005-0000-0000-0000F58E0000}"/>
    <cellStyle name="40 % - Markeringsfarve4 3 8 2 2 4" xfId="17129" xr:uid="{00000000-0005-0000-0000-0000E5280000}"/>
    <cellStyle name="40 % - Markeringsfarve4 3 8 2 2 4 2" xfId="39649" xr:uid="{00000000-0005-0000-0000-0000F68E0000}"/>
    <cellStyle name="40 % - Markeringsfarve4 3 8 2 2 5" xfId="29926" xr:uid="{00000000-0005-0000-0000-0000F38E0000}"/>
    <cellStyle name="40 % - Markeringsfarve4 3 8 2 3" xfId="9050" xr:uid="{00000000-0005-0000-0000-0000E6280000}"/>
    <cellStyle name="40 % - Markeringsfarve4 3 8 2 3 2" xfId="31699" xr:uid="{00000000-0005-0000-0000-0000F78E0000}"/>
    <cellStyle name="40 % - Markeringsfarve4 3 8 2 4" xfId="17130" xr:uid="{00000000-0005-0000-0000-0000E7280000}"/>
    <cellStyle name="40 % - Markeringsfarve4 3 8 2 4 2" xfId="39650" xr:uid="{00000000-0005-0000-0000-0000F88E0000}"/>
    <cellStyle name="40 % - Markeringsfarve4 3 8 2 5" xfId="17131" xr:uid="{00000000-0005-0000-0000-0000E8280000}"/>
    <cellStyle name="40 % - Markeringsfarve4 3 8 2 5 2" xfId="39651" xr:uid="{00000000-0005-0000-0000-0000F98E0000}"/>
    <cellStyle name="40 % - Markeringsfarve4 3 8 2 6" xfId="28067" xr:uid="{00000000-0005-0000-0000-0000F28E0000}"/>
    <cellStyle name="40 % - Markeringsfarve4 3 8 3" xfId="6185" xr:uid="{00000000-0005-0000-0000-0000E9280000}"/>
    <cellStyle name="40 % - Markeringsfarve4 3 8 3 2" xfId="17132" xr:uid="{00000000-0005-0000-0000-0000EA280000}"/>
    <cellStyle name="40 % - Markeringsfarve4 3 8 3 2 2" xfId="39652" xr:uid="{00000000-0005-0000-0000-0000FB8E0000}"/>
    <cellStyle name="40 % - Markeringsfarve4 3 8 3 3" xfId="17133" xr:uid="{00000000-0005-0000-0000-0000EB280000}"/>
    <cellStyle name="40 % - Markeringsfarve4 3 8 3 3 2" xfId="39653" xr:uid="{00000000-0005-0000-0000-0000FC8E0000}"/>
    <cellStyle name="40 % - Markeringsfarve4 3 8 3 4" xfId="17134" xr:uid="{00000000-0005-0000-0000-0000EC280000}"/>
    <cellStyle name="40 % - Markeringsfarve4 3 8 3 4 2" xfId="39654" xr:uid="{00000000-0005-0000-0000-0000FD8E0000}"/>
    <cellStyle name="40 % - Markeringsfarve4 3 8 3 5" xfId="29925" xr:uid="{00000000-0005-0000-0000-0000FA8E0000}"/>
    <cellStyle name="40 % - Markeringsfarve4 3 8 4" xfId="9049" xr:uid="{00000000-0005-0000-0000-0000ED280000}"/>
    <cellStyle name="40 % - Markeringsfarve4 3 8 4 2" xfId="31698" xr:uid="{00000000-0005-0000-0000-0000FE8E0000}"/>
    <cellStyle name="40 % - Markeringsfarve4 3 8 5" xfId="17135" xr:uid="{00000000-0005-0000-0000-0000EE280000}"/>
    <cellStyle name="40 % - Markeringsfarve4 3 8 5 2" xfId="39655" xr:uid="{00000000-0005-0000-0000-0000FF8E0000}"/>
    <cellStyle name="40 % - Markeringsfarve4 3 8 6" xfId="17136" xr:uid="{00000000-0005-0000-0000-0000EF280000}"/>
    <cellStyle name="40 % - Markeringsfarve4 3 8 6 2" xfId="39656" xr:uid="{00000000-0005-0000-0000-0000008F0000}"/>
    <cellStyle name="40 % - Markeringsfarve4 3 8 7" xfId="28066" xr:uid="{00000000-0005-0000-0000-0000F18E0000}"/>
    <cellStyle name="40 % - Markeringsfarve4 3 9" xfId="17137" xr:uid="{00000000-0005-0000-0000-0000F0280000}"/>
    <cellStyle name="40 % - Markeringsfarve4 3 9 2" xfId="17138" xr:uid="{00000000-0005-0000-0000-0000F1280000}"/>
    <cellStyle name="40 % - Markeringsfarve4 3 9 3" xfId="17139" xr:uid="{00000000-0005-0000-0000-0000F2280000}"/>
    <cellStyle name="40 % - Markeringsfarve4 3 9 3 2" xfId="17140" xr:uid="{00000000-0005-0000-0000-0000F3280000}"/>
    <cellStyle name="40 % - Markeringsfarve4 3 9 3 2 2" xfId="39659" xr:uid="{00000000-0005-0000-0000-0000038F0000}"/>
    <cellStyle name="40 % - Markeringsfarve4 3 9 3 3" xfId="17141" xr:uid="{00000000-0005-0000-0000-0000F4280000}"/>
    <cellStyle name="40 % - Markeringsfarve4 3 9 3 3 2" xfId="39660" xr:uid="{00000000-0005-0000-0000-0000048F0000}"/>
    <cellStyle name="40 % - Markeringsfarve4 3 9 3 4" xfId="39658" xr:uid="{00000000-0005-0000-0000-0000028F0000}"/>
    <cellStyle name="40 % - Markeringsfarve4 3 9 4" xfId="39657" xr:uid="{00000000-0005-0000-0000-0000018F0000}"/>
    <cellStyle name="40 % - Markeringsfarve4 4" xfId="1560" xr:uid="{00000000-0005-0000-0000-0000F5280000}"/>
    <cellStyle name="40 % - Markeringsfarve4 4 10" xfId="17142" xr:uid="{00000000-0005-0000-0000-0000F6280000}"/>
    <cellStyle name="40 % - Markeringsfarve4 4 10 2" xfId="39661" xr:uid="{00000000-0005-0000-0000-0000058F0000}"/>
    <cellStyle name="40 % - Markeringsfarve4 4 11" xfId="17143" xr:uid="{00000000-0005-0000-0000-0000F7280000}"/>
    <cellStyle name="40 % - Markeringsfarve4 4 11 2" xfId="39662" xr:uid="{00000000-0005-0000-0000-0000068F0000}"/>
    <cellStyle name="40 % - Markeringsfarve4 4 2" xfId="1561" xr:uid="{00000000-0005-0000-0000-0000F8280000}"/>
    <cellStyle name="40 % - Markeringsfarve4 4 2 2" xfId="1562" xr:uid="{00000000-0005-0000-0000-0000F9280000}"/>
    <cellStyle name="40 % - Markeringsfarve4 4 2 2 2" xfId="1563" xr:uid="{00000000-0005-0000-0000-0000FA280000}"/>
    <cellStyle name="40 % - Markeringsfarve4 4 2 2 2 2" xfId="6188" xr:uid="{00000000-0005-0000-0000-0000FB280000}"/>
    <cellStyle name="40 % - Markeringsfarve4 4 2 2 2 2 2" xfId="17144" xr:uid="{00000000-0005-0000-0000-0000FC280000}"/>
    <cellStyle name="40 % - Markeringsfarve4 4 2 2 2 2 2 2" xfId="39663" xr:uid="{00000000-0005-0000-0000-00000A8F0000}"/>
    <cellStyle name="40 % - Markeringsfarve4 4 2 2 2 2 3" xfId="17145" xr:uid="{00000000-0005-0000-0000-0000FD280000}"/>
    <cellStyle name="40 % - Markeringsfarve4 4 2 2 2 2 3 2" xfId="39664" xr:uid="{00000000-0005-0000-0000-00000B8F0000}"/>
    <cellStyle name="40 % - Markeringsfarve4 4 2 2 2 2 4" xfId="17146" xr:uid="{00000000-0005-0000-0000-0000FE280000}"/>
    <cellStyle name="40 % - Markeringsfarve4 4 2 2 2 2 4 2" xfId="39665" xr:uid="{00000000-0005-0000-0000-00000C8F0000}"/>
    <cellStyle name="40 % - Markeringsfarve4 4 2 2 2 2 5" xfId="29928" xr:uid="{00000000-0005-0000-0000-0000098F0000}"/>
    <cellStyle name="40 % - Markeringsfarve4 4 2 2 2 3" xfId="9052" xr:uid="{00000000-0005-0000-0000-0000FF280000}"/>
    <cellStyle name="40 % - Markeringsfarve4 4 2 2 2 3 2" xfId="31701" xr:uid="{00000000-0005-0000-0000-00000D8F0000}"/>
    <cellStyle name="40 % - Markeringsfarve4 4 2 2 2 4" xfId="17147" xr:uid="{00000000-0005-0000-0000-000000290000}"/>
    <cellStyle name="40 % - Markeringsfarve4 4 2 2 2 4 2" xfId="39666" xr:uid="{00000000-0005-0000-0000-00000E8F0000}"/>
    <cellStyle name="40 % - Markeringsfarve4 4 2 2 2 5" xfId="17148" xr:uid="{00000000-0005-0000-0000-000001290000}"/>
    <cellStyle name="40 % - Markeringsfarve4 4 2 2 2 5 2" xfId="39667" xr:uid="{00000000-0005-0000-0000-00000F8F0000}"/>
    <cellStyle name="40 % - Markeringsfarve4 4 2 2 2 6" xfId="28069" xr:uid="{00000000-0005-0000-0000-0000088F0000}"/>
    <cellStyle name="40 % - Markeringsfarve4 4 2 2 3" xfId="6187" xr:uid="{00000000-0005-0000-0000-000002290000}"/>
    <cellStyle name="40 % - Markeringsfarve4 4 2 2 3 2" xfId="17149" xr:uid="{00000000-0005-0000-0000-000003290000}"/>
    <cellStyle name="40 % - Markeringsfarve4 4 2 2 3 2 2" xfId="39668" xr:uid="{00000000-0005-0000-0000-0000118F0000}"/>
    <cellStyle name="40 % - Markeringsfarve4 4 2 2 3 3" xfId="17150" xr:uid="{00000000-0005-0000-0000-000004290000}"/>
    <cellStyle name="40 % - Markeringsfarve4 4 2 2 3 3 2" xfId="39669" xr:uid="{00000000-0005-0000-0000-0000128F0000}"/>
    <cellStyle name="40 % - Markeringsfarve4 4 2 2 3 4" xfId="17151" xr:uid="{00000000-0005-0000-0000-000005290000}"/>
    <cellStyle name="40 % - Markeringsfarve4 4 2 2 3 4 2" xfId="39670" xr:uid="{00000000-0005-0000-0000-0000138F0000}"/>
    <cellStyle name="40 % - Markeringsfarve4 4 2 2 3 5" xfId="29927" xr:uid="{00000000-0005-0000-0000-0000108F0000}"/>
    <cellStyle name="40 % - Markeringsfarve4 4 2 2 4" xfId="9051" xr:uid="{00000000-0005-0000-0000-000006290000}"/>
    <cellStyle name="40 % - Markeringsfarve4 4 2 2 4 2" xfId="17152" xr:uid="{00000000-0005-0000-0000-000007290000}"/>
    <cellStyle name="40 % - Markeringsfarve4 4 2 2 4 2 2" xfId="39671" xr:uid="{00000000-0005-0000-0000-0000158F0000}"/>
    <cellStyle name="40 % - Markeringsfarve4 4 2 2 4 3" xfId="17153" xr:uid="{00000000-0005-0000-0000-000008290000}"/>
    <cellStyle name="40 % - Markeringsfarve4 4 2 2 4 3 2" xfId="39672" xr:uid="{00000000-0005-0000-0000-0000168F0000}"/>
    <cellStyle name="40 % - Markeringsfarve4 4 2 2 4 4" xfId="17154" xr:uid="{00000000-0005-0000-0000-000009290000}"/>
    <cellStyle name="40 % - Markeringsfarve4 4 2 2 4 4 2" xfId="39673" xr:uid="{00000000-0005-0000-0000-0000178F0000}"/>
    <cellStyle name="40 % - Markeringsfarve4 4 2 2 4 5" xfId="31700" xr:uid="{00000000-0005-0000-0000-0000148F0000}"/>
    <cellStyle name="40 % - Markeringsfarve4 4 2 2 5" xfId="17155" xr:uid="{00000000-0005-0000-0000-00000A290000}"/>
    <cellStyle name="40 % - Markeringsfarve4 4 2 2 5 2" xfId="39674" xr:uid="{00000000-0005-0000-0000-0000188F0000}"/>
    <cellStyle name="40 % - Markeringsfarve4 4 2 2 6" xfId="17156" xr:uid="{00000000-0005-0000-0000-00000B290000}"/>
    <cellStyle name="40 % - Markeringsfarve4 4 2 2 6 2" xfId="39675" xr:uid="{00000000-0005-0000-0000-0000198F0000}"/>
    <cellStyle name="40 % - Markeringsfarve4 4 2 2 7" xfId="17157" xr:uid="{00000000-0005-0000-0000-00000C290000}"/>
    <cellStyle name="40 % - Markeringsfarve4 4 2 2 7 2" xfId="39676" xr:uid="{00000000-0005-0000-0000-00001A8F0000}"/>
    <cellStyle name="40 % - Markeringsfarve4 4 2 2 8" xfId="28068" xr:uid="{00000000-0005-0000-0000-0000078F0000}"/>
    <cellStyle name="40 % - Markeringsfarve4 4 2 3" xfId="17158" xr:uid="{00000000-0005-0000-0000-00000D290000}"/>
    <cellStyle name="40 % - Markeringsfarve4 4 2 3 2" xfId="17159" xr:uid="{00000000-0005-0000-0000-00000E290000}"/>
    <cellStyle name="40 % - Markeringsfarve4 4 2 3 3" xfId="17160" xr:uid="{00000000-0005-0000-0000-00000F290000}"/>
    <cellStyle name="40 % - Markeringsfarve4 4 2 3 3 2" xfId="17161" xr:uid="{00000000-0005-0000-0000-000010290000}"/>
    <cellStyle name="40 % - Markeringsfarve4 4 2 3 3 2 2" xfId="39679" xr:uid="{00000000-0005-0000-0000-00001D8F0000}"/>
    <cellStyle name="40 % - Markeringsfarve4 4 2 3 3 3" xfId="17162" xr:uid="{00000000-0005-0000-0000-000011290000}"/>
    <cellStyle name="40 % - Markeringsfarve4 4 2 3 3 3 2" xfId="39680" xr:uid="{00000000-0005-0000-0000-00001E8F0000}"/>
    <cellStyle name="40 % - Markeringsfarve4 4 2 3 3 4" xfId="39678" xr:uid="{00000000-0005-0000-0000-00001C8F0000}"/>
    <cellStyle name="40 % - Markeringsfarve4 4 2 3 4" xfId="39677" xr:uid="{00000000-0005-0000-0000-00001B8F0000}"/>
    <cellStyle name="40 % - Markeringsfarve4 4 2 4" xfId="17163" xr:uid="{00000000-0005-0000-0000-000012290000}"/>
    <cellStyle name="40 % - Markeringsfarve4 4 2 4 2" xfId="17164" xr:uid="{00000000-0005-0000-0000-000013290000}"/>
    <cellStyle name="40 % - Markeringsfarve4 4 2 4 2 2" xfId="39682" xr:uid="{00000000-0005-0000-0000-0000208F0000}"/>
    <cellStyle name="40 % - Markeringsfarve4 4 2 4 3" xfId="17165" xr:uid="{00000000-0005-0000-0000-000014290000}"/>
    <cellStyle name="40 % - Markeringsfarve4 4 2 4 3 2" xfId="39683" xr:uid="{00000000-0005-0000-0000-0000218F0000}"/>
    <cellStyle name="40 % - Markeringsfarve4 4 2 4 4" xfId="17166" xr:uid="{00000000-0005-0000-0000-000015290000}"/>
    <cellStyle name="40 % - Markeringsfarve4 4 2 4 4 2" xfId="39684" xr:uid="{00000000-0005-0000-0000-0000228F0000}"/>
    <cellStyle name="40 % - Markeringsfarve4 4 2 4 5" xfId="39681" xr:uid="{00000000-0005-0000-0000-00001F8F0000}"/>
    <cellStyle name="40 % - Markeringsfarve4 4 2 5" xfId="17167" xr:uid="{00000000-0005-0000-0000-000016290000}"/>
    <cellStyle name="40 % - Markeringsfarve4 4 2 5 2" xfId="39685" xr:uid="{00000000-0005-0000-0000-0000238F0000}"/>
    <cellStyle name="40 % - Markeringsfarve4 4 2 6" xfId="17168" xr:uid="{00000000-0005-0000-0000-000017290000}"/>
    <cellStyle name="40 % - Markeringsfarve4 4 2 6 2" xfId="39686" xr:uid="{00000000-0005-0000-0000-0000248F0000}"/>
    <cellStyle name="40 % - Markeringsfarve4 4 2 7" xfId="17169" xr:uid="{00000000-0005-0000-0000-000018290000}"/>
    <cellStyle name="40 % - Markeringsfarve4 4 2 7 2" xfId="39687" xr:uid="{00000000-0005-0000-0000-0000258F0000}"/>
    <cellStyle name="40 % - Markeringsfarve4 4 3" xfId="1564" xr:uid="{00000000-0005-0000-0000-000019290000}"/>
    <cellStyle name="40 % - Markeringsfarve4 4 3 10" xfId="17170" xr:uid="{00000000-0005-0000-0000-00001A290000}"/>
    <cellStyle name="40 % - Markeringsfarve4 4 3 10 2" xfId="39688" xr:uid="{00000000-0005-0000-0000-0000278F0000}"/>
    <cellStyle name="40 % - Markeringsfarve4 4 3 11" xfId="28070" xr:uid="{00000000-0005-0000-0000-0000268F0000}"/>
    <cellStyle name="40 % - Markeringsfarve4 4 3 2" xfId="1565" xr:uid="{00000000-0005-0000-0000-00001B290000}"/>
    <cellStyle name="40 % - Markeringsfarve4 4 3 2 2" xfId="1566" xr:uid="{00000000-0005-0000-0000-00001C290000}"/>
    <cellStyle name="40 % - Markeringsfarve4 4 3 2 2 2" xfId="6191" xr:uid="{00000000-0005-0000-0000-00001D290000}"/>
    <cellStyle name="40 % - Markeringsfarve4 4 3 2 2 2 2" xfId="17171" xr:uid="{00000000-0005-0000-0000-00001E290000}"/>
    <cellStyle name="40 % - Markeringsfarve4 4 3 2 2 2 2 2" xfId="39689" xr:uid="{00000000-0005-0000-0000-00002B8F0000}"/>
    <cellStyle name="40 % - Markeringsfarve4 4 3 2 2 2 3" xfId="17172" xr:uid="{00000000-0005-0000-0000-00001F290000}"/>
    <cellStyle name="40 % - Markeringsfarve4 4 3 2 2 2 3 2" xfId="39690" xr:uid="{00000000-0005-0000-0000-00002C8F0000}"/>
    <cellStyle name="40 % - Markeringsfarve4 4 3 2 2 2 4" xfId="17173" xr:uid="{00000000-0005-0000-0000-000020290000}"/>
    <cellStyle name="40 % - Markeringsfarve4 4 3 2 2 2 4 2" xfId="39691" xr:uid="{00000000-0005-0000-0000-00002D8F0000}"/>
    <cellStyle name="40 % - Markeringsfarve4 4 3 2 2 2 5" xfId="29931" xr:uid="{00000000-0005-0000-0000-00002A8F0000}"/>
    <cellStyle name="40 % - Markeringsfarve4 4 3 2 2 3" xfId="9055" xr:uid="{00000000-0005-0000-0000-000021290000}"/>
    <cellStyle name="40 % - Markeringsfarve4 4 3 2 2 3 2" xfId="31704" xr:uid="{00000000-0005-0000-0000-00002E8F0000}"/>
    <cellStyle name="40 % - Markeringsfarve4 4 3 2 2 4" xfId="17174" xr:uid="{00000000-0005-0000-0000-000022290000}"/>
    <cellStyle name="40 % - Markeringsfarve4 4 3 2 2 4 2" xfId="39692" xr:uid="{00000000-0005-0000-0000-00002F8F0000}"/>
    <cellStyle name="40 % - Markeringsfarve4 4 3 2 2 5" xfId="17175" xr:uid="{00000000-0005-0000-0000-000023290000}"/>
    <cellStyle name="40 % - Markeringsfarve4 4 3 2 2 5 2" xfId="39693" xr:uid="{00000000-0005-0000-0000-0000308F0000}"/>
    <cellStyle name="40 % - Markeringsfarve4 4 3 2 2 6" xfId="28072" xr:uid="{00000000-0005-0000-0000-0000298F0000}"/>
    <cellStyle name="40 % - Markeringsfarve4 4 3 2 3" xfId="6190" xr:uid="{00000000-0005-0000-0000-000024290000}"/>
    <cellStyle name="40 % - Markeringsfarve4 4 3 2 3 2" xfId="17176" xr:uid="{00000000-0005-0000-0000-000025290000}"/>
    <cellStyle name="40 % - Markeringsfarve4 4 3 2 3 2 2" xfId="39694" xr:uid="{00000000-0005-0000-0000-0000328F0000}"/>
    <cellStyle name="40 % - Markeringsfarve4 4 3 2 3 3" xfId="17177" xr:uid="{00000000-0005-0000-0000-000026290000}"/>
    <cellStyle name="40 % - Markeringsfarve4 4 3 2 3 3 2" xfId="39695" xr:uid="{00000000-0005-0000-0000-0000338F0000}"/>
    <cellStyle name="40 % - Markeringsfarve4 4 3 2 3 4" xfId="17178" xr:uid="{00000000-0005-0000-0000-000027290000}"/>
    <cellStyle name="40 % - Markeringsfarve4 4 3 2 3 4 2" xfId="39696" xr:uid="{00000000-0005-0000-0000-0000348F0000}"/>
    <cellStyle name="40 % - Markeringsfarve4 4 3 2 3 5" xfId="29930" xr:uid="{00000000-0005-0000-0000-0000318F0000}"/>
    <cellStyle name="40 % - Markeringsfarve4 4 3 2 4" xfId="9054" xr:uid="{00000000-0005-0000-0000-000028290000}"/>
    <cellStyle name="40 % - Markeringsfarve4 4 3 2 4 2" xfId="17179" xr:uid="{00000000-0005-0000-0000-000029290000}"/>
    <cellStyle name="40 % - Markeringsfarve4 4 3 2 4 2 2" xfId="39697" xr:uid="{00000000-0005-0000-0000-0000368F0000}"/>
    <cellStyle name="40 % - Markeringsfarve4 4 3 2 4 3" xfId="17180" xr:uid="{00000000-0005-0000-0000-00002A290000}"/>
    <cellStyle name="40 % - Markeringsfarve4 4 3 2 4 3 2" xfId="39698" xr:uid="{00000000-0005-0000-0000-0000378F0000}"/>
    <cellStyle name="40 % - Markeringsfarve4 4 3 2 4 4" xfId="17181" xr:uid="{00000000-0005-0000-0000-00002B290000}"/>
    <cellStyle name="40 % - Markeringsfarve4 4 3 2 4 4 2" xfId="39699" xr:uid="{00000000-0005-0000-0000-0000388F0000}"/>
    <cellStyle name="40 % - Markeringsfarve4 4 3 2 4 5" xfId="31703" xr:uid="{00000000-0005-0000-0000-0000358F0000}"/>
    <cellStyle name="40 % - Markeringsfarve4 4 3 2 5" xfId="17182" xr:uid="{00000000-0005-0000-0000-00002C290000}"/>
    <cellStyle name="40 % - Markeringsfarve4 4 3 2 5 2" xfId="39700" xr:uid="{00000000-0005-0000-0000-0000398F0000}"/>
    <cellStyle name="40 % - Markeringsfarve4 4 3 2 6" xfId="17183" xr:uid="{00000000-0005-0000-0000-00002D290000}"/>
    <cellStyle name="40 % - Markeringsfarve4 4 3 2 6 2" xfId="39701" xr:uid="{00000000-0005-0000-0000-00003A8F0000}"/>
    <cellStyle name="40 % - Markeringsfarve4 4 3 2 7" xfId="17184" xr:uid="{00000000-0005-0000-0000-00002E290000}"/>
    <cellStyle name="40 % - Markeringsfarve4 4 3 2 7 2" xfId="39702" xr:uid="{00000000-0005-0000-0000-00003B8F0000}"/>
    <cellStyle name="40 % - Markeringsfarve4 4 3 2 8" xfId="28071" xr:uid="{00000000-0005-0000-0000-0000288F0000}"/>
    <cellStyle name="40 % - Markeringsfarve4 4 3 3" xfId="1567" xr:uid="{00000000-0005-0000-0000-00002F290000}"/>
    <cellStyle name="40 % - Markeringsfarve4 4 3 3 2" xfId="1568" xr:uid="{00000000-0005-0000-0000-000030290000}"/>
    <cellStyle name="40 % - Markeringsfarve4 4 3 3 2 2" xfId="6193" xr:uid="{00000000-0005-0000-0000-000031290000}"/>
    <cellStyle name="40 % - Markeringsfarve4 4 3 3 2 2 2" xfId="17185" xr:uid="{00000000-0005-0000-0000-000032290000}"/>
    <cellStyle name="40 % - Markeringsfarve4 4 3 3 2 2 2 2" xfId="39703" xr:uid="{00000000-0005-0000-0000-00003F8F0000}"/>
    <cellStyle name="40 % - Markeringsfarve4 4 3 3 2 2 3" xfId="17186" xr:uid="{00000000-0005-0000-0000-000033290000}"/>
    <cellStyle name="40 % - Markeringsfarve4 4 3 3 2 2 3 2" xfId="39704" xr:uid="{00000000-0005-0000-0000-0000408F0000}"/>
    <cellStyle name="40 % - Markeringsfarve4 4 3 3 2 2 4" xfId="17187" xr:uid="{00000000-0005-0000-0000-000034290000}"/>
    <cellStyle name="40 % - Markeringsfarve4 4 3 3 2 2 4 2" xfId="39705" xr:uid="{00000000-0005-0000-0000-0000418F0000}"/>
    <cellStyle name="40 % - Markeringsfarve4 4 3 3 2 2 5" xfId="29933" xr:uid="{00000000-0005-0000-0000-00003E8F0000}"/>
    <cellStyle name="40 % - Markeringsfarve4 4 3 3 2 3" xfId="9057" xr:uid="{00000000-0005-0000-0000-000035290000}"/>
    <cellStyle name="40 % - Markeringsfarve4 4 3 3 2 3 2" xfId="31706" xr:uid="{00000000-0005-0000-0000-0000428F0000}"/>
    <cellStyle name="40 % - Markeringsfarve4 4 3 3 2 4" xfId="17188" xr:uid="{00000000-0005-0000-0000-000036290000}"/>
    <cellStyle name="40 % - Markeringsfarve4 4 3 3 2 4 2" xfId="39706" xr:uid="{00000000-0005-0000-0000-0000438F0000}"/>
    <cellStyle name="40 % - Markeringsfarve4 4 3 3 2 5" xfId="17189" xr:uid="{00000000-0005-0000-0000-000037290000}"/>
    <cellStyle name="40 % - Markeringsfarve4 4 3 3 2 5 2" xfId="39707" xr:uid="{00000000-0005-0000-0000-0000448F0000}"/>
    <cellStyle name="40 % - Markeringsfarve4 4 3 3 2 6" xfId="28074" xr:uid="{00000000-0005-0000-0000-00003D8F0000}"/>
    <cellStyle name="40 % - Markeringsfarve4 4 3 3 3" xfId="6192" xr:uid="{00000000-0005-0000-0000-000038290000}"/>
    <cellStyle name="40 % - Markeringsfarve4 4 3 3 3 2" xfId="17190" xr:uid="{00000000-0005-0000-0000-000039290000}"/>
    <cellStyle name="40 % - Markeringsfarve4 4 3 3 3 2 2" xfId="39708" xr:uid="{00000000-0005-0000-0000-0000468F0000}"/>
    <cellStyle name="40 % - Markeringsfarve4 4 3 3 3 3" xfId="17191" xr:uid="{00000000-0005-0000-0000-00003A290000}"/>
    <cellStyle name="40 % - Markeringsfarve4 4 3 3 3 3 2" xfId="39709" xr:uid="{00000000-0005-0000-0000-0000478F0000}"/>
    <cellStyle name="40 % - Markeringsfarve4 4 3 3 3 4" xfId="17192" xr:uid="{00000000-0005-0000-0000-00003B290000}"/>
    <cellStyle name="40 % - Markeringsfarve4 4 3 3 3 4 2" xfId="39710" xr:uid="{00000000-0005-0000-0000-0000488F0000}"/>
    <cellStyle name="40 % - Markeringsfarve4 4 3 3 3 5" xfId="29932" xr:uid="{00000000-0005-0000-0000-0000458F0000}"/>
    <cellStyle name="40 % - Markeringsfarve4 4 3 3 4" xfId="9056" xr:uid="{00000000-0005-0000-0000-00003C290000}"/>
    <cellStyle name="40 % - Markeringsfarve4 4 3 3 4 2" xfId="31705" xr:uid="{00000000-0005-0000-0000-0000498F0000}"/>
    <cellStyle name="40 % - Markeringsfarve4 4 3 3 5" xfId="17193" xr:uid="{00000000-0005-0000-0000-00003D290000}"/>
    <cellStyle name="40 % - Markeringsfarve4 4 3 3 5 2" xfId="39711" xr:uid="{00000000-0005-0000-0000-00004A8F0000}"/>
    <cellStyle name="40 % - Markeringsfarve4 4 3 3 6" xfId="17194" xr:uid="{00000000-0005-0000-0000-00003E290000}"/>
    <cellStyle name="40 % - Markeringsfarve4 4 3 3 6 2" xfId="39712" xr:uid="{00000000-0005-0000-0000-00004B8F0000}"/>
    <cellStyle name="40 % - Markeringsfarve4 4 3 3 7" xfId="28073" xr:uid="{00000000-0005-0000-0000-00003C8F0000}"/>
    <cellStyle name="40 % - Markeringsfarve4 4 3 4" xfId="1569" xr:uid="{00000000-0005-0000-0000-00003F290000}"/>
    <cellStyle name="40 % - Markeringsfarve4 4 3 4 2" xfId="6194" xr:uid="{00000000-0005-0000-0000-000040290000}"/>
    <cellStyle name="40 % - Markeringsfarve4 4 3 4 2 2" xfId="17195" xr:uid="{00000000-0005-0000-0000-000041290000}"/>
    <cellStyle name="40 % - Markeringsfarve4 4 3 4 2 2 2" xfId="39713" xr:uid="{00000000-0005-0000-0000-00004E8F0000}"/>
    <cellStyle name="40 % - Markeringsfarve4 4 3 4 2 3" xfId="17196" xr:uid="{00000000-0005-0000-0000-000042290000}"/>
    <cellStyle name="40 % - Markeringsfarve4 4 3 4 2 3 2" xfId="39714" xr:uid="{00000000-0005-0000-0000-00004F8F0000}"/>
    <cellStyle name="40 % - Markeringsfarve4 4 3 4 2 4" xfId="17197" xr:uid="{00000000-0005-0000-0000-000043290000}"/>
    <cellStyle name="40 % - Markeringsfarve4 4 3 4 2 4 2" xfId="39715" xr:uid="{00000000-0005-0000-0000-0000508F0000}"/>
    <cellStyle name="40 % - Markeringsfarve4 4 3 4 2 5" xfId="29934" xr:uid="{00000000-0005-0000-0000-00004D8F0000}"/>
    <cellStyle name="40 % - Markeringsfarve4 4 3 4 3" xfId="9058" xr:uid="{00000000-0005-0000-0000-000044290000}"/>
    <cellStyle name="40 % - Markeringsfarve4 4 3 4 3 2" xfId="31707" xr:uid="{00000000-0005-0000-0000-0000518F0000}"/>
    <cellStyle name="40 % - Markeringsfarve4 4 3 4 4" xfId="17198" xr:uid="{00000000-0005-0000-0000-000045290000}"/>
    <cellStyle name="40 % - Markeringsfarve4 4 3 4 4 2" xfId="39716" xr:uid="{00000000-0005-0000-0000-0000528F0000}"/>
    <cellStyle name="40 % - Markeringsfarve4 4 3 4 5" xfId="17199" xr:uid="{00000000-0005-0000-0000-000046290000}"/>
    <cellStyle name="40 % - Markeringsfarve4 4 3 4 5 2" xfId="39717" xr:uid="{00000000-0005-0000-0000-0000538F0000}"/>
    <cellStyle name="40 % - Markeringsfarve4 4 3 4 6" xfId="28075" xr:uid="{00000000-0005-0000-0000-00004C8F0000}"/>
    <cellStyle name="40 % - Markeringsfarve4 4 3 5" xfId="1570" xr:uid="{00000000-0005-0000-0000-000047290000}"/>
    <cellStyle name="40 % - Markeringsfarve4 4 3 5 2" xfId="6195" xr:uid="{00000000-0005-0000-0000-000048290000}"/>
    <cellStyle name="40 % - Markeringsfarve4 4 3 5 2 2" xfId="17200" xr:uid="{00000000-0005-0000-0000-000049290000}"/>
    <cellStyle name="40 % - Markeringsfarve4 4 3 5 2 2 2" xfId="39718" xr:uid="{00000000-0005-0000-0000-0000568F0000}"/>
    <cellStyle name="40 % - Markeringsfarve4 4 3 5 2 3" xfId="17201" xr:uid="{00000000-0005-0000-0000-00004A290000}"/>
    <cellStyle name="40 % - Markeringsfarve4 4 3 5 2 3 2" xfId="39719" xr:uid="{00000000-0005-0000-0000-0000578F0000}"/>
    <cellStyle name="40 % - Markeringsfarve4 4 3 5 2 4" xfId="17202" xr:uid="{00000000-0005-0000-0000-00004B290000}"/>
    <cellStyle name="40 % - Markeringsfarve4 4 3 5 2 4 2" xfId="39720" xr:uid="{00000000-0005-0000-0000-0000588F0000}"/>
    <cellStyle name="40 % - Markeringsfarve4 4 3 5 2 5" xfId="29935" xr:uid="{00000000-0005-0000-0000-0000558F0000}"/>
    <cellStyle name="40 % - Markeringsfarve4 4 3 5 3" xfId="9059" xr:uid="{00000000-0005-0000-0000-00004C290000}"/>
    <cellStyle name="40 % - Markeringsfarve4 4 3 5 3 2" xfId="31708" xr:uid="{00000000-0005-0000-0000-0000598F0000}"/>
    <cellStyle name="40 % - Markeringsfarve4 4 3 5 4" xfId="17203" xr:uid="{00000000-0005-0000-0000-00004D290000}"/>
    <cellStyle name="40 % - Markeringsfarve4 4 3 5 4 2" xfId="39721" xr:uid="{00000000-0005-0000-0000-00005A8F0000}"/>
    <cellStyle name="40 % - Markeringsfarve4 4 3 5 5" xfId="17204" xr:uid="{00000000-0005-0000-0000-00004E290000}"/>
    <cellStyle name="40 % - Markeringsfarve4 4 3 5 5 2" xfId="39722" xr:uid="{00000000-0005-0000-0000-00005B8F0000}"/>
    <cellStyle name="40 % - Markeringsfarve4 4 3 5 6" xfId="28076" xr:uid="{00000000-0005-0000-0000-0000548F0000}"/>
    <cellStyle name="40 % - Markeringsfarve4 4 3 6" xfId="1571" xr:uid="{00000000-0005-0000-0000-00004F290000}"/>
    <cellStyle name="40 % - Markeringsfarve4 4 3 6 2" xfId="6196" xr:uid="{00000000-0005-0000-0000-000050290000}"/>
    <cellStyle name="40 % - Markeringsfarve4 4 3 6 2 2" xfId="29936" xr:uid="{00000000-0005-0000-0000-00005D8F0000}"/>
    <cellStyle name="40 % - Markeringsfarve4 4 3 6 3" xfId="9060" xr:uid="{00000000-0005-0000-0000-000051290000}"/>
    <cellStyle name="40 % - Markeringsfarve4 4 3 6 3 2" xfId="31709" xr:uid="{00000000-0005-0000-0000-00005E8F0000}"/>
    <cellStyle name="40 % - Markeringsfarve4 4 3 6 4" xfId="17205" xr:uid="{00000000-0005-0000-0000-000052290000}"/>
    <cellStyle name="40 % - Markeringsfarve4 4 3 6 4 2" xfId="39723" xr:uid="{00000000-0005-0000-0000-00005F8F0000}"/>
    <cellStyle name="40 % - Markeringsfarve4 4 3 6 5" xfId="28077" xr:uid="{00000000-0005-0000-0000-00005C8F0000}"/>
    <cellStyle name="40 % - Markeringsfarve4 4 3 7" xfId="6189" xr:uid="{00000000-0005-0000-0000-000053290000}"/>
    <cellStyle name="40 % - Markeringsfarve4 4 3 7 2" xfId="17206" xr:uid="{00000000-0005-0000-0000-000054290000}"/>
    <cellStyle name="40 % - Markeringsfarve4 4 3 7 2 2" xfId="39724" xr:uid="{00000000-0005-0000-0000-0000618F0000}"/>
    <cellStyle name="40 % - Markeringsfarve4 4 3 7 3" xfId="17207" xr:uid="{00000000-0005-0000-0000-000055290000}"/>
    <cellStyle name="40 % - Markeringsfarve4 4 3 7 3 2" xfId="39725" xr:uid="{00000000-0005-0000-0000-0000628F0000}"/>
    <cellStyle name="40 % - Markeringsfarve4 4 3 7 4" xfId="17208" xr:uid="{00000000-0005-0000-0000-000056290000}"/>
    <cellStyle name="40 % - Markeringsfarve4 4 3 7 4 2" xfId="39726" xr:uid="{00000000-0005-0000-0000-0000638F0000}"/>
    <cellStyle name="40 % - Markeringsfarve4 4 3 7 5" xfId="29929" xr:uid="{00000000-0005-0000-0000-0000608F0000}"/>
    <cellStyle name="40 % - Markeringsfarve4 4 3 8" xfId="9053" xr:uid="{00000000-0005-0000-0000-000057290000}"/>
    <cellStyle name="40 % - Markeringsfarve4 4 3 8 2" xfId="31702" xr:uid="{00000000-0005-0000-0000-0000648F0000}"/>
    <cellStyle name="40 % - Markeringsfarve4 4 3 9" xfId="17209" xr:uid="{00000000-0005-0000-0000-000058290000}"/>
    <cellStyle name="40 % - Markeringsfarve4 4 3 9 2" xfId="39727" xr:uid="{00000000-0005-0000-0000-0000658F0000}"/>
    <cellStyle name="40 % - Markeringsfarve4 4 4" xfId="1572" xr:uid="{00000000-0005-0000-0000-000059290000}"/>
    <cellStyle name="40 % - Markeringsfarve4 4 4 10" xfId="17210" xr:uid="{00000000-0005-0000-0000-00005A290000}"/>
    <cellStyle name="40 % - Markeringsfarve4 4 4 10 2" xfId="39728" xr:uid="{00000000-0005-0000-0000-0000678F0000}"/>
    <cellStyle name="40 % - Markeringsfarve4 4 4 11" xfId="28078" xr:uid="{00000000-0005-0000-0000-0000668F0000}"/>
    <cellStyle name="40 % - Markeringsfarve4 4 4 2" xfId="1573" xr:uid="{00000000-0005-0000-0000-00005B290000}"/>
    <cellStyle name="40 % - Markeringsfarve4 4 4 2 2" xfId="1574" xr:uid="{00000000-0005-0000-0000-00005C290000}"/>
    <cellStyle name="40 % - Markeringsfarve4 4 4 2 2 2" xfId="6199" xr:uid="{00000000-0005-0000-0000-00005D290000}"/>
    <cellStyle name="40 % - Markeringsfarve4 4 4 2 2 2 2" xfId="17211" xr:uid="{00000000-0005-0000-0000-00005E290000}"/>
    <cellStyle name="40 % - Markeringsfarve4 4 4 2 2 2 2 2" xfId="39729" xr:uid="{00000000-0005-0000-0000-00006B8F0000}"/>
    <cellStyle name="40 % - Markeringsfarve4 4 4 2 2 2 3" xfId="17212" xr:uid="{00000000-0005-0000-0000-00005F290000}"/>
    <cellStyle name="40 % - Markeringsfarve4 4 4 2 2 2 3 2" xfId="39730" xr:uid="{00000000-0005-0000-0000-00006C8F0000}"/>
    <cellStyle name="40 % - Markeringsfarve4 4 4 2 2 2 4" xfId="17213" xr:uid="{00000000-0005-0000-0000-000060290000}"/>
    <cellStyle name="40 % - Markeringsfarve4 4 4 2 2 2 4 2" xfId="39731" xr:uid="{00000000-0005-0000-0000-00006D8F0000}"/>
    <cellStyle name="40 % - Markeringsfarve4 4 4 2 2 2 5" xfId="29939" xr:uid="{00000000-0005-0000-0000-00006A8F0000}"/>
    <cellStyle name="40 % - Markeringsfarve4 4 4 2 2 3" xfId="9063" xr:uid="{00000000-0005-0000-0000-000061290000}"/>
    <cellStyle name="40 % - Markeringsfarve4 4 4 2 2 3 2" xfId="31712" xr:uid="{00000000-0005-0000-0000-00006E8F0000}"/>
    <cellStyle name="40 % - Markeringsfarve4 4 4 2 2 4" xfId="17214" xr:uid="{00000000-0005-0000-0000-000062290000}"/>
    <cellStyle name="40 % - Markeringsfarve4 4 4 2 2 4 2" xfId="39732" xr:uid="{00000000-0005-0000-0000-00006F8F0000}"/>
    <cellStyle name="40 % - Markeringsfarve4 4 4 2 2 5" xfId="17215" xr:uid="{00000000-0005-0000-0000-000063290000}"/>
    <cellStyle name="40 % - Markeringsfarve4 4 4 2 2 5 2" xfId="39733" xr:uid="{00000000-0005-0000-0000-0000708F0000}"/>
    <cellStyle name="40 % - Markeringsfarve4 4 4 2 2 6" xfId="28080" xr:uid="{00000000-0005-0000-0000-0000698F0000}"/>
    <cellStyle name="40 % - Markeringsfarve4 4 4 2 3" xfId="6198" xr:uid="{00000000-0005-0000-0000-000064290000}"/>
    <cellStyle name="40 % - Markeringsfarve4 4 4 2 3 2" xfId="17216" xr:uid="{00000000-0005-0000-0000-000065290000}"/>
    <cellStyle name="40 % - Markeringsfarve4 4 4 2 3 2 2" xfId="39734" xr:uid="{00000000-0005-0000-0000-0000728F0000}"/>
    <cellStyle name="40 % - Markeringsfarve4 4 4 2 3 3" xfId="17217" xr:uid="{00000000-0005-0000-0000-000066290000}"/>
    <cellStyle name="40 % - Markeringsfarve4 4 4 2 3 3 2" xfId="39735" xr:uid="{00000000-0005-0000-0000-0000738F0000}"/>
    <cellStyle name="40 % - Markeringsfarve4 4 4 2 3 4" xfId="17218" xr:uid="{00000000-0005-0000-0000-000067290000}"/>
    <cellStyle name="40 % - Markeringsfarve4 4 4 2 3 4 2" xfId="39736" xr:uid="{00000000-0005-0000-0000-0000748F0000}"/>
    <cellStyle name="40 % - Markeringsfarve4 4 4 2 3 5" xfId="29938" xr:uid="{00000000-0005-0000-0000-0000718F0000}"/>
    <cellStyle name="40 % - Markeringsfarve4 4 4 2 4" xfId="9062" xr:uid="{00000000-0005-0000-0000-000068290000}"/>
    <cellStyle name="40 % - Markeringsfarve4 4 4 2 4 2" xfId="17219" xr:uid="{00000000-0005-0000-0000-000069290000}"/>
    <cellStyle name="40 % - Markeringsfarve4 4 4 2 4 2 2" xfId="39737" xr:uid="{00000000-0005-0000-0000-0000768F0000}"/>
    <cellStyle name="40 % - Markeringsfarve4 4 4 2 4 3" xfId="17220" xr:uid="{00000000-0005-0000-0000-00006A290000}"/>
    <cellStyle name="40 % - Markeringsfarve4 4 4 2 4 3 2" xfId="39738" xr:uid="{00000000-0005-0000-0000-0000778F0000}"/>
    <cellStyle name="40 % - Markeringsfarve4 4 4 2 4 4" xfId="17221" xr:uid="{00000000-0005-0000-0000-00006B290000}"/>
    <cellStyle name="40 % - Markeringsfarve4 4 4 2 4 4 2" xfId="39739" xr:uid="{00000000-0005-0000-0000-0000788F0000}"/>
    <cellStyle name="40 % - Markeringsfarve4 4 4 2 4 5" xfId="31711" xr:uid="{00000000-0005-0000-0000-0000758F0000}"/>
    <cellStyle name="40 % - Markeringsfarve4 4 4 2 5" xfId="17222" xr:uid="{00000000-0005-0000-0000-00006C290000}"/>
    <cellStyle name="40 % - Markeringsfarve4 4 4 2 5 2" xfId="39740" xr:uid="{00000000-0005-0000-0000-0000798F0000}"/>
    <cellStyle name="40 % - Markeringsfarve4 4 4 2 6" xfId="17223" xr:uid="{00000000-0005-0000-0000-00006D290000}"/>
    <cellStyle name="40 % - Markeringsfarve4 4 4 2 6 2" xfId="39741" xr:uid="{00000000-0005-0000-0000-00007A8F0000}"/>
    <cellStyle name="40 % - Markeringsfarve4 4 4 2 7" xfId="17224" xr:uid="{00000000-0005-0000-0000-00006E290000}"/>
    <cellStyle name="40 % - Markeringsfarve4 4 4 2 7 2" xfId="39742" xr:uid="{00000000-0005-0000-0000-00007B8F0000}"/>
    <cellStyle name="40 % - Markeringsfarve4 4 4 2 8" xfId="28079" xr:uid="{00000000-0005-0000-0000-0000688F0000}"/>
    <cellStyle name="40 % - Markeringsfarve4 4 4 3" xfId="1575" xr:uid="{00000000-0005-0000-0000-00006F290000}"/>
    <cellStyle name="40 % - Markeringsfarve4 4 4 3 2" xfId="1576" xr:uid="{00000000-0005-0000-0000-000070290000}"/>
    <cellStyle name="40 % - Markeringsfarve4 4 4 3 2 2" xfId="6201" xr:uid="{00000000-0005-0000-0000-000071290000}"/>
    <cellStyle name="40 % - Markeringsfarve4 4 4 3 2 2 2" xfId="17225" xr:uid="{00000000-0005-0000-0000-000072290000}"/>
    <cellStyle name="40 % - Markeringsfarve4 4 4 3 2 2 2 2" xfId="39743" xr:uid="{00000000-0005-0000-0000-00007F8F0000}"/>
    <cellStyle name="40 % - Markeringsfarve4 4 4 3 2 2 3" xfId="17226" xr:uid="{00000000-0005-0000-0000-000073290000}"/>
    <cellStyle name="40 % - Markeringsfarve4 4 4 3 2 2 3 2" xfId="39744" xr:uid="{00000000-0005-0000-0000-0000808F0000}"/>
    <cellStyle name="40 % - Markeringsfarve4 4 4 3 2 2 4" xfId="17227" xr:uid="{00000000-0005-0000-0000-000074290000}"/>
    <cellStyle name="40 % - Markeringsfarve4 4 4 3 2 2 4 2" xfId="39745" xr:uid="{00000000-0005-0000-0000-0000818F0000}"/>
    <cellStyle name="40 % - Markeringsfarve4 4 4 3 2 2 5" xfId="29941" xr:uid="{00000000-0005-0000-0000-00007E8F0000}"/>
    <cellStyle name="40 % - Markeringsfarve4 4 4 3 2 3" xfId="9065" xr:uid="{00000000-0005-0000-0000-000075290000}"/>
    <cellStyle name="40 % - Markeringsfarve4 4 4 3 2 3 2" xfId="31714" xr:uid="{00000000-0005-0000-0000-0000828F0000}"/>
    <cellStyle name="40 % - Markeringsfarve4 4 4 3 2 4" xfId="17228" xr:uid="{00000000-0005-0000-0000-000076290000}"/>
    <cellStyle name="40 % - Markeringsfarve4 4 4 3 2 4 2" xfId="39746" xr:uid="{00000000-0005-0000-0000-0000838F0000}"/>
    <cellStyle name="40 % - Markeringsfarve4 4 4 3 2 5" xfId="17229" xr:uid="{00000000-0005-0000-0000-000077290000}"/>
    <cellStyle name="40 % - Markeringsfarve4 4 4 3 2 5 2" xfId="39747" xr:uid="{00000000-0005-0000-0000-0000848F0000}"/>
    <cellStyle name="40 % - Markeringsfarve4 4 4 3 2 6" xfId="28082" xr:uid="{00000000-0005-0000-0000-00007D8F0000}"/>
    <cellStyle name="40 % - Markeringsfarve4 4 4 3 3" xfId="6200" xr:uid="{00000000-0005-0000-0000-000078290000}"/>
    <cellStyle name="40 % - Markeringsfarve4 4 4 3 3 2" xfId="17230" xr:uid="{00000000-0005-0000-0000-000079290000}"/>
    <cellStyle name="40 % - Markeringsfarve4 4 4 3 3 2 2" xfId="39748" xr:uid="{00000000-0005-0000-0000-0000868F0000}"/>
    <cellStyle name="40 % - Markeringsfarve4 4 4 3 3 3" xfId="17231" xr:uid="{00000000-0005-0000-0000-00007A290000}"/>
    <cellStyle name="40 % - Markeringsfarve4 4 4 3 3 3 2" xfId="39749" xr:uid="{00000000-0005-0000-0000-0000878F0000}"/>
    <cellStyle name="40 % - Markeringsfarve4 4 4 3 3 4" xfId="17232" xr:uid="{00000000-0005-0000-0000-00007B290000}"/>
    <cellStyle name="40 % - Markeringsfarve4 4 4 3 3 4 2" xfId="39750" xr:uid="{00000000-0005-0000-0000-0000888F0000}"/>
    <cellStyle name="40 % - Markeringsfarve4 4 4 3 3 5" xfId="29940" xr:uid="{00000000-0005-0000-0000-0000858F0000}"/>
    <cellStyle name="40 % - Markeringsfarve4 4 4 3 4" xfId="9064" xr:uid="{00000000-0005-0000-0000-00007C290000}"/>
    <cellStyle name="40 % - Markeringsfarve4 4 4 3 4 2" xfId="31713" xr:uid="{00000000-0005-0000-0000-0000898F0000}"/>
    <cellStyle name="40 % - Markeringsfarve4 4 4 3 5" xfId="17233" xr:uid="{00000000-0005-0000-0000-00007D290000}"/>
    <cellStyle name="40 % - Markeringsfarve4 4 4 3 5 2" xfId="39751" xr:uid="{00000000-0005-0000-0000-00008A8F0000}"/>
    <cellStyle name="40 % - Markeringsfarve4 4 4 3 6" xfId="17234" xr:uid="{00000000-0005-0000-0000-00007E290000}"/>
    <cellStyle name="40 % - Markeringsfarve4 4 4 3 6 2" xfId="39752" xr:uid="{00000000-0005-0000-0000-00008B8F0000}"/>
    <cellStyle name="40 % - Markeringsfarve4 4 4 3 7" xfId="28081" xr:uid="{00000000-0005-0000-0000-00007C8F0000}"/>
    <cellStyle name="40 % - Markeringsfarve4 4 4 4" xfId="1577" xr:uid="{00000000-0005-0000-0000-00007F290000}"/>
    <cellStyle name="40 % - Markeringsfarve4 4 4 4 2" xfId="6202" xr:uid="{00000000-0005-0000-0000-000080290000}"/>
    <cellStyle name="40 % - Markeringsfarve4 4 4 4 2 2" xfId="17235" xr:uid="{00000000-0005-0000-0000-000081290000}"/>
    <cellStyle name="40 % - Markeringsfarve4 4 4 4 2 2 2" xfId="39753" xr:uid="{00000000-0005-0000-0000-00008E8F0000}"/>
    <cellStyle name="40 % - Markeringsfarve4 4 4 4 2 3" xfId="17236" xr:uid="{00000000-0005-0000-0000-000082290000}"/>
    <cellStyle name="40 % - Markeringsfarve4 4 4 4 2 3 2" xfId="39754" xr:uid="{00000000-0005-0000-0000-00008F8F0000}"/>
    <cellStyle name="40 % - Markeringsfarve4 4 4 4 2 4" xfId="17237" xr:uid="{00000000-0005-0000-0000-000083290000}"/>
    <cellStyle name="40 % - Markeringsfarve4 4 4 4 2 4 2" xfId="39755" xr:uid="{00000000-0005-0000-0000-0000908F0000}"/>
    <cellStyle name="40 % - Markeringsfarve4 4 4 4 2 5" xfId="29942" xr:uid="{00000000-0005-0000-0000-00008D8F0000}"/>
    <cellStyle name="40 % - Markeringsfarve4 4 4 4 3" xfId="9066" xr:uid="{00000000-0005-0000-0000-000084290000}"/>
    <cellStyle name="40 % - Markeringsfarve4 4 4 4 3 2" xfId="31715" xr:uid="{00000000-0005-0000-0000-0000918F0000}"/>
    <cellStyle name="40 % - Markeringsfarve4 4 4 4 4" xfId="17238" xr:uid="{00000000-0005-0000-0000-000085290000}"/>
    <cellStyle name="40 % - Markeringsfarve4 4 4 4 4 2" xfId="39756" xr:uid="{00000000-0005-0000-0000-0000928F0000}"/>
    <cellStyle name="40 % - Markeringsfarve4 4 4 4 5" xfId="17239" xr:uid="{00000000-0005-0000-0000-000086290000}"/>
    <cellStyle name="40 % - Markeringsfarve4 4 4 4 5 2" xfId="39757" xr:uid="{00000000-0005-0000-0000-0000938F0000}"/>
    <cellStyle name="40 % - Markeringsfarve4 4 4 4 6" xfId="28083" xr:uid="{00000000-0005-0000-0000-00008C8F0000}"/>
    <cellStyle name="40 % - Markeringsfarve4 4 4 5" xfId="1578" xr:uid="{00000000-0005-0000-0000-000087290000}"/>
    <cellStyle name="40 % - Markeringsfarve4 4 4 5 2" xfId="6203" xr:uid="{00000000-0005-0000-0000-000088290000}"/>
    <cellStyle name="40 % - Markeringsfarve4 4 4 5 2 2" xfId="17240" xr:uid="{00000000-0005-0000-0000-000089290000}"/>
    <cellStyle name="40 % - Markeringsfarve4 4 4 5 2 2 2" xfId="39758" xr:uid="{00000000-0005-0000-0000-0000968F0000}"/>
    <cellStyle name="40 % - Markeringsfarve4 4 4 5 2 3" xfId="17241" xr:uid="{00000000-0005-0000-0000-00008A290000}"/>
    <cellStyle name="40 % - Markeringsfarve4 4 4 5 2 3 2" xfId="39759" xr:uid="{00000000-0005-0000-0000-0000978F0000}"/>
    <cellStyle name="40 % - Markeringsfarve4 4 4 5 2 4" xfId="17242" xr:uid="{00000000-0005-0000-0000-00008B290000}"/>
    <cellStyle name="40 % - Markeringsfarve4 4 4 5 2 4 2" xfId="39760" xr:uid="{00000000-0005-0000-0000-0000988F0000}"/>
    <cellStyle name="40 % - Markeringsfarve4 4 4 5 2 5" xfId="29943" xr:uid="{00000000-0005-0000-0000-0000958F0000}"/>
    <cellStyle name="40 % - Markeringsfarve4 4 4 5 3" xfId="9067" xr:uid="{00000000-0005-0000-0000-00008C290000}"/>
    <cellStyle name="40 % - Markeringsfarve4 4 4 5 3 2" xfId="31716" xr:uid="{00000000-0005-0000-0000-0000998F0000}"/>
    <cellStyle name="40 % - Markeringsfarve4 4 4 5 4" xfId="17243" xr:uid="{00000000-0005-0000-0000-00008D290000}"/>
    <cellStyle name="40 % - Markeringsfarve4 4 4 5 4 2" xfId="39761" xr:uid="{00000000-0005-0000-0000-00009A8F0000}"/>
    <cellStyle name="40 % - Markeringsfarve4 4 4 5 5" xfId="17244" xr:uid="{00000000-0005-0000-0000-00008E290000}"/>
    <cellStyle name="40 % - Markeringsfarve4 4 4 5 5 2" xfId="39762" xr:uid="{00000000-0005-0000-0000-00009B8F0000}"/>
    <cellStyle name="40 % - Markeringsfarve4 4 4 5 6" xfId="28084" xr:uid="{00000000-0005-0000-0000-0000948F0000}"/>
    <cellStyle name="40 % - Markeringsfarve4 4 4 6" xfId="1579" xr:uid="{00000000-0005-0000-0000-00008F290000}"/>
    <cellStyle name="40 % - Markeringsfarve4 4 4 6 2" xfId="6204" xr:uid="{00000000-0005-0000-0000-000090290000}"/>
    <cellStyle name="40 % - Markeringsfarve4 4 4 6 2 2" xfId="29944" xr:uid="{00000000-0005-0000-0000-00009D8F0000}"/>
    <cellStyle name="40 % - Markeringsfarve4 4 4 6 3" xfId="9068" xr:uid="{00000000-0005-0000-0000-000091290000}"/>
    <cellStyle name="40 % - Markeringsfarve4 4 4 6 3 2" xfId="31717" xr:uid="{00000000-0005-0000-0000-00009E8F0000}"/>
    <cellStyle name="40 % - Markeringsfarve4 4 4 6 4" xfId="17245" xr:uid="{00000000-0005-0000-0000-000092290000}"/>
    <cellStyle name="40 % - Markeringsfarve4 4 4 6 4 2" xfId="39763" xr:uid="{00000000-0005-0000-0000-00009F8F0000}"/>
    <cellStyle name="40 % - Markeringsfarve4 4 4 6 5" xfId="28085" xr:uid="{00000000-0005-0000-0000-00009C8F0000}"/>
    <cellStyle name="40 % - Markeringsfarve4 4 4 7" xfId="6197" xr:uid="{00000000-0005-0000-0000-000093290000}"/>
    <cellStyle name="40 % - Markeringsfarve4 4 4 7 2" xfId="17246" xr:uid="{00000000-0005-0000-0000-000094290000}"/>
    <cellStyle name="40 % - Markeringsfarve4 4 4 7 2 2" xfId="39764" xr:uid="{00000000-0005-0000-0000-0000A18F0000}"/>
    <cellStyle name="40 % - Markeringsfarve4 4 4 7 3" xfId="17247" xr:uid="{00000000-0005-0000-0000-000095290000}"/>
    <cellStyle name="40 % - Markeringsfarve4 4 4 7 3 2" xfId="39765" xr:uid="{00000000-0005-0000-0000-0000A28F0000}"/>
    <cellStyle name="40 % - Markeringsfarve4 4 4 7 4" xfId="17248" xr:uid="{00000000-0005-0000-0000-000096290000}"/>
    <cellStyle name="40 % - Markeringsfarve4 4 4 7 4 2" xfId="39766" xr:uid="{00000000-0005-0000-0000-0000A38F0000}"/>
    <cellStyle name="40 % - Markeringsfarve4 4 4 7 5" xfId="29937" xr:uid="{00000000-0005-0000-0000-0000A08F0000}"/>
    <cellStyle name="40 % - Markeringsfarve4 4 4 8" xfId="9061" xr:uid="{00000000-0005-0000-0000-000097290000}"/>
    <cellStyle name="40 % - Markeringsfarve4 4 4 8 2" xfId="31710" xr:uid="{00000000-0005-0000-0000-0000A48F0000}"/>
    <cellStyle name="40 % - Markeringsfarve4 4 4 9" xfId="17249" xr:uid="{00000000-0005-0000-0000-000098290000}"/>
    <cellStyle name="40 % - Markeringsfarve4 4 4 9 2" xfId="39767" xr:uid="{00000000-0005-0000-0000-0000A58F0000}"/>
    <cellStyle name="40 % - Markeringsfarve4 4 5" xfId="1580" xr:uid="{00000000-0005-0000-0000-000099290000}"/>
    <cellStyle name="40 % - Markeringsfarve4 4 5 2" xfId="17250" xr:uid="{00000000-0005-0000-0000-00009A290000}"/>
    <cellStyle name="40 % - Markeringsfarve4 4 5 2 2" xfId="17251" xr:uid="{00000000-0005-0000-0000-00009B290000}"/>
    <cellStyle name="40 % - Markeringsfarve4 4 5 2 3" xfId="17252" xr:uid="{00000000-0005-0000-0000-00009C290000}"/>
    <cellStyle name="40 % - Markeringsfarve4 4 5 2 3 2" xfId="17253" xr:uid="{00000000-0005-0000-0000-00009D290000}"/>
    <cellStyle name="40 % - Markeringsfarve4 4 5 2 3 2 2" xfId="39770" xr:uid="{00000000-0005-0000-0000-0000A88F0000}"/>
    <cellStyle name="40 % - Markeringsfarve4 4 5 2 3 3" xfId="17254" xr:uid="{00000000-0005-0000-0000-00009E290000}"/>
    <cellStyle name="40 % - Markeringsfarve4 4 5 2 3 3 2" xfId="39771" xr:uid="{00000000-0005-0000-0000-0000A98F0000}"/>
    <cellStyle name="40 % - Markeringsfarve4 4 5 2 3 4" xfId="39769" xr:uid="{00000000-0005-0000-0000-0000A78F0000}"/>
    <cellStyle name="40 % - Markeringsfarve4 4 5 2 4" xfId="39768" xr:uid="{00000000-0005-0000-0000-0000A68F0000}"/>
    <cellStyle name="40 % - Markeringsfarve4 4 5 3" xfId="17255" xr:uid="{00000000-0005-0000-0000-00009F290000}"/>
    <cellStyle name="40 % - Markeringsfarve4 4 5 3 2" xfId="17256" xr:uid="{00000000-0005-0000-0000-0000A0290000}"/>
    <cellStyle name="40 % - Markeringsfarve4 4 5 3 2 2" xfId="39773" xr:uid="{00000000-0005-0000-0000-0000AB8F0000}"/>
    <cellStyle name="40 % - Markeringsfarve4 4 5 3 3" xfId="17257" xr:uid="{00000000-0005-0000-0000-0000A1290000}"/>
    <cellStyle name="40 % - Markeringsfarve4 4 5 3 3 2" xfId="39774" xr:uid="{00000000-0005-0000-0000-0000AC8F0000}"/>
    <cellStyle name="40 % - Markeringsfarve4 4 5 3 4" xfId="17258" xr:uid="{00000000-0005-0000-0000-0000A2290000}"/>
    <cellStyle name="40 % - Markeringsfarve4 4 5 3 4 2" xfId="39775" xr:uid="{00000000-0005-0000-0000-0000AD8F0000}"/>
    <cellStyle name="40 % - Markeringsfarve4 4 5 3 5" xfId="39772" xr:uid="{00000000-0005-0000-0000-0000AA8F0000}"/>
    <cellStyle name="40 % - Markeringsfarve4 4 5 4" xfId="17259" xr:uid="{00000000-0005-0000-0000-0000A3290000}"/>
    <cellStyle name="40 % - Markeringsfarve4 4 5 4 2" xfId="39776" xr:uid="{00000000-0005-0000-0000-0000AE8F0000}"/>
    <cellStyle name="40 % - Markeringsfarve4 4 5 5" xfId="17260" xr:uid="{00000000-0005-0000-0000-0000A4290000}"/>
    <cellStyle name="40 % - Markeringsfarve4 4 5 5 2" xfId="39777" xr:uid="{00000000-0005-0000-0000-0000AF8F0000}"/>
    <cellStyle name="40 % - Markeringsfarve4 4 5 6" xfId="17261" xr:uid="{00000000-0005-0000-0000-0000A5290000}"/>
    <cellStyle name="40 % - Markeringsfarve4 4 5 6 2" xfId="39778" xr:uid="{00000000-0005-0000-0000-0000B08F0000}"/>
    <cellStyle name="40 % - Markeringsfarve4 4 6" xfId="1581" xr:uid="{00000000-0005-0000-0000-0000A6290000}"/>
    <cellStyle name="40 % - Markeringsfarve4 4 6 2" xfId="1582" xr:uid="{00000000-0005-0000-0000-0000A7290000}"/>
    <cellStyle name="40 % - Markeringsfarve4 4 6 2 2" xfId="6206" xr:uid="{00000000-0005-0000-0000-0000A8290000}"/>
    <cellStyle name="40 % - Markeringsfarve4 4 6 2 2 2" xfId="17262" xr:uid="{00000000-0005-0000-0000-0000A9290000}"/>
    <cellStyle name="40 % - Markeringsfarve4 4 6 2 2 2 2" xfId="39779" xr:uid="{00000000-0005-0000-0000-0000B48F0000}"/>
    <cellStyle name="40 % - Markeringsfarve4 4 6 2 2 3" xfId="17263" xr:uid="{00000000-0005-0000-0000-0000AA290000}"/>
    <cellStyle name="40 % - Markeringsfarve4 4 6 2 2 3 2" xfId="39780" xr:uid="{00000000-0005-0000-0000-0000B58F0000}"/>
    <cellStyle name="40 % - Markeringsfarve4 4 6 2 2 4" xfId="17264" xr:uid="{00000000-0005-0000-0000-0000AB290000}"/>
    <cellStyle name="40 % - Markeringsfarve4 4 6 2 2 4 2" xfId="39781" xr:uid="{00000000-0005-0000-0000-0000B68F0000}"/>
    <cellStyle name="40 % - Markeringsfarve4 4 6 2 2 5" xfId="29946" xr:uid="{00000000-0005-0000-0000-0000B38F0000}"/>
    <cellStyle name="40 % - Markeringsfarve4 4 6 2 3" xfId="9070" xr:uid="{00000000-0005-0000-0000-0000AC290000}"/>
    <cellStyle name="40 % - Markeringsfarve4 4 6 2 3 2" xfId="31719" xr:uid="{00000000-0005-0000-0000-0000B78F0000}"/>
    <cellStyle name="40 % - Markeringsfarve4 4 6 2 4" xfId="17265" xr:uid="{00000000-0005-0000-0000-0000AD290000}"/>
    <cellStyle name="40 % - Markeringsfarve4 4 6 2 4 2" xfId="39782" xr:uid="{00000000-0005-0000-0000-0000B88F0000}"/>
    <cellStyle name="40 % - Markeringsfarve4 4 6 2 5" xfId="17266" xr:uid="{00000000-0005-0000-0000-0000AE290000}"/>
    <cellStyle name="40 % - Markeringsfarve4 4 6 2 5 2" xfId="39783" xr:uid="{00000000-0005-0000-0000-0000B98F0000}"/>
    <cellStyle name="40 % - Markeringsfarve4 4 6 2 6" xfId="28087" xr:uid="{00000000-0005-0000-0000-0000B28F0000}"/>
    <cellStyle name="40 % - Markeringsfarve4 4 6 3" xfId="6205" xr:uid="{00000000-0005-0000-0000-0000AF290000}"/>
    <cellStyle name="40 % - Markeringsfarve4 4 6 3 2" xfId="17267" xr:uid="{00000000-0005-0000-0000-0000B0290000}"/>
    <cellStyle name="40 % - Markeringsfarve4 4 6 3 2 2" xfId="39784" xr:uid="{00000000-0005-0000-0000-0000BB8F0000}"/>
    <cellStyle name="40 % - Markeringsfarve4 4 6 3 3" xfId="17268" xr:uid="{00000000-0005-0000-0000-0000B1290000}"/>
    <cellStyle name="40 % - Markeringsfarve4 4 6 3 3 2" xfId="39785" xr:uid="{00000000-0005-0000-0000-0000BC8F0000}"/>
    <cellStyle name="40 % - Markeringsfarve4 4 6 3 4" xfId="17269" xr:uid="{00000000-0005-0000-0000-0000B2290000}"/>
    <cellStyle name="40 % - Markeringsfarve4 4 6 3 4 2" xfId="39786" xr:uid="{00000000-0005-0000-0000-0000BD8F0000}"/>
    <cellStyle name="40 % - Markeringsfarve4 4 6 3 5" xfId="29945" xr:uid="{00000000-0005-0000-0000-0000BA8F0000}"/>
    <cellStyle name="40 % - Markeringsfarve4 4 6 4" xfId="9069" xr:uid="{00000000-0005-0000-0000-0000B3290000}"/>
    <cellStyle name="40 % - Markeringsfarve4 4 6 4 2" xfId="31718" xr:uid="{00000000-0005-0000-0000-0000BE8F0000}"/>
    <cellStyle name="40 % - Markeringsfarve4 4 6 5" xfId="17270" xr:uid="{00000000-0005-0000-0000-0000B4290000}"/>
    <cellStyle name="40 % - Markeringsfarve4 4 6 5 2" xfId="39787" xr:uid="{00000000-0005-0000-0000-0000BF8F0000}"/>
    <cellStyle name="40 % - Markeringsfarve4 4 6 6" xfId="17271" xr:uid="{00000000-0005-0000-0000-0000B5290000}"/>
    <cellStyle name="40 % - Markeringsfarve4 4 6 6 2" xfId="39788" xr:uid="{00000000-0005-0000-0000-0000C08F0000}"/>
    <cellStyle name="40 % - Markeringsfarve4 4 6 7" xfId="28086" xr:uid="{00000000-0005-0000-0000-0000B18F0000}"/>
    <cellStyle name="40 % - Markeringsfarve4 4 7" xfId="17272" xr:uid="{00000000-0005-0000-0000-0000B6290000}"/>
    <cellStyle name="40 % - Markeringsfarve4 4 7 2" xfId="17273" xr:uid="{00000000-0005-0000-0000-0000B7290000}"/>
    <cellStyle name="40 % - Markeringsfarve4 4 7 3" xfId="17274" xr:uid="{00000000-0005-0000-0000-0000B8290000}"/>
    <cellStyle name="40 % - Markeringsfarve4 4 7 3 2" xfId="17275" xr:uid="{00000000-0005-0000-0000-0000B9290000}"/>
    <cellStyle name="40 % - Markeringsfarve4 4 7 3 2 2" xfId="39791" xr:uid="{00000000-0005-0000-0000-0000C38F0000}"/>
    <cellStyle name="40 % - Markeringsfarve4 4 7 3 3" xfId="17276" xr:uid="{00000000-0005-0000-0000-0000BA290000}"/>
    <cellStyle name="40 % - Markeringsfarve4 4 7 3 3 2" xfId="39792" xr:uid="{00000000-0005-0000-0000-0000C48F0000}"/>
    <cellStyle name="40 % - Markeringsfarve4 4 7 3 4" xfId="39790" xr:uid="{00000000-0005-0000-0000-0000C28F0000}"/>
    <cellStyle name="40 % - Markeringsfarve4 4 7 4" xfId="39789" xr:uid="{00000000-0005-0000-0000-0000C18F0000}"/>
    <cellStyle name="40 % - Markeringsfarve4 4 8" xfId="17277" xr:uid="{00000000-0005-0000-0000-0000BB290000}"/>
    <cellStyle name="40 % - Markeringsfarve4 4 8 2" xfId="17278" xr:uid="{00000000-0005-0000-0000-0000BC290000}"/>
    <cellStyle name="40 % - Markeringsfarve4 4 8 2 2" xfId="39794" xr:uid="{00000000-0005-0000-0000-0000C68F0000}"/>
    <cellStyle name="40 % - Markeringsfarve4 4 8 3" xfId="17279" xr:uid="{00000000-0005-0000-0000-0000BD290000}"/>
    <cellStyle name="40 % - Markeringsfarve4 4 8 3 2" xfId="39795" xr:uid="{00000000-0005-0000-0000-0000C78F0000}"/>
    <cellStyle name="40 % - Markeringsfarve4 4 8 4" xfId="17280" xr:uid="{00000000-0005-0000-0000-0000BE290000}"/>
    <cellStyle name="40 % - Markeringsfarve4 4 8 4 2" xfId="39796" xr:uid="{00000000-0005-0000-0000-0000C88F0000}"/>
    <cellStyle name="40 % - Markeringsfarve4 4 8 5" xfId="39793" xr:uid="{00000000-0005-0000-0000-0000C58F0000}"/>
    <cellStyle name="40 % - Markeringsfarve4 4 9" xfId="17281" xr:uid="{00000000-0005-0000-0000-0000BF290000}"/>
    <cellStyle name="40 % - Markeringsfarve4 4 9 2" xfId="39797" xr:uid="{00000000-0005-0000-0000-0000C98F0000}"/>
    <cellStyle name="40 % - Markeringsfarve4 5" xfId="1583" xr:uid="{00000000-0005-0000-0000-0000C0290000}"/>
    <cellStyle name="40 % - Markeringsfarve4 5 2" xfId="1584" xr:uid="{00000000-0005-0000-0000-0000C1290000}"/>
    <cellStyle name="40 % - Markeringsfarve4 5 2 2" xfId="17282" xr:uid="{00000000-0005-0000-0000-0000C2290000}"/>
    <cellStyle name="40 % - Markeringsfarve4 5 2 2 2" xfId="17283" xr:uid="{00000000-0005-0000-0000-0000C3290000}"/>
    <cellStyle name="40 % - Markeringsfarve4 5 2 2 3" xfId="17284" xr:uid="{00000000-0005-0000-0000-0000C4290000}"/>
    <cellStyle name="40 % - Markeringsfarve4 5 2 2 3 2" xfId="17285" xr:uid="{00000000-0005-0000-0000-0000C5290000}"/>
    <cellStyle name="40 % - Markeringsfarve4 5 2 2 3 2 2" xfId="39800" xr:uid="{00000000-0005-0000-0000-0000CC8F0000}"/>
    <cellStyle name="40 % - Markeringsfarve4 5 2 2 3 3" xfId="17286" xr:uid="{00000000-0005-0000-0000-0000C6290000}"/>
    <cellStyle name="40 % - Markeringsfarve4 5 2 2 3 3 2" xfId="39801" xr:uid="{00000000-0005-0000-0000-0000CD8F0000}"/>
    <cellStyle name="40 % - Markeringsfarve4 5 2 2 3 4" xfId="39799" xr:uid="{00000000-0005-0000-0000-0000CB8F0000}"/>
    <cellStyle name="40 % - Markeringsfarve4 5 2 2 4" xfId="39798" xr:uid="{00000000-0005-0000-0000-0000CA8F0000}"/>
    <cellStyle name="40 % - Markeringsfarve4 5 2 3" xfId="17287" xr:uid="{00000000-0005-0000-0000-0000C7290000}"/>
    <cellStyle name="40 % - Markeringsfarve4 5 2 3 2" xfId="17288" xr:uid="{00000000-0005-0000-0000-0000C8290000}"/>
    <cellStyle name="40 % - Markeringsfarve4 5 2 3 2 2" xfId="39803" xr:uid="{00000000-0005-0000-0000-0000CF8F0000}"/>
    <cellStyle name="40 % - Markeringsfarve4 5 2 3 3" xfId="17289" xr:uid="{00000000-0005-0000-0000-0000C9290000}"/>
    <cellStyle name="40 % - Markeringsfarve4 5 2 3 3 2" xfId="39804" xr:uid="{00000000-0005-0000-0000-0000D08F0000}"/>
    <cellStyle name="40 % - Markeringsfarve4 5 2 3 4" xfId="17290" xr:uid="{00000000-0005-0000-0000-0000CA290000}"/>
    <cellStyle name="40 % - Markeringsfarve4 5 2 3 4 2" xfId="39805" xr:uid="{00000000-0005-0000-0000-0000D18F0000}"/>
    <cellStyle name="40 % - Markeringsfarve4 5 2 3 5" xfId="39802" xr:uid="{00000000-0005-0000-0000-0000CE8F0000}"/>
    <cellStyle name="40 % - Markeringsfarve4 5 2 4" xfId="17291" xr:uid="{00000000-0005-0000-0000-0000CB290000}"/>
    <cellStyle name="40 % - Markeringsfarve4 5 2 4 2" xfId="39806" xr:uid="{00000000-0005-0000-0000-0000D28F0000}"/>
    <cellStyle name="40 % - Markeringsfarve4 5 2 5" xfId="17292" xr:uid="{00000000-0005-0000-0000-0000CC290000}"/>
    <cellStyle name="40 % - Markeringsfarve4 5 2 5 2" xfId="39807" xr:uid="{00000000-0005-0000-0000-0000D38F0000}"/>
    <cellStyle name="40 % - Markeringsfarve4 5 2 6" xfId="17293" xr:uid="{00000000-0005-0000-0000-0000CD290000}"/>
    <cellStyle name="40 % - Markeringsfarve4 5 2 6 2" xfId="39808" xr:uid="{00000000-0005-0000-0000-0000D48F0000}"/>
    <cellStyle name="40 % - Markeringsfarve4 5 3" xfId="1585" xr:uid="{00000000-0005-0000-0000-0000CE290000}"/>
    <cellStyle name="40 % - Markeringsfarve4 5 4" xfId="1586" xr:uid="{00000000-0005-0000-0000-0000CF290000}"/>
    <cellStyle name="40 % - Markeringsfarve4 5 4 2" xfId="1587" xr:uid="{00000000-0005-0000-0000-0000D0290000}"/>
    <cellStyle name="40 % - Markeringsfarve4 5 4 2 2" xfId="6208" xr:uid="{00000000-0005-0000-0000-0000D1290000}"/>
    <cellStyle name="40 % - Markeringsfarve4 5 4 2 2 2" xfId="17294" xr:uid="{00000000-0005-0000-0000-0000D2290000}"/>
    <cellStyle name="40 % - Markeringsfarve4 5 4 2 2 2 2" xfId="39809" xr:uid="{00000000-0005-0000-0000-0000D88F0000}"/>
    <cellStyle name="40 % - Markeringsfarve4 5 4 2 2 3" xfId="17295" xr:uid="{00000000-0005-0000-0000-0000D3290000}"/>
    <cellStyle name="40 % - Markeringsfarve4 5 4 2 2 3 2" xfId="39810" xr:uid="{00000000-0005-0000-0000-0000D98F0000}"/>
    <cellStyle name="40 % - Markeringsfarve4 5 4 2 2 4" xfId="17296" xr:uid="{00000000-0005-0000-0000-0000D4290000}"/>
    <cellStyle name="40 % - Markeringsfarve4 5 4 2 2 4 2" xfId="39811" xr:uid="{00000000-0005-0000-0000-0000DA8F0000}"/>
    <cellStyle name="40 % - Markeringsfarve4 5 4 2 2 5" xfId="29948" xr:uid="{00000000-0005-0000-0000-0000D78F0000}"/>
    <cellStyle name="40 % - Markeringsfarve4 5 4 2 3" xfId="9072" xr:uid="{00000000-0005-0000-0000-0000D5290000}"/>
    <cellStyle name="40 % - Markeringsfarve4 5 4 2 3 2" xfId="31721" xr:uid="{00000000-0005-0000-0000-0000DB8F0000}"/>
    <cellStyle name="40 % - Markeringsfarve4 5 4 2 4" xfId="17297" xr:uid="{00000000-0005-0000-0000-0000D6290000}"/>
    <cellStyle name="40 % - Markeringsfarve4 5 4 2 4 2" xfId="39812" xr:uid="{00000000-0005-0000-0000-0000DC8F0000}"/>
    <cellStyle name="40 % - Markeringsfarve4 5 4 2 5" xfId="17298" xr:uid="{00000000-0005-0000-0000-0000D7290000}"/>
    <cellStyle name="40 % - Markeringsfarve4 5 4 2 5 2" xfId="39813" xr:uid="{00000000-0005-0000-0000-0000DD8F0000}"/>
    <cellStyle name="40 % - Markeringsfarve4 5 4 2 6" xfId="28089" xr:uid="{00000000-0005-0000-0000-0000D68F0000}"/>
    <cellStyle name="40 % - Markeringsfarve4 5 4 3" xfId="6207" xr:uid="{00000000-0005-0000-0000-0000D8290000}"/>
    <cellStyle name="40 % - Markeringsfarve4 5 4 3 2" xfId="17299" xr:uid="{00000000-0005-0000-0000-0000D9290000}"/>
    <cellStyle name="40 % - Markeringsfarve4 5 4 3 2 2" xfId="39814" xr:uid="{00000000-0005-0000-0000-0000DF8F0000}"/>
    <cellStyle name="40 % - Markeringsfarve4 5 4 3 3" xfId="17300" xr:uid="{00000000-0005-0000-0000-0000DA290000}"/>
    <cellStyle name="40 % - Markeringsfarve4 5 4 3 3 2" xfId="39815" xr:uid="{00000000-0005-0000-0000-0000E08F0000}"/>
    <cellStyle name="40 % - Markeringsfarve4 5 4 3 4" xfId="17301" xr:uid="{00000000-0005-0000-0000-0000DB290000}"/>
    <cellStyle name="40 % - Markeringsfarve4 5 4 3 4 2" xfId="39816" xr:uid="{00000000-0005-0000-0000-0000E18F0000}"/>
    <cellStyle name="40 % - Markeringsfarve4 5 4 3 5" xfId="29947" xr:uid="{00000000-0005-0000-0000-0000DE8F0000}"/>
    <cellStyle name="40 % - Markeringsfarve4 5 4 4" xfId="9071" xr:uid="{00000000-0005-0000-0000-0000DC290000}"/>
    <cellStyle name="40 % - Markeringsfarve4 5 4 4 2" xfId="31720" xr:uid="{00000000-0005-0000-0000-0000E28F0000}"/>
    <cellStyle name="40 % - Markeringsfarve4 5 4 5" xfId="17302" xr:uid="{00000000-0005-0000-0000-0000DD290000}"/>
    <cellStyle name="40 % - Markeringsfarve4 5 4 5 2" xfId="39817" xr:uid="{00000000-0005-0000-0000-0000E38F0000}"/>
    <cellStyle name="40 % - Markeringsfarve4 5 4 6" xfId="17303" xr:uid="{00000000-0005-0000-0000-0000DE290000}"/>
    <cellStyle name="40 % - Markeringsfarve4 5 4 6 2" xfId="39818" xr:uid="{00000000-0005-0000-0000-0000E48F0000}"/>
    <cellStyle name="40 % - Markeringsfarve4 5 4 7" xfId="28088" xr:uid="{00000000-0005-0000-0000-0000D58F0000}"/>
    <cellStyle name="40 % - Markeringsfarve4 5 5" xfId="17304" xr:uid="{00000000-0005-0000-0000-0000DF290000}"/>
    <cellStyle name="40 % - Markeringsfarve4 5 5 2" xfId="17305" xr:uid="{00000000-0005-0000-0000-0000E0290000}"/>
    <cellStyle name="40 % - Markeringsfarve4 5 5 3" xfId="17306" xr:uid="{00000000-0005-0000-0000-0000E1290000}"/>
    <cellStyle name="40 % - Markeringsfarve4 5 5 3 2" xfId="17307" xr:uid="{00000000-0005-0000-0000-0000E2290000}"/>
    <cellStyle name="40 % - Markeringsfarve4 5 5 3 2 2" xfId="39821" xr:uid="{00000000-0005-0000-0000-0000E78F0000}"/>
    <cellStyle name="40 % - Markeringsfarve4 5 5 3 3" xfId="17308" xr:uid="{00000000-0005-0000-0000-0000E3290000}"/>
    <cellStyle name="40 % - Markeringsfarve4 5 5 3 3 2" xfId="39822" xr:uid="{00000000-0005-0000-0000-0000E88F0000}"/>
    <cellStyle name="40 % - Markeringsfarve4 5 5 3 4" xfId="39820" xr:uid="{00000000-0005-0000-0000-0000E68F0000}"/>
    <cellStyle name="40 % - Markeringsfarve4 5 5 4" xfId="39819" xr:uid="{00000000-0005-0000-0000-0000E58F0000}"/>
    <cellStyle name="40 % - Markeringsfarve4 5 6" xfId="17309" xr:uid="{00000000-0005-0000-0000-0000E4290000}"/>
    <cellStyle name="40 % - Markeringsfarve4 5 6 2" xfId="17310" xr:uid="{00000000-0005-0000-0000-0000E5290000}"/>
    <cellStyle name="40 % - Markeringsfarve4 5 6 2 2" xfId="39824" xr:uid="{00000000-0005-0000-0000-0000EA8F0000}"/>
    <cellStyle name="40 % - Markeringsfarve4 5 6 3" xfId="17311" xr:uid="{00000000-0005-0000-0000-0000E6290000}"/>
    <cellStyle name="40 % - Markeringsfarve4 5 6 3 2" xfId="39825" xr:uid="{00000000-0005-0000-0000-0000EB8F0000}"/>
    <cellStyle name="40 % - Markeringsfarve4 5 6 4" xfId="17312" xr:uid="{00000000-0005-0000-0000-0000E7290000}"/>
    <cellStyle name="40 % - Markeringsfarve4 5 6 4 2" xfId="39826" xr:uid="{00000000-0005-0000-0000-0000EC8F0000}"/>
    <cellStyle name="40 % - Markeringsfarve4 5 6 5" xfId="39823" xr:uid="{00000000-0005-0000-0000-0000E98F0000}"/>
    <cellStyle name="40 % - Markeringsfarve4 5 7" xfId="17313" xr:uid="{00000000-0005-0000-0000-0000E8290000}"/>
    <cellStyle name="40 % - Markeringsfarve4 5 7 2" xfId="39827" xr:uid="{00000000-0005-0000-0000-0000ED8F0000}"/>
    <cellStyle name="40 % - Markeringsfarve4 5 8" xfId="17314" xr:uid="{00000000-0005-0000-0000-0000E9290000}"/>
    <cellStyle name="40 % - Markeringsfarve4 5 8 2" xfId="39828" xr:uid="{00000000-0005-0000-0000-0000EE8F0000}"/>
    <cellStyle name="40 % - Markeringsfarve4 5 9" xfId="17315" xr:uid="{00000000-0005-0000-0000-0000EA290000}"/>
    <cellStyle name="40 % - Markeringsfarve4 5 9 2" xfId="39829" xr:uid="{00000000-0005-0000-0000-0000EF8F0000}"/>
    <cellStyle name="40 % - Markeringsfarve4 6" xfId="1588" xr:uid="{00000000-0005-0000-0000-0000EB290000}"/>
    <cellStyle name="40 % - Markeringsfarve4 6 2" xfId="1589" xr:uid="{00000000-0005-0000-0000-0000EC290000}"/>
    <cellStyle name="40 % - Markeringsfarve4 6 2 2" xfId="17316" xr:uid="{00000000-0005-0000-0000-0000ED290000}"/>
    <cellStyle name="40 % - Markeringsfarve4 6 2 2 2" xfId="17317" xr:uid="{00000000-0005-0000-0000-0000EE290000}"/>
    <cellStyle name="40 % - Markeringsfarve4 6 2 2 3" xfId="17318" xr:uid="{00000000-0005-0000-0000-0000EF290000}"/>
    <cellStyle name="40 % - Markeringsfarve4 6 2 2 3 2" xfId="17319" xr:uid="{00000000-0005-0000-0000-0000F0290000}"/>
    <cellStyle name="40 % - Markeringsfarve4 6 2 2 3 2 2" xfId="39832" xr:uid="{00000000-0005-0000-0000-0000F28F0000}"/>
    <cellStyle name="40 % - Markeringsfarve4 6 2 2 3 3" xfId="17320" xr:uid="{00000000-0005-0000-0000-0000F1290000}"/>
    <cellStyle name="40 % - Markeringsfarve4 6 2 2 3 3 2" xfId="39833" xr:uid="{00000000-0005-0000-0000-0000F38F0000}"/>
    <cellStyle name="40 % - Markeringsfarve4 6 2 2 3 4" xfId="39831" xr:uid="{00000000-0005-0000-0000-0000F18F0000}"/>
    <cellStyle name="40 % - Markeringsfarve4 6 2 2 4" xfId="39830" xr:uid="{00000000-0005-0000-0000-0000F08F0000}"/>
    <cellStyle name="40 % - Markeringsfarve4 6 2 3" xfId="17321" xr:uid="{00000000-0005-0000-0000-0000F2290000}"/>
    <cellStyle name="40 % - Markeringsfarve4 6 2 3 2" xfId="17322" xr:uid="{00000000-0005-0000-0000-0000F3290000}"/>
    <cellStyle name="40 % - Markeringsfarve4 6 2 3 2 2" xfId="39835" xr:uid="{00000000-0005-0000-0000-0000F58F0000}"/>
    <cellStyle name="40 % - Markeringsfarve4 6 2 3 3" xfId="17323" xr:uid="{00000000-0005-0000-0000-0000F4290000}"/>
    <cellStyle name="40 % - Markeringsfarve4 6 2 3 3 2" xfId="39836" xr:uid="{00000000-0005-0000-0000-0000F68F0000}"/>
    <cellStyle name="40 % - Markeringsfarve4 6 2 3 4" xfId="17324" xr:uid="{00000000-0005-0000-0000-0000F5290000}"/>
    <cellStyle name="40 % - Markeringsfarve4 6 2 3 4 2" xfId="39837" xr:uid="{00000000-0005-0000-0000-0000F78F0000}"/>
    <cellStyle name="40 % - Markeringsfarve4 6 2 3 5" xfId="39834" xr:uid="{00000000-0005-0000-0000-0000F48F0000}"/>
    <cellStyle name="40 % - Markeringsfarve4 6 2 4" xfId="17325" xr:uid="{00000000-0005-0000-0000-0000F6290000}"/>
    <cellStyle name="40 % - Markeringsfarve4 6 2 4 2" xfId="39838" xr:uid="{00000000-0005-0000-0000-0000F88F0000}"/>
    <cellStyle name="40 % - Markeringsfarve4 6 2 5" xfId="17326" xr:uid="{00000000-0005-0000-0000-0000F7290000}"/>
    <cellStyle name="40 % - Markeringsfarve4 6 2 5 2" xfId="39839" xr:uid="{00000000-0005-0000-0000-0000F98F0000}"/>
    <cellStyle name="40 % - Markeringsfarve4 6 2 6" xfId="17327" xr:uid="{00000000-0005-0000-0000-0000F8290000}"/>
    <cellStyle name="40 % - Markeringsfarve4 6 2 6 2" xfId="39840" xr:uid="{00000000-0005-0000-0000-0000FA8F0000}"/>
    <cellStyle name="40 % - Markeringsfarve4 6 3" xfId="1590" xr:uid="{00000000-0005-0000-0000-0000F9290000}"/>
    <cellStyle name="40 % - Markeringsfarve4 6 4" xfId="1591" xr:uid="{00000000-0005-0000-0000-0000FA290000}"/>
    <cellStyle name="40 % - Markeringsfarve4 6 4 2" xfId="1592" xr:uid="{00000000-0005-0000-0000-0000FB290000}"/>
    <cellStyle name="40 % - Markeringsfarve4 6 4 2 2" xfId="6210" xr:uid="{00000000-0005-0000-0000-0000FC290000}"/>
    <cellStyle name="40 % - Markeringsfarve4 6 4 2 2 2" xfId="17328" xr:uid="{00000000-0005-0000-0000-0000FD290000}"/>
    <cellStyle name="40 % - Markeringsfarve4 6 4 2 2 2 2" xfId="39841" xr:uid="{00000000-0005-0000-0000-0000FE8F0000}"/>
    <cellStyle name="40 % - Markeringsfarve4 6 4 2 2 3" xfId="17329" xr:uid="{00000000-0005-0000-0000-0000FE290000}"/>
    <cellStyle name="40 % - Markeringsfarve4 6 4 2 2 3 2" xfId="39842" xr:uid="{00000000-0005-0000-0000-0000FF8F0000}"/>
    <cellStyle name="40 % - Markeringsfarve4 6 4 2 2 4" xfId="17330" xr:uid="{00000000-0005-0000-0000-0000FF290000}"/>
    <cellStyle name="40 % - Markeringsfarve4 6 4 2 2 4 2" xfId="39843" xr:uid="{00000000-0005-0000-0000-000000900000}"/>
    <cellStyle name="40 % - Markeringsfarve4 6 4 2 2 5" xfId="29950" xr:uid="{00000000-0005-0000-0000-0000FD8F0000}"/>
    <cellStyle name="40 % - Markeringsfarve4 6 4 2 3" xfId="9074" xr:uid="{00000000-0005-0000-0000-0000002A0000}"/>
    <cellStyle name="40 % - Markeringsfarve4 6 4 2 3 2" xfId="31723" xr:uid="{00000000-0005-0000-0000-000001900000}"/>
    <cellStyle name="40 % - Markeringsfarve4 6 4 2 4" xfId="17331" xr:uid="{00000000-0005-0000-0000-0000012A0000}"/>
    <cellStyle name="40 % - Markeringsfarve4 6 4 2 4 2" xfId="39844" xr:uid="{00000000-0005-0000-0000-000002900000}"/>
    <cellStyle name="40 % - Markeringsfarve4 6 4 2 5" xfId="17332" xr:uid="{00000000-0005-0000-0000-0000022A0000}"/>
    <cellStyle name="40 % - Markeringsfarve4 6 4 2 5 2" xfId="39845" xr:uid="{00000000-0005-0000-0000-000003900000}"/>
    <cellStyle name="40 % - Markeringsfarve4 6 4 2 6" xfId="28091" xr:uid="{00000000-0005-0000-0000-0000FC8F0000}"/>
    <cellStyle name="40 % - Markeringsfarve4 6 4 3" xfId="6209" xr:uid="{00000000-0005-0000-0000-0000032A0000}"/>
    <cellStyle name="40 % - Markeringsfarve4 6 4 3 2" xfId="17333" xr:uid="{00000000-0005-0000-0000-0000042A0000}"/>
    <cellStyle name="40 % - Markeringsfarve4 6 4 3 2 2" xfId="39846" xr:uid="{00000000-0005-0000-0000-000005900000}"/>
    <cellStyle name="40 % - Markeringsfarve4 6 4 3 3" xfId="17334" xr:uid="{00000000-0005-0000-0000-0000052A0000}"/>
    <cellStyle name="40 % - Markeringsfarve4 6 4 3 3 2" xfId="39847" xr:uid="{00000000-0005-0000-0000-000006900000}"/>
    <cellStyle name="40 % - Markeringsfarve4 6 4 3 4" xfId="17335" xr:uid="{00000000-0005-0000-0000-0000062A0000}"/>
    <cellStyle name="40 % - Markeringsfarve4 6 4 3 4 2" xfId="39848" xr:uid="{00000000-0005-0000-0000-000007900000}"/>
    <cellStyle name="40 % - Markeringsfarve4 6 4 3 5" xfId="29949" xr:uid="{00000000-0005-0000-0000-000004900000}"/>
    <cellStyle name="40 % - Markeringsfarve4 6 4 4" xfId="9073" xr:uid="{00000000-0005-0000-0000-0000072A0000}"/>
    <cellStyle name="40 % - Markeringsfarve4 6 4 4 2" xfId="31722" xr:uid="{00000000-0005-0000-0000-000008900000}"/>
    <cellStyle name="40 % - Markeringsfarve4 6 4 5" xfId="17336" xr:uid="{00000000-0005-0000-0000-0000082A0000}"/>
    <cellStyle name="40 % - Markeringsfarve4 6 4 5 2" xfId="39849" xr:uid="{00000000-0005-0000-0000-000009900000}"/>
    <cellStyle name="40 % - Markeringsfarve4 6 4 6" xfId="17337" xr:uid="{00000000-0005-0000-0000-0000092A0000}"/>
    <cellStyle name="40 % - Markeringsfarve4 6 4 6 2" xfId="39850" xr:uid="{00000000-0005-0000-0000-00000A900000}"/>
    <cellStyle name="40 % - Markeringsfarve4 6 4 7" xfId="28090" xr:uid="{00000000-0005-0000-0000-0000FB8F0000}"/>
    <cellStyle name="40 % - Markeringsfarve4 6 5" xfId="17338" xr:uid="{00000000-0005-0000-0000-00000A2A0000}"/>
    <cellStyle name="40 % - Markeringsfarve4 6 5 2" xfId="17339" xr:uid="{00000000-0005-0000-0000-00000B2A0000}"/>
    <cellStyle name="40 % - Markeringsfarve4 6 5 3" xfId="17340" xr:uid="{00000000-0005-0000-0000-00000C2A0000}"/>
    <cellStyle name="40 % - Markeringsfarve4 6 5 3 2" xfId="17341" xr:uid="{00000000-0005-0000-0000-00000D2A0000}"/>
    <cellStyle name="40 % - Markeringsfarve4 6 5 3 2 2" xfId="39853" xr:uid="{00000000-0005-0000-0000-00000D900000}"/>
    <cellStyle name="40 % - Markeringsfarve4 6 5 3 3" xfId="17342" xr:uid="{00000000-0005-0000-0000-00000E2A0000}"/>
    <cellStyle name="40 % - Markeringsfarve4 6 5 3 3 2" xfId="39854" xr:uid="{00000000-0005-0000-0000-00000E900000}"/>
    <cellStyle name="40 % - Markeringsfarve4 6 5 3 4" xfId="39852" xr:uid="{00000000-0005-0000-0000-00000C900000}"/>
    <cellStyle name="40 % - Markeringsfarve4 6 5 4" xfId="39851" xr:uid="{00000000-0005-0000-0000-00000B900000}"/>
    <cellStyle name="40 % - Markeringsfarve4 6 6" xfId="17343" xr:uid="{00000000-0005-0000-0000-00000F2A0000}"/>
    <cellStyle name="40 % - Markeringsfarve4 6 6 2" xfId="17344" xr:uid="{00000000-0005-0000-0000-0000102A0000}"/>
    <cellStyle name="40 % - Markeringsfarve4 6 6 2 2" xfId="39856" xr:uid="{00000000-0005-0000-0000-000010900000}"/>
    <cellStyle name="40 % - Markeringsfarve4 6 6 3" xfId="17345" xr:uid="{00000000-0005-0000-0000-0000112A0000}"/>
    <cellStyle name="40 % - Markeringsfarve4 6 6 3 2" xfId="39857" xr:uid="{00000000-0005-0000-0000-000011900000}"/>
    <cellStyle name="40 % - Markeringsfarve4 6 6 4" xfId="17346" xr:uid="{00000000-0005-0000-0000-0000122A0000}"/>
    <cellStyle name="40 % - Markeringsfarve4 6 6 4 2" xfId="39858" xr:uid="{00000000-0005-0000-0000-000012900000}"/>
    <cellStyle name="40 % - Markeringsfarve4 6 6 5" xfId="39855" xr:uid="{00000000-0005-0000-0000-00000F900000}"/>
    <cellStyle name="40 % - Markeringsfarve4 6 7" xfId="17347" xr:uid="{00000000-0005-0000-0000-0000132A0000}"/>
    <cellStyle name="40 % - Markeringsfarve4 6 7 2" xfId="39859" xr:uid="{00000000-0005-0000-0000-000013900000}"/>
    <cellStyle name="40 % - Markeringsfarve4 6 8" xfId="17348" xr:uid="{00000000-0005-0000-0000-0000142A0000}"/>
    <cellStyle name="40 % - Markeringsfarve4 6 8 2" xfId="39860" xr:uid="{00000000-0005-0000-0000-000014900000}"/>
    <cellStyle name="40 % - Markeringsfarve4 6 9" xfId="17349" xr:uid="{00000000-0005-0000-0000-0000152A0000}"/>
    <cellStyle name="40 % - Markeringsfarve4 6 9 2" xfId="39861" xr:uid="{00000000-0005-0000-0000-000015900000}"/>
    <cellStyle name="40 % - Markeringsfarve4 7" xfId="1593" xr:uid="{00000000-0005-0000-0000-0000162A0000}"/>
    <cellStyle name="40 % - Markeringsfarve4 7 2" xfId="1594" xr:uid="{00000000-0005-0000-0000-0000172A0000}"/>
    <cellStyle name="40 % - Markeringsfarve4 7 2 2" xfId="1595" xr:uid="{00000000-0005-0000-0000-0000182A0000}"/>
    <cellStyle name="40 % - Markeringsfarve4 7 2 2 2" xfId="6212" xr:uid="{00000000-0005-0000-0000-0000192A0000}"/>
    <cellStyle name="40 % - Markeringsfarve4 7 2 2 2 2" xfId="17350" xr:uid="{00000000-0005-0000-0000-00001A2A0000}"/>
    <cellStyle name="40 % - Markeringsfarve4 7 2 2 2 2 2" xfId="39862" xr:uid="{00000000-0005-0000-0000-000019900000}"/>
    <cellStyle name="40 % - Markeringsfarve4 7 2 2 2 3" xfId="17351" xr:uid="{00000000-0005-0000-0000-00001B2A0000}"/>
    <cellStyle name="40 % - Markeringsfarve4 7 2 2 2 3 2" xfId="39863" xr:uid="{00000000-0005-0000-0000-00001A900000}"/>
    <cellStyle name="40 % - Markeringsfarve4 7 2 2 2 4" xfId="17352" xr:uid="{00000000-0005-0000-0000-00001C2A0000}"/>
    <cellStyle name="40 % - Markeringsfarve4 7 2 2 2 4 2" xfId="39864" xr:uid="{00000000-0005-0000-0000-00001B900000}"/>
    <cellStyle name="40 % - Markeringsfarve4 7 2 2 2 5" xfId="29952" xr:uid="{00000000-0005-0000-0000-000018900000}"/>
    <cellStyle name="40 % - Markeringsfarve4 7 2 2 3" xfId="9076" xr:uid="{00000000-0005-0000-0000-00001D2A0000}"/>
    <cellStyle name="40 % - Markeringsfarve4 7 2 2 3 2" xfId="31725" xr:uid="{00000000-0005-0000-0000-00001C900000}"/>
    <cellStyle name="40 % - Markeringsfarve4 7 2 2 4" xfId="17353" xr:uid="{00000000-0005-0000-0000-00001E2A0000}"/>
    <cellStyle name="40 % - Markeringsfarve4 7 2 2 4 2" xfId="39865" xr:uid="{00000000-0005-0000-0000-00001D900000}"/>
    <cellStyle name="40 % - Markeringsfarve4 7 2 2 5" xfId="17354" xr:uid="{00000000-0005-0000-0000-00001F2A0000}"/>
    <cellStyle name="40 % - Markeringsfarve4 7 2 2 5 2" xfId="39866" xr:uid="{00000000-0005-0000-0000-00001E900000}"/>
    <cellStyle name="40 % - Markeringsfarve4 7 2 2 6" xfId="28093" xr:uid="{00000000-0005-0000-0000-000017900000}"/>
    <cellStyle name="40 % - Markeringsfarve4 7 2 3" xfId="6211" xr:uid="{00000000-0005-0000-0000-0000202A0000}"/>
    <cellStyle name="40 % - Markeringsfarve4 7 2 3 2" xfId="17355" xr:uid="{00000000-0005-0000-0000-0000212A0000}"/>
    <cellStyle name="40 % - Markeringsfarve4 7 2 3 2 2" xfId="39867" xr:uid="{00000000-0005-0000-0000-000020900000}"/>
    <cellStyle name="40 % - Markeringsfarve4 7 2 3 3" xfId="17356" xr:uid="{00000000-0005-0000-0000-0000222A0000}"/>
    <cellStyle name="40 % - Markeringsfarve4 7 2 3 3 2" xfId="39868" xr:uid="{00000000-0005-0000-0000-000021900000}"/>
    <cellStyle name="40 % - Markeringsfarve4 7 2 3 4" xfId="17357" xr:uid="{00000000-0005-0000-0000-0000232A0000}"/>
    <cellStyle name="40 % - Markeringsfarve4 7 2 3 4 2" xfId="39869" xr:uid="{00000000-0005-0000-0000-000022900000}"/>
    <cellStyle name="40 % - Markeringsfarve4 7 2 3 5" xfId="29951" xr:uid="{00000000-0005-0000-0000-00001F900000}"/>
    <cellStyle name="40 % - Markeringsfarve4 7 2 4" xfId="9075" xr:uid="{00000000-0005-0000-0000-0000242A0000}"/>
    <cellStyle name="40 % - Markeringsfarve4 7 2 4 2" xfId="17358" xr:uid="{00000000-0005-0000-0000-0000252A0000}"/>
    <cellStyle name="40 % - Markeringsfarve4 7 2 4 2 2" xfId="39870" xr:uid="{00000000-0005-0000-0000-000024900000}"/>
    <cellStyle name="40 % - Markeringsfarve4 7 2 4 3" xfId="17359" xr:uid="{00000000-0005-0000-0000-0000262A0000}"/>
    <cellStyle name="40 % - Markeringsfarve4 7 2 4 3 2" xfId="39871" xr:uid="{00000000-0005-0000-0000-000025900000}"/>
    <cellStyle name="40 % - Markeringsfarve4 7 2 4 4" xfId="17360" xr:uid="{00000000-0005-0000-0000-0000272A0000}"/>
    <cellStyle name="40 % - Markeringsfarve4 7 2 4 4 2" xfId="39872" xr:uid="{00000000-0005-0000-0000-000026900000}"/>
    <cellStyle name="40 % - Markeringsfarve4 7 2 4 5" xfId="31724" xr:uid="{00000000-0005-0000-0000-000023900000}"/>
    <cellStyle name="40 % - Markeringsfarve4 7 2 5" xfId="17361" xr:uid="{00000000-0005-0000-0000-0000282A0000}"/>
    <cellStyle name="40 % - Markeringsfarve4 7 2 5 2" xfId="39873" xr:uid="{00000000-0005-0000-0000-000027900000}"/>
    <cellStyle name="40 % - Markeringsfarve4 7 2 6" xfId="17362" xr:uid="{00000000-0005-0000-0000-0000292A0000}"/>
    <cellStyle name="40 % - Markeringsfarve4 7 2 6 2" xfId="39874" xr:uid="{00000000-0005-0000-0000-000028900000}"/>
    <cellStyle name="40 % - Markeringsfarve4 7 2 7" xfId="17363" xr:uid="{00000000-0005-0000-0000-00002A2A0000}"/>
    <cellStyle name="40 % - Markeringsfarve4 7 2 7 2" xfId="39875" xr:uid="{00000000-0005-0000-0000-000029900000}"/>
    <cellStyle name="40 % - Markeringsfarve4 7 2 8" xfId="28092" xr:uid="{00000000-0005-0000-0000-000016900000}"/>
    <cellStyle name="40 % - Markeringsfarve4 7 3" xfId="17364" xr:uid="{00000000-0005-0000-0000-00002B2A0000}"/>
    <cellStyle name="40 % - Markeringsfarve4 7 3 2" xfId="17365" xr:uid="{00000000-0005-0000-0000-00002C2A0000}"/>
    <cellStyle name="40 % - Markeringsfarve4 7 3 3" xfId="17366" xr:uid="{00000000-0005-0000-0000-00002D2A0000}"/>
    <cellStyle name="40 % - Markeringsfarve4 7 3 3 2" xfId="17367" xr:uid="{00000000-0005-0000-0000-00002E2A0000}"/>
    <cellStyle name="40 % - Markeringsfarve4 7 3 3 2 2" xfId="39878" xr:uid="{00000000-0005-0000-0000-00002C900000}"/>
    <cellStyle name="40 % - Markeringsfarve4 7 3 3 3" xfId="17368" xr:uid="{00000000-0005-0000-0000-00002F2A0000}"/>
    <cellStyle name="40 % - Markeringsfarve4 7 3 3 3 2" xfId="39879" xr:uid="{00000000-0005-0000-0000-00002D900000}"/>
    <cellStyle name="40 % - Markeringsfarve4 7 3 3 4" xfId="39877" xr:uid="{00000000-0005-0000-0000-00002B900000}"/>
    <cellStyle name="40 % - Markeringsfarve4 7 3 4" xfId="39876" xr:uid="{00000000-0005-0000-0000-00002A900000}"/>
    <cellStyle name="40 % - Markeringsfarve4 7 4" xfId="17369" xr:uid="{00000000-0005-0000-0000-0000302A0000}"/>
    <cellStyle name="40 % - Markeringsfarve4 7 4 2" xfId="17370" xr:uid="{00000000-0005-0000-0000-0000312A0000}"/>
    <cellStyle name="40 % - Markeringsfarve4 7 4 2 2" xfId="39881" xr:uid="{00000000-0005-0000-0000-00002F900000}"/>
    <cellStyle name="40 % - Markeringsfarve4 7 4 3" xfId="17371" xr:uid="{00000000-0005-0000-0000-0000322A0000}"/>
    <cellStyle name="40 % - Markeringsfarve4 7 4 3 2" xfId="39882" xr:uid="{00000000-0005-0000-0000-000030900000}"/>
    <cellStyle name="40 % - Markeringsfarve4 7 4 4" xfId="17372" xr:uid="{00000000-0005-0000-0000-0000332A0000}"/>
    <cellStyle name="40 % - Markeringsfarve4 7 4 4 2" xfId="39883" xr:uid="{00000000-0005-0000-0000-000031900000}"/>
    <cellStyle name="40 % - Markeringsfarve4 7 4 5" xfId="39880" xr:uid="{00000000-0005-0000-0000-00002E900000}"/>
    <cellStyle name="40 % - Markeringsfarve4 7 5" xfId="17373" xr:uid="{00000000-0005-0000-0000-0000342A0000}"/>
    <cellStyle name="40 % - Markeringsfarve4 7 5 2" xfId="39884" xr:uid="{00000000-0005-0000-0000-000032900000}"/>
    <cellStyle name="40 % - Markeringsfarve4 7 6" xfId="17374" xr:uid="{00000000-0005-0000-0000-0000352A0000}"/>
    <cellStyle name="40 % - Markeringsfarve4 7 6 2" xfId="39885" xr:uid="{00000000-0005-0000-0000-000033900000}"/>
    <cellStyle name="40 % - Markeringsfarve4 7 7" xfId="17375" xr:uid="{00000000-0005-0000-0000-0000362A0000}"/>
    <cellStyle name="40 % - Markeringsfarve4 7 7 2" xfId="39886" xr:uid="{00000000-0005-0000-0000-000034900000}"/>
    <cellStyle name="40 % - Markeringsfarve4 8" xfId="1596" xr:uid="{00000000-0005-0000-0000-0000372A0000}"/>
    <cellStyle name="40 % - Markeringsfarve4 9" xfId="1597" xr:uid="{00000000-0005-0000-0000-0000382A0000}"/>
    <cellStyle name="40 % - Markeringsfarve5 10" xfId="1598" xr:uid="{00000000-0005-0000-0000-0000392A0000}"/>
    <cellStyle name="40 % - Markeringsfarve5 11" xfId="1599" xr:uid="{00000000-0005-0000-0000-00003A2A0000}"/>
    <cellStyle name="40 % - Markeringsfarve5 12" xfId="1600" xr:uid="{00000000-0005-0000-0000-00003B2A0000}"/>
    <cellStyle name="40 % - Markeringsfarve5 13" xfId="1601" xr:uid="{00000000-0005-0000-0000-00003C2A0000}"/>
    <cellStyle name="40 % - Markeringsfarve5 14" xfId="1602" xr:uid="{00000000-0005-0000-0000-00003D2A0000}"/>
    <cellStyle name="40 % - Markeringsfarve5 15" xfId="1603" xr:uid="{00000000-0005-0000-0000-00003E2A0000}"/>
    <cellStyle name="40 % - Markeringsfarve5 15 10" xfId="28094" xr:uid="{00000000-0005-0000-0000-000035900000}"/>
    <cellStyle name="40 % - Markeringsfarve5 15 2" xfId="1604" xr:uid="{00000000-0005-0000-0000-00003F2A0000}"/>
    <cellStyle name="40 % - Markeringsfarve5 15 2 2" xfId="1605" xr:uid="{00000000-0005-0000-0000-0000402A0000}"/>
    <cellStyle name="40 % - Markeringsfarve5 15 2 2 2" xfId="6215" xr:uid="{00000000-0005-0000-0000-0000412A0000}"/>
    <cellStyle name="40 % - Markeringsfarve5 15 2 2 2 2" xfId="17376" xr:uid="{00000000-0005-0000-0000-0000422A0000}"/>
    <cellStyle name="40 % - Markeringsfarve5 15 2 2 2 2 2" xfId="39887" xr:uid="{00000000-0005-0000-0000-000039900000}"/>
    <cellStyle name="40 % - Markeringsfarve5 15 2 2 2 3" xfId="17377" xr:uid="{00000000-0005-0000-0000-0000432A0000}"/>
    <cellStyle name="40 % - Markeringsfarve5 15 2 2 2 3 2" xfId="39888" xr:uid="{00000000-0005-0000-0000-00003A900000}"/>
    <cellStyle name="40 % - Markeringsfarve5 15 2 2 2 4" xfId="17378" xr:uid="{00000000-0005-0000-0000-0000442A0000}"/>
    <cellStyle name="40 % - Markeringsfarve5 15 2 2 2 4 2" xfId="39889" xr:uid="{00000000-0005-0000-0000-00003B900000}"/>
    <cellStyle name="40 % - Markeringsfarve5 15 2 2 2 5" xfId="29955" xr:uid="{00000000-0005-0000-0000-000038900000}"/>
    <cellStyle name="40 % - Markeringsfarve5 15 2 2 3" xfId="9079" xr:uid="{00000000-0005-0000-0000-0000452A0000}"/>
    <cellStyle name="40 % - Markeringsfarve5 15 2 2 3 2" xfId="31728" xr:uid="{00000000-0005-0000-0000-00003C900000}"/>
    <cellStyle name="40 % - Markeringsfarve5 15 2 2 4" xfId="17379" xr:uid="{00000000-0005-0000-0000-0000462A0000}"/>
    <cellStyle name="40 % - Markeringsfarve5 15 2 2 4 2" xfId="39890" xr:uid="{00000000-0005-0000-0000-00003D900000}"/>
    <cellStyle name="40 % - Markeringsfarve5 15 2 2 5" xfId="17380" xr:uid="{00000000-0005-0000-0000-0000472A0000}"/>
    <cellStyle name="40 % - Markeringsfarve5 15 2 2 5 2" xfId="39891" xr:uid="{00000000-0005-0000-0000-00003E900000}"/>
    <cellStyle name="40 % - Markeringsfarve5 15 2 2 6" xfId="28096" xr:uid="{00000000-0005-0000-0000-000037900000}"/>
    <cellStyle name="40 % - Markeringsfarve5 15 2 3" xfId="6214" xr:uid="{00000000-0005-0000-0000-0000482A0000}"/>
    <cellStyle name="40 % - Markeringsfarve5 15 2 3 2" xfId="17381" xr:uid="{00000000-0005-0000-0000-0000492A0000}"/>
    <cellStyle name="40 % - Markeringsfarve5 15 2 3 2 2" xfId="39892" xr:uid="{00000000-0005-0000-0000-000040900000}"/>
    <cellStyle name="40 % - Markeringsfarve5 15 2 3 3" xfId="17382" xr:uid="{00000000-0005-0000-0000-00004A2A0000}"/>
    <cellStyle name="40 % - Markeringsfarve5 15 2 3 3 2" xfId="39893" xr:uid="{00000000-0005-0000-0000-000041900000}"/>
    <cellStyle name="40 % - Markeringsfarve5 15 2 3 4" xfId="17383" xr:uid="{00000000-0005-0000-0000-00004B2A0000}"/>
    <cellStyle name="40 % - Markeringsfarve5 15 2 3 4 2" xfId="39894" xr:uid="{00000000-0005-0000-0000-000042900000}"/>
    <cellStyle name="40 % - Markeringsfarve5 15 2 3 5" xfId="29954" xr:uid="{00000000-0005-0000-0000-00003F900000}"/>
    <cellStyle name="40 % - Markeringsfarve5 15 2 4" xfId="9078" xr:uid="{00000000-0005-0000-0000-00004C2A0000}"/>
    <cellStyle name="40 % - Markeringsfarve5 15 2 4 2" xfId="31727" xr:uid="{00000000-0005-0000-0000-000043900000}"/>
    <cellStyle name="40 % - Markeringsfarve5 15 2 5" xfId="17384" xr:uid="{00000000-0005-0000-0000-00004D2A0000}"/>
    <cellStyle name="40 % - Markeringsfarve5 15 2 5 2" xfId="39895" xr:uid="{00000000-0005-0000-0000-000044900000}"/>
    <cellStyle name="40 % - Markeringsfarve5 15 2 6" xfId="17385" xr:uid="{00000000-0005-0000-0000-00004E2A0000}"/>
    <cellStyle name="40 % - Markeringsfarve5 15 2 6 2" xfId="39896" xr:uid="{00000000-0005-0000-0000-000045900000}"/>
    <cellStyle name="40 % - Markeringsfarve5 15 2 7" xfId="28095" xr:uid="{00000000-0005-0000-0000-000036900000}"/>
    <cellStyle name="40 % - Markeringsfarve5 15 3" xfId="1606" xr:uid="{00000000-0005-0000-0000-00004F2A0000}"/>
    <cellStyle name="40 % - Markeringsfarve5 15 3 2" xfId="1607" xr:uid="{00000000-0005-0000-0000-0000502A0000}"/>
    <cellStyle name="40 % - Markeringsfarve5 15 3 2 2" xfId="6217" xr:uid="{00000000-0005-0000-0000-0000512A0000}"/>
    <cellStyle name="40 % - Markeringsfarve5 15 3 2 2 2" xfId="17386" xr:uid="{00000000-0005-0000-0000-0000522A0000}"/>
    <cellStyle name="40 % - Markeringsfarve5 15 3 2 2 2 2" xfId="39897" xr:uid="{00000000-0005-0000-0000-000049900000}"/>
    <cellStyle name="40 % - Markeringsfarve5 15 3 2 2 3" xfId="17387" xr:uid="{00000000-0005-0000-0000-0000532A0000}"/>
    <cellStyle name="40 % - Markeringsfarve5 15 3 2 2 3 2" xfId="39898" xr:uid="{00000000-0005-0000-0000-00004A900000}"/>
    <cellStyle name="40 % - Markeringsfarve5 15 3 2 2 4" xfId="17388" xr:uid="{00000000-0005-0000-0000-0000542A0000}"/>
    <cellStyle name="40 % - Markeringsfarve5 15 3 2 2 4 2" xfId="39899" xr:uid="{00000000-0005-0000-0000-00004B900000}"/>
    <cellStyle name="40 % - Markeringsfarve5 15 3 2 2 5" xfId="29957" xr:uid="{00000000-0005-0000-0000-000048900000}"/>
    <cellStyle name="40 % - Markeringsfarve5 15 3 2 3" xfId="9081" xr:uid="{00000000-0005-0000-0000-0000552A0000}"/>
    <cellStyle name="40 % - Markeringsfarve5 15 3 2 3 2" xfId="31730" xr:uid="{00000000-0005-0000-0000-00004C900000}"/>
    <cellStyle name="40 % - Markeringsfarve5 15 3 2 4" xfId="17389" xr:uid="{00000000-0005-0000-0000-0000562A0000}"/>
    <cellStyle name="40 % - Markeringsfarve5 15 3 2 4 2" xfId="39900" xr:uid="{00000000-0005-0000-0000-00004D900000}"/>
    <cellStyle name="40 % - Markeringsfarve5 15 3 2 5" xfId="17390" xr:uid="{00000000-0005-0000-0000-0000572A0000}"/>
    <cellStyle name="40 % - Markeringsfarve5 15 3 2 5 2" xfId="39901" xr:uid="{00000000-0005-0000-0000-00004E900000}"/>
    <cellStyle name="40 % - Markeringsfarve5 15 3 2 6" xfId="28098" xr:uid="{00000000-0005-0000-0000-000047900000}"/>
    <cellStyle name="40 % - Markeringsfarve5 15 3 3" xfId="6216" xr:uid="{00000000-0005-0000-0000-0000582A0000}"/>
    <cellStyle name="40 % - Markeringsfarve5 15 3 3 2" xfId="17391" xr:uid="{00000000-0005-0000-0000-0000592A0000}"/>
    <cellStyle name="40 % - Markeringsfarve5 15 3 3 2 2" xfId="39902" xr:uid="{00000000-0005-0000-0000-000050900000}"/>
    <cellStyle name="40 % - Markeringsfarve5 15 3 3 3" xfId="17392" xr:uid="{00000000-0005-0000-0000-00005A2A0000}"/>
    <cellStyle name="40 % - Markeringsfarve5 15 3 3 3 2" xfId="39903" xr:uid="{00000000-0005-0000-0000-000051900000}"/>
    <cellStyle name="40 % - Markeringsfarve5 15 3 3 4" xfId="17393" xr:uid="{00000000-0005-0000-0000-00005B2A0000}"/>
    <cellStyle name="40 % - Markeringsfarve5 15 3 3 4 2" xfId="39904" xr:uid="{00000000-0005-0000-0000-000052900000}"/>
    <cellStyle name="40 % - Markeringsfarve5 15 3 3 5" xfId="29956" xr:uid="{00000000-0005-0000-0000-00004F900000}"/>
    <cellStyle name="40 % - Markeringsfarve5 15 3 4" xfId="9080" xr:uid="{00000000-0005-0000-0000-00005C2A0000}"/>
    <cellStyle name="40 % - Markeringsfarve5 15 3 4 2" xfId="31729" xr:uid="{00000000-0005-0000-0000-000053900000}"/>
    <cellStyle name="40 % - Markeringsfarve5 15 3 5" xfId="17394" xr:uid="{00000000-0005-0000-0000-00005D2A0000}"/>
    <cellStyle name="40 % - Markeringsfarve5 15 3 5 2" xfId="39905" xr:uid="{00000000-0005-0000-0000-000054900000}"/>
    <cellStyle name="40 % - Markeringsfarve5 15 3 6" xfId="17395" xr:uid="{00000000-0005-0000-0000-00005E2A0000}"/>
    <cellStyle name="40 % - Markeringsfarve5 15 3 6 2" xfId="39906" xr:uid="{00000000-0005-0000-0000-000055900000}"/>
    <cellStyle name="40 % - Markeringsfarve5 15 3 7" xfId="28097" xr:uid="{00000000-0005-0000-0000-000046900000}"/>
    <cellStyle name="40 % - Markeringsfarve5 15 4" xfId="1608" xr:uid="{00000000-0005-0000-0000-00005F2A0000}"/>
    <cellStyle name="40 % - Markeringsfarve5 15 4 2" xfId="6218" xr:uid="{00000000-0005-0000-0000-0000602A0000}"/>
    <cellStyle name="40 % - Markeringsfarve5 15 4 2 2" xfId="17396" xr:uid="{00000000-0005-0000-0000-0000612A0000}"/>
    <cellStyle name="40 % - Markeringsfarve5 15 4 2 2 2" xfId="39907" xr:uid="{00000000-0005-0000-0000-000058900000}"/>
    <cellStyle name="40 % - Markeringsfarve5 15 4 2 3" xfId="17397" xr:uid="{00000000-0005-0000-0000-0000622A0000}"/>
    <cellStyle name="40 % - Markeringsfarve5 15 4 2 3 2" xfId="39908" xr:uid="{00000000-0005-0000-0000-000059900000}"/>
    <cellStyle name="40 % - Markeringsfarve5 15 4 2 4" xfId="17398" xr:uid="{00000000-0005-0000-0000-0000632A0000}"/>
    <cellStyle name="40 % - Markeringsfarve5 15 4 2 4 2" xfId="39909" xr:uid="{00000000-0005-0000-0000-00005A900000}"/>
    <cellStyle name="40 % - Markeringsfarve5 15 4 2 5" xfId="29958" xr:uid="{00000000-0005-0000-0000-000057900000}"/>
    <cellStyle name="40 % - Markeringsfarve5 15 4 3" xfId="9082" xr:uid="{00000000-0005-0000-0000-0000642A0000}"/>
    <cellStyle name="40 % - Markeringsfarve5 15 4 3 2" xfId="31731" xr:uid="{00000000-0005-0000-0000-00005B900000}"/>
    <cellStyle name="40 % - Markeringsfarve5 15 4 4" xfId="17399" xr:uid="{00000000-0005-0000-0000-0000652A0000}"/>
    <cellStyle name="40 % - Markeringsfarve5 15 4 4 2" xfId="39910" xr:uid="{00000000-0005-0000-0000-00005C900000}"/>
    <cellStyle name="40 % - Markeringsfarve5 15 4 5" xfId="17400" xr:uid="{00000000-0005-0000-0000-0000662A0000}"/>
    <cellStyle name="40 % - Markeringsfarve5 15 4 5 2" xfId="39911" xr:uid="{00000000-0005-0000-0000-00005D900000}"/>
    <cellStyle name="40 % - Markeringsfarve5 15 4 6" xfId="28099" xr:uid="{00000000-0005-0000-0000-000056900000}"/>
    <cellStyle name="40 % - Markeringsfarve5 15 5" xfId="1609" xr:uid="{00000000-0005-0000-0000-0000672A0000}"/>
    <cellStyle name="40 % - Markeringsfarve5 15 5 2" xfId="6219" xr:uid="{00000000-0005-0000-0000-0000682A0000}"/>
    <cellStyle name="40 % - Markeringsfarve5 15 5 2 2" xfId="17401" xr:uid="{00000000-0005-0000-0000-0000692A0000}"/>
    <cellStyle name="40 % - Markeringsfarve5 15 5 2 2 2" xfId="39912" xr:uid="{00000000-0005-0000-0000-000060900000}"/>
    <cellStyle name="40 % - Markeringsfarve5 15 5 2 3" xfId="17402" xr:uid="{00000000-0005-0000-0000-00006A2A0000}"/>
    <cellStyle name="40 % - Markeringsfarve5 15 5 2 3 2" xfId="39913" xr:uid="{00000000-0005-0000-0000-000061900000}"/>
    <cellStyle name="40 % - Markeringsfarve5 15 5 2 4" xfId="17403" xr:uid="{00000000-0005-0000-0000-00006B2A0000}"/>
    <cellStyle name="40 % - Markeringsfarve5 15 5 2 4 2" xfId="39914" xr:uid="{00000000-0005-0000-0000-000062900000}"/>
    <cellStyle name="40 % - Markeringsfarve5 15 5 2 5" xfId="29959" xr:uid="{00000000-0005-0000-0000-00005F900000}"/>
    <cellStyle name="40 % - Markeringsfarve5 15 5 3" xfId="9083" xr:uid="{00000000-0005-0000-0000-00006C2A0000}"/>
    <cellStyle name="40 % - Markeringsfarve5 15 5 3 2" xfId="31732" xr:uid="{00000000-0005-0000-0000-000063900000}"/>
    <cellStyle name="40 % - Markeringsfarve5 15 5 4" xfId="17404" xr:uid="{00000000-0005-0000-0000-00006D2A0000}"/>
    <cellStyle name="40 % - Markeringsfarve5 15 5 4 2" xfId="39915" xr:uid="{00000000-0005-0000-0000-000064900000}"/>
    <cellStyle name="40 % - Markeringsfarve5 15 5 5" xfId="17405" xr:uid="{00000000-0005-0000-0000-00006E2A0000}"/>
    <cellStyle name="40 % - Markeringsfarve5 15 5 5 2" xfId="39916" xr:uid="{00000000-0005-0000-0000-000065900000}"/>
    <cellStyle name="40 % - Markeringsfarve5 15 5 6" xfId="28100" xr:uid="{00000000-0005-0000-0000-00005E900000}"/>
    <cellStyle name="40 % - Markeringsfarve5 15 6" xfId="6213" xr:uid="{00000000-0005-0000-0000-00006F2A0000}"/>
    <cellStyle name="40 % - Markeringsfarve5 15 6 2" xfId="17406" xr:uid="{00000000-0005-0000-0000-0000702A0000}"/>
    <cellStyle name="40 % - Markeringsfarve5 15 6 2 2" xfId="39917" xr:uid="{00000000-0005-0000-0000-000067900000}"/>
    <cellStyle name="40 % - Markeringsfarve5 15 6 3" xfId="17407" xr:uid="{00000000-0005-0000-0000-0000712A0000}"/>
    <cellStyle name="40 % - Markeringsfarve5 15 6 3 2" xfId="39918" xr:uid="{00000000-0005-0000-0000-000068900000}"/>
    <cellStyle name="40 % - Markeringsfarve5 15 6 4" xfId="17408" xr:uid="{00000000-0005-0000-0000-0000722A0000}"/>
    <cellStyle name="40 % - Markeringsfarve5 15 6 4 2" xfId="39919" xr:uid="{00000000-0005-0000-0000-000069900000}"/>
    <cellStyle name="40 % - Markeringsfarve5 15 6 5" xfId="29953" xr:uid="{00000000-0005-0000-0000-000066900000}"/>
    <cellStyle name="40 % - Markeringsfarve5 15 7" xfId="9077" xr:uid="{00000000-0005-0000-0000-0000732A0000}"/>
    <cellStyle name="40 % - Markeringsfarve5 15 7 2" xfId="31726" xr:uid="{00000000-0005-0000-0000-00006A900000}"/>
    <cellStyle name="40 % - Markeringsfarve5 15 8" xfId="17409" xr:uid="{00000000-0005-0000-0000-0000742A0000}"/>
    <cellStyle name="40 % - Markeringsfarve5 15 8 2" xfId="39920" xr:uid="{00000000-0005-0000-0000-00006B900000}"/>
    <cellStyle name="40 % - Markeringsfarve5 15 9" xfId="17410" xr:uid="{00000000-0005-0000-0000-0000752A0000}"/>
    <cellStyle name="40 % - Markeringsfarve5 15 9 2" xfId="39921" xr:uid="{00000000-0005-0000-0000-00006C900000}"/>
    <cellStyle name="40 % - Markeringsfarve5 16" xfId="1610" xr:uid="{00000000-0005-0000-0000-0000762A0000}"/>
    <cellStyle name="40 % - Markeringsfarve5 16 2" xfId="1611" xr:uid="{00000000-0005-0000-0000-0000772A0000}"/>
    <cellStyle name="40 % - Markeringsfarve5 16 2 2" xfId="6221" xr:uid="{00000000-0005-0000-0000-0000782A0000}"/>
    <cellStyle name="40 % - Markeringsfarve5 16 2 2 2" xfId="17411" xr:uid="{00000000-0005-0000-0000-0000792A0000}"/>
    <cellStyle name="40 % - Markeringsfarve5 16 2 2 2 2" xfId="39922" xr:uid="{00000000-0005-0000-0000-000070900000}"/>
    <cellStyle name="40 % - Markeringsfarve5 16 2 2 3" xfId="17412" xr:uid="{00000000-0005-0000-0000-00007A2A0000}"/>
    <cellStyle name="40 % - Markeringsfarve5 16 2 2 3 2" xfId="39923" xr:uid="{00000000-0005-0000-0000-000071900000}"/>
    <cellStyle name="40 % - Markeringsfarve5 16 2 2 4" xfId="17413" xr:uid="{00000000-0005-0000-0000-00007B2A0000}"/>
    <cellStyle name="40 % - Markeringsfarve5 16 2 2 4 2" xfId="39924" xr:uid="{00000000-0005-0000-0000-000072900000}"/>
    <cellStyle name="40 % - Markeringsfarve5 16 2 2 5" xfId="29961" xr:uid="{00000000-0005-0000-0000-00006F900000}"/>
    <cellStyle name="40 % - Markeringsfarve5 16 2 3" xfId="9085" xr:uid="{00000000-0005-0000-0000-00007C2A0000}"/>
    <cellStyle name="40 % - Markeringsfarve5 16 2 3 2" xfId="31734" xr:uid="{00000000-0005-0000-0000-000073900000}"/>
    <cellStyle name="40 % - Markeringsfarve5 16 2 4" xfId="17414" xr:uid="{00000000-0005-0000-0000-00007D2A0000}"/>
    <cellStyle name="40 % - Markeringsfarve5 16 2 4 2" xfId="39925" xr:uid="{00000000-0005-0000-0000-000074900000}"/>
    <cellStyle name="40 % - Markeringsfarve5 16 2 5" xfId="17415" xr:uid="{00000000-0005-0000-0000-00007E2A0000}"/>
    <cellStyle name="40 % - Markeringsfarve5 16 2 5 2" xfId="39926" xr:uid="{00000000-0005-0000-0000-000075900000}"/>
    <cellStyle name="40 % - Markeringsfarve5 16 2 6" xfId="28102" xr:uid="{00000000-0005-0000-0000-00006E900000}"/>
    <cellStyle name="40 % - Markeringsfarve5 16 3" xfId="6220" xr:uid="{00000000-0005-0000-0000-00007F2A0000}"/>
    <cellStyle name="40 % - Markeringsfarve5 16 3 2" xfId="17416" xr:uid="{00000000-0005-0000-0000-0000802A0000}"/>
    <cellStyle name="40 % - Markeringsfarve5 16 3 2 2" xfId="39927" xr:uid="{00000000-0005-0000-0000-000077900000}"/>
    <cellStyle name="40 % - Markeringsfarve5 16 3 3" xfId="17417" xr:uid="{00000000-0005-0000-0000-0000812A0000}"/>
    <cellStyle name="40 % - Markeringsfarve5 16 3 3 2" xfId="39928" xr:uid="{00000000-0005-0000-0000-000078900000}"/>
    <cellStyle name="40 % - Markeringsfarve5 16 3 4" xfId="17418" xr:uid="{00000000-0005-0000-0000-0000822A0000}"/>
    <cellStyle name="40 % - Markeringsfarve5 16 3 4 2" xfId="39929" xr:uid="{00000000-0005-0000-0000-000079900000}"/>
    <cellStyle name="40 % - Markeringsfarve5 16 3 5" xfId="29960" xr:uid="{00000000-0005-0000-0000-000076900000}"/>
    <cellStyle name="40 % - Markeringsfarve5 16 4" xfId="9084" xr:uid="{00000000-0005-0000-0000-0000832A0000}"/>
    <cellStyle name="40 % - Markeringsfarve5 16 4 2" xfId="31733" xr:uid="{00000000-0005-0000-0000-00007A900000}"/>
    <cellStyle name="40 % - Markeringsfarve5 16 5" xfId="17419" xr:uid="{00000000-0005-0000-0000-0000842A0000}"/>
    <cellStyle name="40 % - Markeringsfarve5 16 5 2" xfId="39930" xr:uid="{00000000-0005-0000-0000-00007B900000}"/>
    <cellStyle name="40 % - Markeringsfarve5 16 6" xfId="17420" xr:uid="{00000000-0005-0000-0000-0000852A0000}"/>
    <cellStyle name="40 % - Markeringsfarve5 16 6 2" xfId="39931" xr:uid="{00000000-0005-0000-0000-00007C900000}"/>
    <cellStyle name="40 % - Markeringsfarve5 16 7" xfId="28101" xr:uid="{00000000-0005-0000-0000-00006D900000}"/>
    <cellStyle name="40 % - Markeringsfarve5 17" xfId="1612" xr:uid="{00000000-0005-0000-0000-0000862A0000}"/>
    <cellStyle name="40 % - Markeringsfarve5 17 2" xfId="1613" xr:uid="{00000000-0005-0000-0000-0000872A0000}"/>
    <cellStyle name="40 % - Markeringsfarve5 17 2 2" xfId="6223" xr:uid="{00000000-0005-0000-0000-0000882A0000}"/>
    <cellStyle name="40 % - Markeringsfarve5 17 2 2 2" xfId="17421" xr:uid="{00000000-0005-0000-0000-0000892A0000}"/>
    <cellStyle name="40 % - Markeringsfarve5 17 2 2 2 2" xfId="39932" xr:uid="{00000000-0005-0000-0000-000080900000}"/>
    <cellStyle name="40 % - Markeringsfarve5 17 2 2 3" xfId="17422" xr:uid="{00000000-0005-0000-0000-00008A2A0000}"/>
    <cellStyle name="40 % - Markeringsfarve5 17 2 2 3 2" xfId="39933" xr:uid="{00000000-0005-0000-0000-000081900000}"/>
    <cellStyle name="40 % - Markeringsfarve5 17 2 2 4" xfId="17423" xr:uid="{00000000-0005-0000-0000-00008B2A0000}"/>
    <cellStyle name="40 % - Markeringsfarve5 17 2 2 4 2" xfId="39934" xr:uid="{00000000-0005-0000-0000-000082900000}"/>
    <cellStyle name="40 % - Markeringsfarve5 17 2 2 5" xfId="29963" xr:uid="{00000000-0005-0000-0000-00007F900000}"/>
    <cellStyle name="40 % - Markeringsfarve5 17 2 3" xfId="9087" xr:uid="{00000000-0005-0000-0000-00008C2A0000}"/>
    <cellStyle name="40 % - Markeringsfarve5 17 2 3 2" xfId="31736" xr:uid="{00000000-0005-0000-0000-000083900000}"/>
    <cellStyle name="40 % - Markeringsfarve5 17 2 4" xfId="17424" xr:uid="{00000000-0005-0000-0000-00008D2A0000}"/>
    <cellStyle name="40 % - Markeringsfarve5 17 2 4 2" xfId="39935" xr:uid="{00000000-0005-0000-0000-000084900000}"/>
    <cellStyle name="40 % - Markeringsfarve5 17 2 5" xfId="17425" xr:uid="{00000000-0005-0000-0000-00008E2A0000}"/>
    <cellStyle name="40 % - Markeringsfarve5 17 2 5 2" xfId="39936" xr:uid="{00000000-0005-0000-0000-000085900000}"/>
    <cellStyle name="40 % - Markeringsfarve5 17 2 6" xfId="28104" xr:uid="{00000000-0005-0000-0000-00007E900000}"/>
    <cellStyle name="40 % - Markeringsfarve5 17 3" xfId="6222" xr:uid="{00000000-0005-0000-0000-00008F2A0000}"/>
    <cellStyle name="40 % - Markeringsfarve5 17 3 2" xfId="17426" xr:uid="{00000000-0005-0000-0000-0000902A0000}"/>
    <cellStyle name="40 % - Markeringsfarve5 17 3 2 2" xfId="39937" xr:uid="{00000000-0005-0000-0000-000087900000}"/>
    <cellStyle name="40 % - Markeringsfarve5 17 3 3" xfId="17427" xr:uid="{00000000-0005-0000-0000-0000912A0000}"/>
    <cellStyle name="40 % - Markeringsfarve5 17 3 3 2" xfId="39938" xr:uid="{00000000-0005-0000-0000-000088900000}"/>
    <cellStyle name="40 % - Markeringsfarve5 17 3 4" xfId="17428" xr:uid="{00000000-0005-0000-0000-0000922A0000}"/>
    <cellStyle name="40 % - Markeringsfarve5 17 3 4 2" xfId="39939" xr:uid="{00000000-0005-0000-0000-000089900000}"/>
    <cellStyle name="40 % - Markeringsfarve5 17 3 5" xfId="29962" xr:uid="{00000000-0005-0000-0000-000086900000}"/>
    <cellStyle name="40 % - Markeringsfarve5 17 4" xfId="9086" xr:uid="{00000000-0005-0000-0000-0000932A0000}"/>
    <cellStyle name="40 % - Markeringsfarve5 17 4 2" xfId="31735" xr:uid="{00000000-0005-0000-0000-00008A900000}"/>
    <cellStyle name="40 % - Markeringsfarve5 17 5" xfId="17429" xr:uid="{00000000-0005-0000-0000-0000942A0000}"/>
    <cellStyle name="40 % - Markeringsfarve5 17 5 2" xfId="39940" xr:uid="{00000000-0005-0000-0000-00008B900000}"/>
    <cellStyle name="40 % - Markeringsfarve5 17 6" xfId="17430" xr:uid="{00000000-0005-0000-0000-0000952A0000}"/>
    <cellStyle name="40 % - Markeringsfarve5 17 6 2" xfId="39941" xr:uid="{00000000-0005-0000-0000-00008C900000}"/>
    <cellStyle name="40 % - Markeringsfarve5 17 7" xfId="28103" xr:uid="{00000000-0005-0000-0000-00007D900000}"/>
    <cellStyle name="40 % - Markeringsfarve5 18" xfId="1614" xr:uid="{00000000-0005-0000-0000-0000962A0000}"/>
    <cellStyle name="40 % - Markeringsfarve5 18 2" xfId="6224" xr:uid="{00000000-0005-0000-0000-0000972A0000}"/>
    <cellStyle name="40 % - Markeringsfarve5 18 2 2" xfId="17431" xr:uid="{00000000-0005-0000-0000-0000982A0000}"/>
    <cellStyle name="40 % - Markeringsfarve5 18 2 2 2" xfId="39942" xr:uid="{00000000-0005-0000-0000-00008F900000}"/>
    <cellStyle name="40 % - Markeringsfarve5 18 2 3" xfId="17432" xr:uid="{00000000-0005-0000-0000-0000992A0000}"/>
    <cellStyle name="40 % - Markeringsfarve5 18 2 3 2" xfId="39943" xr:uid="{00000000-0005-0000-0000-000090900000}"/>
    <cellStyle name="40 % - Markeringsfarve5 18 2 4" xfId="17433" xr:uid="{00000000-0005-0000-0000-00009A2A0000}"/>
    <cellStyle name="40 % - Markeringsfarve5 18 2 4 2" xfId="39944" xr:uid="{00000000-0005-0000-0000-000091900000}"/>
    <cellStyle name="40 % - Markeringsfarve5 18 2 5" xfId="29964" xr:uid="{00000000-0005-0000-0000-00008E900000}"/>
    <cellStyle name="40 % - Markeringsfarve5 18 3" xfId="9088" xr:uid="{00000000-0005-0000-0000-00009B2A0000}"/>
    <cellStyle name="40 % - Markeringsfarve5 18 3 2" xfId="31737" xr:uid="{00000000-0005-0000-0000-000092900000}"/>
    <cellStyle name="40 % - Markeringsfarve5 18 4" xfId="17434" xr:uid="{00000000-0005-0000-0000-00009C2A0000}"/>
    <cellStyle name="40 % - Markeringsfarve5 18 4 2" xfId="39945" xr:uid="{00000000-0005-0000-0000-000093900000}"/>
    <cellStyle name="40 % - Markeringsfarve5 18 5" xfId="17435" xr:uid="{00000000-0005-0000-0000-00009D2A0000}"/>
    <cellStyle name="40 % - Markeringsfarve5 18 5 2" xfId="39946" xr:uid="{00000000-0005-0000-0000-000094900000}"/>
    <cellStyle name="40 % - Markeringsfarve5 18 6" xfId="28105" xr:uid="{00000000-0005-0000-0000-00008D900000}"/>
    <cellStyle name="40 % - Markeringsfarve5 19" xfId="1615" xr:uid="{00000000-0005-0000-0000-00009E2A0000}"/>
    <cellStyle name="40 % - Markeringsfarve5 19 2" xfId="6225" xr:uid="{00000000-0005-0000-0000-00009F2A0000}"/>
    <cellStyle name="40 % - Markeringsfarve5 19 2 2" xfId="17436" xr:uid="{00000000-0005-0000-0000-0000A02A0000}"/>
    <cellStyle name="40 % - Markeringsfarve5 19 2 2 2" xfId="39947" xr:uid="{00000000-0005-0000-0000-000097900000}"/>
    <cellStyle name="40 % - Markeringsfarve5 19 2 3" xfId="17437" xr:uid="{00000000-0005-0000-0000-0000A12A0000}"/>
    <cellStyle name="40 % - Markeringsfarve5 19 2 3 2" xfId="39948" xr:uid="{00000000-0005-0000-0000-000098900000}"/>
    <cellStyle name="40 % - Markeringsfarve5 19 2 4" xfId="17438" xr:uid="{00000000-0005-0000-0000-0000A22A0000}"/>
    <cellStyle name="40 % - Markeringsfarve5 19 2 4 2" xfId="39949" xr:uid="{00000000-0005-0000-0000-000099900000}"/>
    <cellStyle name="40 % - Markeringsfarve5 19 2 5" xfId="29965" xr:uid="{00000000-0005-0000-0000-000096900000}"/>
    <cellStyle name="40 % - Markeringsfarve5 19 3" xfId="9089" xr:uid="{00000000-0005-0000-0000-0000A32A0000}"/>
    <cellStyle name="40 % - Markeringsfarve5 19 3 2" xfId="31738" xr:uid="{00000000-0005-0000-0000-00009A900000}"/>
    <cellStyle name="40 % - Markeringsfarve5 19 4" xfId="17439" xr:uid="{00000000-0005-0000-0000-0000A42A0000}"/>
    <cellStyle name="40 % - Markeringsfarve5 19 4 2" xfId="39950" xr:uid="{00000000-0005-0000-0000-00009B900000}"/>
    <cellStyle name="40 % - Markeringsfarve5 19 5" xfId="17440" xr:uid="{00000000-0005-0000-0000-0000A52A0000}"/>
    <cellStyle name="40 % - Markeringsfarve5 19 5 2" xfId="39951" xr:uid="{00000000-0005-0000-0000-00009C900000}"/>
    <cellStyle name="40 % - Markeringsfarve5 19 6" xfId="28106" xr:uid="{00000000-0005-0000-0000-000095900000}"/>
    <cellStyle name="40 % - Markeringsfarve5 2" xfId="1616" xr:uid="{00000000-0005-0000-0000-0000A62A0000}"/>
    <cellStyle name="40 % - Markeringsfarve5 2 10" xfId="1617" xr:uid="{00000000-0005-0000-0000-0000A72A0000}"/>
    <cellStyle name="40 % - Markeringsfarve5 2 11" xfId="1618" xr:uid="{00000000-0005-0000-0000-0000A82A0000}"/>
    <cellStyle name="40 % - Markeringsfarve5 2 12" xfId="1619" xr:uid="{00000000-0005-0000-0000-0000A92A0000}"/>
    <cellStyle name="40 % - Markeringsfarve5 2 13" xfId="1620" xr:uid="{00000000-0005-0000-0000-0000AA2A0000}"/>
    <cellStyle name="40 % - Markeringsfarve5 2 14" xfId="1621" xr:uid="{00000000-0005-0000-0000-0000AB2A0000}"/>
    <cellStyle name="40 % - Markeringsfarve5 2 15" xfId="1622" xr:uid="{00000000-0005-0000-0000-0000AC2A0000}"/>
    <cellStyle name="40 % - Markeringsfarve5 2 16" xfId="17441" xr:uid="{00000000-0005-0000-0000-0000AD2A0000}"/>
    <cellStyle name="40 % - Markeringsfarve5 2 2" xfId="1623" xr:uid="{00000000-0005-0000-0000-0000AE2A0000}"/>
    <cellStyle name="40 % - Markeringsfarve5 2 2 2" xfId="1624" xr:uid="{00000000-0005-0000-0000-0000AF2A0000}"/>
    <cellStyle name="40 % - Markeringsfarve5 2 2 3" xfId="1625" xr:uid="{00000000-0005-0000-0000-0000B02A0000}"/>
    <cellStyle name="40 % - Markeringsfarve5 2 3" xfId="1626" xr:uid="{00000000-0005-0000-0000-0000B12A0000}"/>
    <cellStyle name="40 % - Markeringsfarve5 2 3 2" xfId="1627" xr:uid="{00000000-0005-0000-0000-0000B22A0000}"/>
    <cellStyle name="40 % - Markeringsfarve5 2 3 3" xfId="1628" xr:uid="{00000000-0005-0000-0000-0000B32A0000}"/>
    <cellStyle name="40 % - Markeringsfarve5 2 4" xfId="1629" xr:uid="{00000000-0005-0000-0000-0000B42A0000}"/>
    <cellStyle name="40 % - Markeringsfarve5 2 4 2" xfId="1630" xr:uid="{00000000-0005-0000-0000-0000B52A0000}"/>
    <cellStyle name="40 % - Markeringsfarve5 2 4 3" xfId="1631" xr:uid="{00000000-0005-0000-0000-0000B62A0000}"/>
    <cellStyle name="40 % - Markeringsfarve5 2 5" xfId="1632" xr:uid="{00000000-0005-0000-0000-0000B72A0000}"/>
    <cellStyle name="40 % - Markeringsfarve5 2 5 2" xfId="1633" xr:uid="{00000000-0005-0000-0000-0000B82A0000}"/>
    <cellStyle name="40 % - Markeringsfarve5 2 6" xfId="1634" xr:uid="{00000000-0005-0000-0000-0000B92A0000}"/>
    <cellStyle name="40 % - Markeringsfarve5 2 7" xfId="1635" xr:uid="{00000000-0005-0000-0000-0000BA2A0000}"/>
    <cellStyle name="40 % - Markeringsfarve5 2 8" xfId="1636" xr:uid="{00000000-0005-0000-0000-0000BB2A0000}"/>
    <cellStyle name="40 % - Markeringsfarve5 2 9" xfId="1637" xr:uid="{00000000-0005-0000-0000-0000BC2A0000}"/>
    <cellStyle name="40 % - Markeringsfarve5 3" xfId="1638" xr:uid="{00000000-0005-0000-0000-0000BD2A0000}"/>
    <cellStyle name="40 % - Markeringsfarve5 3 10" xfId="17442" xr:uid="{00000000-0005-0000-0000-0000BE2A0000}"/>
    <cellStyle name="40 % - Markeringsfarve5 3 10 2" xfId="17443" xr:uid="{00000000-0005-0000-0000-0000BF2A0000}"/>
    <cellStyle name="40 % - Markeringsfarve5 3 10 2 2" xfId="39953" xr:uid="{00000000-0005-0000-0000-00009E900000}"/>
    <cellStyle name="40 % - Markeringsfarve5 3 10 3" xfId="17444" xr:uid="{00000000-0005-0000-0000-0000C02A0000}"/>
    <cellStyle name="40 % - Markeringsfarve5 3 10 3 2" xfId="39954" xr:uid="{00000000-0005-0000-0000-00009F900000}"/>
    <cellStyle name="40 % - Markeringsfarve5 3 10 4" xfId="17445" xr:uid="{00000000-0005-0000-0000-0000C12A0000}"/>
    <cellStyle name="40 % - Markeringsfarve5 3 10 4 2" xfId="39955" xr:uid="{00000000-0005-0000-0000-0000A0900000}"/>
    <cellStyle name="40 % - Markeringsfarve5 3 10 5" xfId="39952" xr:uid="{00000000-0005-0000-0000-00009D900000}"/>
    <cellStyle name="40 % - Markeringsfarve5 3 11" xfId="17446" xr:uid="{00000000-0005-0000-0000-0000C22A0000}"/>
    <cellStyle name="40 % - Markeringsfarve5 3 11 2" xfId="39956" xr:uid="{00000000-0005-0000-0000-0000A1900000}"/>
    <cellStyle name="40 % - Markeringsfarve5 3 12" xfId="17447" xr:uid="{00000000-0005-0000-0000-0000C32A0000}"/>
    <cellStyle name="40 % - Markeringsfarve5 3 12 2" xfId="39957" xr:uid="{00000000-0005-0000-0000-0000A2900000}"/>
    <cellStyle name="40 % - Markeringsfarve5 3 13" xfId="17448" xr:uid="{00000000-0005-0000-0000-0000C42A0000}"/>
    <cellStyle name="40 % - Markeringsfarve5 3 13 2" xfId="39958" xr:uid="{00000000-0005-0000-0000-0000A3900000}"/>
    <cellStyle name="40 % - Markeringsfarve5 3 2" xfId="1639" xr:uid="{00000000-0005-0000-0000-0000C52A0000}"/>
    <cellStyle name="40 % - Markeringsfarve5 3 2 10" xfId="17449" xr:uid="{00000000-0005-0000-0000-0000C62A0000}"/>
    <cellStyle name="40 % - Markeringsfarve5 3 2 10 2" xfId="39959" xr:uid="{00000000-0005-0000-0000-0000A4900000}"/>
    <cellStyle name="40 % - Markeringsfarve5 3 2 2" xfId="1640" xr:uid="{00000000-0005-0000-0000-0000C72A0000}"/>
    <cellStyle name="40 % - Markeringsfarve5 3 2 2 10" xfId="17450" xr:uid="{00000000-0005-0000-0000-0000C82A0000}"/>
    <cellStyle name="40 % - Markeringsfarve5 3 2 2 10 2" xfId="39960" xr:uid="{00000000-0005-0000-0000-0000A6900000}"/>
    <cellStyle name="40 % - Markeringsfarve5 3 2 2 11" xfId="28107" xr:uid="{00000000-0005-0000-0000-0000A5900000}"/>
    <cellStyle name="40 % - Markeringsfarve5 3 2 2 2" xfId="1641" xr:uid="{00000000-0005-0000-0000-0000C92A0000}"/>
    <cellStyle name="40 % - Markeringsfarve5 3 2 2 2 2" xfId="1642" xr:uid="{00000000-0005-0000-0000-0000CA2A0000}"/>
    <cellStyle name="40 % - Markeringsfarve5 3 2 2 2 2 2" xfId="6228" xr:uid="{00000000-0005-0000-0000-0000CB2A0000}"/>
    <cellStyle name="40 % - Markeringsfarve5 3 2 2 2 2 2 2" xfId="17451" xr:uid="{00000000-0005-0000-0000-0000CC2A0000}"/>
    <cellStyle name="40 % - Markeringsfarve5 3 2 2 2 2 2 2 2" xfId="39961" xr:uid="{00000000-0005-0000-0000-0000AA900000}"/>
    <cellStyle name="40 % - Markeringsfarve5 3 2 2 2 2 2 3" xfId="17452" xr:uid="{00000000-0005-0000-0000-0000CD2A0000}"/>
    <cellStyle name="40 % - Markeringsfarve5 3 2 2 2 2 2 3 2" xfId="39962" xr:uid="{00000000-0005-0000-0000-0000AB900000}"/>
    <cellStyle name="40 % - Markeringsfarve5 3 2 2 2 2 2 4" xfId="17453" xr:uid="{00000000-0005-0000-0000-0000CE2A0000}"/>
    <cellStyle name="40 % - Markeringsfarve5 3 2 2 2 2 2 4 2" xfId="39963" xr:uid="{00000000-0005-0000-0000-0000AC900000}"/>
    <cellStyle name="40 % - Markeringsfarve5 3 2 2 2 2 2 5" xfId="29968" xr:uid="{00000000-0005-0000-0000-0000A9900000}"/>
    <cellStyle name="40 % - Markeringsfarve5 3 2 2 2 2 3" xfId="9092" xr:uid="{00000000-0005-0000-0000-0000CF2A0000}"/>
    <cellStyle name="40 % - Markeringsfarve5 3 2 2 2 2 3 2" xfId="31741" xr:uid="{00000000-0005-0000-0000-0000AD900000}"/>
    <cellStyle name="40 % - Markeringsfarve5 3 2 2 2 2 4" xfId="17454" xr:uid="{00000000-0005-0000-0000-0000D02A0000}"/>
    <cellStyle name="40 % - Markeringsfarve5 3 2 2 2 2 4 2" xfId="39964" xr:uid="{00000000-0005-0000-0000-0000AE900000}"/>
    <cellStyle name="40 % - Markeringsfarve5 3 2 2 2 2 5" xfId="17455" xr:uid="{00000000-0005-0000-0000-0000D12A0000}"/>
    <cellStyle name="40 % - Markeringsfarve5 3 2 2 2 2 5 2" xfId="39965" xr:uid="{00000000-0005-0000-0000-0000AF900000}"/>
    <cellStyle name="40 % - Markeringsfarve5 3 2 2 2 2 6" xfId="28109" xr:uid="{00000000-0005-0000-0000-0000A8900000}"/>
    <cellStyle name="40 % - Markeringsfarve5 3 2 2 2 3" xfId="6227" xr:uid="{00000000-0005-0000-0000-0000D22A0000}"/>
    <cellStyle name="40 % - Markeringsfarve5 3 2 2 2 3 2" xfId="17456" xr:uid="{00000000-0005-0000-0000-0000D32A0000}"/>
    <cellStyle name="40 % - Markeringsfarve5 3 2 2 2 3 2 2" xfId="39966" xr:uid="{00000000-0005-0000-0000-0000B1900000}"/>
    <cellStyle name="40 % - Markeringsfarve5 3 2 2 2 3 3" xfId="17457" xr:uid="{00000000-0005-0000-0000-0000D42A0000}"/>
    <cellStyle name="40 % - Markeringsfarve5 3 2 2 2 3 3 2" xfId="39967" xr:uid="{00000000-0005-0000-0000-0000B2900000}"/>
    <cellStyle name="40 % - Markeringsfarve5 3 2 2 2 3 4" xfId="17458" xr:uid="{00000000-0005-0000-0000-0000D52A0000}"/>
    <cellStyle name="40 % - Markeringsfarve5 3 2 2 2 3 4 2" xfId="39968" xr:uid="{00000000-0005-0000-0000-0000B3900000}"/>
    <cellStyle name="40 % - Markeringsfarve5 3 2 2 2 3 5" xfId="29967" xr:uid="{00000000-0005-0000-0000-0000B0900000}"/>
    <cellStyle name="40 % - Markeringsfarve5 3 2 2 2 4" xfId="9091" xr:uid="{00000000-0005-0000-0000-0000D62A0000}"/>
    <cellStyle name="40 % - Markeringsfarve5 3 2 2 2 4 2" xfId="17459" xr:uid="{00000000-0005-0000-0000-0000D72A0000}"/>
    <cellStyle name="40 % - Markeringsfarve5 3 2 2 2 4 2 2" xfId="39969" xr:uid="{00000000-0005-0000-0000-0000B5900000}"/>
    <cellStyle name="40 % - Markeringsfarve5 3 2 2 2 4 3" xfId="17460" xr:uid="{00000000-0005-0000-0000-0000D82A0000}"/>
    <cellStyle name="40 % - Markeringsfarve5 3 2 2 2 4 3 2" xfId="39970" xr:uid="{00000000-0005-0000-0000-0000B6900000}"/>
    <cellStyle name="40 % - Markeringsfarve5 3 2 2 2 4 4" xfId="17461" xr:uid="{00000000-0005-0000-0000-0000D92A0000}"/>
    <cellStyle name="40 % - Markeringsfarve5 3 2 2 2 4 4 2" xfId="39971" xr:uid="{00000000-0005-0000-0000-0000B7900000}"/>
    <cellStyle name="40 % - Markeringsfarve5 3 2 2 2 4 5" xfId="31740" xr:uid="{00000000-0005-0000-0000-0000B4900000}"/>
    <cellStyle name="40 % - Markeringsfarve5 3 2 2 2 5" xfId="17462" xr:uid="{00000000-0005-0000-0000-0000DA2A0000}"/>
    <cellStyle name="40 % - Markeringsfarve5 3 2 2 2 5 2" xfId="39972" xr:uid="{00000000-0005-0000-0000-0000B8900000}"/>
    <cellStyle name="40 % - Markeringsfarve5 3 2 2 2 6" xfId="17463" xr:uid="{00000000-0005-0000-0000-0000DB2A0000}"/>
    <cellStyle name="40 % - Markeringsfarve5 3 2 2 2 6 2" xfId="39973" xr:uid="{00000000-0005-0000-0000-0000B9900000}"/>
    <cellStyle name="40 % - Markeringsfarve5 3 2 2 2 7" xfId="17464" xr:uid="{00000000-0005-0000-0000-0000DC2A0000}"/>
    <cellStyle name="40 % - Markeringsfarve5 3 2 2 2 7 2" xfId="39974" xr:uid="{00000000-0005-0000-0000-0000BA900000}"/>
    <cellStyle name="40 % - Markeringsfarve5 3 2 2 2 8" xfId="28108" xr:uid="{00000000-0005-0000-0000-0000A7900000}"/>
    <cellStyle name="40 % - Markeringsfarve5 3 2 2 3" xfId="1643" xr:uid="{00000000-0005-0000-0000-0000DD2A0000}"/>
    <cellStyle name="40 % - Markeringsfarve5 3 2 2 3 2" xfId="1644" xr:uid="{00000000-0005-0000-0000-0000DE2A0000}"/>
    <cellStyle name="40 % - Markeringsfarve5 3 2 2 3 2 2" xfId="6230" xr:uid="{00000000-0005-0000-0000-0000DF2A0000}"/>
    <cellStyle name="40 % - Markeringsfarve5 3 2 2 3 2 2 2" xfId="17465" xr:uid="{00000000-0005-0000-0000-0000E02A0000}"/>
    <cellStyle name="40 % - Markeringsfarve5 3 2 2 3 2 2 2 2" xfId="39975" xr:uid="{00000000-0005-0000-0000-0000BE900000}"/>
    <cellStyle name="40 % - Markeringsfarve5 3 2 2 3 2 2 3" xfId="17466" xr:uid="{00000000-0005-0000-0000-0000E12A0000}"/>
    <cellStyle name="40 % - Markeringsfarve5 3 2 2 3 2 2 3 2" xfId="39976" xr:uid="{00000000-0005-0000-0000-0000BF900000}"/>
    <cellStyle name="40 % - Markeringsfarve5 3 2 2 3 2 2 4" xfId="17467" xr:uid="{00000000-0005-0000-0000-0000E22A0000}"/>
    <cellStyle name="40 % - Markeringsfarve5 3 2 2 3 2 2 4 2" xfId="39977" xr:uid="{00000000-0005-0000-0000-0000C0900000}"/>
    <cellStyle name="40 % - Markeringsfarve5 3 2 2 3 2 2 5" xfId="29970" xr:uid="{00000000-0005-0000-0000-0000BD900000}"/>
    <cellStyle name="40 % - Markeringsfarve5 3 2 2 3 2 3" xfId="9094" xr:uid="{00000000-0005-0000-0000-0000E32A0000}"/>
    <cellStyle name="40 % - Markeringsfarve5 3 2 2 3 2 3 2" xfId="31743" xr:uid="{00000000-0005-0000-0000-0000C1900000}"/>
    <cellStyle name="40 % - Markeringsfarve5 3 2 2 3 2 4" xfId="17468" xr:uid="{00000000-0005-0000-0000-0000E42A0000}"/>
    <cellStyle name="40 % - Markeringsfarve5 3 2 2 3 2 4 2" xfId="39978" xr:uid="{00000000-0005-0000-0000-0000C2900000}"/>
    <cellStyle name="40 % - Markeringsfarve5 3 2 2 3 2 5" xfId="17469" xr:uid="{00000000-0005-0000-0000-0000E52A0000}"/>
    <cellStyle name="40 % - Markeringsfarve5 3 2 2 3 2 5 2" xfId="39979" xr:uid="{00000000-0005-0000-0000-0000C3900000}"/>
    <cellStyle name="40 % - Markeringsfarve5 3 2 2 3 2 6" xfId="28111" xr:uid="{00000000-0005-0000-0000-0000BC900000}"/>
    <cellStyle name="40 % - Markeringsfarve5 3 2 2 3 3" xfId="6229" xr:uid="{00000000-0005-0000-0000-0000E62A0000}"/>
    <cellStyle name="40 % - Markeringsfarve5 3 2 2 3 3 2" xfId="17470" xr:uid="{00000000-0005-0000-0000-0000E72A0000}"/>
    <cellStyle name="40 % - Markeringsfarve5 3 2 2 3 3 2 2" xfId="39980" xr:uid="{00000000-0005-0000-0000-0000C5900000}"/>
    <cellStyle name="40 % - Markeringsfarve5 3 2 2 3 3 3" xfId="17471" xr:uid="{00000000-0005-0000-0000-0000E82A0000}"/>
    <cellStyle name="40 % - Markeringsfarve5 3 2 2 3 3 3 2" xfId="39981" xr:uid="{00000000-0005-0000-0000-0000C6900000}"/>
    <cellStyle name="40 % - Markeringsfarve5 3 2 2 3 3 4" xfId="17472" xr:uid="{00000000-0005-0000-0000-0000E92A0000}"/>
    <cellStyle name="40 % - Markeringsfarve5 3 2 2 3 3 4 2" xfId="39982" xr:uid="{00000000-0005-0000-0000-0000C7900000}"/>
    <cellStyle name="40 % - Markeringsfarve5 3 2 2 3 3 5" xfId="29969" xr:uid="{00000000-0005-0000-0000-0000C4900000}"/>
    <cellStyle name="40 % - Markeringsfarve5 3 2 2 3 4" xfId="9093" xr:uid="{00000000-0005-0000-0000-0000EA2A0000}"/>
    <cellStyle name="40 % - Markeringsfarve5 3 2 2 3 4 2" xfId="31742" xr:uid="{00000000-0005-0000-0000-0000C8900000}"/>
    <cellStyle name="40 % - Markeringsfarve5 3 2 2 3 5" xfId="17473" xr:uid="{00000000-0005-0000-0000-0000EB2A0000}"/>
    <cellStyle name="40 % - Markeringsfarve5 3 2 2 3 5 2" xfId="39983" xr:uid="{00000000-0005-0000-0000-0000C9900000}"/>
    <cellStyle name="40 % - Markeringsfarve5 3 2 2 3 6" xfId="17474" xr:uid="{00000000-0005-0000-0000-0000EC2A0000}"/>
    <cellStyle name="40 % - Markeringsfarve5 3 2 2 3 6 2" xfId="39984" xr:uid="{00000000-0005-0000-0000-0000CA900000}"/>
    <cellStyle name="40 % - Markeringsfarve5 3 2 2 3 7" xfId="28110" xr:uid="{00000000-0005-0000-0000-0000BB900000}"/>
    <cellStyle name="40 % - Markeringsfarve5 3 2 2 4" xfId="1645" xr:uid="{00000000-0005-0000-0000-0000ED2A0000}"/>
    <cellStyle name="40 % - Markeringsfarve5 3 2 2 4 2" xfId="6231" xr:uid="{00000000-0005-0000-0000-0000EE2A0000}"/>
    <cellStyle name="40 % - Markeringsfarve5 3 2 2 4 2 2" xfId="17475" xr:uid="{00000000-0005-0000-0000-0000EF2A0000}"/>
    <cellStyle name="40 % - Markeringsfarve5 3 2 2 4 2 2 2" xfId="39985" xr:uid="{00000000-0005-0000-0000-0000CD900000}"/>
    <cellStyle name="40 % - Markeringsfarve5 3 2 2 4 2 3" xfId="17476" xr:uid="{00000000-0005-0000-0000-0000F02A0000}"/>
    <cellStyle name="40 % - Markeringsfarve5 3 2 2 4 2 3 2" xfId="39986" xr:uid="{00000000-0005-0000-0000-0000CE900000}"/>
    <cellStyle name="40 % - Markeringsfarve5 3 2 2 4 2 4" xfId="17477" xr:uid="{00000000-0005-0000-0000-0000F12A0000}"/>
    <cellStyle name="40 % - Markeringsfarve5 3 2 2 4 2 4 2" xfId="39987" xr:uid="{00000000-0005-0000-0000-0000CF900000}"/>
    <cellStyle name="40 % - Markeringsfarve5 3 2 2 4 2 5" xfId="29971" xr:uid="{00000000-0005-0000-0000-0000CC900000}"/>
    <cellStyle name="40 % - Markeringsfarve5 3 2 2 4 3" xfId="9095" xr:uid="{00000000-0005-0000-0000-0000F22A0000}"/>
    <cellStyle name="40 % - Markeringsfarve5 3 2 2 4 3 2" xfId="31744" xr:uid="{00000000-0005-0000-0000-0000D0900000}"/>
    <cellStyle name="40 % - Markeringsfarve5 3 2 2 4 4" xfId="17478" xr:uid="{00000000-0005-0000-0000-0000F32A0000}"/>
    <cellStyle name="40 % - Markeringsfarve5 3 2 2 4 4 2" xfId="39988" xr:uid="{00000000-0005-0000-0000-0000D1900000}"/>
    <cellStyle name="40 % - Markeringsfarve5 3 2 2 4 5" xfId="17479" xr:uid="{00000000-0005-0000-0000-0000F42A0000}"/>
    <cellStyle name="40 % - Markeringsfarve5 3 2 2 4 5 2" xfId="39989" xr:uid="{00000000-0005-0000-0000-0000D2900000}"/>
    <cellStyle name="40 % - Markeringsfarve5 3 2 2 4 6" xfId="28112" xr:uid="{00000000-0005-0000-0000-0000CB900000}"/>
    <cellStyle name="40 % - Markeringsfarve5 3 2 2 5" xfId="1646" xr:uid="{00000000-0005-0000-0000-0000F52A0000}"/>
    <cellStyle name="40 % - Markeringsfarve5 3 2 2 5 2" xfId="6232" xr:uid="{00000000-0005-0000-0000-0000F62A0000}"/>
    <cellStyle name="40 % - Markeringsfarve5 3 2 2 5 2 2" xfId="17480" xr:uid="{00000000-0005-0000-0000-0000F72A0000}"/>
    <cellStyle name="40 % - Markeringsfarve5 3 2 2 5 2 2 2" xfId="39990" xr:uid="{00000000-0005-0000-0000-0000D5900000}"/>
    <cellStyle name="40 % - Markeringsfarve5 3 2 2 5 2 3" xfId="17481" xr:uid="{00000000-0005-0000-0000-0000F82A0000}"/>
    <cellStyle name="40 % - Markeringsfarve5 3 2 2 5 2 3 2" xfId="39991" xr:uid="{00000000-0005-0000-0000-0000D6900000}"/>
    <cellStyle name="40 % - Markeringsfarve5 3 2 2 5 2 4" xfId="17482" xr:uid="{00000000-0005-0000-0000-0000F92A0000}"/>
    <cellStyle name="40 % - Markeringsfarve5 3 2 2 5 2 4 2" xfId="39992" xr:uid="{00000000-0005-0000-0000-0000D7900000}"/>
    <cellStyle name="40 % - Markeringsfarve5 3 2 2 5 2 5" xfId="29972" xr:uid="{00000000-0005-0000-0000-0000D4900000}"/>
    <cellStyle name="40 % - Markeringsfarve5 3 2 2 5 3" xfId="9096" xr:uid="{00000000-0005-0000-0000-0000FA2A0000}"/>
    <cellStyle name="40 % - Markeringsfarve5 3 2 2 5 3 2" xfId="31745" xr:uid="{00000000-0005-0000-0000-0000D8900000}"/>
    <cellStyle name="40 % - Markeringsfarve5 3 2 2 5 4" xfId="17483" xr:uid="{00000000-0005-0000-0000-0000FB2A0000}"/>
    <cellStyle name="40 % - Markeringsfarve5 3 2 2 5 4 2" xfId="39993" xr:uid="{00000000-0005-0000-0000-0000D9900000}"/>
    <cellStyle name="40 % - Markeringsfarve5 3 2 2 5 5" xfId="17484" xr:uid="{00000000-0005-0000-0000-0000FC2A0000}"/>
    <cellStyle name="40 % - Markeringsfarve5 3 2 2 5 5 2" xfId="39994" xr:uid="{00000000-0005-0000-0000-0000DA900000}"/>
    <cellStyle name="40 % - Markeringsfarve5 3 2 2 5 6" xfId="28113" xr:uid="{00000000-0005-0000-0000-0000D3900000}"/>
    <cellStyle name="40 % - Markeringsfarve5 3 2 2 6" xfId="6226" xr:uid="{00000000-0005-0000-0000-0000FD2A0000}"/>
    <cellStyle name="40 % - Markeringsfarve5 3 2 2 6 2" xfId="17485" xr:uid="{00000000-0005-0000-0000-0000FE2A0000}"/>
    <cellStyle name="40 % - Markeringsfarve5 3 2 2 6 2 2" xfId="39995" xr:uid="{00000000-0005-0000-0000-0000DC900000}"/>
    <cellStyle name="40 % - Markeringsfarve5 3 2 2 6 3" xfId="17486" xr:uid="{00000000-0005-0000-0000-0000FF2A0000}"/>
    <cellStyle name="40 % - Markeringsfarve5 3 2 2 6 3 2" xfId="39996" xr:uid="{00000000-0005-0000-0000-0000DD900000}"/>
    <cellStyle name="40 % - Markeringsfarve5 3 2 2 6 4" xfId="17487" xr:uid="{00000000-0005-0000-0000-0000002B0000}"/>
    <cellStyle name="40 % - Markeringsfarve5 3 2 2 6 4 2" xfId="39997" xr:uid="{00000000-0005-0000-0000-0000DE900000}"/>
    <cellStyle name="40 % - Markeringsfarve5 3 2 2 6 5" xfId="29966" xr:uid="{00000000-0005-0000-0000-0000DB900000}"/>
    <cellStyle name="40 % - Markeringsfarve5 3 2 2 7" xfId="9090" xr:uid="{00000000-0005-0000-0000-0000012B0000}"/>
    <cellStyle name="40 % - Markeringsfarve5 3 2 2 7 2" xfId="17488" xr:uid="{00000000-0005-0000-0000-0000022B0000}"/>
    <cellStyle name="40 % - Markeringsfarve5 3 2 2 7 2 2" xfId="39998" xr:uid="{00000000-0005-0000-0000-0000E0900000}"/>
    <cellStyle name="40 % - Markeringsfarve5 3 2 2 7 3" xfId="17489" xr:uid="{00000000-0005-0000-0000-0000032B0000}"/>
    <cellStyle name="40 % - Markeringsfarve5 3 2 2 7 3 2" xfId="39999" xr:uid="{00000000-0005-0000-0000-0000E1900000}"/>
    <cellStyle name="40 % - Markeringsfarve5 3 2 2 7 4" xfId="17490" xr:uid="{00000000-0005-0000-0000-0000042B0000}"/>
    <cellStyle name="40 % - Markeringsfarve5 3 2 2 7 4 2" xfId="40000" xr:uid="{00000000-0005-0000-0000-0000E2900000}"/>
    <cellStyle name="40 % - Markeringsfarve5 3 2 2 7 5" xfId="31739" xr:uid="{00000000-0005-0000-0000-0000DF900000}"/>
    <cellStyle name="40 % - Markeringsfarve5 3 2 2 8" xfId="17491" xr:uid="{00000000-0005-0000-0000-0000052B0000}"/>
    <cellStyle name="40 % - Markeringsfarve5 3 2 2 8 2" xfId="40001" xr:uid="{00000000-0005-0000-0000-0000E3900000}"/>
    <cellStyle name="40 % - Markeringsfarve5 3 2 2 9" xfId="17492" xr:uid="{00000000-0005-0000-0000-0000062B0000}"/>
    <cellStyle name="40 % - Markeringsfarve5 3 2 2 9 2" xfId="40002" xr:uid="{00000000-0005-0000-0000-0000E4900000}"/>
    <cellStyle name="40 % - Markeringsfarve5 3 2 3" xfId="1647" xr:uid="{00000000-0005-0000-0000-0000072B0000}"/>
    <cellStyle name="40 % - Markeringsfarve5 3 2 3 10" xfId="17493" xr:uid="{00000000-0005-0000-0000-0000082B0000}"/>
    <cellStyle name="40 % - Markeringsfarve5 3 2 3 10 2" xfId="40003" xr:uid="{00000000-0005-0000-0000-0000E6900000}"/>
    <cellStyle name="40 % - Markeringsfarve5 3 2 3 11" xfId="28114" xr:uid="{00000000-0005-0000-0000-0000E5900000}"/>
    <cellStyle name="40 % - Markeringsfarve5 3 2 3 2" xfId="1648" xr:uid="{00000000-0005-0000-0000-0000092B0000}"/>
    <cellStyle name="40 % - Markeringsfarve5 3 2 3 2 2" xfId="1649" xr:uid="{00000000-0005-0000-0000-00000A2B0000}"/>
    <cellStyle name="40 % - Markeringsfarve5 3 2 3 2 2 2" xfId="6235" xr:uid="{00000000-0005-0000-0000-00000B2B0000}"/>
    <cellStyle name="40 % - Markeringsfarve5 3 2 3 2 2 2 2" xfId="17494" xr:uid="{00000000-0005-0000-0000-00000C2B0000}"/>
    <cellStyle name="40 % - Markeringsfarve5 3 2 3 2 2 2 2 2" xfId="40004" xr:uid="{00000000-0005-0000-0000-0000EA900000}"/>
    <cellStyle name="40 % - Markeringsfarve5 3 2 3 2 2 2 3" xfId="17495" xr:uid="{00000000-0005-0000-0000-00000D2B0000}"/>
    <cellStyle name="40 % - Markeringsfarve5 3 2 3 2 2 2 3 2" xfId="40005" xr:uid="{00000000-0005-0000-0000-0000EB900000}"/>
    <cellStyle name="40 % - Markeringsfarve5 3 2 3 2 2 2 4" xfId="17496" xr:uid="{00000000-0005-0000-0000-00000E2B0000}"/>
    <cellStyle name="40 % - Markeringsfarve5 3 2 3 2 2 2 4 2" xfId="40006" xr:uid="{00000000-0005-0000-0000-0000EC900000}"/>
    <cellStyle name="40 % - Markeringsfarve5 3 2 3 2 2 2 5" xfId="29975" xr:uid="{00000000-0005-0000-0000-0000E9900000}"/>
    <cellStyle name="40 % - Markeringsfarve5 3 2 3 2 2 3" xfId="9099" xr:uid="{00000000-0005-0000-0000-00000F2B0000}"/>
    <cellStyle name="40 % - Markeringsfarve5 3 2 3 2 2 3 2" xfId="31748" xr:uid="{00000000-0005-0000-0000-0000ED900000}"/>
    <cellStyle name="40 % - Markeringsfarve5 3 2 3 2 2 4" xfId="17497" xr:uid="{00000000-0005-0000-0000-0000102B0000}"/>
    <cellStyle name="40 % - Markeringsfarve5 3 2 3 2 2 4 2" xfId="40007" xr:uid="{00000000-0005-0000-0000-0000EE900000}"/>
    <cellStyle name="40 % - Markeringsfarve5 3 2 3 2 2 5" xfId="17498" xr:uid="{00000000-0005-0000-0000-0000112B0000}"/>
    <cellStyle name="40 % - Markeringsfarve5 3 2 3 2 2 5 2" xfId="40008" xr:uid="{00000000-0005-0000-0000-0000EF900000}"/>
    <cellStyle name="40 % - Markeringsfarve5 3 2 3 2 2 6" xfId="28116" xr:uid="{00000000-0005-0000-0000-0000E8900000}"/>
    <cellStyle name="40 % - Markeringsfarve5 3 2 3 2 3" xfId="6234" xr:uid="{00000000-0005-0000-0000-0000122B0000}"/>
    <cellStyle name="40 % - Markeringsfarve5 3 2 3 2 3 2" xfId="17499" xr:uid="{00000000-0005-0000-0000-0000132B0000}"/>
    <cellStyle name="40 % - Markeringsfarve5 3 2 3 2 3 2 2" xfId="40009" xr:uid="{00000000-0005-0000-0000-0000F1900000}"/>
    <cellStyle name="40 % - Markeringsfarve5 3 2 3 2 3 3" xfId="17500" xr:uid="{00000000-0005-0000-0000-0000142B0000}"/>
    <cellStyle name="40 % - Markeringsfarve5 3 2 3 2 3 3 2" xfId="40010" xr:uid="{00000000-0005-0000-0000-0000F2900000}"/>
    <cellStyle name="40 % - Markeringsfarve5 3 2 3 2 3 4" xfId="17501" xr:uid="{00000000-0005-0000-0000-0000152B0000}"/>
    <cellStyle name="40 % - Markeringsfarve5 3 2 3 2 3 4 2" xfId="40011" xr:uid="{00000000-0005-0000-0000-0000F3900000}"/>
    <cellStyle name="40 % - Markeringsfarve5 3 2 3 2 3 5" xfId="29974" xr:uid="{00000000-0005-0000-0000-0000F0900000}"/>
    <cellStyle name="40 % - Markeringsfarve5 3 2 3 2 4" xfId="9098" xr:uid="{00000000-0005-0000-0000-0000162B0000}"/>
    <cellStyle name="40 % - Markeringsfarve5 3 2 3 2 4 2" xfId="17502" xr:uid="{00000000-0005-0000-0000-0000172B0000}"/>
    <cellStyle name="40 % - Markeringsfarve5 3 2 3 2 4 2 2" xfId="40012" xr:uid="{00000000-0005-0000-0000-0000F5900000}"/>
    <cellStyle name="40 % - Markeringsfarve5 3 2 3 2 4 3" xfId="17503" xr:uid="{00000000-0005-0000-0000-0000182B0000}"/>
    <cellStyle name="40 % - Markeringsfarve5 3 2 3 2 4 3 2" xfId="40013" xr:uid="{00000000-0005-0000-0000-0000F6900000}"/>
    <cellStyle name="40 % - Markeringsfarve5 3 2 3 2 4 4" xfId="17504" xr:uid="{00000000-0005-0000-0000-0000192B0000}"/>
    <cellStyle name="40 % - Markeringsfarve5 3 2 3 2 4 4 2" xfId="40014" xr:uid="{00000000-0005-0000-0000-0000F7900000}"/>
    <cellStyle name="40 % - Markeringsfarve5 3 2 3 2 4 5" xfId="31747" xr:uid="{00000000-0005-0000-0000-0000F4900000}"/>
    <cellStyle name="40 % - Markeringsfarve5 3 2 3 2 5" xfId="17505" xr:uid="{00000000-0005-0000-0000-00001A2B0000}"/>
    <cellStyle name="40 % - Markeringsfarve5 3 2 3 2 5 2" xfId="40015" xr:uid="{00000000-0005-0000-0000-0000F8900000}"/>
    <cellStyle name="40 % - Markeringsfarve5 3 2 3 2 6" xfId="17506" xr:uid="{00000000-0005-0000-0000-00001B2B0000}"/>
    <cellStyle name="40 % - Markeringsfarve5 3 2 3 2 6 2" xfId="40016" xr:uid="{00000000-0005-0000-0000-0000F9900000}"/>
    <cellStyle name="40 % - Markeringsfarve5 3 2 3 2 7" xfId="17507" xr:uid="{00000000-0005-0000-0000-00001C2B0000}"/>
    <cellStyle name="40 % - Markeringsfarve5 3 2 3 2 7 2" xfId="40017" xr:uid="{00000000-0005-0000-0000-0000FA900000}"/>
    <cellStyle name="40 % - Markeringsfarve5 3 2 3 2 8" xfId="28115" xr:uid="{00000000-0005-0000-0000-0000E7900000}"/>
    <cellStyle name="40 % - Markeringsfarve5 3 2 3 3" xfId="1650" xr:uid="{00000000-0005-0000-0000-00001D2B0000}"/>
    <cellStyle name="40 % - Markeringsfarve5 3 2 3 3 2" xfId="1651" xr:uid="{00000000-0005-0000-0000-00001E2B0000}"/>
    <cellStyle name="40 % - Markeringsfarve5 3 2 3 3 2 2" xfId="6237" xr:uid="{00000000-0005-0000-0000-00001F2B0000}"/>
    <cellStyle name="40 % - Markeringsfarve5 3 2 3 3 2 2 2" xfId="17508" xr:uid="{00000000-0005-0000-0000-0000202B0000}"/>
    <cellStyle name="40 % - Markeringsfarve5 3 2 3 3 2 2 2 2" xfId="40018" xr:uid="{00000000-0005-0000-0000-0000FE900000}"/>
    <cellStyle name="40 % - Markeringsfarve5 3 2 3 3 2 2 3" xfId="17509" xr:uid="{00000000-0005-0000-0000-0000212B0000}"/>
    <cellStyle name="40 % - Markeringsfarve5 3 2 3 3 2 2 3 2" xfId="40019" xr:uid="{00000000-0005-0000-0000-0000FF900000}"/>
    <cellStyle name="40 % - Markeringsfarve5 3 2 3 3 2 2 4" xfId="17510" xr:uid="{00000000-0005-0000-0000-0000222B0000}"/>
    <cellStyle name="40 % - Markeringsfarve5 3 2 3 3 2 2 4 2" xfId="40020" xr:uid="{00000000-0005-0000-0000-000000910000}"/>
    <cellStyle name="40 % - Markeringsfarve5 3 2 3 3 2 2 5" xfId="29977" xr:uid="{00000000-0005-0000-0000-0000FD900000}"/>
    <cellStyle name="40 % - Markeringsfarve5 3 2 3 3 2 3" xfId="9101" xr:uid="{00000000-0005-0000-0000-0000232B0000}"/>
    <cellStyle name="40 % - Markeringsfarve5 3 2 3 3 2 3 2" xfId="31750" xr:uid="{00000000-0005-0000-0000-000001910000}"/>
    <cellStyle name="40 % - Markeringsfarve5 3 2 3 3 2 4" xfId="17511" xr:uid="{00000000-0005-0000-0000-0000242B0000}"/>
    <cellStyle name="40 % - Markeringsfarve5 3 2 3 3 2 4 2" xfId="40021" xr:uid="{00000000-0005-0000-0000-000002910000}"/>
    <cellStyle name="40 % - Markeringsfarve5 3 2 3 3 2 5" xfId="17512" xr:uid="{00000000-0005-0000-0000-0000252B0000}"/>
    <cellStyle name="40 % - Markeringsfarve5 3 2 3 3 2 5 2" xfId="40022" xr:uid="{00000000-0005-0000-0000-000003910000}"/>
    <cellStyle name="40 % - Markeringsfarve5 3 2 3 3 2 6" xfId="28118" xr:uid="{00000000-0005-0000-0000-0000FC900000}"/>
    <cellStyle name="40 % - Markeringsfarve5 3 2 3 3 3" xfId="6236" xr:uid="{00000000-0005-0000-0000-0000262B0000}"/>
    <cellStyle name="40 % - Markeringsfarve5 3 2 3 3 3 2" xfId="17513" xr:uid="{00000000-0005-0000-0000-0000272B0000}"/>
    <cellStyle name="40 % - Markeringsfarve5 3 2 3 3 3 2 2" xfId="40023" xr:uid="{00000000-0005-0000-0000-000005910000}"/>
    <cellStyle name="40 % - Markeringsfarve5 3 2 3 3 3 3" xfId="17514" xr:uid="{00000000-0005-0000-0000-0000282B0000}"/>
    <cellStyle name="40 % - Markeringsfarve5 3 2 3 3 3 3 2" xfId="40024" xr:uid="{00000000-0005-0000-0000-000006910000}"/>
    <cellStyle name="40 % - Markeringsfarve5 3 2 3 3 3 4" xfId="17515" xr:uid="{00000000-0005-0000-0000-0000292B0000}"/>
    <cellStyle name="40 % - Markeringsfarve5 3 2 3 3 3 4 2" xfId="40025" xr:uid="{00000000-0005-0000-0000-000007910000}"/>
    <cellStyle name="40 % - Markeringsfarve5 3 2 3 3 3 5" xfId="29976" xr:uid="{00000000-0005-0000-0000-000004910000}"/>
    <cellStyle name="40 % - Markeringsfarve5 3 2 3 3 4" xfId="9100" xr:uid="{00000000-0005-0000-0000-00002A2B0000}"/>
    <cellStyle name="40 % - Markeringsfarve5 3 2 3 3 4 2" xfId="31749" xr:uid="{00000000-0005-0000-0000-000008910000}"/>
    <cellStyle name="40 % - Markeringsfarve5 3 2 3 3 5" xfId="17516" xr:uid="{00000000-0005-0000-0000-00002B2B0000}"/>
    <cellStyle name="40 % - Markeringsfarve5 3 2 3 3 5 2" xfId="40026" xr:uid="{00000000-0005-0000-0000-000009910000}"/>
    <cellStyle name="40 % - Markeringsfarve5 3 2 3 3 6" xfId="17517" xr:uid="{00000000-0005-0000-0000-00002C2B0000}"/>
    <cellStyle name="40 % - Markeringsfarve5 3 2 3 3 6 2" xfId="40027" xr:uid="{00000000-0005-0000-0000-00000A910000}"/>
    <cellStyle name="40 % - Markeringsfarve5 3 2 3 3 7" xfId="28117" xr:uid="{00000000-0005-0000-0000-0000FB900000}"/>
    <cellStyle name="40 % - Markeringsfarve5 3 2 3 4" xfId="1652" xr:uid="{00000000-0005-0000-0000-00002D2B0000}"/>
    <cellStyle name="40 % - Markeringsfarve5 3 2 3 4 2" xfId="6238" xr:uid="{00000000-0005-0000-0000-00002E2B0000}"/>
    <cellStyle name="40 % - Markeringsfarve5 3 2 3 4 2 2" xfId="17518" xr:uid="{00000000-0005-0000-0000-00002F2B0000}"/>
    <cellStyle name="40 % - Markeringsfarve5 3 2 3 4 2 2 2" xfId="40028" xr:uid="{00000000-0005-0000-0000-00000D910000}"/>
    <cellStyle name="40 % - Markeringsfarve5 3 2 3 4 2 3" xfId="17519" xr:uid="{00000000-0005-0000-0000-0000302B0000}"/>
    <cellStyle name="40 % - Markeringsfarve5 3 2 3 4 2 3 2" xfId="40029" xr:uid="{00000000-0005-0000-0000-00000E910000}"/>
    <cellStyle name="40 % - Markeringsfarve5 3 2 3 4 2 4" xfId="17520" xr:uid="{00000000-0005-0000-0000-0000312B0000}"/>
    <cellStyle name="40 % - Markeringsfarve5 3 2 3 4 2 4 2" xfId="40030" xr:uid="{00000000-0005-0000-0000-00000F910000}"/>
    <cellStyle name="40 % - Markeringsfarve5 3 2 3 4 2 5" xfId="29978" xr:uid="{00000000-0005-0000-0000-00000C910000}"/>
    <cellStyle name="40 % - Markeringsfarve5 3 2 3 4 3" xfId="9102" xr:uid="{00000000-0005-0000-0000-0000322B0000}"/>
    <cellStyle name="40 % - Markeringsfarve5 3 2 3 4 3 2" xfId="31751" xr:uid="{00000000-0005-0000-0000-000010910000}"/>
    <cellStyle name="40 % - Markeringsfarve5 3 2 3 4 4" xfId="17521" xr:uid="{00000000-0005-0000-0000-0000332B0000}"/>
    <cellStyle name="40 % - Markeringsfarve5 3 2 3 4 4 2" xfId="40031" xr:uid="{00000000-0005-0000-0000-000011910000}"/>
    <cellStyle name="40 % - Markeringsfarve5 3 2 3 4 5" xfId="17522" xr:uid="{00000000-0005-0000-0000-0000342B0000}"/>
    <cellStyle name="40 % - Markeringsfarve5 3 2 3 4 5 2" xfId="40032" xr:uid="{00000000-0005-0000-0000-000012910000}"/>
    <cellStyle name="40 % - Markeringsfarve5 3 2 3 4 6" xfId="28119" xr:uid="{00000000-0005-0000-0000-00000B910000}"/>
    <cellStyle name="40 % - Markeringsfarve5 3 2 3 5" xfId="1653" xr:uid="{00000000-0005-0000-0000-0000352B0000}"/>
    <cellStyle name="40 % - Markeringsfarve5 3 2 3 5 2" xfId="6239" xr:uid="{00000000-0005-0000-0000-0000362B0000}"/>
    <cellStyle name="40 % - Markeringsfarve5 3 2 3 5 2 2" xfId="17523" xr:uid="{00000000-0005-0000-0000-0000372B0000}"/>
    <cellStyle name="40 % - Markeringsfarve5 3 2 3 5 2 2 2" xfId="40033" xr:uid="{00000000-0005-0000-0000-000015910000}"/>
    <cellStyle name="40 % - Markeringsfarve5 3 2 3 5 2 3" xfId="17524" xr:uid="{00000000-0005-0000-0000-0000382B0000}"/>
    <cellStyle name="40 % - Markeringsfarve5 3 2 3 5 2 3 2" xfId="40034" xr:uid="{00000000-0005-0000-0000-000016910000}"/>
    <cellStyle name="40 % - Markeringsfarve5 3 2 3 5 2 4" xfId="17525" xr:uid="{00000000-0005-0000-0000-0000392B0000}"/>
    <cellStyle name="40 % - Markeringsfarve5 3 2 3 5 2 4 2" xfId="40035" xr:uid="{00000000-0005-0000-0000-000017910000}"/>
    <cellStyle name="40 % - Markeringsfarve5 3 2 3 5 2 5" xfId="29979" xr:uid="{00000000-0005-0000-0000-000014910000}"/>
    <cellStyle name="40 % - Markeringsfarve5 3 2 3 5 3" xfId="9103" xr:uid="{00000000-0005-0000-0000-00003A2B0000}"/>
    <cellStyle name="40 % - Markeringsfarve5 3 2 3 5 3 2" xfId="31752" xr:uid="{00000000-0005-0000-0000-000018910000}"/>
    <cellStyle name="40 % - Markeringsfarve5 3 2 3 5 4" xfId="17526" xr:uid="{00000000-0005-0000-0000-00003B2B0000}"/>
    <cellStyle name="40 % - Markeringsfarve5 3 2 3 5 4 2" xfId="40036" xr:uid="{00000000-0005-0000-0000-000019910000}"/>
    <cellStyle name="40 % - Markeringsfarve5 3 2 3 5 5" xfId="17527" xr:uid="{00000000-0005-0000-0000-00003C2B0000}"/>
    <cellStyle name="40 % - Markeringsfarve5 3 2 3 5 5 2" xfId="40037" xr:uid="{00000000-0005-0000-0000-00001A910000}"/>
    <cellStyle name="40 % - Markeringsfarve5 3 2 3 5 6" xfId="28120" xr:uid="{00000000-0005-0000-0000-000013910000}"/>
    <cellStyle name="40 % - Markeringsfarve5 3 2 3 6" xfId="6233" xr:uid="{00000000-0005-0000-0000-00003D2B0000}"/>
    <cellStyle name="40 % - Markeringsfarve5 3 2 3 6 2" xfId="17528" xr:uid="{00000000-0005-0000-0000-00003E2B0000}"/>
    <cellStyle name="40 % - Markeringsfarve5 3 2 3 6 2 2" xfId="40038" xr:uid="{00000000-0005-0000-0000-00001C910000}"/>
    <cellStyle name="40 % - Markeringsfarve5 3 2 3 6 3" xfId="17529" xr:uid="{00000000-0005-0000-0000-00003F2B0000}"/>
    <cellStyle name="40 % - Markeringsfarve5 3 2 3 6 3 2" xfId="40039" xr:uid="{00000000-0005-0000-0000-00001D910000}"/>
    <cellStyle name="40 % - Markeringsfarve5 3 2 3 6 4" xfId="17530" xr:uid="{00000000-0005-0000-0000-0000402B0000}"/>
    <cellStyle name="40 % - Markeringsfarve5 3 2 3 6 4 2" xfId="40040" xr:uid="{00000000-0005-0000-0000-00001E910000}"/>
    <cellStyle name="40 % - Markeringsfarve5 3 2 3 6 5" xfId="29973" xr:uid="{00000000-0005-0000-0000-00001B910000}"/>
    <cellStyle name="40 % - Markeringsfarve5 3 2 3 7" xfId="9097" xr:uid="{00000000-0005-0000-0000-0000412B0000}"/>
    <cellStyle name="40 % - Markeringsfarve5 3 2 3 7 2" xfId="17531" xr:uid="{00000000-0005-0000-0000-0000422B0000}"/>
    <cellStyle name="40 % - Markeringsfarve5 3 2 3 7 2 2" xfId="40041" xr:uid="{00000000-0005-0000-0000-000020910000}"/>
    <cellStyle name="40 % - Markeringsfarve5 3 2 3 7 3" xfId="17532" xr:uid="{00000000-0005-0000-0000-0000432B0000}"/>
    <cellStyle name="40 % - Markeringsfarve5 3 2 3 7 3 2" xfId="40042" xr:uid="{00000000-0005-0000-0000-000021910000}"/>
    <cellStyle name="40 % - Markeringsfarve5 3 2 3 7 4" xfId="17533" xr:uid="{00000000-0005-0000-0000-0000442B0000}"/>
    <cellStyle name="40 % - Markeringsfarve5 3 2 3 7 4 2" xfId="40043" xr:uid="{00000000-0005-0000-0000-000022910000}"/>
    <cellStyle name="40 % - Markeringsfarve5 3 2 3 7 5" xfId="31746" xr:uid="{00000000-0005-0000-0000-00001F910000}"/>
    <cellStyle name="40 % - Markeringsfarve5 3 2 3 8" xfId="17534" xr:uid="{00000000-0005-0000-0000-0000452B0000}"/>
    <cellStyle name="40 % - Markeringsfarve5 3 2 3 8 2" xfId="40044" xr:uid="{00000000-0005-0000-0000-000023910000}"/>
    <cellStyle name="40 % - Markeringsfarve5 3 2 3 9" xfId="17535" xr:uid="{00000000-0005-0000-0000-0000462B0000}"/>
    <cellStyle name="40 % - Markeringsfarve5 3 2 3 9 2" xfId="40045" xr:uid="{00000000-0005-0000-0000-000024910000}"/>
    <cellStyle name="40 % - Markeringsfarve5 3 2 4" xfId="1654" xr:uid="{00000000-0005-0000-0000-0000472B0000}"/>
    <cellStyle name="40 % - Markeringsfarve5 3 2 4 2" xfId="1655" xr:uid="{00000000-0005-0000-0000-0000482B0000}"/>
    <cellStyle name="40 % - Markeringsfarve5 3 2 4 2 2" xfId="6241" xr:uid="{00000000-0005-0000-0000-0000492B0000}"/>
    <cellStyle name="40 % - Markeringsfarve5 3 2 4 2 2 2" xfId="17536" xr:uid="{00000000-0005-0000-0000-00004A2B0000}"/>
    <cellStyle name="40 % - Markeringsfarve5 3 2 4 2 2 2 2" xfId="40046" xr:uid="{00000000-0005-0000-0000-000028910000}"/>
    <cellStyle name="40 % - Markeringsfarve5 3 2 4 2 2 3" xfId="17537" xr:uid="{00000000-0005-0000-0000-00004B2B0000}"/>
    <cellStyle name="40 % - Markeringsfarve5 3 2 4 2 2 3 2" xfId="40047" xr:uid="{00000000-0005-0000-0000-000029910000}"/>
    <cellStyle name="40 % - Markeringsfarve5 3 2 4 2 2 4" xfId="17538" xr:uid="{00000000-0005-0000-0000-00004C2B0000}"/>
    <cellStyle name="40 % - Markeringsfarve5 3 2 4 2 2 4 2" xfId="40048" xr:uid="{00000000-0005-0000-0000-00002A910000}"/>
    <cellStyle name="40 % - Markeringsfarve5 3 2 4 2 2 5" xfId="29981" xr:uid="{00000000-0005-0000-0000-000027910000}"/>
    <cellStyle name="40 % - Markeringsfarve5 3 2 4 2 3" xfId="9105" xr:uid="{00000000-0005-0000-0000-00004D2B0000}"/>
    <cellStyle name="40 % - Markeringsfarve5 3 2 4 2 3 2" xfId="17539" xr:uid="{00000000-0005-0000-0000-00004E2B0000}"/>
    <cellStyle name="40 % - Markeringsfarve5 3 2 4 2 3 2 2" xfId="40049" xr:uid="{00000000-0005-0000-0000-00002C910000}"/>
    <cellStyle name="40 % - Markeringsfarve5 3 2 4 2 3 3" xfId="17540" xr:uid="{00000000-0005-0000-0000-00004F2B0000}"/>
    <cellStyle name="40 % - Markeringsfarve5 3 2 4 2 3 3 2" xfId="40050" xr:uid="{00000000-0005-0000-0000-00002D910000}"/>
    <cellStyle name="40 % - Markeringsfarve5 3 2 4 2 3 4" xfId="17541" xr:uid="{00000000-0005-0000-0000-0000502B0000}"/>
    <cellStyle name="40 % - Markeringsfarve5 3 2 4 2 3 4 2" xfId="40051" xr:uid="{00000000-0005-0000-0000-00002E910000}"/>
    <cellStyle name="40 % - Markeringsfarve5 3 2 4 2 3 5" xfId="31754" xr:uid="{00000000-0005-0000-0000-00002B910000}"/>
    <cellStyle name="40 % - Markeringsfarve5 3 2 4 2 4" xfId="17542" xr:uid="{00000000-0005-0000-0000-0000512B0000}"/>
    <cellStyle name="40 % - Markeringsfarve5 3 2 4 2 4 2" xfId="40052" xr:uid="{00000000-0005-0000-0000-00002F910000}"/>
    <cellStyle name="40 % - Markeringsfarve5 3 2 4 2 5" xfId="17543" xr:uid="{00000000-0005-0000-0000-0000522B0000}"/>
    <cellStyle name="40 % - Markeringsfarve5 3 2 4 2 5 2" xfId="40053" xr:uid="{00000000-0005-0000-0000-000030910000}"/>
    <cellStyle name="40 % - Markeringsfarve5 3 2 4 2 6" xfId="17544" xr:uid="{00000000-0005-0000-0000-0000532B0000}"/>
    <cellStyle name="40 % - Markeringsfarve5 3 2 4 2 6 2" xfId="40054" xr:uid="{00000000-0005-0000-0000-000031910000}"/>
    <cellStyle name="40 % - Markeringsfarve5 3 2 4 2 7" xfId="28122" xr:uid="{00000000-0005-0000-0000-000026910000}"/>
    <cellStyle name="40 % - Markeringsfarve5 3 2 4 3" xfId="6240" xr:uid="{00000000-0005-0000-0000-0000542B0000}"/>
    <cellStyle name="40 % - Markeringsfarve5 3 2 4 3 2" xfId="17545" xr:uid="{00000000-0005-0000-0000-0000552B0000}"/>
    <cellStyle name="40 % - Markeringsfarve5 3 2 4 3 2 2" xfId="40055" xr:uid="{00000000-0005-0000-0000-000033910000}"/>
    <cellStyle name="40 % - Markeringsfarve5 3 2 4 3 3" xfId="17546" xr:uid="{00000000-0005-0000-0000-0000562B0000}"/>
    <cellStyle name="40 % - Markeringsfarve5 3 2 4 3 3 2" xfId="40056" xr:uid="{00000000-0005-0000-0000-000034910000}"/>
    <cellStyle name="40 % - Markeringsfarve5 3 2 4 3 4" xfId="17547" xr:uid="{00000000-0005-0000-0000-0000572B0000}"/>
    <cellStyle name="40 % - Markeringsfarve5 3 2 4 3 4 2" xfId="40057" xr:uid="{00000000-0005-0000-0000-000035910000}"/>
    <cellStyle name="40 % - Markeringsfarve5 3 2 4 3 5" xfId="29980" xr:uid="{00000000-0005-0000-0000-000032910000}"/>
    <cellStyle name="40 % - Markeringsfarve5 3 2 4 4" xfId="9104" xr:uid="{00000000-0005-0000-0000-0000582B0000}"/>
    <cellStyle name="40 % - Markeringsfarve5 3 2 4 4 2" xfId="17548" xr:uid="{00000000-0005-0000-0000-0000592B0000}"/>
    <cellStyle name="40 % - Markeringsfarve5 3 2 4 4 2 2" xfId="40058" xr:uid="{00000000-0005-0000-0000-000037910000}"/>
    <cellStyle name="40 % - Markeringsfarve5 3 2 4 4 3" xfId="17549" xr:uid="{00000000-0005-0000-0000-00005A2B0000}"/>
    <cellStyle name="40 % - Markeringsfarve5 3 2 4 4 3 2" xfId="40059" xr:uid="{00000000-0005-0000-0000-000038910000}"/>
    <cellStyle name="40 % - Markeringsfarve5 3 2 4 4 4" xfId="17550" xr:uid="{00000000-0005-0000-0000-00005B2B0000}"/>
    <cellStyle name="40 % - Markeringsfarve5 3 2 4 4 4 2" xfId="40060" xr:uid="{00000000-0005-0000-0000-000039910000}"/>
    <cellStyle name="40 % - Markeringsfarve5 3 2 4 4 5" xfId="31753" xr:uid="{00000000-0005-0000-0000-000036910000}"/>
    <cellStyle name="40 % - Markeringsfarve5 3 2 4 5" xfId="17551" xr:uid="{00000000-0005-0000-0000-00005C2B0000}"/>
    <cellStyle name="40 % - Markeringsfarve5 3 2 4 5 2" xfId="40061" xr:uid="{00000000-0005-0000-0000-00003A910000}"/>
    <cellStyle name="40 % - Markeringsfarve5 3 2 4 6" xfId="17552" xr:uid="{00000000-0005-0000-0000-00005D2B0000}"/>
    <cellStyle name="40 % - Markeringsfarve5 3 2 4 6 2" xfId="40062" xr:uid="{00000000-0005-0000-0000-00003B910000}"/>
    <cellStyle name="40 % - Markeringsfarve5 3 2 4 7" xfId="17553" xr:uid="{00000000-0005-0000-0000-00005E2B0000}"/>
    <cellStyle name="40 % - Markeringsfarve5 3 2 4 7 2" xfId="40063" xr:uid="{00000000-0005-0000-0000-00003C910000}"/>
    <cellStyle name="40 % - Markeringsfarve5 3 2 4 8" xfId="28121" xr:uid="{00000000-0005-0000-0000-000025910000}"/>
    <cellStyle name="40 % - Markeringsfarve5 3 2 5" xfId="1656" xr:uid="{00000000-0005-0000-0000-00005F2B0000}"/>
    <cellStyle name="40 % - Markeringsfarve5 3 2 5 2" xfId="1657" xr:uid="{00000000-0005-0000-0000-0000602B0000}"/>
    <cellStyle name="40 % - Markeringsfarve5 3 2 5 2 2" xfId="6243" xr:uid="{00000000-0005-0000-0000-0000612B0000}"/>
    <cellStyle name="40 % - Markeringsfarve5 3 2 5 2 2 2" xfId="17554" xr:uid="{00000000-0005-0000-0000-0000622B0000}"/>
    <cellStyle name="40 % - Markeringsfarve5 3 2 5 2 2 2 2" xfId="40064" xr:uid="{00000000-0005-0000-0000-000040910000}"/>
    <cellStyle name="40 % - Markeringsfarve5 3 2 5 2 2 3" xfId="17555" xr:uid="{00000000-0005-0000-0000-0000632B0000}"/>
    <cellStyle name="40 % - Markeringsfarve5 3 2 5 2 2 3 2" xfId="40065" xr:uid="{00000000-0005-0000-0000-000041910000}"/>
    <cellStyle name="40 % - Markeringsfarve5 3 2 5 2 2 4" xfId="17556" xr:uid="{00000000-0005-0000-0000-0000642B0000}"/>
    <cellStyle name="40 % - Markeringsfarve5 3 2 5 2 2 4 2" xfId="40066" xr:uid="{00000000-0005-0000-0000-000042910000}"/>
    <cellStyle name="40 % - Markeringsfarve5 3 2 5 2 2 5" xfId="29983" xr:uid="{00000000-0005-0000-0000-00003F910000}"/>
    <cellStyle name="40 % - Markeringsfarve5 3 2 5 2 3" xfId="9107" xr:uid="{00000000-0005-0000-0000-0000652B0000}"/>
    <cellStyle name="40 % - Markeringsfarve5 3 2 5 2 3 2" xfId="31756" xr:uid="{00000000-0005-0000-0000-000043910000}"/>
    <cellStyle name="40 % - Markeringsfarve5 3 2 5 2 4" xfId="17557" xr:uid="{00000000-0005-0000-0000-0000662B0000}"/>
    <cellStyle name="40 % - Markeringsfarve5 3 2 5 2 4 2" xfId="40067" xr:uid="{00000000-0005-0000-0000-000044910000}"/>
    <cellStyle name="40 % - Markeringsfarve5 3 2 5 2 5" xfId="17558" xr:uid="{00000000-0005-0000-0000-0000672B0000}"/>
    <cellStyle name="40 % - Markeringsfarve5 3 2 5 2 5 2" xfId="40068" xr:uid="{00000000-0005-0000-0000-000045910000}"/>
    <cellStyle name="40 % - Markeringsfarve5 3 2 5 2 6" xfId="28124" xr:uid="{00000000-0005-0000-0000-00003E910000}"/>
    <cellStyle name="40 % - Markeringsfarve5 3 2 5 3" xfId="6242" xr:uid="{00000000-0005-0000-0000-0000682B0000}"/>
    <cellStyle name="40 % - Markeringsfarve5 3 2 5 3 2" xfId="17559" xr:uid="{00000000-0005-0000-0000-0000692B0000}"/>
    <cellStyle name="40 % - Markeringsfarve5 3 2 5 3 2 2" xfId="40069" xr:uid="{00000000-0005-0000-0000-000047910000}"/>
    <cellStyle name="40 % - Markeringsfarve5 3 2 5 3 3" xfId="17560" xr:uid="{00000000-0005-0000-0000-00006A2B0000}"/>
    <cellStyle name="40 % - Markeringsfarve5 3 2 5 3 3 2" xfId="40070" xr:uid="{00000000-0005-0000-0000-000048910000}"/>
    <cellStyle name="40 % - Markeringsfarve5 3 2 5 3 4" xfId="17561" xr:uid="{00000000-0005-0000-0000-00006B2B0000}"/>
    <cellStyle name="40 % - Markeringsfarve5 3 2 5 3 4 2" xfId="40071" xr:uid="{00000000-0005-0000-0000-000049910000}"/>
    <cellStyle name="40 % - Markeringsfarve5 3 2 5 3 5" xfId="29982" xr:uid="{00000000-0005-0000-0000-000046910000}"/>
    <cellStyle name="40 % - Markeringsfarve5 3 2 5 4" xfId="9106" xr:uid="{00000000-0005-0000-0000-00006C2B0000}"/>
    <cellStyle name="40 % - Markeringsfarve5 3 2 5 4 2" xfId="17562" xr:uid="{00000000-0005-0000-0000-00006D2B0000}"/>
    <cellStyle name="40 % - Markeringsfarve5 3 2 5 4 2 2" xfId="40072" xr:uid="{00000000-0005-0000-0000-00004B910000}"/>
    <cellStyle name="40 % - Markeringsfarve5 3 2 5 4 3" xfId="17563" xr:uid="{00000000-0005-0000-0000-00006E2B0000}"/>
    <cellStyle name="40 % - Markeringsfarve5 3 2 5 4 3 2" xfId="40073" xr:uid="{00000000-0005-0000-0000-00004C910000}"/>
    <cellStyle name="40 % - Markeringsfarve5 3 2 5 4 4" xfId="17564" xr:uid="{00000000-0005-0000-0000-00006F2B0000}"/>
    <cellStyle name="40 % - Markeringsfarve5 3 2 5 4 4 2" xfId="40074" xr:uid="{00000000-0005-0000-0000-00004D910000}"/>
    <cellStyle name="40 % - Markeringsfarve5 3 2 5 4 5" xfId="31755" xr:uid="{00000000-0005-0000-0000-00004A910000}"/>
    <cellStyle name="40 % - Markeringsfarve5 3 2 5 5" xfId="17565" xr:uid="{00000000-0005-0000-0000-0000702B0000}"/>
    <cellStyle name="40 % - Markeringsfarve5 3 2 5 5 2" xfId="40075" xr:uid="{00000000-0005-0000-0000-00004E910000}"/>
    <cellStyle name="40 % - Markeringsfarve5 3 2 5 6" xfId="17566" xr:uid="{00000000-0005-0000-0000-0000712B0000}"/>
    <cellStyle name="40 % - Markeringsfarve5 3 2 5 6 2" xfId="40076" xr:uid="{00000000-0005-0000-0000-00004F910000}"/>
    <cellStyle name="40 % - Markeringsfarve5 3 2 5 7" xfId="17567" xr:uid="{00000000-0005-0000-0000-0000722B0000}"/>
    <cellStyle name="40 % - Markeringsfarve5 3 2 5 7 2" xfId="40077" xr:uid="{00000000-0005-0000-0000-000050910000}"/>
    <cellStyle name="40 % - Markeringsfarve5 3 2 5 8" xfId="28123" xr:uid="{00000000-0005-0000-0000-00003D910000}"/>
    <cellStyle name="40 % - Markeringsfarve5 3 2 6" xfId="17568" xr:uid="{00000000-0005-0000-0000-0000732B0000}"/>
    <cellStyle name="40 % - Markeringsfarve5 3 2 6 2" xfId="17569" xr:uid="{00000000-0005-0000-0000-0000742B0000}"/>
    <cellStyle name="40 % - Markeringsfarve5 3 2 6 3" xfId="17570" xr:uid="{00000000-0005-0000-0000-0000752B0000}"/>
    <cellStyle name="40 % - Markeringsfarve5 3 2 6 3 2" xfId="17571" xr:uid="{00000000-0005-0000-0000-0000762B0000}"/>
    <cellStyle name="40 % - Markeringsfarve5 3 2 6 3 2 2" xfId="40080" xr:uid="{00000000-0005-0000-0000-000053910000}"/>
    <cellStyle name="40 % - Markeringsfarve5 3 2 6 3 3" xfId="17572" xr:uid="{00000000-0005-0000-0000-0000772B0000}"/>
    <cellStyle name="40 % - Markeringsfarve5 3 2 6 3 3 2" xfId="40081" xr:uid="{00000000-0005-0000-0000-000054910000}"/>
    <cellStyle name="40 % - Markeringsfarve5 3 2 6 3 4" xfId="40079" xr:uid="{00000000-0005-0000-0000-000052910000}"/>
    <cellStyle name="40 % - Markeringsfarve5 3 2 6 4" xfId="40078" xr:uid="{00000000-0005-0000-0000-000051910000}"/>
    <cellStyle name="40 % - Markeringsfarve5 3 2 7" xfId="17573" xr:uid="{00000000-0005-0000-0000-0000782B0000}"/>
    <cellStyle name="40 % - Markeringsfarve5 3 2 7 2" xfId="17574" xr:uid="{00000000-0005-0000-0000-0000792B0000}"/>
    <cellStyle name="40 % - Markeringsfarve5 3 2 7 2 2" xfId="40083" xr:uid="{00000000-0005-0000-0000-000056910000}"/>
    <cellStyle name="40 % - Markeringsfarve5 3 2 7 3" xfId="17575" xr:uid="{00000000-0005-0000-0000-00007A2B0000}"/>
    <cellStyle name="40 % - Markeringsfarve5 3 2 7 3 2" xfId="40084" xr:uid="{00000000-0005-0000-0000-000057910000}"/>
    <cellStyle name="40 % - Markeringsfarve5 3 2 7 4" xfId="17576" xr:uid="{00000000-0005-0000-0000-00007B2B0000}"/>
    <cellStyle name="40 % - Markeringsfarve5 3 2 7 4 2" xfId="40085" xr:uid="{00000000-0005-0000-0000-000058910000}"/>
    <cellStyle name="40 % - Markeringsfarve5 3 2 7 5" xfId="40082" xr:uid="{00000000-0005-0000-0000-000055910000}"/>
    <cellStyle name="40 % - Markeringsfarve5 3 2 8" xfId="17577" xr:uid="{00000000-0005-0000-0000-00007C2B0000}"/>
    <cellStyle name="40 % - Markeringsfarve5 3 2 8 2" xfId="40086" xr:uid="{00000000-0005-0000-0000-000059910000}"/>
    <cellStyle name="40 % - Markeringsfarve5 3 2 9" xfId="17578" xr:uid="{00000000-0005-0000-0000-00007D2B0000}"/>
    <cellStyle name="40 % - Markeringsfarve5 3 2 9 2" xfId="40087" xr:uid="{00000000-0005-0000-0000-00005A910000}"/>
    <cellStyle name="40 % - Markeringsfarve5 3 3" xfId="1658" xr:uid="{00000000-0005-0000-0000-00007E2B0000}"/>
    <cellStyle name="40 % - Markeringsfarve5 3 3 2" xfId="1659" xr:uid="{00000000-0005-0000-0000-00007F2B0000}"/>
    <cellStyle name="40 % - Markeringsfarve5 3 3 2 2" xfId="1660" xr:uid="{00000000-0005-0000-0000-0000802B0000}"/>
    <cellStyle name="40 % - Markeringsfarve5 3 3 2 2 2" xfId="6245" xr:uid="{00000000-0005-0000-0000-0000812B0000}"/>
    <cellStyle name="40 % - Markeringsfarve5 3 3 2 2 2 2" xfId="17579" xr:uid="{00000000-0005-0000-0000-0000822B0000}"/>
    <cellStyle name="40 % - Markeringsfarve5 3 3 2 2 2 2 2" xfId="40088" xr:uid="{00000000-0005-0000-0000-00005E910000}"/>
    <cellStyle name="40 % - Markeringsfarve5 3 3 2 2 2 3" xfId="17580" xr:uid="{00000000-0005-0000-0000-0000832B0000}"/>
    <cellStyle name="40 % - Markeringsfarve5 3 3 2 2 2 3 2" xfId="40089" xr:uid="{00000000-0005-0000-0000-00005F910000}"/>
    <cellStyle name="40 % - Markeringsfarve5 3 3 2 2 2 4" xfId="17581" xr:uid="{00000000-0005-0000-0000-0000842B0000}"/>
    <cellStyle name="40 % - Markeringsfarve5 3 3 2 2 2 4 2" xfId="40090" xr:uid="{00000000-0005-0000-0000-000060910000}"/>
    <cellStyle name="40 % - Markeringsfarve5 3 3 2 2 2 5" xfId="29985" xr:uid="{00000000-0005-0000-0000-00005D910000}"/>
    <cellStyle name="40 % - Markeringsfarve5 3 3 2 2 3" xfId="9109" xr:uid="{00000000-0005-0000-0000-0000852B0000}"/>
    <cellStyle name="40 % - Markeringsfarve5 3 3 2 2 3 2" xfId="31758" xr:uid="{00000000-0005-0000-0000-000061910000}"/>
    <cellStyle name="40 % - Markeringsfarve5 3 3 2 2 4" xfId="17582" xr:uid="{00000000-0005-0000-0000-0000862B0000}"/>
    <cellStyle name="40 % - Markeringsfarve5 3 3 2 2 4 2" xfId="40091" xr:uid="{00000000-0005-0000-0000-000062910000}"/>
    <cellStyle name="40 % - Markeringsfarve5 3 3 2 2 5" xfId="17583" xr:uid="{00000000-0005-0000-0000-0000872B0000}"/>
    <cellStyle name="40 % - Markeringsfarve5 3 3 2 2 5 2" xfId="40092" xr:uid="{00000000-0005-0000-0000-000063910000}"/>
    <cellStyle name="40 % - Markeringsfarve5 3 3 2 2 6" xfId="28126" xr:uid="{00000000-0005-0000-0000-00005C910000}"/>
    <cellStyle name="40 % - Markeringsfarve5 3 3 2 3" xfId="6244" xr:uid="{00000000-0005-0000-0000-0000882B0000}"/>
    <cellStyle name="40 % - Markeringsfarve5 3 3 2 3 2" xfId="17584" xr:uid="{00000000-0005-0000-0000-0000892B0000}"/>
    <cellStyle name="40 % - Markeringsfarve5 3 3 2 3 2 2" xfId="40093" xr:uid="{00000000-0005-0000-0000-000065910000}"/>
    <cellStyle name="40 % - Markeringsfarve5 3 3 2 3 3" xfId="17585" xr:uid="{00000000-0005-0000-0000-00008A2B0000}"/>
    <cellStyle name="40 % - Markeringsfarve5 3 3 2 3 3 2" xfId="40094" xr:uid="{00000000-0005-0000-0000-000066910000}"/>
    <cellStyle name="40 % - Markeringsfarve5 3 3 2 3 4" xfId="17586" xr:uid="{00000000-0005-0000-0000-00008B2B0000}"/>
    <cellStyle name="40 % - Markeringsfarve5 3 3 2 3 4 2" xfId="40095" xr:uid="{00000000-0005-0000-0000-000067910000}"/>
    <cellStyle name="40 % - Markeringsfarve5 3 3 2 3 5" xfId="29984" xr:uid="{00000000-0005-0000-0000-000064910000}"/>
    <cellStyle name="40 % - Markeringsfarve5 3 3 2 4" xfId="9108" xr:uid="{00000000-0005-0000-0000-00008C2B0000}"/>
    <cellStyle name="40 % - Markeringsfarve5 3 3 2 4 2" xfId="17587" xr:uid="{00000000-0005-0000-0000-00008D2B0000}"/>
    <cellStyle name="40 % - Markeringsfarve5 3 3 2 4 2 2" xfId="40096" xr:uid="{00000000-0005-0000-0000-000069910000}"/>
    <cellStyle name="40 % - Markeringsfarve5 3 3 2 4 3" xfId="17588" xr:uid="{00000000-0005-0000-0000-00008E2B0000}"/>
    <cellStyle name="40 % - Markeringsfarve5 3 3 2 4 3 2" xfId="40097" xr:uid="{00000000-0005-0000-0000-00006A910000}"/>
    <cellStyle name="40 % - Markeringsfarve5 3 3 2 4 4" xfId="17589" xr:uid="{00000000-0005-0000-0000-00008F2B0000}"/>
    <cellStyle name="40 % - Markeringsfarve5 3 3 2 4 4 2" xfId="40098" xr:uid="{00000000-0005-0000-0000-00006B910000}"/>
    <cellStyle name="40 % - Markeringsfarve5 3 3 2 4 5" xfId="31757" xr:uid="{00000000-0005-0000-0000-000068910000}"/>
    <cellStyle name="40 % - Markeringsfarve5 3 3 2 5" xfId="17590" xr:uid="{00000000-0005-0000-0000-0000902B0000}"/>
    <cellStyle name="40 % - Markeringsfarve5 3 3 2 5 2" xfId="40099" xr:uid="{00000000-0005-0000-0000-00006C910000}"/>
    <cellStyle name="40 % - Markeringsfarve5 3 3 2 6" xfId="17591" xr:uid="{00000000-0005-0000-0000-0000912B0000}"/>
    <cellStyle name="40 % - Markeringsfarve5 3 3 2 6 2" xfId="40100" xr:uid="{00000000-0005-0000-0000-00006D910000}"/>
    <cellStyle name="40 % - Markeringsfarve5 3 3 2 7" xfId="17592" xr:uid="{00000000-0005-0000-0000-0000922B0000}"/>
    <cellStyle name="40 % - Markeringsfarve5 3 3 2 7 2" xfId="40101" xr:uid="{00000000-0005-0000-0000-00006E910000}"/>
    <cellStyle name="40 % - Markeringsfarve5 3 3 2 8" xfId="28125" xr:uid="{00000000-0005-0000-0000-00005B910000}"/>
    <cellStyle name="40 % - Markeringsfarve5 3 3 3" xfId="17593" xr:uid="{00000000-0005-0000-0000-0000932B0000}"/>
    <cellStyle name="40 % - Markeringsfarve5 3 3 3 2" xfId="17594" xr:uid="{00000000-0005-0000-0000-0000942B0000}"/>
    <cellStyle name="40 % - Markeringsfarve5 3 3 3 3" xfId="17595" xr:uid="{00000000-0005-0000-0000-0000952B0000}"/>
    <cellStyle name="40 % - Markeringsfarve5 3 3 3 3 2" xfId="17596" xr:uid="{00000000-0005-0000-0000-0000962B0000}"/>
    <cellStyle name="40 % - Markeringsfarve5 3 3 3 3 2 2" xfId="40104" xr:uid="{00000000-0005-0000-0000-000071910000}"/>
    <cellStyle name="40 % - Markeringsfarve5 3 3 3 3 3" xfId="17597" xr:uid="{00000000-0005-0000-0000-0000972B0000}"/>
    <cellStyle name="40 % - Markeringsfarve5 3 3 3 3 3 2" xfId="40105" xr:uid="{00000000-0005-0000-0000-000072910000}"/>
    <cellStyle name="40 % - Markeringsfarve5 3 3 3 3 4" xfId="40103" xr:uid="{00000000-0005-0000-0000-000070910000}"/>
    <cellStyle name="40 % - Markeringsfarve5 3 3 3 4" xfId="40102" xr:uid="{00000000-0005-0000-0000-00006F910000}"/>
    <cellStyle name="40 % - Markeringsfarve5 3 3 4" xfId="17598" xr:uid="{00000000-0005-0000-0000-0000982B0000}"/>
    <cellStyle name="40 % - Markeringsfarve5 3 3 4 2" xfId="17599" xr:uid="{00000000-0005-0000-0000-0000992B0000}"/>
    <cellStyle name="40 % - Markeringsfarve5 3 3 4 2 2" xfId="40107" xr:uid="{00000000-0005-0000-0000-000074910000}"/>
    <cellStyle name="40 % - Markeringsfarve5 3 3 4 3" xfId="17600" xr:uid="{00000000-0005-0000-0000-00009A2B0000}"/>
    <cellStyle name="40 % - Markeringsfarve5 3 3 4 3 2" xfId="40108" xr:uid="{00000000-0005-0000-0000-000075910000}"/>
    <cellStyle name="40 % - Markeringsfarve5 3 3 4 4" xfId="17601" xr:uid="{00000000-0005-0000-0000-00009B2B0000}"/>
    <cellStyle name="40 % - Markeringsfarve5 3 3 4 4 2" xfId="40109" xr:uid="{00000000-0005-0000-0000-000076910000}"/>
    <cellStyle name="40 % - Markeringsfarve5 3 3 4 5" xfId="40106" xr:uid="{00000000-0005-0000-0000-000073910000}"/>
    <cellStyle name="40 % - Markeringsfarve5 3 3 5" xfId="17602" xr:uid="{00000000-0005-0000-0000-00009C2B0000}"/>
    <cellStyle name="40 % - Markeringsfarve5 3 3 5 2" xfId="40110" xr:uid="{00000000-0005-0000-0000-000077910000}"/>
    <cellStyle name="40 % - Markeringsfarve5 3 3 6" xfId="17603" xr:uid="{00000000-0005-0000-0000-00009D2B0000}"/>
    <cellStyle name="40 % - Markeringsfarve5 3 3 6 2" xfId="40111" xr:uid="{00000000-0005-0000-0000-000078910000}"/>
    <cellStyle name="40 % - Markeringsfarve5 3 3 7" xfId="17604" xr:uid="{00000000-0005-0000-0000-00009E2B0000}"/>
    <cellStyle name="40 % - Markeringsfarve5 3 3 7 2" xfId="40112" xr:uid="{00000000-0005-0000-0000-000079910000}"/>
    <cellStyle name="40 % - Markeringsfarve5 3 4" xfId="1661" xr:uid="{00000000-0005-0000-0000-00009F2B0000}"/>
    <cellStyle name="40 % - Markeringsfarve5 3 4 2" xfId="1662" xr:uid="{00000000-0005-0000-0000-0000A02B0000}"/>
    <cellStyle name="40 % - Markeringsfarve5 3 4 2 2" xfId="1663" xr:uid="{00000000-0005-0000-0000-0000A12B0000}"/>
    <cellStyle name="40 % - Markeringsfarve5 3 4 2 2 2" xfId="6247" xr:uid="{00000000-0005-0000-0000-0000A22B0000}"/>
    <cellStyle name="40 % - Markeringsfarve5 3 4 2 2 2 2" xfId="17605" xr:uid="{00000000-0005-0000-0000-0000A32B0000}"/>
    <cellStyle name="40 % - Markeringsfarve5 3 4 2 2 2 2 2" xfId="40113" xr:uid="{00000000-0005-0000-0000-00007D910000}"/>
    <cellStyle name="40 % - Markeringsfarve5 3 4 2 2 2 3" xfId="17606" xr:uid="{00000000-0005-0000-0000-0000A42B0000}"/>
    <cellStyle name="40 % - Markeringsfarve5 3 4 2 2 2 3 2" xfId="40114" xr:uid="{00000000-0005-0000-0000-00007E910000}"/>
    <cellStyle name="40 % - Markeringsfarve5 3 4 2 2 2 4" xfId="17607" xr:uid="{00000000-0005-0000-0000-0000A52B0000}"/>
    <cellStyle name="40 % - Markeringsfarve5 3 4 2 2 2 4 2" xfId="40115" xr:uid="{00000000-0005-0000-0000-00007F910000}"/>
    <cellStyle name="40 % - Markeringsfarve5 3 4 2 2 2 5" xfId="29987" xr:uid="{00000000-0005-0000-0000-00007C910000}"/>
    <cellStyle name="40 % - Markeringsfarve5 3 4 2 2 3" xfId="9111" xr:uid="{00000000-0005-0000-0000-0000A62B0000}"/>
    <cellStyle name="40 % - Markeringsfarve5 3 4 2 2 3 2" xfId="31760" xr:uid="{00000000-0005-0000-0000-000080910000}"/>
    <cellStyle name="40 % - Markeringsfarve5 3 4 2 2 4" xfId="17608" xr:uid="{00000000-0005-0000-0000-0000A72B0000}"/>
    <cellStyle name="40 % - Markeringsfarve5 3 4 2 2 4 2" xfId="40116" xr:uid="{00000000-0005-0000-0000-000081910000}"/>
    <cellStyle name="40 % - Markeringsfarve5 3 4 2 2 5" xfId="17609" xr:uid="{00000000-0005-0000-0000-0000A82B0000}"/>
    <cellStyle name="40 % - Markeringsfarve5 3 4 2 2 5 2" xfId="40117" xr:uid="{00000000-0005-0000-0000-000082910000}"/>
    <cellStyle name="40 % - Markeringsfarve5 3 4 2 2 6" xfId="28128" xr:uid="{00000000-0005-0000-0000-00007B910000}"/>
    <cellStyle name="40 % - Markeringsfarve5 3 4 2 3" xfId="6246" xr:uid="{00000000-0005-0000-0000-0000A92B0000}"/>
    <cellStyle name="40 % - Markeringsfarve5 3 4 2 3 2" xfId="17610" xr:uid="{00000000-0005-0000-0000-0000AA2B0000}"/>
    <cellStyle name="40 % - Markeringsfarve5 3 4 2 3 2 2" xfId="40118" xr:uid="{00000000-0005-0000-0000-000084910000}"/>
    <cellStyle name="40 % - Markeringsfarve5 3 4 2 3 3" xfId="17611" xr:uid="{00000000-0005-0000-0000-0000AB2B0000}"/>
    <cellStyle name="40 % - Markeringsfarve5 3 4 2 3 3 2" xfId="40119" xr:uid="{00000000-0005-0000-0000-000085910000}"/>
    <cellStyle name="40 % - Markeringsfarve5 3 4 2 3 4" xfId="17612" xr:uid="{00000000-0005-0000-0000-0000AC2B0000}"/>
    <cellStyle name="40 % - Markeringsfarve5 3 4 2 3 4 2" xfId="40120" xr:uid="{00000000-0005-0000-0000-000086910000}"/>
    <cellStyle name="40 % - Markeringsfarve5 3 4 2 3 5" xfId="29986" xr:uid="{00000000-0005-0000-0000-000083910000}"/>
    <cellStyle name="40 % - Markeringsfarve5 3 4 2 4" xfId="9110" xr:uid="{00000000-0005-0000-0000-0000AD2B0000}"/>
    <cellStyle name="40 % - Markeringsfarve5 3 4 2 4 2" xfId="17613" xr:uid="{00000000-0005-0000-0000-0000AE2B0000}"/>
    <cellStyle name="40 % - Markeringsfarve5 3 4 2 4 2 2" xfId="40121" xr:uid="{00000000-0005-0000-0000-000088910000}"/>
    <cellStyle name="40 % - Markeringsfarve5 3 4 2 4 3" xfId="17614" xr:uid="{00000000-0005-0000-0000-0000AF2B0000}"/>
    <cellStyle name="40 % - Markeringsfarve5 3 4 2 4 3 2" xfId="40122" xr:uid="{00000000-0005-0000-0000-000089910000}"/>
    <cellStyle name="40 % - Markeringsfarve5 3 4 2 4 4" xfId="17615" xr:uid="{00000000-0005-0000-0000-0000B02B0000}"/>
    <cellStyle name="40 % - Markeringsfarve5 3 4 2 4 4 2" xfId="40123" xr:uid="{00000000-0005-0000-0000-00008A910000}"/>
    <cellStyle name="40 % - Markeringsfarve5 3 4 2 4 5" xfId="31759" xr:uid="{00000000-0005-0000-0000-000087910000}"/>
    <cellStyle name="40 % - Markeringsfarve5 3 4 2 5" xfId="17616" xr:uid="{00000000-0005-0000-0000-0000B12B0000}"/>
    <cellStyle name="40 % - Markeringsfarve5 3 4 2 5 2" xfId="40124" xr:uid="{00000000-0005-0000-0000-00008B910000}"/>
    <cellStyle name="40 % - Markeringsfarve5 3 4 2 6" xfId="17617" xr:uid="{00000000-0005-0000-0000-0000B22B0000}"/>
    <cellStyle name="40 % - Markeringsfarve5 3 4 2 6 2" xfId="40125" xr:uid="{00000000-0005-0000-0000-00008C910000}"/>
    <cellStyle name="40 % - Markeringsfarve5 3 4 2 7" xfId="17618" xr:uid="{00000000-0005-0000-0000-0000B32B0000}"/>
    <cellStyle name="40 % - Markeringsfarve5 3 4 2 7 2" xfId="40126" xr:uid="{00000000-0005-0000-0000-00008D910000}"/>
    <cellStyle name="40 % - Markeringsfarve5 3 4 2 8" xfId="28127" xr:uid="{00000000-0005-0000-0000-00007A910000}"/>
    <cellStyle name="40 % - Markeringsfarve5 3 4 3" xfId="17619" xr:uid="{00000000-0005-0000-0000-0000B42B0000}"/>
    <cellStyle name="40 % - Markeringsfarve5 3 4 3 2" xfId="17620" xr:uid="{00000000-0005-0000-0000-0000B52B0000}"/>
    <cellStyle name="40 % - Markeringsfarve5 3 4 3 3" xfId="17621" xr:uid="{00000000-0005-0000-0000-0000B62B0000}"/>
    <cellStyle name="40 % - Markeringsfarve5 3 4 3 3 2" xfId="17622" xr:uid="{00000000-0005-0000-0000-0000B72B0000}"/>
    <cellStyle name="40 % - Markeringsfarve5 3 4 3 3 2 2" xfId="40129" xr:uid="{00000000-0005-0000-0000-000090910000}"/>
    <cellStyle name="40 % - Markeringsfarve5 3 4 3 3 3" xfId="17623" xr:uid="{00000000-0005-0000-0000-0000B82B0000}"/>
    <cellStyle name="40 % - Markeringsfarve5 3 4 3 3 3 2" xfId="40130" xr:uid="{00000000-0005-0000-0000-000091910000}"/>
    <cellStyle name="40 % - Markeringsfarve5 3 4 3 3 4" xfId="40128" xr:uid="{00000000-0005-0000-0000-00008F910000}"/>
    <cellStyle name="40 % - Markeringsfarve5 3 4 3 4" xfId="40127" xr:uid="{00000000-0005-0000-0000-00008E910000}"/>
    <cellStyle name="40 % - Markeringsfarve5 3 4 4" xfId="17624" xr:uid="{00000000-0005-0000-0000-0000B92B0000}"/>
    <cellStyle name="40 % - Markeringsfarve5 3 4 4 2" xfId="17625" xr:uid="{00000000-0005-0000-0000-0000BA2B0000}"/>
    <cellStyle name="40 % - Markeringsfarve5 3 4 4 2 2" xfId="40132" xr:uid="{00000000-0005-0000-0000-000093910000}"/>
    <cellStyle name="40 % - Markeringsfarve5 3 4 4 3" xfId="17626" xr:uid="{00000000-0005-0000-0000-0000BB2B0000}"/>
    <cellStyle name="40 % - Markeringsfarve5 3 4 4 3 2" xfId="40133" xr:uid="{00000000-0005-0000-0000-000094910000}"/>
    <cellStyle name="40 % - Markeringsfarve5 3 4 4 4" xfId="17627" xr:uid="{00000000-0005-0000-0000-0000BC2B0000}"/>
    <cellStyle name="40 % - Markeringsfarve5 3 4 4 4 2" xfId="40134" xr:uid="{00000000-0005-0000-0000-000095910000}"/>
    <cellStyle name="40 % - Markeringsfarve5 3 4 4 5" xfId="40131" xr:uid="{00000000-0005-0000-0000-000092910000}"/>
    <cellStyle name="40 % - Markeringsfarve5 3 4 5" xfId="17628" xr:uid="{00000000-0005-0000-0000-0000BD2B0000}"/>
    <cellStyle name="40 % - Markeringsfarve5 3 4 5 2" xfId="40135" xr:uid="{00000000-0005-0000-0000-000096910000}"/>
    <cellStyle name="40 % - Markeringsfarve5 3 4 6" xfId="17629" xr:uid="{00000000-0005-0000-0000-0000BE2B0000}"/>
    <cellStyle name="40 % - Markeringsfarve5 3 4 6 2" xfId="40136" xr:uid="{00000000-0005-0000-0000-000097910000}"/>
    <cellStyle name="40 % - Markeringsfarve5 3 4 7" xfId="17630" xr:uid="{00000000-0005-0000-0000-0000BF2B0000}"/>
    <cellStyle name="40 % - Markeringsfarve5 3 4 7 2" xfId="40137" xr:uid="{00000000-0005-0000-0000-000098910000}"/>
    <cellStyle name="40 % - Markeringsfarve5 3 5" xfId="1664" xr:uid="{00000000-0005-0000-0000-0000C02B0000}"/>
    <cellStyle name="40 % - Markeringsfarve5 3 5 10" xfId="17631" xr:uid="{00000000-0005-0000-0000-0000C12B0000}"/>
    <cellStyle name="40 % - Markeringsfarve5 3 5 10 2" xfId="40138" xr:uid="{00000000-0005-0000-0000-00009A910000}"/>
    <cellStyle name="40 % - Markeringsfarve5 3 5 11" xfId="28129" xr:uid="{00000000-0005-0000-0000-000099910000}"/>
    <cellStyle name="40 % - Markeringsfarve5 3 5 2" xfId="1665" xr:uid="{00000000-0005-0000-0000-0000C22B0000}"/>
    <cellStyle name="40 % - Markeringsfarve5 3 5 2 2" xfId="1666" xr:uid="{00000000-0005-0000-0000-0000C32B0000}"/>
    <cellStyle name="40 % - Markeringsfarve5 3 5 2 2 2" xfId="6250" xr:uid="{00000000-0005-0000-0000-0000C42B0000}"/>
    <cellStyle name="40 % - Markeringsfarve5 3 5 2 2 2 2" xfId="17632" xr:uid="{00000000-0005-0000-0000-0000C52B0000}"/>
    <cellStyle name="40 % - Markeringsfarve5 3 5 2 2 2 2 2" xfId="40139" xr:uid="{00000000-0005-0000-0000-00009E910000}"/>
    <cellStyle name="40 % - Markeringsfarve5 3 5 2 2 2 3" xfId="17633" xr:uid="{00000000-0005-0000-0000-0000C62B0000}"/>
    <cellStyle name="40 % - Markeringsfarve5 3 5 2 2 2 3 2" xfId="40140" xr:uid="{00000000-0005-0000-0000-00009F910000}"/>
    <cellStyle name="40 % - Markeringsfarve5 3 5 2 2 2 4" xfId="17634" xr:uid="{00000000-0005-0000-0000-0000C72B0000}"/>
    <cellStyle name="40 % - Markeringsfarve5 3 5 2 2 2 4 2" xfId="40141" xr:uid="{00000000-0005-0000-0000-0000A0910000}"/>
    <cellStyle name="40 % - Markeringsfarve5 3 5 2 2 2 5" xfId="29990" xr:uid="{00000000-0005-0000-0000-00009D910000}"/>
    <cellStyle name="40 % - Markeringsfarve5 3 5 2 2 3" xfId="9114" xr:uid="{00000000-0005-0000-0000-0000C82B0000}"/>
    <cellStyle name="40 % - Markeringsfarve5 3 5 2 2 3 2" xfId="31763" xr:uid="{00000000-0005-0000-0000-0000A1910000}"/>
    <cellStyle name="40 % - Markeringsfarve5 3 5 2 2 4" xfId="17635" xr:uid="{00000000-0005-0000-0000-0000C92B0000}"/>
    <cellStyle name="40 % - Markeringsfarve5 3 5 2 2 4 2" xfId="40142" xr:uid="{00000000-0005-0000-0000-0000A2910000}"/>
    <cellStyle name="40 % - Markeringsfarve5 3 5 2 2 5" xfId="17636" xr:uid="{00000000-0005-0000-0000-0000CA2B0000}"/>
    <cellStyle name="40 % - Markeringsfarve5 3 5 2 2 5 2" xfId="40143" xr:uid="{00000000-0005-0000-0000-0000A3910000}"/>
    <cellStyle name="40 % - Markeringsfarve5 3 5 2 2 6" xfId="28131" xr:uid="{00000000-0005-0000-0000-00009C910000}"/>
    <cellStyle name="40 % - Markeringsfarve5 3 5 2 3" xfId="6249" xr:uid="{00000000-0005-0000-0000-0000CB2B0000}"/>
    <cellStyle name="40 % - Markeringsfarve5 3 5 2 3 2" xfId="17637" xr:uid="{00000000-0005-0000-0000-0000CC2B0000}"/>
    <cellStyle name="40 % - Markeringsfarve5 3 5 2 3 2 2" xfId="40144" xr:uid="{00000000-0005-0000-0000-0000A5910000}"/>
    <cellStyle name="40 % - Markeringsfarve5 3 5 2 3 3" xfId="17638" xr:uid="{00000000-0005-0000-0000-0000CD2B0000}"/>
    <cellStyle name="40 % - Markeringsfarve5 3 5 2 3 3 2" xfId="40145" xr:uid="{00000000-0005-0000-0000-0000A6910000}"/>
    <cellStyle name="40 % - Markeringsfarve5 3 5 2 3 4" xfId="17639" xr:uid="{00000000-0005-0000-0000-0000CE2B0000}"/>
    <cellStyle name="40 % - Markeringsfarve5 3 5 2 3 4 2" xfId="40146" xr:uid="{00000000-0005-0000-0000-0000A7910000}"/>
    <cellStyle name="40 % - Markeringsfarve5 3 5 2 3 5" xfId="29989" xr:uid="{00000000-0005-0000-0000-0000A4910000}"/>
    <cellStyle name="40 % - Markeringsfarve5 3 5 2 4" xfId="9113" xr:uid="{00000000-0005-0000-0000-0000CF2B0000}"/>
    <cellStyle name="40 % - Markeringsfarve5 3 5 2 4 2" xfId="17640" xr:uid="{00000000-0005-0000-0000-0000D02B0000}"/>
    <cellStyle name="40 % - Markeringsfarve5 3 5 2 4 2 2" xfId="40147" xr:uid="{00000000-0005-0000-0000-0000A9910000}"/>
    <cellStyle name="40 % - Markeringsfarve5 3 5 2 4 3" xfId="17641" xr:uid="{00000000-0005-0000-0000-0000D12B0000}"/>
    <cellStyle name="40 % - Markeringsfarve5 3 5 2 4 3 2" xfId="40148" xr:uid="{00000000-0005-0000-0000-0000AA910000}"/>
    <cellStyle name="40 % - Markeringsfarve5 3 5 2 4 4" xfId="17642" xr:uid="{00000000-0005-0000-0000-0000D22B0000}"/>
    <cellStyle name="40 % - Markeringsfarve5 3 5 2 4 4 2" xfId="40149" xr:uid="{00000000-0005-0000-0000-0000AB910000}"/>
    <cellStyle name="40 % - Markeringsfarve5 3 5 2 4 5" xfId="31762" xr:uid="{00000000-0005-0000-0000-0000A8910000}"/>
    <cellStyle name="40 % - Markeringsfarve5 3 5 2 5" xfId="17643" xr:uid="{00000000-0005-0000-0000-0000D32B0000}"/>
    <cellStyle name="40 % - Markeringsfarve5 3 5 2 5 2" xfId="40150" xr:uid="{00000000-0005-0000-0000-0000AC910000}"/>
    <cellStyle name="40 % - Markeringsfarve5 3 5 2 6" xfId="17644" xr:uid="{00000000-0005-0000-0000-0000D42B0000}"/>
    <cellStyle name="40 % - Markeringsfarve5 3 5 2 6 2" xfId="40151" xr:uid="{00000000-0005-0000-0000-0000AD910000}"/>
    <cellStyle name="40 % - Markeringsfarve5 3 5 2 7" xfId="17645" xr:uid="{00000000-0005-0000-0000-0000D52B0000}"/>
    <cellStyle name="40 % - Markeringsfarve5 3 5 2 7 2" xfId="40152" xr:uid="{00000000-0005-0000-0000-0000AE910000}"/>
    <cellStyle name="40 % - Markeringsfarve5 3 5 2 8" xfId="28130" xr:uid="{00000000-0005-0000-0000-00009B910000}"/>
    <cellStyle name="40 % - Markeringsfarve5 3 5 3" xfId="1667" xr:uid="{00000000-0005-0000-0000-0000D62B0000}"/>
    <cellStyle name="40 % - Markeringsfarve5 3 5 3 2" xfId="1668" xr:uid="{00000000-0005-0000-0000-0000D72B0000}"/>
    <cellStyle name="40 % - Markeringsfarve5 3 5 3 2 2" xfId="6252" xr:uid="{00000000-0005-0000-0000-0000D82B0000}"/>
    <cellStyle name="40 % - Markeringsfarve5 3 5 3 2 2 2" xfId="17646" xr:uid="{00000000-0005-0000-0000-0000D92B0000}"/>
    <cellStyle name="40 % - Markeringsfarve5 3 5 3 2 2 2 2" xfId="40153" xr:uid="{00000000-0005-0000-0000-0000B2910000}"/>
    <cellStyle name="40 % - Markeringsfarve5 3 5 3 2 2 3" xfId="17647" xr:uid="{00000000-0005-0000-0000-0000DA2B0000}"/>
    <cellStyle name="40 % - Markeringsfarve5 3 5 3 2 2 3 2" xfId="40154" xr:uid="{00000000-0005-0000-0000-0000B3910000}"/>
    <cellStyle name="40 % - Markeringsfarve5 3 5 3 2 2 4" xfId="17648" xr:uid="{00000000-0005-0000-0000-0000DB2B0000}"/>
    <cellStyle name="40 % - Markeringsfarve5 3 5 3 2 2 4 2" xfId="40155" xr:uid="{00000000-0005-0000-0000-0000B4910000}"/>
    <cellStyle name="40 % - Markeringsfarve5 3 5 3 2 2 5" xfId="29992" xr:uid="{00000000-0005-0000-0000-0000B1910000}"/>
    <cellStyle name="40 % - Markeringsfarve5 3 5 3 2 3" xfId="9116" xr:uid="{00000000-0005-0000-0000-0000DC2B0000}"/>
    <cellStyle name="40 % - Markeringsfarve5 3 5 3 2 3 2" xfId="31765" xr:uid="{00000000-0005-0000-0000-0000B5910000}"/>
    <cellStyle name="40 % - Markeringsfarve5 3 5 3 2 4" xfId="17649" xr:uid="{00000000-0005-0000-0000-0000DD2B0000}"/>
    <cellStyle name="40 % - Markeringsfarve5 3 5 3 2 4 2" xfId="40156" xr:uid="{00000000-0005-0000-0000-0000B6910000}"/>
    <cellStyle name="40 % - Markeringsfarve5 3 5 3 2 5" xfId="17650" xr:uid="{00000000-0005-0000-0000-0000DE2B0000}"/>
    <cellStyle name="40 % - Markeringsfarve5 3 5 3 2 5 2" xfId="40157" xr:uid="{00000000-0005-0000-0000-0000B7910000}"/>
    <cellStyle name="40 % - Markeringsfarve5 3 5 3 2 6" xfId="28133" xr:uid="{00000000-0005-0000-0000-0000B0910000}"/>
    <cellStyle name="40 % - Markeringsfarve5 3 5 3 3" xfId="6251" xr:uid="{00000000-0005-0000-0000-0000DF2B0000}"/>
    <cellStyle name="40 % - Markeringsfarve5 3 5 3 3 2" xfId="17651" xr:uid="{00000000-0005-0000-0000-0000E02B0000}"/>
    <cellStyle name="40 % - Markeringsfarve5 3 5 3 3 2 2" xfId="40158" xr:uid="{00000000-0005-0000-0000-0000B9910000}"/>
    <cellStyle name="40 % - Markeringsfarve5 3 5 3 3 3" xfId="17652" xr:uid="{00000000-0005-0000-0000-0000E12B0000}"/>
    <cellStyle name="40 % - Markeringsfarve5 3 5 3 3 3 2" xfId="40159" xr:uid="{00000000-0005-0000-0000-0000BA910000}"/>
    <cellStyle name="40 % - Markeringsfarve5 3 5 3 3 4" xfId="17653" xr:uid="{00000000-0005-0000-0000-0000E22B0000}"/>
    <cellStyle name="40 % - Markeringsfarve5 3 5 3 3 4 2" xfId="40160" xr:uid="{00000000-0005-0000-0000-0000BB910000}"/>
    <cellStyle name="40 % - Markeringsfarve5 3 5 3 3 5" xfId="29991" xr:uid="{00000000-0005-0000-0000-0000B8910000}"/>
    <cellStyle name="40 % - Markeringsfarve5 3 5 3 4" xfId="9115" xr:uid="{00000000-0005-0000-0000-0000E32B0000}"/>
    <cellStyle name="40 % - Markeringsfarve5 3 5 3 4 2" xfId="31764" xr:uid="{00000000-0005-0000-0000-0000BC910000}"/>
    <cellStyle name="40 % - Markeringsfarve5 3 5 3 5" xfId="17654" xr:uid="{00000000-0005-0000-0000-0000E42B0000}"/>
    <cellStyle name="40 % - Markeringsfarve5 3 5 3 5 2" xfId="40161" xr:uid="{00000000-0005-0000-0000-0000BD910000}"/>
    <cellStyle name="40 % - Markeringsfarve5 3 5 3 6" xfId="17655" xr:uid="{00000000-0005-0000-0000-0000E52B0000}"/>
    <cellStyle name="40 % - Markeringsfarve5 3 5 3 6 2" xfId="40162" xr:uid="{00000000-0005-0000-0000-0000BE910000}"/>
    <cellStyle name="40 % - Markeringsfarve5 3 5 3 7" xfId="28132" xr:uid="{00000000-0005-0000-0000-0000AF910000}"/>
    <cellStyle name="40 % - Markeringsfarve5 3 5 4" xfId="1669" xr:uid="{00000000-0005-0000-0000-0000E62B0000}"/>
    <cellStyle name="40 % - Markeringsfarve5 3 5 4 2" xfId="6253" xr:uid="{00000000-0005-0000-0000-0000E72B0000}"/>
    <cellStyle name="40 % - Markeringsfarve5 3 5 4 2 2" xfId="17656" xr:uid="{00000000-0005-0000-0000-0000E82B0000}"/>
    <cellStyle name="40 % - Markeringsfarve5 3 5 4 2 2 2" xfId="40163" xr:uid="{00000000-0005-0000-0000-0000C1910000}"/>
    <cellStyle name="40 % - Markeringsfarve5 3 5 4 2 3" xfId="17657" xr:uid="{00000000-0005-0000-0000-0000E92B0000}"/>
    <cellStyle name="40 % - Markeringsfarve5 3 5 4 2 3 2" xfId="40164" xr:uid="{00000000-0005-0000-0000-0000C2910000}"/>
    <cellStyle name="40 % - Markeringsfarve5 3 5 4 2 4" xfId="17658" xr:uid="{00000000-0005-0000-0000-0000EA2B0000}"/>
    <cellStyle name="40 % - Markeringsfarve5 3 5 4 2 4 2" xfId="40165" xr:uid="{00000000-0005-0000-0000-0000C3910000}"/>
    <cellStyle name="40 % - Markeringsfarve5 3 5 4 2 5" xfId="29993" xr:uid="{00000000-0005-0000-0000-0000C0910000}"/>
    <cellStyle name="40 % - Markeringsfarve5 3 5 4 3" xfId="9117" xr:uid="{00000000-0005-0000-0000-0000EB2B0000}"/>
    <cellStyle name="40 % - Markeringsfarve5 3 5 4 3 2" xfId="31766" xr:uid="{00000000-0005-0000-0000-0000C4910000}"/>
    <cellStyle name="40 % - Markeringsfarve5 3 5 4 4" xfId="17659" xr:uid="{00000000-0005-0000-0000-0000EC2B0000}"/>
    <cellStyle name="40 % - Markeringsfarve5 3 5 4 4 2" xfId="40166" xr:uid="{00000000-0005-0000-0000-0000C5910000}"/>
    <cellStyle name="40 % - Markeringsfarve5 3 5 4 5" xfId="17660" xr:uid="{00000000-0005-0000-0000-0000ED2B0000}"/>
    <cellStyle name="40 % - Markeringsfarve5 3 5 4 5 2" xfId="40167" xr:uid="{00000000-0005-0000-0000-0000C6910000}"/>
    <cellStyle name="40 % - Markeringsfarve5 3 5 4 6" xfId="28134" xr:uid="{00000000-0005-0000-0000-0000BF910000}"/>
    <cellStyle name="40 % - Markeringsfarve5 3 5 5" xfId="1670" xr:uid="{00000000-0005-0000-0000-0000EE2B0000}"/>
    <cellStyle name="40 % - Markeringsfarve5 3 5 5 2" xfId="6254" xr:uid="{00000000-0005-0000-0000-0000EF2B0000}"/>
    <cellStyle name="40 % - Markeringsfarve5 3 5 5 2 2" xfId="17661" xr:uid="{00000000-0005-0000-0000-0000F02B0000}"/>
    <cellStyle name="40 % - Markeringsfarve5 3 5 5 2 2 2" xfId="40168" xr:uid="{00000000-0005-0000-0000-0000C9910000}"/>
    <cellStyle name="40 % - Markeringsfarve5 3 5 5 2 3" xfId="17662" xr:uid="{00000000-0005-0000-0000-0000F12B0000}"/>
    <cellStyle name="40 % - Markeringsfarve5 3 5 5 2 3 2" xfId="40169" xr:uid="{00000000-0005-0000-0000-0000CA910000}"/>
    <cellStyle name="40 % - Markeringsfarve5 3 5 5 2 4" xfId="17663" xr:uid="{00000000-0005-0000-0000-0000F22B0000}"/>
    <cellStyle name="40 % - Markeringsfarve5 3 5 5 2 4 2" xfId="40170" xr:uid="{00000000-0005-0000-0000-0000CB910000}"/>
    <cellStyle name="40 % - Markeringsfarve5 3 5 5 2 5" xfId="29994" xr:uid="{00000000-0005-0000-0000-0000C8910000}"/>
    <cellStyle name="40 % - Markeringsfarve5 3 5 5 3" xfId="9118" xr:uid="{00000000-0005-0000-0000-0000F32B0000}"/>
    <cellStyle name="40 % - Markeringsfarve5 3 5 5 3 2" xfId="31767" xr:uid="{00000000-0005-0000-0000-0000CC910000}"/>
    <cellStyle name="40 % - Markeringsfarve5 3 5 5 4" xfId="17664" xr:uid="{00000000-0005-0000-0000-0000F42B0000}"/>
    <cellStyle name="40 % - Markeringsfarve5 3 5 5 4 2" xfId="40171" xr:uid="{00000000-0005-0000-0000-0000CD910000}"/>
    <cellStyle name="40 % - Markeringsfarve5 3 5 5 5" xfId="17665" xr:uid="{00000000-0005-0000-0000-0000F52B0000}"/>
    <cellStyle name="40 % - Markeringsfarve5 3 5 5 5 2" xfId="40172" xr:uid="{00000000-0005-0000-0000-0000CE910000}"/>
    <cellStyle name="40 % - Markeringsfarve5 3 5 5 6" xfId="28135" xr:uid="{00000000-0005-0000-0000-0000C7910000}"/>
    <cellStyle name="40 % - Markeringsfarve5 3 5 6" xfId="6248" xr:uid="{00000000-0005-0000-0000-0000F62B0000}"/>
    <cellStyle name="40 % - Markeringsfarve5 3 5 6 2" xfId="17666" xr:uid="{00000000-0005-0000-0000-0000F72B0000}"/>
    <cellStyle name="40 % - Markeringsfarve5 3 5 6 2 2" xfId="40173" xr:uid="{00000000-0005-0000-0000-0000D0910000}"/>
    <cellStyle name="40 % - Markeringsfarve5 3 5 6 3" xfId="17667" xr:uid="{00000000-0005-0000-0000-0000F82B0000}"/>
    <cellStyle name="40 % - Markeringsfarve5 3 5 6 3 2" xfId="40174" xr:uid="{00000000-0005-0000-0000-0000D1910000}"/>
    <cellStyle name="40 % - Markeringsfarve5 3 5 6 4" xfId="17668" xr:uid="{00000000-0005-0000-0000-0000F92B0000}"/>
    <cellStyle name="40 % - Markeringsfarve5 3 5 6 4 2" xfId="40175" xr:uid="{00000000-0005-0000-0000-0000D2910000}"/>
    <cellStyle name="40 % - Markeringsfarve5 3 5 6 5" xfId="29988" xr:uid="{00000000-0005-0000-0000-0000CF910000}"/>
    <cellStyle name="40 % - Markeringsfarve5 3 5 7" xfId="9112" xr:uid="{00000000-0005-0000-0000-0000FA2B0000}"/>
    <cellStyle name="40 % - Markeringsfarve5 3 5 7 2" xfId="17669" xr:uid="{00000000-0005-0000-0000-0000FB2B0000}"/>
    <cellStyle name="40 % - Markeringsfarve5 3 5 7 2 2" xfId="40176" xr:uid="{00000000-0005-0000-0000-0000D4910000}"/>
    <cellStyle name="40 % - Markeringsfarve5 3 5 7 3" xfId="17670" xr:uid="{00000000-0005-0000-0000-0000FC2B0000}"/>
    <cellStyle name="40 % - Markeringsfarve5 3 5 7 3 2" xfId="40177" xr:uid="{00000000-0005-0000-0000-0000D5910000}"/>
    <cellStyle name="40 % - Markeringsfarve5 3 5 7 4" xfId="17671" xr:uid="{00000000-0005-0000-0000-0000FD2B0000}"/>
    <cellStyle name="40 % - Markeringsfarve5 3 5 7 4 2" xfId="40178" xr:uid="{00000000-0005-0000-0000-0000D6910000}"/>
    <cellStyle name="40 % - Markeringsfarve5 3 5 7 5" xfId="31761" xr:uid="{00000000-0005-0000-0000-0000D3910000}"/>
    <cellStyle name="40 % - Markeringsfarve5 3 5 8" xfId="17672" xr:uid="{00000000-0005-0000-0000-0000FE2B0000}"/>
    <cellStyle name="40 % - Markeringsfarve5 3 5 8 2" xfId="40179" xr:uid="{00000000-0005-0000-0000-0000D7910000}"/>
    <cellStyle name="40 % - Markeringsfarve5 3 5 9" xfId="17673" xr:uid="{00000000-0005-0000-0000-0000FF2B0000}"/>
    <cellStyle name="40 % - Markeringsfarve5 3 5 9 2" xfId="40180" xr:uid="{00000000-0005-0000-0000-0000D8910000}"/>
    <cellStyle name="40 % - Markeringsfarve5 3 6" xfId="1671" xr:uid="{00000000-0005-0000-0000-0000002C0000}"/>
    <cellStyle name="40 % - Markeringsfarve5 3 6 10" xfId="17674" xr:uid="{00000000-0005-0000-0000-0000012C0000}"/>
    <cellStyle name="40 % - Markeringsfarve5 3 6 10 2" xfId="40181" xr:uid="{00000000-0005-0000-0000-0000DA910000}"/>
    <cellStyle name="40 % - Markeringsfarve5 3 6 11" xfId="28136" xr:uid="{00000000-0005-0000-0000-0000D9910000}"/>
    <cellStyle name="40 % - Markeringsfarve5 3 6 2" xfId="1672" xr:uid="{00000000-0005-0000-0000-0000022C0000}"/>
    <cellStyle name="40 % - Markeringsfarve5 3 6 2 2" xfId="1673" xr:uid="{00000000-0005-0000-0000-0000032C0000}"/>
    <cellStyle name="40 % - Markeringsfarve5 3 6 2 2 2" xfId="6257" xr:uid="{00000000-0005-0000-0000-0000042C0000}"/>
    <cellStyle name="40 % - Markeringsfarve5 3 6 2 2 2 2" xfId="17675" xr:uid="{00000000-0005-0000-0000-0000052C0000}"/>
    <cellStyle name="40 % - Markeringsfarve5 3 6 2 2 2 2 2" xfId="40182" xr:uid="{00000000-0005-0000-0000-0000DE910000}"/>
    <cellStyle name="40 % - Markeringsfarve5 3 6 2 2 2 3" xfId="17676" xr:uid="{00000000-0005-0000-0000-0000062C0000}"/>
    <cellStyle name="40 % - Markeringsfarve5 3 6 2 2 2 3 2" xfId="40183" xr:uid="{00000000-0005-0000-0000-0000DF910000}"/>
    <cellStyle name="40 % - Markeringsfarve5 3 6 2 2 2 4" xfId="17677" xr:uid="{00000000-0005-0000-0000-0000072C0000}"/>
    <cellStyle name="40 % - Markeringsfarve5 3 6 2 2 2 4 2" xfId="40184" xr:uid="{00000000-0005-0000-0000-0000E0910000}"/>
    <cellStyle name="40 % - Markeringsfarve5 3 6 2 2 2 5" xfId="29997" xr:uid="{00000000-0005-0000-0000-0000DD910000}"/>
    <cellStyle name="40 % - Markeringsfarve5 3 6 2 2 3" xfId="9121" xr:uid="{00000000-0005-0000-0000-0000082C0000}"/>
    <cellStyle name="40 % - Markeringsfarve5 3 6 2 2 3 2" xfId="31770" xr:uid="{00000000-0005-0000-0000-0000E1910000}"/>
    <cellStyle name="40 % - Markeringsfarve5 3 6 2 2 4" xfId="17678" xr:uid="{00000000-0005-0000-0000-0000092C0000}"/>
    <cellStyle name="40 % - Markeringsfarve5 3 6 2 2 4 2" xfId="40185" xr:uid="{00000000-0005-0000-0000-0000E2910000}"/>
    <cellStyle name="40 % - Markeringsfarve5 3 6 2 2 5" xfId="17679" xr:uid="{00000000-0005-0000-0000-00000A2C0000}"/>
    <cellStyle name="40 % - Markeringsfarve5 3 6 2 2 5 2" xfId="40186" xr:uid="{00000000-0005-0000-0000-0000E3910000}"/>
    <cellStyle name="40 % - Markeringsfarve5 3 6 2 2 6" xfId="28138" xr:uid="{00000000-0005-0000-0000-0000DC910000}"/>
    <cellStyle name="40 % - Markeringsfarve5 3 6 2 3" xfId="6256" xr:uid="{00000000-0005-0000-0000-00000B2C0000}"/>
    <cellStyle name="40 % - Markeringsfarve5 3 6 2 3 2" xfId="17680" xr:uid="{00000000-0005-0000-0000-00000C2C0000}"/>
    <cellStyle name="40 % - Markeringsfarve5 3 6 2 3 2 2" xfId="40187" xr:uid="{00000000-0005-0000-0000-0000E5910000}"/>
    <cellStyle name="40 % - Markeringsfarve5 3 6 2 3 3" xfId="17681" xr:uid="{00000000-0005-0000-0000-00000D2C0000}"/>
    <cellStyle name="40 % - Markeringsfarve5 3 6 2 3 3 2" xfId="40188" xr:uid="{00000000-0005-0000-0000-0000E6910000}"/>
    <cellStyle name="40 % - Markeringsfarve5 3 6 2 3 4" xfId="17682" xr:uid="{00000000-0005-0000-0000-00000E2C0000}"/>
    <cellStyle name="40 % - Markeringsfarve5 3 6 2 3 4 2" xfId="40189" xr:uid="{00000000-0005-0000-0000-0000E7910000}"/>
    <cellStyle name="40 % - Markeringsfarve5 3 6 2 3 5" xfId="29996" xr:uid="{00000000-0005-0000-0000-0000E4910000}"/>
    <cellStyle name="40 % - Markeringsfarve5 3 6 2 4" xfId="9120" xr:uid="{00000000-0005-0000-0000-00000F2C0000}"/>
    <cellStyle name="40 % - Markeringsfarve5 3 6 2 4 2" xfId="31769" xr:uid="{00000000-0005-0000-0000-0000E8910000}"/>
    <cellStyle name="40 % - Markeringsfarve5 3 6 2 5" xfId="17683" xr:uid="{00000000-0005-0000-0000-0000102C0000}"/>
    <cellStyle name="40 % - Markeringsfarve5 3 6 2 5 2" xfId="40190" xr:uid="{00000000-0005-0000-0000-0000E9910000}"/>
    <cellStyle name="40 % - Markeringsfarve5 3 6 2 6" xfId="17684" xr:uid="{00000000-0005-0000-0000-0000112C0000}"/>
    <cellStyle name="40 % - Markeringsfarve5 3 6 2 6 2" xfId="40191" xr:uid="{00000000-0005-0000-0000-0000EA910000}"/>
    <cellStyle name="40 % - Markeringsfarve5 3 6 2 7" xfId="28137" xr:uid="{00000000-0005-0000-0000-0000DB910000}"/>
    <cellStyle name="40 % - Markeringsfarve5 3 6 3" xfId="1674" xr:uid="{00000000-0005-0000-0000-0000122C0000}"/>
    <cellStyle name="40 % - Markeringsfarve5 3 6 3 2" xfId="1675" xr:uid="{00000000-0005-0000-0000-0000132C0000}"/>
    <cellStyle name="40 % - Markeringsfarve5 3 6 3 2 2" xfId="6259" xr:uid="{00000000-0005-0000-0000-0000142C0000}"/>
    <cellStyle name="40 % - Markeringsfarve5 3 6 3 2 2 2" xfId="17685" xr:uid="{00000000-0005-0000-0000-0000152C0000}"/>
    <cellStyle name="40 % - Markeringsfarve5 3 6 3 2 2 2 2" xfId="40192" xr:uid="{00000000-0005-0000-0000-0000EE910000}"/>
    <cellStyle name="40 % - Markeringsfarve5 3 6 3 2 2 3" xfId="17686" xr:uid="{00000000-0005-0000-0000-0000162C0000}"/>
    <cellStyle name="40 % - Markeringsfarve5 3 6 3 2 2 3 2" xfId="40193" xr:uid="{00000000-0005-0000-0000-0000EF910000}"/>
    <cellStyle name="40 % - Markeringsfarve5 3 6 3 2 2 4" xfId="17687" xr:uid="{00000000-0005-0000-0000-0000172C0000}"/>
    <cellStyle name="40 % - Markeringsfarve5 3 6 3 2 2 4 2" xfId="40194" xr:uid="{00000000-0005-0000-0000-0000F0910000}"/>
    <cellStyle name="40 % - Markeringsfarve5 3 6 3 2 2 5" xfId="29999" xr:uid="{00000000-0005-0000-0000-0000ED910000}"/>
    <cellStyle name="40 % - Markeringsfarve5 3 6 3 2 3" xfId="9123" xr:uid="{00000000-0005-0000-0000-0000182C0000}"/>
    <cellStyle name="40 % - Markeringsfarve5 3 6 3 2 3 2" xfId="31772" xr:uid="{00000000-0005-0000-0000-0000F1910000}"/>
    <cellStyle name="40 % - Markeringsfarve5 3 6 3 2 4" xfId="17688" xr:uid="{00000000-0005-0000-0000-0000192C0000}"/>
    <cellStyle name="40 % - Markeringsfarve5 3 6 3 2 4 2" xfId="40195" xr:uid="{00000000-0005-0000-0000-0000F2910000}"/>
    <cellStyle name="40 % - Markeringsfarve5 3 6 3 2 5" xfId="17689" xr:uid="{00000000-0005-0000-0000-00001A2C0000}"/>
    <cellStyle name="40 % - Markeringsfarve5 3 6 3 2 5 2" xfId="40196" xr:uid="{00000000-0005-0000-0000-0000F3910000}"/>
    <cellStyle name="40 % - Markeringsfarve5 3 6 3 2 6" xfId="28140" xr:uid="{00000000-0005-0000-0000-0000EC910000}"/>
    <cellStyle name="40 % - Markeringsfarve5 3 6 3 3" xfId="6258" xr:uid="{00000000-0005-0000-0000-00001B2C0000}"/>
    <cellStyle name="40 % - Markeringsfarve5 3 6 3 3 2" xfId="17690" xr:uid="{00000000-0005-0000-0000-00001C2C0000}"/>
    <cellStyle name="40 % - Markeringsfarve5 3 6 3 3 2 2" xfId="40197" xr:uid="{00000000-0005-0000-0000-0000F5910000}"/>
    <cellStyle name="40 % - Markeringsfarve5 3 6 3 3 3" xfId="17691" xr:uid="{00000000-0005-0000-0000-00001D2C0000}"/>
    <cellStyle name="40 % - Markeringsfarve5 3 6 3 3 3 2" xfId="40198" xr:uid="{00000000-0005-0000-0000-0000F6910000}"/>
    <cellStyle name="40 % - Markeringsfarve5 3 6 3 3 4" xfId="17692" xr:uid="{00000000-0005-0000-0000-00001E2C0000}"/>
    <cellStyle name="40 % - Markeringsfarve5 3 6 3 3 4 2" xfId="40199" xr:uid="{00000000-0005-0000-0000-0000F7910000}"/>
    <cellStyle name="40 % - Markeringsfarve5 3 6 3 3 5" xfId="29998" xr:uid="{00000000-0005-0000-0000-0000F4910000}"/>
    <cellStyle name="40 % - Markeringsfarve5 3 6 3 4" xfId="9122" xr:uid="{00000000-0005-0000-0000-00001F2C0000}"/>
    <cellStyle name="40 % - Markeringsfarve5 3 6 3 4 2" xfId="31771" xr:uid="{00000000-0005-0000-0000-0000F8910000}"/>
    <cellStyle name="40 % - Markeringsfarve5 3 6 3 5" xfId="17693" xr:uid="{00000000-0005-0000-0000-0000202C0000}"/>
    <cellStyle name="40 % - Markeringsfarve5 3 6 3 5 2" xfId="40200" xr:uid="{00000000-0005-0000-0000-0000F9910000}"/>
    <cellStyle name="40 % - Markeringsfarve5 3 6 3 6" xfId="17694" xr:uid="{00000000-0005-0000-0000-0000212C0000}"/>
    <cellStyle name="40 % - Markeringsfarve5 3 6 3 6 2" xfId="40201" xr:uid="{00000000-0005-0000-0000-0000FA910000}"/>
    <cellStyle name="40 % - Markeringsfarve5 3 6 3 7" xfId="28139" xr:uid="{00000000-0005-0000-0000-0000EB910000}"/>
    <cellStyle name="40 % - Markeringsfarve5 3 6 4" xfId="1676" xr:uid="{00000000-0005-0000-0000-0000222C0000}"/>
    <cellStyle name="40 % - Markeringsfarve5 3 6 4 2" xfId="6260" xr:uid="{00000000-0005-0000-0000-0000232C0000}"/>
    <cellStyle name="40 % - Markeringsfarve5 3 6 4 2 2" xfId="17695" xr:uid="{00000000-0005-0000-0000-0000242C0000}"/>
    <cellStyle name="40 % - Markeringsfarve5 3 6 4 2 2 2" xfId="40202" xr:uid="{00000000-0005-0000-0000-0000FD910000}"/>
    <cellStyle name="40 % - Markeringsfarve5 3 6 4 2 3" xfId="17696" xr:uid="{00000000-0005-0000-0000-0000252C0000}"/>
    <cellStyle name="40 % - Markeringsfarve5 3 6 4 2 3 2" xfId="40203" xr:uid="{00000000-0005-0000-0000-0000FE910000}"/>
    <cellStyle name="40 % - Markeringsfarve5 3 6 4 2 4" xfId="17697" xr:uid="{00000000-0005-0000-0000-0000262C0000}"/>
    <cellStyle name="40 % - Markeringsfarve5 3 6 4 2 4 2" xfId="40204" xr:uid="{00000000-0005-0000-0000-0000FF910000}"/>
    <cellStyle name="40 % - Markeringsfarve5 3 6 4 2 5" xfId="30000" xr:uid="{00000000-0005-0000-0000-0000FC910000}"/>
    <cellStyle name="40 % - Markeringsfarve5 3 6 4 3" xfId="9124" xr:uid="{00000000-0005-0000-0000-0000272C0000}"/>
    <cellStyle name="40 % - Markeringsfarve5 3 6 4 3 2" xfId="31773" xr:uid="{00000000-0005-0000-0000-000000920000}"/>
    <cellStyle name="40 % - Markeringsfarve5 3 6 4 4" xfId="17698" xr:uid="{00000000-0005-0000-0000-0000282C0000}"/>
    <cellStyle name="40 % - Markeringsfarve5 3 6 4 4 2" xfId="40205" xr:uid="{00000000-0005-0000-0000-000001920000}"/>
    <cellStyle name="40 % - Markeringsfarve5 3 6 4 5" xfId="17699" xr:uid="{00000000-0005-0000-0000-0000292C0000}"/>
    <cellStyle name="40 % - Markeringsfarve5 3 6 4 5 2" xfId="40206" xr:uid="{00000000-0005-0000-0000-000002920000}"/>
    <cellStyle name="40 % - Markeringsfarve5 3 6 4 6" xfId="28141" xr:uid="{00000000-0005-0000-0000-0000FB910000}"/>
    <cellStyle name="40 % - Markeringsfarve5 3 6 5" xfId="1677" xr:uid="{00000000-0005-0000-0000-00002A2C0000}"/>
    <cellStyle name="40 % - Markeringsfarve5 3 6 5 2" xfId="6261" xr:uid="{00000000-0005-0000-0000-00002B2C0000}"/>
    <cellStyle name="40 % - Markeringsfarve5 3 6 5 2 2" xfId="17700" xr:uid="{00000000-0005-0000-0000-00002C2C0000}"/>
    <cellStyle name="40 % - Markeringsfarve5 3 6 5 2 2 2" xfId="40207" xr:uid="{00000000-0005-0000-0000-000005920000}"/>
    <cellStyle name="40 % - Markeringsfarve5 3 6 5 2 3" xfId="17701" xr:uid="{00000000-0005-0000-0000-00002D2C0000}"/>
    <cellStyle name="40 % - Markeringsfarve5 3 6 5 2 3 2" xfId="40208" xr:uid="{00000000-0005-0000-0000-000006920000}"/>
    <cellStyle name="40 % - Markeringsfarve5 3 6 5 2 4" xfId="17702" xr:uid="{00000000-0005-0000-0000-00002E2C0000}"/>
    <cellStyle name="40 % - Markeringsfarve5 3 6 5 2 4 2" xfId="40209" xr:uid="{00000000-0005-0000-0000-000007920000}"/>
    <cellStyle name="40 % - Markeringsfarve5 3 6 5 2 5" xfId="30001" xr:uid="{00000000-0005-0000-0000-000004920000}"/>
    <cellStyle name="40 % - Markeringsfarve5 3 6 5 3" xfId="9125" xr:uid="{00000000-0005-0000-0000-00002F2C0000}"/>
    <cellStyle name="40 % - Markeringsfarve5 3 6 5 3 2" xfId="31774" xr:uid="{00000000-0005-0000-0000-000008920000}"/>
    <cellStyle name="40 % - Markeringsfarve5 3 6 5 4" xfId="17703" xr:uid="{00000000-0005-0000-0000-0000302C0000}"/>
    <cellStyle name="40 % - Markeringsfarve5 3 6 5 4 2" xfId="40210" xr:uid="{00000000-0005-0000-0000-000009920000}"/>
    <cellStyle name="40 % - Markeringsfarve5 3 6 5 5" xfId="17704" xr:uid="{00000000-0005-0000-0000-0000312C0000}"/>
    <cellStyle name="40 % - Markeringsfarve5 3 6 5 5 2" xfId="40211" xr:uid="{00000000-0005-0000-0000-00000A920000}"/>
    <cellStyle name="40 % - Markeringsfarve5 3 6 5 6" xfId="28142" xr:uid="{00000000-0005-0000-0000-000003920000}"/>
    <cellStyle name="40 % - Markeringsfarve5 3 6 6" xfId="6255" xr:uid="{00000000-0005-0000-0000-0000322C0000}"/>
    <cellStyle name="40 % - Markeringsfarve5 3 6 6 2" xfId="17705" xr:uid="{00000000-0005-0000-0000-0000332C0000}"/>
    <cellStyle name="40 % - Markeringsfarve5 3 6 6 2 2" xfId="40212" xr:uid="{00000000-0005-0000-0000-00000C920000}"/>
    <cellStyle name="40 % - Markeringsfarve5 3 6 6 3" xfId="17706" xr:uid="{00000000-0005-0000-0000-0000342C0000}"/>
    <cellStyle name="40 % - Markeringsfarve5 3 6 6 3 2" xfId="40213" xr:uid="{00000000-0005-0000-0000-00000D920000}"/>
    <cellStyle name="40 % - Markeringsfarve5 3 6 6 4" xfId="17707" xr:uid="{00000000-0005-0000-0000-0000352C0000}"/>
    <cellStyle name="40 % - Markeringsfarve5 3 6 6 4 2" xfId="40214" xr:uid="{00000000-0005-0000-0000-00000E920000}"/>
    <cellStyle name="40 % - Markeringsfarve5 3 6 6 5" xfId="29995" xr:uid="{00000000-0005-0000-0000-00000B920000}"/>
    <cellStyle name="40 % - Markeringsfarve5 3 6 7" xfId="9119" xr:uid="{00000000-0005-0000-0000-0000362C0000}"/>
    <cellStyle name="40 % - Markeringsfarve5 3 6 7 2" xfId="17708" xr:uid="{00000000-0005-0000-0000-0000372C0000}"/>
    <cellStyle name="40 % - Markeringsfarve5 3 6 7 2 2" xfId="40215" xr:uid="{00000000-0005-0000-0000-000010920000}"/>
    <cellStyle name="40 % - Markeringsfarve5 3 6 7 3" xfId="17709" xr:uid="{00000000-0005-0000-0000-0000382C0000}"/>
    <cellStyle name="40 % - Markeringsfarve5 3 6 7 3 2" xfId="40216" xr:uid="{00000000-0005-0000-0000-000011920000}"/>
    <cellStyle name="40 % - Markeringsfarve5 3 6 7 4" xfId="17710" xr:uid="{00000000-0005-0000-0000-0000392C0000}"/>
    <cellStyle name="40 % - Markeringsfarve5 3 6 7 4 2" xfId="40217" xr:uid="{00000000-0005-0000-0000-000012920000}"/>
    <cellStyle name="40 % - Markeringsfarve5 3 6 7 5" xfId="31768" xr:uid="{00000000-0005-0000-0000-00000F920000}"/>
    <cellStyle name="40 % - Markeringsfarve5 3 6 8" xfId="17711" xr:uid="{00000000-0005-0000-0000-00003A2C0000}"/>
    <cellStyle name="40 % - Markeringsfarve5 3 6 8 2" xfId="40218" xr:uid="{00000000-0005-0000-0000-000013920000}"/>
    <cellStyle name="40 % - Markeringsfarve5 3 6 9" xfId="17712" xr:uid="{00000000-0005-0000-0000-00003B2C0000}"/>
    <cellStyle name="40 % - Markeringsfarve5 3 6 9 2" xfId="40219" xr:uid="{00000000-0005-0000-0000-000014920000}"/>
    <cellStyle name="40 % - Markeringsfarve5 3 7" xfId="1678" xr:uid="{00000000-0005-0000-0000-00003C2C0000}"/>
    <cellStyle name="40 % - Markeringsfarve5 3 8" xfId="1679" xr:uid="{00000000-0005-0000-0000-00003D2C0000}"/>
    <cellStyle name="40 % - Markeringsfarve5 3 8 2" xfId="1680" xr:uid="{00000000-0005-0000-0000-00003E2C0000}"/>
    <cellStyle name="40 % - Markeringsfarve5 3 8 2 2" xfId="6263" xr:uid="{00000000-0005-0000-0000-00003F2C0000}"/>
    <cellStyle name="40 % - Markeringsfarve5 3 8 2 2 2" xfId="17713" xr:uid="{00000000-0005-0000-0000-0000402C0000}"/>
    <cellStyle name="40 % - Markeringsfarve5 3 8 2 2 2 2" xfId="40220" xr:uid="{00000000-0005-0000-0000-000018920000}"/>
    <cellStyle name="40 % - Markeringsfarve5 3 8 2 2 3" xfId="17714" xr:uid="{00000000-0005-0000-0000-0000412C0000}"/>
    <cellStyle name="40 % - Markeringsfarve5 3 8 2 2 3 2" xfId="40221" xr:uid="{00000000-0005-0000-0000-000019920000}"/>
    <cellStyle name="40 % - Markeringsfarve5 3 8 2 2 4" xfId="17715" xr:uid="{00000000-0005-0000-0000-0000422C0000}"/>
    <cellStyle name="40 % - Markeringsfarve5 3 8 2 2 4 2" xfId="40222" xr:uid="{00000000-0005-0000-0000-00001A920000}"/>
    <cellStyle name="40 % - Markeringsfarve5 3 8 2 2 5" xfId="30003" xr:uid="{00000000-0005-0000-0000-000017920000}"/>
    <cellStyle name="40 % - Markeringsfarve5 3 8 2 3" xfId="9127" xr:uid="{00000000-0005-0000-0000-0000432C0000}"/>
    <cellStyle name="40 % - Markeringsfarve5 3 8 2 3 2" xfId="31776" xr:uid="{00000000-0005-0000-0000-00001B920000}"/>
    <cellStyle name="40 % - Markeringsfarve5 3 8 2 4" xfId="17716" xr:uid="{00000000-0005-0000-0000-0000442C0000}"/>
    <cellStyle name="40 % - Markeringsfarve5 3 8 2 4 2" xfId="40223" xr:uid="{00000000-0005-0000-0000-00001C920000}"/>
    <cellStyle name="40 % - Markeringsfarve5 3 8 2 5" xfId="17717" xr:uid="{00000000-0005-0000-0000-0000452C0000}"/>
    <cellStyle name="40 % - Markeringsfarve5 3 8 2 5 2" xfId="40224" xr:uid="{00000000-0005-0000-0000-00001D920000}"/>
    <cellStyle name="40 % - Markeringsfarve5 3 8 2 6" xfId="28144" xr:uid="{00000000-0005-0000-0000-000016920000}"/>
    <cellStyle name="40 % - Markeringsfarve5 3 8 3" xfId="6262" xr:uid="{00000000-0005-0000-0000-0000462C0000}"/>
    <cellStyle name="40 % - Markeringsfarve5 3 8 3 2" xfId="17718" xr:uid="{00000000-0005-0000-0000-0000472C0000}"/>
    <cellStyle name="40 % - Markeringsfarve5 3 8 3 2 2" xfId="40225" xr:uid="{00000000-0005-0000-0000-00001F920000}"/>
    <cellStyle name="40 % - Markeringsfarve5 3 8 3 3" xfId="17719" xr:uid="{00000000-0005-0000-0000-0000482C0000}"/>
    <cellStyle name="40 % - Markeringsfarve5 3 8 3 3 2" xfId="40226" xr:uid="{00000000-0005-0000-0000-000020920000}"/>
    <cellStyle name="40 % - Markeringsfarve5 3 8 3 4" xfId="17720" xr:uid="{00000000-0005-0000-0000-0000492C0000}"/>
    <cellStyle name="40 % - Markeringsfarve5 3 8 3 4 2" xfId="40227" xr:uid="{00000000-0005-0000-0000-000021920000}"/>
    <cellStyle name="40 % - Markeringsfarve5 3 8 3 5" xfId="30002" xr:uid="{00000000-0005-0000-0000-00001E920000}"/>
    <cellStyle name="40 % - Markeringsfarve5 3 8 4" xfId="9126" xr:uid="{00000000-0005-0000-0000-00004A2C0000}"/>
    <cellStyle name="40 % - Markeringsfarve5 3 8 4 2" xfId="31775" xr:uid="{00000000-0005-0000-0000-000022920000}"/>
    <cellStyle name="40 % - Markeringsfarve5 3 8 5" xfId="17721" xr:uid="{00000000-0005-0000-0000-00004B2C0000}"/>
    <cellStyle name="40 % - Markeringsfarve5 3 8 5 2" xfId="40228" xr:uid="{00000000-0005-0000-0000-000023920000}"/>
    <cellStyle name="40 % - Markeringsfarve5 3 8 6" xfId="17722" xr:uid="{00000000-0005-0000-0000-00004C2C0000}"/>
    <cellStyle name="40 % - Markeringsfarve5 3 8 6 2" xfId="40229" xr:uid="{00000000-0005-0000-0000-000024920000}"/>
    <cellStyle name="40 % - Markeringsfarve5 3 8 7" xfId="28143" xr:uid="{00000000-0005-0000-0000-000015920000}"/>
    <cellStyle name="40 % - Markeringsfarve5 3 9" xfId="17723" xr:uid="{00000000-0005-0000-0000-00004D2C0000}"/>
    <cellStyle name="40 % - Markeringsfarve5 3 9 2" xfId="17724" xr:uid="{00000000-0005-0000-0000-00004E2C0000}"/>
    <cellStyle name="40 % - Markeringsfarve5 3 9 3" xfId="17725" xr:uid="{00000000-0005-0000-0000-00004F2C0000}"/>
    <cellStyle name="40 % - Markeringsfarve5 3 9 3 2" xfId="17726" xr:uid="{00000000-0005-0000-0000-0000502C0000}"/>
    <cellStyle name="40 % - Markeringsfarve5 3 9 3 2 2" xfId="40232" xr:uid="{00000000-0005-0000-0000-000027920000}"/>
    <cellStyle name="40 % - Markeringsfarve5 3 9 3 3" xfId="17727" xr:uid="{00000000-0005-0000-0000-0000512C0000}"/>
    <cellStyle name="40 % - Markeringsfarve5 3 9 3 3 2" xfId="40233" xr:uid="{00000000-0005-0000-0000-000028920000}"/>
    <cellStyle name="40 % - Markeringsfarve5 3 9 3 4" xfId="40231" xr:uid="{00000000-0005-0000-0000-000026920000}"/>
    <cellStyle name="40 % - Markeringsfarve5 3 9 4" xfId="40230" xr:uid="{00000000-0005-0000-0000-000025920000}"/>
    <cellStyle name="40 % - Markeringsfarve5 4" xfId="1681" xr:uid="{00000000-0005-0000-0000-0000522C0000}"/>
    <cellStyle name="40 % - Markeringsfarve5 4 10" xfId="17728" xr:uid="{00000000-0005-0000-0000-0000532C0000}"/>
    <cellStyle name="40 % - Markeringsfarve5 4 10 2" xfId="40234" xr:uid="{00000000-0005-0000-0000-000029920000}"/>
    <cellStyle name="40 % - Markeringsfarve5 4 11" xfId="17729" xr:uid="{00000000-0005-0000-0000-0000542C0000}"/>
    <cellStyle name="40 % - Markeringsfarve5 4 11 2" xfId="40235" xr:uid="{00000000-0005-0000-0000-00002A920000}"/>
    <cellStyle name="40 % - Markeringsfarve5 4 2" xfId="1682" xr:uid="{00000000-0005-0000-0000-0000552C0000}"/>
    <cellStyle name="40 % - Markeringsfarve5 4 2 2" xfId="1683" xr:uid="{00000000-0005-0000-0000-0000562C0000}"/>
    <cellStyle name="40 % - Markeringsfarve5 4 2 2 2" xfId="1684" xr:uid="{00000000-0005-0000-0000-0000572C0000}"/>
    <cellStyle name="40 % - Markeringsfarve5 4 2 2 2 2" xfId="6265" xr:uid="{00000000-0005-0000-0000-0000582C0000}"/>
    <cellStyle name="40 % - Markeringsfarve5 4 2 2 2 2 2" xfId="17730" xr:uid="{00000000-0005-0000-0000-0000592C0000}"/>
    <cellStyle name="40 % - Markeringsfarve5 4 2 2 2 2 2 2" xfId="40236" xr:uid="{00000000-0005-0000-0000-00002E920000}"/>
    <cellStyle name="40 % - Markeringsfarve5 4 2 2 2 2 3" xfId="17731" xr:uid="{00000000-0005-0000-0000-00005A2C0000}"/>
    <cellStyle name="40 % - Markeringsfarve5 4 2 2 2 2 3 2" xfId="40237" xr:uid="{00000000-0005-0000-0000-00002F920000}"/>
    <cellStyle name="40 % - Markeringsfarve5 4 2 2 2 2 4" xfId="17732" xr:uid="{00000000-0005-0000-0000-00005B2C0000}"/>
    <cellStyle name="40 % - Markeringsfarve5 4 2 2 2 2 4 2" xfId="40238" xr:uid="{00000000-0005-0000-0000-000030920000}"/>
    <cellStyle name="40 % - Markeringsfarve5 4 2 2 2 2 5" xfId="30005" xr:uid="{00000000-0005-0000-0000-00002D920000}"/>
    <cellStyle name="40 % - Markeringsfarve5 4 2 2 2 3" xfId="9129" xr:uid="{00000000-0005-0000-0000-00005C2C0000}"/>
    <cellStyle name="40 % - Markeringsfarve5 4 2 2 2 3 2" xfId="31778" xr:uid="{00000000-0005-0000-0000-000031920000}"/>
    <cellStyle name="40 % - Markeringsfarve5 4 2 2 2 4" xfId="17733" xr:uid="{00000000-0005-0000-0000-00005D2C0000}"/>
    <cellStyle name="40 % - Markeringsfarve5 4 2 2 2 4 2" xfId="40239" xr:uid="{00000000-0005-0000-0000-000032920000}"/>
    <cellStyle name="40 % - Markeringsfarve5 4 2 2 2 5" xfId="17734" xr:uid="{00000000-0005-0000-0000-00005E2C0000}"/>
    <cellStyle name="40 % - Markeringsfarve5 4 2 2 2 5 2" xfId="40240" xr:uid="{00000000-0005-0000-0000-000033920000}"/>
    <cellStyle name="40 % - Markeringsfarve5 4 2 2 2 6" xfId="28146" xr:uid="{00000000-0005-0000-0000-00002C920000}"/>
    <cellStyle name="40 % - Markeringsfarve5 4 2 2 3" xfId="6264" xr:uid="{00000000-0005-0000-0000-00005F2C0000}"/>
    <cellStyle name="40 % - Markeringsfarve5 4 2 2 3 2" xfId="17735" xr:uid="{00000000-0005-0000-0000-0000602C0000}"/>
    <cellStyle name="40 % - Markeringsfarve5 4 2 2 3 2 2" xfId="40241" xr:uid="{00000000-0005-0000-0000-000035920000}"/>
    <cellStyle name="40 % - Markeringsfarve5 4 2 2 3 3" xfId="17736" xr:uid="{00000000-0005-0000-0000-0000612C0000}"/>
    <cellStyle name="40 % - Markeringsfarve5 4 2 2 3 3 2" xfId="40242" xr:uid="{00000000-0005-0000-0000-000036920000}"/>
    <cellStyle name="40 % - Markeringsfarve5 4 2 2 3 4" xfId="17737" xr:uid="{00000000-0005-0000-0000-0000622C0000}"/>
    <cellStyle name="40 % - Markeringsfarve5 4 2 2 3 4 2" xfId="40243" xr:uid="{00000000-0005-0000-0000-000037920000}"/>
    <cellStyle name="40 % - Markeringsfarve5 4 2 2 3 5" xfId="30004" xr:uid="{00000000-0005-0000-0000-000034920000}"/>
    <cellStyle name="40 % - Markeringsfarve5 4 2 2 4" xfId="9128" xr:uid="{00000000-0005-0000-0000-0000632C0000}"/>
    <cellStyle name="40 % - Markeringsfarve5 4 2 2 4 2" xfId="17738" xr:uid="{00000000-0005-0000-0000-0000642C0000}"/>
    <cellStyle name="40 % - Markeringsfarve5 4 2 2 4 2 2" xfId="40244" xr:uid="{00000000-0005-0000-0000-000039920000}"/>
    <cellStyle name="40 % - Markeringsfarve5 4 2 2 4 3" xfId="17739" xr:uid="{00000000-0005-0000-0000-0000652C0000}"/>
    <cellStyle name="40 % - Markeringsfarve5 4 2 2 4 3 2" xfId="40245" xr:uid="{00000000-0005-0000-0000-00003A920000}"/>
    <cellStyle name="40 % - Markeringsfarve5 4 2 2 4 4" xfId="17740" xr:uid="{00000000-0005-0000-0000-0000662C0000}"/>
    <cellStyle name="40 % - Markeringsfarve5 4 2 2 4 4 2" xfId="40246" xr:uid="{00000000-0005-0000-0000-00003B920000}"/>
    <cellStyle name="40 % - Markeringsfarve5 4 2 2 4 5" xfId="31777" xr:uid="{00000000-0005-0000-0000-000038920000}"/>
    <cellStyle name="40 % - Markeringsfarve5 4 2 2 5" xfId="17741" xr:uid="{00000000-0005-0000-0000-0000672C0000}"/>
    <cellStyle name="40 % - Markeringsfarve5 4 2 2 5 2" xfId="40247" xr:uid="{00000000-0005-0000-0000-00003C920000}"/>
    <cellStyle name="40 % - Markeringsfarve5 4 2 2 6" xfId="17742" xr:uid="{00000000-0005-0000-0000-0000682C0000}"/>
    <cellStyle name="40 % - Markeringsfarve5 4 2 2 6 2" xfId="40248" xr:uid="{00000000-0005-0000-0000-00003D920000}"/>
    <cellStyle name="40 % - Markeringsfarve5 4 2 2 7" xfId="17743" xr:uid="{00000000-0005-0000-0000-0000692C0000}"/>
    <cellStyle name="40 % - Markeringsfarve5 4 2 2 7 2" xfId="40249" xr:uid="{00000000-0005-0000-0000-00003E920000}"/>
    <cellStyle name="40 % - Markeringsfarve5 4 2 2 8" xfId="28145" xr:uid="{00000000-0005-0000-0000-00002B920000}"/>
    <cellStyle name="40 % - Markeringsfarve5 4 2 3" xfId="17744" xr:uid="{00000000-0005-0000-0000-00006A2C0000}"/>
    <cellStyle name="40 % - Markeringsfarve5 4 2 3 2" xfId="17745" xr:uid="{00000000-0005-0000-0000-00006B2C0000}"/>
    <cellStyle name="40 % - Markeringsfarve5 4 2 3 3" xfId="17746" xr:uid="{00000000-0005-0000-0000-00006C2C0000}"/>
    <cellStyle name="40 % - Markeringsfarve5 4 2 3 3 2" xfId="17747" xr:uid="{00000000-0005-0000-0000-00006D2C0000}"/>
    <cellStyle name="40 % - Markeringsfarve5 4 2 3 3 2 2" xfId="40252" xr:uid="{00000000-0005-0000-0000-000041920000}"/>
    <cellStyle name="40 % - Markeringsfarve5 4 2 3 3 3" xfId="17748" xr:uid="{00000000-0005-0000-0000-00006E2C0000}"/>
    <cellStyle name="40 % - Markeringsfarve5 4 2 3 3 3 2" xfId="40253" xr:uid="{00000000-0005-0000-0000-000042920000}"/>
    <cellStyle name="40 % - Markeringsfarve5 4 2 3 3 4" xfId="40251" xr:uid="{00000000-0005-0000-0000-000040920000}"/>
    <cellStyle name="40 % - Markeringsfarve5 4 2 3 4" xfId="40250" xr:uid="{00000000-0005-0000-0000-00003F920000}"/>
    <cellStyle name="40 % - Markeringsfarve5 4 2 4" xfId="17749" xr:uid="{00000000-0005-0000-0000-00006F2C0000}"/>
    <cellStyle name="40 % - Markeringsfarve5 4 2 4 2" xfId="17750" xr:uid="{00000000-0005-0000-0000-0000702C0000}"/>
    <cellStyle name="40 % - Markeringsfarve5 4 2 4 2 2" xfId="40255" xr:uid="{00000000-0005-0000-0000-000044920000}"/>
    <cellStyle name="40 % - Markeringsfarve5 4 2 4 3" xfId="17751" xr:uid="{00000000-0005-0000-0000-0000712C0000}"/>
    <cellStyle name="40 % - Markeringsfarve5 4 2 4 3 2" xfId="40256" xr:uid="{00000000-0005-0000-0000-000045920000}"/>
    <cellStyle name="40 % - Markeringsfarve5 4 2 4 4" xfId="17752" xr:uid="{00000000-0005-0000-0000-0000722C0000}"/>
    <cellStyle name="40 % - Markeringsfarve5 4 2 4 4 2" xfId="40257" xr:uid="{00000000-0005-0000-0000-000046920000}"/>
    <cellStyle name="40 % - Markeringsfarve5 4 2 4 5" xfId="40254" xr:uid="{00000000-0005-0000-0000-000043920000}"/>
    <cellStyle name="40 % - Markeringsfarve5 4 2 5" xfId="17753" xr:uid="{00000000-0005-0000-0000-0000732C0000}"/>
    <cellStyle name="40 % - Markeringsfarve5 4 2 5 2" xfId="40258" xr:uid="{00000000-0005-0000-0000-000047920000}"/>
    <cellStyle name="40 % - Markeringsfarve5 4 2 6" xfId="17754" xr:uid="{00000000-0005-0000-0000-0000742C0000}"/>
    <cellStyle name="40 % - Markeringsfarve5 4 2 6 2" xfId="40259" xr:uid="{00000000-0005-0000-0000-000048920000}"/>
    <cellStyle name="40 % - Markeringsfarve5 4 2 7" xfId="17755" xr:uid="{00000000-0005-0000-0000-0000752C0000}"/>
    <cellStyle name="40 % - Markeringsfarve5 4 2 7 2" xfId="40260" xr:uid="{00000000-0005-0000-0000-000049920000}"/>
    <cellStyle name="40 % - Markeringsfarve5 4 3" xfId="1685" xr:uid="{00000000-0005-0000-0000-0000762C0000}"/>
    <cellStyle name="40 % - Markeringsfarve5 4 3 10" xfId="17756" xr:uid="{00000000-0005-0000-0000-0000772C0000}"/>
    <cellStyle name="40 % - Markeringsfarve5 4 3 10 2" xfId="40261" xr:uid="{00000000-0005-0000-0000-00004B920000}"/>
    <cellStyle name="40 % - Markeringsfarve5 4 3 11" xfId="28147" xr:uid="{00000000-0005-0000-0000-00004A920000}"/>
    <cellStyle name="40 % - Markeringsfarve5 4 3 2" xfId="1686" xr:uid="{00000000-0005-0000-0000-0000782C0000}"/>
    <cellStyle name="40 % - Markeringsfarve5 4 3 2 2" xfId="1687" xr:uid="{00000000-0005-0000-0000-0000792C0000}"/>
    <cellStyle name="40 % - Markeringsfarve5 4 3 2 2 2" xfId="6268" xr:uid="{00000000-0005-0000-0000-00007A2C0000}"/>
    <cellStyle name="40 % - Markeringsfarve5 4 3 2 2 2 2" xfId="17757" xr:uid="{00000000-0005-0000-0000-00007B2C0000}"/>
    <cellStyle name="40 % - Markeringsfarve5 4 3 2 2 2 2 2" xfId="40262" xr:uid="{00000000-0005-0000-0000-00004F920000}"/>
    <cellStyle name="40 % - Markeringsfarve5 4 3 2 2 2 3" xfId="17758" xr:uid="{00000000-0005-0000-0000-00007C2C0000}"/>
    <cellStyle name="40 % - Markeringsfarve5 4 3 2 2 2 3 2" xfId="40263" xr:uid="{00000000-0005-0000-0000-000050920000}"/>
    <cellStyle name="40 % - Markeringsfarve5 4 3 2 2 2 4" xfId="17759" xr:uid="{00000000-0005-0000-0000-00007D2C0000}"/>
    <cellStyle name="40 % - Markeringsfarve5 4 3 2 2 2 4 2" xfId="40264" xr:uid="{00000000-0005-0000-0000-000051920000}"/>
    <cellStyle name="40 % - Markeringsfarve5 4 3 2 2 2 5" xfId="30008" xr:uid="{00000000-0005-0000-0000-00004E920000}"/>
    <cellStyle name="40 % - Markeringsfarve5 4 3 2 2 3" xfId="9132" xr:uid="{00000000-0005-0000-0000-00007E2C0000}"/>
    <cellStyle name="40 % - Markeringsfarve5 4 3 2 2 3 2" xfId="31781" xr:uid="{00000000-0005-0000-0000-000052920000}"/>
    <cellStyle name="40 % - Markeringsfarve5 4 3 2 2 4" xfId="17760" xr:uid="{00000000-0005-0000-0000-00007F2C0000}"/>
    <cellStyle name="40 % - Markeringsfarve5 4 3 2 2 4 2" xfId="40265" xr:uid="{00000000-0005-0000-0000-000053920000}"/>
    <cellStyle name="40 % - Markeringsfarve5 4 3 2 2 5" xfId="17761" xr:uid="{00000000-0005-0000-0000-0000802C0000}"/>
    <cellStyle name="40 % - Markeringsfarve5 4 3 2 2 5 2" xfId="40266" xr:uid="{00000000-0005-0000-0000-000054920000}"/>
    <cellStyle name="40 % - Markeringsfarve5 4 3 2 2 6" xfId="28149" xr:uid="{00000000-0005-0000-0000-00004D920000}"/>
    <cellStyle name="40 % - Markeringsfarve5 4 3 2 3" xfId="6267" xr:uid="{00000000-0005-0000-0000-0000812C0000}"/>
    <cellStyle name="40 % - Markeringsfarve5 4 3 2 3 2" xfId="17762" xr:uid="{00000000-0005-0000-0000-0000822C0000}"/>
    <cellStyle name="40 % - Markeringsfarve5 4 3 2 3 2 2" xfId="40267" xr:uid="{00000000-0005-0000-0000-000056920000}"/>
    <cellStyle name="40 % - Markeringsfarve5 4 3 2 3 3" xfId="17763" xr:uid="{00000000-0005-0000-0000-0000832C0000}"/>
    <cellStyle name="40 % - Markeringsfarve5 4 3 2 3 3 2" xfId="40268" xr:uid="{00000000-0005-0000-0000-000057920000}"/>
    <cellStyle name="40 % - Markeringsfarve5 4 3 2 3 4" xfId="17764" xr:uid="{00000000-0005-0000-0000-0000842C0000}"/>
    <cellStyle name="40 % - Markeringsfarve5 4 3 2 3 4 2" xfId="40269" xr:uid="{00000000-0005-0000-0000-000058920000}"/>
    <cellStyle name="40 % - Markeringsfarve5 4 3 2 3 5" xfId="30007" xr:uid="{00000000-0005-0000-0000-000055920000}"/>
    <cellStyle name="40 % - Markeringsfarve5 4 3 2 4" xfId="9131" xr:uid="{00000000-0005-0000-0000-0000852C0000}"/>
    <cellStyle name="40 % - Markeringsfarve5 4 3 2 4 2" xfId="17765" xr:uid="{00000000-0005-0000-0000-0000862C0000}"/>
    <cellStyle name="40 % - Markeringsfarve5 4 3 2 4 2 2" xfId="40270" xr:uid="{00000000-0005-0000-0000-00005A920000}"/>
    <cellStyle name="40 % - Markeringsfarve5 4 3 2 4 3" xfId="17766" xr:uid="{00000000-0005-0000-0000-0000872C0000}"/>
    <cellStyle name="40 % - Markeringsfarve5 4 3 2 4 3 2" xfId="40271" xr:uid="{00000000-0005-0000-0000-00005B920000}"/>
    <cellStyle name="40 % - Markeringsfarve5 4 3 2 4 4" xfId="17767" xr:uid="{00000000-0005-0000-0000-0000882C0000}"/>
    <cellStyle name="40 % - Markeringsfarve5 4 3 2 4 4 2" xfId="40272" xr:uid="{00000000-0005-0000-0000-00005C920000}"/>
    <cellStyle name="40 % - Markeringsfarve5 4 3 2 4 5" xfId="31780" xr:uid="{00000000-0005-0000-0000-000059920000}"/>
    <cellStyle name="40 % - Markeringsfarve5 4 3 2 5" xfId="17768" xr:uid="{00000000-0005-0000-0000-0000892C0000}"/>
    <cellStyle name="40 % - Markeringsfarve5 4 3 2 5 2" xfId="40273" xr:uid="{00000000-0005-0000-0000-00005D920000}"/>
    <cellStyle name="40 % - Markeringsfarve5 4 3 2 6" xfId="17769" xr:uid="{00000000-0005-0000-0000-00008A2C0000}"/>
    <cellStyle name="40 % - Markeringsfarve5 4 3 2 6 2" xfId="40274" xr:uid="{00000000-0005-0000-0000-00005E920000}"/>
    <cellStyle name="40 % - Markeringsfarve5 4 3 2 7" xfId="17770" xr:uid="{00000000-0005-0000-0000-00008B2C0000}"/>
    <cellStyle name="40 % - Markeringsfarve5 4 3 2 7 2" xfId="40275" xr:uid="{00000000-0005-0000-0000-00005F920000}"/>
    <cellStyle name="40 % - Markeringsfarve5 4 3 2 8" xfId="28148" xr:uid="{00000000-0005-0000-0000-00004C920000}"/>
    <cellStyle name="40 % - Markeringsfarve5 4 3 3" xfId="1688" xr:uid="{00000000-0005-0000-0000-00008C2C0000}"/>
    <cellStyle name="40 % - Markeringsfarve5 4 3 3 2" xfId="1689" xr:uid="{00000000-0005-0000-0000-00008D2C0000}"/>
    <cellStyle name="40 % - Markeringsfarve5 4 3 3 2 2" xfId="6270" xr:uid="{00000000-0005-0000-0000-00008E2C0000}"/>
    <cellStyle name="40 % - Markeringsfarve5 4 3 3 2 2 2" xfId="17771" xr:uid="{00000000-0005-0000-0000-00008F2C0000}"/>
    <cellStyle name="40 % - Markeringsfarve5 4 3 3 2 2 2 2" xfId="40276" xr:uid="{00000000-0005-0000-0000-000063920000}"/>
    <cellStyle name="40 % - Markeringsfarve5 4 3 3 2 2 3" xfId="17772" xr:uid="{00000000-0005-0000-0000-0000902C0000}"/>
    <cellStyle name="40 % - Markeringsfarve5 4 3 3 2 2 3 2" xfId="40277" xr:uid="{00000000-0005-0000-0000-000064920000}"/>
    <cellStyle name="40 % - Markeringsfarve5 4 3 3 2 2 4" xfId="17773" xr:uid="{00000000-0005-0000-0000-0000912C0000}"/>
    <cellStyle name="40 % - Markeringsfarve5 4 3 3 2 2 4 2" xfId="40278" xr:uid="{00000000-0005-0000-0000-000065920000}"/>
    <cellStyle name="40 % - Markeringsfarve5 4 3 3 2 2 5" xfId="30010" xr:uid="{00000000-0005-0000-0000-000062920000}"/>
    <cellStyle name="40 % - Markeringsfarve5 4 3 3 2 3" xfId="9134" xr:uid="{00000000-0005-0000-0000-0000922C0000}"/>
    <cellStyle name="40 % - Markeringsfarve5 4 3 3 2 3 2" xfId="31783" xr:uid="{00000000-0005-0000-0000-000066920000}"/>
    <cellStyle name="40 % - Markeringsfarve5 4 3 3 2 4" xfId="17774" xr:uid="{00000000-0005-0000-0000-0000932C0000}"/>
    <cellStyle name="40 % - Markeringsfarve5 4 3 3 2 4 2" xfId="40279" xr:uid="{00000000-0005-0000-0000-000067920000}"/>
    <cellStyle name="40 % - Markeringsfarve5 4 3 3 2 5" xfId="17775" xr:uid="{00000000-0005-0000-0000-0000942C0000}"/>
    <cellStyle name="40 % - Markeringsfarve5 4 3 3 2 5 2" xfId="40280" xr:uid="{00000000-0005-0000-0000-000068920000}"/>
    <cellStyle name="40 % - Markeringsfarve5 4 3 3 2 6" xfId="28151" xr:uid="{00000000-0005-0000-0000-000061920000}"/>
    <cellStyle name="40 % - Markeringsfarve5 4 3 3 3" xfId="6269" xr:uid="{00000000-0005-0000-0000-0000952C0000}"/>
    <cellStyle name="40 % - Markeringsfarve5 4 3 3 3 2" xfId="17776" xr:uid="{00000000-0005-0000-0000-0000962C0000}"/>
    <cellStyle name="40 % - Markeringsfarve5 4 3 3 3 2 2" xfId="40281" xr:uid="{00000000-0005-0000-0000-00006A920000}"/>
    <cellStyle name="40 % - Markeringsfarve5 4 3 3 3 3" xfId="17777" xr:uid="{00000000-0005-0000-0000-0000972C0000}"/>
    <cellStyle name="40 % - Markeringsfarve5 4 3 3 3 3 2" xfId="40282" xr:uid="{00000000-0005-0000-0000-00006B920000}"/>
    <cellStyle name="40 % - Markeringsfarve5 4 3 3 3 4" xfId="17778" xr:uid="{00000000-0005-0000-0000-0000982C0000}"/>
    <cellStyle name="40 % - Markeringsfarve5 4 3 3 3 4 2" xfId="40283" xr:uid="{00000000-0005-0000-0000-00006C920000}"/>
    <cellStyle name="40 % - Markeringsfarve5 4 3 3 3 5" xfId="30009" xr:uid="{00000000-0005-0000-0000-000069920000}"/>
    <cellStyle name="40 % - Markeringsfarve5 4 3 3 4" xfId="9133" xr:uid="{00000000-0005-0000-0000-0000992C0000}"/>
    <cellStyle name="40 % - Markeringsfarve5 4 3 3 4 2" xfId="31782" xr:uid="{00000000-0005-0000-0000-00006D920000}"/>
    <cellStyle name="40 % - Markeringsfarve5 4 3 3 5" xfId="17779" xr:uid="{00000000-0005-0000-0000-00009A2C0000}"/>
    <cellStyle name="40 % - Markeringsfarve5 4 3 3 5 2" xfId="40284" xr:uid="{00000000-0005-0000-0000-00006E920000}"/>
    <cellStyle name="40 % - Markeringsfarve5 4 3 3 6" xfId="17780" xr:uid="{00000000-0005-0000-0000-00009B2C0000}"/>
    <cellStyle name="40 % - Markeringsfarve5 4 3 3 6 2" xfId="40285" xr:uid="{00000000-0005-0000-0000-00006F920000}"/>
    <cellStyle name="40 % - Markeringsfarve5 4 3 3 7" xfId="28150" xr:uid="{00000000-0005-0000-0000-000060920000}"/>
    <cellStyle name="40 % - Markeringsfarve5 4 3 4" xfId="1690" xr:uid="{00000000-0005-0000-0000-00009C2C0000}"/>
    <cellStyle name="40 % - Markeringsfarve5 4 3 4 2" xfId="6271" xr:uid="{00000000-0005-0000-0000-00009D2C0000}"/>
    <cellStyle name="40 % - Markeringsfarve5 4 3 4 2 2" xfId="17781" xr:uid="{00000000-0005-0000-0000-00009E2C0000}"/>
    <cellStyle name="40 % - Markeringsfarve5 4 3 4 2 2 2" xfId="40286" xr:uid="{00000000-0005-0000-0000-000072920000}"/>
    <cellStyle name="40 % - Markeringsfarve5 4 3 4 2 3" xfId="17782" xr:uid="{00000000-0005-0000-0000-00009F2C0000}"/>
    <cellStyle name="40 % - Markeringsfarve5 4 3 4 2 3 2" xfId="40287" xr:uid="{00000000-0005-0000-0000-000073920000}"/>
    <cellStyle name="40 % - Markeringsfarve5 4 3 4 2 4" xfId="17783" xr:uid="{00000000-0005-0000-0000-0000A02C0000}"/>
    <cellStyle name="40 % - Markeringsfarve5 4 3 4 2 4 2" xfId="40288" xr:uid="{00000000-0005-0000-0000-000074920000}"/>
    <cellStyle name="40 % - Markeringsfarve5 4 3 4 2 5" xfId="30011" xr:uid="{00000000-0005-0000-0000-000071920000}"/>
    <cellStyle name="40 % - Markeringsfarve5 4 3 4 3" xfId="9135" xr:uid="{00000000-0005-0000-0000-0000A12C0000}"/>
    <cellStyle name="40 % - Markeringsfarve5 4 3 4 3 2" xfId="31784" xr:uid="{00000000-0005-0000-0000-000075920000}"/>
    <cellStyle name="40 % - Markeringsfarve5 4 3 4 4" xfId="17784" xr:uid="{00000000-0005-0000-0000-0000A22C0000}"/>
    <cellStyle name="40 % - Markeringsfarve5 4 3 4 4 2" xfId="40289" xr:uid="{00000000-0005-0000-0000-000076920000}"/>
    <cellStyle name="40 % - Markeringsfarve5 4 3 4 5" xfId="17785" xr:uid="{00000000-0005-0000-0000-0000A32C0000}"/>
    <cellStyle name="40 % - Markeringsfarve5 4 3 4 5 2" xfId="40290" xr:uid="{00000000-0005-0000-0000-000077920000}"/>
    <cellStyle name="40 % - Markeringsfarve5 4 3 4 6" xfId="28152" xr:uid="{00000000-0005-0000-0000-000070920000}"/>
    <cellStyle name="40 % - Markeringsfarve5 4 3 5" xfId="1691" xr:uid="{00000000-0005-0000-0000-0000A42C0000}"/>
    <cellStyle name="40 % - Markeringsfarve5 4 3 5 2" xfId="6272" xr:uid="{00000000-0005-0000-0000-0000A52C0000}"/>
    <cellStyle name="40 % - Markeringsfarve5 4 3 5 2 2" xfId="17786" xr:uid="{00000000-0005-0000-0000-0000A62C0000}"/>
    <cellStyle name="40 % - Markeringsfarve5 4 3 5 2 2 2" xfId="40291" xr:uid="{00000000-0005-0000-0000-00007A920000}"/>
    <cellStyle name="40 % - Markeringsfarve5 4 3 5 2 3" xfId="17787" xr:uid="{00000000-0005-0000-0000-0000A72C0000}"/>
    <cellStyle name="40 % - Markeringsfarve5 4 3 5 2 3 2" xfId="40292" xr:uid="{00000000-0005-0000-0000-00007B920000}"/>
    <cellStyle name="40 % - Markeringsfarve5 4 3 5 2 4" xfId="17788" xr:uid="{00000000-0005-0000-0000-0000A82C0000}"/>
    <cellStyle name="40 % - Markeringsfarve5 4 3 5 2 4 2" xfId="40293" xr:uid="{00000000-0005-0000-0000-00007C920000}"/>
    <cellStyle name="40 % - Markeringsfarve5 4 3 5 2 5" xfId="30012" xr:uid="{00000000-0005-0000-0000-000079920000}"/>
    <cellStyle name="40 % - Markeringsfarve5 4 3 5 3" xfId="9136" xr:uid="{00000000-0005-0000-0000-0000A92C0000}"/>
    <cellStyle name="40 % - Markeringsfarve5 4 3 5 3 2" xfId="31785" xr:uid="{00000000-0005-0000-0000-00007D920000}"/>
    <cellStyle name="40 % - Markeringsfarve5 4 3 5 4" xfId="17789" xr:uid="{00000000-0005-0000-0000-0000AA2C0000}"/>
    <cellStyle name="40 % - Markeringsfarve5 4 3 5 4 2" xfId="40294" xr:uid="{00000000-0005-0000-0000-00007E920000}"/>
    <cellStyle name="40 % - Markeringsfarve5 4 3 5 5" xfId="17790" xr:uid="{00000000-0005-0000-0000-0000AB2C0000}"/>
    <cellStyle name="40 % - Markeringsfarve5 4 3 5 5 2" xfId="40295" xr:uid="{00000000-0005-0000-0000-00007F920000}"/>
    <cellStyle name="40 % - Markeringsfarve5 4 3 5 6" xfId="28153" xr:uid="{00000000-0005-0000-0000-000078920000}"/>
    <cellStyle name="40 % - Markeringsfarve5 4 3 6" xfId="6266" xr:uid="{00000000-0005-0000-0000-0000AC2C0000}"/>
    <cellStyle name="40 % - Markeringsfarve5 4 3 6 2" xfId="17791" xr:uid="{00000000-0005-0000-0000-0000AD2C0000}"/>
    <cellStyle name="40 % - Markeringsfarve5 4 3 6 2 2" xfId="40296" xr:uid="{00000000-0005-0000-0000-000081920000}"/>
    <cellStyle name="40 % - Markeringsfarve5 4 3 6 3" xfId="17792" xr:uid="{00000000-0005-0000-0000-0000AE2C0000}"/>
    <cellStyle name="40 % - Markeringsfarve5 4 3 6 3 2" xfId="40297" xr:uid="{00000000-0005-0000-0000-000082920000}"/>
    <cellStyle name="40 % - Markeringsfarve5 4 3 6 4" xfId="17793" xr:uid="{00000000-0005-0000-0000-0000AF2C0000}"/>
    <cellStyle name="40 % - Markeringsfarve5 4 3 6 4 2" xfId="40298" xr:uid="{00000000-0005-0000-0000-000083920000}"/>
    <cellStyle name="40 % - Markeringsfarve5 4 3 6 5" xfId="30006" xr:uid="{00000000-0005-0000-0000-000080920000}"/>
    <cellStyle name="40 % - Markeringsfarve5 4 3 7" xfId="9130" xr:uid="{00000000-0005-0000-0000-0000B02C0000}"/>
    <cellStyle name="40 % - Markeringsfarve5 4 3 7 2" xfId="17794" xr:uid="{00000000-0005-0000-0000-0000B12C0000}"/>
    <cellStyle name="40 % - Markeringsfarve5 4 3 7 2 2" xfId="40299" xr:uid="{00000000-0005-0000-0000-000085920000}"/>
    <cellStyle name="40 % - Markeringsfarve5 4 3 7 3" xfId="17795" xr:uid="{00000000-0005-0000-0000-0000B22C0000}"/>
    <cellStyle name="40 % - Markeringsfarve5 4 3 7 3 2" xfId="40300" xr:uid="{00000000-0005-0000-0000-000086920000}"/>
    <cellStyle name="40 % - Markeringsfarve5 4 3 7 4" xfId="17796" xr:uid="{00000000-0005-0000-0000-0000B32C0000}"/>
    <cellStyle name="40 % - Markeringsfarve5 4 3 7 4 2" xfId="40301" xr:uid="{00000000-0005-0000-0000-000087920000}"/>
    <cellStyle name="40 % - Markeringsfarve5 4 3 7 5" xfId="31779" xr:uid="{00000000-0005-0000-0000-000084920000}"/>
    <cellStyle name="40 % - Markeringsfarve5 4 3 8" xfId="17797" xr:uid="{00000000-0005-0000-0000-0000B42C0000}"/>
    <cellStyle name="40 % - Markeringsfarve5 4 3 8 2" xfId="40302" xr:uid="{00000000-0005-0000-0000-000088920000}"/>
    <cellStyle name="40 % - Markeringsfarve5 4 3 9" xfId="17798" xr:uid="{00000000-0005-0000-0000-0000B52C0000}"/>
    <cellStyle name="40 % - Markeringsfarve5 4 3 9 2" xfId="40303" xr:uid="{00000000-0005-0000-0000-000089920000}"/>
    <cellStyle name="40 % - Markeringsfarve5 4 4" xfId="1692" xr:uid="{00000000-0005-0000-0000-0000B62C0000}"/>
    <cellStyle name="40 % - Markeringsfarve5 4 4 10" xfId="17799" xr:uid="{00000000-0005-0000-0000-0000B72C0000}"/>
    <cellStyle name="40 % - Markeringsfarve5 4 4 10 2" xfId="40304" xr:uid="{00000000-0005-0000-0000-00008B920000}"/>
    <cellStyle name="40 % - Markeringsfarve5 4 4 11" xfId="28154" xr:uid="{00000000-0005-0000-0000-00008A920000}"/>
    <cellStyle name="40 % - Markeringsfarve5 4 4 2" xfId="1693" xr:uid="{00000000-0005-0000-0000-0000B82C0000}"/>
    <cellStyle name="40 % - Markeringsfarve5 4 4 2 2" xfId="1694" xr:uid="{00000000-0005-0000-0000-0000B92C0000}"/>
    <cellStyle name="40 % - Markeringsfarve5 4 4 2 2 2" xfId="6275" xr:uid="{00000000-0005-0000-0000-0000BA2C0000}"/>
    <cellStyle name="40 % - Markeringsfarve5 4 4 2 2 2 2" xfId="17800" xr:uid="{00000000-0005-0000-0000-0000BB2C0000}"/>
    <cellStyle name="40 % - Markeringsfarve5 4 4 2 2 2 2 2" xfId="40305" xr:uid="{00000000-0005-0000-0000-00008F920000}"/>
    <cellStyle name="40 % - Markeringsfarve5 4 4 2 2 2 3" xfId="17801" xr:uid="{00000000-0005-0000-0000-0000BC2C0000}"/>
    <cellStyle name="40 % - Markeringsfarve5 4 4 2 2 2 3 2" xfId="40306" xr:uid="{00000000-0005-0000-0000-000090920000}"/>
    <cellStyle name="40 % - Markeringsfarve5 4 4 2 2 2 4" xfId="17802" xr:uid="{00000000-0005-0000-0000-0000BD2C0000}"/>
    <cellStyle name="40 % - Markeringsfarve5 4 4 2 2 2 4 2" xfId="40307" xr:uid="{00000000-0005-0000-0000-000091920000}"/>
    <cellStyle name="40 % - Markeringsfarve5 4 4 2 2 2 5" xfId="30015" xr:uid="{00000000-0005-0000-0000-00008E920000}"/>
    <cellStyle name="40 % - Markeringsfarve5 4 4 2 2 3" xfId="9139" xr:uid="{00000000-0005-0000-0000-0000BE2C0000}"/>
    <cellStyle name="40 % - Markeringsfarve5 4 4 2 2 3 2" xfId="31788" xr:uid="{00000000-0005-0000-0000-000092920000}"/>
    <cellStyle name="40 % - Markeringsfarve5 4 4 2 2 4" xfId="17803" xr:uid="{00000000-0005-0000-0000-0000BF2C0000}"/>
    <cellStyle name="40 % - Markeringsfarve5 4 4 2 2 4 2" xfId="40308" xr:uid="{00000000-0005-0000-0000-000093920000}"/>
    <cellStyle name="40 % - Markeringsfarve5 4 4 2 2 5" xfId="17804" xr:uid="{00000000-0005-0000-0000-0000C02C0000}"/>
    <cellStyle name="40 % - Markeringsfarve5 4 4 2 2 5 2" xfId="40309" xr:uid="{00000000-0005-0000-0000-000094920000}"/>
    <cellStyle name="40 % - Markeringsfarve5 4 4 2 2 6" xfId="28156" xr:uid="{00000000-0005-0000-0000-00008D920000}"/>
    <cellStyle name="40 % - Markeringsfarve5 4 4 2 3" xfId="6274" xr:uid="{00000000-0005-0000-0000-0000C12C0000}"/>
    <cellStyle name="40 % - Markeringsfarve5 4 4 2 3 2" xfId="17805" xr:uid="{00000000-0005-0000-0000-0000C22C0000}"/>
    <cellStyle name="40 % - Markeringsfarve5 4 4 2 3 2 2" xfId="40310" xr:uid="{00000000-0005-0000-0000-000096920000}"/>
    <cellStyle name="40 % - Markeringsfarve5 4 4 2 3 3" xfId="17806" xr:uid="{00000000-0005-0000-0000-0000C32C0000}"/>
    <cellStyle name="40 % - Markeringsfarve5 4 4 2 3 3 2" xfId="40311" xr:uid="{00000000-0005-0000-0000-000097920000}"/>
    <cellStyle name="40 % - Markeringsfarve5 4 4 2 3 4" xfId="17807" xr:uid="{00000000-0005-0000-0000-0000C42C0000}"/>
    <cellStyle name="40 % - Markeringsfarve5 4 4 2 3 4 2" xfId="40312" xr:uid="{00000000-0005-0000-0000-000098920000}"/>
    <cellStyle name="40 % - Markeringsfarve5 4 4 2 3 5" xfId="30014" xr:uid="{00000000-0005-0000-0000-000095920000}"/>
    <cellStyle name="40 % - Markeringsfarve5 4 4 2 4" xfId="9138" xr:uid="{00000000-0005-0000-0000-0000C52C0000}"/>
    <cellStyle name="40 % - Markeringsfarve5 4 4 2 4 2" xfId="17808" xr:uid="{00000000-0005-0000-0000-0000C62C0000}"/>
    <cellStyle name="40 % - Markeringsfarve5 4 4 2 4 2 2" xfId="40313" xr:uid="{00000000-0005-0000-0000-00009A920000}"/>
    <cellStyle name="40 % - Markeringsfarve5 4 4 2 4 3" xfId="17809" xr:uid="{00000000-0005-0000-0000-0000C72C0000}"/>
    <cellStyle name="40 % - Markeringsfarve5 4 4 2 4 3 2" xfId="40314" xr:uid="{00000000-0005-0000-0000-00009B920000}"/>
    <cellStyle name="40 % - Markeringsfarve5 4 4 2 4 4" xfId="17810" xr:uid="{00000000-0005-0000-0000-0000C82C0000}"/>
    <cellStyle name="40 % - Markeringsfarve5 4 4 2 4 4 2" xfId="40315" xr:uid="{00000000-0005-0000-0000-00009C920000}"/>
    <cellStyle name="40 % - Markeringsfarve5 4 4 2 4 5" xfId="31787" xr:uid="{00000000-0005-0000-0000-000099920000}"/>
    <cellStyle name="40 % - Markeringsfarve5 4 4 2 5" xfId="17811" xr:uid="{00000000-0005-0000-0000-0000C92C0000}"/>
    <cellStyle name="40 % - Markeringsfarve5 4 4 2 5 2" xfId="40316" xr:uid="{00000000-0005-0000-0000-00009D920000}"/>
    <cellStyle name="40 % - Markeringsfarve5 4 4 2 6" xfId="17812" xr:uid="{00000000-0005-0000-0000-0000CA2C0000}"/>
    <cellStyle name="40 % - Markeringsfarve5 4 4 2 6 2" xfId="40317" xr:uid="{00000000-0005-0000-0000-00009E920000}"/>
    <cellStyle name="40 % - Markeringsfarve5 4 4 2 7" xfId="17813" xr:uid="{00000000-0005-0000-0000-0000CB2C0000}"/>
    <cellStyle name="40 % - Markeringsfarve5 4 4 2 7 2" xfId="40318" xr:uid="{00000000-0005-0000-0000-00009F920000}"/>
    <cellStyle name="40 % - Markeringsfarve5 4 4 2 8" xfId="28155" xr:uid="{00000000-0005-0000-0000-00008C920000}"/>
    <cellStyle name="40 % - Markeringsfarve5 4 4 3" xfId="1695" xr:uid="{00000000-0005-0000-0000-0000CC2C0000}"/>
    <cellStyle name="40 % - Markeringsfarve5 4 4 3 2" xfId="1696" xr:uid="{00000000-0005-0000-0000-0000CD2C0000}"/>
    <cellStyle name="40 % - Markeringsfarve5 4 4 3 2 2" xfId="6277" xr:uid="{00000000-0005-0000-0000-0000CE2C0000}"/>
    <cellStyle name="40 % - Markeringsfarve5 4 4 3 2 2 2" xfId="17814" xr:uid="{00000000-0005-0000-0000-0000CF2C0000}"/>
    <cellStyle name="40 % - Markeringsfarve5 4 4 3 2 2 2 2" xfId="40319" xr:uid="{00000000-0005-0000-0000-0000A3920000}"/>
    <cellStyle name="40 % - Markeringsfarve5 4 4 3 2 2 3" xfId="17815" xr:uid="{00000000-0005-0000-0000-0000D02C0000}"/>
    <cellStyle name="40 % - Markeringsfarve5 4 4 3 2 2 3 2" xfId="40320" xr:uid="{00000000-0005-0000-0000-0000A4920000}"/>
    <cellStyle name="40 % - Markeringsfarve5 4 4 3 2 2 4" xfId="17816" xr:uid="{00000000-0005-0000-0000-0000D12C0000}"/>
    <cellStyle name="40 % - Markeringsfarve5 4 4 3 2 2 4 2" xfId="40321" xr:uid="{00000000-0005-0000-0000-0000A5920000}"/>
    <cellStyle name="40 % - Markeringsfarve5 4 4 3 2 2 5" xfId="30017" xr:uid="{00000000-0005-0000-0000-0000A2920000}"/>
    <cellStyle name="40 % - Markeringsfarve5 4 4 3 2 3" xfId="9141" xr:uid="{00000000-0005-0000-0000-0000D22C0000}"/>
    <cellStyle name="40 % - Markeringsfarve5 4 4 3 2 3 2" xfId="31790" xr:uid="{00000000-0005-0000-0000-0000A6920000}"/>
    <cellStyle name="40 % - Markeringsfarve5 4 4 3 2 4" xfId="17817" xr:uid="{00000000-0005-0000-0000-0000D32C0000}"/>
    <cellStyle name="40 % - Markeringsfarve5 4 4 3 2 4 2" xfId="40322" xr:uid="{00000000-0005-0000-0000-0000A7920000}"/>
    <cellStyle name="40 % - Markeringsfarve5 4 4 3 2 5" xfId="17818" xr:uid="{00000000-0005-0000-0000-0000D42C0000}"/>
    <cellStyle name="40 % - Markeringsfarve5 4 4 3 2 5 2" xfId="40323" xr:uid="{00000000-0005-0000-0000-0000A8920000}"/>
    <cellStyle name="40 % - Markeringsfarve5 4 4 3 2 6" xfId="28158" xr:uid="{00000000-0005-0000-0000-0000A1920000}"/>
    <cellStyle name="40 % - Markeringsfarve5 4 4 3 3" xfId="6276" xr:uid="{00000000-0005-0000-0000-0000D52C0000}"/>
    <cellStyle name="40 % - Markeringsfarve5 4 4 3 3 2" xfId="17819" xr:uid="{00000000-0005-0000-0000-0000D62C0000}"/>
    <cellStyle name="40 % - Markeringsfarve5 4 4 3 3 2 2" xfId="40324" xr:uid="{00000000-0005-0000-0000-0000AA920000}"/>
    <cellStyle name="40 % - Markeringsfarve5 4 4 3 3 3" xfId="17820" xr:uid="{00000000-0005-0000-0000-0000D72C0000}"/>
    <cellStyle name="40 % - Markeringsfarve5 4 4 3 3 3 2" xfId="40325" xr:uid="{00000000-0005-0000-0000-0000AB920000}"/>
    <cellStyle name="40 % - Markeringsfarve5 4 4 3 3 4" xfId="17821" xr:uid="{00000000-0005-0000-0000-0000D82C0000}"/>
    <cellStyle name="40 % - Markeringsfarve5 4 4 3 3 4 2" xfId="40326" xr:uid="{00000000-0005-0000-0000-0000AC920000}"/>
    <cellStyle name="40 % - Markeringsfarve5 4 4 3 3 5" xfId="30016" xr:uid="{00000000-0005-0000-0000-0000A9920000}"/>
    <cellStyle name="40 % - Markeringsfarve5 4 4 3 4" xfId="9140" xr:uid="{00000000-0005-0000-0000-0000D92C0000}"/>
    <cellStyle name="40 % - Markeringsfarve5 4 4 3 4 2" xfId="31789" xr:uid="{00000000-0005-0000-0000-0000AD920000}"/>
    <cellStyle name="40 % - Markeringsfarve5 4 4 3 5" xfId="17822" xr:uid="{00000000-0005-0000-0000-0000DA2C0000}"/>
    <cellStyle name="40 % - Markeringsfarve5 4 4 3 5 2" xfId="40327" xr:uid="{00000000-0005-0000-0000-0000AE920000}"/>
    <cellStyle name="40 % - Markeringsfarve5 4 4 3 6" xfId="17823" xr:uid="{00000000-0005-0000-0000-0000DB2C0000}"/>
    <cellStyle name="40 % - Markeringsfarve5 4 4 3 6 2" xfId="40328" xr:uid="{00000000-0005-0000-0000-0000AF920000}"/>
    <cellStyle name="40 % - Markeringsfarve5 4 4 3 7" xfId="28157" xr:uid="{00000000-0005-0000-0000-0000A0920000}"/>
    <cellStyle name="40 % - Markeringsfarve5 4 4 4" xfId="1697" xr:uid="{00000000-0005-0000-0000-0000DC2C0000}"/>
    <cellStyle name="40 % - Markeringsfarve5 4 4 4 2" xfId="6278" xr:uid="{00000000-0005-0000-0000-0000DD2C0000}"/>
    <cellStyle name="40 % - Markeringsfarve5 4 4 4 2 2" xfId="17824" xr:uid="{00000000-0005-0000-0000-0000DE2C0000}"/>
    <cellStyle name="40 % - Markeringsfarve5 4 4 4 2 2 2" xfId="40329" xr:uid="{00000000-0005-0000-0000-0000B2920000}"/>
    <cellStyle name="40 % - Markeringsfarve5 4 4 4 2 3" xfId="17825" xr:uid="{00000000-0005-0000-0000-0000DF2C0000}"/>
    <cellStyle name="40 % - Markeringsfarve5 4 4 4 2 3 2" xfId="40330" xr:uid="{00000000-0005-0000-0000-0000B3920000}"/>
    <cellStyle name="40 % - Markeringsfarve5 4 4 4 2 4" xfId="17826" xr:uid="{00000000-0005-0000-0000-0000E02C0000}"/>
    <cellStyle name="40 % - Markeringsfarve5 4 4 4 2 4 2" xfId="40331" xr:uid="{00000000-0005-0000-0000-0000B4920000}"/>
    <cellStyle name="40 % - Markeringsfarve5 4 4 4 2 5" xfId="30018" xr:uid="{00000000-0005-0000-0000-0000B1920000}"/>
    <cellStyle name="40 % - Markeringsfarve5 4 4 4 3" xfId="9142" xr:uid="{00000000-0005-0000-0000-0000E12C0000}"/>
    <cellStyle name="40 % - Markeringsfarve5 4 4 4 3 2" xfId="31791" xr:uid="{00000000-0005-0000-0000-0000B5920000}"/>
    <cellStyle name="40 % - Markeringsfarve5 4 4 4 4" xfId="17827" xr:uid="{00000000-0005-0000-0000-0000E22C0000}"/>
    <cellStyle name="40 % - Markeringsfarve5 4 4 4 4 2" xfId="40332" xr:uid="{00000000-0005-0000-0000-0000B6920000}"/>
    <cellStyle name="40 % - Markeringsfarve5 4 4 4 5" xfId="17828" xr:uid="{00000000-0005-0000-0000-0000E32C0000}"/>
    <cellStyle name="40 % - Markeringsfarve5 4 4 4 5 2" xfId="40333" xr:uid="{00000000-0005-0000-0000-0000B7920000}"/>
    <cellStyle name="40 % - Markeringsfarve5 4 4 4 6" xfId="28159" xr:uid="{00000000-0005-0000-0000-0000B0920000}"/>
    <cellStyle name="40 % - Markeringsfarve5 4 4 5" xfId="1698" xr:uid="{00000000-0005-0000-0000-0000E42C0000}"/>
    <cellStyle name="40 % - Markeringsfarve5 4 4 5 2" xfId="6279" xr:uid="{00000000-0005-0000-0000-0000E52C0000}"/>
    <cellStyle name="40 % - Markeringsfarve5 4 4 5 2 2" xfId="17829" xr:uid="{00000000-0005-0000-0000-0000E62C0000}"/>
    <cellStyle name="40 % - Markeringsfarve5 4 4 5 2 2 2" xfId="40334" xr:uid="{00000000-0005-0000-0000-0000BA920000}"/>
    <cellStyle name="40 % - Markeringsfarve5 4 4 5 2 3" xfId="17830" xr:uid="{00000000-0005-0000-0000-0000E72C0000}"/>
    <cellStyle name="40 % - Markeringsfarve5 4 4 5 2 3 2" xfId="40335" xr:uid="{00000000-0005-0000-0000-0000BB920000}"/>
    <cellStyle name="40 % - Markeringsfarve5 4 4 5 2 4" xfId="17831" xr:uid="{00000000-0005-0000-0000-0000E82C0000}"/>
    <cellStyle name="40 % - Markeringsfarve5 4 4 5 2 4 2" xfId="40336" xr:uid="{00000000-0005-0000-0000-0000BC920000}"/>
    <cellStyle name="40 % - Markeringsfarve5 4 4 5 2 5" xfId="30019" xr:uid="{00000000-0005-0000-0000-0000B9920000}"/>
    <cellStyle name="40 % - Markeringsfarve5 4 4 5 3" xfId="9143" xr:uid="{00000000-0005-0000-0000-0000E92C0000}"/>
    <cellStyle name="40 % - Markeringsfarve5 4 4 5 3 2" xfId="31792" xr:uid="{00000000-0005-0000-0000-0000BD920000}"/>
    <cellStyle name="40 % - Markeringsfarve5 4 4 5 4" xfId="17832" xr:uid="{00000000-0005-0000-0000-0000EA2C0000}"/>
    <cellStyle name="40 % - Markeringsfarve5 4 4 5 4 2" xfId="40337" xr:uid="{00000000-0005-0000-0000-0000BE920000}"/>
    <cellStyle name="40 % - Markeringsfarve5 4 4 5 5" xfId="17833" xr:uid="{00000000-0005-0000-0000-0000EB2C0000}"/>
    <cellStyle name="40 % - Markeringsfarve5 4 4 5 5 2" xfId="40338" xr:uid="{00000000-0005-0000-0000-0000BF920000}"/>
    <cellStyle name="40 % - Markeringsfarve5 4 4 5 6" xfId="28160" xr:uid="{00000000-0005-0000-0000-0000B8920000}"/>
    <cellStyle name="40 % - Markeringsfarve5 4 4 6" xfId="6273" xr:uid="{00000000-0005-0000-0000-0000EC2C0000}"/>
    <cellStyle name="40 % - Markeringsfarve5 4 4 6 2" xfId="17834" xr:uid="{00000000-0005-0000-0000-0000ED2C0000}"/>
    <cellStyle name="40 % - Markeringsfarve5 4 4 6 2 2" xfId="40339" xr:uid="{00000000-0005-0000-0000-0000C1920000}"/>
    <cellStyle name="40 % - Markeringsfarve5 4 4 6 3" xfId="17835" xr:uid="{00000000-0005-0000-0000-0000EE2C0000}"/>
    <cellStyle name="40 % - Markeringsfarve5 4 4 6 3 2" xfId="40340" xr:uid="{00000000-0005-0000-0000-0000C2920000}"/>
    <cellStyle name="40 % - Markeringsfarve5 4 4 6 4" xfId="17836" xr:uid="{00000000-0005-0000-0000-0000EF2C0000}"/>
    <cellStyle name="40 % - Markeringsfarve5 4 4 6 4 2" xfId="40341" xr:uid="{00000000-0005-0000-0000-0000C3920000}"/>
    <cellStyle name="40 % - Markeringsfarve5 4 4 6 5" xfId="30013" xr:uid="{00000000-0005-0000-0000-0000C0920000}"/>
    <cellStyle name="40 % - Markeringsfarve5 4 4 7" xfId="9137" xr:uid="{00000000-0005-0000-0000-0000F02C0000}"/>
    <cellStyle name="40 % - Markeringsfarve5 4 4 7 2" xfId="17837" xr:uid="{00000000-0005-0000-0000-0000F12C0000}"/>
    <cellStyle name="40 % - Markeringsfarve5 4 4 7 2 2" xfId="40342" xr:uid="{00000000-0005-0000-0000-0000C5920000}"/>
    <cellStyle name="40 % - Markeringsfarve5 4 4 7 3" xfId="17838" xr:uid="{00000000-0005-0000-0000-0000F22C0000}"/>
    <cellStyle name="40 % - Markeringsfarve5 4 4 7 3 2" xfId="40343" xr:uid="{00000000-0005-0000-0000-0000C6920000}"/>
    <cellStyle name="40 % - Markeringsfarve5 4 4 7 4" xfId="17839" xr:uid="{00000000-0005-0000-0000-0000F32C0000}"/>
    <cellStyle name="40 % - Markeringsfarve5 4 4 7 4 2" xfId="40344" xr:uid="{00000000-0005-0000-0000-0000C7920000}"/>
    <cellStyle name="40 % - Markeringsfarve5 4 4 7 5" xfId="31786" xr:uid="{00000000-0005-0000-0000-0000C4920000}"/>
    <cellStyle name="40 % - Markeringsfarve5 4 4 8" xfId="17840" xr:uid="{00000000-0005-0000-0000-0000F42C0000}"/>
    <cellStyle name="40 % - Markeringsfarve5 4 4 8 2" xfId="40345" xr:uid="{00000000-0005-0000-0000-0000C8920000}"/>
    <cellStyle name="40 % - Markeringsfarve5 4 4 9" xfId="17841" xr:uid="{00000000-0005-0000-0000-0000F52C0000}"/>
    <cellStyle name="40 % - Markeringsfarve5 4 4 9 2" xfId="40346" xr:uid="{00000000-0005-0000-0000-0000C9920000}"/>
    <cellStyle name="40 % - Markeringsfarve5 4 5" xfId="1699" xr:uid="{00000000-0005-0000-0000-0000F62C0000}"/>
    <cellStyle name="40 % - Markeringsfarve5 4 5 2" xfId="17842" xr:uid="{00000000-0005-0000-0000-0000F72C0000}"/>
    <cellStyle name="40 % - Markeringsfarve5 4 5 2 2" xfId="17843" xr:uid="{00000000-0005-0000-0000-0000F82C0000}"/>
    <cellStyle name="40 % - Markeringsfarve5 4 5 2 3" xfId="17844" xr:uid="{00000000-0005-0000-0000-0000F92C0000}"/>
    <cellStyle name="40 % - Markeringsfarve5 4 5 2 3 2" xfId="17845" xr:uid="{00000000-0005-0000-0000-0000FA2C0000}"/>
    <cellStyle name="40 % - Markeringsfarve5 4 5 2 3 2 2" xfId="40349" xr:uid="{00000000-0005-0000-0000-0000CC920000}"/>
    <cellStyle name="40 % - Markeringsfarve5 4 5 2 3 3" xfId="17846" xr:uid="{00000000-0005-0000-0000-0000FB2C0000}"/>
    <cellStyle name="40 % - Markeringsfarve5 4 5 2 3 3 2" xfId="40350" xr:uid="{00000000-0005-0000-0000-0000CD920000}"/>
    <cellStyle name="40 % - Markeringsfarve5 4 5 2 3 4" xfId="40348" xr:uid="{00000000-0005-0000-0000-0000CB920000}"/>
    <cellStyle name="40 % - Markeringsfarve5 4 5 2 4" xfId="40347" xr:uid="{00000000-0005-0000-0000-0000CA920000}"/>
    <cellStyle name="40 % - Markeringsfarve5 4 5 3" xfId="17847" xr:uid="{00000000-0005-0000-0000-0000FC2C0000}"/>
    <cellStyle name="40 % - Markeringsfarve5 4 5 3 2" xfId="17848" xr:uid="{00000000-0005-0000-0000-0000FD2C0000}"/>
    <cellStyle name="40 % - Markeringsfarve5 4 5 3 2 2" xfId="40352" xr:uid="{00000000-0005-0000-0000-0000CF920000}"/>
    <cellStyle name="40 % - Markeringsfarve5 4 5 3 3" xfId="17849" xr:uid="{00000000-0005-0000-0000-0000FE2C0000}"/>
    <cellStyle name="40 % - Markeringsfarve5 4 5 3 3 2" xfId="40353" xr:uid="{00000000-0005-0000-0000-0000D0920000}"/>
    <cellStyle name="40 % - Markeringsfarve5 4 5 3 4" xfId="17850" xr:uid="{00000000-0005-0000-0000-0000FF2C0000}"/>
    <cellStyle name="40 % - Markeringsfarve5 4 5 3 4 2" xfId="40354" xr:uid="{00000000-0005-0000-0000-0000D1920000}"/>
    <cellStyle name="40 % - Markeringsfarve5 4 5 3 5" xfId="40351" xr:uid="{00000000-0005-0000-0000-0000CE920000}"/>
    <cellStyle name="40 % - Markeringsfarve5 4 5 4" xfId="17851" xr:uid="{00000000-0005-0000-0000-0000002D0000}"/>
    <cellStyle name="40 % - Markeringsfarve5 4 5 4 2" xfId="40355" xr:uid="{00000000-0005-0000-0000-0000D2920000}"/>
    <cellStyle name="40 % - Markeringsfarve5 4 5 5" xfId="17852" xr:uid="{00000000-0005-0000-0000-0000012D0000}"/>
    <cellStyle name="40 % - Markeringsfarve5 4 5 5 2" xfId="40356" xr:uid="{00000000-0005-0000-0000-0000D3920000}"/>
    <cellStyle name="40 % - Markeringsfarve5 4 5 6" xfId="17853" xr:uid="{00000000-0005-0000-0000-0000022D0000}"/>
    <cellStyle name="40 % - Markeringsfarve5 4 5 6 2" xfId="40357" xr:uid="{00000000-0005-0000-0000-0000D4920000}"/>
    <cellStyle name="40 % - Markeringsfarve5 4 6" xfId="1700" xr:uid="{00000000-0005-0000-0000-0000032D0000}"/>
    <cellStyle name="40 % - Markeringsfarve5 4 6 2" xfId="1701" xr:uid="{00000000-0005-0000-0000-0000042D0000}"/>
    <cellStyle name="40 % - Markeringsfarve5 4 6 2 2" xfId="6281" xr:uid="{00000000-0005-0000-0000-0000052D0000}"/>
    <cellStyle name="40 % - Markeringsfarve5 4 6 2 2 2" xfId="17854" xr:uid="{00000000-0005-0000-0000-0000062D0000}"/>
    <cellStyle name="40 % - Markeringsfarve5 4 6 2 2 2 2" xfId="40358" xr:uid="{00000000-0005-0000-0000-0000D8920000}"/>
    <cellStyle name="40 % - Markeringsfarve5 4 6 2 2 3" xfId="17855" xr:uid="{00000000-0005-0000-0000-0000072D0000}"/>
    <cellStyle name="40 % - Markeringsfarve5 4 6 2 2 3 2" xfId="40359" xr:uid="{00000000-0005-0000-0000-0000D9920000}"/>
    <cellStyle name="40 % - Markeringsfarve5 4 6 2 2 4" xfId="17856" xr:uid="{00000000-0005-0000-0000-0000082D0000}"/>
    <cellStyle name="40 % - Markeringsfarve5 4 6 2 2 4 2" xfId="40360" xr:uid="{00000000-0005-0000-0000-0000DA920000}"/>
    <cellStyle name="40 % - Markeringsfarve5 4 6 2 2 5" xfId="30021" xr:uid="{00000000-0005-0000-0000-0000D7920000}"/>
    <cellStyle name="40 % - Markeringsfarve5 4 6 2 3" xfId="9145" xr:uid="{00000000-0005-0000-0000-0000092D0000}"/>
    <cellStyle name="40 % - Markeringsfarve5 4 6 2 3 2" xfId="31794" xr:uid="{00000000-0005-0000-0000-0000DB920000}"/>
    <cellStyle name="40 % - Markeringsfarve5 4 6 2 4" xfId="17857" xr:uid="{00000000-0005-0000-0000-00000A2D0000}"/>
    <cellStyle name="40 % - Markeringsfarve5 4 6 2 4 2" xfId="40361" xr:uid="{00000000-0005-0000-0000-0000DC920000}"/>
    <cellStyle name="40 % - Markeringsfarve5 4 6 2 5" xfId="17858" xr:uid="{00000000-0005-0000-0000-00000B2D0000}"/>
    <cellStyle name="40 % - Markeringsfarve5 4 6 2 5 2" xfId="40362" xr:uid="{00000000-0005-0000-0000-0000DD920000}"/>
    <cellStyle name="40 % - Markeringsfarve5 4 6 2 6" xfId="28162" xr:uid="{00000000-0005-0000-0000-0000D6920000}"/>
    <cellStyle name="40 % - Markeringsfarve5 4 6 3" xfId="6280" xr:uid="{00000000-0005-0000-0000-00000C2D0000}"/>
    <cellStyle name="40 % - Markeringsfarve5 4 6 3 2" xfId="17859" xr:uid="{00000000-0005-0000-0000-00000D2D0000}"/>
    <cellStyle name="40 % - Markeringsfarve5 4 6 3 2 2" xfId="40363" xr:uid="{00000000-0005-0000-0000-0000DF920000}"/>
    <cellStyle name="40 % - Markeringsfarve5 4 6 3 3" xfId="17860" xr:uid="{00000000-0005-0000-0000-00000E2D0000}"/>
    <cellStyle name="40 % - Markeringsfarve5 4 6 3 3 2" xfId="40364" xr:uid="{00000000-0005-0000-0000-0000E0920000}"/>
    <cellStyle name="40 % - Markeringsfarve5 4 6 3 4" xfId="17861" xr:uid="{00000000-0005-0000-0000-00000F2D0000}"/>
    <cellStyle name="40 % - Markeringsfarve5 4 6 3 4 2" xfId="40365" xr:uid="{00000000-0005-0000-0000-0000E1920000}"/>
    <cellStyle name="40 % - Markeringsfarve5 4 6 3 5" xfId="30020" xr:uid="{00000000-0005-0000-0000-0000DE920000}"/>
    <cellStyle name="40 % - Markeringsfarve5 4 6 4" xfId="9144" xr:uid="{00000000-0005-0000-0000-0000102D0000}"/>
    <cellStyle name="40 % - Markeringsfarve5 4 6 4 2" xfId="31793" xr:uid="{00000000-0005-0000-0000-0000E2920000}"/>
    <cellStyle name="40 % - Markeringsfarve5 4 6 5" xfId="17862" xr:uid="{00000000-0005-0000-0000-0000112D0000}"/>
    <cellStyle name="40 % - Markeringsfarve5 4 6 5 2" xfId="40366" xr:uid="{00000000-0005-0000-0000-0000E3920000}"/>
    <cellStyle name="40 % - Markeringsfarve5 4 6 6" xfId="17863" xr:uid="{00000000-0005-0000-0000-0000122D0000}"/>
    <cellStyle name="40 % - Markeringsfarve5 4 6 6 2" xfId="40367" xr:uid="{00000000-0005-0000-0000-0000E4920000}"/>
    <cellStyle name="40 % - Markeringsfarve5 4 6 7" xfId="28161" xr:uid="{00000000-0005-0000-0000-0000D5920000}"/>
    <cellStyle name="40 % - Markeringsfarve5 4 7" xfId="17864" xr:uid="{00000000-0005-0000-0000-0000132D0000}"/>
    <cellStyle name="40 % - Markeringsfarve5 4 7 2" xfId="17865" xr:uid="{00000000-0005-0000-0000-0000142D0000}"/>
    <cellStyle name="40 % - Markeringsfarve5 4 7 3" xfId="17866" xr:uid="{00000000-0005-0000-0000-0000152D0000}"/>
    <cellStyle name="40 % - Markeringsfarve5 4 7 3 2" xfId="17867" xr:uid="{00000000-0005-0000-0000-0000162D0000}"/>
    <cellStyle name="40 % - Markeringsfarve5 4 7 3 2 2" xfId="40370" xr:uid="{00000000-0005-0000-0000-0000E7920000}"/>
    <cellStyle name="40 % - Markeringsfarve5 4 7 3 3" xfId="17868" xr:uid="{00000000-0005-0000-0000-0000172D0000}"/>
    <cellStyle name="40 % - Markeringsfarve5 4 7 3 3 2" xfId="40371" xr:uid="{00000000-0005-0000-0000-0000E8920000}"/>
    <cellStyle name="40 % - Markeringsfarve5 4 7 3 4" xfId="40369" xr:uid="{00000000-0005-0000-0000-0000E6920000}"/>
    <cellStyle name="40 % - Markeringsfarve5 4 7 4" xfId="40368" xr:uid="{00000000-0005-0000-0000-0000E5920000}"/>
    <cellStyle name="40 % - Markeringsfarve5 4 8" xfId="17869" xr:uid="{00000000-0005-0000-0000-0000182D0000}"/>
    <cellStyle name="40 % - Markeringsfarve5 4 8 2" xfId="17870" xr:uid="{00000000-0005-0000-0000-0000192D0000}"/>
    <cellStyle name="40 % - Markeringsfarve5 4 8 2 2" xfId="40373" xr:uid="{00000000-0005-0000-0000-0000EA920000}"/>
    <cellStyle name="40 % - Markeringsfarve5 4 8 3" xfId="17871" xr:uid="{00000000-0005-0000-0000-00001A2D0000}"/>
    <cellStyle name="40 % - Markeringsfarve5 4 8 3 2" xfId="40374" xr:uid="{00000000-0005-0000-0000-0000EB920000}"/>
    <cellStyle name="40 % - Markeringsfarve5 4 8 4" xfId="17872" xr:uid="{00000000-0005-0000-0000-00001B2D0000}"/>
    <cellStyle name="40 % - Markeringsfarve5 4 8 4 2" xfId="40375" xr:uid="{00000000-0005-0000-0000-0000EC920000}"/>
    <cellStyle name="40 % - Markeringsfarve5 4 8 5" xfId="40372" xr:uid="{00000000-0005-0000-0000-0000E9920000}"/>
    <cellStyle name="40 % - Markeringsfarve5 4 9" xfId="17873" xr:uid="{00000000-0005-0000-0000-00001C2D0000}"/>
    <cellStyle name="40 % - Markeringsfarve5 4 9 2" xfId="40376" xr:uid="{00000000-0005-0000-0000-0000ED920000}"/>
    <cellStyle name="40 % - Markeringsfarve5 5" xfId="1702" xr:uid="{00000000-0005-0000-0000-00001D2D0000}"/>
    <cellStyle name="40 % - Markeringsfarve5 5 2" xfId="1703" xr:uid="{00000000-0005-0000-0000-00001E2D0000}"/>
    <cellStyle name="40 % - Markeringsfarve5 5 2 2" xfId="17874" xr:uid="{00000000-0005-0000-0000-00001F2D0000}"/>
    <cellStyle name="40 % - Markeringsfarve5 5 2 2 2" xfId="17875" xr:uid="{00000000-0005-0000-0000-0000202D0000}"/>
    <cellStyle name="40 % - Markeringsfarve5 5 2 2 3" xfId="17876" xr:uid="{00000000-0005-0000-0000-0000212D0000}"/>
    <cellStyle name="40 % - Markeringsfarve5 5 2 2 3 2" xfId="17877" xr:uid="{00000000-0005-0000-0000-0000222D0000}"/>
    <cellStyle name="40 % - Markeringsfarve5 5 2 2 3 2 2" xfId="40379" xr:uid="{00000000-0005-0000-0000-0000F0920000}"/>
    <cellStyle name="40 % - Markeringsfarve5 5 2 2 3 3" xfId="17878" xr:uid="{00000000-0005-0000-0000-0000232D0000}"/>
    <cellStyle name="40 % - Markeringsfarve5 5 2 2 3 3 2" xfId="40380" xr:uid="{00000000-0005-0000-0000-0000F1920000}"/>
    <cellStyle name="40 % - Markeringsfarve5 5 2 2 3 4" xfId="40378" xr:uid="{00000000-0005-0000-0000-0000EF920000}"/>
    <cellStyle name="40 % - Markeringsfarve5 5 2 2 4" xfId="40377" xr:uid="{00000000-0005-0000-0000-0000EE920000}"/>
    <cellStyle name="40 % - Markeringsfarve5 5 2 3" xfId="17879" xr:uid="{00000000-0005-0000-0000-0000242D0000}"/>
    <cellStyle name="40 % - Markeringsfarve5 5 2 3 2" xfId="17880" xr:uid="{00000000-0005-0000-0000-0000252D0000}"/>
    <cellStyle name="40 % - Markeringsfarve5 5 2 3 2 2" xfId="40382" xr:uid="{00000000-0005-0000-0000-0000F3920000}"/>
    <cellStyle name="40 % - Markeringsfarve5 5 2 3 3" xfId="17881" xr:uid="{00000000-0005-0000-0000-0000262D0000}"/>
    <cellStyle name="40 % - Markeringsfarve5 5 2 3 3 2" xfId="40383" xr:uid="{00000000-0005-0000-0000-0000F4920000}"/>
    <cellStyle name="40 % - Markeringsfarve5 5 2 3 4" xfId="17882" xr:uid="{00000000-0005-0000-0000-0000272D0000}"/>
    <cellStyle name="40 % - Markeringsfarve5 5 2 3 4 2" xfId="40384" xr:uid="{00000000-0005-0000-0000-0000F5920000}"/>
    <cellStyle name="40 % - Markeringsfarve5 5 2 3 5" xfId="40381" xr:uid="{00000000-0005-0000-0000-0000F2920000}"/>
    <cellStyle name="40 % - Markeringsfarve5 5 2 4" xfId="17883" xr:uid="{00000000-0005-0000-0000-0000282D0000}"/>
    <cellStyle name="40 % - Markeringsfarve5 5 2 4 2" xfId="40385" xr:uid="{00000000-0005-0000-0000-0000F6920000}"/>
    <cellStyle name="40 % - Markeringsfarve5 5 2 5" xfId="17884" xr:uid="{00000000-0005-0000-0000-0000292D0000}"/>
    <cellStyle name="40 % - Markeringsfarve5 5 2 5 2" xfId="40386" xr:uid="{00000000-0005-0000-0000-0000F7920000}"/>
    <cellStyle name="40 % - Markeringsfarve5 5 2 6" xfId="17885" xr:uid="{00000000-0005-0000-0000-00002A2D0000}"/>
    <cellStyle name="40 % - Markeringsfarve5 5 2 6 2" xfId="40387" xr:uid="{00000000-0005-0000-0000-0000F8920000}"/>
    <cellStyle name="40 % - Markeringsfarve5 5 3" xfId="1704" xr:uid="{00000000-0005-0000-0000-00002B2D0000}"/>
    <cellStyle name="40 % - Markeringsfarve5 5 4" xfId="1705" xr:uid="{00000000-0005-0000-0000-00002C2D0000}"/>
    <cellStyle name="40 % - Markeringsfarve5 5 4 2" xfId="1706" xr:uid="{00000000-0005-0000-0000-00002D2D0000}"/>
    <cellStyle name="40 % - Markeringsfarve5 5 4 2 2" xfId="6283" xr:uid="{00000000-0005-0000-0000-00002E2D0000}"/>
    <cellStyle name="40 % - Markeringsfarve5 5 4 2 2 2" xfId="17886" xr:uid="{00000000-0005-0000-0000-00002F2D0000}"/>
    <cellStyle name="40 % - Markeringsfarve5 5 4 2 2 2 2" xfId="40388" xr:uid="{00000000-0005-0000-0000-0000FC920000}"/>
    <cellStyle name="40 % - Markeringsfarve5 5 4 2 2 3" xfId="17887" xr:uid="{00000000-0005-0000-0000-0000302D0000}"/>
    <cellStyle name="40 % - Markeringsfarve5 5 4 2 2 3 2" xfId="40389" xr:uid="{00000000-0005-0000-0000-0000FD920000}"/>
    <cellStyle name="40 % - Markeringsfarve5 5 4 2 2 4" xfId="17888" xr:uid="{00000000-0005-0000-0000-0000312D0000}"/>
    <cellStyle name="40 % - Markeringsfarve5 5 4 2 2 4 2" xfId="40390" xr:uid="{00000000-0005-0000-0000-0000FE920000}"/>
    <cellStyle name="40 % - Markeringsfarve5 5 4 2 2 5" xfId="30023" xr:uid="{00000000-0005-0000-0000-0000FB920000}"/>
    <cellStyle name="40 % - Markeringsfarve5 5 4 2 3" xfId="9147" xr:uid="{00000000-0005-0000-0000-0000322D0000}"/>
    <cellStyle name="40 % - Markeringsfarve5 5 4 2 3 2" xfId="31796" xr:uid="{00000000-0005-0000-0000-0000FF920000}"/>
    <cellStyle name="40 % - Markeringsfarve5 5 4 2 4" xfId="17889" xr:uid="{00000000-0005-0000-0000-0000332D0000}"/>
    <cellStyle name="40 % - Markeringsfarve5 5 4 2 4 2" xfId="40391" xr:uid="{00000000-0005-0000-0000-000000930000}"/>
    <cellStyle name="40 % - Markeringsfarve5 5 4 2 5" xfId="17890" xr:uid="{00000000-0005-0000-0000-0000342D0000}"/>
    <cellStyle name="40 % - Markeringsfarve5 5 4 2 5 2" xfId="40392" xr:uid="{00000000-0005-0000-0000-000001930000}"/>
    <cellStyle name="40 % - Markeringsfarve5 5 4 2 6" xfId="28164" xr:uid="{00000000-0005-0000-0000-0000FA920000}"/>
    <cellStyle name="40 % - Markeringsfarve5 5 4 3" xfId="6282" xr:uid="{00000000-0005-0000-0000-0000352D0000}"/>
    <cellStyle name="40 % - Markeringsfarve5 5 4 3 2" xfId="17891" xr:uid="{00000000-0005-0000-0000-0000362D0000}"/>
    <cellStyle name="40 % - Markeringsfarve5 5 4 3 2 2" xfId="40393" xr:uid="{00000000-0005-0000-0000-000003930000}"/>
    <cellStyle name="40 % - Markeringsfarve5 5 4 3 3" xfId="17892" xr:uid="{00000000-0005-0000-0000-0000372D0000}"/>
    <cellStyle name="40 % - Markeringsfarve5 5 4 3 3 2" xfId="40394" xr:uid="{00000000-0005-0000-0000-000004930000}"/>
    <cellStyle name="40 % - Markeringsfarve5 5 4 3 4" xfId="17893" xr:uid="{00000000-0005-0000-0000-0000382D0000}"/>
    <cellStyle name="40 % - Markeringsfarve5 5 4 3 4 2" xfId="40395" xr:uid="{00000000-0005-0000-0000-000005930000}"/>
    <cellStyle name="40 % - Markeringsfarve5 5 4 3 5" xfId="30022" xr:uid="{00000000-0005-0000-0000-000002930000}"/>
    <cellStyle name="40 % - Markeringsfarve5 5 4 4" xfId="9146" xr:uid="{00000000-0005-0000-0000-0000392D0000}"/>
    <cellStyle name="40 % - Markeringsfarve5 5 4 4 2" xfId="31795" xr:uid="{00000000-0005-0000-0000-000006930000}"/>
    <cellStyle name="40 % - Markeringsfarve5 5 4 5" xfId="17894" xr:uid="{00000000-0005-0000-0000-00003A2D0000}"/>
    <cellStyle name="40 % - Markeringsfarve5 5 4 5 2" xfId="40396" xr:uid="{00000000-0005-0000-0000-000007930000}"/>
    <cellStyle name="40 % - Markeringsfarve5 5 4 6" xfId="17895" xr:uid="{00000000-0005-0000-0000-00003B2D0000}"/>
    <cellStyle name="40 % - Markeringsfarve5 5 4 6 2" xfId="40397" xr:uid="{00000000-0005-0000-0000-000008930000}"/>
    <cellStyle name="40 % - Markeringsfarve5 5 4 7" xfId="28163" xr:uid="{00000000-0005-0000-0000-0000F9920000}"/>
    <cellStyle name="40 % - Markeringsfarve5 5 5" xfId="17896" xr:uid="{00000000-0005-0000-0000-00003C2D0000}"/>
    <cellStyle name="40 % - Markeringsfarve5 5 5 2" xfId="17897" xr:uid="{00000000-0005-0000-0000-00003D2D0000}"/>
    <cellStyle name="40 % - Markeringsfarve5 5 5 3" xfId="17898" xr:uid="{00000000-0005-0000-0000-00003E2D0000}"/>
    <cellStyle name="40 % - Markeringsfarve5 5 5 3 2" xfId="17899" xr:uid="{00000000-0005-0000-0000-00003F2D0000}"/>
    <cellStyle name="40 % - Markeringsfarve5 5 5 3 2 2" xfId="40400" xr:uid="{00000000-0005-0000-0000-00000B930000}"/>
    <cellStyle name="40 % - Markeringsfarve5 5 5 3 3" xfId="17900" xr:uid="{00000000-0005-0000-0000-0000402D0000}"/>
    <cellStyle name="40 % - Markeringsfarve5 5 5 3 3 2" xfId="40401" xr:uid="{00000000-0005-0000-0000-00000C930000}"/>
    <cellStyle name="40 % - Markeringsfarve5 5 5 3 4" xfId="40399" xr:uid="{00000000-0005-0000-0000-00000A930000}"/>
    <cellStyle name="40 % - Markeringsfarve5 5 5 4" xfId="40398" xr:uid="{00000000-0005-0000-0000-000009930000}"/>
    <cellStyle name="40 % - Markeringsfarve5 5 6" xfId="17901" xr:uid="{00000000-0005-0000-0000-0000412D0000}"/>
    <cellStyle name="40 % - Markeringsfarve5 5 6 2" xfId="17902" xr:uid="{00000000-0005-0000-0000-0000422D0000}"/>
    <cellStyle name="40 % - Markeringsfarve5 5 6 2 2" xfId="40403" xr:uid="{00000000-0005-0000-0000-00000E930000}"/>
    <cellStyle name="40 % - Markeringsfarve5 5 6 3" xfId="17903" xr:uid="{00000000-0005-0000-0000-0000432D0000}"/>
    <cellStyle name="40 % - Markeringsfarve5 5 6 3 2" xfId="40404" xr:uid="{00000000-0005-0000-0000-00000F930000}"/>
    <cellStyle name="40 % - Markeringsfarve5 5 6 4" xfId="17904" xr:uid="{00000000-0005-0000-0000-0000442D0000}"/>
    <cellStyle name="40 % - Markeringsfarve5 5 6 4 2" xfId="40405" xr:uid="{00000000-0005-0000-0000-000010930000}"/>
    <cellStyle name="40 % - Markeringsfarve5 5 6 5" xfId="40402" xr:uid="{00000000-0005-0000-0000-00000D930000}"/>
    <cellStyle name="40 % - Markeringsfarve5 5 7" xfId="17905" xr:uid="{00000000-0005-0000-0000-0000452D0000}"/>
    <cellStyle name="40 % - Markeringsfarve5 5 7 2" xfId="40406" xr:uid="{00000000-0005-0000-0000-000011930000}"/>
    <cellStyle name="40 % - Markeringsfarve5 5 8" xfId="17906" xr:uid="{00000000-0005-0000-0000-0000462D0000}"/>
    <cellStyle name="40 % - Markeringsfarve5 5 8 2" xfId="40407" xr:uid="{00000000-0005-0000-0000-000012930000}"/>
    <cellStyle name="40 % - Markeringsfarve5 5 9" xfId="17907" xr:uid="{00000000-0005-0000-0000-0000472D0000}"/>
    <cellStyle name="40 % - Markeringsfarve5 5 9 2" xfId="40408" xr:uid="{00000000-0005-0000-0000-000013930000}"/>
    <cellStyle name="40 % - Markeringsfarve5 6" xfId="1707" xr:uid="{00000000-0005-0000-0000-0000482D0000}"/>
    <cellStyle name="40 % - Markeringsfarve5 6 2" xfId="1708" xr:uid="{00000000-0005-0000-0000-0000492D0000}"/>
    <cellStyle name="40 % - Markeringsfarve5 6 2 2" xfId="17908" xr:uid="{00000000-0005-0000-0000-00004A2D0000}"/>
    <cellStyle name="40 % - Markeringsfarve5 6 2 2 2" xfId="17909" xr:uid="{00000000-0005-0000-0000-00004B2D0000}"/>
    <cellStyle name="40 % - Markeringsfarve5 6 2 2 3" xfId="17910" xr:uid="{00000000-0005-0000-0000-00004C2D0000}"/>
    <cellStyle name="40 % - Markeringsfarve5 6 2 2 3 2" xfId="17911" xr:uid="{00000000-0005-0000-0000-00004D2D0000}"/>
    <cellStyle name="40 % - Markeringsfarve5 6 2 2 3 2 2" xfId="40411" xr:uid="{00000000-0005-0000-0000-000016930000}"/>
    <cellStyle name="40 % - Markeringsfarve5 6 2 2 3 3" xfId="17912" xr:uid="{00000000-0005-0000-0000-00004E2D0000}"/>
    <cellStyle name="40 % - Markeringsfarve5 6 2 2 3 3 2" xfId="40412" xr:uid="{00000000-0005-0000-0000-000017930000}"/>
    <cellStyle name="40 % - Markeringsfarve5 6 2 2 3 4" xfId="40410" xr:uid="{00000000-0005-0000-0000-000015930000}"/>
    <cellStyle name="40 % - Markeringsfarve5 6 2 2 4" xfId="40409" xr:uid="{00000000-0005-0000-0000-000014930000}"/>
    <cellStyle name="40 % - Markeringsfarve5 6 2 3" xfId="17913" xr:uid="{00000000-0005-0000-0000-00004F2D0000}"/>
    <cellStyle name="40 % - Markeringsfarve5 6 2 3 2" xfId="17914" xr:uid="{00000000-0005-0000-0000-0000502D0000}"/>
    <cellStyle name="40 % - Markeringsfarve5 6 2 3 2 2" xfId="40414" xr:uid="{00000000-0005-0000-0000-000019930000}"/>
    <cellStyle name="40 % - Markeringsfarve5 6 2 3 3" xfId="17915" xr:uid="{00000000-0005-0000-0000-0000512D0000}"/>
    <cellStyle name="40 % - Markeringsfarve5 6 2 3 3 2" xfId="40415" xr:uid="{00000000-0005-0000-0000-00001A930000}"/>
    <cellStyle name="40 % - Markeringsfarve5 6 2 3 4" xfId="17916" xr:uid="{00000000-0005-0000-0000-0000522D0000}"/>
    <cellStyle name="40 % - Markeringsfarve5 6 2 3 4 2" xfId="40416" xr:uid="{00000000-0005-0000-0000-00001B930000}"/>
    <cellStyle name="40 % - Markeringsfarve5 6 2 3 5" xfId="40413" xr:uid="{00000000-0005-0000-0000-000018930000}"/>
    <cellStyle name="40 % - Markeringsfarve5 6 2 4" xfId="17917" xr:uid="{00000000-0005-0000-0000-0000532D0000}"/>
    <cellStyle name="40 % - Markeringsfarve5 6 2 4 2" xfId="40417" xr:uid="{00000000-0005-0000-0000-00001C930000}"/>
    <cellStyle name="40 % - Markeringsfarve5 6 2 5" xfId="17918" xr:uid="{00000000-0005-0000-0000-0000542D0000}"/>
    <cellStyle name="40 % - Markeringsfarve5 6 2 5 2" xfId="40418" xr:uid="{00000000-0005-0000-0000-00001D930000}"/>
    <cellStyle name="40 % - Markeringsfarve5 6 2 6" xfId="17919" xr:uid="{00000000-0005-0000-0000-0000552D0000}"/>
    <cellStyle name="40 % - Markeringsfarve5 6 2 6 2" xfId="40419" xr:uid="{00000000-0005-0000-0000-00001E930000}"/>
    <cellStyle name="40 % - Markeringsfarve5 6 3" xfId="1709" xr:uid="{00000000-0005-0000-0000-0000562D0000}"/>
    <cellStyle name="40 % - Markeringsfarve5 6 4" xfId="1710" xr:uid="{00000000-0005-0000-0000-0000572D0000}"/>
    <cellStyle name="40 % - Markeringsfarve5 6 4 2" xfId="1711" xr:uid="{00000000-0005-0000-0000-0000582D0000}"/>
    <cellStyle name="40 % - Markeringsfarve5 6 4 2 2" xfId="6285" xr:uid="{00000000-0005-0000-0000-0000592D0000}"/>
    <cellStyle name="40 % - Markeringsfarve5 6 4 2 2 2" xfId="17920" xr:uid="{00000000-0005-0000-0000-00005A2D0000}"/>
    <cellStyle name="40 % - Markeringsfarve5 6 4 2 2 2 2" xfId="40420" xr:uid="{00000000-0005-0000-0000-000022930000}"/>
    <cellStyle name="40 % - Markeringsfarve5 6 4 2 2 3" xfId="17921" xr:uid="{00000000-0005-0000-0000-00005B2D0000}"/>
    <cellStyle name="40 % - Markeringsfarve5 6 4 2 2 3 2" xfId="40421" xr:uid="{00000000-0005-0000-0000-000023930000}"/>
    <cellStyle name="40 % - Markeringsfarve5 6 4 2 2 4" xfId="17922" xr:uid="{00000000-0005-0000-0000-00005C2D0000}"/>
    <cellStyle name="40 % - Markeringsfarve5 6 4 2 2 4 2" xfId="40422" xr:uid="{00000000-0005-0000-0000-000024930000}"/>
    <cellStyle name="40 % - Markeringsfarve5 6 4 2 2 5" xfId="30025" xr:uid="{00000000-0005-0000-0000-000021930000}"/>
    <cellStyle name="40 % - Markeringsfarve5 6 4 2 3" xfId="9149" xr:uid="{00000000-0005-0000-0000-00005D2D0000}"/>
    <cellStyle name="40 % - Markeringsfarve5 6 4 2 3 2" xfId="31798" xr:uid="{00000000-0005-0000-0000-000025930000}"/>
    <cellStyle name="40 % - Markeringsfarve5 6 4 2 4" xfId="17923" xr:uid="{00000000-0005-0000-0000-00005E2D0000}"/>
    <cellStyle name="40 % - Markeringsfarve5 6 4 2 4 2" xfId="40423" xr:uid="{00000000-0005-0000-0000-000026930000}"/>
    <cellStyle name="40 % - Markeringsfarve5 6 4 2 5" xfId="17924" xr:uid="{00000000-0005-0000-0000-00005F2D0000}"/>
    <cellStyle name="40 % - Markeringsfarve5 6 4 2 5 2" xfId="40424" xr:uid="{00000000-0005-0000-0000-000027930000}"/>
    <cellStyle name="40 % - Markeringsfarve5 6 4 2 6" xfId="28166" xr:uid="{00000000-0005-0000-0000-000020930000}"/>
    <cellStyle name="40 % - Markeringsfarve5 6 4 3" xfId="6284" xr:uid="{00000000-0005-0000-0000-0000602D0000}"/>
    <cellStyle name="40 % - Markeringsfarve5 6 4 3 2" xfId="17925" xr:uid="{00000000-0005-0000-0000-0000612D0000}"/>
    <cellStyle name="40 % - Markeringsfarve5 6 4 3 2 2" xfId="40425" xr:uid="{00000000-0005-0000-0000-000029930000}"/>
    <cellStyle name="40 % - Markeringsfarve5 6 4 3 3" xfId="17926" xr:uid="{00000000-0005-0000-0000-0000622D0000}"/>
    <cellStyle name="40 % - Markeringsfarve5 6 4 3 3 2" xfId="40426" xr:uid="{00000000-0005-0000-0000-00002A930000}"/>
    <cellStyle name="40 % - Markeringsfarve5 6 4 3 4" xfId="17927" xr:uid="{00000000-0005-0000-0000-0000632D0000}"/>
    <cellStyle name="40 % - Markeringsfarve5 6 4 3 4 2" xfId="40427" xr:uid="{00000000-0005-0000-0000-00002B930000}"/>
    <cellStyle name="40 % - Markeringsfarve5 6 4 3 5" xfId="30024" xr:uid="{00000000-0005-0000-0000-000028930000}"/>
    <cellStyle name="40 % - Markeringsfarve5 6 4 4" xfId="9148" xr:uid="{00000000-0005-0000-0000-0000642D0000}"/>
    <cellStyle name="40 % - Markeringsfarve5 6 4 4 2" xfId="31797" xr:uid="{00000000-0005-0000-0000-00002C930000}"/>
    <cellStyle name="40 % - Markeringsfarve5 6 4 5" xfId="17928" xr:uid="{00000000-0005-0000-0000-0000652D0000}"/>
    <cellStyle name="40 % - Markeringsfarve5 6 4 5 2" xfId="40428" xr:uid="{00000000-0005-0000-0000-00002D930000}"/>
    <cellStyle name="40 % - Markeringsfarve5 6 4 6" xfId="17929" xr:uid="{00000000-0005-0000-0000-0000662D0000}"/>
    <cellStyle name="40 % - Markeringsfarve5 6 4 6 2" xfId="40429" xr:uid="{00000000-0005-0000-0000-00002E930000}"/>
    <cellStyle name="40 % - Markeringsfarve5 6 4 7" xfId="28165" xr:uid="{00000000-0005-0000-0000-00001F930000}"/>
    <cellStyle name="40 % - Markeringsfarve5 6 5" xfId="17930" xr:uid="{00000000-0005-0000-0000-0000672D0000}"/>
    <cellStyle name="40 % - Markeringsfarve5 6 5 2" xfId="17931" xr:uid="{00000000-0005-0000-0000-0000682D0000}"/>
    <cellStyle name="40 % - Markeringsfarve5 6 5 3" xfId="17932" xr:uid="{00000000-0005-0000-0000-0000692D0000}"/>
    <cellStyle name="40 % - Markeringsfarve5 6 5 3 2" xfId="17933" xr:uid="{00000000-0005-0000-0000-00006A2D0000}"/>
    <cellStyle name="40 % - Markeringsfarve5 6 5 3 2 2" xfId="40432" xr:uid="{00000000-0005-0000-0000-000031930000}"/>
    <cellStyle name="40 % - Markeringsfarve5 6 5 3 3" xfId="17934" xr:uid="{00000000-0005-0000-0000-00006B2D0000}"/>
    <cellStyle name="40 % - Markeringsfarve5 6 5 3 3 2" xfId="40433" xr:uid="{00000000-0005-0000-0000-000032930000}"/>
    <cellStyle name="40 % - Markeringsfarve5 6 5 3 4" xfId="40431" xr:uid="{00000000-0005-0000-0000-000030930000}"/>
    <cellStyle name="40 % - Markeringsfarve5 6 5 4" xfId="40430" xr:uid="{00000000-0005-0000-0000-00002F930000}"/>
    <cellStyle name="40 % - Markeringsfarve5 6 6" xfId="17935" xr:uid="{00000000-0005-0000-0000-00006C2D0000}"/>
    <cellStyle name="40 % - Markeringsfarve5 6 6 2" xfId="17936" xr:uid="{00000000-0005-0000-0000-00006D2D0000}"/>
    <cellStyle name="40 % - Markeringsfarve5 6 6 2 2" xfId="40435" xr:uid="{00000000-0005-0000-0000-000034930000}"/>
    <cellStyle name="40 % - Markeringsfarve5 6 6 3" xfId="17937" xr:uid="{00000000-0005-0000-0000-00006E2D0000}"/>
    <cellStyle name="40 % - Markeringsfarve5 6 6 3 2" xfId="40436" xr:uid="{00000000-0005-0000-0000-000035930000}"/>
    <cellStyle name="40 % - Markeringsfarve5 6 6 4" xfId="17938" xr:uid="{00000000-0005-0000-0000-00006F2D0000}"/>
    <cellStyle name="40 % - Markeringsfarve5 6 6 4 2" xfId="40437" xr:uid="{00000000-0005-0000-0000-000036930000}"/>
    <cellStyle name="40 % - Markeringsfarve5 6 6 5" xfId="40434" xr:uid="{00000000-0005-0000-0000-000033930000}"/>
    <cellStyle name="40 % - Markeringsfarve5 6 7" xfId="17939" xr:uid="{00000000-0005-0000-0000-0000702D0000}"/>
    <cellStyle name="40 % - Markeringsfarve5 6 7 2" xfId="40438" xr:uid="{00000000-0005-0000-0000-000037930000}"/>
    <cellStyle name="40 % - Markeringsfarve5 6 8" xfId="17940" xr:uid="{00000000-0005-0000-0000-0000712D0000}"/>
    <cellStyle name="40 % - Markeringsfarve5 6 8 2" xfId="40439" xr:uid="{00000000-0005-0000-0000-000038930000}"/>
    <cellStyle name="40 % - Markeringsfarve5 6 9" xfId="17941" xr:uid="{00000000-0005-0000-0000-0000722D0000}"/>
    <cellStyle name="40 % - Markeringsfarve5 6 9 2" xfId="40440" xr:uid="{00000000-0005-0000-0000-000039930000}"/>
    <cellStyle name="40 % - Markeringsfarve5 7" xfId="1712" xr:uid="{00000000-0005-0000-0000-0000732D0000}"/>
    <cellStyle name="40 % - Markeringsfarve5 7 2" xfId="1713" xr:uid="{00000000-0005-0000-0000-0000742D0000}"/>
    <cellStyle name="40 % - Markeringsfarve5 7 2 2" xfId="1714" xr:uid="{00000000-0005-0000-0000-0000752D0000}"/>
    <cellStyle name="40 % - Markeringsfarve5 7 2 2 2" xfId="6287" xr:uid="{00000000-0005-0000-0000-0000762D0000}"/>
    <cellStyle name="40 % - Markeringsfarve5 7 2 2 2 2" xfId="17942" xr:uid="{00000000-0005-0000-0000-0000772D0000}"/>
    <cellStyle name="40 % - Markeringsfarve5 7 2 2 2 2 2" xfId="40441" xr:uid="{00000000-0005-0000-0000-00003D930000}"/>
    <cellStyle name="40 % - Markeringsfarve5 7 2 2 2 3" xfId="17943" xr:uid="{00000000-0005-0000-0000-0000782D0000}"/>
    <cellStyle name="40 % - Markeringsfarve5 7 2 2 2 3 2" xfId="40442" xr:uid="{00000000-0005-0000-0000-00003E930000}"/>
    <cellStyle name="40 % - Markeringsfarve5 7 2 2 2 4" xfId="17944" xr:uid="{00000000-0005-0000-0000-0000792D0000}"/>
    <cellStyle name="40 % - Markeringsfarve5 7 2 2 2 4 2" xfId="40443" xr:uid="{00000000-0005-0000-0000-00003F930000}"/>
    <cellStyle name="40 % - Markeringsfarve5 7 2 2 2 5" xfId="30027" xr:uid="{00000000-0005-0000-0000-00003C930000}"/>
    <cellStyle name="40 % - Markeringsfarve5 7 2 2 3" xfId="9151" xr:uid="{00000000-0005-0000-0000-00007A2D0000}"/>
    <cellStyle name="40 % - Markeringsfarve5 7 2 2 3 2" xfId="31800" xr:uid="{00000000-0005-0000-0000-000040930000}"/>
    <cellStyle name="40 % - Markeringsfarve5 7 2 2 4" xfId="17945" xr:uid="{00000000-0005-0000-0000-00007B2D0000}"/>
    <cellStyle name="40 % - Markeringsfarve5 7 2 2 4 2" xfId="40444" xr:uid="{00000000-0005-0000-0000-000041930000}"/>
    <cellStyle name="40 % - Markeringsfarve5 7 2 2 5" xfId="17946" xr:uid="{00000000-0005-0000-0000-00007C2D0000}"/>
    <cellStyle name="40 % - Markeringsfarve5 7 2 2 5 2" xfId="40445" xr:uid="{00000000-0005-0000-0000-000042930000}"/>
    <cellStyle name="40 % - Markeringsfarve5 7 2 2 6" xfId="28168" xr:uid="{00000000-0005-0000-0000-00003B930000}"/>
    <cellStyle name="40 % - Markeringsfarve5 7 2 3" xfId="6286" xr:uid="{00000000-0005-0000-0000-00007D2D0000}"/>
    <cellStyle name="40 % - Markeringsfarve5 7 2 3 2" xfId="17947" xr:uid="{00000000-0005-0000-0000-00007E2D0000}"/>
    <cellStyle name="40 % - Markeringsfarve5 7 2 3 2 2" xfId="40446" xr:uid="{00000000-0005-0000-0000-000044930000}"/>
    <cellStyle name="40 % - Markeringsfarve5 7 2 3 3" xfId="17948" xr:uid="{00000000-0005-0000-0000-00007F2D0000}"/>
    <cellStyle name="40 % - Markeringsfarve5 7 2 3 3 2" xfId="40447" xr:uid="{00000000-0005-0000-0000-000045930000}"/>
    <cellStyle name="40 % - Markeringsfarve5 7 2 3 4" xfId="17949" xr:uid="{00000000-0005-0000-0000-0000802D0000}"/>
    <cellStyle name="40 % - Markeringsfarve5 7 2 3 4 2" xfId="40448" xr:uid="{00000000-0005-0000-0000-000046930000}"/>
    <cellStyle name="40 % - Markeringsfarve5 7 2 3 5" xfId="30026" xr:uid="{00000000-0005-0000-0000-000043930000}"/>
    <cellStyle name="40 % - Markeringsfarve5 7 2 4" xfId="9150" xr:uid="{00000000-0005-0000-0000-0000812D0000}"/>
    <cellStyle name="40 % - Markeringsfarve5 7 2 4 2" xfId="17950" xr:uid="{00000000-0005-0000-0000-0000822D0000}"/>
    <cellStyle name="40 % - Markeringsfarve5 7 2 4 2 2" xfId="40449" xr:uid="{00000000-0005-0000-0000-000048930000}"/>
    <cellStyle name="40 % - Markeringsfarve5 7 2 4 3" xfId="17951" xr:uid="{00000000-0005-0000-0000-0000832D0000}"/>
    <cellStyle name="40 % - Markeringsfarve5 7 2 4 3 2" xfId="40450" xr:uid="{00000000-0005-0000-0000-000049930000}"/>
    <cellStyle name="40 % - Markeringsfarve5 7 2 4 4" xfId="17952" xr:uid="{00000000-0005-0000-0000-0000842D0000}"/>
    <cellStyle name="40 % - Markeringsfarve5 7 2 4 4 2" xfId="40451" xr:uid="{00000000-0005-0000-0000-00004A930000}"/>
    <cellStyle name="40 % - Markeringsfarve5 7 2 4 5" xfId="31799" xr:uid="{00000000-0005-0000-0000-000047930000}"/>
    <cellStyle name="40 % - Markeringsfarve5 7 2 5" xfId="17953" xr:uid="{00000000-0005-0000-0000-0000852D0000}"/>
    <cellStyle name="40 % - Markeringsfarve5 7 2 5 2" xfId="40452" xr:uid="{00000000-0005-0000-0000-00004B930000}"/>
    <cellStyle name="40 % - Markeringsfarve5 7 2 6" xfId="17954" xr:uid="{00000000-0005-0000-0000-0000862D0000}"/>
    <cellStyle name="40 % - Markeringsfarve5 7 2 6 2" xfId="40453" xr:uid="{00000000-0005-0000-0000-00004C930000}"/>
    <cellStyle name="40 % - Markeringsfarve5 7 2 7" xfId="17955" xr:uid="{00000000-0005-0000-0000-0000872D0000}"/>
    <cellStyle name="40 % - Markeringsfarve5 7 2 7 2" xfId="40454" xr:uid="{00000000-0005-0000-0000-00004D930000}"/>
    <cellStyle name="40 % - Markeringsfarve5 7 2 8" xfId="28167" xr:uid="{00000000-0005-0000-0000-00003A930000}"/>
    <cellStyle name="40 % - Markeringsfarve5 7 3" xfId="17956" xr:uid="{00000000-0005-0000-0000-0000882D0000}"/>
    <cellStyle name="40 % - Markeringsfarve5 7 3 2" xfId="17957" xr:uid="{00000000-0005-0000-0000-0000892D0000}"/>
    <cellStyle name="40 % - Markeringsfarve5 7 3 3" xfId="17958" xr:uid="{00000000-0005-0000-0000-00008A2D0000}"/>
    <cellStyle name="40 % - Markeringsfarve5 7 3 3 2" xfId="17959" xr:uid="{00000000-0005-0000-0000-00008B2D0000}"/>
    <cellStyle name="40 % - Markeringsfarve5 7 3 3 2 2" xfId="40457" xr:uid="{00000000-0005-0000-0000-000050930000}"/>
    <cellStyle name="40 % - Markeringsfarve5 7 3 3 3" xfId="17960" xr:uid="{00000000-0005-0000-0000-00008C2D0000}"/>
    <cellStyle name="40 % - Markeringsfarve5 7 3 3 3 2" xfId="40458" xr:uid="{00000000-0005-0000-0000-000051930000}"/>
    <cellStyle name="40 % - Markeringsfarve5 7 3 3 4" xfId="40456" xr:uid="{00000000-0005-0000-0000-00004F930000}"/>
    <cellStyle name="40 % - Markeringsfarve5 7 3 4" xfId="40455" xr:uid="{00000000-0005-0000-0000-00004E930000}"/>
    <cellStyle name="40 % - Markeringsfarve5 7 4" xfId="17961" xr:uid="{00000000-0005-0000-0000-00008D2D0000}"/>
    <cellStyle name="40 % - Markeringsfarve5 7 4 2" xfId="17962" xr:uid="{00000000-0005-0000-0000-00008E2D0000}"/>
    <cellStyle name="40 % - Markeringsfarve5 7 4 2 2" xfId="40460" xr:uid="{00000000-0005-0000-0000-000053930000}"/>
    <cellStyle name="40 % - Markeringsfarve5 7 4 3" xfId="17963" xr:uid="{00000000-0005-0000-0000-00008F2D0000}"/>
    <cellStyle name="40 % - Markeringsfarve5 7 4 3 2" xfId="40461" xr:uid="{00000000-0005-0000-0000-000054930000}"/>
    <cellStyle name="40 % - Markeringsfarve5 7 4 4" xfId="17964" xr:uid="{00000000-0005-0000-0000-0000902D0000}"/>
    <cellStyle name="40 % - Markeringsfarve5 7 4 4 2" xfId="40462" xr:uid="{00000000-0005-0000-0000-000055930000}"/>
    <cellStyle name="40 % - Markeringsfarve5 7 4 5" xfId="40459" xr:uid="{00000000-0005-0000-0000-000052930000}"/>
    <cellStyle name="40 % - Markeringsfarve5 7 5" xfId="17965" xr:uid="{00000000-0005-0000-0000-0000912D0000}"/>
    <cellStyle name="40 % - Markeringsfarve5 7 5 2" xfId="40463" xr:uid="{00000000-0005-0000-0000-000056930000}"/>
    <cellStyle name="40 % - Markeringsfarve5 7 6" xfId="17966" xr:uid="{00000000-0005-0000-0000-0000922D0000}"/>
    <cellStyle name="40 % - Markeringsfarve5 7 6 2" xfId="40464" xr:uid="{00000000-0005-0000-0000-000057930000}"/>
    <cellStyle name="40 % - Markeringsfarve5 7 7" xfId="17967" xr:uid="{00000000-0005-0000-0000-0000932D0000}"/>
    <cellStyle name="40 % - Markeringsfarve5 7 7 2" xfId="40465" xr:uid="{00000000-0005-0000-0000-000058930000}"/>
    <cellStyle name="40 % - Markeringsfarve5 8" xfId="1715" xr:uid="{00000000-0005-0000-0000-0000942D0000}"/>
    <cellStyle name="40 % - Markeringsfarve5 9" xfId="1716" xr:uid="{00000000-0005-0000-0000-0000952D0000}"/>
    <cellStyle name="40 % - Markeringsfarve6 10" xfId="1717" xr:uid="{00000000-0005-0000-0000-0000962D0000}"/>
    <cellStyle name="40 % - Markeringsfarve6 11" xfId="1718" xr:uid="{00000000-0005-0000-0000-0000972D0000}"/>
    <cellStyle name="40 % - Markeringsfarve6 12" xfId="1719" xr:uid="{00000000-0005-0000-0000-0000982D0000}"/>
    <cellStyle name="40 % - Markeringsfarve6 13" xfId="1720" xr:uid="{00000000-0005-0000-0000-0000992D0000}"/>
    <cellStyle name="40 % - Markeringsfarve6 14" xfId="1721" xr:uid="{00000000-0005-0000-0000-00009A2D0000}"/>
    <cellStyle name="40 % - Markeringsfarve6 15" xfId="1722" xr:uid="{00000000-0005-0000-0000-00009B2D0000}"/>
    <cellStyle name="40 % - Markeringsfarve6 15 10" xfId="28169" xr:uid="{00000000-0005-0000-0000-000059930000}"/>
    <cellStyle name="40 % - Markeringsfarve6 15 2" xfId="1723" xr:uid="{00000000-0005-0000-0000-00009C2D0000}"/>
    <cellStyle name="40 % - Markeringsfarve6 15 2 2" xfId="1724" xr:uid="{00000000-0005-0000-0000-00009D2D0000}"/>
    <cellStyle name="40 % - Markeringsfarve6 15 2 2 2" xfId="6290" xr:uid="{00000000-0005-0000-0000-00009E2D0000}"/>
    <cellStyle name="40 % - Markeringsfarve6 15 2 2 2 2" xfId="17968" xr:uid="{00000000-0005-0000-0000-00009F2D0000}"/>
    <cellStyle name="40 % - Markeringsfarve6 15 2 2 2 2 2" xfId="40466" xr:uid="{00000000-0005-0000-0000-00005D930000}"/>
    <cellStyle name="40 % - Markeringsfarve6 15 2 2 2 3" xfId="17969" xr:uid="{00000000-0005-0000-0000-0000A02D0000}"/>
    <cellStyle name="40 % - Markeringsfarve6 15 2 2 2 3 2" xfId="40467" xr:uid="{00000000-0005-0000-0000-00005E930000}"/>
    <cellStyle name="40 % - Markeringsfarve6 15 2 2 2 4" xfId="17970" xr:uid="{00000000-0005-0000-0000-0000A12D0000}"/>
    <cellStyle name="40 % - Markeringsfarve6 15 2 2 2 4 2" xfId="40468" xr:uid="{00000000-0005-0000-0000-00005F930000}"/>
    <cellStyle name="40 % - Markeringsfarve6 15 2 2 2 5" xfId="30030" xr:uid="{00000000-0005-0000-0000-00005C930000}"/>
    <cellStyle name="40 % - Markeringsfarve6 15 2 2 3" xfId="9154" xr:uid="{00000000-0005-0000-0000-0000A22D0000}"/>
    <cellStyle name="40 % - Markeringsfarve6 15 2 2 3 2" xfId="31803" xr:uid="{00000000-0005-0000-0000-000060930000}"/>
    <cellStyle name="40 % - Markeringsfarve6 15 2 2 4" xfId="17971" xr:uid="{00000000-0005-0000-0000-0000A32D0000}"/>
    <cellStyle name="40 % - Markeringsfarve6 15 2 2 4 2" xfId="40469" xr:uid="{00000000-0005-0000-0000-000061930000}"/>
    <cellStyle name="40 % - Markeringsfarve6 15 2 2 5" xfId="17972" xr:uid="{00000000-0005-0000-0000-0000A42D0000}"/>
    <cellStyle name="40 % - Markeringsfarve6 15 2 2 5 2" xfId="40470" xr:uid="{00000000-0005-0000-0000-000062930000}"/>
    <cellStyle name="40 % - Markeringsfarve6 15 2 2 6" xfId="28171" xr:uid="{00000000-0005-0000-0000-00005B930000}"/>
    <cellStyle name="40 % - Markeringsfarve6 15 2 3" xfId="6289" xr:uid="{00000000-0005-0000-0000-0000A52D0000}"/>
    <cellStyle name="40 % - Markeringsfarve6 15 2 3 2" xfId="17973" xr:uid="{00000000-0005-0000-0000-0000A62D0000}"/>
    <cellStyle name="40 % - Markeringsfarve6 15 2 3 2 2" xfId="40471" xr:uid="{00000000-0005-0000-0000-000064930000}"/>
    <cellStyle name="40 % - Markeringsfarve6 15 2 3 3" xfId="17974" xr:uid="{00000000-0005-0000-0000-0000A72D0000}"/>
    <cellStyle name="40 % - Markeringsfarve6 15 2 3 3 2" xfId="40472" xr:uid="{00000000-0005-0000-0000-000065930000}"/>
    <cellStyle name="40 % - Markeringsfarve6 15 2 3 4" xfId="17975" xr:uid="{00000000-0005-0000-0000-0000A82D0000}"/>
    <cellStyle name="40 % - Markeringsfarve6 15 2 3 4 2" xfId="40473" xr:uid="{00000000-0005-0000-0000-000066930000}"/>
    <cellStyle name="40 % - Markeringsfarve6 15 2 3 5" xfId="30029" xr:uid="{00000000-0005-0000-0000-000063930000}"/>
    <cellStyle name="40 % - Markeringsfarve6 15 2 4" xfId="9153" xr:uid="{00000000-0005-0000-0000-0000A92D0000}"/>
    <cellStyle name="40 % - Markeringsfarve6 15 2 4 2" xfId="31802" xr:uid="{00000000-0005-0000-0000-000067930000}"/>
    <cellStyle name="40 % - Markeringsfarve6 15 2 5" xfId="17976" xr:uid="{00000000-0005-0000-0000-0000AA2D0000}"/>
    <cellStyle name="40 % - Markeringsfarve6 15 2 5 2" xfId="40474" xr:uid="{00000000-0005-0000-0000-000068930000}"/>
    <cellStyle name="40 % - Markeringsfarve6 15 2 6" xfId="17977" xr:uid="{00000000-0005-0000-0000-0000AB2D0000}"/>
    <cellStyle name="40 % - Markeringsfarve6 15 2 6 2" xfId="40475" xr:uid="{00000000-0005-0000-0000-000069930000}"/>
    <cellStyle name="40 % - Markeringsfarve6 15 2 7" xfId="28170" xr:uid="{00000000-0005-0000-0000-00005A930000}"/>
    <cellStyle name="40 % - Markeringsfarve6 15 3" xfId="1725" xr:uid="{00000000-0005-0000-0000-0000AC2D0000}"/>
    <cellStyle name="40 % - Markeringsfarve6 15 3 2" xfId="1726" xr:uid="{00000000-0005-0000-0000-0000AD2D0000}"/>
    <cellStyle name="40 % - Markeringsfarve6 15 3 2 2" xfId="6292" xr:uid="{00000000-0005-0000-0000-0000AE2D0000}"/>
    <cellStyle name="40 % - Markeringsfarve6 15 3 2 2 2" xfId="17978" xr:uid="{00000000-0005-0000-0000-0000AF2D0000}"/>
    <cellStyle name="40 % - Markeringsfarve6 15 3 2 2 2 2" xfId="40476" xr:uid="{00000000-0005-0000-0000-00006D930000}"/>
    <cellStyle name="40 % - Markeringsfarve6 15 3 2 2 3" xfId="17979" xr:uid="{00000000-0005-0000-0000-0000B02D0000}"/>
    <cellStyle name="40 % - Markeringsfarve6 15 3 2 2 3 2" xfId="40477" xr:uid="{00000000-0005-0000-0000-00006E930000}"/>
    <cellStyle name="40 % - Markeringsfarve6 15 3 2 2 4" xfId="17980" xr:uid="{00000000-0005-0000-0000-0000B12D0000}"/>
    <cellStyle name="40 % - Markeringsfarve6 15 3 2 2 4 2" xfId="40478" xr:uid="{00000000-0005-0000-0000-00006F930000}"/>
    <cellStyle name="40 % - Markeringsfarve6 15 3 2 2 5" xfId="30032" xr:uid="{00000000-0005-0000-0000-00006C930000}"/>
    <cellStyle name="40 % - Markeringsfarve6 15 3 2 3" xfId="9156" xr:uid="{00000000-0005-0000-0000-0000B22D0000}"/>
    <cellStyle name="40 % - Markeringsfarve6 15 3 2 3 2" xfId="31805" xr:uid="{00000000-0005-0000-0000-000070930000}"/>
    <cellStyle name="40 % - Markeringsfarve6 15 3 2 4" xfId="17981" xr:uid="{00000000-0005-0000-0000-0000B32D0000}"/>
    <cellStyle name="40 % - Markeringsfarve6 15 3 2 4 2" xfId="40479" xr:uid="{00000000-0005-0000-0000-000071930000}"/>
    <cellStyle name="40 % - Markeringsfarve6 15 3 2 5" xfId="17982" xr:uid="{00000000-0005-0000-0000-0000B42D0000}"/>
    <cellStyle name="40 % - Markeringsfarve6 15 3 2 5 2" xfId="40480" xr:uid="{00000000-0005-0000-0000-000072930000}"/>
    <cellStyle name="40 % - Markeringsfarve6 15 3 2 6" xfId="28173" xr:uid="{00000000-0005-0000-0000-00006B930000}"/>
    <cellStyle name="40 % - Markeringsfarve6 15 3 3" xfId="6291" xr:uid="{00000000-0005-0000-0000-0000B52D0000}"/>
    <cellStyle name="40 % - Markeringsfarve6 15 3 3 2" xfId="17983" xr:uid="{00000000-0005-0000-0000-0000B62D0000}"/>
    <cellStyle name="40 % - Markeringsfarve6 15 3 3 2 2" xfId="40481" xr:uid="{00000000-0005-0000-0000-000074930000}"/>
    <cellStyle name="40 % - Markeringsfarve6 15 3 3 3" xfId="17984" xr:uid="{00000000-0005-0000-0000-0000B72D0000}"/>
    <cellStyle name="40 % - Markeringsfarve6 15 3 3 3 2" xfId="40482" xr:uid="{00000000-0005-0000-0000-000075930000}"/>
    <cellStyle name="40 % - Markeringsfarve6 15 3 3 4" xfId="17985" xr:uid="{00000000-0005-0000-0000-0000B82D0000}"/>
    <cellStyle name="40 % - Markeringsfarve6 15 3 3 4 2" xfId="40483" xr:uid="{00000000-0005-0000-0000-000076930000}"/>
    <cellStyle name="40 % - Markeringsfarve6 15 3 3 5" xfId="30031" xr:uid="{00000000-0005-0000-0000-000073930000}"/>
    <cellStyle name="40 % - Markeringsfarve6 15 3 4" xfId="9155" xr:uid="{00000000-0005-0000-0000-0000B92D0000}"/>
    <cellStyle name="40 % - Markeringsfarve6 15 3 4 2" xfId="31804" xr:uid="{00000000-0005-0000-0000-000077930000}"/>
    <cellStyle name="40 % - Markeringsfarve6 15 3 5" xfId="17986" xr:uid="{00000000-0005-0000-0000-0000BA2D0000}"/>
    <cellStyle name="40 % - Markeringsfarve6 15 3 5 2" xfId="40484" xr:uid="{00000000-0005-0000-0000-000078930000}"/>
    <cellStyle name="40 % - Markeringsfarve6 15 3 6" xfId="17987" xr:uid="{00000000-0005-0000-0000-0000BB2D0000}"/>
    <cellStyle name="40 % - Markeringsfarve6 15 3 6 2" xfId="40485" xr:uid="{00000000-0005-0000-0000-000079930000}"/>
    <cellStyle name="40 % - Markeringsfarve6 15 3 7" xfId="28172" xr:uid="{00000000-0005-0000-0000-00006A930000}"/>
    <cellStyle name="40 % - Markeringsfarve6 15 4" xfId="1727" xr:uid="{00000000-0005-0000-0000-0000BC2D0000}"/>
    <cellStyle name="40 % - Markeringsfarve6 15 4 2" xfId="6293" xr:uid="{00000000-0005-0000-0000-0000BD2D0000}"/>
    <cellStyle name="40 % - Markeringsfarve6 15 4 2 2" xfId="17988" xr:uid="{00000000-0005-0000-0000-0000BE2D0000}"/>
    <cellStyle name="40 % - Markeringsfarve6 15 4 2 2 2" xfId="40486" xr:uid="{00000000-0005-0000-0000-00007C930000}"/>
    <cellStyle name="40 % - Markeringsfarve6 15 4 2 3" xfId="17989" xr:uid="{00000000-0005-0000-0000-0000BF2D0000}"/>
    <cellStyle name="40 % - Markeringsfarve6 15 4 2 3 2" xfId="40487" xr:uid="{00000000-0005-0000-0000-00007D930000}"/>
    <cellStyle name="40 % - Markeringsfarve6 15 4 2 4" xfId="17990" xr:uid="{00000000-0005-0000-0000-0000C02D0000}"/>
    <cellStyle name="40 % - Markeringsfarve6 15 4 2 4 2" xfId="40488" xr:uid="{00000000-0005-0000-0000-00007E930000}"/>
    <cellStyle name="40 % - Markeringsfarve6 15 4 2 5" xfId="30033" xr:uid="{00000000-0005-0000-0000-00007B930000}"/>
    <cellStyle name="40 % - Markeringsfarve6 15 4 3" xfId="9157" xr:uid="{00000000-0005-0000-0000-0000C12D0000}"/>
    <cellStyle name="40 % - Markeringsfarve6 15 4 3 2" xfId="31806" xr:uid="{00000000-0005-0000-0000-00007F930000}"/>
    <cellStyle name="40 % - Markeringsfarve6 15 4 4" xfId="17991" xr:uid="{00000000-0005-0000-0000-0000C22D0000}"/>
    <cellStyle name="40 % - Markeringsfarve6 15 4 4 2" xfId="40489" xr:uid="{00000000-0005-0000-0000-000080930000}"/>
    <cellStyle name="40 % - Markeringsfarve6 15 4 5" xfId="17992" xr:uid="{00000000-0005-0000-0000-0000C32D0000}"/>
    <cellStyle name="40 % - Markeringsfarve6 15 4 5 2" xfId="40490" xr:uid="{00000000-0005-0000-0000-000081930000}"/>
    <cellStyle name="40 % - Markeringsfarve6 15 4 6" xfId="28174" xr:uid="{00000000-0005-0000-0000-00007A930000}"/>
    <cellStyle name="40 % - Markeringsfarve6 15 5" xfId="1728" xr:uid="{00000000-0005-0000-0000-0000C42D0000}"/>
    <cellStyle name="40 % - Markeringsfarve6 15 5 2" xfId="6294" xr:uid="{00000000-0005-0000-0000-0000C52D0000}"/>
    <cellStyle name="40 % - Markeringsfarve6 15 5 2 2" xfId="17993" xr:uid="{00000000-0005-0000-0000-0000C62D0000}"/>
    <cellStyle name="40 % - Markeringsfarve6 15 5 2 2 2" xfId="40491" xr:uid="{00000000-0005-0000-0000-000084930000}"/>
    <cellStyle name="40 % - Markeringsfarve6 15 5 2 3" xfId="17994" xr:uid="{00000000-0005-0000-0000-0000C72D0000}"/>
    <cellStyle name="40 % - Markeringsfarve6 15 5 2 3 2" xfId="40492" xr:uid="{00000000-0005-0000-0000-000085930000}"/>
    <cellStyle name="40 % - Markeringsfarve6 15 5 2 4" xfId="17995" xr:uid="{00000000-0005-0000-0000-0000C82D0000}"/>
    <cellStyle name="40 % - Markeringsfarve6 15 5 2 4 2" xfId="40493" xr:uid="{00000000-0005-0000-0000-000086930000}"/>
    <cellStyle name="40 % - Markeringsfarve6 15 5 2 5" xfId="30034" xr:uid="{00000000-0005-0000-0000-000083930000}"/>
    <cellStyle name="40 % - Markeringsfarve6 15 5 3" xfId="9158" xr:uid="{00000000-0005-0000-0000-0000C92D0000}"/>
    <cellStyle name="40 % - Markeringsfarve6 15 5 3 2" xfId="31807" xr:uid="{00000000-0005-0000-0000-000087930000}"/>
    <cellStyle name="40 % - Markeringsfarve6 15 5 4" xfId="17996" xr:uid="{00000000-0005-0000-0000-0000CA2D0000}"/>
    <cellStyle name="40 % - Markeringsfarve6 15 5 4 2" xfId="40494" xr:uid="{00000000-0005-0000-0000-000088930000}"/>
    <cellStyle name="40 % - Markeringsfarve6 15 5 5" xfId="17997" xr:uid="{00000000-0005-0000-0000-0000CB2D0000}"/>
    <cellStyle name="40 % - Markeringsfarve6 15 5 5 2" xfId="40495" xr:uid="{00000000-0005-0000-0000-000089930000}"/>
    <cellStyle name="40 % - Markeringsfarve6 15 5 6" xfId="28175" xr:uid="{00000000-0005-0000-0000-000082930000}"/>
    <cellStyle name="40 % - Markeringsfarve6 15 6" xfId="1729" xr:uid="{00000000-0005-0000-0000-0000CC2D0000}"/>
    <cellStyle name="40 % - Markeringsfarve6 15 6 2" xfId="6295" xr:uid="{00000000-0005-0000-0000-0000CD2D0000}"/>
    <cellStyle name="40 % - Markeringsfarve6 15 6 2 2" xfId="30035" xr:uid="{00000000-0005-0000-0000-00008B930000}"/>
    <cellStyle name="40 % - Markeringsfarve6 15 6 3" xfId="9159" xr:uid="{00000000-0005-0000-0000-0000CE2D0000}"/>
    <cellStyle name="40 % - Markeringsfarve6 15 6 3 2" xfId="31808" xr:uid="{00000000-0005-0000-0000-00008C930000}"/>
    <cellStyle name="40 % - Markeringsfarve6 15 6 4" xfId="17998" xr:uid="{00000000-0005-0000-0000-0000CF2D0000}"/>
    <cellStyle name="40 % - Markeringsfarve6 15 6 4 2" xfId="40496" xr:uid="{00000000-0005-0000-0000-00008D930000}"/>
    <cellStyle name="40 % - Markeringsfarve6 15 6 5" xfId="28176" xr:uid="{00000000-0005-0000-0000-00008A930000}"/>
    <cellStyle name="40 % - Markeringsfarve6 15 7" xfId="6288" xr:uid="{00000000-0005-0000-0000-0000D02D0000}"/>
    <cellStyle name="40 % - Markeringsfarve6 15 7 2" xfId="30028" xr:uid="{00000000-0005-0000-0000-00008E930000}"/>
    <cellStyle name="40 % - Markeringsfarve6 15 8" xfId="9152" xr:uid="{00000000-0005-0000-0000-0000D12D0000}"/>
    <cellStyle name="40 % - Markeringsfarve6 15 8 2" xfId="31801" xr:uid="{00000000-0005-0000-0000-00008F930000}"/>
    <cellStyle name="40 % - Markeringsfarve6 15 9" xfId="17999" xr:uid="{00000000-0005-0000-0000-0000D22D0000}"/>
    <cellStyle name="40 % - Markeringsfarve6 15 9 2" xfId="40497" xr:uid="{00000000-0005-0000-0000-000090930000}"/>
    <cellStyle name="40 % - Markeringsfarve6 16" xfId="1730" xr:uid="{00000000-0005-0000-0000-0000D32D0000}"/>
    <cellStyle name="40 % - Markeringsfarve6 16 2" xfId="1731" xr:uid="{00000000-0005-0000-0000-0000D42D0000}"/>
    <cellStyle name="40 % - Markeringsfarve6 16 2 2" xfId="6297" xr:uid="{00000000-0005-0000-0000-0000D52D0000}"/>
    <cellStyle name="40 % - Markeringsfarve6 16 2 2 2" xfId="18000" xr:uid="{00000000-0005-0000-0000-0000D62D0000}"/>
    <cellStyle name="40 % - Markeringsfarve6 16 2 2 2 2" xfId="40498" xr:uid="{00000000-0005-0000-0000-000094930000}"/>
    <cellStyle name="40 % - Markeringsfarve6 16 2 2 3" xfId="18001" xr:uid="{00000000-0005-0000-0000-0000D72D0000}"/>
    <cellStyle name="40 % - Markeringsfarve6 16 2 2 3 2" xfId="40499" xr:uid="{00000000-0005-0000-0000-000095930000}"/>
    <cellStyle name="40 % - Markeringsfarve6 16 2 2 4" xfId="18002" xr:uid="{00000000-0005-0000-0000-0000D82D0000}"/>
    <cellStyle name="40 % - Markeringsfarve6 16 2 2 4 2" xfId="40500" xr:uid="{00000000-0005-0000-0000-000096930000}"/>
    <cellStyle name="40 % - Markeringsfarve6 16 2 2 5" xfId="30037" xr:uid="{00000000-0005-0000-0000-000093930000}"/>
    <cellStyle name="40 % - Markeringsfarve6 16 2 3" xfId="9161" xr:uid="{00000000-0005-0000-0000-0000D92D0000}"/>
    <cellStyle name="40 % - Markeringsfarve6 16 2 3 2" xfId="31810" xr:uid="{00000000-0005-0000-0000-000097930000}"/>
    <cellStyle name="40 % - Markeringsfarve6 16 2 4" xfId="18003" xr:uid="{00000000-0005-0000-0000-0000DA2D0000}"/>
    <cellStyle name="40 % - Markeringsfarve6 16 2 4 2" xfId="40501" xr:uid="{00000000-0005-0000-0000-000098930000}"/>
    <cellStyle name="40 % - Markeringsfarve6 16 2 5" xfId="18004" xr:uid="{00000000-0005-0000-0000-0000DB2D0000}"/>
    <cellStyle name="40 % - Markeringsfarve6 16 2 5 2" xfId="40502" xr:uid="{00000000-0005-0000-0000-000099930000}"/>
    <cellStyle name="40 % - Markeringsfarve6 16 2 6" xfId="28178" xr:uid="{00000000-0005-0000-0000-000092930000}"/>
    <cellStyle name="40 % - Markeringsfarve6 16 3" xfId="6296" xr:uid="{00000000-0005-0000-0000-0000DC2D0000}"/>
    <cellStyle name="40 % - Markeringsfarve6 16 3 2" xfId="18005" xr:uid="{00000000-0005-0000-0000-0000DD2D0000}"/>
    <cellStyle name="40 % - Markeringsfarve6 16 3 2 2" xfId="40503" xr:uid="{00000000-0005-0000-0000-00009B930000}"/>
    <cellStyle name="40 % - Markeringsfarve6 16 3 3" xfId="18006" xr:uid="{00000000-0005-0000-0000-0000DE2D0000}"/>
    <cellStyle name="40 % - Markeringsfarve6 16 3 3 2" xfId="40504" xr:uid="{00000000-0005-0000-0000-00009C930000}"/>
    <cellStyle name="40 % - Markeringsfarve6 16 3 4" xfId="18007" xr:uid="{00000000-0005-0000-0000-0000DF2D0000}"/>
    <cellStyle name="40 % - Markeringsfarve6 16 3 4 2" xfId="40505" xr:uid="{00000000-0005-0000-0000-00009D930000}"/>
    <cellStyle name="40 % - Markeringsfarve6 16 3 5" xfId="30036" xr:uid="{00000000-0005-0000-0000-00009A930000}"/>
    <cellStyle name="40 % - Markeringsfarve6 16 4" xfId="9160" xr:uid="{00000000-0005-0000-0000-0000E02D0000}"/>
    <cellStyle name="40 % - Markeringsfarve6 16 4 2" xfId="31809" xr:uid="{00000000-0005-0000-0000-00009E930000}"/>
    <cellStyle name="40 % - Markeringsfarve6 16 5" xfId="18008" xr:uid="{00000000-0005-0000-0000-0000E12D0000}"/>
    <cellStyle name="40 % - Markeringsfarve6 16 5 2" xfId="40506" xr:uid="{00000000-0005-0000-0000-00009F930000}"/>
    <cellStyle name="40 % - Markeringsfarve6 16 6" xfId="18009" xr:uid="{00000000-0005-0000-0000-0000E22D0000}"/>
    <cellStyle name="40 % - Markeringsfarve6 16 6 2" xfId="40507" xr:uid="{00000000-0005-0000-0000-0000A0930000}"/>
    <cellStyle name="40 % - Markeringsfarve6 16 7" xfId="28177" xr:uid="{00000000-0005-0000-0000-000091930000}"/>
    <cellStyle name="40 % - Markeringsfarve6 17" xfId="1732" xr:uid="{00000000-0005-0000-0000-0000E32D0000}"/>
    <cellStyle name="40 % - Markeringsfarve6 17 2" xfId="1733" xr:uid="{00000000-0005-0000-0000-0000E42D0000}"/>
    <cellStyle name="40 % - Markeringsfarve6 17 2 2" xfId="6299" xr:uid="{00000000-0005-0000-0000-0000E52D0000}"/>
    <cellStyle name="40 % - Markeringsfarve6 17 2 2 2" xfId="18010" xr:uid="{00000000-0005-0000-0000-0000E62D0000}"/>
    <cellStyle name="40 % - Markeringsfarve6 17 2 2 2 2" xfId="40508" xr:uid="{00000000-0005-0000-0000-0000A4930000}"/>
    <cellStyle name="40 % - Markeringsfarve6 17 2 2 3" xfId="18011" xr:uid="{00000000-0005-0000-0000-0000E72D0000}"/>
    <cellStyle name="40 % - Markeringsfarve6 17 2 2 3 2" xfId="40509" xr:uid="{00000000-0005-0000-0000-0000A5930000}"/>
    <cellStyle name="40 % - Markeringsfarve6 17 2 2 4" xfId="18012" xr:uid="{00000000-0005-0000-0000-0000E82D0000}"/>
    <cellStyle name="40 % - Markeringsfarve6 17 2 2 4 2" xfId="40510" xr:uid="{00000000-0005-0000-0000-0000A6930000}"/>
    <cellStyle name="40 % - Markeringsfarve6 17 2 2 5" xfId="30039" xr:uid="{00000000-0005-0000-0000-0000A3930000}"/>
    <cellStyle name="40 % - Markeringsfarve6 17 2 3" xfId="9163" xr:uid="{00000000-0005-0000-0000-0000E92D0000}"/>
    <cellStyle name="40 % - Markeringsfarve6 17 2 3 2" xfId="31812" xr:uid="{00000000-0005-0000-0000-0000A7930000}"/>
    <cellStyle name="40 % - Markeringsfarve6 17 2 4" xfId="18013" xr:uid="{00000000-0005-0000-0000-0000EA2D0000}"/>
    <cellStyle name="40 % - Markeringsfarve6 17 2 4 2" xfId="40511" xr:uid="{00000000-0005-0000-0000-0000A8930000}"/>
    <cellStyle name="40 % - Markeringsfarve6 17 2 5" xfId="18014" xr:uid="{00000000-0005-0000-0000-0000EB2D0000}"/>
    <cellStyle name="40 % - Markeringsfarve6 17 2 5 2" xfId="40512" xr:uid="{00000000-0005-0000-0000-0000A9930000}"/>
    <cellStyle name="40 % - Markeringsfarve6 17 2 6" xfId="28180" xr:uid="{00000000-0005-0000-0000-0000A2930000}"/>
    <cellStyle name="40 % - Markeringsfarve6 17 3" xfId="6298" xr:uid="{00000000-0005-0000-0000-0000EC2D0000}"/>
    <cellStyle name="40 % - Markeringsfarve6 17 3 2" xfId="18015" xr:uid="{00000000-0005-0000-0000-0000ED2D0000}"/>
    <cellStyle name="40 % - Markeringsfarve6 17 3 2 2" xfId="40513" xr:uid="{00000000-0005-0000-0000-0000AB930000}"/>
    <cellStyle name="40 % - Markeringsfarve6 17 3 3" xfId="18016" xr:uid="{00000000-0005-0000-0000-0000EE2D0000}"/>
    <cellStyle name="40 % - Markeringsfarve6 17 3 3 2" xfId="40514" xr:uid="{00000000-0005-0000-0000-0000AC930000}"/>
    <cellStyle name="40 % - Markeringsfarve6 17 3 4" xfId="18017" xr:uid="{00000000-0005-0000-0000-0000EF2D0000}"/>
    <cellStyle name="40 % - Markeringsfarve6 17 3 4 2" xfId="40515" xr:uid="{00000000-0005-0000-0000-0000AD930000}"/>
    <cellStyle name="40 % - Markeringsfarve6 17 3 5" xfId="30038" xr:uid="{00000000-0005-0000-0000-0000AA930000}"/>
    <cellStyle name="40 % - Markeringsfarve6 17 4" xfId="9162" xr:uid="{00000000-0005-0000-0000-0000F02D0000}"/>
    <cellStyle name="40 % - Markeringsfarve6 17 4 2" xfId="31811" xr:uid="{00000000-0005-0000-0000-0000AE930000}"/>
    <cellStyle name="40 % - Markeringsfarve6 17 5" xfId="18018" xr:uid="{00000000-0005-0000-0000-0000F12D0000}"/>
    <cellStyle name="40 % - Markeringsfarve6 17 5 2" xfId="40516" xr:uid="{00000000-0005-0000-0000-0000AF930000}"/>
    <cellStyle name="40 % - Markeringsfarve6 17 6" xfId="18019" xr:uid="{00000000-0005-0000-0000-0000F22D0000}"/>
    <cellStyle name="40 % - Markeringsfarve6 17 6 2" xfId="40517" xr:uid="{00000000-0005-0000-0000-0000B0930000}"/>
    <cellStyle name="40 % - Markeringsfarve6 17 7" xfId="28179" xr:uid="{00000000-0005-0000-0000-0000A1930000}"/>
    <cellStyle name="40 % - Markeringsfarve6 18" xfId="1734" xr:uid="{00000000-0005-0000-0000-0000F32D0000}"/>
    <cellStyle name="40 % - Markeringsfarve6 18 2" xfId="6300" xr:uid="{00000000-0005-0000-0000-0000F42D0000}"/>
    <cellStyle name="40 % - Markeringsfarve6 18 2 2" xfId="18020" xr:uid="{00000000-0005-0000-0000-0000F52D0000}"/>
    <cellStyle name="40 % - Markeringsfarve6 18 2 2 2" xfId="40518" xr:uid="{00000000-0005-0000-0000-0000B3930000}"/>
    <cellStyle name="40 % - Markeringsfarve6 18 2 3" xfId="18021" xr:uid="{00000000-0005-0000-0000-0000F62D0000}"/>
    <cellStyle name="40 % - Markeringsfarve6 18 2 3 2" xfId="40519" xr:uid="{00000000-0005-0000-0000-0000B4930000}"/>
    <cellStyle name="40 % - Markeringsfarve6 18 2 4" xfId="18022" xr:uid="{00000000-0005-0000-0000-0000F72D0000}"/>
    <cellStyle name="40 % - Markeringsfarve6 18 2 4 2" xfId="40520" xr:uid="{00000000-0005-0000-0000-0000B5930000}"/>
    <cellStyle name="40 % - Markeringsfarve6 18 2 5" xfId="30040" xr:uid="{00000000-0005-0000-0000-0000B2930000}"/>
    <cellStyle name="40 % - Markeringsfarve6 18 3" xfId="9164" xr:uid="{00000000-0005-0000-0000-0000F82D0000}"/>
    <cellStyle name="40 % - Markeringsfarve6 18 3 2" xfId="31813" xr:uid="{00000000-0005-0000-0000-0000B6930000}"/>
    <cellStyle name="40 % - Markeringsfarve6 18 4" xfId="18023" xr:uid="{00000000-0005-0000-0000-0000F92D0000}"/>
    <cellStyle name="40 % - Markeringsfarve6 18 4 2" xfId="40521" xr:uid="{00000000-0005-0000-0000-0000B7930000}"/>
    <cellStyle name="40 % - Markeringsfarve6 18 5" xfId="18024" xr:uid="{00000000-0005-0000-0000-0000FA2D0000}"/>
    <cellStyle name="40 % - Markeringsfarve6 18 5 2" xfId="40522" xr:uid="{00000000-0005-0000-0000-0000B8930000}"/>
    <cellStyle name="40 % - Markeringsfarve6 18 6" xfId="28181" xr:uid="{00000000-0005-0000-0000-0000B1930000}"/>
    <cellStyle name="40 % - Markeringsfarve6 19" xfId="1735" xr:uid="{00000000-0005-0000-0000-0000FB2D0000}"/>
    <cellStyle name="40 % - Markeringsfarve6 19 2" xfId="6301" xr:uid="{00000000-0005-0000-0000-0000FC2D0000}"/>
    <cellStyle name="40 % - Markeringsfarve6 19 2 2" xfId="18025" xr:uid="{00000000-0005-0000-0000-0000FD2D0000}"/>
    <cellStyle name="40 % - Markeringsfarve6 19 2 2 2" xfId="40523" xr:uid="{00000000-0005-0000-0000-0000BB930000}"/>
    <cellStyle name="40 % - Markeringsfarve6 19 2 3" xfId="18026" xr:uid="{00000000-0005-0000-0000-0000FE2D0000}"/>
    <cellStyle name="40 % - Markeringsfarve6 19 2 3 2" xfId="40524" xr:uid="{00000000-0005-0000-0000-0000BC930000}"/>
    <cellStyle name="40 % - Markeringsfarve6 19 2 4" xfId="18027" xr:uid="{00000000-0005-0000-0000-0000FF2D0000}"/>
    <cellStyle name="40 % - Markeringsfarve6 19 2 4 2" xfId="40525" xr:uid="{00000000-0005-0000-0000-0000BD930000}"/>
    <cellStyle name="40 % - Markeringsfarve6 19 2 5" xfId="30041" xr:uid="{00000000-0005-0000-0000-0000BA930000}"/>
    <cellStyle name="40 % - Markeringsfarve6 19 3" xfId="9165" xr:uid="{00000000-0005-0000-0000-0000002E0000}"/>
    <cellStyle name="40 % - Markeringsfarve6 19 3 2" xfId="31814" xr:uid="{00000000-0005-0000-0000-0000BE930000}"/>
    <cellStyle name="40 % - Markeringsfarve6 19 4" xfId="18028" xr:uid="{00000000-0005-0000-0000-0000012E0000}"/>
    <cellStyle name="40 % - Markeringsfarve6 19 4 2" xfId="40526" xr:uid="{00000000-0005-0000-0000-0000BF930000}"/>
    <cellStyle name="40 % - Markeringsfarve6 19 5" xfId="18029" xr:uid="{00000000-0005-0000-0000-0000022E0000}"/>
    <cellStyle name="40 % - Markeringsfarve6 19 5 2" xfId="40527" xr:uid="{00000000-0005-0000-0000-0000C0930000}"/>
    <cellStyle name="40 % - Markeringsfarve6 19 6" xfId="28182" xr:uid="{00000000-0005-0000-0000-0000B9930000}"/>
    <cellStyle name="40 % - Markeringsfarve6 2" xfId="1736" xr:uid="{00000000-0005-0000-0000-0000032E0000}"/>
    <cellStyle name="40 % - Markeringsfarve6 2 10" xfId="1737" xr:uid="{00000000-0005-0000-0000-0000042E0000}"/>
    <cellStyle name="40 % - Markeringsfarve6 2 11" xfId="1738" xr:uid="{00000000-0005-0000-0000-0000052E0000}"/>
    <cellStyle name="40 % - Markeringsfarve6 2 12" xfId="1739" xr:uid="{00000000-0005-0000-0000-0000062E0000}"/>
    <cellStyle name="40 % - Markeringsfarve6 2 13" xfId="1740" xr:uid="{00000000-0005-0000-0000-0000072E0000}"/>
    <cellStyle name="40 % - Markeringsfarve6 2 14" xfId="1741" xr:uid="{00000000-0005-0000-0000-0000082E0000}"/>
    <cellStyle name="40 % - Markeringsfarve6 2 15" xfId="1742" xr:uid="{00000000-0005-0000-0000-0000092E0000}"/>
    <cellStyle name="40 % - Markeringsfarve6 2 16" xfId="4908" xr:uid="{00000000-0005-0000-0000-00000A2E0000}"/>
    <cellStyle name="40 % - Markeringsfarve6 2 2" xfId="1743" xr:uid="{00000000-0005-0000-0000-00000B2E0000}"/>
    <cellStyle name="40 % - Markeringsfarve6 2 2 2" xfId="1744" xr:uid="{00000000-0005-0000-0000-00000C2E0000}"/>
    <cellStyle name="40 % - Markeringsfarve6 2 2 3" xfId="1745" xr:uid="{00000000-0005-0000-0000-00000D2E0000}"/>
    <cellStyle name="40 % - Markeringsfarve6 2 3" xfId="1746" xr:uid="{00000000-0005-0000-0000-00000E2E0000}"/>
    <cellStyle name="40 % - Markeringsfarve6 2 3 2" xfId="1747" xr:uid="{00000000-0005-0000-0000-00000F2E0000}"/>
    <cellStyle name="40 % - Markeringsfarve6 2 3 3" xfId="1748" xr:uid="{00000000-0005-0000-0000-0000102E0000}"/>
    <cellStyle name="40 % - Markeringsfarve6 2 4" xfId="1749" xr:uid="{00000000-0005-0000-0000-0000112E0000}"/>
    <cellStyle name="40 % - Markeringsfarve6 2 4 2" xfId="1750" xr:uid="{00000000-0005-0000-0000-0000122E0000}"/>
    <cellStyle name="40 % - Markeringsfarve6 2 4 3" xfId="1751" xr:uid="{00000000-0005-0000-0000-0000132E0000}"/>
    <cellStyle name="40 % - Markeringsfarve6 2 5" xfId="1752" xr:uid="{00000000-0005-0000-0000-0000142E0000}"/>
    <cellStyle name="40 % - Markeringsfarve6 2 5 2" xfId="1753" xr:uid="{00000000-0005-0000-0000-0000152E0000}"/>
    <cellStyle name="40 % - Markeringsfarve6 2 5 3" xfId="1754" xr:uid="{00000000-0005-0000-0000-0000162E0000}"/>
    <cellStyle name="40 % - Markeringsfarve6 2 6" xfId="1755" xr:uid="{00000000-0005-0000-0000-0000172E0000}"/>
    <cellStyle name="40 % - Markeringsfarve6 2 7" xfId="1756" xr:uid="{00000000-0005-0000-0000-0000182E0000}"/>
    <cellStyle name="40 % - Markeringsfarve6 2 8" xfId="1757" xr:uid="{00000000-0005-0000-0000-0000192E0000}"/>
    <cellStyle name="40 % - Markeringsfarve6 2 9" xfId="1758" xr:uid="{00000000-0005-0000-0000-00001A2E0000}"/>
    <cellStyle name="40 % - Markeringsfarve6 3" xfId="1759" xr:uid="{00000000-0005-0000-0000-00001B2E0000}"/>
    <cellStyle name="40 % - Markeringsfarve6 3 10" xfId="18030" xr:uid="{00000000-0005-0000-0000-00001C2E0000}"/>
    <cellStyle name="40 % - Markeringsfarve6 3 10 2" xfId="18031" xr:uid="{00000000-0005-0000-0000-00001D2E0000}"/>
    <cellStyle name="40 % - Markeringsfarve6 3 10 2 2" xfId="40529" xr:uid="{00000000-0005-0000-0000-0000C2930000}"/>
    <cellStyle name="40 % - Markeringsfarve6 3 10 3" xfId="18032" xr:uid="{00000000-0005-0000-0000-00001E2E0000}"/>
    <cellStyle name="40 % - Markeringsfarve6 3 10 3 2" xfId="40530" xr:uid="{00000000-0005-0000-0000-0000C3930000}"/>
    <cellStyle name="40 % - Markeringsfarve6 3 10 4" xfId="18033" xr:uid="{00000000-0005-0000-0000-00001F2E0000}"/>
    <cellStyle name="40 % - Markeringsfarve6 3 10 4 2" xfId="40531" xr:uid="{00000000-0005-0000-0000-0000C4930000}"/>
    <cellStyle name="40 % - Markeringsfarve6 3 10 5" xfId="40528" xr:uid="{00000000-0005-0000-0000-0000C1930000}"/>
    <cellStyle name="40 % - Markeringsfarve6 3 11" xfId="18034" xr:uid="{00000000-0005-0000-0000-0000202E0000}"/>
    <cellStyle name="40 % - Markeringsfarve6 3 11 2" xfId="40532" xr:uid="{00000000-0005-0000-0000-0000C5930000}"/>
    <cellStyle name="40 % - Markeringsfarve6 3 12" xfId="18035" xr:uid="{00000000-0005-0000-0000-0000212E0000}"/>
    <cellStyle name="40 % - Markeringsfarve6 3 12 2" xfId="40533" xr:uid="{00000000-0005-0000-0000-0000C6930000}"/>
    <cellStyle name="40 % - Markeringsfarve6 3 13" xfId="18036" xr:uid="{00000000-0005-0000-0000-0000222E0000}"/>
    <cellStyle name="40 % - Markeringsfarve6 3 13 2" xfId="40534" xr:uid="{00000000-0005-0000-0000-0000C7930000}"/>
    <cellStyle name="40 % - Markeringsfarve6 3 2" xfId="1760" xr:uid="{00000000-0005-0000-0000-0000232E0000}"/>
    <cellStyle name="40 % - Markeringsfarve6 3 2 10" xfId="18037" xr:uid="{00000000-0005-0000-0000-0000242E0000}"/>
    <cellStyle name="40 % - Markeringsfarve6 3 2 10 2" xfId="40535" xr:uid="{00000000-0005-0000-0000-0000C8930000}"/>
    <cellStyle name="40 % - Markeringsfarve6 3 2 2" xfId="1761" xr:uid="{00000000-0005-0000-0000-0000252E0000}"/>
    <cellStyle name="40 % - Markeringsfarve6 3 2 2 10" xfId="18038" xr:uid="{00000000-0005-0000-0000-0000262E0000}"/>
    <cellStyle name="40 % - Markeringsfarve6 3 2 2 10 2" xfId="40536" xr:uid="{00000000-0005-0000-0000-0000CA930000}"/>
    <cellStyle name="40 % - Markeringsfarve6 3 2 2 11" xfId="28183" xr:uid="{00000000-0005-0000-0000-0000C9930000}"/>
    <cellStyle name="40 % - Markeringsfarve6 3 2 2 2" xfId="1762" xr:uid="{00000000-0005-0000-0000-0000272E0000}"/>
    <cellStyle name="40 % - Markeringsfarve6 3 2 2 2 2" xfId="1763" xr:uid="{00000000-0005-0000-0000-0000282E0000}"/>
    <cellStyle name="40 % - Markeringsfarve6 3 2 2 2 2 2" xfId="6304" xr:uid="{00000000-0005-0000-0000-0000292E0000}"/>
    <cellStyle name="40 % - Markeringsfarve6 3 2 2 2 2 2 2" xfId="18039" xr:uid="{00000000-0005-0000-0000-00002A2E0000}"/>
    <cellStyle name="40 % - Markeringsfarve6 3 2 2 2 2 2 2 2" xfId="40537" xr:uid="{00000000-0005-0000-0000-0000CE930000}"/>
    <cellStyle name="40 % - Markeringsfarve6 3 2 2 2 2 2 3" xfId="18040" xr:uid="{00000000-0005-0000-0000-00002B2E0000}"/>
    <cellStyle name="40 % - Markeringsfarve6 3 2 2 2 2 2 3 2" xfId="40538" xr:uid="{00000000-0005-0000-0000-0000CF930000}"/>
    <cellStyle name="40 % - Markeringsfarve6 3 2 2 2 2 2 4" xfId="18041" xr:uid="{00000000-0005-0000-0000-00002C2E0000}"/>
    <cellStyle name="40 % - Markeringsfarve6 3 2 2 2 2 2 4 2" xfId="40539" xr:uid="{00000000-0005-0000-0000-0000D0930000}"/>
    <cellStyle name="40 % - Markeringsfarve6 3 2 2 2 2 2 5" xfId="30044" xr:uid="{00000000-0005-0000-0000-0000CD930000}"/>
    <cellStyle name="40 % - Markeringsfarve6 3 2 2 2 2 3" xfId="9168" xr:uid="{00000000-0005-0000-0000-00002D2E0000}"/>
    <cellStyle name="40 % - Markeringsfarve6 3 2 2 2 2 3 2" xfId="31817" xr:uid="{00000000-0005-0000-0000-0000D1930000}"/>
    <cellStyle name="40 % - Markeringsfarve6 3 2 2 2 2 4" xfId="18042" xr:uid="{00000000-0005-0000-0000-00002E2E0000}"/>
    <cellStyle name="40 % - Markeringsfarve6 3 2 2 2 2 4 2" xfId="40540" xr:uid="{00000000-0005-0000-0000-0000D2930000}"/>
    <cellStyle name="40 % - Markeringsfarve6 3 2 2 2 2 5" xfId="18043" xr:uid="{00000000-0005-0000-0000-00002F2E0000}"/>
    <cellStyle name="40 % - Markeringsfarve6 3 2 2 2 2 5 2" xfId="40541" xr:uid="{00000000-0005-0000-0000-0000D3930000}"/>
    <cellStyle name="40 % - Markeringsfarve6 3 2 2 2 2 6" xfId="28185" xr:uid="{00000000-0005-0000-0000-0000CC930000}"/>
    <cellStyle name="40 % - Markeringsfarve6 3 2 2 2 3" xfId="6303" xr:uid="{00000000-0005-0000-0000-0000302E0000}"/>
    <cellStyle name="40 % - Markeringsfarve6 3 2 2 2 3 2" xfId="18044" xr:uid="{00000000-0005-0000-0000-0000312E0000}"/>
    <cellStyle name="40 % - Markeringsfarve6 3 2 2 2 3 2 2" xfId="40542" xr:uid="{00000000-0005-0000-0000-0000D5930000}"/>
    <cellStyle name="40 % - Markeringsfarve6 3 2 2 2 3 3" xfId="18045" xr:uid="{00000000-0005-0000-0000-0000322E0000}"/>
    <cellStyle name="40 % - Markeringsfarve6 3 2 2 2 3 3 2" xfId="40543" xr:uid="{00000000-0005-0000-0000-0000D6930000}"/>
    <cellStyle name="40 % - Markeringsfarve6 3 2 2 2 3 4" xfId="18046" xr:uid="{00000000-0005-0000-0000-0000332E0000}"/>
    <cellStyle name="40 % - Markeringsfarve6 3 2 2 2 3 4 2" xfId="40544" xr:uid="{00000000-0005-0000-0000-0000D7930000}"/>
    <cellStyle name="40 % - Markeringsfarve6 3 2 2 2 3 5" xfId="30043" xr:uid="{00000000-0005-0000-0000-0000D4930000}"/>
    <cellStyle name="40 % - Markeringsfarve6 3 2 2 2 4" xfId="9167" xr:uid="{00000000-0005-0000-0000-0000342E0000}"/>
    <cellStyle name="40 % - Markeringsfarve6 3 2 2 2 4 2" xfId="18047" xr:uid="{00000000-0005-0000-0000-0000352E0000}"/>
    <cellStyle name="40 % - Markeringsfarve6 3 2 2 2 4 2 2" xfId="40545" xr:uid="{00000000-0005-0000-0000-0000D9930000}"/>
    <cellStyle name="40 % - Markeringsfarve6 3 2 2 2 4 3" xfId="18048" xr:uid="{00000000-0005-0000-0000-0000362E0000}"/>
    <cellStyle name="40 % - Markeringsfarve6 3 2 2 2 4 3 2" xfId="40546" xr:uid="{00000000-0005-0000-0000-0000DA930000}"/>
    <cellStyle name="40 % - Markeringsfarve6 3 2 2 2 4 4" xfId="18049" xr:uid="{00000000-0005-0000-0000-0000372E0000}"/>
    <cellStyle name="40 % - Markeringsfarve6 3 2 2 2 4 4 2" xfId="40547" xr:uid="{00000000-0005-0000-0000-0000DB930000}"/>
    <cellStyle name="40 % - Markeringsfarve6 3 2 2 2 4 5" xfId="31816" xr:uid="{00000000-0005-0000-0000-0000D8930000}"/>
    <cellStyle name="40 % - Markeringsfarve6 3 2 2 2 5" xfId="18050" xr:uid="{00000000-0005-0000-0000-0000382E0000}"/>
    <cellStyle name="40 % - Markeringsfarve6 3 2 2 2 5 2" xfId="40548" xr:uid="{00000000-0005-0000-0000-0000DC930000}"/>
    <cellStyle name="40 % - Markeringsfarve6 3 2 2 2 6" xfId="18051" xr:uid="{00000000-0005-0000-0000-0000392E0000}"/>
    <cellStyle name="40 % - Markeringsfarve6 3 2 2 2 6 2" xfId="40549" xr:uid="{00000000-0005-0000-0000-0000DD930000}"/>
    <cellStyle name="40 % - Markeringsfarve6 3 2 2 2 7" xfId="18052" xr:uid="{00000000-0005-0000-0000-00003A2E0000}"/>
    <cellStyle name="40 % - Markeringsfarve6 3 2 2 2 7 2" xfId="40550" xr:uid="{00000000-0005-0000-0000-0000DE930000}"/>
    <cellStyle name="40 % - Markeringsfarve6 3 2 2 2 8" xfId="28184" xr:uid="{00000000-0005-0000-0000-0000CB930000}"/>
    <cellStyle name="40 % - Markeringsfarve6 3 2 2 3" xfId="1764" xr:uid="{00000000-0005-0000-0000-00003B2E0000}"/>
    <cellStyle name="40 % - Markeringsfarve6 3 2 2 3 2" xfId="1765" xr:uid="{00000000-0005-0000-0000-00003C2E0000}"/>
    <cellStyle name="40 % - Markeringsfarve6 3 2 2 3 2 2" xfId="6306" xr:uid="{00000000-0005-0000-0000-00003D2E0000}"/>
    <cellStyle name="40 % - Markeringsfarve6 3 2 2 3 2 2 2" xfId="18053" xr:uid="{00000000-0005-0000-0000-00003E2E0000}"/>
    <cellStyle name="40 % - Markeringsfarve6 3 2 2 3 2 2 2 2" xfId="40551" xr:uid="{00000000-0005-0000-0000-0000E2930000}"/>
    <cellStyle name="40 % - Markeringsfarve6 3 2 2 3 2 2 3" xfId="18054" xr:uid="{00000000-0005-0000-0000-00003F2E0000}"/>
    <cellStyle name="40 % - Markeringsfarve6 3 2 2 3 2 2 3 2" xfId="40552" xr:uid="{00000000-0005-0000-0000-0000E3930000}"/>
    <cellStyle name="40 % - Markeringsfarve6 3 2 2 3 2 2 4" xfId="18055" xr:uid="{00000000-0005-0000-0000-0000402E0000}"/>
    <cellStyle name="40 % - Markeringsfarve6 3 2 2 3 2 2 4 2" xfId="40553" xr:uid="{00000000-0005-0000-0000-0000E4930000}"/>
    <cellStyle name="40 % - Markeringsfarve6 3 2 2 3 2 2 5" xfId="30046" xr:uid="{00000000-0005-0000-0000-0000E1930000}"/>
    <cellStyle name="40 % - Markeringsfarve6 3 2 2 3 2 3" xfId="9170" xr:uid="{00000000-0005-0000-0000-0000412E0000}"/>
    <cellStyle name="40 % - Markeringsfarve6 3 2 2 3 2 3 2" xfId="31819" xr:uid="{00000000-0005-0000-0000-0000E5930000}"/>
    <cellStyle name="40 % - Markeringsfarve6 3 2 2 3 2 4" xfId="18056" xr:uid="{00000000-0005-0000-0000-0000422E0000}"/>
    <cellStyle name="40 % - Markeringsfarve6 3 2 2 3 2 4 2" xfId="40554" xr:uid="{00000000-0005-0000-0000-0000E6930000}"/>
    <cellStyle name="40 % - Markeringsfarve6 3 2 2 3 2 5" xfId="18057" xr:uid="{00000000-0005-0000-0000-0000432E0000}"/>
    <cellStyle name="40 % - Markeringsfarve6 3 2 2 3 2 5 2" xfId="40555" xr:uid="{00000000-0005-0000-0000-0000E7930000}"/>
    <cellStyle name="40 % - Markeringsfarve6 3 2 2 3 2 6" xfId="28187" xr:uid="{00000000-0005-0000-0000-0000E0930000}"/>
    <cellStyle name="40 % - Markeringsfarve6 3 2 2 3 3" xfId="6305" xr:uid="{00000000-0005-0000-0000-0000442E0000}"/>
    <cellStyle name="40 % - Markeringsfarve6 3 2 2 3 3 2" xfId="18058" xr:uid="{00000000-0005-0000-0000-0000452E0000}"/>
    <cellStyle name="40 % - Markeringsfarve6 3 2 2 3 3 2 2" xfId="40556" xr:uid="{00000000-0005-0000-0000-0000E9930000}"/>
    <cellStyle name="40 % - Markeringsfarve6 3 2 2 3 3 3" xfId="18059" xr:uid="{00000000-0005-0000-0000-0000462E0000}"/>
    <cellStyle name="40 % - Markeringsfarve6 3 2 2 3 3 3 2" xfId="40557" xr:uid="{00000000-0005-0000-0000-0000EA930000}"/>
    <cellStyle name="40 % - Markeringsfarve6 3 2 2 3 3 4" xfId="18060" xr:uid="{00000000-0005-0000-0000-0000472E0000}"/>
    <cellStyle name="40 % - Markeringsfarve6 3 2 2 3 3 4 2" xfId="40558" xr:uid="{00000000-0005-0000-0000-0000EB930000}"/>
    <cellStyle name="40 % - Markeringsfarve6 3 2 2 3 3 5" xfId="30045" xr:uid="{00000000-0005-0000-0000-0000E8930000}"/>
    <cellStyle name="40 % - Markeringsfarve6 3 2 2 3 4" xfId="9169" xr:uid="{00000000-0005-0000-0000-0000482E0000}"/>
    <cellStyle name="40 % - Markeringsfarve6 3 2 2 3 4 2" xfId="31818" xr:uid="{00000000-0005-0000-0000-0000EC930000}"/>
    <cellStyle name="40 % - Markeringsfarve6 3 2 2 3 5" xfId="18061" xr:uid="{00000000-0005-0000-0000-0000492E0000}"/>
    <cellStyle name="40 % - Markeringsfarve6 3 2 2 3 5 2" xfId="40559" xr:uid="{00000000-0005-0000-0000-0000ED930000}"/>
    <cellStyle name="40 % - Markeringsfarve6 3 2 2 3 6" xfId="18062" xr:uid="{00000000-0005-0000-0000-00004A2E0000}"/>
    <cellStyle name="40 % - Markeringsfarve6 3 2 2 3 6 2" xfId="40560" xr:uid="{00000000-0005-0000-0000-0000EE930000}"/>
    <cellStyle name="40 % - Markeringsfarve6 3 2 2 3 7" xfId="28186" xr:uid="{00000000-0005-0000-0000-0000DF930000}"/>
    <cellStyle name="40 % - Markeringsfarve6 3 2 2 4" xfId="1766" xr:uid="{00000000-0005-0000-0000-00004B2E0000}"/>
    <cellStyle name="40 % - Markeringsfarve6 3 2 2 4 2" xfId="6307" xr:uid="{00000000-0005-0000-0000-00004C2E0000}"/>
    <cellStyle name="40 % - Markeringsfarve6 3 2 2 4 2 2" xfId="18063" xr:uid="{00000000-0005-0000-0000-00004D2E0000}"/>
    <cellStyle name="40 % - Markeringsfarve6 3 2 2 4 2 2 2" xfId="40561" xr:uid="{00000000-0005-0000-0000-0000F1930000}"/>
    <cellStyle name="40 % - Markeringsfarve6 3 2 2 4 2 3" xfId="18064" xr:uid="{00000000-0005-0000-0000-00004E2E0000}"/>
    <cellStyle name="40 % - Markeringsfarve6 3 2 2 4 2 3 2" xfId="40562" xr:uid="{00000000-0005-0000-0000-0000F2930000}"/>
    <cellStyle name="40 % - Markeringsfarve6 3 2 2 4 2 4" xfId="18065" xr:uid="{00000000-0005-0000-0000-00004F2E0000}"/>
    <cellStyle name="40 % - Markeringsfarve6 3 2 2 4 2 4 2" xfId="40563" xr:uid="{00000000-0005-0000-0000-0000F3930000}"/>
    <cellStyle name="40 % - Markeringsfarve6 3 2 2 4 2 5" xfId="30047" xr:uid="{00000000-0005-0000-0000-0000F0930000}"/>
    <cellStyle name="40 % - Markeringsfarve6 3 2 2 4 3" xfId="9171" xr:uid="{00000000-0005-0000-0000-0000502E0000}"/>
    <cellStyle name="40 % - Markeringsfarve6 3 2 2 4 3 2" xfId="31820" xr:uid="{00000000-0005-0000-0000-0000F4930000}"/>
    <cellStyle name="40 % - Markeringsfarve6 3 2 2 4 4" xfId="18066" xr:uid="{00000000-0005-0000-0000-0000512E0000}"/>
    <cellStyle name="40 % - Markeringsfarve6 3 2 2 4 4 2" xfId="40564" xr:uid="{00000000-0005-0000-0000-0000F5930000}"/>
    <cellStyle name="40 % - Markeringsfarve6 3 2 2 4 5" xfId="18067" xr:uid="{00000000-0005-0000-0000-0000522E0000}"/>
    <cellStyle name="40 % - Markeringsfarve6 3 2 2 4 5 2" xfId="40565" xr:uid="{00000000-0005-0000-0000-0000F6930000}"/>
    <cellStyle name="40 % - Markeringsfarve6 3 2 2 4 6" xfId="28188" xr:uid="{00000000-0005-0000-0000-0000EF930000}"/>
    <cellStyle name="40 % - Markeringsfarve6 3 2 2 5" xfId="1767" xr:uid="{00000000-0005-0000-0000-0000532E0000}"/>
    <cellStyle name="40 % - Markeringsfarve6 3 2 2 5 2" xfId="6308" xr:uid="{00000000-0005-0000-0000-0000542E0000}"/>
    <cellStyle name="40 % - Markeringsfarve6 3 2 2 5 2 2" xfId="18068" xr:uid="{00000000-0005-0000-0000-0000552E0000}"/>
    <cellStyle name="40 % - Markeringsfarve6 3 2 2 5 2 2 2" xfId="40566" xr:uid="{00000000-0005-0000-0000-0000F9930000}"/>
    <cellStyle name="40 % - Markeringsfarve6 3 2 2 5 2 3" xfId="18069" xr:uid="{00000000-0005-0000-0000-0000562E0000}"/>
    <cellStyle name="40 % - Markeringsfarve6 3 2 2 5 2 3 2" xfId="40567" xr:uid="{00000000-0005-0000-0000-0000FA930000}"/>
    <cellStyle name="40 % - Markeringsfarve6 3 2 2 5 2 4" xfId="18070" xr:uid="{00000000-0005-0000-0000-0000572E0000}"/>
    <cellStyle name="40 % - Markeringsfarve6 3 2 2 5 2 4 2" xfId="40568" xr:uid="{00000000-0005-0000-0000-0000FB930000}"/>
    <cellStyle name="40 % - Markeringsfarve6 3 2 2 5 2 5" xfId="30048" xr:uid="{00000000-0005-0000-0000-0000F8930000}"/>
    <cellStyle name="40 % - Markeringsfarve6 3 2 2 5 3" xfId="9172" xr:uid="{00000000-0005-0000-0000-0000582E0000}"/>
    <cellStyle name="40 % - Markeringsfarve6 3 2 2 5 3 2" xfId="31821" xr:uid="{00000000-0005-0000-0000-0000FC930000}"/>
    <cellStyle name="40 % - Markeringsfarve6 3 2 2 5 4" xfId="18071" xr:uid="{00000000-0005-0000-0000-0000592E0000}"/>
    <cellStyle name="40 % - Markeringsfarve6 3 2 2 5 4 2" xfId="40569" xr:uid="{00000000-0005-0000-0000-0000FD930000}"/>
    <cellStyle name="40 % - Markeringsfarve6 3 2 2 5 5" xfId="18072" xr:uid="{00000000-0005-0000-0000-00005A2E0000}"/>
    <cellStyle name="40 % - Markeringsfarve6 3 2 2 5 5 2" xfId="40570" xr:uid="{00000000-0005-0000-0000-0000FE930000}"/>
    <cellStyle name="40 % - Markeringsfarve6 3 2 2 5 6" xfId="28189" xr:uid="{00000000-0005-0000-0000-0000F7930000}"/>
    <cellStyle name="40 % - Markeringsfarve6 3 2 2 6" xfId="1768" xr:uid="{00000000-0005-0000-0000-00005B2E0000}"/>
    <cellStyle name="40 % - Markeringsfarve6 3 2 2 6 2" xfId="6309" xr:uid="{00000000-0005-0000-0000-00005C2E0000}"/>
    <cellStyle name="40 % - Markeringsfarve6 3 2 2 6 2 2" xfId="30049" xr:uid="{00000000-0005-0000-0000-000000940000}"/>
    <cellStyle name="40 % - Markeringsfarve6 3 2 2 6 3" xfId="9173" xr:uid="{00000000-0005-0000-0000-00005D2E0000}"/>
    <cellStyle name="40 % - Markeringsfarve6 3 2 2 6 3 2" xfId="31822" xr:uid="{00000000-0005-0000-0000-000001940000}"/>
    <cellStyle name="40 % - Markeringsfarve6 3 2 2 6 4" xfId="18073" xr:uid="{00000000-0005-0000-0000-00005E2E0000}"/>
    <cellStyle name="40 % - Markeringsfarve6 3 2 2 6 4 2" xfId="40571" xr:uid="{00000000-0005-0000-0000-000002940000}"/>
    <cellStyle name="40 % - Markeringsfarve6 3 2 2 6 5" xfId="28190" xr:uid="{00000000-0005-0000-0000-0000FF930000}"/>
    <cellStyle name="40 % - Markeringsfarve6 3 2 2 7" xfId="6302" xr:uid="{00000000-0005-0000-0000-00005F2E0000}"/>
    <cellStyle name="40 % - Markeringsfarve6 3 2 2 7 2" xfId="18074" xr:uid="{00000000-0005-0000-0000-0000602E0000}"/>
    <cellStyle name="40 % - Markeringsfarve6 3 2 2 7 2 2" xfId="40572" xr:uid="{00000000-0005-0000-0000-000004940000}"/>
    <cellStyle name="40 % - Markeringsfarve6 3 2 2 7 3" xfId="18075" xr:uid="{00000000-0005-0000-0000-0000612E0000}"/>
    <cellStyle name="40 % - Markeringsfarve6 3 2 2 7 3 2" xfId="40573" xr:uid="{00000000-0005-0000-0000-000005940000}"/>
    <cellStyle name="40 % - Markeringsfarve6 3 2 2 7 4" xfId="18076" xr:uid="{00000000-0005-0000-0000-0000622E0000}"/>
    <cellStyle name="40 % - Markeringsfarve6 3 2 2 7 4 2" xfId="40574" xr:uid="{00000000-0005-0000-0000-000006940000}"/>
    <cellStyle name="40 % - Markeringsfarve6 3 2 2 7 5" xfId="30042" xr:uid="{00000000-0005-0000-0000-000003940000}"/>
    <cellStyle name="40 % - Markeringsfarve6 3 2 2 8" xfId="9166" xr:uid="{00000000-0005-0000-0000-0000632E0000}"/>
    <cellStyle name="40 % - Markeringsfarve6 3 2 2 8 2" xfId="31815" xr:uid="{00000000-0005-0000-0000-000007940000}"/>
    <cellStyle name="40 % - Markeringsfarve6 3 2 2 9" xfId="18077" xr:uid="{00000000-0005-0000-0000-0000642E0000}"/>
    <cellStyle name="40 % - Markeringsfarve6 3 2 2 9 2" xfId="40575" xr:uid="{00000000-0005-0000-0000-000008940000}"/>
    <cellStyle name="40 % - Markeringsfarve6 3 2 3" xfId="1769" xr:uid="{00000000-0005-0000-0000-0000652E0000}"/>
    <cellStyle name="40 % - Markeringsfarve6 3 2 3 10" xfId="18078" xr:uid="{00000000-0005-0000-0000-0000662E0000}"/>
    <cellStyle name="40 % - Markeringsfarve6 3 2 3 10 2" xfId="40576" xr:uid="{00000000-0005-0000-0000-00000A940000}"/>
    <cellStyle name="40 % - Markeringsfarve6 3 2 3 11" xfId="28191" xr:uid="{00000000-0005-0000-0000-000009940000}"/>
    <cellStyle name="40 % - Markeringsfarve6 3 2 3 2" xfId="1770" xr:uid="{00000000-0005-0000-0000-0000672E0000}"/>
    <cellStyle name="40 % - Markeringsfarve6 3 2 3 2 2" xfId="1771" xr:uid="{00000000-0005-0000-0000-0000682E0000}"/>
    <cellStyle name="40 % - Markeringsfarve6 3 2 3 2 2 2" xfId="6312" xr:uid="{00000000-0005-0000-0000-0000692E0000}"/>
    <cellStyle name="40 % - Markeringsfarve6 3 2 3 2 2 2 2" xfId="18079" xr:uid="{00000000-0005-0000-0000-00006A2E0000}"/>
    <cellStyle name="40 % - Markeringsfarve6 3 2 3 2 2 2 2 2" xfId="40577" xr:uid="{00000000-0005-0000-0000-00000E940000}"/>
    <cellStyle name="40 % - Markeringsfarve6 3 2 3 2 2 2 3" xfId="18080" xr:uid="{00000000-0005-0000-0000-00006B2E0000}"/>
    <cellStyle name="40 % - Markeringsfarve6 3 2 3 2 2 2 3 2" xfId="40578" xr:uid="{00000000-0005-0000-0000-00000F940000}"/>
    <cellStyle name="40 % - Markeringsfarve6 3 2 3 2 2 2 4" xfId="18081" xr:uid="{00000000-0005-0000-0000-00006C2E0000}"/>
    <cellStyle name="40 % - Markeringsfarve6 3 2 3 2 2 2 4 2" xfId="40579" xr:uid="{00000000-0005-0000-0000-000010940000}"/>
    <cellStyle name="40 % - Markeringsfarve6 3 2 3 2 2 2 5" xfId="30052" xr:uid="{00000000-0005-0000-0000-00000D940000}"/>
    <cellStyle name="40 % - Markeringsfarve6 3 2 3 2 2 3" xfId="9176" xr:uid="{00000000-0005-0000-0000-00006D2E0000}"/>
    <cellStyle name="40 % - Markeringsfarve6 3 2 3 2 2 3 2" xfId="31825" xr:uid="{00000000-0005-0000-0000-000011940000}"/>
    <cellStyle name="40 % - Markeringsfarve6 3 2 3 2 2 4" xfId="18082" xr:uid="{00000000-0005-0000-0000-00006E2E0000}"/>
    <cellStyle name="40 % - Markeringsfarve6 3 2 3 2 2 4 2" xfId="40580" xr:uid="{00000000-0005-0000-0000-000012940000}"/>
    <cellStyle name="40 % - Markeringsfarve6 3 2 3 2 2 5" xfId="18083" xr:uid="{00000000-0005-0000-0000-00006F2E0000}"/>
    <cellStyle name="40 % - Markeringsfarve6 3 2 3 2 2 5 2" xfId="40581" xr:uid="{00000000-0005-0000-0000-000013940000}"/>
    <cellStyle name="40 % - Markeringsfarve6 3 2 3 2 2 6" xfId="28193" xr:uid="{00000000-0005-0000-0000-00000C940000}"/>
    <cellStyle name="40 % - Markeringsfarve6 3 2 3 2 3" xfId="6311" xr:uid="{00000000-0005-0000-0000-0000702E0000}"/>
    <cellStyle name="40 % - Markeringsfarve6 3 2 3 2 3 2" xfId="18084" xr:uid="{00000000-0005-0000-0000-0000712E0000}"/>
    <cellStyle name="40 % - Markeringsfarve6 3 2 3 2 3 2 2" xfId="40582" xr:uid="{00000000-0005-0000-0000-000015940000}"/>
    <cellStyle name="40 % - Markeringsfarve6 3 2 3 2 3 3" xfId="18085" xr:uid="{00000000-0005-0000-0000-0000722E0000}"/>
    <cellStyle name="40 % - Markeringsfarve6 3 2 3 2 3 3 2" xfId="40583" xr:uid="{00000000-0005-0000-0000-000016940000}"/>
    <cellStyle name="40 % - Markeringsfarve6 3 2 3 2 3 4" xfId="18086" xr:uid="{00000000-0005-0000-0000-0000732E0000}"/>
    <cellStyle name="40 % - Markeringsfarve6 3 2 3 2 3 4 2" xfId="40584" xr:uid="{00000000-0005-0000-0000-000017940000}"/>
    <cellStyle name="40 % - Markeringsfarve6 3 2 3 2 3 5" xfId="30051" xr:uid="{00000000-0005-0000-0000-000014940000}"/>
    <cellStyle name="40 % - Markeringsfarve6 3 2 3 2 4" xfId="9175" xr:uid="{00000000-0005-0000-0000-0000742E0000}"/>
    <cellStyle name="40 % - Markeringsfarve6 3 2 3 2 4 2" xfId="18087" xr:uid="{00000000-0005-0000-0000-0000752E0000}"/>
    <cellStyle name="40 % - Markeringsfarve6 3 2 3 2 4 2 2" xfId="40585" xr:uid="{00000000-0005-0000-0000-000019940000}"/>
    <cellStyle name="40 % - Markeringsfarve6 3 2 3 2 4 3" xfId="18088" xr:uid="{00000000-0005-0000-0000-0000762E0000}"/>
    <cellStyle name="40 % - Markeringsfarve6 3 2 3 2 4 3 2" xfId="40586" xr:uid="{00000000-0005-0000-0000-00001A940000}"/>
    <cellStyle name="40 % - Markeringsfarve6 3 2 3 2 4 4" xfId="18089" xr:uid="{00000000-0005-0000-0000-0000772E0000}"/>
    <cellStyle name="40 % - Markeringsfarve6 3 2 3 2 4 4 2" xfId="40587" xr:uid="{00000000-0005-0000-0000-00001B940000}"/>
    <cellStyle name="40 % - Markeringsfarve6 3 2 3 2 4 5" xfId="31824" xr:uid="{00000000-0005-0000-0000-000018940000}"/>
    <cellStyle name="40 % - Markeringsfarve6 3 2 3 2 5" xfId="18090" xr:uid="{00000000-0005-0000-0000-0000782E0000}"/>
    <cellStyle name="40 % - Markeringsfarve6 3 2 3 2 5 2" xfId="40588" xr:uid="{00000000-0005-0000-0000-00001C940000}"/>
    <cellStyle name="40 % - Markeringsfarve6 3 2 3 2 6" xfId="18091" xr:uid="{00000000-0005-0000-0000-0000792E0000}"/>
    <cellStyle name="40 % - Markeringsfarve6 3 2 3 2 6 2" xfId="40589" xr:uid="{00000000-0005-0000-0000-00001D940000}"/>
    <cellStyle name="40 % - Markeringsfarve6 3 2 3 2 7" xfId="18092" xr:uid="{00000000-0005-0000-0000-00007A2E0000}"/>
    <cellStyle name="40 % - Markeringsfarve6 3 2 3 2 7 2" xfId="40590" xr:uid="{00000000-0005-0000-0000-00001E940000}"/>
    <cellStyle name="40 % - Markeringsfarve6 3 2 3 2 8" xfId="28192" xr:uid="{00000000-0005-0000-0000-00000B940000}"/>
    <cellStyle name="40 % - Markeringsfarve6 3 2 3 3" xfId="1772" xr:uid="{00000000-0005-0000-0000-00007B2E0000}"/>
    <cellStyle name="40 % - Markeringsfarve6 3 2 3 3 2" xfId="1773" xr:uid="{00000000-0005-0000-0000-00007C2E0000}"/>
    <cellStyle name="40 % - Markeringsfarve6 3 2 3 3 2 2" xfId="6314" xr:uid="{00000000-0005-0000-0000-00007D2E0000}"/>
    <cellStyle name="40 % - Markeringsfarve6 3 2 3 3 2 2 2" xfId="18093" xr:uid="{00000000-0005-0000-0000-00007E2E0000}"/>
    <cellStyle name="40 % - Markeringsfarve6 3 2 3 3 2 2 2 2" xfId="40591" xr:uid="{00000000-0005-0000-0000-000022940000}"/>
    <cellStyle name="40 % - Markeringsfarve6 3 2 3 3 2 2 3" xfId="18094" xr:uid="{00000000-0005-0000-0000-00007F2E0000}"/>
    <cellStyle name="40 % - Markeringsfarve6 3 2 3 3 2 2 3 2" xfId="40592" xr:uid="{00000000-0005-0000-0000-000023940000}"/>
    <cellStyle name="40 % - Markeringsfarve6 3 2 3 3 2 2 4" xfId="18095" xr:uid="{00000000-0005-0000-0000-0000802E0000}"/>
    <cellStyle name="40 % - Markeringsfarve6 3 2 3 3 2 2 4 2" xfId="40593" xr:uid="{00000000-0005-0000-0000-000024940000}"/>
    <cellStyle name="40 % - Markeringsfarve6 3 2 3 3 2 2 5" xfId="30054" xr:uid="{00000000-0005-0000-0000-000021940000}"/>
    <cellStyle name="40 % - Markeringsfarve6 3 2 3 3 2 3" xfId="9178" xr:uid="{00000000-0005-0000-0000-0000812E0000}"/>
    <cellStyle name="40 % - Markeringsfarve6 3 2 3 3 2 3 2" xfId="31827" xr:uid="{00000000-0005-0000-0000-000025940000}"/>
    <cellStyle name="40 % - Markeringsfarve6 3 2 3 3 2 4" xfId="18096" xr:uid="{00000000-0005-0000-0000-0000822E0000}"/>
    <cellStyle name="40 % - Markeringsfarve6 3 2 3 3 2 4 2" xfId="40594" xr:uid="{00000000-0005-0000-0000-000026940000}"/>
    <cellStyle name="40 % - Markeringsfarve6 3 2 3 3 2 5" xfId="18097" xr:uid="{00000000-0005-0000-0000-0000832E0000}"/>
    <cellStyle name="40 % - Markeringsfarve6 3 2 3 3 2 5 2" xfId="40595" xr:uid="{00000000-0005-0000-0000-000027940000}"/>
    <cellStyle name="40 % - Markeringsfarve6 3 2 3 3 2 6" xfId="28195" xr:uid="{00000000-0005-0000-0000-000020940000}"/>
    <cellStyle name="40 % - Markeringsfarve6 3 2 3 3 3" xfId="6313" xr:uid="{00000000-0005-0000-0000-0000842E0000}"/>
    <cellStyle name="40 % - Markeringsfarve6 3 2 3 3 3 2" xfId="18098" xr:uid="{00000000-0005-0000-0000-0000852E0000}"/>
    <cellStyle name="40 % - Markeringsfarve6 3 2 3 3 3 2 2" xfId="40596" xr:uid="{00000000-0005-0000-0000-000029940000}"/>
    <cellStyle name="40 % - Markeringsfarve6 3 2 3 3 3 3" xfId="18099" xr:uid="{00000000-0005-0000-0000-0000862E0000}"/>
    <cellStyle name="40 % - Markeringsfarve6 3 2 3 3 3 3 2" xfId="40597" xr:uid="{00000000-0005-0000-0000-00002A940000}"/>
    <cellStyle name="40 % - Markeringsfarve6 3 2 3 3 3 4" xfId="18100" xr:uid="{00000000-0005-0000-0000-0000872E0000}"/>
    <cellStyle name="40 % - Markeringsfarve6 3 2 3 3 3 4 2" xfId="40598" xr:uid="{00000000-0005-0000-0000-00002B940000}"/>
    <cellStyle name="40 % - Markeringsfarve6 3 2 3 3 3 5" xfId="30053" xr:uid="{00000000-0005-0000-0000-000028940000}"/>
    <cellStyle name="40 % - Markeringsfarve6 3 2 3 3 4" xfId="9177" xr:uid="{00000000-0005-0000-0000-0000882E0000}"/>
    <cellStyle name="40 % - Markeringsfarve6 3 2 3 3 4 2" xfId="31826" xr:uid="{00000000-0005-0000-0000-00002C940000}"/>
    <cellStyle name="40 % - Markeringsfarve6 3 2 3 3 5" xfId="18101" xr:uid="{00000000-0005-0000-0000-0000892E0000}"/>
    <cellStyle name="40 % - Markeringsfarve6 3 2 3 3 5 2" xfId="40599" xr:uid="{00000000-0005-0000-0000-00002D940000}"/>
    <cellStyle name="40 % - Markeringsfarve6 3 2 3 3 6" xfId="18102" xr:uid="{00000000-0005-0000-0000-00008A2E0000}"/>
    <cellStyle name="40 % - Markeringsfarve6 3 2 3 3 6 2" xfId="40600" xr:uid="{00000000-0005-0000-0000-00002E940000}"/>
    <cellStyle name="40 % - Markeringsfarve6 3 2 3 3 7" xfId="28194" xr:uid="{00000000-0005-0000-0000-00001F940000}"/>
    <cellStyle name="40 % - Markeringsfarve6 3 2 3 4" xfId="1774" xr:uid="{00000000-0005-0000-0000-00008B2E0000}"/>
    <cellStyle name="40 % - Markeringsfarve6 3 2 3 4 2" xfId="6315" xr:uid="{00000000-0005-0000-0000-00008C2E0000}"/>
    <cellStyle name="40 % - Markeringsfarve6 3 2 3 4 2 2" xfId="18103" xr:uid="{00000000-0005-0000-0000-00008D2E0000}"/>
    <cellStyle name="40 % - Markeringsfarve6 3 2 3 4 2 2 2" xfId="40601" xr:uid="{00000000-0005-0000-0000-000031940000}"/>
    <cellStyle name="40 % - Markeringsfarve6 3 2 3 4 2 3" xfId="18104" xr:uid="{00000000-0005-0000-0000-00008E2E0000}"/>
    <cellStyle name="40 % - Markeringsfarve6 3 2 3 4 2 3 2" xfId="40602" xr:uid="{00000000-0005-0000-0000-000032940000}"/>
    <cellStyle name="40 % - Markeringsfarve6 3 2 3 4 2 4" xfId="18105" xr:uid="{00000000-0005-0000-0000-00008F2E0000}"/>
    <cellStyle name="40 % - Markeringsfarve6 3 2 3 4 2 4 2" xfId="40603" xr:uid="{00000000-0005-0000-0000-000033940000}"/>
    <cellStyle name="40 % - Markeringsfarve6 3 2 3 4 2 5" xfId="30055" xr:uid="{00000000-0005-0000-0000-000030940000}"/>
    <cellStyle name="40 % - Markeringsfarve6 3 2 3 4 3" xfId="9179" xr:uid="{00000000-0005-0000-0000-0000902E0000}"/>
    <cellStyle name="40 % - Markeringsfarve6 3 2 3 4 3 2" xfId="31828" xr:uid="{00000000-0005-0000-0000-000034940000}"/>
    <cellStyle name="40 % - Markeringsfarve6 3 2 3 4 4" xfId="18106" xr:uid="{00000000-0005-0000-0000-0000912E0000}"/>
    <cellStyle name="40 % - Markeringsfarve6 3 2 3 4 4 2" xfId="40604" xr:uid="{00000000-0005-0000-0000-000035940000}"/>
    <cellStyle name="40 % - Markeringsfarve6 3 2 3 4 5" xfId="18107" xr:uid="{00000000-0005-0000-0000-0000922E0000}"/>
    <cellStyle name="40 % - Markeringsfarve6 3 2 3 4 5 2" xfId="40605" xr:uid="{00000000-0005-0000-0000-000036940000}"/>
    <cellStyle name="40 % - Markeringsfarve6 3 2 3 4 6" xfId="28196" xr:uid="{00000000-0005-0000-0000-00002F940000}"/>
    <cellStyle name="40 % - Markeringsfarve6 3 2 3 5" xfId="1775" xr:uid="{00000000-0005-0000-0000-0000932E0000}"/>
    <cellStyle name="40 % - Markeringsfarve6 3 2 3 5 2" xfId="6316" xr:uid="{00000000-0005-0000-0000-0000942E0000}"/>
    <cellStyle name="40 % - Markeringsfarve6 3 2 3 5 2 2" xfId="18108" xr:uid="{00000000-0005-0000-0000-0000952E0000}"/>
    <cellStyle name="40 % - Markeringsfarve6 3 2 3 5 2 2 2" xfId="40606" xr:uid="{00000000-0005-0000-0000-000039940000}"/>
    <cellStyle name="40 % - Markeringsfarve6 3 2 3 5 2 3" xfId="18109" xr:uid="{00000000-0005-0000-0000-0000962E0000}"/>
    <cellStyle name="40 % - Markeringsfarve6 3 2 3 5 2 3 2" xfId="40607" xr:uid="{00000000-0005-0000-0000-00003A940000}"/>
    <cellStyle name="40 % - Markeringsfarve6 3 2 3 5 2 4" xfId="18110" xr:uid="{00000000-0005-0000-0000-0000972E0000}"/>
    <cellStyle name="40 % - Markeringsfarve6 3 2 3 5 2 4 2" xfId="40608" xr:uid="{00000000-0005-0000-0000-00003B940000}"/>
    <cellStyle name="40 % - Markeringsfarve6 3 2 3 5 2 5" xfId="30056" xr:uid="{00000000-0005-0000-0000-000038940000}"/>
    <cellStyle name="40 % - Markeringsfarve6 3 2 3 5 3" xfId="9180" xr:uid="{00000000-0005-0000-0000-0000982E0000}"/>
    <cellStyle name="40 % - Markeringsfarve6 3 2 3 5 3 2" xfId="31829" xr:uid="{00000000-0005-0000-0000-00003C940000}"/>
    <cellStyle name="40 % - Markeringsfarve6 3 2 3 5 4" xfId="18111" xr:uid="{00000000-0005-0000-0000-0000992E0000}"/>
    <cellStyle name="40 % - Markeringsfarve6 3 2 3 5 4 2" xfId="40609" xr:uid="{00000000-0005-0000-0000-00003D940000}"/>
    <cellStyle name="40 % - Markeringsfarve6 3 2 3 5 5" xfId="18112" xr:uid="{00000000-0005-0000-0000-00009A2E0000}"/>
    <cellStyle name="40 % - Markeringsfarve6 3 2 3 5 5 2" xfId="40610" xr:uid="{00000000-0005-0000-0000-00003E940000}"/>
    <cellStyle name="40 % - Markeringsfarve6 3 2 3 5 6" xfId="28197" xr:uid="{00000000-0005-0000-0000-000037940000}"/>
    <cellStyle name="40 % - Markeringsfarve6 3 2 3 6" xfId="1776" xr:uid="{00000000-0005-0000-0000-00009B2E0000}"/>
    <cellStyle name="40 % - Markeringsfarve6 3 2 3 6 2" xfId="6317" xr:uid="{00000000-0005-0000-0000-00009C2E0000}"/>
    <cellStyle name="40 % - Markeringsfarve6 3 2 3 6 2 2" xfId="30057" xr:uid="{00000000-0005-0000-0000-000040940000}"/>
    <cellStyle name="40 % - Markeringsfarve6 3 2 3 6 3" xfId="9181" xr:uid="{00000000-0005-0000-0000-00009D2E0000}"/>
    <cellStyle name="40 % - Markeringsfarve6 3 2 3 6 3 2" xfId="31830" xr:uid="{00000000-0005-0000-0000-000041940000}"/>
    <cellStyle name="40 % - Markeringsfarve6 3 2 3 6 4" xfId="18113" xr:uid="{00000000-0005-0000-0000-00009E2E0000}"/>
    <cellStyle name="40 % - Markeringsfarve6 3 2 3 6 4 2" xfId="40611" xr:uid="{00000000-0005-0000-0000-000042940000}"/>
    <cellStyle name="40 % - Markeringsfarve6 3 2 3 6 5" xfId="28198" xr:uid="{00000000-0005-0000-0000-00003F940000}"/>
    <cellStyle name="40 % - Markeringsfarve6 3 2 3 7" xfId="6310" xr:uid="{00000000-0005-0000-0000-00009F2E0000}"/>
    <cellStyle name="40 % - Markeringsfarve6 3 2 3 7 2" xfId="18114" xr:uid="{00000000-0005-0000-0000-0000A02E0000}"/>
    <cellStyle name="40 % - Markeringsfarve6 3 2 3 7 2 2" xfId="40612" xr:uid="{00000000-0005-0000-0000-000044940000}"/>
    <cellStyle name="40 % - Markeringsfarve6 3 2 3 7 3" xfId="18115" xr:uid="{00000000-0005-0000-0000-0000A12E0000}"/>
    <cellStyle name="40 % - Markeringsfarve6 3 2 3 7 3 2" xfId="40613" xr:uid="{00000000-0005-0000-0000-000045940000}"/>
    <cellStyle name="40 % - Markeringsfarve6 3 2 3 7 4" xfId="18116" xr:uid="{00000000-0005-0000-0000-0000A22E0000}"/>
    <cellStyle name="40 % - Markeringsfarve6 3 2 3 7 4 2" xfId="40614" xr:uid="{00000000-0005-0000-0000-000046940000}"/>
    <cellStyle name="40 % - Markeringsfarve6 3 2 3 7 5" xfId="30050" xr:uid="{00000000-0005-0000-0000-000043940000}"/>
    <cellStyle name="40 % - Markeringsfarve6 3 2 3 8" xfId="9174" xr:uid="{00000000-0005-0000-0000-0000A32E0000}"/>
    <cellStyle name="40 % - Markeringsfarve6 3 2 3 8 2" xfId="31823" xr:uid="{00000000-0005-0000-0000-000047940000}"/>
    <cellStyle name="40 % - Markeringsfarve6 3 2 3 9" xfId="18117" xr:uid="{00000000-0005-0000-0000-0000A42E0000}"/>
    <cellStyle name="40 % - Markeringsfarve6 3 2 3 9 2" xfId="40615" xr:uid="{00000000-0005-0000-0000-000048940000}"/>
    <cellStyle name="40 % - Markeringsfarve6 3 2 4" xfId="1777" xr:uid="{00000000-0005-0000-0000-0000A52E0000}"/>
    <cellStyle name="40 % - Markeringsfarve6 3 2 4 2" xfId="1778" xr:uid="{00000000-0005-0000-0000-0000A62E0000}"/>
    <cellStyle name="40 % - Markeringsfarve6 3 2 4 2 2" xfId="6319" xr:uid="{00000000-0005-0000-0000-0000A72E0000}"/>
    <cellStyle name="40 % - Markeringsfarve6 3 2 4 2 2 2" xfId="18118" xr:uid="{00000000-0005-0000-0000-0000A82E0000}"/>
    <cellStyle name="40 % - Markeringsfarve6 3 2 4 2 2 2 2" xfId="40616" xr:uid="{00000000-0005-0000-0000-00004C940000}"/>
    <cellStyle name="40 % - Markeringsfarve6 3 2 4 2 2 3" xfId="18119" xr:uid="{00000000-0005-0000-0000-0000A92E0000}"/>
    <cellStyle name="40 % - Markeringsfarve6 3 2 4 2 2 3 2" xfId="40617" xr:uid="{00000000-0005-0000-0000-00004D940000}"/>
    <cellStyle name="40 % - Markeringsfarve6 3 2 4 2 2 4" xfId="18120" xr:uid="{00000000-0005-0000-0000-0000AA2E0000}"/>
    <cellStyle name="40 % - Markeringsfarve6 3 2 4 2 2 4 2" xfId="40618" xr:uid="{00000000-0005-0000-0000-00004E940000}"/>
    <cellStyle name="40 % - Markeringsfarve6 3 2 4 2 2 5" xfId="30059" xr:uid="{00000000-0005-0000-0000-00004B940000}"/>
    <cellStyle name="40 % - Markeringsfarve6 3 2 4 2 3" xfId="9183" xr:uid="{00000000-0005-0000-0000-0000AB2E0000}"/>
    <cellStyle name="40 % - Markeringsfarve6 3 2 4 2 3 2" xfId="18121" xr:uid="{00000000-0005-0000-0000-0000AC2E0000}"/>
    <cellStyle name="40 % - Markeringsfarve6 3 2 4 2 3 2 2" xfId="40619" xr:uid="{00000000-0005-0000-0000-000050940000}"/>
    <cellStyle name="40 % - Markeringsfarve6 3 2 4 2 3 3" xfId="18122" xr:uid="{00000000-0005-0000-0000-0000AD2E0000}"/>
    <cellStyle name="40 % - Markeringsfarve6 3 2 4 2 3 3 2" xfId="40620" xr:uid="{00000000-0005-0000-0000-000051940000}"/>
    <cellStyle name="40 % - Markeringsfarve6 3 2 4 2 3 4" xfId="18123" xr:uid="{00000000-0005-0000-0000-0000AE2E0000}"/>
    <cellStyle name="40 % - Markeringsfarve6 3 2 4 2 3 4 2" xfId="40621" xr:uid="{00000000-0005-0000-0000-000052940000}"/>
    <cellStyle name="40 % - Markeringsfarve6 3 2 4 2 3 5" xfId="31832" xr:uid="{00000000-0005-0000-0000-00004F940000}"/>
    <cellStyle name="40 % - Markeringsfarve6 3 2 4 2 4" xfId="18124" xr:uid="{00000000-0005-0000-0000-0000AF2E0000}"/>
    <cellStyle name="40 % - Markeringsfarve6 3 2 4 2 4 2" xfId="40622" xr:uid="{00000000-0005-0000-0000-000053940000}"/>
    <cellStyle name="40 % - Markeringsfarve6 3 2 4 2 5" xfId="18125" xr:uid="{00000000-0005-0000-0000-0000B02E0000}"/>
    <cellStyle name="40 % - Markeringsfarve6 3 2 4 2 5 2" xfId="40623" xr:uid="{00000000-0005-0000-0000-000054940000}"/>
    <cellStyle name="40 % - Markeringsfarve6 3 2 4 2 6" xfId="18126" xr:uid="{00000000-0005-0000-0000-0000B12E0000}"/>
    <cellStyle name="40 % - Markeringsfarve6 3 2 4 2 6 2" xfId="40624" xr:uid="{00000000-0005-0000-0000-000055940000}"/>
    <cellStyle name="40 % - Markeringsfarve6 3 2 4 2 7" xfId="28200" xr:uid="{00000000-0005-0000-0000-00004A940000}"/>
    <cellStyle name="40 % - Markeringsfarve6 3 2 4 3" xfId="6318" xr:uid="{00000000-0005-0000-0000-0000B22E0000}"/>
    <cellStyle name="40 % - Markeringsfarve6 3 2 4 3 2" xfId="18127" xr:uid="{00000000-0005-0000-0000-0000B32E0000}"/>
    <cellStyle name="40 % - Markeringsfarve6 3 2 4 3 2 2" xfId="40625" xr:uid="{00000000-0005-0000-0000-000057940000}"/>
    <cellStyle name="40 % - Markeringsfarve6 3 2 4 3 3" xfId="18128" xr:uid="{00000000-0005-0000-0000-0000B42E0000}"/>
    <cellStyle name="40 % - Markeringsfarve6 3 2 4 3 3 2" xfId="40626" xr:uid="{00000000-0005-0000-0000-000058940000}"/>
    <cellStyle name="40 % - Markeringsfarve6 3 2 4 3 4" xfId="18129" xr:uid="{00000000-0005-0000-0000-0000B52E0000}"/>
    <cellStyle name="40 % - Markeringsfarve6 3 2 4 3 4 2" xfId="40627" xr:uid="{00000000-0005-0000-0000-000059940000}"/>
    <cellStyle name="40 % - Markeringsfarve6 3 2 4 3 5" xfId="30058" xr:uid="{00000000-0005-0000-0000-000056940000}"/>
    <cellStyle name="40 % - Markeringsfarve6 3 2 4 4" xfId="9182" xr:uid="{00000000-0005-0000-0000-0000B62E0000}"/>
    <cellStyle name="40 % - Markeringsfarve6 3 2 4 4 2" xfId="18130" xr:uid="{00000000-0005-0000-0000-0000B72E0000}"/>
    <cellStyle name="40 % - Markeringsfarve6 3 2 4 4 2 2" xfId="40628" xr:uid="{00000000-0005-0000-0000-00005B940000}"/>
    <cellStyle name="40 % - Markeringsfarve6 3 2 4 4 3" xfId="18131" xr:uid="{00000000-0005-0000-0000-0000B82E0000}"/>
    <cellStyle name="40 % - Markeringsfarve6 3 2 4 4 3 2" xfId="40629" xr:uid="{00000000-0005-0000-0000-00005C940000}"/>
    <cellStyle name="40 % - Markeringsfarve6 3 2 4 4 4" xfId="18132" xr:uid="{00000000-0005-0000-0000-0000B92E0000}"/>
    <cellStyle name="40 % - Markeringsfarve6 3 2 4 4 4 2" xfId="40630" xr:uid="{00000000-0005-0000-0000-00005D940000}"/>
    <cellStyle name="40 % - Markeringsfarve6 3 2 4 4 5" xfId="31831" xr:uid="{00000000-0005-0000-0000-00005A940000}"/>
    <cellStyle name="40 % - Markeringsfarve6 3 2 4 5" xfId="18133" xr:uid="{00000000-0005-0000-0000-0000BA2E0000}"/>
    <cellStyle name="40 % - Markeringsfarve6 3 2 4 5 2" xfId="40631" xr:uid="{00000000-0005-0000-0000-00005E940000}"/>
    <cellStyle name="40 % - Markeringsfarve6 3 2 4 6" xfId="18134" xr:uid="{00000000-0005-0000-0000-0000BB2E0000}"/>
    <cellStyle name="40 % - Markeringsfarve6 3 2 4 6 2" xfId="40632" xr:uid="{00000000-0005-0000-0000-00005F940000}"/>
    <cellStyle name="40 % - Markeringsfarve6 3 2 4 7" xfId="18135" xr:uid="{00000000-0005-0000-0000-0000BC2E0000}"/>
    <cellStyle name="40 % - Markeringsfarve6 3 2 4 7 2" xfId="40633" xr:uid="{00000000-0005-0000-0000-000060940000}"/>
    <cellStyle name="40 % - Markeringsfarve6 3 2 4 8" xfId="28199" xr:uid="{00000000-0005-0000-0000-000049940000}"/>
    <cellStyle name="40 % - Markeringsfarve6 3 2 5" xfId="1779" xr:uid="{00000000-0005-0000-0000-0000BD2E0000}"/>
    <cellStyle name="40 % - Markeringsfarve6 3 2 5 2" xfId="1780" xr:uid="{00000000-0005-0000-0000-0000BE2E0000}"/>
    <cellStyle name="40 % - Markeringsfarve6 3 2 5 2 2" xfId="6321" xr:uid="{00000000-0005-0000-0000-0000BF2E0000}"/>
    <cellStyle name="40 % - Markeringsfarve6 3 2 5 2 2 2" xfId="18136" xr:uid="{00000000-0005-0000-0000-0000C02E0000}"/>
    <cellStyle name="40 % - Markeringsfarve6 3 2 5 2 2 2 2" xfId="40634" xr:uid="{00000000-0005-0000-0000-000064940000}"/>
    <cellStyle name="40 % - Markeringsfarve6 3 2 5 2 2 3" xfId="18137" xr:uid="{00000000-0005-0000-0000-0000C12E0000}"/>
    <cellStyle name="40 % - Markeringsfarve6 3 2 5 2 2 3 2" xfId="40635" xr:uid="{00000000-0005-0000-0000-000065940000}"/>
    <cellStyle name="40 % - Markeringsfarve6 3 2 5 2 2 4" xfId="18138" xr:uid="{00000000-0005-0000-0000-0000C22E0000}"/>
    <cellStyle name="40 % - Markeringsfarve6 3 2 5 2 2 4 2" xfId="40636" xr:uid="{00000000-0005-0000-0000-000066940000}"/>
    <cellStyle name="40 % - Markeringsfarve6 3 2 5 2 2 5" xfId="30061" xr:uid="{00000000-0005-0000-0000-000063940000}"/>
    <cellStyle name="40 % - Markeringsfarve6 3 2 5 2 3" xfId="9185" xr:uid="{00000000-0005-0000-0000-0000C32E0000}"/>
    <cellStyle name="40 % - Markeringsfarve6 3 2 5 2 3 2" xfId="31834" xr:uid="{00000000-0005-0000-0000-000067940000}"/>
    <cellStyle name="40 % - Markeringsfarve6 3 2 5 2 4" xfId="18139" xr:uid="{00000000-0005-0000-0000-0000C42E0000}"/>
    <cellStyle name="40 % - Markeringsfarve6 3 2 5 2 4 2" xfId="40637" xr:uid="{00000000-0005-0000-0000-000068940000}"/>
    <cellStyle name="40 % - Markeringsfarve6 3 2 5 2 5" xfId="18140" xr:uid="{00000000-0005-0000-0000-0000C52E0000}"/>
    <cellStyle name="40 % - Markeringsfarve6 3 2 5 2 5 2" xfId="40638" xr:uid="{00000000-0005-0000-0000-000069940000}"/>
    <cellStyle name="40 % - Markeringsfarve6 3 2 5 2 6" xfId="28202" xr:uid="{00000000-0005-0000-0000-000062940000}"/>
    <cellStyle name="40 % - Markeringsfarve6 3 2 5 3" xfId="6320" xr:uid="{00000000-0005-0000-0000-0000C62E0000}"/>
    <cellStyle name="40 % - Markeringsfarve6 3 2 5 3 2" xfId="18141" xr:uid="{00000000-0005-0000-0000-0000C72E0000}"/>
    <cellStyle name="40 % - Markeringsfarve6 3 2 5 3 2 2" xfId="40639" xr:uid="{00000000-0005-0000-0000-00006B940000}"/>
    <cellStyle name="40 % - Markeringsfarve6 3 2 5 3 3" xfId="18142" xr:uid="{00000000-0005-0000-0000-0000C82E0000}"/>
    <cellStyle name="40 % - Markeringsfarve6 3 2 5 3 3 2" xfId="40640" xr:uid="{00000000-0005-0000-0000-00006C940000}"/>
    <cellStyle name="40 % - Markeringsfarve6 3 2 5 3 4" xfId="18143" xr:uid="{00000000-0005-0000-0000-0000C92E0000}"/>
    <cellStyle name="40 % - Markeringsfarve6 3 2 5 3 4 2" xfId="40641" xr:uid="{00000000-0005-0000-0000-00006D940000}"/>
    <cellStyle name="40 % - Markeringsfarve6 3 2 5 3 5" xfId="30060" xr:uid="{00000000-0005-0000-0000-00006A940000}"/>
    <cellStyle name="40 % - Markeringsfarve6 3 2 5 4" xfId="9184" xr:uid="{00000000-0005-0000-0000-0000CA2E0000}"/>
    <cellStyle name="40 % - Markeringsfarve6 3 2 5 4 2" xfId="18144" xr:uid="{00000000-0005-0000-0000-0000CB2E0000}"/>
    <cellStyle name="40 % - Markeringsfarve6 3 2 5 4 2 2" xfId="40642" xr:uid="{00000000-0005-0000-0000-00006F940000}"/>
    <cellStyle name="40 % - Markeringsfarve6 3 2 5 4 3" xfId="18145" xr:uid="{00000000-0005-0000-0000-0000CC2E0000}"/>
    <cellStyle name="40 % - Markeringsfarve6 3 2 5 4 3 2" xfId="40643" xr:uid="{00000000-0005-0000-0000-000070940000}"/>
    <cellStyle name="40 % - Markeringsfarve6 3 2 5 4 4" xfId="18146" xr:uid="{00000000-0005-0000-0000-0000CD2E0000}"/>
    <cellStyle name="40 % - Markeringsfarve6 3 2 5 4 4 2" xfId="40644" xr:uid="{00000000-0005-0000-0000-000071940000}"/>
    <cellStyle name="40 % - Markeringsfarve6 3 2 5 4 5" xfId="31833" xr:uid="{00000000-0005-0000-0000-00006E940000}"/>
    <cellStyle name="40 % - Markeringsfarve6 3 2 5 5" xfId="18147" xr:uid="{00000000-0005-0000-0000-0000CE2E0000}"/>
    <cellStyle name="40 % - Markeringsfarve6 3 2 5 5 2" xfId="40645" xr:uid="{00000000-0005-0000-0000-000072940000}"/>
    <cellStyle name="40 % - Markeringsfarve6 3 2 5 6" xfId="18148" xr:uid="{00000000-0005-0000-0000-0000CF2E0000}"/>
    <cellStyle name="40 % - Markeringsfarve6 3 2 5 6 2" xfId="40646" xr:uid="{00000000-0005-0000-0000-000073940000}"/>
    <cellStyle name="40 % - Markeringsfarve6 3 2 5 7" xfId="18149" xr:uid="{00000000-0005-0000-0000-0000D02E0000}"/>
    <cellStyle name="40 % - Markeringsfarve6 3 2 5 7 2" xfId="40647" xr:uid="{00000000-0005-0000-0000-000074940000}"/>
    <cellStyle name="40 % - Markeringsfarve6 3 2 5 8" xfId="28201" xr:uid="{00000000-0005-0000-0000-000061940000}"/>
    <cellStyle name="40 % - Markeringsfarve6 3 2 6" xfId="18150" xr:uid="{00000000-0005-0000-0000-0000D12E0000}"/>
    <cellStyle name="40 % - Markeringsfarve6 3 2 6 2" xfId="18151" xr:uid="{00000000-0005-0000-0000-0000D22E0000}"/>
    <cellStyle name="40 % - Markeringsfarve6 3 2 6 3" xfId="18152" xr:uid="{00000000-0005-0000-0000-0000D32E0000}"/>
    <cellStyle name="40 % - Markeringsfarve6 3 2 6 3 2" xfId="18153" xr:uid="{00000000-0005-0000-0000-0000D42E0000}"/>
    <cellStyle name="40 % - Markeringsfarve6 3 2 6 3 2 2" xfId="40650" xr:uid="{00000000-0005-0000-0000-000077940000}"/>
    <cellStyle name="40 % - Markeringsfarve6 3 2 6 3 3" xfId="18154" xr:uid="{00000000-0005-0000-0000-0000D52E0000}"/>
    <cellStyle name="40 % - Markeringsfarve6 3 2 6 3 3 2" xfId="40651" xr:uid="{00000000-0005-0000-0000-000078940000}"/>
    <cellStyle name="40 % - Markeringsfarve6 3 2 6 3 4" xfId="40649" xr:uid="{00000000-0005-0000-0000-000076940000}"/>
    <cellStyle name="40 % - Markeringsfarve6 3 2 6 4" xfId="40648" xr:uid="{00000000-0005-0000-0000-000075940000}"/>
    <cellStyle name="40 % - Markeringsfarve6 3 2 7" xfId="18155" xr:uid="{00000000-0005-0000-0000-0000D62E0000}"/>
    <cellStyle name="40 % - Markeringsfarve6 3 2 7 2" xfId="18156" xr:uid="{00000000-0005-0000-0000-0000D72E0000}"/>
    <cellStyle name="40 % - Markeringsfarve6 3 2 7 2 2" xfId="40653" xr:uid="{00000000-0005-0000-0000-00007A940000}"/>
    <cellStyle name="40 % - Markeringsfarve6 3 2 7 3" xfId="18157" xr:uid="{00000000-0005-0000-0000-0000D82E0000}"/>
    <cellStyle name="40 % - Markeringsfarve6 3 2 7 3 2" xfId="40654" xr:uid="{00000000-0005-0000-0000-00007B940000}"/>
    <cellStyle name="40 % - Markeringsfarve6 3 2 7 4" xfId="18158" xr:uid="{00000000-0005-0000-0000-0000D92E0000}"/>
    <cellStyle name="40 % - Markeringsfarve6 3 2 7 4 2" xfId="40655" xr:uid="{00000000-0005-0000-0000-00007C940000}"/>
    <cellStyle name="40 % - Markeringsfarve6 3 2 7 5" xfId="40652" xr:uid="{00000000-0005-0000-0000-000079940000}"/>
    <cellStyle name="40 % - Markeringsfarve6 3 2 8" xfId="18159" xr:uid="{00000000-0005-0000-0000-0000DA2E0000}"/>
    <cellStyle name="40 % - Markeringsfarve6 3 2 8 2" xfId="40656" xr:uid="{00000000-0005-0000-0000-00007D940000}"/>
    <cellStyle name="40 % - Markeringsfarve6 3 2 9" xfId="18160" xr:uid="{00000000-0005-0000-0000-0000DB2E0000}"/>
    <cellStyle name="40 % - Markeringsfarve6 3 2 9 2" xfId="40657" xr:uid="{00000000-0005-0000-0000-00007E940000}"/>
    <cellStyle name="40 % - Markeringsfarve6 3 3" xfId="1781" xr:uid="{00000000-0005-0000-0000-0000DC2E0000}"/>
    <cellStyle name="40 % - Markeringsfarve6 3 3 2" xfId="1782" xr:uid="{00000000-0005-0000-0000-0000DD2E0000}"/>
    <cellStyle name="40 % - Markeringsfarve6 3 3 2 2" xfId="1783" xr:uid="{00000000-0005-0000-0000-0000DE2E0000}"/>
    <cellStyle name="40 % - Markeringsfarve6 3 3 2 2 2" xfId="6323" xr:uid="{00000000-0005-0000-0000-0000DF2E0000}"/>
    <cellStyle name="40 % - Markeringsfarve6 3 3 2 2 2 2" xfId="18161" xr:uid="{00000000-0005-0000-0000-0000E02E0000}"/>
    <cellStyle name="40 % - Markeringsfarve6 3 3 2 2 2 2 2" xfId="40658" xr:uid="{00000000-0005-0000-0000-000082940000}"/>
    <cellStyle name="40 % - Markeringsfarve6 3 3 2 2 2 3" xfId="18162" xr:uid="{00000000-0005-0000-0000-0000E12E0000}"/>
    <cellStyle name="40 % - Markeringsfarve6 3 3 2 2 2 3 2" xfId="40659" xr:uid="{00000000-0005-0000-0000-000083940000}"/>
    <cellStyle name="40 % - Markeringsfarve6 3 3 2 2 2 4" xfId="18163" xr:uid="{00000000-0005-0000-0000-0000E22E0000}"/>
    <cellStyle name="40 % - Markeringsfarve6 3 3 2 2 2 4 2" xfId="40660" xr:uid="{00000000-0005-0000-0000-000084940000}"/>
    <cellStyle name="40 % - Markeringsfarve6 3 3 2 2 2 5" xfId="30063" xr:uid="{00000000-0005-0000-0000-000081940000}"/>
    <cellStyle name="40 % - Markeringsfarve6 3 3 2 2 3" xfId="9187" xr:uid="{00000000-0005-0000-0000-0000E32E0000}"/>
    <cellStyle name="40 % - Markeringsfarve6 3 3 2 2 3 2" xfId="31836" xr:uid="{00000000-0005-0000-0000-000085940000}"/>
    <cellStyle name="40 % - Markeringsfarve6 3 3 2 2 4" xfId="18164" xr:uid="{00000000-0005-0000-0000-0000E42E0000}"/>
    <cellStyle name="40 % - Markeringsfarve6 3 3 2 2 4 2" xfId="40661" xr:uid="{00000000-0005-0000-0000-000086940000}"/>
    <cellStyle name="40 % - Markeringsfarve6 3 3 2 2 5" xfId="18165" xr:uid="{00000000-0005-0000-0000-0000E52E0000}"/>
    <cellStyle name="40 % - Markeringsfarve6 3 3 2 2 5 2" xfId="40662" xr:uid="{00000000-0005-0000-0000-000087940000}"/>
    <cellStyle name="40 % - Markeringsfarve6 3 3 2 2 6" xfId="28204" xr:uid="{00000000-0005-0000-0000-000080940000}"/>
    <cellStyle name="40 % - Markeringsfarve6 3 3 2 3" xfId="6322" xr:uid="{00000000-0005-0000-0000-0000E62E0000}"/>
    <cellStyle name="40 % - Markeringsfarve6 3 3 2 3 2" xfId="18166" xr:uid="{00000000-0005-0000-0000-0000E72E0000}"/>
    <cellStyle name="40 % - Markeringsfarve6 3 3 2 3 2 2" xfId="40663" xr:uid="{00000000-0005-0000-0000-000089940000}"/>
    <cellStyle name="40 % - Markeringsfarve6 3 3 2 3 3" xfId="18167" xr:uid="{00000000-0005-0000-0000-0000E82E0000}"/>
    <cellStyle name="40 % - Markeringsfarve6 3 3 2 3 3 2" xfId="40664" xr:uid="{00000000-0005-0000-0000-00008A940000}"/>
    <cellStyle name="40 % - Markeringsfarve6 3 3 2 3 4" xfId="18168" xr:uid="{00000000-0005-0000-0000-0000E92E0000}"/>
    <cellStyle name="40 % - Markeringsfarve6 3 3 2 3 4 2" xfId="40665" xr:uid="{00000000-0005-0000-0000-00008B940000}"/>
    <cellStyle name="40 % - Markeringsfarve6 3 3 2 3 5" xfId="30062" xr:uid="{00000000-0005-0000-0000-000088940000}"/>
    <cellStyle name="40 % - Markeringsfarve6 3 3 2 4" xfId="9186" xr:uid="{00000000-0005-0000-0000-0000EA2E0000}"/>
    <cellStyle name="40 % - Markeringsfarve6 3 3 2 4 2" xfId="18169" xr:uid="{00000000-0005-0000-0000-0000EB2E0000}"/>
    <cellStyle name="40 % - Markeringsfarve6 3 3 2 4 2 2" xfId="40666" xr:uid="{00000000-0005-0000-0000-00008D940000}"/>
    <cellStyle name="40 % - Markeringsfarve6 3 3 2 4 3" xfId="18170" xr:uid="{00000000-0005-0000-0000-0000EC2E0000}"/>
    <cellStyle name="40 % - Markeringsfarve6 3 3 2 4 3 2" xfId="40667" xr:uid="{00000000-0005-0000-0000-00008E940000}"/>
    <cellStyle name="40 % - Markeringsfarve6 3 3 2 4 4" xfId="18171" xr:uid="{00000000-0005-0000-0000-0000ED2E0000}"/>
    <cellStyle name="40 % - Markeringsfarve6 3 3 2 4 4 2" xfId="40668" xr:uid="{00000000-0005-0000-0000-00008F940000}"/>
    <cellStyle name="40 % - Markeringsfarve6 3 3 2 4 5" xfId="31835" xr:uid="{00000000-0005-0000-0000-00008C940000}"/>
    <cellStyle name="40 % - Markeringsfarve6 3 3 2 5" xfId="18172" xr:uid="{00000000-0005-0000-0000-0000EE2E0000}"/>
    <cellStyle name="40 % - Markeringsfarve6 3 3 2 5 2" xfId="40669" xr:uid="{00000000-0005-0000-0000-000090940000}"/>
    <cellStyle name="40 % - Markeringsfarve6 3 3 2 6" xfId="18173" xr:uid="{00000000-0005-0000-0000-0000EF2E0000}"/>
    <cellStyle name="40 % - Markeringsfarve6 3 3 2 6 2" xfId="40670" xr:uid="{00000000-0005-0000-0000-000091940000}"/>
    <cellStyle name="40 % - Markeringsfarve6 3 3 2 7" xfId="18174" xr:uid="{00000000-0005-0000-0000-0000F02E0000}"/>
    <cellStyle name="40 % - Markeringsfarve6 3 3 2 7 2" xfId="40671" xr:uid="{00000000-0005-0000-0000-000092940000}"/>
    <cellStyle name="40 % - Markeringsfarve6 3 3 2 8" xfId="28203" xr:uid="{00000000-0005-0000-0000-00007F940000}"/>
    <cellStyle name="40 % - Markeringsfarve6 3 3 3" xfId="18175" xr:uid="{00000000-0005-0000-0000-0000F12E0000}"/>
    <cellStyle name="40 % - Markeringsfarve6 3 3 3 2" xfId="18176" xr:uid="{00000000-0005-0000-0000-0000F22E0000}"/>
    <cellStyle name="40 % - Markeringsfarve6 3 3 3 3" xfId="18177" xr:uid="{00000000-0005-0000-0000-0000F32E0000}"/>
    <cellStyle name="40 % - Markeringsfarve6 3 3 3 3 2" xfId="18178" xr:uid="{00000000-0005-0000-0000-0000F42E0000}"/>
    <cellStyle name="40 % - Markeringsfarve6 3 3 3 3 2 2" xfId="40674" xr:uid="{00000000-0005-0000-0000-000095940000}"/>
    <cellStyle name="40 % - Markeringsfarve6 3 3 3 3 3" xfId="18179" xr:uid="{00000000-0005-0000-0000-0000F52E0000}"/>
    <cellStyle name="40 % - Markeringsfarve6 3 3 3 3 3 2" xfId="40675" xr:uid="{00000000-0005-0000-0000-000096940000}"/>
    <cellStyle name="40 % - Markeringsfarve6 3 3 3 3 4" xfId="40673" xr:uid="{00000000-0005-0000-0000-000094940000}"/>
    <cellStyle name="40 % - Markeringsfarve6 3 3 3 4" xfId="40672" xr:uid="{00000000-0005-0000-0000-000093940000}"/>
    <cellStyle name="40 % - Markeringsfarve6 3 3 4" xfId="18180" xr:uid="{00000000-0005-0000-0000-0000F62E0000}"/>
    <cellStyle name="40 % - Markeringsfarve6 3 3 4 2" xfId="18181" xr:uid="{00000000-0005-0000-0000-0000F72E0000}"/>
    <cellStyle name="40 % - Markeringsfarve6 3 3 4 2 2" xfId="40677" xr:uid="{00000000-0005-0000-0000-000098940000}"/>
    <cellStyle name="40 % - Markeringsfarve6 3 3 4 3" xfId="18182" xr:uid="{00000000-0005-0000-0000-0000F82E0000}"/>
    <cellStyle name="40 % - Markeringsfarve6 3 3 4 3 2" xfId="40678" xr:uid="{00000000-0005-0000-0000-000099940000}"/>
    <cellStyle name="40 % - Markeringsfarve6 3 3 4 4" xfId="18183" xr:uid="{00000000-0005-0000-0000-0000F92E0000}"/>
    <cellStyle name="40 % - Markeringsfarve6 3 3 4 4 2" xfId="40679" xr:uid="{00000000-0005-0000-0000-00009A940000}"/>
    <cellStyle name="40 % - Markeringsfarve6 3 3 4 5" xfId="40676" xr:uid="{00000000-0005-0000-0000-000097940000}"/>
    <cellStyle name="40 % - Markeringsfarve6 3 3 5" xfId="18184" xr:uid="{00000000-0005-0000-0000-0000FA2E0000}"/>
    <cellStyle name="40 % - Markeringsfarve6 3 3 5 2" xfId="40680" xr:uid="{00000000-0005-0000-0000-00009B940000}"/>
    <cellStyle name="40 % - Markeringsfarve6 3 3 6" xfId="18185" xr:uid="{00000000-0005-0000-0000-0000FB2E0000}"/>
    <cellStyle name="40 % - Markeringsfarve6 3 3 6 2" xfId="40681" xr:uid="{00000000-0005-0000-0000-00009C940000}"/>
    <cellStyle name="40 % - Markeringsfarve6 3 3 7" xfId="18186" xr:uid="{00000000-0005-0000-0000-0000FC2E0000}"/>
    <cellStyle name="40 % - Markeringsfarve6 3 3 7 2" xfId="40682" xr:uid="{00000000-0005-0000-0000-00009D940000}"/>
    <cellStyle name="40 % - Markeringsfarve6 3 4" xfId="1784" xr:uid="{00000000-0005-0000-0000-0000FD2E0000}"/>
    <cellStyle name="40 % - Markeringsfarve6 3 4 2" xfId="1785" xr:uid="{00000000-0005-0000-0000-0000FE2E0000}"/>
    <cellStyle name="40 % - Markeringsfarve6 3 4 2 2" xfId="1786" xr:uid="{00000000-0005-0000-0000-0000FF2E0000}"/>
    <cellStyle name="40 % - Markeringsfarve6 3 4 2 2 2" xfId="6325" xr:uid="{00000000-0005-0000-0000-0000002F0000}"/>
    <cellStyle name="40 % - Markeringsfarve6 3 4 2 2 2 2" xfId="18187" xr:uid="{00000000-0005-0000-0000-0000012F0000}"/>
    <cellStyle name="40 % - Markeringsfarve6 3 4 2 2 2 2 2" xfId="40683" xr:uid="{00000000-0005-0000-0000-0000A1940000}"/>
    <cellStyle name="40 % - Markeringsfarve6 3 4 2 2 2 3" xfId="18188" xr:uid="{00000000-0005-0000-0000-0000022F0000}"/>
    <cellStyle name="40 % - Markeringsfarve6 3 4 2 2 2 3 2" xfId="40684" xr:uid="{00000000-0005-0000-0000-0000A2940000}"/>
    <cellStyle name="40 % - Markeringsfarve6 3 4 2 2 2 4" xfId="18189" xr:uid="{00000000-0005-0000-0000-0000032F0000}"/>
    <cellStyle name="40 % - Markeringsfarve6 3 4 2 2 2 4 2" xfId="40685" xr:uid="{00000000-0005-0000-0000-0000A3940000}"/>
    <cellStyle name="40 % - Markeringsfarve6 3 4 2 2 2 5" xfId="30065" xr:uid="{00000000-0005-0000-0000-0000A0940000}"/>
    <cellStyle name="40 % - Markeringsfarve6 3 4 2 2 3" xfId="9189" xr:uid="{00000000-0005-0000-0000-0000042F0000}"/>
    <cellStyle name="40 % - Markeringsfarve6 3 4 2 2 3 2" xfId="31838" xr:uid="{00000000-0005-0000-0000-0000A4940000}"/>
    <cellStyle name="40 % - Markeringsfarve6 3 4 2 2 4" xfId="18190" xr:uid="{00000000-0005-0000-0000-0000052F0000}"/>
    <cellStyle name="40 % - Markeringsfarve6 3 4 2 2 4 2" xfId="40686" xr:uid="{00000000-0005-0000-0000-0000A5940000}"/>
    <cellStyle name="40 % - Markeringsfarve6 3 4 2 2 5" xfId="18191" xr:uid="{00000000-0005-0000-0000-0000062F0000}"/>
    <cellStyle name="40 % - Markeringsfarve6 3 4 2 2 5 2" xfId="40687" xr:uid="{00000000-0005-0000-0000-0000A6940000}"/>
    <cellStyle name="40 % - Markeringsfarve6 3 4 2 2 6" xfId="28206" xr:uid="{00000000-0005-0000-0000-00009F940000}"/>
    <cellStyle name="40 % - Markeringsfarve6 3 4 2 3" xfId="6324" xr:uid="{00000000-0005-0000-0000-0000072F0000}"/>
    <cellStyle name="40 % - Markeringsfarve6 3 4 2 3 2" xfId="18192" xr:uid="{00000000-0005-0000-0000-0000082F0000}"/>
    <cellStyle name="40 % - Markeringsfarve6 3 4 2 3 2 2" xfId="40688" xr:uid="{00000000-0005-0000-0000-0000A8940000}"/>
    <cellStyle name="40 % - Markeringsfarve6 3 4 2 3 3" xfId="18193" xr:uid="{00000000-0005-0000-0000-0000092F0000}"/>
    <cellStyle name="40 % - Markeringsfarve6 3 4 2 3 3 2" xfId="40689" xr:uid="{00000000-0005-0000-0000-0000A9940000}"/>
    <cellStyle name="40 % - Markeringsfarve6 3 4 2 3 4" xfId="18194" xr:uid="{00000000-0005-0000-0000-00000A2F0000}"/>
    <cellStyle name="40 % - Markeringsfarve6 3 4 2 3 4 2" xfId="40690" xr:uid="{00000000-0005-0000-0000-0000AA940000}"/>
    <cellStyle name="40 % - Markeringsfarve6 3 4 2 3 5" xfId="30064" xr:uid="{00000000-0005-0000-0000-0000A7940000}"/>
    <cellStyle name="40 % - Markeringsfarve6 3 4 2 4" xfId="9188" xr:uid="{00000000-0005-0000-0000-00000B2F0000}"/>
    <cellStyle name="40 % - Markeringsfarve6 3 4 2 4 2" xfId="18195" xr:uid="{00000000-0005-0000-0000-00000C2F0000}"/>
    <cellStyle name="40 % - Markeringsfarve6 3 4 2 4 2 2" xfId="40691" xr:uid="{00000000-0005-0000-0000-0000AC940000}"/>
    <cellStyle name="40 % - Markeringsfarve6 3 4 2 4 3" xfId="18196" xr:uid="{00000000-0005-0000-0000-00000D2F0000}"/>
    <cellStyle name="40 % - Markeringsfarve6 3 4 2 4 3 2" xfId="40692" xr:uid="{00000000-0005-0000-0000-0000AD940000}"/>
    <cellStyle name="40 % - Markeringsfarve6 3 4 2 4 4" xfId="18197" xr:uid="{00000000-0005-0000-0000-00000E2F0000}"/>
    <cellStyle name="40 % - Markeringsfarve6 3 4 2 4 4 2" xfId="40693" xr:uid="{00000000-0005-0000-0000-0000AE940000}"/>
    <cellStyle name="40 % - Markeringsfarve6 3 4 2 4 5" xfId="31837" xr:uid="{00000000-0005-0000-0000-0000AB940000}"/>
    <cellStyle name="40 % - Markeringsfarve6 3 4 2 5" xfId="18198" xr:uid="{00000000-0005-0000-0000-00000F2F0000}"/>
    <cellStyle name="40 % - Markeringsfarve6 3 4 2 5 2" xfId="40694" xr:uid="{00000000-0005-0000-0000-0000AF940000}"/>
    <cellStyle name="40 % - Markeringsfarve6 3 4 2 6" xfId="18199" xr:uid="{00000000-0005-0000-0000-0000102F0000}"/>
    <cellStyle name="40 % - Markeringsfarve6 3 4 2 6 2" xfId="40695" xr:uid="{00000000-0005-0000-0000-0000B0940000}"/>
    <cellStyle name="40 % - Markeringsfarve6 3 4 2 7" xfId="18200" xr:uid="{00000000-0005-0000-0000-0000112F0000}"/>
    <cellStyle name="40 % - Markeringsfarve6 3 4 2 7 2" xfId="40696" xr:uid="{00000000-0005-0000-0000-0000B1940000}"/>
    <cellStyle name="40 % - Markeringsfarve6 3 4 2 8" xfId="28205" xr:uid="{00000000-0005-0000-0000-00009E940000}"/>
    <cellStyle name="40 % - Markeringsfarve6 3 4 3" xfId="18201" xr:uid="{00000000-0005-0000-0000-0000122F0000}"/>
    <cellStyle name="40 % - Markeringsfarve6 3 4 3 2" xfId="18202" xr:uid="{00000000-0005-0000-0000-0000132F0000}"/>
    <cellStyle name="40 % - Markeringsfarve6 3 4 3 3" xfId="18203" xr:uid="{00000000-0005-0000-0000-0000142F0000}"/>
    <cellStyle name="40 % - Markeringsfarve6 3 4 3 3 2" xfId="18204" xr:uid="{00000000-0005-0000-0000-0000152F0000}"/>
    <cellStyle name="40 % - Markeringsfarve6 3 4 3 3 2 2" xfId="40699" xr:uid="{00000000-0005-0000-0000-0000B4940000}"/>
    <cellStyle name="40 % - Markeringsfarve6 3 4 3 3 3" xfId="18205" xr:uid="{00000000-0005-0000-0000-0000162F0000}"/>
    <cellStyle name="40 % - Markeringsfarve6 3 4 3 3 3 2" xfId="40700" xr:uid="{00000000-0005-0000-0000-0000B5940000}"/>
    <cellStyle name="40 % - Markeringsfarve6 3 4 3 3 4" xfId="40698" xr:uid="{00000000-0005-0000-0000-0000B3940000}"/>
    <cellStyle name="40 % - Markeringsfarve6 3 4 3 4" xfId="40697" xr:uid="{00000000-0005-0000-0000-0000B2940000}"/>
    <cellStyle name="40 % - Markeringsfarve6 3 4 4" xfId="18206" xr:uid="{00000000-0005-0000-0000-0000172F0000}"/>
    <cellStyle name="40 % - Markeringsfarve6 3 4 4 2" xfId="18207" xr:uid="{00000000-0005-0000-0000-0000182F0000}"/>
    <cellStyle name="40 % - Markeringsfarve6 3 4 4 2 2" xfId="40702" xr:uid="{00000000-0005-0000-0000-0000B7940000}"/>
    <cellStyle name="40 % - Markeringsfarve6 3 4 4 3" xfId="18208" xr:uid="{00000000-0005-0000-0000-0000192F0000}"/>
    <cellStyle name="40 % - Markeringsfarve6 3 4 4 3 2" xfId="40703" xr:uid="{00000000-0005-0000-0000-0000B8940000}"/>
    <cellStyle name="40 % - Markeringsfarve6 3 4 4 4" xfId="18209" xr:uid="{00000000-0005-0000-0000-00001A2F0000}"/>
    <cellStyle name="40 % - Markeringsfarve6 3 4 4 4 2" xfId="40704" xr:uid="{00000000-0005-0000-0000-0000B9940000}"/>
    <cellStyle name="40 % - Markeringsfarve6 3 4 4 5" xfId="40701" xr:uid="{00000000-0005-0000-0000-0000B6940000}"/>
    <cellStyle name="40 % - Markeringsfarve6 3 4 5" xfId="18210" xr:uid="{00000000-0005-0000-0000-00001B2F0000}"/>
    <cellStyle name="40 % - Markeringsfarve6 3 4 5 2" xfId="40705" xr:uid="{00000000-0005-0000-0000-0000BA940000}"/>
    <cellStyle name="40 % - Markeringsfarve6 3 4 6" xfId="18211" xr:uid="{00000000-0005-0000-0000-00001C2F0000}"/>
    <cellStyle name="40 % - Markeringsfarve6 3 4 6 2" xfId="40706" xr:uid="{00000000-0005-0000-0000-0000BB940000}"/>
    <cellStyle name="40 % - Markeringsfarve6 3 4 7" xfId="18212" xr:uid="{00000000-0005-0000-0000-00001D2F0000}"/>
    <cellStyle name="40 % - Markeringsfarve6 3 4 7 2" xfId="40707" xr:uid="{00000000-0005-0000-0000-0000BC940000}"/>
    <cellStyle name="40 % - Markeringsfarve6 3 5" xfId="1787" xr:uid="{00000000-0005-0000-0000-00001E2F0000}"/>
    <cellStyle name="40 % - Markeringsfarve6 3 5 10" xfId="18213" xr:uid="{00000000-0005-0000-0000-00001F2F0000}"/>
    <cellStyle name="40 % - Markeringsfarve6 3 5 10 2" xfId="40708" xr:uid="{00000000-0005-0000-0000-0000BE940000}"/>
    <cellStyle name="40 % - Markeringsfarve6 3 5 11" xfId="28207" xr:uid="{00000000-0005-0000-0000-0000BD940000}"/>
    <cellStyle name="40 % - Markeringsfarve6 3 5 2" xfId="1788" xr:uid="{00000000-0005-0000-0000-0000202F0000}"/>
    <cellStyle name="40 % - Markeringsfarve6 3 5 2 2" xfId="1789" xr:uid="{00000000-0005-0000-0000-0000212F0000}"/>
    <cellStyle name="40 % - Markeringsfarve6 3 5 2 2 2" xfId="6328" xr:uid="{00000000-0005-0000-0000-0000222F0000}"/>
    <cellStyle name="40 % - Markeringsfarve6 3 5 2 2 2 2" xfId="18214" xr:uid="{00000000-0005-0000-0000-0000232F0000}"/>
    <cellStyle name="40 % - Markeringsfarve6 3 5 2 2 2 2 2" xfId="40709" xr:uid="{00000000-0005-0000-0000-0000C2940000}"/>
    <cellStyle name="40 % - Markeringsfarve6 3 5 2 2 2 3" xfId="18215" xr:uid="{00000000-0005-0000-0000-0000242F0000}"/>
    <cellStyle name="40 % - Markeringsfarve6 3 5 2 2 2 3 2" xfId="40710" xr:uid="{00000000-0005-0000-0000-0000C3940000}"/>
    <cellStyle name="40 % - Markeringsfarve6 3 5 2 2 2 4" xfId="18216" xr:uid="{00000000-0005-0000-0000-0000252F0000}"/>
    <cellStyle name="40 % - Markeringsfarve6 3 5 2 2 2 4 2" xfId="40711" xr:uid="{00000000-0005-0000-0000-0000C4940000}"/>
    <cellStyle name="40 % - Markeringsfarve6 3 5 2 2 2 5" xfId="30068" xr:uid="{00000000-0005-0000-0000-0000C1940000}"/>
    <cellStyle name="40 % - Markeringsfarve6 3 5 2 2 3" xfId="9192" xr:uid="{00000000-0005-0000-0000-0000262F0000}"/>
    <cellStyle name="40 % - Markeringsfarve6 3 5 2 2 3 2" xfId="31841" xr:uid="{00000000-0005-0000-0000-0000C5940000}"/>
    <cellStyle name="40 % - Markeringsfarve6 3 5 2 2 4" xfId="18217" xr:uid="{00000000-0005-0000-0000-0000272F0000}"/>
    <cellStyle name="40 % - Markeringsfarve6 3 5 2 2 4 2" xfId="40712" xr:uid="{00000000-0005-0000-0000-0000C6940000}"/>
    <cellStyle name="40 % - Markeringsfarve6 3 5 2 2 5" xfId="18218" xr:uid="{00000000-0005-0000-0000-0000282F0000}"/>
    <cellStyle name="40 % - Markeringsfarve6 3 5 2 2 5 2" xfId="40713" xr:uid="{00000000-0005-0000-0000-0000C7940000}"/>
    <cellStyle name="40 % - Markeringsfarve6 3 5 2 2 6" xfId="28209" xr:uid="{00000000-0005-0000-0000-0000C0940000}"/>
    <cellStyle name="40 % - Markeringsfarve6 3 5 2 3" xfId="6327" xr:uid="{00000000-0005-0000-0000-0000292F0000}"/>
    <cellStyle name="40 % - Markeringsfarve6 3 5 2 3 2" xfId="18219" xr:uid="{00000000-0005-0000-0000-00002A2F0000}"/>
    <cellStyle name="40 % - Markeringsfarve6 3 5 2 3 2 2" xfId="40714" xr:uid="{00000000-0005-0000-0000-0000C9940000}"/>
    <cellStyle name="40 % - Markeringsfarve6 3 5 2 3 3" xfId="18220" xr:uid="{00000000-0005-0000-0000-00002B2F0000}"/>
    <cellStyle name="40 % - Markeringsfarve6 3 5 2 3 3 2" xfId="40715" xr:uid="{00000000-0005-0000-0000-0000CA940000}"/>
    <cellStyle name="40 % - Markeringsfarve6 3 5 2 3 4" xfId="18221" xr:uid="{00000000-0005-0000-0000-00002C2F0000}"/>
    <cellStyle name="40 % - Markeringsfarve6 3 5 2 3 4 2" xfId="40716" xr:uid="{00000000-0005-0000-0000-0000CB940000}"/>
    <cellStyle name="40 % - Markeringsfarve6 3 5 2 3 5" xfId="30067" xr:uid="{00000000-0005-0000-0000-0000C8940000}"/>
    <cellStyle name="40 % - Markeringsfarve6 3 5 2 4" xfId="9191" xr:uid="{00000000-0005-0000-0000-00002D2F0000}"/>
    <cellStyle name="40 % - Markeringsfarve6 3 5 2 4 2" xfId="18222" xr:uid="{00000000-0005-0000-0000-00002E2F0000}"/>
    <cellStyle name="40 % - Markeringsfarve6 3 5 2 4 2 2" xfId="40717" xr:uid="{00000000-0005-0000-0000-0000CD940000}"/>
    <cellStyle name="40 % - Markeringsfarve6 3 5 2 4 3" xfId="18223" xr:uid="{00000000-0005-0000-0000-00002F2F0000}"/>
    <cellStyle name="40 % - Markeringsfarve6 3 5 2 4 3 2" xfId="40718" xr:uid="{00000000-0005-0000-0000-0000CE940000}"/>
    <cellStyle name="40 % - Markeringsfarve6 3 5 2 4 4" xfId="18224" xr:uid="{00000000-0005-0000-0000-0000302F0000}"/>
    <cellStyle name="40 % - Markeringsfarve6 3 5 2 4 4 2" xfId="40719" xr:uid="{00000000-0005-0000-0000-0000CF940000}"/>
    <cellStyle name="40 % - Markeringsfarve6 3 5 2 4 5" xfId="31840" xr:uid="{00000000-0005-0000-0000-0000CC940000}"/>
    <cellStyle name="40 % - Markeringsfarve6 3 5 2 5" xfId="18225" xr:uid="{00000000-0005-0000-0000-0000312F0000}"/>
    <cellStyle name="40 % - Markeringsfarve6 3 5 2 5 2" xfId="40720" xr:uid="{00000000-0005-0000-0000-0000D0940000}"/>
    <cellStyle name="40 % - Markeringsfarve6 3 5 2 6" xfId="18226" xr:uid="{00000000-0005-0000-0000-0000322F0000}"/>
    <cellStyle name="40 % - Markeringsfarve6 3 5 2 6 2" xfId="40721" xr:uid="{00000000-0005-0000-0000-0000D1940000}"/>
    <cellStyle name="40 % - Markeringsfarve6 3 5 2 7" xfId="18227" xr:uid="{00000000-0005-0000-0000-0000332F0000}"/>
    <cellStyle name="40 % - Markeringsfarve6 3 5 2 7 2" xfId="40722" xr:uid="{00000000-0005-0000-0000-0000D2940000}"/>
    <cellStyle name="40 % - Markeringsfarve6 3 5 2 8" xfId="28208" xr:uid="{00000000-0005-0000-0000-0000BF940000}"/>
    <cellStyle name="40 % - Markeringsfarve6 3 5 3" xfId="1790" xr:uid="{00000000-0005-0000-0000-0000342F0000}"/>
    <cellStyle name="40 % - Markeringsfarve6 3 5 3 2" xfId="1791" xr:uid="{00000000-0005-0000-0000-0000352F0000}"/>
    <cellStyle name="40 % - Markeringsfarve6 3 5 3 2 2" xfId="6330" xr:uid="{00000000-0005-0000-0000-0000362F0000}"/>
    <cellStyle name="40 % - Markeringsfarve6 3 5 3 2 2 2" xfId="18228" xr:uid="{00000000-0005-0000-0000-0000372F0000}"/>
    <cellStyle name="40 % - Markeringsfarve6 3 5 3 2 2 2 2" xfId="40723" xr:uid="{00000000-0005-0000-0000-0000D6940000}"/>
    <cellStyle name="40 % - Markeringsfarve6 3 5 3 2 2 3" xfId="18229" xr:uid="{00000000-0005-0000-0000-0000382F0000}"/>
    <cellStyle name="40 % - Markeringsfarve6 3 5 3 2 2 3 2" xfId="40724" xr:uid="{00000000-0005-0000-0000-0000D7940000}"/>
    <cellStyle name="40 % - Markeringsfarve6 3 5 3 2 2 4" xfId="18230" xr:uid="{00000000-0005-0000-0000-0000392F0000}"/>
    <cellStyle name="40 % - Markeringsfarve6 3 5 3 2 2 4 2" xfId="40725" xr:uid="{00000000-0005-0000-0000-0000D8940000}"/>
    <cellStyle name="40 % - Markeringsfarve6 3 5 3 2 2 5" xfId="30070" xr:uid="{00000000-0005-0000-0000-0000D5940000}"/>
    <cellStyle name="40 % - Markeringsfarve6 3 5 3 2 3" xfId="9194" xr:uid="{00000000-0005-0000-0000-00003A2F0000}"/>
    <cellStyle name="40 % - Markeringsfarve6 3 5 3 2 3 2" xfId="31843" xr:uid="{00000000-0005-0000-0000-0000D9940000}"/>
    <cellStyle name="40 % - Markeringsfarve6 3 5 3 2 4" xfId="18231" xr:uid="{00000000-0005-0000-0000-00003B2F0000}"/>
    <cellStyle name="40 % - Markeringsfarve6 3 5 3 2 4 2" xfId="40726" xr:uid="{00000000-0005-0000-0000-0000DA940000}"/>
    <cellStyle name="40 % - Markeringsfarve6 3 5 3 2 5" xfId="18232" xr:uid="{00000000-0005-0000-0000-00003C2F0000}"/>
    <cellStyle name="40 % - Markeringsfarve6 3 5 3 2 5 2" xfId="40727" xr:uid="{00000000-0005-0000-0000-0000DB940000}"/>
    <cellStyle name="40 % - Markeringsfarve6 3 5 3 2 6" xfId="28211" xr:uid="{00000000-0005-0000-0000-0000D4940000}"/>
    <cellStyle name="40 % - Markeringsfarve6 3 5 3 3" xfId="6329" xr:uid="{00000000-0005-0000-0000-00003D2F0000}"/>
    <cellStyle name="40 % - Markeringsfarve6 3 5 3 3 2" xfId="18233" xr:uid="{00000000-0005-0000-0000-00003E2F0000}"/>
    <cellStyle name="40 % - Markeringsfarve6 3 5 3 3 2 2" xfId="40728" xr:uid="{00000000-0005-0000-0000-0000DD940000}"/>
    <cellStyle name="40 % - Markeringsfarve6 3 5 3 3 3" xfId="18234" xr:uid="{00000000-0005-0000-0000-00003F2F0000}"/>
    <cellStyle name="40 % - Markeringsfarve6 3 5 3 3 3 2" xfId="40729" xr:uid="{00000000-0005-0000-0000-0000DE940000}"/>
    <cellStyle name="40 % - Markeringsfarve6 3 5 3 3 4" xfId="18235" xr:uid="{00000000-0005-0000-0000-0000402F0000}"/>
    <cellStyle name="40 % - Markeringsfarve6 3 5 3 3 4 2" xfId="40730" xr:uid="{00000000-0005-0000-0000-0000DF940000}"/>
    <cellStyle name="40 % - Markeringsfarve6 3 5 3 3 5" xfId="30069" xr:uid="{00000000-0005-0000-0000-0000DC940000}"/>
    <cellStyle name="40 % - Markeringsfarve6 3 5 3 4" xfId="9193" xr:uid="{00000000-0005-0000-0000-0000412F0000}"/>
    <cellStyle name="40 % - Markeringsfarve6 3 5 3 4 2" xfId="31842" xr:uid="{00000000-0005-0000-0000-0000E0940000}"/>
    <cellStyle name="40 % - Markeringsfarve6 3 5 3 5" xfId="18236" xr:uid="{00000000-0005-0000-0000-0000422F0000}"/>
    <cellStyle name="40 % - Markeringsfarve6 3 5 3 5 2" xfId="40731" xr:uid="{00000000-0005-0000-0000-0000E1940000}"/>
    <cellStyle name="40 % - Markeringsfarve6 3 5 3 6" xfId="18237" xr:uid="{00000000-0005-0000-0000-0000432F0000}"/>
    <cellStyle name="40 % - Markeringsfarve6 3 5 3 6 2" xfId="40732" xr:uid="{00000000-0005-0000-0000-0000E2940000}"/>
    <cellStyle name="40 % - Markeringsfarve6 3 5 3 7" xfId="28210" xr:uid="{00000000-0005-0000-0000-0000D3940000}"/>
    <cellStyle name="40 % - Markeringsfarve6 3 5 4" xfId="1792" xr:uid="{00000000-0005-0000-0000-0000442F0000}"/>
    <cellStyle name="40 % - Markeringsfarve6 3 5 4 2" xfId="6331" xr:uid="{00000000-0005-0000-0000-0000452F0000}"/>
    <cellStyle name="40 % - Markeringsfarve6 3 5 4 2 2" xfId="18238" xr:uid="{00000000-0005-0000-0000-0000462F0000}"/>
    <cellStyle name="40 % - Markeringsfarve6 3 5 4 2 2 2" xfId="40733" xr:uid="{00000000-0005-0000-0000-0000E5940000}"/>
    <cellStyle name="40 % - Markeringsfarve6 3 5 4 2 3" xfId="18239" xr:uid="{00000000-0005-0000-0000-0000472F0000}"/>
    <cellStyle name="40 % - Markeringsfarve6 3 5 4 2 3 2" xfId="40734" xr:uid="{00000000-0005-0000-0000-0000E6940000}"/>
    <cellStyle name="40 % - Markeringsfarve6 3 5 4 2 4" xfId="18240" xr:uid="{00000000-0005-0000-0000-0000482F0000}"/>
    <cellStyle name="40 % - Markeringsfarve6 3 5 4 2 4 2" xfId="40735" xr:uid="{00000000-0005-0000-0000-0000E7940000}"/>
    <cellStyle name="40 % - Markeringsfarve6 3 5 4 2 5" xfId="30071" xr:uid="{00000000-0005-0000-0000-0000E4940000}"/>
    <cellStyle name="40 % - Markeringsfarve6 3 5 4 3" xfId="9195" xr:uid="{00000000-0005-0000-0000-0000492F0000}"/>
    <cellStyle name="40 % - Markeringsfarve6 3 5 4 3 2" xfId="31844" xr:uid="{00000000-0005-0000-0000-0000E8940000}"/>
    <cellStyle name="40 % - Markeringsfarve6 3 5 4 4" xfId="18241" xr:uid="{00000000-0005-0000-0000-00004A2F0000}"/>
    <cellStyle name="40 % - Markeringsfarve6 3 5 4 4 2" xfId="40736" xr:uid="{00000000-0005-0000-0000-0000E9940000}"/>
    <cellStyle name="40 % - Markeringsfarve6 3 5 4 5" xfId="18242" xr:uid="{00000000-0005-0000-0000-00004B2F0000}"/>
    <cellStyle name="40 % - Markeringsfarve6 3 5 4 5 2" xfId="40737" xr:uid="{00000000-0005-0000-0000-0000EA940000}"/>
    <cellStyle name="40 % - Markeringsfarve6 3 5 4 6" xfId="28212" xr:uid="{00000000-0005-0000-0000-0000E3940000}"/>
    <cellStyle name="40 % - Markeringsfarve6 3 5 5" xfId="1793" xr:uid="{00000000-0005-0000-0000-00004C2F0000}"/>
    <cellStyle name="40 % - Markeringsfarve6 3 5 5 2" xfId="6332" xr:uid="{00000000-0005-0000-0000-00004D2F0000}"/>
    <cellStyle name="40 % - Markeringsfarve6 3 5 5 2 2" xfId="18243" xr:uid="{00000000-0005-0000-0000-00004E2F0000}"/>
    <cellStyle name="40 % - Markeringsfarve6 3 5 5 2 2 2" xfId="40738" xr:uid="{00000000-0005-0000-0000-0000ED940000}"/>
    <cellStyle name="40 % - Markeringsfarve6 3 5 5 2 3" xfId="18244" xr:uid="{00000000-0005-0000-0000-00004F2F0000}"/>
    <cellStyle name="40 % - Markeringsfarve6 3 5 5 2 3 2" xfId="40739" xr:uid="{00000000-0005-0000-0000-0000EE940000}"/>
    <cellStyle name="40 % - Markeringsfarve6 3 5 5 2 4" xfId="18245" xr:uid="{00000000-0005-0000-0000-0000502F0000}"/>
    <cellStyle name="40 % - Markeringsfarve6 3 5 5 2 4 2" xfId="40740" xr:uid="{00000000-0005-0000-0000-0000EF940000}"/>
    <cellStyle name="40 % - Markeringsfarve6 3 5 5 2 5" xfId="30072" xr:uid="{00000000-0005-0000-0000-0000EC940000}"/>
    <cellStyle name="40 % - Markeringsfarve6 3 5 5 3" xfId="9196" xr:uid="{00000000-0005-0000-0000-0000512F0000}"/>
    <cellStyle name="40 % - Markeringsfarve6 3 5 5 3 2" xfId="31845" xr:uid="{00000000-0005-0000-0000-0000F0940000}"/>
    <cellStyle name="40 % - Markeringsfarve6 3 5 5 4" xfId="18246" xr:uid="{00000000-0005-0000-0000-0000522F0000}"/>
    <cellStyle name="40 % - Markeringsfarve6 3 5 5 4 2" xfId="40741" xr:uid="{00000000-0005-0000-0000-0000F1940000}"/>
    <cellStyle name="40 % - Markeringsfarve6 3 5 5 5" xfId="18247" xr:uid="{00000000-0005-0000-0000-0000532F0000}"/>
    <cellStyle name="40 % - Markeringsfarve6 3 5 5 5 2" xfId="40742" xr:uid="{00000000-0005-0000-0000-0000F2940000}"/>
    <cellStyle name="40 % - Markeringsfarve6 3 5 5 6" xfId="28213" xr:uid="{00000000-0005-0000-0000-0000EB940000}"/>
    <cellStyle name="40 % - Markeringsfarve6 3 5 6" xfId="1794" xr:uid="{00000000-0005-0000-0000-0000542F0000}"/>
    <cellStyle name="40 % - Markeringsfarve6 3 5 6 2" xfId="6333" xr:uid="{00000000-0005-0000-0000-0000552F0000}"/>
    <cellStyle name="40 % - Markeringsfarve6 3 5 6 2 2" xfId="30073" xr:uid="{00000000-0005-0000-0000-0000F4940000}"/>
    <cellStyle name="40 % - Markeringsfarve6 3 5 6 3" xfId="9197" xr:uid="{00000000-0005-0000-0000-0000562F0000}"/>
    <cellStyle name="40 % - Markeringsfarve6 3 5 6 3 2" xfId="31846" xr:uid="{00000000-0005-0000-0000-0000F5940000}"/>
    <cellStyle name="40 % - Markeringsfarve6 3 5 6 4" xfId="18248" xr:uid="{00000000-0005-0000-0000-0000572F0000}"/>
    <cellStyle name="40 % - Markeringsfarve6 3 5 6 4 2" xfId="40743" xr:uid="{00000000-0005-0000-0000-0000F6940000}"/>
    <cellStyle name="40 % - Markeringsfarve6 3 5 6 5" xfId="28214" xr:uid="{00000000-0005-0000-0000-0000F3940000}"/>
    <cellStyle name="40 % - Markeringsfarve6 3 5 7" xfId="6326" xr:uid="{00000000-0005-0000-0000-0000582F0000}"/>
    <cellStyle name="40 % - Markeringsfarve6 3 5 7 2" xfId="18249" xr:uid="{00000000-0005-0000-0000-0000592F0000}"/>
    <cellStyle name="40 % - Markeringsfarve6 3 5 7 2 2" xfId="40744" xr:uid="{00000000-0005-0000-0000-0000F8940000}"/>
    <cellStyle name="40 % - Markeringsfarve6 3 5 7 3" xfId="18250" xr:uid="{00000000-0005-0000-0000-00005A2F0000}"/>
    <cellStyle name="40 % - Markeringsfarve6 3 5 7 3 2" xfId="40745" xr:uid="{00000000-0005-0000-0000-0000F9940000}"/>
    <cellStyle name="40 % - Markeringsfarve6 3 5 7 4" xfId="18251" xr:uid="{00000000-0005-0000-0000-00005B2F0000}"/>
    <cellStyle name="40 % - Markeringsfarve6 3 5 7 4 2" xfId="40746" xr:uid="{00000000-0005-0000-0000-0000FA940000}"/>
    <cellStyle name="40 % - Markeringsfarve6 3 5 7 5" xfId="30066" xr:uid="{00000000-0005-0000-0000-0000F7940000}"/>
    <cellStyle name="40 % - Markeringsfarve6 3 5 8" xfId="9190" xr:uid="{00000000-0005-0000-0000-00005C2F0000}"/>
    <cellStyle name="40 % - Markeringsfarve6 3 5 8 2" xfId="31839" xr:uid="{00000000-0005-0000-0000-0000FB940000}"/>
    <cellStyle name="40 % - Markeringsfarve6 3 5 9" xfId="18252" xr:uid="{00000000-0005-0000-0000-00005D2F0000}"/>
    <cellStyle name="40 % - Markeringsfarve6 3 5 9 2" xfId="40747" xr:uid="{00000000-0005-0000-0000-0000FC940000}"/>
    <cellStyle name="40 % - Markeringsfarve6 3 6" xfId="1795" xr:uid="{00000000-0005-0000-0000-00005E2F0000}"/>
    <cellStyle name="40 % - Markeringsfarve6 3 6 10" xfId="18253" xr:uid="{00000000-0005-0000-0000-00005F2F0000}"/>
    <cellStyle name="40 % - Markeringsfarve6 3 6 10 2" xfId="40748" xr:uid="{00000000-0005-0000-0000-0000FE940000}"/>
    <cellStyle name="40 % - Markeringsfarve6 3 6 11" xfId="28215" xr:uid="{00000000-0005-0000-0000-0000FD940000}"/>
    <cellStyle name="40 % - Markeringsfarve6 3 6 2" xfId="1796" xr:uid="{00000000-0005-0000-0000-0000602F0000}"/>
    <cellStyle name="40 % - Markeringsfarve6 3 6 2 2" xfId="1797" xr:uid="{00000000-0005-0000-0000-0000612F0000}"/>
    <cellStyle name="40 % - Markeringsfarve6 3 6 2 2 2" xfId="6336" xr:uid="{00000000-0005-0000-0000-0000622F0000}"/>
    <cellStyle name="40 % - Markeringsfarve6 3 6 2 2 2 2" xfId="18254" xr:uid="{00000000-0005-0000-0000-0000632F0000}"/>
    <cellStyle name="40 % - Markeringsfarve6 3 6 2 2 2 2 2" xfId="40749" xr:uid="{00000000-0005-0000-0000-000002950000}"/>
    <cellStyle name="40 % - Markeringsfarve6 3 6 2 2 2 3" xfId="18255" xr:uid="{00000000-0005-0000-0000-0000642F0000}"/>
    <cellStyle name="40 % - Markeringsfarve6 3 6 2 2 2 3 2" xfId="40750" xr:uid="{00000000-0005-0000-0000-000003950000}"/>
    <cellStyle name="40 % - Markeringsfarve6 3 6 2 2 2 4" xfId="18256" xr:uid="{00000000-0005-0000-0000-0000652F0000}"/>
    <cellStyle name="40 % - Markeringsfarve6 3 6 2 2 2 4 2" xfId="40751" xr:uid="{00000000-0005-0000-0000-000004950000}"/>
    <cellStyle name="40 % - Markeringsfarve6 3 6 2 2 2 5" xfId="30076" xr:uid="{00000000-0005-0000-0000-000001950000}"/>
    <cellStyle name="40 % - Markeringsfarve6 3 6 2 2 3" xfId="9200" xr:uid="{00000000-0005-0000-0000-0000662F0000}"/>
    <cellStyle name="40 % - Markeringsfarve6 3 6 2 2 3 2" xfId="31849" xr:uid="{00000000-0005-0000-0000-000005950000}"/>
    <cellStyle name="40 % - Markeringsfarve6 3 6 2 2 4" xfId="18257" xr:uid="{00000000-0005-0000-0000-0000672F0000}"/>
    <cellStyle name="40 % - Markeringsfarve6 3 6 2 2 4 2" xfId="40752" xr:uid="{00000000-0005-0000-0000-000006950000}"/>
    <cellStyle name="40 % - Markeringsfarve6 3 6 2 2 5" xfId="18258" xr:uid="{00000000-0005-0000-0000-0000682F0000}"/>
    <cellStyle name="40 % - Markeringsfarve6 3 6 2 2 5 2" xfId="40753" xr:uid="{00000000-0005-0000-0000-000007950000}"/>
    <cellStyle name="40 % - Markeringsfarve6 3 6 2 2 6" xfId="28217" xr:uid="{00000000-0005-0000-0000-000000950000}"/>
    <cellStyle name="40 % - Markeringsfarve6 3 6 2 3" xfId="6335" xr:uid="{00000000-0005-0000-0000-0000692F0000}"/>
    <cellStyle name="40 % - Markeringsfarve6 3 6 2 3 2" xfId="18259" xr:uid="{00000000-0005-0000-0000-00006A2F0000}"/>
    <cellStyle name="40 % - Markeringsfarve6 3 6 2 3 2 2" xfId="40754" xr:uid="{00000000-0005-0000-0000-000009950000}"/>
    <cellStyle name="40 % - Markeringsfarve6 3 6 2 3 3" xfId="18260" xr:uid="{00000000-0005-0000-0000-00006B2F0000}"/>
    <cellStyle name="40 % - Markeringsfarve6 3 6 2 3 3 2" xfId="40755" xr:uid="{00000000-0005-0000-0000-00000A950000}"/>
    <cellStyle name="40 % - Markeringsfarve6 3 6 2 3 4" xfId="18261" xr:uid="{00000000-0005-0000-0000-00006C2F0000}"/>
    <cellStyle name="40 % - Markeringsfarve6 3 6 2 3 4 2" xfId="40756" xr:uid="{00000000-0005-0000-0000-00000B950000}"/>
    <cellStyle name="40 % - Markeringsfarve6 3 6 2 3 5" xfId="30075" xr:uid="{00000000-0005-0000-0000-000008950000}"/>
    <cellStyle name="40 % - Markeringsfarve6 3 6 2 4" xfId="9199" xr:uid="{00000000-0005-0000-0000-00006D2F0000}"/>
    <cellStyle name="40 % - Markeringsfarve6 3 6 2 4 2" xfId="31848" xr:uid="{00000000-0005-0000-0000-00000C950000}"/>
    <cellStyle name="40 % - Markeringsfarve6 3 6 2 5" xfId="18262" xr:uid="{00000000-0005-0000-0000-00006E2F0000}"/>
    <cellStyle name="40 % - Markeringsfarve6 3 6 2 5 2" xfId="40757" xr:uid="{00000000-0005-0000-0000-00000D950000}"/>
    <cellStyle name="40 % - Markeringsfarve6 3 6 2 6" xfId="18263" xr:uid="{00000000-0005-0000-0000-00006F2F0000}"/>
    <cellStyle name="40 % - Markeringsfarve6 3 6 2 6 2" xfId="40758" xr:uid="{00000000-0005-0000-0000-00000E950000}"/>
    <cellStyle name="40 % - Markeringsfarve6 3 6 2 7" xfId="28216" xr:uid="{00000000-0005-0000-0000-0000FF940000}"/>
    <cellStyle name="40 % - Markeringsfarve6 3 6 3" xfId="1798" xr:uid="{00000000-0005-0000-0000-0000702F0000}"/>
    <cellStyle name="40 % - Markeringsfarve6 3 6 3 2" xfId="1799" xr:uid="{00000000-0005-0000-0000-0000712F0000}"/>
    <cellStyle name="40 % - Markeringsfarve6 3 6 3 2 2" xfId="6338" xr:uid="{00000000-0005-0000-0000-0000722F0000}"/>
    <cellStyle name="40 % - Markeringsfarve6 3 6 3 2 2 2" xfId="18264" xr:uid="{00000000-0005-0000-0000-0000732F0000}"/>
    <cellStyle name="40 % - Markeringsfarve6 3 6 3 2 2 2 2" xfId="40759" xr:uid="{00000000-0005-0000-0000-000012950000}"/>
    <cellStyle name="40 % - Markeringsfarve6 3 6 3 2 2 3" xfId="18265" xr:uid="{00000000-0005-0000-0000-0000742F0000}"/>
    <cellStyle name="40 % - Markeringsfarve6 3 6 3 2 2 3 2" xfId="40760" xr:uid="{00000000-0005-0000-0000-000013950000}"/>
    <cellStyle name="40 % - Markeringsfarve6 3 6 3 2 2 4" xfId="18266" xr:uid="{00000000-0005-0000-0000-0000752F0000}"/>
    <cellStyle name="40 % - Markeringsfarve6 3 6 3 2 2 4 2" xfId="40761" xr:uid="{00000000-0005-0000-0000-000014950000}"/>
    <cellStyle name="40 % - Markeringsfarve6 3 6 3 2 2 5" xfId="30078" xr:uid="{00000000-0005-0000-0000-000011950000}"/>
    <cellStyle name="40 % - Markeringsfarve6 3 6 3 2 3" xfId="9202" xr:uid="{00000000-0005-0000-0000-0000762F0000}"/>
    <cellStyle name="40 % - Markeringsfarve6 3 6 3 2 3 2" xfId="31851" xr:uid="{00000000-0005-0000-0000-000015950000}"/>
    <cellStyle name="40 % - Markeringsfarve6 3 6 3 2 4" xfId="18267" xr:uid="{00000000-0005-0000-0000-0000772F0000}"/>
    <cellStyle name="40 % - Markeringsfarve6 3 6 3 2 4 2" xfId="40762" xr:uid="{00000000-0005-0000-0000-000016950000}"/>
    <cellStyle name="40 % - Markeringsfarve6 3 6 3 2 5" xfId="18268" xr:uid="{00000000-0005-0000-0000-0000782F0000}"/>
    <cellStyle name="40 % - Markeringsfarve6 3 6 3 2 5 2" xfId="40763" xr:uid="{00000000-0005-0000-0000-000017950000}"/>
    <cellStyle name="40 % - Markeringsfarve6 3 6 3 2 6" xfId="28219" xr:uid="{00000000-0005-0000-0000-000010950000}"/>
    <cellStyle name="40 % - Markeringsfarve6 3 6 3 3" xfId="6337" xr:uid="{00000000-0005-0000-0000-0000792F0000}"/>
    <cellStyle name="40 % - Markeringsfarve6 3 6 3 3 2" xfId="18269" xr:uid="{00000000-0005-0000-0000-00007A2F0000}"/>
    <cellStyle name="40 % - Markeringsfarve6 3 6 3 3 2 2" xfId="40764" xr:uid="{00000000-0005-0000-0000-000019950000}"/>
    <cellStyle name="40 % - Markeringsfarve6 3 6 3 3 3" xfId="18270" xr:uid="{00000000-0005-0000-0000-00007B2F0000}"/>
    <cellStyle name="40 % - Markeringsfarve6 3 6 3 3 3 2" xfId="40765" xr:uid="{00000000-0005-0000-0000-00001A950000}"/>
    <cellStyle name="40 % - Markeringsfarve6 3 6 3 3 4" xfId="18271" xr:uid="{00000000-0005-0000-0000-00007C2F0000}"/>
    <cellStyle name="40 % - Markeringsfarve6 3 6 3 3 4 2" xfId="40766" xr:uid="{00000000-0005-0000-0000-00001B950000}"/>
    <cellStyle name="40 % - Markeringsfarve6 3 6 3 3 5" xfId="30077" xr:uid="{00000000-0005-0000-0000-000018950000}"/>
    <cellStyle name="40 % - Markeringsfarve6 3 6 3 4" xfId="9201" xr:uid="{00000000-0005-0000-0000-00007D2F0000}"/>
    <cellStyle name="40 % - Markeringsfarve6 3 6 3 4 2" xfId="31850" xr:uid="{00000000-0005-0000-0000-00001C950000}"/>
    <cellStyle name="40 % - Markeringsfarve6 3 6 3 5" xfId="18272" xr:uid="{00000000-0005-0000-0000-00007E2F0000}"/>
    <cellStyle name="40 % - Markeringsfarve6 3 6 3 5 2" xfId="40767" xr:uid="{00000000-0005-0000-0000-00001D950000}"/>
    <cellStyle name="40 % - Markeringsfarve6 3 6 3 6" xfId="18273" xr:uid="{00000000-0005-0000-0000-00007F2F0000}"/>
    <cellStyle name="40 % - Markeringsfarve6 3 6 3 6 2" xfId="40768" xr:uid="{00000000-0005-0000-0000-00001E950000}"/>
    <cellStyle name="40 % - Markeringsfarve6 3 6 3 7" xfId="28218" xr:uid="{00000000-0005-0000-0000-00000F950000}"/>
    <cellStyle name="40 % - Markeringsfarve6 3 6 4" xfId="1800" xr:uid="{00000000-0005-0000-0000-0000802F0000}"/>
    <cellStyle name="40 % - Markeringsfarve6 3 6 4 2" xfId="6339" xr:uid="{00000000-0005-0000-0000-0000812F0000}"/>
    <cellStyle name="40 % - Markeringsfarve6 3 6 4 2 2" xfId="18274" xr:uid="{00000000-0005-0000-0000-0000822F0000}"/>
    <cellStyle name="40 % - Markeringsfarve6 3 6 4 2 2 2" xfId="40769" xr:uid="{00000000-0005-0000-0000-000021950000}"/>
    <cellStyle name="40 % - Markeringsfarve6 3 6 4 2 3" xfId="18275" xr:uid="{00000000-0005-0000-0000-0000832F0000}"/>
    <cellStyle name="40 % - Markeringsfarve6 3 6 4 2 3 2" xfId="40770" xr:uid="{00000000-0005-0000-0000-000022950000}"/>
    <cellStyle name="40 % - Markeringsfarve6 3 6 4 2 4" xfId="18276" xr:uid="{00000000-0005-0000-0000-0000842F0000}"/>
    <cellStyle name="40 % - Markeringsfarve6 3 6 4 2 4 2" xfId="40771" xr:uid="{00000000-0005-0000-0000-000023950000}"/>
    <cellStyle name="40 % - Markeringsfarve6 3 6 4 2 5" xfId="30079" xr:uid="{00000000-0005-0000-0000-000020950000}"/>
    <cellStyle name="40 % - Markeringsfarve6 3 6 4 3" xfId="9203" xr:uid="{00000000-0005-0000-0000-0000852F0000}"/>
    <cellStyle name="40 % - Markeringsfarve6 3 6 4 3 2" xfId="31852" xr:uid="{00000000-0005-0000-0000-000024950000}"/>
    <cellStyle name="40 % - Markeringsfarve6 3 6 4 4" xfId="18277" xr:uid="{00000000-0005-0000-0000-0000862F0000}"/>
    <cellStyle name="40 % - Markeringsfarve6 3 6 4 4 2" xfId="40772" xr:uid="{00000000-0005-0000-0000-000025950000}"/>
    <cellStyle name="40 % - Markeringsfarve6 3 6 4 5" xfId="18278" xr:uid="{00000000-0005-0000-0000-0000872F0000}"/>
    <cellStyle name="40 % - Markeringsfarve6 3 6 4 5 2" xfId="40773" xr:uid="{00000000-0005-0000-0000-000026950000}"/>
    <cellStyle name="40 % - Markeringsfarve6 3 6 4 6" xfId="28220" xr:uid="{00000000-0005-0000-0000-00001F950000}"/>
    <cellStyle name="40 % - Markeringsfarve6 3 6 5" xfId="1801" xr:uid="{00000000-0005-0000-0000-0000882F0000}"/>
    <cellStyle name="40 % - Markeringsfarve6 3 6 5 2" xfId="6340" xr:uid="{00000000-0005-0000-0000-0000892F0000}"/>
    <cellStyle name="40 % - Markeringsfarve6 3 6 5 2 2" xfId="18279" xr:uid="{00000000-0005-0000-0000-00008A2F0000}"/>
    <cellStyle name="40 % - Markeringsfarve6 3 6 5 2 2 2" xfId="40774" xr:uid="{00000000-0005-0000-0000-000029950000}"/>
    <cellStyle name="40 % - Markeringsfarve6 3 6 5 2 3" xfId="18280" xr:uid="{00000000-0005-0000-0000-00008B2F0000}"/>
    <cellStyle name="40 % - Markeringsfarve6 3 6 5 2 3 2" xfId="40775" xr:uid="{00000000-0005-0000-0000-00002A950000}"/>
    <cellStyle name="40 % - Markeringsfarve6 3 6 5 2 4" xfId="18281" xr:uid="{00000000-0005-0000-0000-00008C2F0000}"/>
    <cellStyle name="40 % - Markeringsfarve6 3 6 5 2 4 2" xfId="40776" xr:uid="{00000000-0005-0000-0000-00002B950000}"/>
    <cellStyle name="40 % - Markeringsfarve6 3 6 5 2 5" xfId="30080" xr:uid="{00000000-0005-0000-0000-000028950000}"/>
    <cellStyle name="40 % - Markeringsfarve6 3 6 5 3" xfId="9204" xr:uid="{00000000-0005-0000-0000-00008D2F0000}"/>
    <cellStyle name="40 % - Markeringsfarve6 3 6 5 3 2" xfId="31853" xr:uid="{00000000-0005-0000-0000-00002C950000}"/>
    <cellStyle name="40 % - Markeringsfarve6 3 6 5 4" xfId="18282" xr:uid="{00000000-0005-0000-0000-00008E2F0000}"/>
    <cellStyle name="40 % - Markeringsfarve6 3 6 5 4 2" xfId="40777" xr:uid="{00000000-0005-0000-0000-00002D950000}"/>
    <cellStyle name="40 % - Markeringsfarve6 3 6 5 5" xfId="18283" xr:uid="{00000000-0005-0000-0000-00008F2F0000}"/>
    <cellStyle name="40 % - Markeringsfarve6 3 6 5 5 2" xfId="40778" xr:uid="{00000000-0005-0000-0000-00002E950000}"/>
    <cellStyle name="40 % - Markeringsfarve6 3 6 5 6" xfId="28221" xr:uid="{00000000-0005-0000-0000-000027950000}"/>
    <cellStyle name="40 % - Markeringsfarve6 3 6 6" xfId="1802" xr:uid="{00000000-0005-0000-0000-0000902F0000}"/>
    <cellStyle name="40 % - Markeringsfarve6 3 6 6 2" xfId="6341" xr:uid="{00000000-0005-0000-0000-0000912F0000}"/>
    <cellStyle name="40 % - Markeringsfarve6 3 6 6 2 2" xfId="30081" xr:uid="{00000000-0005-0000-0000-000030950000}"/>
    <cellStyle name="40 % - Markeringsfarve6 3 6 6 3" xfId="9205" xr:uid="{00000000-0005-0000-0000-0000922F0000}"/>
    <cellStyle name="40 % - Markeringsfarve6 3 6 6 3 2" xfId="31854" xr:uid="{00000000-0005-0000-0000-000031950000}"/>
    <cellStyle name="40 % - Markeringsfarve6 3 6 6 4" xfId="18284" xr:uid="{00000000-0005-0000-0000-0000932F0000}"/>
    <cellStyle name="40 % - Markeringsfarve6 3 6 6 4 2" xfId="40779" xr:uid="{00000000-0005-0000-0000-000032950000}"/>
    <cellStyle name="40 % - Markeringsfarve6 3 6 6 5" xfId="28222" xr:uid="{00000000-0005-0000-0000-00002F950000}"/>
    <cellStyle name="40 % - Markeringsfarve6 3 6 7" xfId="6334" xr:uid="{00000000-0005-0000-0000-0000942F0000}"/>
    <cellStyle name="40 % - Markeringsfarve6 3 6 7 2" xfId="18285" xr:uid="{00000000-0005-0000-0000-0000952F0000}"/>
    <cellStyle name="40 % - Markeringsfarve6 3 6 7 2 2" xfId="40780" xr:uid="{00000000-0005-0000-0000-000034950000}"/>
    <cellStyle name="40 % - Markeringsfarve6 3 6 7 3" xfId="18286" xr:uid="{00000000-0005-0000-0000-0000962F0000}"/>
    <cellStyle name="40 % - Markeringsfarve6 3 6 7 3 2" xfId="40781" xr:uid="{00000000-0005-0000-0000-000035950000}"/>
    <cellStyle name="40 % - Markeringsfarve6 3 6 7 4" xfId="18287" xr:uid="{00000000-0005-0000-0000-0000972F0000}"/>
    <cellStyle name="40 % - Markeringsfarve6 3 6 7 4 2" xfId="40782" xr:uid="{00000000-0005-0000-0000-000036950000}"/>
    <cellStyle name="40 % - Markeringsfarve6 3 6 7 5" xfId="30074" xr:uid="{00000000-0005-0000-0000-000033950000}"/>
    <cellStyle name="40 % - Markeringsfarve6 3 6 8" xfId="9198" xr:uid="{00000000-0005-0000-0000-0000982F0000}"/>
    <cellStyle name="40 % - Markeringsfarve6 3 6 8 2" xfId="31847" xr:uid="{00000000-0005-0000-0000-000037950000}"/>
    <cellStyle name="40 % - Markeringsfarve6 3 6 9" xfId="18288" xr:uid="{00000000-0005-0000-0000-0000992F0000}"/>
    <cellStyle name="40 % - Markeringsfarve6 3 6 9 2" xfId="40783" xr:uid="{00000000-0005-0000-0000-000038950000}"/>
    <cellStyle name="40 % - Markeringsfarve6 3 7" xfId="1803" xr:uid="{00000000-0005-0000-0000-00009A2F0000}"/>
    <cellStyle name="40 % - Markeringsfarve6 3 8" xfId="1804" xr:uid="{00000000-0005-0000-0000-00009B2F0000}"/>
    <cellStyle name="40 % - Markeringsfarve6 3 8 2" xfId="1805" xr:uid="{00000000-0005-0000-0000-00009C2F0000}"/>
    <cellStyle name="40 % - Markeringsfarve6 3 8 2 2" xfId="6343" xr:uid="{00000000-0005-0000-0000-00009D2F0000}"/>
    <cellStyle name="40 % - Markeringsfarve6 3 8 2 2 2" xfId="18289" xr:uid="{00000000-0005-0000-0000-00009E2F0000}"/>
    <cellStyle name="40 % - Markeringsfarve6 3 8 2 2 2 2" xfId="40784" xr:uid="{00000000-0005-0000-0000-00003C950000}"/>
    <cellStyle name="40 % - Markeringsfarve6 3 8 2 2 3" xfId="18290" xr:uid="{00000000-0005-0000-0000-00009F2F0000}"/>
    <cellStyle name="40 % - Markeringsfarve6 3 8 2 2 3 2" xfId="40785" xr:uid="{00000000-0005-0000-0000-00003D950000}"/>
    <cellStyle name="40 % - Markeringsfarve6 3 8 2 2 4" xfId="18291" xr:uid="{00000000-0005-0000-0000-0000A02F0000}"/>
    <cellStyle name="40 % - Markeringsfarve6 3 8 2 2 4 2" xfId="40786" xr:uid="{00000000-0005-0000-0000-00003E950000}"/>
    <cellStyle name="40 % - Markeringsfarve6 3 8 2 2 5" xfId="30083" xr:uid="{00000000-0005-0000-0000-00003B950000}"/>
    <cellStyle name="40 % - Markeringsfarve6 3 8 2 3" xfId="9207" xr:uid="{00000000-0005-0000-0000-0000A12F0000}"/>
    <cellStyle name="40 % - Markeringsfarve6 3 8 2 3 2" xfId="31856" xr:uid="{00000000-0005-0000-0000-00003F950000}"/>
    <cellStyle name="40 % - Markeringsfarve6 3 8 2 4" xfId="18292" xr:uid="{00000000-0005-0000-0000-0000A22F0000}"/>
    <cellStyle name="40 % - Markeringsfarve6 3 8 2 4 2" xfId="40787" xr:uid="{00000000-0005-0000-0000-000040950000}"/>
    <cellStyle name="40 % - Markeringsfarve6 3 8 2 5" xfId="18293" xr:uid="{00000000-0005-0000-0000-0000A32F0000}"/>
    <cellStyle name="40 % - Markeringsfarve6 3 8 2 5 2" xfId="40788" xr:uid="{00000000-0005-0000-0000-000041950000}"/>
    <cellStyle name="40 % - Markeringsfarve6 3 8 2 6" xfId="28224" xr:uid="{00000000-0005-0000-0000-00003A950000}"/>
    <cellStyle name="40 % - Markeringsfarve6 3 8 3" xfId="6342" xr:uid="{00000000-0005-0000-0000-0000A42F0000}"/>
    <cellStyle name="40 % - Markeringsfarve6 3 8 3 2" xfId="18294" xr:uid="{00000000-0005-0000-0000-0000A52F0000}"/>
    <cellStyle name="40 % - Markeringsfarve6 3 8 3 2 2" xfId="40789" xr:uid="{00000000-0005-0000-0000-000043950000}"/>
    <cellStyle name="40 % - Markeringsfarve6 3 8 3 3" xfId="18295" xr:uid="{00000000-0005-0000-0000-0000A62F0000}"/>
    <cellStyle name="40 % - Markeringsfarve6 3 8 3 3 2" xfId="40790" xr:uid="{00000000-0005-0000-0000-000044950000}"/>
    <cellStyle name="40 % - Markeringsfarve6 3 8 3 4" xfId="18296" xr:uid="{00000000-0005-0000-0000-0000A72F0000}"/>
    <cellStyle name="40 % - Markeringsfarve6 3 8 3 4 2" xfId="40791" xr:uid="{00000000-0005-0000-0000-000045950000}"/>
    <cellStyle name="40 % - Markeringsfarve6 3 8 3 5" xfId="30082" xr:uid="{00000000-0005-0000-0000-000042950000}"/>
    <cellStyle name="40 % - Markeringsfarve6 3 8 4" xfId="9206" xr:uid="{00000000-0005-0000-0000-0000A82F0000}"/>
    <cellStyle name="40 % - Markeringsfarve6 3 8 4 2" xfId="31855" xr:uid="{00000000-0005-0000-0000-000046950000}"/>
    <cellStyle name="40 % - Markeringsfarve6 3 8 5" xfId="18297" xr:uid="{00000000-0005-0000-0000-0000A92F0000}"/>
    <cellStyle name="40 % - Markeringsfarve6 3 8 5 2" xfId="40792" xr:uid="{00000000-0005-0000-0000-000047950000}"/>
    <cellStyle name="40 % - Markeringsfarve6 3 8 6" xfId="18298" xr:uid="{00000000-0005-0000-0000-0000AA2F0000}"/>
    <cellStyle name="40 % - Markeringsfarve6 3 8 6 2" xfId="40793" xr:uid="{00000000-0005-0000-0000-000048950000}"/>
    <cellStyle name="40 % - Markeringsfarve6 3 8 7" xfId="28223" xr:uid="{00000000-0005-0000-0000-000039950000}"/>
    <cellStyle name="40 % - Markeringsfarve6 3 9" xfId="18299" xr:uid="{00000000-0005-0000-0000-0000AB2F0000}"/>
    <cellStyle name="40 % - Markeringsfarve6 3 9 2" xfId="18300" xr:uid="{00000000-0005-0000-0000-0000AC2F0000}"/>
    <cellStyle name="40 % - Markeringsfarve6 3 9 3" xfId="18301" xr:uid="{00000000-0005-0000-0000-0000AD2F0000}"/>
    <cellStyle name="40 % - Markeringsfarve6 3 9 3 2" xfId="18302" xr:uid="{00000000-0005-0000-0000-0000AE2F0000}"/>
    <cellStyle name="40 % - Markeringsfarve6 3 9 3 2 2" xfId="40796" xr:uid="{00000000-0005-0000-0000-00004B950000}"/>
    <cellStyle name="40 % - Markeringsfarve6 3 9 3 3" xfId="18303" xr:uid="{00000000-0005-0000-0000-0000AF2F0000}"/>
    <cellStyle name="40 % - Markeringsfarve6 3 9 3 3 2" xfId="40797" xr:uid="{00000000-0005-0000-0000-00004C950000}"/>
    <cellStyle name="40 % - Markeringsfarve6 3 9 3 4" xfId="40795" xr:uid="{00000000-0005-0000-0000-00004A950000}"/>
    <cellStyle name="40 % - Markeringsfarve6 3 9 4" xfId="40794" xr:uid="{00000000-0005-0000-0000-000049950000}"/>
    <cellStyle name="40 % - Markeringsfarve6 4" xfId="1806" xr:uid="{00000000-0005-0000-0000-0000B02F0000}"/>
    <cellStyle name="40 % - Markeringsfarve6 4 10" xfId="18304" xr:uid="{00000000-0005-0000-0000-0000B12F0000}"/>
    <cellStyle name="40 % - Markeringsfarve6 4 10 2" xfId="40798" xr:uid="{00000000-0005-0000-0000-00004D950000}"/>
    <cellStyle name="40 % - Markeringsfarve6 4 11" xfId="18305" xr:uid="{00000000-0005-0000-0000-0000B22F0000}"/>
    <cellStyle name="40 % - Markeringsfarve6 4 11 2" xfId="40799" xr:uid="{00000000-0005-0000-0000-00004E950000}"/>
    <cellStyle name="40 % - Markeringsfarve6 4 2" xfId="1807" xr:uid="{00000000-0005-0000-0000-0000B32F0000}"/>
    <cellStyle name="40 % - Markeringsfarve6 4 2 2" xfId="1808" xr:uid="{00000000-0005-0000-0000-0000B42F0000}"/>
    <cellStyle name="40 % - Markeringsfarve6 4 2 2 2" xfId="1809" xr:uid="{00000000-0005-0000-0000-0000B52F0000}"/>
    <cellStyle name="40 % - Markeringsfarve6 4 2 2 2 2" xfId="6345" xr:uid="{00000000-0005-0000-0000-0000B62F0000}"/>
    <cellStyle name="40 % - Markeringsfarve6 4 2 2 2 2 2" xfId="18306" xr:uid="{00000000-0005-0000-0000-0000B72F0000}"/>
    <cellStyle name="40 % - Markeringsfarve6 4 2 2 2 2 2 2" xfId="40800" xr:uid="{00000000-0005-0000-0000-000052950000}"/>
    <cellStyle name="40 % - Markeringsfarve6 4 2 2 2 2 3" xfId="18307" xr:uid="{00000000-0005-0000-0000-0000B82F0000}"/>
    <cellStyle name="40 % - Markeringsfarve6 4 2 2 2 2 3 2" xfId="40801" xr:uid="{00000000-0005-0000-0000-000053950000}"/>
    <cellStyle name="40 % - Markeringsfarve6 4 2 2 2 2 4" xfId="18308" xr:uid="{00000000-0005-0000-0000-0000B92F0000}"/>
    <cellStyle name="40 % - Markeringsfarve6 4 2 2 2 2 4 2" xfId="40802" xr:uid="{00000000-0005-0000-0000-000054950000}"/>
    <cellStyle name="40 % - Markeringsfarve6 4 2 2 2 2 5" xfId="30085" xr:uid="{00000000-0005-0000-0000-000051950000}"/>
    <cellStyle name="40 % - Markeringsfarve6 4 2 2 2 3" xfId="9209" xr:uid="{00000000-0005-0000-0000-0000BA2F0000}"/>
    <cellStyle name="40 % - Markeringsfarve6 4 2 2 2 3 2" xfId="31858" xr:uid="{00000000-0005-0000-0000-000055950000}"/>
    <cellStyle name="40 % - Markeringsfarve6 4 2 2 2 4" xfId="18309" xr:uid="{00000000-0005-0000-0000-0000BB2F0000}"/>
    <cellStyle name="40 % - Markeringsfarve6 4 2 2 2 4 2" xfId="40803" xr:uid="{00000000-0005-0000-0000-000056950000}"/>
    <cellStyle name="40 % - Markeringsfarve6 4 2 2 2 5" xfId="18310" xr:uid="{00000000-0005-0000-0000-0000BC2F0000}"/>
    <cellStyle name="40 % - Markeringsfarve6 4 2 2 2 5 2" xfId="40804" xr:uid="{00000000-0005-0000-0000-000057950000}"/>
    <cellStyle name="40 % - Markeringsfarve6 4 2 2 2 6" xfId="28226" xr:uid="{00000000-0005-0000-0000-000050950000}"/>
    <cellStyle name="40 % - Markeringsfarve6 4 2 2 3" xfId="6344" xr:uid="{00000000-0005-0000-0000-0000BD2F0000}"/>
    <cellStyle name="40 % - Markeringsfarve6 4 2 2 3 2" xfId="18311" xr:uid="{00000000-0005-0000-0000-0000BE2F0000}"/>
    <cellStyle name="40 % - Markeringsfarve6 4 2 2 3 2 2" xfId="40805" xr:uid="{00000000-0005-0000-0000-000059950000}"/>
    <cellStyle name="40 % - Markeringsfarve6 4 2 2 3 3" xfId="18312" xr:uid="{00000000-0005-0000-0000-0000BF2F0000}"/>
    <cellStyle name="40 % - Markeringsfarve6 4 2 2 3 3 2" xfId="40806" xr:uid="{00000000-0005-0000-0000-00005A950000}"/>
    <cellStyle name="40 % - Markeringsfarve6 4 2 2 3 4" xfId="18313" xr:uid="{00000000-0005-0000-0000-0000C02F0000}"/>
    <cellStyle name="40 % - Markeringsfarve6 4 2 2 3 4 2" xfId="40807" xr:uid="{00000000-0005-0000-0000-00005B950000}"/>
    <cellStyle name="40 % - Markeringsfarve6 4 2 2 3 5" xfId="30084" xr:uid="{00000000-0005-0000-0000-000058950000}"/>
    <cellStyle name="40 % - Markeringsfarve6 4 2 2 4" xfId="9208" xr:uid="{00000000-0005-0000-0000-0000C12F0000}"/>
    <cellStyle name="40 % - Markeringsfarve6 4 2 2 4 2" xfId="18314" xr:uid="{00000000-0005-0000-0000-0000C22F0000}"/>
    <cellStyle name="40 % - Markeringsfarve6 4 2 2 4 2 2" xfId="40808" xr:uid="{00000000-0005-0000-0000-00005D950000}"/>
    <cellStyle name="40 % - Markeringsfarve6 4 2 2 4 3" xfId="18315" xr:uid="{00000000-0005-0000-0000-0000C32F0000}"/>
    <cellStyle name="40 % - Markeringsfarve6 4 2 2 4 3 2" xfId="40809" xr:uid="{00000000-0005-0000-0000-00005E950000}"/>
    <cellStyle name="40 % - Markeringsfarve6 4 2 2 4 4" xfId="18316" xr:uid="{00000000-0005-0000-0000-0000C42F0000}"/>
    <cellStyle name="40 % - Markeringsfarve6 4 2 2 4 4 2" xfId="40810" xr:uid="{00000000-0005-0000-0000-00005F950000}"/>
    <cellStyle name="40 % - Markeringsfarve6 4 2 2 4 5" xfId="31857" xr:uid="{00000000-0005-0000-0000-00005C950000}"/>
    <cellStyle name="40 % - Markeringsfarve6 4 2 2 5" xfId="18317" xr:uid="{00000000-0005-0000-0000-0000C52F0000}"/>
    <cellStyle name="40 % - Markeringsfarve6 4 2 2 5 2" xfId="40811" xr:uid="{00000000-0005-0000-0000-000060950000}"/>
    <cellStyle name="40 % - Markeringsfarve6 4 2 2 6" xfId="18318" xr:uid="{00000000-0005-0000-0000-0000C62F0000}"/>
    <cellStyle name="40 % - Markeringsfarve6 4 2 2 6 2" xfId="40812" xr:uid="{00000000-0005-0000-0000-000061950000}"/>
    <cellStyle name="40 % - Markeringsfarve6 4 2 2 7" xfId="18319" xr:uid="{00000000-0005-0000-0000-0000C72F0000}"/>
    <cellStyle name="40 % - Markeringsfarve6 4 2 2 7 2" xfId="40813" xr:uid="{00000000-0005-0000-0000-000062950000}"/>
    <cellStyle name="40 % - Markeringsfarve6 4 2 2 8" xfId="28225" xr:uid="{00000000-0005-0000-0000-00004F950000}"/>
    <cellStyle name="40 % - Markeringsfarve6 4 2 3" xfId="18320" xr:uid="{00000000-0005-0000-0000-0000C82F0000}"/>
    <cellStyle name="40 % - Markeringsfarve6 4 2 3 2" xfId="18321" xr:uid="{00000000-0005-0000-0000-0000C92F0000}"/>
    <cellStyle name="40 % - Markeringsfarve6 4 2 3 3" xfId="18322" xr:uid="{00000000-0005-0000-0000-0000CA2F0000}"/>
    <cellStyle name="40 % - Markeringsfarve6 4 2 3 3 2" xfId="18323" xr:uid="{00000000-0005-0000-0000-0000CB2F0000}"/>
    <cellStyle name="40 % - Markeringsfarve6 4 2 3 3 2 2" xfId="40816" xr:uid="{00000000-0005-0000-0000-000065950000}"/>
    <cellStyle name="40 % - Markeringsfarve6 4 2 3 3 3" xfId="18324" xr:uid="{00000000-0005-0000-0000-0000CC2F0000}"/>
    <cellStyle name="40 % - Markeringsfarve6 4 2 3 3 3 2" xfId="40817" xr:uid="{00000000-0005-0000-0000-000066950000}"/>
    <cellStyle name="40 % - Markeringsfarve6 4 2 3 3 4" xfId="40815" xr:uid="{00000000-0005-0000-0000-000064950000}"/>
    <cellStyle name="40 % - Markeringsfarve6 4 2 3 4" xfId="40814" xr:uid="{00000000-0005-0000-0000-000063950000}"/>
    <cellStyle name="40 % - Markeringsfarve6 4 2 4" xfId="18325" xr:uid="{00000000-0005-0000-0000-0000CD2F0000}"/>
    <cellStyle name="40 % - Markeringsfarve6 4 2 4 2" xfId="18326" xr:uid="{00000000-0005-0000-0000-0000CE2F0000}"/>
    <cellStyle name="40 % - Markeringsfarve6 4 2 4 2 2" xfId="40819" xr:uid="{00000000-0005-0000-0000-000068950000}"/>
    <cellStyle name="40 % - Markeringsfarve6 4 2 4 3" xfId="18327" xr:uid="{00000000-0005-0000-0000-0000CF2F0000}"/>
    <cellStyle name="40 % - Markeringsfarve6 4 2 4 3 2" xfId="40820" xr:uid="{00000000-0005-0000-0000-000069950000}"/>
    <cellStyle name="40 % - Markeringsfarve6 4 2 4 4" xfId="18328" xr:uid="{00000000-0005-0000-0000-0000D02F0000}"/>
    <cellStyle name="40 % - Markeringsfarve6 4 2 4 4 2" xfId="40821" xr:uid="{00000000-0005-0000-0000-00006A950000}"/>
    <cellStyle name="40 % - Markeringsfarve6 4 2 4 5" xfId="40818" xr:uid="{00000000-0005-0000-0000-000067950000}"/>
    <cellStyle name="40 % - Markeringsfarve6 4 2 5" xfId="18329" xr:uid="{00000000-0005-0000-0000-0000D12F0000}"/>
    <cellStyle name="40 % - Markeringsfarve6 4 2 5 2" xfId="40822" xr:uid="{00000000-0005-0000-0000-00006B950000}"/>
    <cellStyle name="40 % - Markeringsfarve6 4 2 6" xfId="18330" xr:uid="{00000000-0005-0000-0000-0000D22F0000}"/>
    <cellStyle name="40 % - Markeringsfarve6 4 2 6 2" xfId="40823" xr:uid="{00000000-0005-0000-0000-00006C950000}"/>
    <cellStyle name="40 % - Markeringsfarve6 4 2 7" xfId="18331" xr:uid="{00000000-0005-0000-0000-0000D32F0000}"/>
    <cellStyle name="40 % - Markeringsfarve6 4 2 7 2" xfId="40824" xr:uid="{00000000-0005-0000-0000-00006D950000}"/>
    <cellStyle name="40 % - Markeringsfarve6 4 3" xfId="1810" xr:uid="{00000000-0005-0000-0000-0000D42F0000}"/>
    <cellStyle name="40 % - Markeringsfarve6 4 3 10" xfId="18332" xr:uid="{00000000-0005-0000-0000-0000D52F0000}"/>
    <cellStyle name="40 % - Markeringsfarve6 4 3 10 2" xfId="40825" xr:uid="{00000000-0005-0000-0000-00006F950000}"/>
    <cellStyle name="40 % - Markeringsfarve6 4 3 11" xfId="28227" xr:uid="{00000000-0005-0000-0000-00006E950000}"/>
    <cellStyle name="40 % - Markeringsfarve6 4 3 2" xfId="1811" xr:uid="{00000000-0005-0000-0000-0000D62F0000}"/>
    <cellStyle name="40 % - Markeringsfarve6 4 3 2 2" xfId="1812" xr:uid="{00000000-0005-0000-0000-0000D72F0000}"/>
    <cellStyle name="40 % - Markeringsfarve6 4 3 2 2 2" xfId="6348" xr:uid="{00000000-0005-0000-0000-0000D82F0000}"/>
    <cellStyle name="40 % - Markeringsfarve6 4 3 2 2 2 2" xfId="18333" xr:uid="{00000000-0005-0000-0000-0000D92F0000}"/>
    <cellStyle name="40 % - Markeringsfarve6 4 3 2 2 2 2 2" xfId="40826" xr:uid="{00000000-0005-0000-0000-000073950000}"/>
    <cellStyle name="40 % - Markeringsfarve6 4 3 2 2 2 3" xfId="18334" xr:uid="{00000000-0005-0000-0000-0000DA2F0000}"/>
    <cellStyle name="40 % - Markeringsfarve6 4 3 2 2 2 3 2" xfId="40827" xr:uid="{00000000-0005-0000-0000-000074950000}"/>
    <cellStyle name="40 % - Markeringsfarve6 4 3 2 2 2 4" xfId="18335" xr:uid="{00000000-0005-0000-0000-0000DB2F0000}"/>
    <cellStyle name="40 % - Markeringsfarve6 4 3 2 2 2 4 2" xfId="40828" xr:uid="{00000000-0005-0000-0000-000075950000}"/>
    <cellStyle name="40 % - Markeringsfarve6 4 3 2 2 2 5" xfId="30088" xr:uid="{00000000-0005-0000-0000-000072950000}"/>
    <cellStyle name="40 % - Markeringsfarve6 4 3 2 2 3" xfId="9212" xr:uid="{00000000-0005-0000-0000-0000DC2F0000}"/>
    <cellStyle name="40 % - Markeringsfarve6 4 3 2 2 3 2" xfId="31861" xr:uid="{00000000-0005-0000-0000-000076950000}"/>
    <cellStyle name="40 % - Markeringsfarve6 4 3 2 2 4" xfId="18336" xr:uid="{00000000-0005-0000-0000-0000DD2F0000}"/>
    <cellStyle name="40 % - Markeringsfarve6 4 3 2 2 4 2" xfId="40829" xr:uid="{00000000-0005-0000-0000-000077950000}"/>
    <cellStyle name="40 % - Markeringsfarve6 4 3 2 2 5" xfId="18337" xr:uid="{00000000-0005-0000-0000-0000DE2F0000}"/>
    <cellStyle name="40 % - Markeringsfarve6 4 3 2 2 5 2" xfId="40830" xr:uid="{00000000-0005-0000-0000-000078950000}"/>
    <cellStyle name="40 % - Markeringsfarve6 4 3 2 2 6" xfId="28229" xr:uid="{00000000-0005-0000-0000-000071950000}"/>
    <cellStyle name="40 % - Markeringsfarve6 4 3 2 3" xfId="6347" xr:uid="{00000000-0005-0000-0000-0000DF2F0000}"/>
    <cellStyle name="40 % - Markeringsfarve6 4 3 2 3 2" xfId="18338" xr:uid="{00000000-0005-0000-0000-0000E02F0000}"/>
    <cellStyle name="40 % - Markeringsfarve6 4 3 2 3 2 2" xfId="40831" xr:uid="{00000000-0005-0000-0000-00007A950000}"/>
    <cellStyle name="40 % - Markeringsfarve6 4 3 2 3 3" xfId="18339" xr:uid="{00000000-0005-0000-0000-0000E12F0000}"/>
    <cellStyle name="40 % - Markeringsfarve6 4 3 2 3 3 2" xfId="40832" xr:uid="{00000000-0005-0000-0000-00007B950000}"/>
    <cellStyle name="40 % - Markeringsfarve6 4 3 2 3 4" xfId="18340" xr:uid="{00000000-0005-0000-0000-0000E22F0000}"/>
    <cellStyle name="40 % - Markeringsfarve6 4 3 2 3 4 2" xfId="40833" xr:uid="{00000000-0005-0000-0000-00007C950000}"/>
    <cellStyle name="40 % - Markeringsfarve6 4 3 2 3 5" xfId="30087" xr:uid="{00000000-0005-0000-0000-000079950000}"/>
    <cellStyle name="40 % - Markeringsfarve6 4 3 2 4" xfId="9211" xr:uid="{00000000-0005-0000-0000-0000E32F0000}"/>
    <cellStyle name="40 % - Markeringsfarve6 4 3 2 4 2" xfId="18341" xr:uid="{00000000-0005-0000-0000-0000E42F0000}"/>
    <cellStyle name="40 % - Markeringsfarve6 4 3 2 4 2 2" xfId="40834" xr:uid="{00000000-0005-0000-0000-00007E950000}"/>
    <cellStyle name="40 % - Markeringsfarve6 4 3 2 4 3" xfId="18342" xr:uid="{00000000-0005-0000-0000-0000E52F0000}"/>
    <cellStyle name="40 % - Markeringsfarve6 4 3 2 4 3 2" xfId="40835" xr:uid="{00000000-0005-0000-0000-00007F950000}"/>
    <cellStyle name="40 % - Markeringsfarve6 4 3 2 4 4" xfId="18343" xr:uid="{00000000-0005-0000-0000-0000E62F0000}"/>
    <cellStyle name="40 % - Markeringsfarve6 4 3 2 4 4 2" xfId="40836" xr:uid="{00000000-0005-0000-0000-000080950000}"/>
    <cellStyle name="40 % - Markeringsfarve6 4 3 2 4 5" xfId="31860" xr:uid="{00000000-0005-0000-0000-00007D950000}"/>
    <cellStyle name="40 % - Markeringsfarve6 4 3 2 5" xfId="18344" xr:uid="{00000000-0005-0000-0000-0000E72F0000}"/>
    <cellStyle name="40 % - Markeringsfarve6 4 3 2 5 2" xfId="40837" xr:uid="{00000000-0005-0000-0000-000081950000}"/>
    <cellStyle name="40 % - Markeringsfarve6 4 3 2 6" xfId="18345" xr:uid="{00000000-0005-0000-0000-0000E82F0000}"/>
    <cellStyle name="40 % - Markeringsfarve6 4 3 2 6 2" xfId="40838" xr:uid="{00000000-0005-0000-0000-000082950000}"/>
    <cellStyle name="40 % - Markeringsfarve6 4 3 2 7" xfId="18346" xr:uid="{00000000-0005-0000-0000-0000E92F0000}"/>
    <cellStyle name="40 % - Markeringsfarve6 4 3 2 7 2" xfId="40839" xr:uid="{00000000-0005-0000-0000-000083950000}"/>
    <cellStyle name="40 % - Markeringsfarve6 4 3 2 8" xfId="28228" xr:uid="{00000000-0005-0000-0000-000070950000}"/>
    <cellStyle name="40 % - Markeringsfarve6 4 3 3" xfId="1813" xr:uid="{00000000-0005-0000-0000-0000EA2F0000}"/>
    <cellStyle name="40 % - Markeringsfarve6 4 3 3 2" xfId="1814" xr:uid="{00000000-0005-0000-0000-0000EB2F0000}"/>
    <cellStyle name="40 % - Markeringsfarve6 4 3 3 2 2" xfId="6350" xr:uid="{00000000-0005-0000-0000-0000EC2F0000}"/>
    <cellStyle name="40 % - Markeringsfarve6 4 3 3 2 2 2" xfId="18347" xr:uid="{00000000-0005-0000-0000-0000ED2F0000}"/>
    <cellStyle name="40 % - Markeringsfarve6 4 3 3 2 2 2 2" xfId="40840" xr:uid="{00000000-0005-0000-0000-000087950000}"/>
    <cellStyle name="40 % - Markeringsfarve6 4 3 3 2 2 3" xfId="18348" xr:uid="{00000000-0005-0000-0000-0000EE2F0000}"/>
    <cellStyle name="40 % - Markeringsfarve6 4 3 3 2 2 3 2" xfId="40841" xr:uid="{00000000-0005-0000-0000-000088950000}"/>
    <cellStyle name="40 % - Markeringsfarve6 4 3 3 2 2 4" xfId="18349" xr:uid="{00000000-0005-0000-0000-0000EF2F0000}"/>
    <cellStyle name="40 % - Markeringsfarve6 4 3 3 2 2 4 2" xfId="40842" xr:uid="{00000000-0005-0000-0000-000089950000}"/>
    <cellStyle name="40 % - Markeringsfarve6 4 3 3 2 2 5" xfId="30090" xr:uid="{00000000-0005-0000-0000-000086950000}"/>
    <cellStyle name="40 % - Markeringsfarve6 4 3 3 2 3" xfId="9214" xr:uid="{00000000-0005-0000-0000-0000F02F0000}"/>
    <cellStyle name="40 % - Markeringsfarve6 4 3 3 2 3 2" xfId="31863" xr:uid="{00000000-0005-0000-0000-00008A950000}"/>
    <cellStyle name="40 % - Markeringsfarve6 4 3 3 2 4" xfId="18350" xr:uid="{00000000-0005-0000-0000-0000F12F0000}"/>
    <cellStyle name="40 % - Markeringsfarve6 4 3 3 2 4 2" xfId="40843" xr:uid="{00000000-0005-0000-0000-00008B950000}"/>
    <cellStyle name="40 % - Markeringsfarve6 4 3 3 2 5" xfId="18351" xr:uid="{00000000-0005-0000-0000-0000F22F0000}"/>
    <cellStyle name="40 % - Markeringsfarve6 4 3 3 2 5 2" xfId="40844" xr:uid="{00000000-0005-0000-0000-00008C950000}"/>
    <cellStyle name="40 % - Markeringsfarve6 4 3 3 2 6" xfId="28231" xr:uid="{00000000-0005-0000-0000-000085950000}"/>
    <cellStyle name="40 % - Markeringsfarve6 4 3 3 3" xfId="6349" xr:uid="{00000000-0005-0000-0000-0000F32F0000}"/>
    <cellStyle name="40 % - Markeringsfarve6 4 3 3 3 2" xfId="18352" xr:uid="{00000000-0005-0000-0000-0000F42F0000}"/>
    <cellStyle name="40 % - Markeringsfarve6 4 3 3 3 2 2" xfId="40845" xr:uid="{00000000-0005-0000-0000-00008E950000}"/>
    <cellStyle name="40 % - Markeringsfarve6 4 3 3 3 3" xfId="18353" xr:uid="{00000000-0005-0000-0000-0000F52F0000}"/>
    <cellStyle name="40 % - Markeringsfarve6 4 3 3 3 3 2" xfId="40846" xr:uid="{00000000-0005-0000-0000-00008F950000}"/>
    <cellStyle name="40 % - Markeringsfarve6 4 3 3 3 4" xfId="18354" xr:uid="{00000000-0005-0000-0000-0000F62F0000}"/>
    <cellStyle name="40 % - Markeringsfarve6 4 3 3 3 4 2" xfId="40847" xr:uid="{00000000-0005-0000-0000-000090950000}"/>
    <cellStyle name="40 % - Markeringsfarve6 4 3 3 3 5" xfId="30089" xr:uid="{00000000-0005-0000-0000-00008D950000}"/>
    <cellStyle name="40 % - Markeringsfarve6 4 3 3 4" xfId="9213" xr:uid="{00000000-0005-0000-0000-0000F72F0000}"/>
    <cellStyle name="40 % - Markeringsfarve6 4 3 3 4 2" xfId="31862" xr:uid="{00000000-0005-0000-0000-000091950000}"/>
    <cellStyle name="40 % - Markeringsfarve6 4 3 3 5" xfId="18355" xr:uid="{00000000-0005-0000-0000-0000F82F0000}"/>
    <cellStyle name="40 % - Markeringsfarve6 4 3 3 5 2" xfId="40848" xr:uid="{00000000-0005-0000-0000-000092950000}"/>
    <cellStyle name="40 % - Markeringsfarve6 4 3 3 6" xfId="18356" xr:uid="{00000000-0005-0000-0000-0000F92F0000}"/>
    <cellStyle name="40 % - Markeringsfarve6 4 3 3 6 2" xfId="40849" xr:uid="{00000000-0005-0000-0000-000093950000}"/>
    <cellStyle name="40 % - Markeringsfarve6 4 3 3 7" xfId="28230" xr:uid="{00000000-0005-0000-0000-000084950000}"/>
    <cellStyle name="40 % - Markeringsfarve6 4 3 4" xfId="1815" xr:uid="{00000000-0005-0000-0000-0000FA2F0000}"/>
    <cellStyle name="40 % - Markeringsfarve6 4 3 4 2" xfId="6351" xr:uid="{00000000-0005-0000-0000-0000FB2F0000}"/>
    <cellStyle name="40 % - Markeringsfarve6 4 3 4 2 2" xfId="18357" xr:uid="{00000000-0005-0000-0000-0000FC2F0000}"/>
    <cellStyle name="40 % - Markeringsfarve6 4 3 4 2 2 2" xfId="40850" xr:uid="{00000000-0005-0000-0000-000096950000}"/>
    <cellStyle name="40 % - Markeringsfarve6 4 3 4 2 3" xfId="18358" xr:uid="{00000000-0005-0000-0000-0000FD2F0000}"/>
    <cellStyle name="40 % - Markeringsfarve6 4 3 4 2 3 2" xfId="40851" xr:uid="{00000000-0005-0000-0000-000097950000}"/>
    <cellStyle name="40 % - Markeringsfarve6 4 3 4 2 4" xfId="18359" xr:uid="{00000000-0005-0000-0000-0000FE2F0000}"/>
    <cellStyle name="40 % - Markeringsfarve6 4 3 4 2 4 2" xfId="40852" xr:uid="{00000000-0005-0000-0000-000098950000}"/>
    <cellStyle name="40 % - Markeringsfarve6 4 3 4 2 5" xfId="30091" xr:uid="{00000000-0005-0000-0000-000095950000}"/>
    <cellStyle name="40 % - Markeringsfarve6 4 3 4 3" xfId="9215" xr:uid="{00000000-0005-0000-0000-0000FF2F0000}"/>
    <cellStyle name="40 % - Markeringsfarve6 4 3 4 3 2" xfId="31864" xr:uid="{00000000-0005-0000-0000-000099950000}"/>
    <cellStyle name="40 % - Markeringsfarve6 4 3 4 4" xfId="18360" xr:uid="{00000000-0005-0000-0000-000000300000}"/>
    <cellStyle name="40 % - Markeringsfarve6 4 3 4 4 2" xfId="40853" xr:uid="{00000000-0005-0000-0000-00009A950000}"/>
    <cellStyle name="40 % - Markeringsfarve6 4 3 4 5" xfId="18361" xr:uid="{00000000-0005-0000-0000-000001300000}"/>
    <cellStyle name="40 % - Markeringsfarve6 4 3 4 5 2" xfId="40854" xr:uid="{00000000-0005-0000-0000-00009B950000}"/>
    <cellStyle name="40 % - Markeringsfarve6 4 3 4 6" xfId="28232" xr:uid="{00000000-0005-0000-0000-000094950000}"/>
    <cellStyle name="40 % - Markeringsfarve6 4 3 5" xfId="1816" xr:uid="{00000000-0005-0000-0000-000002300000}"/>
    <cellStyle name="40 % - Markeringsfarve6 4 3 5 2" xfId="6352" xr:uid="{00000000-0005-0000-0000-000003300000}"/>
    <cellStyle name="40 % - Markeringsfarve6 4 3 5 2 2" xfId="18362" xr:uid="{00000000-0005-0000-0000-000004300000}"/>
    <cellStyle name="40 % - Markeringsfarve6 4 3 5 2 2 2" xfId="40855" xr:uid="{00000000-0005-0000-0000-00009E950000}"/>
    <cellStyle name="40 % - Markeringsfarve6 4 3 5 2 3" xfId="18363" xr:uid="{00000000-0005-0000-0000-000005300000}"/>
    <cellStyle name="40 % - Markeringsfarve6 4 3 5 2 3 2" xfId="40856" xr:uid="{00000000-0005-0000-0000-00009F950000}"/>
    <cellStyle name="40 % - Markeringsfarve6 4 3 5 2 4" xfId="18364" xr:uid="{00000000-0005-0000-0000-000006300000}"/>
    <cellStyle name="40 % - Markeringsfarve6 4 3 5 2 4 2" xfId="40857" xr:uid="{00000000-0005-0000-0000-0000A0950000}"/>
    <cellStyle name="40 % - Markeringsfarve6 4 3 5 2 5" xfId="30092" xr:uid="{00000000-0005-0000-0000-00009D950000}"/>
    <cellStyle name="40 % - Markeringsfarve6 4 3 5 3" xfId="9216" xr:uid="{00000000-0005-0000-0000-000007300000}"/>
    <cellStyle name="40 % - Markeringsfarve6 4 3 5 3 2" xfId="31865" xr:uid="{00000000-0005-0000-0000-0000A1950000}"/>
    <cellStyle name="40 % - Markeringsfarve6 4 3 5 4" xfId="18365" xr:uid="{00000000-0005-0000-0000-000008300000}"/>
    <cellStyle name="40 % - Markeringsfarve6 4 3 5 4 2" xfId="40858" xr:uid="{00000000-0005-0000-0000-0000A2950000}"/>
    <cellStyle name="40 % - Markeringsfarve6 4 3 5 5" xfId="18366" xr:uid="{00000000-0005-0000-0000-000009300000}"/>
    <cellStyle name="40 % - Markeringsfarve6 4 3 5 5 2" xfId="40859" xr:uid="{00000000-0005-0000-0000-0000A3950000}"/>
    <cellStyle name="40 % - Markeringsfarve6 4 3 5 6" xfId="28233" xr:uid="{00000000-0005-0000-0000-00009C950000}"/>
    <cellStyle name="40 % - Markeringsfarve6 4 3 6" xfId="1817" xr:uid="{00000000-0005-0000-0000-00000A300000}"/>
    <cellStyle name="40 % - Markeringsfarve6 4 3 6 2" xfId="6353" xr:uid="{00000000-0005-0000-0000-00000B300000}"/>
    <cellStyle name="40 % - Markeringsfarve6 4 3 6 2 2" xfId="30093" xr:uid="{00000000-0005-0000-0000-0000A5950000}"/>
    <cellStyle name="40 % - Markeringsfarve6 4 3 6 3" xfId="9217" xr:uid="{00000000-0005-0000-0000-00000C300000}"/>
    <cellStyle name="40 % - Markeringsfarve6 4 3 6 3 2" xfId="31866" xr:uid="{00000000-0005-0000-0000-0000A6950000}"/>
    <cellStyle name="40 % - Markeringsfarve6 4 3 6 4" xfId="18367" xr:uid="{00000000-0005-0000-0000-00000D300000}"/>
    <cellStyle name="40 % - Markeringsfarve6 4 3 6 4 2" xfId="40860" xr:uid="{00000000-0005-0000-0000-0000A7950000}"/>
    <cellStyle name="40 % - Markeringsfarve6 4 3 6 5" xfId="28234" xr:uid="{00000000-0005-0000-0000-0000A4950000}"/>
    <cellStyle name="40 % - Markeringsfarve6 4 3 7" xfId="6346" xr:uid="{00000000-0005-0000-0000-00000E300000}"/>
    <cellStyle name="40 % - Markeringsfarve6 4 3 7 2" xfId="18368" xr:uid="{00000000-0005-0000-0000-00000F300000}"/>
    <cellStyle name="40 % - Markeringsfarve6 4 3 7 2 2" xfId="40861" xr:uid="{00000000-0005-0000-0000-0000A9950000}"/>
    <cellStyle name="40 % - Markeringsfarve6 4 3 7 3" xfId="18369" xr:uid="{00000000-0005-0000-0000-000010300000}"/>
    <cellStyle name="40 % - Markeringsfarve6 4 3 7 3 2" xfId="40862" xr:uid="{00000000-0005-0000-0000-0000AA950000}"/>
    <cellStyle name="40 % - Markeringsfarve6 4 3 7 4" xfId="18370" xr:uid="{00000000-0005-0000-0000-000011300000}"/>
    <cellStyle name="40 % - Markeringsfarve6 4 3 7 4 2" xfId="40863" xr:uid="{00000000-0005-0000-0000-0000AB950000}"/>
    <cellStyle name="40 % - Markeringsfarve6 4 3 7 5" xfId="30086" xr:uid="{00000000-0005-0000-0000-0000A8950000}"/>
    <cellStyle name="40 % - Markeringsfarve6 4 3 8" xfId="9210" xr:uid="{00000000-0005-0000-0000-000012300000}"/>
    <cellStyle name="40 % - Markeringsfarve6 4 3 8 2" xfId="31859" xr:uid="{00000000-0005-0000-0000-0000AC950000}"/>
    <cellStyle name="40 % - Markeringsfarve6 4 3 9" xfId="18371" xr:uid="{00000000-0005-0000-0000-000013300000}"/>
    <cellStyle name="40 % - Markeringsfarve6 4 3 9 2" xfId="40864" xr:uid="{00000000-0005-0000-0000-0000AD950000}"/>
    <cellStyle name="40 % - Markeringsfarve6 4 4" xfId="1818" xr:uid="{00000000-0005-0000-0000-000014300000}"/>
    <cellStyle name="40 % - Markeringsfarve6 4 4 10" xfId="18372" xr:uid="{00000000-0005-0000-0000-000015300000}"/>
    <cellStyle name="40 % - Markeringsfarve6 4 4 10 2" xfId="40865" xr:uid="{00000000-0005-0000-0000-0000AF950000}"/>
    <cellStyle name="40 % - Markeringsfarve6 4 4 11" xfId="28235" xr:uid="{00000000-0005-0000-0000-0000AE950000}"/>
    <cellStyle name="40 % - Markeringsfarve6 4 4 2" xfId="1819" xr:uid="{00000000-0005-0000-0000-000016300000}"/>
    <cellStyle name="40 % - Markeringsfarve6 4 4 2 2" xfId="1820" xr:uid="{00000000-0005-0000-0000-000017300000}"/>
    <cellStyle name="40 % - Markeringsfarve6 4 4 2 2 2" xfId="6356" xr:uid="{00000000-0005-0000-0000-000018300000}"/>
    <cellStyle name="40 % - Markeringsfarve6 4 4 2 2 2 2" xfId="18373" xr:uid="{00000000-0005-0000-0000-000019300000}"/>
    <cellStyle name="40 % - Markeringsfarve6 4 4 2 2 2 2 2" xfId="40866" xr:uid="{00000000-0005-0000-0000-0000B3950000}"/>
    <cellStyle name="40 % - Markeringsfarve6 4 4 2 2 2 3" xfId="18374" xr:uid="{00000000-0005-0000-0000-00001A300000}"/>
    <cellStyle name="40 % - Markeringsfarve6 4 4 2 2 2 3 2" xfId="40867" xr:uid="{00000000-0005-0000-0000-0000B4950000}"/>
    <cellStyle name="40 % - Markeringsfarve6 4 4 2 2 2 4" xfId="18375" xr:uid="{00000000-0005-0000-0000-00001B300000}"/>
    <cellStyle name="40 % - Markeringsfarve6 4 4 2 2 2 4 2" xfId="40868" xr:uid="{00000000-0005-0000-0000-0000B5950000}"/>
    <cellStyle name="40 % - Markeringsfarve6 4 4 2 2 2 5" xfId="30096" xr:uid="{00000000-0005-0000-0000-0000B2950000}"/>
    <cellStyle name="40 % - Markeringsfarve6 4 4 2 2 3" xfId="9220" xr:uid="{00000000-0005-0000-0000-00001C300000}"/>
    <cellStyle name="40 % - Markeringsfarve6 4 4 2 2 3 2" xfId="31869" xr:uid="{00000000-0005-0000-0000-0000B6950000}"/>
    <cellStyle name="40 % - Markeringsfarve6 4 4 2 2 4" xfId="18376" xr:uid="{00000000-0005-0000-0000-00001D300000}"/>
    <cellStyle name="40 % - Markeringsfarve6 4 4 2 2 4 2" xfId="40869" xr:uid="{00000000-0005-0000-0000-0000B7950000}"/>
    <cellStyle name="40 % - Markeringsfarve6 4 4 2 2 5" xfId="18377" xr:uid="{00000000-0005-0000-0000-00001E300000}"/>
    <cellStyle name="40 % - Markeringsfarve6 4 4 2 2 5 2" xfId="40870" xr:uid="{00000000-0005-0000-0000-0000B8950000}"/>
    <cellStyle name="40 % - Markeringsfarve6 4 4 2 2 6" xfId="28237" xr:uid="{00000000-0005-0000-0000-0000B1950000}"/>
    <cellStyle name="40 % - Markeringsfarve6 4 4 2 3" xfId="6355" xr:uid="{00000000-0005-0000-0000-00001F300000}"/>
    <cellStyle name="40 % - Markeringsfarve6 4 4 2 3 2" xfId="18378" xr:uid="{00000000-0005-0000-0000-000020300000}"/>
    <cellStyle name="40 % - Markeringsfarve6 4 4 2 3 2 2" xfId="40871" xr:uid="{00000000-0005-0000-0000-0000BA950000}"/>
    <cellStyle name="40 % - Markeringsfarve6 4 4 2 3 3" xfId="18379" xr:uid="{00000000-0005-0000-0000-000021300000}"/>
    <cellStyle name="40 % - Markeringsfarve6 4 4 2 3 3 2" xfId="40872" xr:uid="{00000000-0005-0000-0000-0000BB950000}"/>
    <cellStyle name="40 % - Markeringsfarve6 4 4 2 3 4" xfId="18380" xr:uid="{00000000-0005-0000-0000-000022300000}"/>
    <cellStyle name="40 % - Markeringsfarve6 4 4 2 3 4 2" xfId="40873" xr:uid="{00000000-0005-0000-0000-0000BC950000}"/>
    <cellStyle name="40 % - Markeringsfarve6 4 4 2 3 5" xfId="30095" xr:uid="{00000000-0005-0000-0000-0000B9950000}"/>
    <cellStyle name="40 % - Markeringsfarve6 4 4 2 4" xfId="9219" xr:uid="{00000000-0005-0000-0000-000023300000}"/>
    <cellStyle name="40 % - Markeringsfarve6 4 4 2 4 2" xfId="18381" xr:uid="{00000000-0005-0000-0000-000024300000}"/>
    <cellStyle name="40 % - Markeringsfarve6 4 4 2 4 2 2" xfId="40874" xr:uid="{00000000-0005-0000-0000-0000BE950000}"/>
    <cellStyle name="40 % - Markeringsfarve6 4 4 2 4 3" xfId="18382" xr:uid="{00000000-0005-0000-0000-000025300000}"/>
    <cellStyle name="40 % - Markeringsfarve6 4 4 2 4 3 2" xfId="40875" xr:uid="{00000000-0005-0000-0000-0000BF950000}"/>
    <cellStyle name="40 % - Markeringsfarve6 4 4 2 4 4" xfId="18383" xr:uid="{00000000-0005-0000-0000-000026300000}"/>
    <cellStyle name="40 % - Markeringsfarve6 4 4 2 4 4 2" xfId="40876" xr:uid="{00000000-0005-0000-0000-0000C0950000}"/>
    <cellStyle name="40 % - Markeringsfarve6 4 4 2 4 5" xfId="31868" xr:uid="{00000000-0005-0000-0000-0000BD950000}"/>
    <cellStyle name="40 % - Markeringsfarve6 4 4 2 5" xfId="18384" xr:uid="{00000000-0005-0000-0000-000027300000}"/>
    <cellStyle name="40 % - Markeringsfarve6 4 4 2 5 2" xfId="40877" xr:uid="{00000000-0005-0000-0000-0000C1950000}"/>
    <cellStyle name="40 % - Markeringsfarve6 4 4 2 6" xfId="18385" xr:uid="{00000000-0005-0000-0000-000028300000}"/>
    <cellStyle name="40 % - Markeringsfarve6 4 4 2 6 2" xfId="40878" xr:uid="{00000000-0005-0000-0000-0000C2950000}"/>
    <cellStyle name="40 % - Markeringsfarve6 4 4 2 7" xfId="18386" xr:uid="{00000000-0005-0000-0000-000029300000}"/>
    <cellStyle name="40 % - Markeringsfarve6 4 4 2 7 2" xfId="40879" xr:uid="{00000000-0005-0000-0000-0000C3950000}"/>
    <cellStyle name="40 % - Markeringsfarve6 4 4 2 8" xfId="28236" xr:uid="{00000000-0005-0000-0000-0000B0950000}"/>
    <cellStyle name="40 % - Markeringsfarve6 4 4 3" xfId="1821" xr:uid="{00000000-0005-0000-0000-00002A300000}"/>
    <cellStyle name="40 % - Markeringsfarve6 4 4 3 2" xfId="1822" xr:uid="{00000000-0005-0000-0000-00002B300000}"/>
    <cellStyle name="40 % - Markeringsfarve6 4 4 3 2 2" xfId="6358" xr:uid="{00000000-0005-0000-0000-00002C300000}"/>
    <cellStyle name="40 % - Markeringsfarve6 4 4 3 2 2 2" xfId="18387" xr:uid="{00000000-0005-0000-0000-00002D300000}"/>
    <cellStyle name="40 % - Markeringsfarve6 4 4 3 2 2 2 2" xfId="40880" xr:uid="{00000000-0005-0000-0000-0000C7950000}"/>
    <cellStyle name="40 % - Markeringsfarve6 4 4 3 2 2 3" xfId="18388" xr:uid="{00000000-0005-0000-0000-00002E300000}"/>
    <cellStyle name="40 % - Markeringsfarve6 4 4 3 2 2 3 2" xfId="40881" xr:uid="{00000000-0005-0000-0000-0000C8950000}"/>
    <cellStyle name="40 % - Markeringsfarve6 4 4 3 2 2 4" xfId="18389" xr:uid="{00000000-0005-0000-0000-00002F300000}"/>
    <cellStyle name="40 % - Markeringsfarve6 4 4 3 2 2 4 2" xfId="40882" xr:uid="{00000000-0005-0000-0000-0000C9950000}"/>
    <cellStyle name="40 % - Markeringsfarve6 4 4 3 2 2 5" xfId="30098" xr:uid="{00000000-0005-0000-0000-0000C6950000}"/>
    <cellStyle name="40 % - Markeringsfarve6 4 4 3 2 3" xfId="9222" xr:uid="{00000000-0005-0000-0000-000030300000}"/>
    <cellStyle name="40 % - Markeringsfarve6 4 4 3 2 3 2" xfId="31871" xr:uid="{00000000-0005-0000-0000-0000CA950000}"/>
    <cellStyle name="40 % - Markeringsfarve6 4 4 3 2 4" xfId="18390" xr:uid="{00000000-0005-0000-0000-000031300000}"/>
    <cellStyle name="40 % - Markeringsfarve6 4 4 3 2 4 2" xfId="40883" xr:uid="{00000000-0005-0000-0000-0000CB950000}"/>
    <cellStyle name="40 % - Markeringsfarve6 4 4 3 2 5" xfId="18391" xr:uid="{00000000-0005-0000-0000-000032300000}"/>
    <cellStyle name="40 % - Markeringsfarve6 4 4 3 2 5 2" xfId="40884" xr:uid="{00000000-0005-0000-0000-0000CC950000}"/>
    <cellStyle name="40 % - Markeringsfarve6 4 4 3 2 6" xfId="28239" xr:uid="{00000000-0005-0000-0000-0000C5950000}"/>
    <cellStyle name="40 % - Markeringsfarve6 4 4 3 3" xfId="6357" xr:uid="{00000000-0005-0000-0000-000033300000}"/>
    <cellStyle name="40 % - Markeringsfarve6 4 4 3 3 2" xfId="18392" xr:uid="{00000000-0005-0000-0000-000034300000}"/>
    <cellStyle name="40 % - Markeringsfarve6 4 4 3 3 2 2" xfId="40885" xr:uid="{00000000-0005-0000-0000-0000CE950000}"/>
    <cellStyle name="40 % - Markeringsfarve6 4 4 3 3 3" xfId="18393" xr:uid="{00000000-0005-0000-0000-000035300000}"/>
    <cellStyle name="40 % - Markeringsfarve6 4 4 3 3 3 2" xfId="40886" xr:uid="{00000000-0005-0000-0000-0000CF950000}"/>
    <cellStyle name="40 % - Markeringsfarve6 4 4 3 3 4" xfId="18394" xr:uid="{00000000-0005-0000-0000-000036300000}"/>
    <cellStyle name="40 % - Markeringsfarve6 4 4 3 3 4 2" xfId="40887" xr:uid="{00000000-0005-0000-0000-0000D0950000}"/>
    <cellStyle name="40 % - Markeringsfarve6 4 4 3 3 5" xfId="30097" xr:uid="{00000000-0005-0000-0000-0000CD950000}"/>
    <cellStyle name="40 % - Markeringsfarve6 4 4 3 4" xfId="9221" xr:uid="{00000000-0005-0000-0000-000037300000}"/>
    <cellStyle name="40 % - Markeringsfarve6 4 4 3 4 2" xfId="31870" xr:uid="{00000000-0005-0000-0000-0000D1950000}"/>
    <cellStyle name="40 % - Markeringsfarve6 4 4 3 5" xfId="18395" xr:uid="{00000000-0005-0000-0000-000038300000}"/>
    <cellStyle name="40 % - Markeringsfarve6 4 4 3 5 2" xfId="40888" xr:uid="{00000000-0005-0000-0000-0000D2950000}"/>
    <cellStyle name="40 % - Markeringsfarve6 4 4 3 6" xfId="18396" xr:uid="{00000000-0005-0000-0000-000039300000}"/>
    <cellStyle name="40 % - Markeringsfarve6 4 4 3 6 2" xfId="40889" xr:uid="{00000000-0005-0000-0000-0000D3950000}"/>
    <cellStyle name="40 % - Markeringsfarve6 4 4 3 7" xfId="28238" xr:uid="{00000000-0005-0000-0000-0000C4950000}"/>
    <cellStyle name="40 % - Markeringsfarve6 4 4 4" xfId="1823" xr:uid="{00000000-0005-0000-0000-00003A300000}"/>
    <cellStyle name="40 % - Markeringsfarve6 4 4 4 2" xfId="6359" xr:uid="{00000000-0005-0000-0000-00003B300000}"/>
    <cellStyle name="40 % - Markeringsfarve6 4 4 4 2 2" xfId="18397" xr:uid="{00000000-0005-0000-0000-00003C300000}"/>
    <cellStyle name="40 % - Markeringsfarve6 4 4 4 2 2 2" xfId="40890" xr:uid="{00000000-0005-0000-0000-0000D6950000}"/>
    <cellStyle name="40 % - Markeringsfarve6 4 4 4 2 3" xfId="18398" xr:uid="{00000000-0005-0000-0000-00003D300000}"/>
    <cellStyle name="40 % - Markeringsfarve6 4 4 4 2 3 2" xfId="40891" xr:uid="{00000000-0005-0000-0000-0000D7950000}"/>
    <cellStyle name="40 % - Markeringsfarve6 4 4 4 2 4" xfId="18399" xr:uid="{00000000-0005-0000-0000-00003E300000}"/>
    <cellStyle name="40 % - Markeringsfarve6 4 4 4 2 4 2" xfId="40892" xr:uid="{00000000-0005-0000-0000-0000D8950000}"/>
    <cellStyle name="40 % - Markeringsfarve6 4 4 4 2 5" xfId="30099" xr:uid="{00000000-0005-0000-0000-0000D5950000}"/>
    <cellStyle name="40 % - Markeringsfarve6 4 4 4 3" xfId="9223" xr:uid="{00000000-0005-0000-0000-00003F300000}"/>
    <cellStyle name="40 % - Markeringsfarve6 4 4 4 3 2" xfId="31872" xr:uid="{00000000-0005-0000-0000-0000D9950000}"/>
    <cellStyle name="40 % - Markeringsfarve6 4 4 4 4" xfId="18400" xr:uid="{00000000-0005-0000-0000-000040300000}"/>
    <cellStyle name="40 % - Markeringsfarve6 4 4 4 4 2" xfId="40893" xr:uid="{00000000-0005-0000-0000-0000DA950000}"/>
    <cellStyle name="40 % - Markeringsfarve6 4 4 4 5" xfId="18401" xr:uid="{00000000-0005-0000-0000-000041300000}"/>
    <cellStyle name="40 % - Markeringsfarve6 4 4 4 5 2" xfId="40894" xr:uid="{00000000-0005-0000-0000-0000DB950000}"/>
    <cellStyle name="40 % - Markeringsfarve6 4 4 4 6" xfId="28240" xr:uid="{00000000-0005-0000-0000-0000D4950000}"/>
    <cellStyle name="40 % - Markeringsfarve6 4 4 5" xfId="1824" xr:uid="{00000000-0005-0000-0000-000042300000}"/>
    <cellStyle name="40 % - Markeringsfarve6 4 4 5 2" xfId="6360" xr:uid="{00000000-0005-0000-0000-000043300000}"/>
    <cellStyle name="40 % - Markeringsfarve6 4 4 5 2 2" xfId="18402" xr:uid="{00000000-0005-0000-0000-000044300000}"/>
    <cellStyle name="40 % - Markeringsfarve6 4 4 5 2 2 2" xfId="40895" xr:uid="{00000000-0005-0000-0000-0000DE950000}"/>
    <cellStyle name="40 % - Markeringsfarve6 4 4 5 2 3" xfId="18403" xr:uid="{00000000-0005-0000-0000-000045300000}"/>
    <cellStyle name="40 % - Markeringsfarve6 4 4 5 2 3 2" xfId="40896" xr:uid="{00000000-0005-0000-0000-0000DF950000}"/>
    <cellStyle name="40 % - Markeringsfarve6 4 4 5 2 4" xfId="18404" xr:uid="{00000000-0005-0000-0000-000046300000}"/>
    <cellStyle name="40 % - Markeringsfarve6 4 4 5 2 4 2" xfId="40897" xr:uid="{00000000-0005-0000-0000-0000E0950000}"/>
    <cellStyle name="40 % - Markeringsfarve6 4 4 5 2 5" xfId="30100" xr:uid="{00000000-0005-0000-0000-0000DD950000}"/>
    <cellStyle name="40 % - Markeringsfarve6 4 4 5 3" xfId="9224" xr:uid="{00000000-0005-0000-0000-000047300000}"/>
    <cellStyle name="40 % - Markeringsfarve6 4 4 5 3 2" xfId="31873" xr:uid="{00000000-0005-0000-0000-0000E1950000}"/>
    <cellStyle name="40 % - Markeringsfarve6 4 4 5 4" xfId="18405" xr:uid="{00000000-0005-0000-0000-000048300000}"/>
    <cellStyle name="40 % - Markeringsfarve6 4 4 5 4 2" xfId="40898" xr:uid="{00000000-0005-0000-0000-0000E2950000}"/>
    <cellStyle name="40 % - Markeringsfarve6 4 4 5 5" xfId="18406" xr:uid="{00000000-0005-0000-0000-000049300000}"/>
    <cellStyle name="40 % - Markeringsfarve6 4 4 5 5 2" xfId="40899" xr:uid="{00000000-0005-0000-0000-0000E3950000}"/>
    <cellStyle name="40 % - Markeringsfarve6 4 4 5 6" xfId="28241" xr:uid="{00000000-0005-0000-0000-0000DC950000}"/>
    <cellStyle name="40 % - Markeringsfarve6 4 4 6" xfId="1825" xr:uid="{00000000-0005-0000-0000-00004A300000}"/>
    <cellStyle name="40 % - Markeringsfarve6 4 4 6 2" xfId="6361" xr:uid="{00000000-0005-0000-0000-00004B300000}"/>
    <cellStyle name="40 % - Markeringsfarve6 4 4 6 2 2" xfId="30101" xr:uid="{00000000-0005-0000-0000-0000E5950000}"/>
    <cellStyle name="40 % - Markeringsfarve6 4 4 6 3" xfId="9225" xr:uid="{00000000-0005-0000-0000-00004C300000}"/>
    <cellStyle name="40 % - Markeringsfarve6 4 4 6 3 2" xfId="31874" xr:uid="{00000000-0005-0000-0000-0000E6950000}"/>
    <cellStyle name="40 % - Markeringsfarve6 4 4 6 4" xfId="18407" xr:uid="{00000000-0005-0000-0000-00004D300000}"/>
    <cellStyle name="40 % - Markeringsfarve6 4 4 6 4 2" xfId="40900" xr:uid="{00000000-0005-0000-0000-0000E7950000}"/>
    <cellStyle name="40 % - Markeringsfarve6 4 4 6 5" xfId="28242" xr:uid="{00000000-0005-0000-0000-0000E4950000}"/>
    <cellStyle name="40 % - Markeringsfarve6 4 4 7" xfId="6354" xr:uid="{00000000-0005-0000-0000-00004E300000}"/>
    <cellStyle name="40 % - Markeringsfarve6 4 4 7 2" xfId="18408" xr:uid="{00000000-0005-0000-0000-00004F300000}"/>
    <cellStyle name="40 % - Markeringsfarve6 4 4 7 2 2" xfId="40901" xr:uid="{00000000-0005-0000-0000-0000E9950000}"/>
    <cellStyle name="40 % - Markeringsfarve6 4 4 7 3" xfId="18409" xr:uid="{00000000-0005-0000-0000-000050300000}"/>
    <cellStyle name="40 % - Markeringsfarve6 4 4 7 3 2" xfId="40902" xr:uid="{00000000-0005-0000-0000-0000EA950000}"/>
    <cellStyle name="40 % - Markeringsfarve6 4 4 7 4" xfId="18410" xr:uid="{00000000-0005-0000-0000-000051300000}"/>
    <cellStyle name="40 % - Markeringsfarve6 4 4 7 4 2" xfId="40903" xr:uid="{00000000-0005-0000-0000-0000EB950000}"/>
    <cellStyle name="40 % - Markeringsfarve6 4 4 7 5" xfId="30094" xr:uid="{00000000-0005-0000-0000-0000E8950000}"/>
    <cellStyle name="40 % - Markeringsfarve6 4 4 8" xfId="9218" xr:uid="{00000000-0005-0000-0000-000052300000}"/>
    <cellStyle name="40 % - Markeringsfarve6 4 4 8 2" xfId="31867" xr:uid="{00000000-0005-0000-0000-0000EC950000}"/>
    <cellStyle name="40 % - Markeringsfarve6 4 4 9" xfId="18411" xr:uid="{00000000-0005-0000-0000-000053300000}"/>
    <cellStyle name="40 % - Markeringsfarve6 4 4 9 2" xfId="40904" xr:uid="{00000000-0005-0000-0000-0000ED950000}"/>
    <cellStyle name="40 % - Markeringsfarve6 4 5" xfId="1826" xr:uid="{00000000-0005-0000-0000-000054300000}"/>
    <cellStyle name="40 % - Markeringsfarve6 4 5 2" xfId="18412" xr:uid="{00000000-0005-0000-0000-000055300000}"/>
    <cellStyle name="40 % - Markeringsfarve6 4 5 2 2" xfId="18413" xr:uid="{00000000-0005-0000-0000-000056300000}"/>
    <cellStyle name="40 % - Markeringsfarve6 4 5 2 3" xfId="18414" xr:uid="{00000000-0005-0000-0000-000057300000}"/>
    <cellStyle name="40 % - Markeringsfarve6 4 5 2 3 2" xfId="18415" xr:uid="{00000000-0005-0000-0000-000058300000}"/>
    <cellStyle name="40 % - Markeringsfarve6 4 5 2 3 2 2" xfId="40907" xr:uid="{00000000-0005-0000-0000-0000F0950000}"/>
    <cellStyle name="40 % - Markeringsfarve6 4 5 2 3 3" xfId="18416" xr:uid="{00000000-0005-0000-0000-000059300000}"/>
    <cellStyle name="40 % - Markeringsfarve6 4 5 2 3 3 2" xfId="40908" xr:uid="{00000000-0005-0000-0000-0000F1950000}"/>
    <cellStyle name="40 % - Markeringsfarve6 4 5 2 3 4" xfId="40906" xr:uid="{00000000-0005-0000-0000-0000EF950000}"/>
    <cellStyle name="40 % - Markeringsfarve6 4 5 2 4" xfId="40905" xr:uid="{00000000-0005-0000-0000-0000EE950000}"/>
    <cellStyle name="40 % - Markeringsfarve6 4 5 3" xfId="18417" xr:uid="{00000000-0005-0000-0000-00005A300000}"/>
    <cellStyle name="40 % - Markeringsfarve6 4 5 3 2" xfId="18418" xr:uid="{00000000-0005-0000-0000-00005B300000}"/>
    <cellStyle name="40 % - Markeringsfarve6 4 5 3 2 2" xfId="40910" xr:uid="{00000000-0005-0000-0000-0000F3950000}"/>
    <cellStyle name="40 % - Markeringsfarve6 4 5 3 3" xfId="18419" xr:uid="{00000000-0005-0000-0000-00005C300000}"/>
    <cellStyle name="40 % - Markeringsfarve6 4 5 3 3 2" xfId="40911" xr:uid="{00000000-0005-0000-0000-0000F4950000}"/>
    <cellStyle name="40 % - Markeringsfarve6 4 5 3 4" xfId="18420" xr:uid="{00000000-0005-0000-0000-00005D300000}"/>
    <cellStyle name="40 % - Markeringsfarve6 4 5 3 4 2" xfId="40912" xr:uid="{00000000-0005-0000-0000-0000F5950000}"/>
    <cellStyle name="40 % - Markeringsfarve6 4 5 3 5" xfId="40909" xr:uid="{00000000-0005-0000-0000-0000F2950000}"/>
    <cellStyle name="40 % - Markeringsfarve6 4 5 4" xfId="18421" xr:uid="{00000000-0005-0000-0000-00005E300000}"/>
    <cellStyle name="40 % - Markeringsfarve6 4 5 4 2" xfId="40913" xr:uid="{00000000-0005-0000-0000-0000F6950000}"/>
    <cellStyle name="40 % - Markeringsfarve6 4 5 5" xfId="18422" xr:uid="{00000000-0005-0000-0000-00005F300000}"/>
    <cellStyle name="40 % - Markeringsfarve6 4 5 5 2" xfId="40914" xr:uid="{00000000-0005-0000-0000-0000F7950000}"/>
    <cellStyle name="40 % - Markeringsfarve6 4 5 6" xfId="18423" xr:uid="{00000000-0005-0000-0000-000060300000}"/>
    <cellStyle name="40 % - Markeringsfarve6 4 5 6 2" xfId="40915" xr:uid="{00000000-0005-0000-0000-0000F8950000}"/>
    <cellStyle name="40 % - Markeringsfarve6 4 6" xfId="1827" xr:uid="{00000000-0005-0000-0000-000061300000}"/>
    <cellStyle name="40 % - Markeringsfarve6 4 6 2" xfId="1828" xr:uid="{00000000-0005-0000-0000-000062300000}"/>
    <cellStyle name="40 % - Markeringsfarve6 4 6 2 2" xfId="6363" xr:uid="{00000000-0005-0000-0000-000063300000}"/>
    <cellStyle name="40 % - Markeringsfarve6 4 6 2 2 2" xfId="18424" xr:uid="{00000000-0005-0000-0000-000064300000}"/>
    <cellStyle name="40 % - Markeringsfarve6 4 6 2 2 2 2" xfId="40916" xr:uid="{00000000-0005-0000-0000-0000FC950000}"/>
    <cellStyle name="40 % - Markeringsfarve6 4 6 2 2 3" xfId="18425" xr:uid="{00000000-0005-0000-0000-000065300000}"/>
    <cellStyle name="40 % - Markeringsfarve6 4 6 2 2 3 2" xfId="40917" xr:uid="{00000000-0005-0000-0000-0000FD950000}"/>
    <cellStyle name="40 % - Markeringsfarve6 4 6 2 2 4" xfId="18426" xr:uid="{00000000-0005-0000-0000-000066300000}"/>
    <cellStyle name="40 % - Markeringsfarve6 4 6 2 2 4 2" xfId="40918" xr:uid="{00000000-0005-0000-0000-0000FE950000}"/>
    <cellStyle name="40 % - Markeringsfarve6 4 6 2 2 5" xfId="30103" xr:uid="{00000000-0005-0000-0000-0000FB950000}"/>
    <cellStyle name="40 % - Markeringsfarve6 4 6 2 3" xfId="9227" xr:uid="{00000000-0005-0000-0000-000067300000}"/>
    <cellStyle name="40 % - Markeringsfarve6 4 6 2 3 2" xfId="31876" xr:uid="{00000000-0005-0000-0000-0000FF950000}"/>
    <cellStyle name="40 % - Markeringsfarve6 4 6 2 4" xfId="18427" xr:uid="{00000000-0005-0000-0000-000068300000}"/>
    <cellStyle name="40 % - Markeringsfarve6 4 6 2 4 2" xfId="40919" xr:uid="{00000000-0005-0000-0000-000000960000}"/>
    <cellStyle name="40 % - Markeringsfarve6 4 6 2 5" xfId="18428" xr:uid="{00000000-0005-0000-0000-000069300000}"/>
    <cellStyle name="40 % - Markeringsfarve6 4 6 2 5 2" xfId="40920" xr:uid="{00000000-0005-0000-0000-000001960000}"/>
    <cellStyle name="40 % - Markeringsfarve6 4 6 2 6" xfId="28244" xr:uid="{00000000-0005-0000-0000-0000FA950000}"/>
    <cellStyle name="40 % - Markeringsfarve6 4 6 3" xfId="6362" xr:uid="{00000000-0005-0000-0000-00006A300000}"/>
    <cellStyle name="40 % - Markeringsfarve6 4 6 3 2" xfId="18429" xr:uid="{00000000-0005-0000-0000-00006B300000}"/>
    <cellStyle name="40 % - Markeringsfarve6 4 6 3 2 2" xfId="40921" xr:uid="{00000000-0005-0000-0000-000003960000}"/>
    <cellStyle name="40 % - Markeringsfarve6 4 6 3 3" xfId="18430" xr:uid="{00000000-0005-0000-0000-00006C300000}"/>
    <cellStyle name="40 % - Markeringsfarve6 4 6 3 3 2" xfId="40922" xr:uid="{00000000-0005-0000-0000-000004960000}"/>
    <cellStyle name="40 % - Markeringsfarve6 4 6 3 4" xfId="18431" xr:uid="{00000000-0005-0000-0000-00006D300000}"/>
    <cellStyle name="40 % - Markeringsfarve6 4 6 3 4 2" xfId="40923" xr:uid="{00000000-0005-0000-0000-000005960000}"/>
    <cellStyle name="40 % - Markeringsfarve6 4 6 3 5" xfId="30102" xr:uid="{00000000-0005-0000-0000-000002960000}"/>
    <cellStyle name="40 % - Markeringsfarve6 4 6 4" xfId="9226" xr:uid="{00000000-0005-0000-0000-00006E300000}"/>
    <cellStyle name="40 % - Markeringsfarve6 4 6 4 2" xfId="31875" xr:uid="{00000000-0005-0000-0000-000006960000}"/>
    <cellStyle name="40 % - Markeringsfarve6 4 6 5" xfId="18432" xr:uid="{00000000-0005-0000-0000-00006F300000}"/>
    <cellStyle name="40 % - Markeringsfarve6 4 6 5 2" xfId="40924" xr:uid="{00000000-0005-0000-0000-000007960000}"/>
    <cellStyle name="40 % - Markeringsfarve6 4 6 6" xfId="18433" xr:uid="{00000000-0005-0000-0000-000070300000}"/>
    <cellStyle name="40 % - Markeringsfarve6 4 6 6 2" xfId="40925" xr:uid="{00000000-0005-0000-0000-000008960000}"/>
    <cellStyle name="40 % - Markeringsfarve6 4 6 7" xfId="28243" xr:uid="{00000000-0005-0000-0000-0000F9950000}"/>
    <cellStyle name="40 % - Markeringsfarve6 4 7" xfId="18434" xr:uid="{00000000-0005-0000-0000-000071300000}"/>
    <cellStyle name="40 % - Markeringsfarve6 4 7 2" xfId="18435" xr:uid="{00000000-0005-0000-0000-000072300000}"/>
    <cellStyle name="40 % - Markeringsfarve6 4 7 3" xfId="18436" xr:uid="{00000000-0005-0000-0000-000073300000}"/>
    <cellStyle name="40 % - Markeringsfarve6 4 7 3 2" xfId="18437" xr:uid="{00000000-0005-0000-0000-000074300000}"/>
    <cellStyle name="40 % - Markeringsfarve6 4 7 3 2 2" xfId="40928" xr:uid="{00000000-0005-0000-0000-00000B960000}"/>
    <cellStyle name="40 % - Markeringsfarve6 4 7 3 3" xfId="18438" xr:uid="{00000000-0005-0000-0000-000075300000}"/>
    <cellStyle name="40 % - Markeringsfarve6 4 7 3 3 2" xfId="40929" xr:uid="{00000000-0005-0000-0000-00000C960000}"/>
    <cellStyle name="40 % - Markeringsfarve6 4 7 3 4" xfId="40927" xr:uid="{00000000-0005-0000-0000-00000A960000}"/>
    <cellStyle name="40 % - Markeringsfarve6 4 7 4" xfId="40926" xr:uid="{00000000-0005-0000-0000-000009960000}"/>
    <cellStyle name="40 % - Markeringsfarve6 4 8" xfId="18439" xr:uid="{00000000-0005-0000-0000-000076300000}"/>
    <cellStyle name="40 % - Markeringsfarve6 4 8 2" xfId="18440" xr:uid="{00000000-0005-0000-0000-000077300000}"/>
    <cellStyle name="40 % - Markeringsfarve6 4 8 2 2" xfId="40931" xr:uid="{00000000-0005-0000-0000-00000E960000}"/>
    <cellStyle name="40 % - Markeringsfarve6 4 8 3" xfId="18441" xr:uid="{00000000-0005-0000-0000-000078300000}"/>
    <cellStyle name="40 % - Markeringsfarve6 4 8 3 2" xfId="40932" xr:uid="{00000000-0005-0000-0000-00000F960000}"/>
    <cellStyle name="40 % - Markeringsfarve6 4 8 4" xfId="18442" xr:uid="{00000000-0005-0000-0000-000079300000}"/>
    <cellStyle name="40 % - Markeringsfarve6 4 8 4 2" xfId="40933" xr:uid="{00000000-0005-0000-0000-000010960000}"/>
    <cellStyle name="40 % - Markeringsfarve6 4 8 5" xfId="40930" xr:uid="{00000000-0005-0000-0000-00000D960000}"/>
    <cellStyle name="40 % - Markeringsfarve6 4 9" xfId="18443" xr:uid="{00000000-0005-0000-0000-00007A300000}"/>
    <cellStyle name="40 % - Markeringsfarve6 4 9 2" xfId="40934" xr:uid="{00000000-0005-0000-0000-000011960000}"/>
    <cellStyle name="40 % - Markeringsfarve6 5" xfId="1829" xr:uid="{00000000-0005-0000-0000-00007B300000}"/>
    <cellStyle name="40 % - Markeringsfarve6 5 2" xfId="1830" xr:uid="{00000000-0005-0000-0000-00007C300000}"/>
    <cellStyle name="40 % - Markeringsfarve6 5 2 2" xfId="18444" xr:uid="{00000000-0005-0000-0000-00007D300000}"/>
    <cellStyle name="40 % - Markeringsfarve6 5 2 2 2" xfId="18445" xr:uid="{00000000-0005-0000-0000-00007E300000}"/>
    <cellStyle name="40 % - Markeringsfarve6 5 2 2 3" xfId="18446" xr:uid="{00000000-0005-0000-0000-00007F300000}"/>
    <cellStyle name="40 % - Markeringsfarve6 5 2 2 3 2" xfId="18447" xr:uid="{00000000-0005-0000-0000-000080300000}"/>
    <cellStyle name="40 % - Markeringsfarve6 5 2 2 3 2 2" xfId="40937" xr:uid="{00000000-0005-0000-0000-000014960000}"/>
    <cellStyle name="40 % - Markeringsfarve6 5 2 2 3 3" xfId="18448" xr:uid="{00000000-0005-0000-0000-000081300000}"/>
    <cellStyle name="40 % - Markeringsfarve6 5 2 2 3 3 2" xfId="40938" xr:uid="{00000000-0005-0000-0000-000015960000}"/>
    <cellStyle name="40 % - Markeringsfarve6 5 2 2 3 4" xfId="40936" xr:uid="{00000000-0005-0000-0000-000013960000}"/>
    <cellStyle name="40 % - Markeringsfarve6 5 2 2 4" xfId="40935" xr:uid="{00000000-0005-0000-0000-000012960000}"/>
    <cellStyle name="40 % - Markeringsfarve6 5 2 3" xfId="18449" xr:uid="{00000000-0005-0000-0000-000082300000}"/>
    <cellStyle name="40 % - Markeringsfarve6 5 2 3 2" xfId="18450" xr:uid="{00000000-0005-0000-0000-000083300000}"/>
    <cellStyle name="40 % - Markeringsfarve6 5 2 3 2 2" xfId="40940" xr:uid="{00000000-0005-0000-0000-000017960000}"/>
    <cellStyle name="40 % - Markeringsfarve6 5 2 3 3" xfId="18451" xr:uid="{00000000-0005-0000-0000-000084300000}"/>
    <cellStyle name="40 % - Markeringsfarve6 5 2 3 3 2" xfId="40941" xr:uid="{00000000-0005-0000-0000-000018960000}"/>
    <cellStyle name="40 % - Markeringsfarve6 5 2 3 4" xfId="18452" xr:uid="{00000000-0005-0000-0000-000085300000}"/>
    <cellStyle name="40 % - Markeringsfarve6 5 2 3 4 2" xfId="40942" xr:uid="{00000000-0005-0000-0000-000019960000}"/>
    <cellStyle name="40 % - Markeringsfarve6 5 2 3 5" xfId="40939" xr:uid="{00000000-0005-0000-0000-000016960000}"/>
    <cellStyle name="40 % - Markeringsfarve6 5 2 4" xfId="18453" xr:uid="{00000000-0005-0000-0000-000086300000}"/>
    <cellStyle name="40 % - Markeringsfarve6 5 2 4 2" xfId="40943" xr:uid="{00000000-0005-0000-0000-00001A960000}"/>
    <cellStyle name="40 % - Markeringsfarve6 5 2 5" xfId="18454" xr:uid="{00000000-0005-0000-0000-000087300000}"/>
    <cellStyle name="40 % - Markeringsfarve6 5 2 5 2" xfId="40944" xr:uid="{00000000-0005-0000-0000-00001B960000}"/>
    <cellStyle name="40 % - Markeringsfarve6 5 2 6" xfId="18455" xr:uid="{00000000-0005-0000-0000-000088300000}"/>
    <cellStyle name="40 % - Markeringsfarve6 5 2 6 2" xfId="40945" xr:uid="{00000000-0005-0000-0000-00001C960000}"/>
    <cellStyle name="40 % - Markeringsfarve6 5 3" xfId="1831" xr:uid="{00000000-0005-0000-0000-000089300000}"/>
    <cellStyle name="40 % - Markeringsfarve6 5 4" xfId="1832" xr:uid="{00000000-0005-0000-0000-00008A300000}"/>
    <cellStyle name="40 % - Markeringsfarve6 5 4 2" xfId="1833" xr:uid="{00000000-0005-0000-0000-00008B300000}"/>
    <cellStyle name="40 % - Markeringsfarve6 5 4 2 2" xfId="6365" xr:uid="{00000000-0005-0000-0000-00008C300000}"/>
    <cellStyle name="40 % - Markeringsfarve6 5 4 2 2 2" xfId="18456" xr:uid="{00000000-0005-0000-0000-00008D300000}"/>
    <cellStyle name="40 % - Markeringsfarve6 5 4 2 2 2 2" xfId="40946" xr:uid="{00000000-0005-0000-0000-000020960000}"/>
    <cellStyle name="40 % - Markeringsfarve6 5 4 2 2 3" xfId="18457" xr:uid="{00000000-0005-0000-0000-00008E300000}"/>
    <cellStyle name="40 % - Markeringsfarve6 5 4 2 2 3 2" xfId="40947" xr:uid="{00000000-0005-0000-0000-000021960000}"/>
    <cellStyle name="40 % - Markeringsfarve6 5 4 2 2 4" xfId="18458" xr:uid="{00000000-0005-0000-0000-00008F300000}"/>
    <cellStyle name="40 % - Markeringsfarve6 5 4 2 2 4 2" xfId="40948" xr:uid="{00000000-0005-0000-0000-000022960000}"/>
    <cellStyle name="40 % - Markeringsfarve6 5 4 2 2 5" xfId="30105" xr:uid="{00000000-0005-0000-0000-00001F960000}"/>
    <cellStyle name="40 % - Markeringsfarve6 5 4 2 3" xfId="9229" xr:uid="{00000000-0005-0000-0000-000090300000}"/>
    <cellStyle name="40 % - Markeringsfarve6 5 4 2 3 2" xfId="31878" xr:uid="{00000000-0005-0000-0000-000023960000}"/>
    <cellStyle name="40 % - Markeringsfarve6 5 4 2 4" xfId="18459" xr:uid="{00000000-0005-0000-0000-000091300000}"/>
    <cellStyle name="40 % - Markeringsfarve6 5 4 2 4 2" xfId="40949" xr:uid="{00000000-0005-0000-0000-000024960000}"/>
    <cellStyle name="40 % - Markeringsfarve6 5 4 2 5" xfId="18460" xr:uid="{00000000-0005-0000-0000-000092300000}"/>
    <cellStyle name="40 % - Markeringsfarve6 5 4 2 5 2" xfId="40950" xr:uid="{00000000-0005-0000-0000-000025960000}"/>
    <cellStyle name="40 % - Markeringsfarve6 5 4 2 6" xfId="28246" xr:uid="{00000000-0005-0000-0000-00001E960000}"/>
    <cellStyle name="40 % - Markeringsfarve6 5 4 3" xfId="6364" xr:uid="{00000000-0005-0000-0000-000093300000}"/>
    <cellStyle name="40 % - Markeringsfarve6 5 4 3 2" xfId="18461" xr:uid="{00000000-0005-0000-0000-000094300000}"/>
    <cellStyle name="40 % - Markeringsfarve6 5 4 3 2 2" xfId="40951" xr:uid="{00000000-0005-0000-0000-000027960000}"/>
    <cellStyle name="40 % - Markeringsfarve6 5 4 3 3" xfId="18462" xr:uid="{00000000-0005-0000-0000-000095300000}"/>
    <cellStyle name="40 % - Markeringsfarve6 5 4 3 3 2" xfId="40952" xr:uid="{00000000-0005-0000-0000-000028960000}"/>
    <cellStyle name="40 % - Markeringsfarve6 5 4 3 4" xfId="18463" xr:uid="{00000000-0005-0000-0000-000096300000}"/>
    <cellStyle name="40 % - Markeringsfarve6 5 4 3 4 2" xfId="40953" xr:uid="{00000000-0005-0000-0000-000029960000}"/>
    <cellStyle name="40 % - Markeringsfarve6 5 4 3 5" xfId="30104" xr:uid="{00000000-0005-0000-0000-000026960000}"/>
    <cellStyle name="40 % - Markeringsfarve6 5 4 4" xfId="9228" xr:uid="{00000000-0005-0000-0000-000097300000}"/>
    <cellStyle name="40 % - Markeringsfarve6 5 4 4 2" xfId="31877" xr:uid="{00000000-0005-0000-0000-00002A960000}"/>
    <cellStyle name="40 % - Markeringsfarve6 5 4 5" xfId="18464" xr:uid="{00000000-0005-0000-0000-000098300000}"/>
    <cellStyle name="40 % - Markeringsfarve6 5 4 5 2" xfId="40954" xr:uid="{00000000-0005-0000-0000-00002B960000}"/>
    <cellStyle name="40 % - Markeringsfarve6 5 4 6" xfId="18465" xr:uid="{00000000-0005-0000-0000-000099300000}"/>
    <cellStyle name="40 % - Markeringsfarve6 5 4 6 2" xfId="40955" xr:uid="{00000000-0005-0000-0000-00002C960000}"/>
    <cellStyle name="40 % - Markeringsfarve6 5 4 7" xfId="28245" xr:uid="{00000000-0005-0000-0000-00001D960000}"/>
    <cellStyle name="40 % - Markeringsfarve6 5 5" xfId="18466" xr:uid="{00000000-0005-0000-0000-00009A300000}"/>
    <cellStyle name="40 % - Markeringsfarve6 5 5 2" xfId="18467" xr:uid="{00000000-0005-0000-0000-00009B300000}"/>
    <cellStyle name="40 % - Markeringsfarve6 5 5 3" xfId="18468" xr:uid="{00000000-0005-0000-0000-00009C300000}"/>
    <cellStyle name="40 % - Markeringsfarve6 5 5 3 2" xfId="18469" xr:uid="{00000000-0005-0000-0000-00009D300000}"/>
    <cellStyle name="40 % - Markeringsfarve6 5 5 3 2 2" xfId="40958" xr:uid="{00000000-0005-0000-0000-00002F960000}"/>
    <cellStyle name="40 % - Markeringsfarve6 5 5 3 3" xfId="18470" xr:uid="{00000000-0005-0000-0000-00009E300000}"/>
    <cellStyle name="40 % - Markeringsfarve6 5 5 3 3 2" xfId="40959" xr:uid="{00000000-0005-0000-0000-000030960000}"/>
    <cellStyle name="40 % - Markeringsfarve6 5 5 3 4" xfId="40957" xr:uid="{00000000-0005-0000-0000-00002E960000}"/>
    <cellStyle name="40 % - Markeringsfarve6 5 5 4" xfId="40956" xr:uid="{00000000-0005-0000-0000-00002D960000}"/>
    <cellStyle name="40 % - Markeringsfarve6 5 6" xfId="18471" xr:uid="{00000000-0005-0000-0000-00009F300000}"/>
    <cellStyle name="40 % - Markeringsfarve6 5 6 2" xfId="18472" xr:uid="{00000000-0005-0000-0000-0000A0300000}"/>
    <cellStyle name="40 % - Markeringsfarve6 5 6 2 2" xfId="40961" xr:uid="{00000000-0005-0000-0000-000032960000}"/>
    <cellStyle name="40 % - Markeringsfarve6 5 6 3" xfId="18473" xr:uid="{00000000-0005-0000-0000-0000A1300000}"/>
    <cellStyle name="40 % - Markeringsfarve6 5 6 3 2" xfId="40962" xr:uid="{00000000-0005-0000-0000-000033960000}"/>
    <cellStyle name="40 % - Markeringsfarve6 5 6 4" xfId="18474" xr:uid="{00000000-0005-0000-0000-0000A2300000}"/>
    <cellStyle name="40 % - Markeringsfarve6 5 6 4 2" xfId="40963" xr:uid="{00000000-0005-0000-0000-000034960000}"/>
    <cellStyle name="40 % - Markeringsfarve6 5 6 5" xfId="40960" xr:uid="{00000000-0005-0000-0000-000031960000}"/>
    <cellStyle name="40 % - Markeringsfarve6 5 7" xfId="18475" xr:uid="{00000000-0005-0000-0000-0000A3300000}"/>
    <cellStyle name="40 % - Markeringsfarve6 5 7 2" xfId="40964" xr:uid="{00000000-0005-0000-0000-000035960000}"/>
    <cellStyle name="40 % - Markeringsfarve6 5 8" xfId="18476" xr:uid="{00000000-0005-0000-0000-0000A4300000}"/>
    <cellStyle name="40 % - Markeringsfarve6 5 8 2" xfId="40965" xr:uid="{00000000-0005-0000-0000-000036960000}"/>
    <cellStyle name="40 % - Markeringsfarve6 5 9" xfId="18477" xr:uid="{00000000-0005-0000-0000-0000A5300000}"/>
    <cellStyle name="40 % - Markeringsfarve6 5 9 2" xfId="40966" xr:uid="{00000000-0005-0000-0000-000037960000}"/>
    <cellStyle name="40 % - Markeringsfarve6 6" xfId="1834" xr:uid="{00000000-0005-0000-0000-0000A6300000}"/>
    <cellStyle name="40 % - Markeringsfarve6 6 2" xfId="1835" xr:uid="{00000000-0005-0000-0000-0000A7300000}"/>
    <cellStyle name="40 % - Markeringsfarve6 6 2 2" xfId="18478" xr:uid="{00000000-0005-0000-0000-0000A8300000}"/>
    <cellStyle name="40 % - Markeringsfarve6 6 2 2 2" xfId="18479" xr:uid="{00000000-0005-0000-0000-0000A9300000}"/>
    <cellStyle name="40 % - Markeringsfarve6 6 2 2 3" xfId="18480" xr:uid="{00000000-0005-0000-0000-0000AA300000}"/>
    <cellStyle name="40 % - Markeringsfarve6 6 2 2 3 2" xfId="18481" xr:uid="{00000000-0005-0000-0000-0000AB300000}"/>
    <cellStyle name="40 % - Markeringsfarve6 6 2 2 3 2 2" xfId="40969" xr:uid="{00000000-0005-0000-0000-00003A960000}"/>
    <cellStyle name="40 % - Markeringsfarve6 6 2 2 3 3" xfId="18482" xr:uid="{00000000-0005-0000-0000-0000AC300000}"/>
    <cellStyle name="40 % - Markeringsfarve6 6 2 2 3 3 2" xfId="40970" xr:uid="{00000000-0005-0000-0000-00003B960000}"/>
    <cellStyle name="40 % - Markeringsfarve6 6 2 2 3 4" xfId="40968" xr:uid="{00000000-0005-0000-0000-000039960000}"/>
    <cellStyle name="40 % - Markeringsfarve6 6 2 2 4" xfId="40967" xr:uid="{00000000-0005-0000-0000-000038960000}"/>
    <cellStyle name="40 % - Markeringsfarve6 6 2 3" xfId="18483" xr:uid="{00000000-0005-0000-0000-0000AD300000}"/>
    <cellStyle name="40 % - Markeringsfarve6 6 2 3 2" xfId="18484" xr:uid="{00000000-0005-0000-0000-0000AE300000}"/>
    <cellStyle name="40 % - Markeringsfarve6 6 2 3 2 2" xfId="40972" xr:uid="{00000000-0005-0000-0000-00003D960000}"/>
    <cellStyle name="40 % - Markeringsfarve6 6 2 3 3" xfId="18485" xr:uid="{00000000-0005-0000-0000-0000AF300000}"/>
    <cellStyle name="40 % - Markeringsfarve6 6 2 3 3 2" xfId="40973" xr:uid="{00000000-0005-0000-0000-00003E960000}"/>
    <cellStyle name="40 % - Markeringsfarve6 6 2 3 4" xfId="18486" xr:uid="{00000000-0005-0000-0000-0000B0300000}"/>
    <cellStyle name="40 % - Markeringsfarve6 6 2 3 4 2" xfId="40974" xr:uid="{00000000-0005-0000-0000-00003F960000}"/>
    <cellStyle name="40 % - Markeringsfarve6 6 2 3 5" xfId="40971" xr:uid="{00000000-0005-0000-0000-00003C960000}"/>
    <cellStyle name="40 % - Markeringsfarve6 6 2 4" xfId="18487" xr:uid="{00000000-0005-0000-0000-0000B1300000}"/>
    <cellStyle name="40 % - Markeringsfarve6 6 2 4 2" xfId="40975" xr:uid="{00000000-0005-0000-0000-000040960000}"/>
    <cellStyle name="40 % - Markeringsfarve6 6 2 5" xfId="18488" xr:uid="{00000000-0005-0000-0000-0000B2300000}"/>
    <cellStyle name="40 % - Markeringsfarve6 6 2 5 2" xfId="40976" xr:uid="{00000000-0005-0000-0000-000041960000}"/>
    <cellStyle name="40 % - Markeringsfarve6 6 2 6" xfId="18489" xr:uid="{00000000-0005-0000-0000-0000B3300000}"/>
    <cellStyle name="40 % - Markeringsfarve6 6 2 6 2" xfId="40977" xr:uid="{00000000-0005-0000-0000-000042960000}"/>
    <cellStyle name="40 % - Markeringsfarve6 6 3" xfId="1836" xr:uid="{00000000-0005-0000-0000-0000B4300000}"/>
    <cellStyle name="40 % - Markeringsfarve6 6 4" xfId="1837" xr:uid="{00000000-0005-0000-0000-0000B5300000}"/>
    <cellStyle name="40 % - Markeringsfarve6 6 4 2" xfId="1838" xr:uid="{00000000-0005-0000-0000-0000B6300000}"/>
    <cellStyle name="40 % - Markeringsfarve6 6 4 2 2" xfId="6367" xr:uid="{00000000-0005-0000-0000-0000B7300000}"/>
    <cellStyle name="40 % - Markeringsfarve6 6 4 2 2 2" xfId="18490" xr:uid="{00000000-0005-0000-0000-0000B8300000}"/>
    <cellStyle name="40 % - Markeringsfarve6 6 4 2 2 2 2" xfId="40978" xr:uid="{00000000-0005-0000-0000-000046960000}"/>
    <cellStyle name="40 % - Markeringsfarve6 6 4 2 2 3" xfId="18491" xr:uid="{00000000-0005-0000-0000-0000B9300000}"/>
    <cellStyle name="40 % - Markeringsfarve6 6 4 2 2 3 2" xfId="40979" xr:uid="{00000000-0005-0000-0000-000047960000}"/>
    <cellStyle name="40 % - Markeringsfarve6 6 4 2 2 4" xfId="18492" xr:uid="{00000000-0005-0000-0000-0000BA300000}"/>
    <cellStyle name="40 % - Markeringsfarve6 6 4 2 2 4 2" xfId="40980" xr:uid="{00000000-0005-0000-0000-000048960000}"/>
    <cellStyle name="40 % - Markeringsfarve6 6 4 2 2 5" xfId="30107" xr:uid="{00000000-0005-0000-0000-000045960000}"/>
    <cellStyle name="40 % - Markeringsfarve6 6 4 2 3" xfId="9231" xr:uid="{00000000-0005-0000-0000-0000BB300000}"/>
    <cellStyle name="40 % - Markeringsfarve6 6 4 2 3 2" xfId="31880" xr:uid="{00000000-0005-0000-0000-000049960000}"/>
    <cellStyle name="40 % - Markeringsfarve6 6 4 2 4" xfId="18493" xr:uid="{00000000-0005-0000-0000-0000BC300000}"/>
    <cellStyle name="40 % - Markeringsfarve6 6 4 2 4 2" xfId="40981" xr:uid="{00000000-0005-0000-0000-00004A960000}"/>
    <cellStyle name="40 % - Markeringsfarve6 6 4 2 5" xfId="18494" xr:uid="{00000000-0005-0000-0000-0000BD300000}"/>
    <cellStyle name="40 % - Markeringsfarve6 6 4 2 5 2" xfId="40982" xr:uid="{00000000-0005-0000-0000-00004B960000}"/>
    <cellStyle name="40 % - Markeringsfarve6 6 4 2 6" xfId="28248" xr:uid="{00000000-0005-0000-0000-000044960000}"/>
    <cellStyle name="40 % - Markeringsfarve6 6 4 3" xfId="6366" xr:uid="{00000000-0005-0000-0000-0000BE300000}"/>
    <cellStyle name="40 % - Markeringsfarve6 6 4 3 2" xfId="18495" xr:uid="{00000000-0005-0000-0000-0000BF300000}"/>
    <cellStyle name="40 % - Markeringsfarve6 6 4 3 2 2" xfId="40983" xr:uid="{00000000-0005-0000-0000-00004D960000}"/>
    <cellStyle name="40 % - Markeringsfarve6 6 4 3 3" xfId="18496" xr:uid="{00000000-0005-0000-0000-0000C0300000}"/>
    <cellStyle name="40 % - Markeringsfarve6 6 4 3 3 2" xfId="40984" xr:uid="{00000000-0005-0000-0000-00004E960000}"/>
    <cellStyle name="40 % - Markeringsfarve6 6 4 3 4" xfId="18497" xr:uid="{00000000-0005-0000-0000-0000C1300000}"/>
    <cellStyle name="40 % - Markeringsfarve6 6 4 3 4 2" xfId="40985" xr:uid="{00000000-0005-0000-0000-00004F960000}"/>
    <cellStyle name="40 % - Markeringsfarve6 6 4 3 5" xfId="30106" xr:uid="{00000000-0005-0000-0000-00004C960000}"/>
    <cellStyle name="40 % - Markeringsfarve6 6 4 4" xfId="9230" xr:uid="{00000000-0005-0000-0000-0000C2300000}"/>
    <cellStyle name="40 % - Markeringsfarve6 6 4 4 2" xfId="31879" xr:uid="{00000000-0005-0000-0000-000050960000}"/>
    <cellStyle name="40 % - Markeringsfarve6 6 4 5" xfId="18498" xr:uid="{00000000-0005-0000-0000-0000C3300000}"/>
    <cellStyle name="40 % - Markeringsfarve6 6 4 5 2" xfId="40986" xr:uid="{00000000-0005-0000-0000-000051960000}"/>
    <cellStyle name="40 % - Markeringsfarve6 6 4 6" xfId="18499" xr:uid="{00000000-0005-0000-0000-0000C4300000}"/>
    <cellStyle name="40 % - Markeringsfarve6 6 4 6 2" xfId="40987" xr:uid="{00000000-0005-0000-0000-000052960000}"/>
    <cellStyle name="40 % - Markeringsfarve6 6 4 7" xfId="28247" xr:uid="{00000000-0005-0000-0000-000043960000}"/>
    <cellStyle name="40 % - Markeringsfarve6 6 5" xfId="18500" xr:uid="{00000000-0005-0000-0000-0000C5300000}"/>
    <cellStyle name="40 % - Markeringsfarve6 6 5 2" xfId="18501" xr:uid="{00000000-0005-0000-0000-0000C6300000}"/>
    <cellStyle name="40 % - Markeringsfarve6 6 5 3" xfId="18502" xr:uid="{00000000-0005-0000-0000-0000C7300000}"/>
    <cellStyle name="40 % - Markeringsfarve6 6 5 3 2" xfId="18503" xr:uid="{00000000-0005-0000-0000-0000C8300000}"/>
    <cellStyle name="40 % - Markeringsfarve6 6 5 3 2 2" xfId="40990" xr:uid="{00000000-0005-0000-0000-000055960000}"/>
    <cellStyle name="40 % - Markeringsfarve6 6 5 3 3" xfId="18504" xr:uid="{00000000-0005-0000-0000-0000C9300000}"/>
    <cellStyle name="40 % - Markeringsfarve6 6 5 3 3 2" xfId="40991" xr:uid="{00000000-0005-0000-0000-000056960000}"/>
    <cellStyle name="40 % - Markeringsfarve6 6 5 3 4" xfId="40989" xr:uid="{00000000-0005-0000-0000-000054960000}"/>
    <cellStyle name="40 % - Markeringsfarve6 6 5 4" xfId="40988" xr:uid="{00000000-0005-0000-0000-000053960000}"/>
    <cellStyle name="40 % - Markeringsfarve6 6 6" xfId="18505" xr:uid="{00000000-0005-0000-0000-0000CA300000}"/>
    <cellStyle name="40 % - Markeringsfarve6 6 6 2" xfId="18506" xr:uid="{00000000-0005-0000-0000-0000CB300000}"/>
    <cellStyle name="40 % - Markeringsfarve6 6 6 2 2" xfId="40993" xr:uid="{00000000-0005-0000-0000-000058960000}"/>
    <cellStyle name="40 % - Markeringsfarve6 6 6 3" xfId="18507" xr:uid="{00000000-0005-0000-0000-0000CC300000}"/>
    <cellStyle name="40 % - Markeringsfarve6 6 6 3 2" xfId="40994" xr:uid="{00000000-0005-0000-0000-000059960000}"/>
    <cellStyle name="40 % - Markeringsfarve6 6 6 4" xfId="18508" xr:uid="{00000000-0005-0000-0000-0000CD300000}"/>
    <cellStyle name="40 % - Markeringsfarve6 6 6 4 2" xfId="40995" xr:uid="{00000000-0005-0000-0000-00005A960000}"/>
    <cellStyle name="40 % - Markeringsfarve6 6 6 5" xfId="40992" xr:uid="{00000000-0005-0000-0000-000057960000}"/>
    <cellStyle name="40 % - Markeringsfarve6 6 7" xfId="18509" xr:uid="{00000000-0005-0000-0000-0000CE300000}"/>
    <cellStyle name="40 % - Markeringsfarve6 6 7 2" xfId="40996" xr:uid="{00000000-0005-0000-0000-00005B960000}"/>
    <cellStyle name="40 % - Markeringsfarve6 6 8" xfId="18510" xr:uid="{00000000-0005-0000-0000-0000CF300000}"/>
    <cellStyle name="40 % - Markeringsfarve6 6 8 2" xfId="40997" xr:uid="{00000000-0005-0000-0000-00005C960000}"/>
    <cellStyle name="40 % - Markeringsfarve6 6 9" xfId="18511" xr:uid="{00000000-0005-0000-0000-0000D0300000}"/>
    <cellStyle name="40 % - Markeringsfarve6 6 9 2" xfId="40998" xr:uid="{00000000-0005-0000-0000-00005D960000}"/>
    <cellStyle name="40 % - Markeringsfarve6 7" xfId="1839" xr:uid="{00000000-0005-0000-0000-0000D1300000}"/>
    <cellStyle name="40 % - Markeringsfarve6 7 2" xfId="1840" xr:uid="{00000000-0005-0000-0000-0000D2300000}"/>
    <cellStyle name="40 % - Markeringsfarve6 7 2 2" xfId="1841" xr:uid="{00000000-0005-0000-0000-0000D3300000}"/>
    <cellStyle name="40 % - Markeringsfarve6 7 2 2 2" xfId="6369" xr:uid="{00000000-0005-0000-0000-0000D4300000}"/>
    <cellStyle name="40 % - Markeringsfarve6 7 2 2 2 2" xfId="18512" xr:uid="{00000000-0005-0000-0000-0000D5300000}"/>
    <cellStyle name="40 % - Markeringsfarve6 7 2 2 2 2 2" xfId="40999" xr:uid="{00000000-0005-0000-0000-000061960000}"/>
    <cellStyle name="40 % - Markeringsfarve6 7 2 2 2 3" xfId="18513" xr:uid="{00000000-0005-0000-0000-0000D6300000}"/>
    <cellStyle name="40 % - Markeringsfarve6 7 2 2 2 3 2" xfId="41000" xr:uid="{00000000-0005-0000-0000-000062960000}"/>
    <cellStyle name="40 % - Markeringsfarve6 7 2 2 2 4" xfId="18514" xr:uid="{00000000-0005-0000-0000-0000D7300000}"/>
    <cellStyle name="40 % - Markeringsfarve6 7 2 2 2 4 2" xfId="41001" xr:uid="{00000000-0005-0000-0000-000063960000}"/>
    <cellStyle name="40 % - Markeringsfarve6 7 2 2 2 5" xfId="30109" xr:uid="{00000000-0005-0000-0000-000060960000}"/>
    <cellStyle name="40 % - Markeringsfarve6 7 2 2 3" xfId="9233" xr:uid="{00000000-0005-0000-0000-0000D8300000}"/>
    <cellStyle name="40 % - Markeringsfarve6 7 2 2 3 2" xfId="31882" xr:uid="{00000000-0005-0000-0000-000064960000}"/>
    <cellStyle name="40 % - Markeringsfarve6 7 2 2 4" xfId="18515" xr:uid="{00000000-0005-0000-0000-0000D9300000}"/>
    <cellStyle name="40 % - Markeringsfarve6 7 2 2 4 2" xfId="41002" xr:uid="{00000000-0005-0000-0000-000065960000}"/>
    <cellStyle name="40 % - Markeringsfarve6 7 2 2 5" xfId="18516" xr:uid="{00000000-0005-0000-0000-0000DA300000}"/>
    <cellStyle name="40 % - Markeringsfarve6 7 2 2 5 2" xfId="41003" xr:uid="{00000000-0005-0000-0000-000066960000}"/>
    <cellStyle name="40 % - Markeringsfarve6 7 2 2 6" xfId="28250" xr:uid="{00000000-0005-0000-0000-00005F960000}"/>
    <cellStyle name="40 % - Markeringsfarve6 7 2 3" xfId="6368" xr:uid="{00000000-0005-0000-0000-0000DB300000}"/>
    <cellStyle name="40 % - Markeringsfarve6 7 2 3 2" xfId="18517" xr:uid="{00000000-0005-0000-0000-0000DC300000}"/>
    <cellStyle name="40 % - Markeringsfarve6 7 2 3 2 2" xfId="41004" xr:uid="{00000000-0005-0000-0000-000068960000}"/>
    <cellStyle name="40 % - Markeringsfarve6 7 2 3 3" xfId="18518" xr:uid="{00000000-0005-0000-0000-0000DD300000}"/>
    <cellStyle name="40 % - Markeringsfarve6 7 2 3 3 2" xfId="41005" xr:uid="{00000000-0005-0000-0000-000069960000}"/>
    <cellStyle name="40 % - Markeringsfarve6 7 2 3 4" xfId="18519" xr:uid="{00000000-0005-0000-0000-0000DE300000}"/>
    <cellStyle name="40 % - Markeringsfarve6 7 2 3 4 2" xfId="41006" xr:uid="{00000000-0005-0000-0000-00006A960000}"/>
    <cellStyle name="40 % - Markeringsfarve6 7 2 3 5" xfId="30108" xr:uid="{00000000-0005-0000-0000-000067960000}"/>
    <cellStyle name="40 % - Markeringsfarve6 7 2 4" xfId="9232" xr:uid="{00000000-0005-0000-0000-0000DF300000}"/>
    <cellStyle name="40 % - Markeringsfarve6 7 2 4 2" xfId="18520" xr:uid="{00000000-0005-0000-0000-0000E0300000}"/>
    <cellStyle name="40 % - Markeringsfarve6 7 2 4 2 2" xfId="41007" xr:uid="{00000000-0005-0000-0000-00006C960000}"/>
    <cellStyle name="40 % - Markeringsfarve6 7 2 4 3" xfId="18521" xr:uid="{00000000-0005-0000-0000-0000E1300000}"/>
    <cellStyle name="40 % - Markeringsfarve6 7 2 4 3 2" xfId="41008" xr:uid="{00000000-0005-0000-0000-00006D960000}"/>
    <cellStyle name="40 % - Markeringsfarve6 7 2 4 4" xfId="18522" xr:uid="{00000000-0005-0000-0000-0000E2300000}"/>
    <cellStyle name="40 % - Markeringsfarve6 7 2 4 4 2" xfId="41009" xr:uid="{00000000-0005-0000-0000-00006E960000}"/>
    <cellStyle name="40 % - Markeringsfarve6 7 2 4 5" xfId="31881" xr:uid="{00000000-0005-0000-0000-00006B960000}"/>
    <cellStyle name="40 % - Markeringsfarve6 7 2 5" xfId="18523" xr:uid="{00000000-0005-0000-0000-0000E3300000}"/>
    <cellStyle name="40 % - Markeringsfarve6 7 2 5 2" xfId="41010" xr:uid="{00000000-0005-0000-0000-00006F960000}"/>
    <cellStyle name="40 % - Markeringsfarve6 7 2 6" xfId="18524" xr:uid="{00000000-0005-0000-0000-0000E4300000}"/>
    <cellStyle name="40 % - Markeringsfarve6 7 2 6 2" xfId="41011" xr:uid="{00000000-0005-0000-0000-000070960000}"/>
    <cellStyle name="40 % - Markeringsfarve6 7 2 7" xfId="18525" xr:uid="{00000000-0005-0000-0000-0000E5300000}"/>
    <cellStyle name="40 % - Markeringsfarve6 7 2 7 2" xfId="41012" xr:uid="{00000000-0005-0000-0000-000071960000}"/>
    <cellStyle name="40 % - Markeringsfarve6 7 2 8" xfId="28249" xr:uid="{00000000-0005-0000-0000-00005E960000}"/>
    <cellStyle name="40 % - Markeringsfarve6 7 3" xfId="18526" xr:uid="{00000000-0005-0000-0000-0000E6300000}"/>
    <cellStyle name="40 % - Markeringsfarve6 7 3 2" xfId="18527" xr:uid="{00000000-0005-0000-0000-0000E7300000}"/>
    <cellStyle name="40 % - Markeringsfarve6 7 3 3" xfId="18528" xr:uid="{00000000-0005-0000-0000-0000E8300000}"/>
    <cellStyle name="40 % - Markeringsfarve6 7 3 3 2" xfId="18529" xr:uid="{00000000-0005-0000-0000-0000E9300000}"/>
    <cellStyle name="40 % - Markeringsfarve6 7 3 3 2 2" xfId="41015" xr:uid="{00000000-0005-0000-0000-000074960000}"/>
    <cellStyle name="40 % - Markeringsfarve6 7 3 3 3" xfId="18530" xr:uid="{00000000-0005-0000-0000-0000EA300000}"/>
    <cellStyle name="40 % - Markeringsfarve6 7 3 3 3 2" xfId="41016" xr:uid="{00000000-0005-0000-0000-000075960000}"/>
    <cellStyle name="40 % - Markeringsfarve6 7 3 3 4" xfId="41014" xr:uid="{00000000-0005-0000-0000-000073960000}"/>
    <cellStyle name="40 % - Markeringsfarve6 7 3 4" xfId="41013" xr:uid="{00000000-0005-0000-0000-000072960000}"/>
    <cellStyle name="40 % - Markeringsfarve6 7 4" xfId="18531" xr:uid="{00000000-0005-0000-0000-0000EB300000}"/>
    <cellStyle name="40 % - Markeringsfarve6 7 4 2" xfId="18532" xr:uid="{00000000-0005-0000-0000-0000EC300000}"/>
    <cellStyle name="40 % - Markeringsfarve6 7 4 2 2" xfId="41018" xr:uid="{00000000-0005-0000-0000-000077960000}"/>
    <cellStyle name="40 % - Markeringsfarve6 7 4 3" xfId="18533" xr:uid="{00000000-0005-0000-0000-0000ED300000}"/>
    <cellStyle name="40 % - Markeringsfarve6 7 4 3 2" xfId="41019" xr:uid="{00000000-0005-0000-0000-000078960000}"/>
    <cellStyle name="40 % - Markeringsfarve6 7 4 4" xfId="18534" xr:uid="{00000000-0005-0000-0000-0000EE300000}"/>
    <cellStyle name="40 % - Markeringsfarve6 7 4 4 2" xfId="41020" xr:uid="{00000000-0005-0000-0000-000079960000}"/>
    <cellStyle name="40 % - Markeringsfarve6 7 4 5" xfId="41017" xr:uid="{00000000-0005-0000-0000-000076960000}"/>
    <cellStyle name="40 % - Markeringsfarve6 7 5" xfId="18535" xr:uid="{00000000-0005-0000-0000-0000EF300000}"/>
    <cellStyle name="40 % - Markeringsfarve6 7 5 2" xfId="41021" xr:uid="{00000000-0005-0000-0000-00007A960000}"/>
    <cellStyle name="40 % - Markeringsfarve6 7 6" xfId="18536" xr:uid="{00000000-0005-0000-0000-0000F0300000}"/>
    <cellStyle name="40 % - Markeringsfarve6 7 6 2" xfId="41022" xr:uid="{00000000-0005-0000-0000-00007B960000}"/>
    <cellStyle name="40 % - Markeringsfarve6 7 7" xfId="18537" xr:uid="{00000000-0005-0000-0000-0000F1300000}"/>
    <cellStyle name="40 % - Markeringsfarve6 7 7 2" xfId="41023" xr:uid="{00000000-0005-0000-0000-00007C960000}"/>
    <cellStyle name="40 % - Markeringsfarve6 8" xfId="1842" xr:uid="{00000000-0005-0000-0000-0000F2300000}"/>
    <cellStyle name="40 % - Markeringsfarve6 9" xfId="1843" xr:uid="{00000000-0005-0000-0000-0000F3300000}"/>
    <cellStyle name="40% - Accent1" xfId="1844" builtinId="31" customBuiltin="1"/>
    <cellStyle name="40% - Accent1 2" xfId="1845" xr:uid="{00000000-0005-0000-0000-0000F5300000}"/>
    <cellStyle name="40% - Accent1 2 2" xfId="1846" xr:uid="{00000000-0005-0000-0000-0000F6300000}"/>
    <cellStyle name="40% - Accent1 2 2 2" xfId="18538" xr:uid="{00000000-0005-0000-0000-0000F7300000}"/>
    <cellStyle name="40% - Accent1 2 2 2 2" xfId="41024" xr:uid="{00000000-0005-0000-0000-00007D960000}"/>
    <cellStyle name="40% - Accent1 2 2 3" xfId="18539" xr:uid="{00000000-0005-0000-0000-0000F8300000}"/>
    <cellStyle name="40% - Accent1 2 2 3 2" xfId="41025" xr:uid="{00000000-0005-0000-0000-00007E960000}"/>
    <cellStyle name="40% - Accent1 2 2 4" xfId="18540" xr:uid="{00000000-0005-0000-0000-0000F9300000}"/>
    <cellStyle name="40% - Accent1 2 2 4 2" xfId="41026" xr:uid="{00000000-0005-0000-0000-00007F960000}"/>
    <cellStyle name="40% - Accent1 2 3" xfId="4977" xr:uid="{00000000-0005-0000-0000-0000FA300000}"/>
    <cellStyle name="40% - Accent1 2 3 2" xfId="18541" xr:uid="{00000000-0005-0000-0000-0000FB300000}"/>
    <cellStyle name="40% - Accent1 2 3 2 2" xfId="41027" xr:uid="{00000000-0005-0000-0000-000080960000}"/>
    <cellStyle name="40% - Accent1 2 3 3" xfId="18542" xr:uid="{00000000-0005-0000-0000-0000FC300000}"/>
    <cellStyle name="40% - Accent1 2 3 3 2" xfId="41028" xr:uid="{00000000-0005-0000-0000-000081960000}"/>
    <cellStyle name="40% - Accent1 2 3 4" xfId="18543" xr:uid="{00000000-0005-0000-0000-0000FD300000}"/>
    <cellStyle name="40% - Accent1 2 3 4 2" xfId="41029" xr:uid="{00000000-0005-0000-0000-000082960000}"/>
    <cellStyle name="40% - Accent1 2 4" xfId="18544" xr:uid="{00000000-0005-0000-0000-0000FE300000}"/>
    <cellStyle name="40% - Accent1 2 5" xfId="18545" xr:uid="{00000000-0005-0000-0000-0000FF300000}"/>
    <cellStyle name="40% - Accent1 2 5 2" xfId="41030" xr:uid="{00000000-0005-0000-0000-000083960000}"/>
    <cellStyle name="40% - Accent1 2 6" xfId="18546" xr:uid="{00000000-0005-0000-0000-000000310000}"/>
    <cellStyle name="40% - Accent1 2 6 2" xfId="41031" xr:uid="{00000000-0005-0000-0000-000084960000}"/>
    <cellStyle name="40% - Accent1 2 7" xfId="18547" xr:uid="{00000000-0005-0000-0000-000001310000}"/>
    <cellStyle name="40% - Accent1 2 7 2" xfId="41032" xr:uid="{00000000-0005-0000-0000-000085960000}"/>
    <cellStyle name="40% - Accent1 2 8" xfId="27153" xr:uid="{00000000-0005-0000-0000-000006000000}"/>
    <cellStyle name="40% - Accent1 3" xfId="1847" xr:uid="{00000000-0005-0000-0000-000002310000}"/>
    <cellStyle name="40% - Accent1 3 2" xfId="4978" xr:uid="{00000000-0005-0000-0000-000003310000}"/>
    <cellStyle name="40% - Accent1 3 2 2" xfId="18548" xr:uid="{00000000-0005-0000-0000-000004310000}"/>
    <cellStyle name="40% - Accent1 3 2 2 2" xfId="41033" xr:uid="{00000000-0005-0000-0000-000086960000}"/>
    <cellStyle name="40% - Accent1 3 2 3" xfId="18549" xr:uid="{00000000-0005-0000-0000-000005310000}"/>
    <cellStyle name="40% - Accent1 3 2 3 2" xfId="41034" xr:uid="{00000000-0005-0000-0000-000087960000}"/>
    <cellStyle name="40% - Accent1 4" xfId="6370" xr:uid="{00000000-0005-0000-0000-000006310000}"/>
    <cellStyle name="40% - Accent1 4 2" xfId="18550" xr:uid="{00000000-0005-0000-0000-000007310000}"/>
    <cellStyle name="40% - Accent1 4 2 2" xfId="41035" xr:uid="{00000000-0005-0000-0000-000089960000}"/>
    <cellStyle name="40% - Accent1 4 3" xfId="18551" xr:uid="{00000000-0005-0000-0000-000008310000}"/>
    <cellStyle name="40% - Accent1 4 3 2" xfId="41036" xr:uid="{00000000-0005-0000-0000-00008A960000}"/>
    <cellStyle name="40% - Accent1 4 4" xfId="18552" xr:uid="{00000000-0005-0000-0000-000009310000}"/>
    <cellStyle name="40% - Accent1 4 4 2" xfId="41037" xr:uid="{00000000-0005-0000-0000-00008B960000}"/>
    <cellStyle name="40% - Accent1 4 5" xfId="30110" xr:uid="{00000000-0005-0000-0000-000088960000}"/>
    <cellStyle name="40% - Accent1 5" xfId="9234" xr:uid="{00000000-0005-0000-0000-00000A310000}"/>
    <cellStyle name="40% - Accent1 5 2" xfId="31883" xr:uid="{00000000-0005-0000-0000-00008C960000}"/>
    <cellStyle name="40% - Accent1 6" xfId="18553" xr:uid="{00000000-0005-0000-0000-00000B310000}"/>
    <cellStyle name="40% - Accent1 6 2" xfId="41038" xr:uid="{00000000-0005-0000-0000-00008D960000}"/>
    <cellStyle name="40% - Accent1 7" xfId="18554" xr:uid="{00000000-0005-0000-0000-00000C310000}"/>
    <cellStyle name="40% - Accent1 7 2" xfId="41039" xr:uid="{00000000-0005-0000-0000-00008E960000}"/>
    <cellStyle name="40% - Accent1 8" xfId="27122" xr:uid="{00000000-0005-0000-0000-00000D310000}"/>
    <cellStyle name="40% - Accent1 8 2" xfId="49516" xr:uid="{00000000-0005-0000-0000-00008F960000}"/>
    <cellStyle name="40% - Accent1 9" xfId="28251" xr:uid="{00000000-0005-0000-0000-000090960000}"/>
    <cellStyle name="40% - Accent2" xfId="1848" builtinId="35" customBuiltin="1"/>
    <cellStyle name="40% - Accent2 2" xfId="1849" xr:uid="{00000000-0005-0000-0000-00000F310000}"/>
    <cellStyle name="40% - Accent2 2 2" xfId="1850" xr:uid="{00000000-0005-0000-0000-000010310000}"/>
    <cellStyle name="40% - Accent2 2 2 2" xfId="18555" xr:uid="{00000000-0005-0000-0000-000011310000}"/>
    <cellStyle name="40% - Accent2 2 2 2 2" xfId="41040" xr:uid="{00000000-0005-0000-0000-000091960000}"/>
    <cellStyle name="40% - Accent2 2 2 3" xfId="18556" xr:uid="{00000000-0005-0000-0000-000012310000}"/>
    <cellStyle name="40% - Accent2 2 2 3 2" xfId="41041" xr:uid="{00000000-0005-0000-0000-000092960000}"/>
    <cellStyle name="40% - Accent2 2 2 4" xfId="18557" xr:uid="{00000000-0005-0000-0000-000013310000}"/>
    <cellStyle name="40% - Accent2 2 2 4 2" xfId="41042" xr:uid="{00000000-0005-0000-0000-000093960000}"/>
    <cellStyle name="40% - Accent2 2 3" xfId="18558" xr:uid="{00000000-0005-0000-0000-000014310000}"/>
    <cellStyle name="40% - Accent2 2 3 2" xfId="18559" xr:uid="{00000000-0005-0000-0000-000015310000}"/>
    <cellStyle name="40% - Accent2 2 3 2 2" xfId="41044" xr:uid="{00000000-0005-0000-0000-000095960000}"/>
    <cellStyle name="40% - Accent2 2 3 3" xfId="18560" xr:uid="{00000000-0005-0000-0000-000016310000}"/>
    <cellStyle name="40% - Accent2 2 3 3 2" xfId="41045" xr:uid="{00000000-0005-0000-0000-000096960000}"/>
    <cellStyle name="40% - Accent2 2 3 4" xfId="18561" xr:uid="{00000000-0005-0000-0000-000017310000}"/>
    <cellStyle name="40% - Accent2 2 3 4 2" xfId="41046" xr:uid="{00000000-0005-0000-0000-000097960000}"/>
    <cellStyle name="40% - Accent2 2 3 5" xfId="41043" xr:uid="{00000000-0005-0000-0000-000094960000}"/>
    <cellStyle name="40% - Accent2 2 4" xfId="18562" xr:uid="{00000000-0005-0000-0000-000018310000}"/>
    <cellStyle name="40% - Accent2 2 5" xfId="18563" xr:uid="{00000000-0005-0000-0000-000019310000}"/>
    <cellStyle name="40% - Accent2 2 5 2" xfId="41047" xr:uid="{00000000-0005-0000-0000-000098960000}"/>
    <cellStyle name="40% - Accent2 2 6" xfId="18564" xr:uid="{00000000-0005-0000-0000-00001A310000}"/>
    <cellStyle name="40% - Accent2 2 6 2" xfId="41048" xr:uid="{00000000-0005-0000-0000-000099960000}"/>
    <cellStyle name="40% - Accent2 2 7" xfId="18565" xr:uid="{00000000-0005-0000-0000-00001B310000}"/>
    <cellStyle name="40% - Accent2 2 7 2" xfId="41049" xr:uid="{00000000-0005-0000-0000-00009A960000}"/>
    <cellStyle name="40% - Accent2 2 8" xfId="27154" xr:uid="{00000000-0005-0000-0000-000007000000}"/>
    <cellStyle name="40% - Accent2 3" xfId="4979" xr:uid="{00000000-0005-0000-0000-00001C310000}"/>
    <cellStyle name="40% - Accent2 3 2" xfId="18566" xr:uid="{00000000-0005-0000-0000-00001D310000}"/>
    <cellStyle name="40% - Accent2 3 2 2" xfId="18567" xr:uid="{00000000-0005-0000-0000-00001E310000}"/>
    <cellStyle name="40% - Accent2 3 2 2 2" xfId="41051" xr:uid="{00000000-0005-0000-0000-00009C960000}"/>
    <cellStyle name="40% - Accent2 3 2 3" xfId="18568" xr:uid="{00000000-0005-0000-0000-00001F310000}"/>
    <cellStyle name="40% - Accent2 3 2 3 2" xfId="41052" xr:uid="{00000000-0005-0000-0000-00009D960000}"/>
    <cellStyle name="40% - Accent2 3 2 4" xfId="41050" xr:uid="{00000000-0005-0000-0000-00009B960000}"/>
    <cellStyle name="40% - Accent2 4" xfId="6371" xr:uid="{00000000-0005-0000-0000-000020310000}"/>
    <cellStyle name="40% - Accent2 4 2" xfId="18569" xr:uid="{00000000-0005-0000-0000-000021310000}"/>
    <cellStyle name="40% - Accent2 4 2 2" xfId="41053" xr:uid="{00000000-0005-0000-0000-00009F960000}"/>
    <cellStyle name="40% - Accent2 4 3" xfId="18570" xr:uid="{00000000-0005-0000-0000-000022310000}"/>
    <cellStyle name="40% - Accent2 4 3 2" xfId="41054" xr:uid="{00000000-0005-0000-0000-0000A0960000}"/>
    <cellStyle name="40% - Accent2 4 4" xfId="18571" xr:uid="{00000000-0005-0000-0000-000023310000}"/>
    <cellStyle name="40% - Accent2 4 4 2" xfId="41055" xr:uid="{00000000-0005-0000-0000-0000A1960000}"/>
    <cellStyle name="40% - Accent2 4 5" xfId="30111" xr:uid="{00000000-0005-0000-0000-00009E960000}"/>
    <cellStyle name="40% - Accent2 5" xfId="9235" xr:uid="{00000000-0005-0000-0000-000024310000}"/>
    <cellStyle name="40% - Accent2 5 2" xfId="31884" xr:uid="{00000000-0005-0000-0000-0000A2960000}"/>
    <cellStyle name="40% - Accent2 6" xfId="18572" xr:uid="{00000000-0005-0000-0000-000025310000}"/>
    <cellStyle name="40% - Accent2 6 2" xfId="41056" xr:uid="{00000000-0005-0000-0000-0000A3960000}"/>
    <cellStyle name="40% - Accent2 7" xfId="18573" xr:uid="{00000000-0005-0000-0000-000026310000}"/>
    <cellStyle name="40% - Accent2 7 2" xfId="41057" xr:uid="{00000000-0005-0000-0000-0000A4960000}"/>
    <cellStyle name="40% - Accent2 8" xfId="27126" xr:uid="{00000000-0005-0000-0000-000027310000}"/>
    <cellStyle name="40% - Accent2 8 2" xfId="49519" xr:uid="{00000000-0005-0000-0000-0000A5960000}"/>
    <cellStyle name="40% - Accent2 9" xfId="28252" xr:uid="{00000000-0005-0000-0000-0000A6960000}"/>
    <cellStyle name="40% - Accent3" xfId="1851" builtinId="39" customBuiltin="1"/>
    <cellStyle name="40% - Accent3 2" xfId="1852" xr:uid="{00000000-0005-0000-0000-000029310000}"/>
    <cellStyle name="40% - Accent3 2 2" xfId="1853" xr:uid="{00000000-0005-0000-0000-00002A310000}"/>
    <cellStyle name="40% - Accent3 2 2 2" xfId="18574" xr:uid="{00000000-0005-0000-0000-00002B310000}"/>
    <cellStyle name="40% - Accent3 2 2 2 2" xfId="41058" xr:uid="{00000000-0005-0000-0000-0000A7960000}"/>
    <cellStyle name="40% - Accent3 2 2 3" xfId="18575" xr:uid="{00000000-0005-0000-0000-00002C310000}"/>
    <cellStyle name="40% - Accent3 2 2 3 2" xfId="41059" xr:uid="{00000000-0005-0000-0000-0000A8960000}"/>
    <cellStyle name="40% - Accent3 2 2 4" xfId="18576" xr:uid="{00000000-0005-0000-0000-00002D310000}"/>
    <cellStyle name="40% - Accent3 2 2 4 2" xfId="41060" xr:uid="{00000000-0005-0000-0000-0000A9960000}"/>
    <cellStyle name="40% - Accent3 2 3" xfId="4980" xr:uid="{00000000-0005-0000-0000-00002E310000}"/>
    <cellStyle name="40% - Accent3 2 3 2" xfId="18577" xr:uid="{00000000-0005-0000-0000-00002F310000}"/>
    <cellStyle name="40% - Accent3 2 3 2 2" xfId="41061" xr:uid="{00000000-0005-0000-0000-0000AA960000}"/>
    <cellStyle name="40% - Accent3 2 3 3" xfId="18578" xr:uid="{00000000-0005-0000-0000-000030310000}"/>
    <cellStyle name="40% - Accent3 2 3 3 2" xfId="41062" xr:uid="{00000000-0005-0000-0000-0000AB960000}"/>
    <cellStyle name="40% - Accent3 2 3 4" xfId="18579" xr:uid="{00000000-0005-0000-0000-000031310000}"/>
    <cellStyle name="40% - Accent3 2 3 4 2" xfId="41063" xr:uid="{00000000-0005-0000-0000-0000AC960000}"/>
    <cellStyle name="40% - Accent3 2 4" xfId="18580" xr:uid="{00000000-0005-0000-0000-000032310000}"/>
    <cellStyle name="40% - Accent3 2 5" xfId="18581" xr:uid="{00000000-0005-0000-0000-000033310000}"/>
    <cellStyle name="40% - Accent3 2 5 2" xfId="41064" xr:uid="{00000000-0005-0000-0000-0000AD960000}"/>
    <cellStyle name="40% - Accent3 2 6" xfId="18582" xr:uid="{00000000-0005-0000-0000-000034310000}"/>
    <cellStyle name="40% - Accent3 2 6 2" xfId="41065" xr:uid="{00000000-0005-0000-0000-0000AE960000}"/>
    <cellStyle name="40% - Accent3 2 7" xfId="18583" xr:uid="{00000000-0005-0000-0000-000035310000}"/>
    <cellStyle name="40% - Accent3 2 7 2" xfId="41066" xr:uid="{00000000-0005-0000-0000-0000AF960000}"/>
    <cellStyle name="40% - Accent3 2 8" xfId="27155" xr:uid="{00000000-0005-0000-0000-000008000000}"/>
    <cellStyle name="40% - Accent3 3" xfId="1854" xr:uid="{00000000-0005-0000-0000-000036310000}"/>
    <cellStyle name="40% - Accent3 3 2" xfId="4981" xr:uid="{00000000-0005-0000-0000-000037310000}"/>
    <cellStyle name="40% - Accent3 3 2 2" xfId="18584" xr:uid="{00000000-0005-0000-0000-000038310000}"/>
    <cellStyle name="40% - Accent3 3 2 2 2" xfId="41067" xr:uid="{00000000-0005-0000-0000-0000B0960000}"/>
    <cellStyle name="40% - Accent3 3 2 3" xfId="18585" xr:uid="{00000000-0005-0000-0000-000039310000}"/>
    <cellStyle name="40% - Accent3 3 2 3 2" xfId="41068" xr:uid="{00000000-0005-0000-0000-0000B1960000}"/>
    <cellStyle name="40% - Accent3 4" xfId="6372" xr:uid="{00000000-0005-0000-0000-00003A310000}"/>
    <cellStyle name="40% - Accent3 4 2" xfId="18586" xr:uid="{00000000-0005-0000-0000-00003B310000}"/>
    <cellStyle name="40% - Accent3 4 2 2" xfId="41069" xr:uid="{00000000-0005-0000-0000-0000B3960000}"/>
    <cellStyle name="40% - Accent3 4 3" xfId="18587" xr:uid="{00000000-0005-0000-0000-00003C310000}"/>
    <cellStyle name="40% - Accent3 4 3 2" xfId="41070" xr:uid="{00000000-0005-0000-0000-0000B4960000}"/>
    <cellStyle name="40% - Accent3 4 4" xfId="18588" xr:uid="{00000000-0005-0000-0000-00003D310000}"/>
    <cellStyle name="40% - Accent3 4 4 2" xfId="41071" xr:uid="{00000000-0005-0000-0000-0000B5960000}"/>
    <cellStyle name="40% - Accent3 4 5" xfId="30112" xr:uid="{00000000-0005-0000-0000-0000B2960000}"/>
    <cellStyle name="40% - Accent3 5" xfId="9236" xr:uid="{00000000-0005-0000-0000-00003E310000}"/>
    <cellStyle name="40% - Accent3 5 2" xfId="31885" xr:uid="{00000000-0005-0000-0000-0000B6960000}"/>
    <cellStyle name="40% - Accent3 6" xfId="18589" xr:uid="{00000000-0005-0000-0000-00003F310000}"/>
    <cellStyle name="40% - Accent3 6 2" xfId="41072" xr:uid="{00000000-0005-0000-0000-0000B7960000}"/>
    <cellStyle name="40% - Accent3 7" xfId="18590" xr:uid="{00000000-0005-0000-0000-000040310000}"/>
    <cellStyle name="40% - Accent3 7 2" xfId="41073" xr:uid="{00000000-0005-0000-0000-0000B8960000}"/>
    <cellStyle name="40% - Accent3 8" xfId="27130" xr:uid="{00000000-0005-0000-0000-000041310000}"/>
    <cellStyle name="40% - Accent3 8 2" xfId="49522" xr:uid="{00000000-0005-0000-0000-0000B9960000}"/>
    <cellStyle name="40% - Accent3 9" xfId="28253" xr:uid="{00000000-0005-0000-0000-0000BA960000}"/>
    <cellStyle name="40% - Accent4" xfId="1855" builtinId="43" customBuiltin="1"/>
    <cellStyle name="40% - Accent4 2" xfId="1856" xr:uid="{00000000-0005-0000-0000-000043310000}"/>
    <cellStyle name="40% - Accent4 2 2" xfId="1857" xr:uid="{00000000-0005-0000-0000-000044310000}"/>
    <cellStyle name="40% - Accent4 2 2 2" xfId="18591" xr:uid="{00000000-0005-0000-0000-000045310000}"/>
    <cellStyle name="40% - Accent4 2 2 2 2" xfId="41074" xr:uid="{00000000-0005-0000-0000-0000BB960000}"/>
    <cellStyle name="40% - Accent4 2 2 3" xfId="18592" xr:uid="{00000000-0005-0000-0000-000046310000}"/>
    <cellStyle name="40% - Accent4 2 2 3 2" xfId="41075" xr:uid="{00000000-0005-0000-0000-0000BC960000}"/>
    <cellStyle name="40% - Accent4 2 2 4" xfId="18593" xr:uid="{00000000-0005-0000-0000-000047310000}"/>
    <cellStyle name="40% - Accent4 2 2 4 2" xfId="41076" xr:uid="{00000000-0005-0000-0000-0000BD960000}"/>
    <cellStyle name="40% - Accent4 2 3" xfId="4982" xr:uid="{00000000-0005-0000-0000-000048310000}"/>
    <cellStyle name="40% - Accent4 2 3 2" xfId="18594" xr:uid="{00000000-0005-0000-0000-000049310000}"/>
    <cellStyle name="40% - Accent4 2 3 2 2" xfId="41077" xr:uid="{00000000-0005-0000-0000-0000BE960000}"/>
    <cellStyle name="40% - Accent4 2 3 3" xfId="18595" xr:uid="{00000000-0005-0000-0000-00004A310000}"/>
    <cellStyle name="40% - Accent4 2 3 3 2" xfId="41078" xr:uid="{00000000-0005-0000-0000-0000BF960000}"/>
    <cellStyle name="40% - Accent4 2 3 4" xfId="18596" xr:uid="{00000000-0005-0000-0000-00004B310000}"/>
    <cellStyle name="40% - Accent4 2 3 4 2" xfId="41079" xr:uid="{00000000-0005-0000-0000-0000C0960000}"/>
    <cellStyle name="40% - Accent4 2 4" xfId="18597" xr:uid="{00000000-0005-0000-0000-00004C310000}"/>
    <cellStyle name="40% - Accent4 2 5" xfId="18598" xr:uid="{00000000-0005-0000-0000-00004D310000}"/>
    <cellStyle name="40% - Accent4 2 5 2" xfId="41080" xr:uid="{00000000-0005-0000-0000-0000C1960000}"/>
    <cellStyle name="40% - Accent4 2 6" xfId="18599" xr:uid="{00000000-0005-0000-0000-00004E310000}"/>
    <cellStyle name="40% - Accent4 2 6 2" xfId="41081" xr:uid="{00000000-0005-0000-0000-0000C2960000}"/>
    <cellStyle name="40% - Accent4 2 7" xfId="18600" xr:uid="{00000000-0005-0000-0000-00004F310000}"/>
    <cellStyle name="40% - Accent4 2 7 2" xfId="41082" xr:uid="{00000000-0005-0000-0000-0000C3960000}"/>
    <cellStyle name="40% - Accent4 2 8" xfId="27156" xr:uid="{00000000-0005-0000-0000-000009000000}"/>
    <cellStyle name="40% - Accent4 3" xfId="1858" xr:uid="{00000000-0005-0000-0000-000050310000}"/>
    <cellStyle name="40% - Accent4 3 2" xfId="4983" xr:uid="{00000000-0005-0000-0000-000051310000}"/>
    <cellStyle name="40% - Accent4 3 2 2" xfId="18601" xr:uid="{00000000-0005-0000-0000-000052310000}"/>
    <cellStyle name="40% - Accent4 3 2 2 2" xfId="41083" xr:uid="{00000000-0005-0000-0000-0000C4960000}"/>
    <cellStyle name="40% - Accent4 3 2 3" xfId="18602" xr:uid="{00000000-0005-0000-0000-000053310000}"/>
    <cellStyle name="40% - Accent4 3 2 3 2" xfId="41084" xr:uid="{00000000-0005-0000-0000-0000C5960000}"/>
    <cellStyle name="40% - Accent4 4" xfId="6373" xr:uid="{00000000-0005-0000-0000-000054310000}"/>
    <cellStyle name="40% - Accent4 4 2" xfId="18603" xr:uid="{00000000-0005-0000-0000-000055310000}"/>
    <cellStyle name="40% - Accent4 4 2 2" xfId="41085" xr:uid="{00000000-0005-0000-0000-0000C7960000}"/>
    <cellStyle name="40% - Accent4 4 3" xfId="18604" xr:uid="{00000000-0005-0000-0000-000056310000}"/>
    <cellStyle name="40% - Accent4 4 3 2" xfId="41086" xr:uid="{00000000-0005-0000-0000-0000C8960000}"/>
    <cellStyle name="40% - Accent4 4 4" xfId="18605" xr:uid="{00000000-0005-0000-0000-000057310000}"/>
    <cellStyle name="40% - Accent4 4 4 2" xfId="41087" xr:uid="{00000000-0005-0000-0000-0000C9960000}"/>
    <cellStyle name="40% - Accent4 4 5" xfId="30113" xr:uid="{00000000-0005-0000-0000-0000C6960000}"/>
    <cellStyle name="40% - Accent4 5" xfId="9237" xr:uid="{00000000-0005-0000-0000-000058310000}"/>
    <cellStyle name="40% - Accent4 5 2" xfId="31886" xr:uid="{00000000-0005-0000-0000-0000CA960000}"/>
    <cellStyle name="40% - Accent4 6" xfId="18606" xr:uid="{00000000-0005-0000-0000-000059310000}"/>
    <cellStyle name="40% - Accent4 6 2" xfId="41088" xr:uid="{00000000-0005-0000-0000-0000CB960000}"/>
    <cellStyle name="40% - Accent4 7" xfId="18607" xr:uid="{00000000-0005-0000-0000-00005A310000}"/>
    <cellStyle name="40% - Accent4 7 2" xfId="41089" xr:uid="{00000000-0005-0000-0000-0000CC960000}"/>
    <cellStyle name="40% - Accent4 8" xfId="27134" xr:uid="{00000000-0005-0000-0000-00005B310000}"/>
    <cellStyle name="40% - Accent4 8 2" xfId="49525" xr:uid="{00000000-0005-0000-0000-0000CD960000}"/>
    <cellStyle name="40% - Accent4 9" xfId="28254" xr:uid="{00000000-0005-0000-0000-0000CE960000}"/>
    <cellStyle name="40% - Accent5" xfId="1859" builtinId="47" customBuiltin="1"/>
    <cellStyle name="40% - Accent5 2" xfId="1860" xr:uid="{00000000-0005-0000-0000-00005D310000}"/>
    <cellStyle name="40% - Accent5 2 2" xfId="1861" xr:uid="{00000000-0005-0000-0000-00005E310000}"/>
    <cellStyle name="40% - Accent5 2 2 2" xfId="18608" xr:uid="{00000000-0005-0000-0000-00005F310000}"/>
    <cellStyle name="40% - Accent5 2 2 2 2" xfId="41090" xr:uid="{00000000-0005-0000-0000-0000CF960000}"/>
    <cellStyle name="40% - Accent5 2 2 3" xfId="18609" xr:uid="{00000000-0005-0000-0000-000060310000}"/>
    <cellStyle name="40% - Accent5 2 2 3 2" xfId="41091" xr:uid="{00000000-0005-0000-0000-0000D0960000}"/>
    <cellStyle name="40% - Accent5 2 2 4" xfId="18610" xr:uid="{00000000-0005-0000-0000-000061310000}"/>
    <cellStyle name="40% - Accent5 2 2 4 2" xfId="41092" xr:uid="{00000000-0005-0000-0000-0000D1960000}"/>
    <cellStyle name="40% - Accent5 2 3" xfId="18611" xr:uid="{00000000-0005-0000-0000-000062310000}"/>
    <cellStyle name="40% - Accent5 2 3 2" xfId="18612" xr:uid="{00000000-0005-0000-0000-000063310000}"/>
    <cellStyle name="40% - Accent5 2 3 2 2" xfId="41094" xr:uid="{00000000-0005-0000-0000-0000D3960000}"/>
    <cellStyle name="40% - Accent5 2 3 3" xfId="18613" xr:uid="{00000000-0005-0000-0000-000064310000}"/>
    <cellStyle name="40% - Accent5 2 3 3 2" xfId="41095" xr:uid="{00000000-0005-0000-0000-0000D4960000}"/>
    <cellStyle name="40% - Accent5 2 3 4" xfId="18614" xr:uid="{00000000-0005-0000-0000-000065310000}"/>
    <cellStyle name="40% - Accent5 2 3 4 2" xfId="41096" xr:uid="{00000000-0005-0000-0000-0000D5960000}"/>
    <cellStyle name="40% - Accent5 2 3 5" xfId="41093" xr:uid="{00000000-0005-0000-0000-0000D2960000}"/>
    <cellStyle name="40% - Accent5 2 4" xfId="18615" xr:uid="{00000000-0005-0000-0000-000066310000}"/>
    <cellStyle name="40% - Accent5 2 5" xfId="18616" xr:uid="{00000000-0005-0000-0000-000067310000}"/>
    <cellStyle name="40% - Accent5 2 5 2" xfId="41097" xr:uid="{00000000-0005-0000-0000-0000D6960000}"/>
    <cellStyle name="40% - Accent5 2 6" xfId="18617" xr:uid="{00000000-0005-0000-0000-000068310000}"/>
    <cellStyle name="40% - Accent5 2 6 2" xfId="41098" xr:uid="{00000000-0005-0000-0000-0000D7960000}"/>
    <cellStyle name="40% - Accent5 2 7" xfId="18618" xr:uid="{00000000-0005-0000-0000-000069310000}"/>
    <cellStyle name="40% - Accent5 2 7 2" xfId="41099" xr:uid="{00000000-0005-0000-0000-0000D8960000}"/>
    <cellStyle name="40% - Accent5 2 8" xfId="27157" xr:uid="{00000000-0005-0000-0000-00000A000000}"/>
    <cellStyle name="40% - Accent5 3" xfId="4984" xr:uid="{00000000-0005-0000-0000-00006A310000}"/>
    <cellStyle name="40% - Accent5 3 2" xfId="18619" xr:uid="{00000000-0005-0000-0000-00006B310000}"/>
    <cellStyle name="40% - Accent5 3 2 2" xfId="18620" xr:uid="{00000000-0005-0000-0000-00006C310000}"/>
    <cellStyle name="40% - Accent5 3 2 2 2" xfId="41101" xr:uid="{00000000-0005-0000-0000-0000DA960000}"/>
    <cellStyle name="40% - Accent5 3 2 3" xfId="18621" xr:uid="{00000000-0005-0000-0000-00006D310000}"/>
    <cellStyle name="40% - Accent5 3 2 3 2" xfId="41102" xr:uid="{00000000-0005-0000-0000-0000DB960000}"/>
    <cellStyle name="40% - Accent5 3 2 4" xfId="41100" xr:uid="{00000000-0005-0000-0000-0000D9960000}"/>
    <cellStyle name="40% - Accent5 4" xfId="6374" xr:uid="{00000000-0005-0000-0000-00006E310000}"/>
    <cellStyle name="40% - Accent5 4 2" xfId="18622" xr:uid="{00000000-0005-0000-0000-00006F310000}"/>
    <cellStyle name="40% - Accent5 4 2 2" xfId="41103" xr:uid="{00000000-0005-0000-0000-0000DD960000}"/>
    <cellStyle name="40% - Accent5 4 3" xfId="18623" xr:uid="{00000000-0005-0000-0000-000070310000}"/>
    <cellStyle name="40% - Accent5 4 3 2" xfId="41104" xr:uid="{00000000-0005-0000-0000-0000DE960000}"/>
    <cellStyle name="40% - Accent5 4 4" xfId="18624" xr:uid="{00000000-0005-0000-0000-000071310000}"/>
    <cellStyle name="40% - Accent5 4 4 2" xfId="41105" xr:uid="{00000000-0005-0000-0000-0000DF960000}"/>
    <cellStyle name="40% - Accent5 4 5" xfId="30114" xr:uid="{00000000-0005-0000-0000-0000DC960000}"/>
    <cellStyle name="40% - Accent5 5" xfId="9238" xr:uid="{00000000-0005-0000-0000-000072310000}"/>
    <cellStyle name="40% - Accent5 5 2" xfId="31887" xr:uid="{00000000-0005-0000-0000-0000E0960000}"/>
    <cellStyle name="40% - Accent5 6" xfId="18625" xr:uid="{00000000-0005-0000-0000-000073310000}"/>
    <cellStyle name="40% - Accent5 6 2" xfId="41106" xr:uid="{00000000-0005-0000-0000-0000E1960000}"/>
    <cellStyle name="40% - Accent5 7" xfId="18626" xr:uid="{00000000-0005-0000-0000-000074310000}"/>
    <cellStyle name="40% - Accent5 7 2" xfId="41107" xr:uid="{00000000-0005-0000-0000-0000E2960000}"/>
    <cellStyle name="40% - Accent5 8" xfId="27137" xr:uid="{00000000-0005-0000-0000-000075310000}"/>
    <cellStyle name="40% - Accent5 8 2" xfId="49528" xr:uid="{00000000-0005-0000-0000-0000E3960000}"/>
    <cellStyle name="40% - Accent5 9" xfId="28255" xr:uid="{00000000-0005-0000-0000-0000E4960000}"/>
    <cellStyle name="40% - Accent6" xfId="1862" builtinId="51" customBuiltin="1"/>
    <cellStyle name="40% - Accent6 2" xfId="1863" xr:uid="{00000000-0005-0000-0000-000077310000}"/>
    <cellStyle name="40% - Accent6 2 2" xfId="1864" xr:uid="{00000000-0005-0000-0000-000078310000}"/>
    <cellStyle name="40% - Accent6 2 2 2" xfId="18627" xr:uid="{00000000-0005-0000-0000-000079310000}"/>
    <cellStyle name="40% - Accent6 2 2 2 2" xfId="41108" xr:uid="{00000000-0005-0000-0000-0000E5960000}"/>
    <cellStyle name="40% - Accent6 2 2 3" xfId="18628" xr:uid="{00000000-0005-0000-0000-00007A310000}"/>
    <cellStyle name="40% - Accent6 2 2 3 2" xfId="41109" xr:uid="{00000000-0005-0000-0000-0000E6960000}"/>
    <cellStyle name="40% - Accent6 2 2 4" xfId="18629" xr:uid="{00000000-0005-0000-0000-00007B310000}"/>
    <cellStyle name="40% - Accent6 2 2 4 2" xfId="41110" xr:uid="{00000000-0005-0000-0000-0000E7960000}"/>
    <cellStyle name="40% - Accent6 2 3" xfId="4985" xr:uid="{00000000-0005-0000-0000-00007C310000}"/>
    <cellStyle name="40% - Accent6 2 3 2" xfId="18630" xr:uid="{00000000-0005-0000-0000-00007D310000}"/>
    <cellStyle name="40% - Accent6 2 3 2 2" xfId="41111" xr:uid="{00000000-0005-0000-0000-0000E8960000}"/>
    <cellStyle name="40% - Accent6 2 3 3" xfId="18631" xr:uid="{00000000-0005-0000-0000-00007E310000}"/>
    <cellStyle name="40% - Accent6 2 3 3 2" xfId="41112" xr:uid="{00000000-0005-0000-0000-0000E9960000}"/>
    <cellStyle name="40% - Accent6 2 3 4" xfId="18632" xr:uid="{00000000-0005-0000-0000-00007F310000}"/>
    <cellStyle name="40% - Accent6 2 3 4 2" xfId="41113" xr:uid="{00000000-0005-0000-0000-0000EA960000}"/>
    <cellStyle name="40% - Accent6 2 4" xfId="18633" xr:uid="{00000000-0005-0000-0000-000080310000}"/>
    <cellStyle name="40% - Accent6 2 5" xfId="18634" xr:uid="{00000000-0005-0000-0000-000081310000}"/>
    <cellStyle name="40% - Accent6 2 5 2" xfId="41114" xr:uid="{00000000-0005-0000-0000-0000EB960000}"/>
    <cellStyle name="40% - Accent6 2 6" xfId="18635" xr:uid="{00000000-0005-0000-0000-000082310000}"/>
    <cellStyle name="40% - Accent6 2 6 2" xfId="41115" xr:uid="{00000000-0005-0000-0000-0000EC960000}"/>
    <cellStyle name="40% - Accent6 2 7" xfId="18636" xr:uid="{00000000-0005-0000-0000-000083310000}"/>
    <cellStyle name="40% - Accent6 2 7 2" xfId="41116" xr:uid="{00000000-0005-0000-0000-0000ED960000}"/>
    <cellStyle name="40% - Accent6 2 8" xfId="27158" xr:uid="{00000000-0005-0000-0000-00000B000000}"/>
    <cellStyle name="40% - Accent6 3" xfId="1865" xr:uid="{00000000-0005-0000-0000-000084310000}"/>
    <cellStyle name="40% - Accent6 3 2" xfId="4986" xr:uid="{00000000-0005-0000-0000-000085310000}"/>
    <cellStyle name="40% - Accent6 3 2 2" xfId="18637" xr:uid="{00000000-0005-0000-0000-000086310000}"/>
    <cellStyle name="40% - Accent6 3 2 2 2" xfId="41117" xr:uid="{00000000-0005-0000-0000-0000EE960000}"/>
    <cellStyle name="40% - Accent6 3 2 3" xfId="18638" xr:uid="{00000000-0005-0000-0000-000087310000}"/>
    <cellStyle name="40% - Accent6 3 2 3 2" xfId="41118" xr:uid="{00000000-0005-0000-0000-0000EF960000}"/>
    <cellStyle name="40% - Accent6 4" xfId="6375" xr:uid="{00000000-0005-0000-0000-000088310000}"/>
    <cellStyle name="40% - Accent6 4 2" xfId="18639" xr:uid="{00000000-0005-0000-0000-000089310000}"/>
    <cellStyle name="40% - Accent6 4 2 2" xfId="41119" xr:uid="{00000000-0005-0000-0000-0000F1960000}"/>
    <cellStyle name="40% - Accent6 4 3" xfId="18640" xr:uid="{00000000-0005-0000-0000-00008A310000}"/>
    <cellStyle name="40% - Accent6 4 3 2" xfId="41120" xr:uid="{00000000-0005-0000-0000-0000F2960000}"/>
    <cellStyle name="40% - Accent6 4 4" xfId="18641" xr:uid="{00000000-0005-0000-0000-00008B310000}"/>
    <cellStyle name="40% - Accent6 4 4 2" xfId="41121" xr:uid="{00000000-0005-0000-0000-0000F3960000}"/>
    <cellStyle name="40% - Accent6 4 5" xfId="30115" xr:uid="{00000000-0005-0000-0000-0000F0960000}"/>
    <cellStyle name="40% - Accent6 5" xfId="9239" xr:uid="{00000000-0005-0000-0000-00008C310000}"/>
    <cellStyle name="40% - Accent6 5 2" xfId="31888" xr:uid="{00000000-0005-0000-0000-0000F4960000}"/>
    <cellStyle name="40% - Accent6 6" xfId="18642" xr:uid="{00000000-0005-0000-0000-00008D310000}"/>
    <cellStyle name="40% - Accent6 6 2" xfId="41122" xr:uid="{00000000-0005-0000-0000-0000F5960000}"/>
    <cellStyle name="40% - Accent6 7" xfId="18643" xr:uid="{00000000-0005-0000-0000-00008E310000}"/>
    <cellStyle name="40% - Accent6 7 2" xfId="41123" xr:uid="{00000000-0005-0000-0000-0000F6960000}"/>
    <cellStyle name="40% - Accent6 8" xfId="27140" xr:uid="{00000000-0005-0000-0000-00008F310000}"/>
    <cellStyle name="40% - Accent6 8 2" xfId="49531" xr:uid="{00000000-0005-0000-0000-0000F7960000}"/>
    <cellStyle name="40% - Accent6 9" xfId="28256" xr:uid="{00000000-0005-0000-0000-0000F8960000}"/>
    <cellStyle name="40% - Akzent1" xfId="4934" xr:uid="{00000000-0005-0000-0000-000090310000}"/>
    <cellStyle name="40% - Akzent2" xfId="4935" xr:uid="{00000000-0005-0000-0000-000091310000}"/>
    <cellStyle name="40% - Akzent3" xfId="4936" xr:uid="{00000000-0005-0000-0000-000092310000}"/>
    <cellStyle name="40% - Akzent4" xfId="4937" xr:uid="{00000000-0005-0000-0000-000093310000}"/>
    <cellStyle name="40% - Akzent5" xfId="4938" xr:uid="{00000000-0005-0000-0000-000094310000}"/>
    <cellStyle name="40% - Akzent6" xfId="4939" xr:uid="{00000000-0005-0000-0000-000095310000}"/>
    <cellStyle name="60 % - Markeringsfarve1 10" xfId="1866" xr:uid="{00000000-0005-0000-0000-000096310000}"/>
    <cellStyle name="60 % - Markeringsfarve1 11" xfId="1867" xr:uid="{00000000-0005-0000-0000-000097310000}"/>
    <cellStyle name="60 % - Markeringsfarve1 12" xfId="1868" xr:uid="{00000000-0005-0000-0000-000098310000}"/>
    <cellStyle name="60 % - Markeringsfarve1 13" xfId="1869" xr:uid="{00000000-0005-0000-0000-000099310000}"/>
    <cellStyle name="60 % - Markeringsfarve1 14" xfId="1870" xr:uid="{00000000-0005-0000-0000-00009A310000}"/>
    <cellStyle name="60 % - Markeringsfarve1 2" xfId="1871" xr:uid="{00000000-0005-0000-0000-00009B310000}"/>
    <cellStyle name="60 % - Markeringsfarve1 2 10" xfId="1872" xr:uid="{00000000-0005-0000-0000-00009C310000}"/>
    <cellStyle name="60 % - Markeringsfarve1 2 11" xfId="1873" xr:uid="{00000000-0005-0000-0000-00009D310000}"/>
    <cellStyle name="60 % - Markeringsfarve1 2 12" xfId="1874" xr:uid="{00000000-0005-0000-0000-00009E310000}"/>
    <cellStyle name="60 % - Markeringsfarve1 2 13" xfId="1875" xr:uid="{00000000-0005-0000-0000-00009F310000}"/>
    <cellStyle name="60 % - Markeringsfarve1 2 14" xfId="1876" xr:uid="{00000000-0005-0000-0000-0000A0310000}"/>
    <cellStyle name="60 % - Markeringsfarve1 2 15" xfId="1877" xr:uid="{00000000-0005-0000-0000-0000A1310000}"/>
    <cellStyle name="60 % - Markeringsfarve1 2 16" xfId="4909" xr:uid="{00000000-0005-0000-0000-0000A2310000}"/>
    <cellStyle name="60 % - Markeringsfarve1 2 2" xfId="1878" xr:uid="{00000000-0005-0000-0000-0000A3310000}"/>
    <cellStyle name="60 % - Markeringsfarve1 2 2 2" xfId="1879" xr:uid="{00000000-0005-0000-0000-0000A4310000}"/>
    <cellStyle name="60 % - Markeringsfarve1 2 2 3" xfId="1880" xr:uid="{00000000-0005-0000-0000-0000A5310000}"/>
    <cellStyle name="60 % - Markeringsfarve1 2 3" xfId="1881" xr:uid="{00000000-0005-0000-0000-0000A6310000}"/>
    <cellStyle name="60 % - Markeringsfarve1 2 3 2" xfId="1882" xr:uid="{00000000-0005-0000-0000-0000A7310000}"/>
    <cellStyle name="60 % - Markeringsfarve1 2 3 3" xfId="1883" xr:uid="{00000000-0005-0000-0000-0000A8310000}"/>
    <cellStyle name="60 % - Markeringsfarve1 2 4" xfId="1884" xr:uid="{00000000-0005-0000-0000-0000A9310000}"/>
    <cellStyle name="60 % - Markeringsfarve1 2 4 2" xfId="1885" xr:uid="{00000000-0005-0000-0000-0000AA310000}"/>
    <cellStyle name="60 % - Markeringsfarve1 2 4 3" xfId="1886" xr:uid="{00000000-0005-0000-0000-0000AB310000}"/>
    <cellStyle name="60 % - Markeringsfarve1 2 5" xfId="1887" xr:uid="{00000000-0005-0000-0000-0000AC310000}"/>
    <cellStyle name="60 % - Markeringsfarve1 2 5 2" xfId="1888" xr:uid="{00000000-0005-0000-0000-0000AD310000}"/>
    <cellStyle name="60 % - Markeringsfarve1 2 5 3" xfId="1889" xr:uid="{00000000-0005-0000-0000-0000AE310000}"/>
    <cellStyle name="60 % - Markeringsfarve1 2 6" xfId="1890" xr:uid="{00000000-0005-0000-0000-0000AF310000}"/>
    <cellStyle name="60 % - Markeringsfarve1 2 7" xfId="1891" xr:uid="{00000000-0005-0000-0000-0000B0310000}"/>
    <cellStyle name="60 % - Markeringsfarve1 2 8" xfId="1892" xr:uid="{00000000-0005-0000-0000-0000B1310000}"/>
    <cellStyle name="60 % - Markeringsfarve1 2 9" xfId="1893" xr:uid="{00000000-0005-0000-0000-0000B2310000}"/>
    <cellStyle name="60 % - Markeringsfarve1 3" xfId="1894" xr:uid="{00000000-0005-0000-0000-0000B3310000}"/>
    <cellStyle name="60 % - Markeringsfarve1 3 2" xfId="1895" xr:uid="{00000000-0005-0000-0000-0000B4310000}"/>
    <cellStyle name="60 % - Markeringsfarve1 3 3" xfId="1896" xr:uid="{00000000-0005-0000-0000-0000B5310000}"/>
    <cellStyle name="60 % - Markeringsfarve1 3 4" xfId="1897" xr:uid="{00000000-0005-0000-0000-0000B6310000}"/>
    <cellStyle name="60 % - Markeringsfarve1 3 5" xfId="1898" xr:uid="{00000000-0005-0000-0000-0000B7310000}"/>
    <cellStyle name="60 % - Markeringsfarve1 4" xfId="1899" xr:uid="{00000000-0005-0000-0000-0000B8310000}"/>
    <cellStyle name="60 % - Markeringsfarve1 4 2" xfId="1900" xr:uid="{00000000-0005-0000-0000-0000B9310000}"/>
    <cellStyle name="60 % - Markeringsfarve1 4 3" xfId="1901" xr:uid="{00000000-0005-0000-0000-0000BA310000}"/>
    <cellStyle name="60 % - Markeringsfarve1 5" xfId="1902" xr:uid="{00000000-0005-0000-0000-0000BB310000}"/>
    <cellStyle name="60 % - Markeringsfarve1 5 2" xfId="1903" xr:uid="{00000000-0005-0000-0000-0000BC310000}"/>
    <cellStyle name="60 % - Markeringsfarve1 5 3" xfId="1904" xr:uid="{00000000-0005-0000-0000-0000BD310000}"/>
    <cellStyle name="60 % - Markeringsfarve1 6" xfId="1905" xr:uid="{00000000-0005-0000-0000-0000BE310000}"/>
    <cellStyle name="60 % - Markeringsfarve1 6 2" xfId="1906" xr:uid="{00000000-0005-0000-0000-0000BF310000}"/>
    <cellStyle name="60 % - Markeringsfarve1 6 3" xfId="1907" xr:uid="{00000000-0005-0000-0000-0000C0310000}"/>
    <cellStyle name="60 % - Markeringsfarve1 7" xfId="1908" xr:uid="{00000000-0005-0000-0000-0000C1310000}"/>
    <cellStyle name="60 % - Markeringsfarve1 8" xfId="1909" xr:uid="{00000000-0005-0000-0000-0000C2310000}"/>
    <cellStyle name="60 % - Markeringsfarve1 9" xfId="1910" xr:uid="{00000000-0005-0000-0000-0000C3310000}"/>
    <cellStyle name="60 % - Markeringsfarve2 10" xfId="1911" xr:uid="{00000000-0005-0000-0000-0000C4310000}"/>
    <cellStyle name="60 % - Markeringsfarve2 11" xfId="1912" xr:uid="{00000000-0005-0000-0000-0000C5310000}"/>
    <cellStyle name="60 % - Markeringsfarve2 12" xfId="1913" xr:uid="{00000000-0005-0000-0000-0000C6310000}"/>
    <cellStyle name="60 % - Markeringsfarve2 13" xfId="1914" xr:uid="{00000000-0005-0000-0000-0000C7310000}"/>
    <cellStyle name="60 % - Markeringsfarve2 14" xfId="1915" xr:uid="{00000000-0005-0000-0000-0000C8310000}"/>
    <cellStyle name="60 % - Markeringsfarve2 2" xfId="1916" xr:uid="{00000000-0005-0000-0000-0000C9310000}"/>
    <cellStyle name="60 % - Markeringsfarve2 2 10" xfId="1917" xr:uid="{00000000-0005-0000-0000-0000CA310000}"/>
    <cellStyle name="60 % - Markeringsfarve2 2 11" xfId="1918" xr:uid="{00000000-0005-0000-0000-0000CB310000}"/>
    <cellStyle name="60 % - Markeringsfarve2 2 12" xfId="1919" xr:uid="{00000000-0005-0000-0000-0000CC310000}"/>
    <cellStyle name="60 % - Markeringsfarve2 2 13" xfId="1920" xr:uid="{00000000-0005-0000-0000-0000CD310000}"/>
    <cellStyle name="60 % - Markeringsfarve2 2 14" xfId="1921" xr:uid="{00000000-0005-0000-0000-0000CE310000}"/>
    <cellStyle name="60 % - Markeringsfarve2 2 15" xfId="1922" xr:uid="{00000000-0005-0000-0000-0000CF310000}"/>
    <cellStyle name="60 % - Markeringsfarve2 2 16" xfId="18644" xr:uid="{00000000-0005-0000-0000-0000D0310000}"/>
    <cellStyle name="60 % - Markeringsfarve2 2 2" xfId="1923" xr:uid="{00000000-0005-0000-0000-0000D1310000}"/>
    <cellStyle name="60 % - Markeringsfarve2 2 2 2" xfId="1924" xr:uid="{00000000-0005-0000-0000-0000D2310000}"/>
    <cellStyle name="60 % - Markeringsfarve2 2 2 3" xfId="1925" xr:uid="{00000000-0005-0000-0000-0000D3310000}"/>
    <cellStyle name="60 % - Markeringsfarve2 2 3" xfId="1926" xr:uid="{00000000-0005-0000-0000-0000D4310000}"/>
    <cellStyle name="60 % - Markeringsfarve2 2 3 2" xfId="1927" xr:uid="{00000000-0005-0000-0000-0000D5310000}"/>
    <cellStyle name="60 % - Markeringsfarve2 2 3 3" xfId="1928" xr:uid="{00000000-0005-0000-0000-0000D6310000}"/>
    <cellStyle name="60 % - Markeringsfarve2 2 4" xfId="1929" xr:uid="{00000000-0005-0000-0000-0000D7310000}"/>
    <cellStyle name="60 % - Markeringsfarve2 2 4 2" xfId="1930" xr:uid="{00000000-0005-0000-0000-0000D8310000}"/>
    <cellStyle name="60 % - Markeringsfarve2 2 4 3" xfId="1931" xr:uid="{00000000-0005-0000-0000-0000D9310000}"/>
    <cellStyle name="60 % - Markeringsfarve2 2 5" xfId="1932" xr:uid="{00000000-0005-0000-0000-0000DA310000}"/>
    <cellStyle name="60 % - Markeringsfarve2 2 5 2" xfId="1933" xr:uid="{00000000-0005-0000-0000-0000DB310000}"/>
    <cellStyle name="60 % - Markeringsfarve2 2 6" xfId="1934" xr:uid="{00000000-0005-0000-0000-0000DC310000}"/>
    <cellStyle name="60 % - Markeringsfarve2 2 7" xfId="1935" xr:uid="{00000000-0005-0000-0000-0000DD310000}"/>
    <cellStyle name="60 % - Markeringsfarve2 2 8" xfId="1936" xr:uid="{00000000-0005-0000-0000-0000DE310000}"/>
    <cellStyle name="60 % - Markeringsfarve2 2 9" xfId="1937" xr:uid="{00000000-0005-0000-0000-0000DF310000}"/>
    <cellStyle name="60 % - Markeringsfarve2 3" xfId="1938" xr:uid="{00000000-0005-0000-0000-0000E0310000}"/>
    <cellStyle name="60 % - Markeringsfarve2 3 2" xfId="1939" xr:uid="{00000000-0005-0000-0000-0000E1310000}"/>
    <cellStyle name="60 % - Markeringsfarve2 3 3" xfId="1940" xr:uid="{00000000-0005-0000-0000-0000E2310000}"/>
    <cellStyle name="60 % - Markeringsfarve2 3 4" xfId="1941" xr:uid="{00000000-0005-0000-0000-0000E3310000}"/>
    <cellStyle name="60 % - Markeringsfarve2 3 5" xfId="1942" xr:uid="{00000000-0005-0000-0000-0000E4310000}"/>
    <cellStyle name="60 % - Markeringsfarve2 4" xfId="1943" xr:uid="{00000000-0005-0000-0000-0000E5310000}"/>
    <cellStyle name="60 % - Markeringsfarve2 4 2" xfId="1944" xr:uid="{00000000-0005-0000-0000-0000E6310000}"/>
    <cellStyle name="60 % - Markeringsfarve2 4 3" xfId="1945" xr:uid="{00000000-0005-0000-0000-0000E7310000}"/>
    <cellStyle name="60 % - Markeringsfarve2 5" xfId="1946" xr:uid="{00000000-0005-0000-0000-0000E8310000}"/>
    <cellStyle name="60 % - Markeringsfarve2 5 2" xfId="1947" xr:uid="{00000000-0005-0000-0000-0000E9310000}"/>
    <cellStyle name="60 % - Markeringsfarve2 5 3" xfId="1948" xr:uid="{00000000-0005-0000-0000-0000EA310000}"/>
    <cellStyle name="60 % - Markeringsfarve2 6" xfId="1949" xr:uid="{00000000-0005-0000-0000-0000EB310000}"/>
    <cellStyle name="60 % - Markeringsfarve2 6 2" xfId="1950" xr:uid="{00000000-0005-0000-0000-0000EC310000}"/>
    <cellStyle name="60 % - Markeringsfarve2 6 3" xfId="1951" xr:uid="{00000000-0005-0000-0000-0000ED310000}"/>
    <cellStyle name="60 % - Markeringsfarve2 7" xfId="1952" xr:uid="{00000000-0005-0000-0000-0000EE310000}"/>
    <cellStyle name="60 % - Markeringsfarve2 8" xfId="1953" xr:uid="{00000000-0005-0000-0000-0000EF310000}"/>
    <cellStyle name="60 % - Markeringsfarve2 9" xfId="1954" xr:uid="{00000000-0005-0000-0000-0000F0310000}"/>
    <cellStyle name="60 % - Markeringsfarve3 10" xfId="1955" xr:uid="{00000000-0005-0000-0000-0000F1310000}"/>
    <cellStyle name="60 % - Markeringsfarve3 11" xfId="1956" xr:uid="{00000000-0005-0000-0000-0000F2310000}"/>
    <cellStyle name="60 % - Markeringsfarve3 12" xfId="1957" xr:uid="{00000000-0005-0000-0000-0000F3310000}"/>
    <cellStyle name="60 % - Markeringsfarve3 13" xfId="1958" xr:uid="{00000000-0005-0000-0000-0000F4310000}"/>
    <cellStyle name="60 % - Markeringsfarve3 14" xfId="1959" xr:uid="{00000000-0005-0000-0000-0000F5310000}"/>
    <cellStyle name="60 % - Markeringsfarve3 2" xfId="1960" xr:uid="{00000000-0005-0000-0000-0000F6310000}"/>
    <cellStyle name="60 % - Markeringsfarve3 2 10" xfId="1961" xr:uid="{00000000-0005-0000-0000-0000F7310000}"/>
    <cellStyle name="60 % - Markeringsfarve3 2 11" xfId="1962" xr:uid="{00000000-0005-0000-0000-0000F8310000}"/>
    <cellStyle name="60 % - Markeringsfarve3 2 12" xfId="1963" xr:uid="{00000000-0005-0000-0000-0000F9310000}"/>
    <cellStyle name="60 % - Markeringsfarve3 2 13" xfId="1964" xr:uid="{00000000-0005-0000-0000-0000FA310000}"/>
    <cellStyle name="60 % - Markeringsfarve3 2 14" xfId="1965" xr:uid="{00000000-0005-0000-0000-0000FB310000}"/>
    <cellStyle name="60 % - Markeringsfarve3 2 15" xfId="1966" xr:uid="{00000000-0005-0000-0000-0000FC310000}"/>
    <cellStyle name="60 % - Markeringsfarve3 2 16" xfId="4910" xr:uid="{00000000-0005-0000-0000-0000FD310000}"/>
    <cellStyle name="60 % - Markeringsfarve3 2 2" xfId="1967" xr:uid="{00000000-0005-0000-0000-0000FE310000}"/>
    <cellStyle name="60 % - Markeringsfarve3 2 2 2" xfId="1968" xr:uid="{00000000-0005-0000-0000-0000FF310000}"/>
    <cellStyle name="60 % - Markeringsfarve3 2 2 3" xfId="1969" xr:uid="{00000000-0005-0000-0000-000000320000}"/>
    <cellStyle name="60 % - Markeringsfarve3 2 3" xfId="1970" xr:uid="{00000000-0005-0000-0000-000001320000}"/>
    <cellStyle name="60 % - Markeringsfarve3 2 3 2" xfId="1971" xr:uid="{00000000-0005-0000-0000-000002320000}"/>
    <cellStyle name="60 % - Markeringsfarve3 2 3 3" xfId="1972" xr:uid="{00000000-0005-0000-0000-000003320000}"/>
    <cellStyle name="60 % - Markeringsfarve3 2 4" xfId="1973" xr:uid="{00000000-0005-0000-0000-000004320000}"/>
    <cellStyle name="60 % - Markeringsfarve3 2 4 2" xfId="1974" xr:uid="{00000000-0005-0000-0000-000005320000}"/>
    <cellStyle name="60 % - Markeringsfarve3 2 4 3" xfId="1975" xr:uid="{00000000-0005-0000-0000-000006320000}"/>
    <cellStyle name="60 % - Markeringsfarve3 2 5" xfId="1976" xr:uid="{00000000-0005-0000-0000-000007320000}"/>
    <cellStyle name="60 % - Markeringsfarve3 2 5 2" xfId="1977" xr:uid="{00000000-0005-0000-0000-000008320000}"/>
    <cellStyle name="60 % - Markeringsfarve3 2 5 3" xfId="1978" xr:uid="{00000000-0005-0000-0000-000009320000}"/>
    <cellStyle name="60 % - Markeringsfarve3 2 6" xfId="1979" xr:uid="{00000000-0005-0000-0000-00000A320000}"/>
    <cellStyle name="60 % - Markeringsfarve3 2 7" xfId="1980" xr:uid="{00000000-0005-0000-0000-00000B320000}"/>
    <cellStyle name="60 % - Markeringsfarve3 2 8" xfId="1981" xr:uid="{00000000-0005-0000-0000-00000C320000}"/>
    <cellStyle name="60 % - Markeringsfarve3 2 9" xfId="1982" xr:uid="{00000000-0005-0000-0000-00000D320000}"/>
    <cellStyle name="60 % - Markeringsfarve3 3" xfId="1983" xr:uid="{00000000-0005-0000-0000-00000E320000}"/>
    <cellStyle name="60 % - Markeringsfarve3 3 2" xfId="1984" xr:uid="{00000000-0005-0000-0000-00000F320000}"/>
    <cellStyle name="60 % - Markeringsfarve3 3 3" xfId="1985" xr:uid="{00000000-0005-0000-0000-000010320000}"/>
    <cellStyle name="60 % - Markeringsfarve3 3 4" xfId="1986" xr:uid="{00000000-0005-0000-0000-000011320000}"/>
    <cellStyle name="60 % - Markeringsfarve3 3 5" xfId="1987" xr:uid="{00000000-0005-0000-0000-000012320000}"/>
    <cellStyle name="60 % - Markeringsfarve3 4" xfId="1988" xr:uid="{00000000-0005-0000-0000-000013320000}"/>
    <cellStyle name="60 % - Markeringsfarve3 4 2" xfId="1989" xr:uid="{00000000-0005-0000-0000-000014320000}"/>
    <cellStyle name="60 % - Markeringsfarve3 4 3" xfId="1990" xr:uid="{00000000-0005-0000-0000-000015320000}"/>
    <cellStyle name="60 % - Markeringsfarve3 5" xfId="1991" xr:uid="{00000000-0005-0000-0000-000016320000}"/>
    <cellStyle name="60 % - Markeringsfarve3 5 2" xfId="1992" xr:uid="{00000000-0005-0000-0000-000017320000}"/>
    <cellStyle name="60 % - Markeringsfarve3 5 3" xfId="1993" xr:uid="{00000000-0005-0000-0000-000018320000}"/>
    <cellStyle name="60 % - Markeringsfarve3 6" xfId="1994" xr:uid="{00000000-0005-0000-0000-000019320000}"/>
    <cellStyle name="60 % - Markeringsfarve3 6 2" xfId="1995" xr:uid="{00000000-0005-0000-0000-00001A320000}"/>
    <cellStyle name="60 % - Markeringsfarve3 6 3" xfId="1996" xr:uid="{00000000-0005-0000-0000-00001B320000}"/>
    <cellStyle name="60 % - Markeringsfarve3 7" xfId="1997" xr:uid="{00000000-0005-0000-0000-00001C320000}"/>
    <cellStyle name="60 % - Markeringsfarve3 8" xfId="1998" xr:uid="{00000000-0005-0000-0000-00001D320000}"/>
    <cellStyle name="60 % - Markeringsfarve3 9" xfId="1999" xr:uid="{00000000-0005-0000-0000-00001E320000}"/>
    <cellStyle name="60 % - Markeringsfarve4 10" xfId="2000" xr:uid="{00000000-0005-0000-0000-00001F320000}"/>
    <cellStyle name="60 % - Markeringsfarve4 11" xfId="2001" xr:uid="{00000000-0005-0000-0000-000020320000}"/>
    <cellStyle name="60 % - Markeringsfarve4 12" xfId="2002" xr:uid="{00000000-0005-0000-0000-000021320000}"/>
    <cellStyle name="60 % - Markeringsfarve4 13" xfId="2003" xr:uid="{00000000-0005-0000-0000-000022320000}"/>
    <cellStyle name="60 % - Markeringsfarve4 14" xfId="2004" xr:uid="{00000000-0005-0000-0000-000023320000}"/>
    <cellStyle name="60 % - Markeringsfarve4 2" xfId="2005" xr:uid="{00000000-0005-0000-0000-000024320000}"/>
    <cellStyle name="60 % - Markeringsfarve4 2 10" xfId="2006" xr:uid="{00000000-0005-0000-0000-000025320000}"/>
    <cellStyle name="60 % - Markeringsfarve4 2 11" xfId="2007" xr:uid="{00000000-0005-0000-0000-000026320000}"/>
    <cellStyle name="60 % - Markeringsfarve4 2 12" xfId="2008" xr:uid="{00000000-0005-0000-0000-000027320000}"/>
    <cellStyle name="60 % - Markeringsfarve4 2 13" xfId="2009" xr:uid="{00000000-0005-0000-0000-000028320000}"/>
    <cellStyle name="60 % - Markeringsfarve4 2 14" xfId="2010" xr:uid="{00000000-0005-0000-0000-000029320000}"/>
    <cellStyle name="60 % - Markeringsfarve4 2 15" xfId="2011" xr:uid="{00000000-0005-0000-0000-00002A320000}"/>
    <cellStyle name="60 % - Markeringsfarve4 2 16" xfId="4911" xr:uid="{00000000-0005-0000-0000-00002B320000}"/>
    <cellStyle name="60 % - Markeringsfarve4 2 2" xfId="2012" xr:uid="{00000000-0005-0000-0000-00002C320000}"/>
    <cellStyle name="60 % - Markeringsfarve4 2 2 2" xfId="2013" xr:uid="{00000000-0005-0000-0000-00002D320000}"/>
    <cellStyle name="60 % - Markeringsfarve4 2 2 3" xfId="2014" xr:uid="{00000000-0005-0000-0000-00002E320000}"/>
    <cellStyle name="60 % - Markeringsfarve4 2 3" xfId="2015" xr:uid="{00000000-0005-0000-0000-00002F320000}"/>
    <cellStyle name="60 % - Markeringsfarve4 2 3 2" xfId="2016" xr:uid="{00000000-0005-0000-0000-000030320000}"/>
    <cellStyle name="60 % - Markeringsfarve4 2 3 3" xfId="2017" xr:uid="{00000000-0005-0000-0000-000031320000}"/>
    <cellStyle name="60 % - Markeringsfarve4 2 4" xfId="2018" xr:uid="{00000000-0005-0000-0000-000032320000}"/>
    <cellStyle name="60 % - Markeringsfarve4 2 4 2" xfId="2019" xr:uid="{00000000-0005-0000-0000-000033320000}"/>
    <cellStyle name="60 % - Markeringsfarve4 2 4 3" xfId="2020" xr:uid="{00000000-0005-0000-0000-000034320000}"/>
    <cellStyle name="60 % - Markeringsfarve4 2 5" xfId="2021" xr:uid="{00000000-0005-0000-0000-000035320000}"/>
    <cellStyle name="60 % - Markeringsfarve4 2 5 2" xfId="2022" xr:uid="{00000000-0005-0000-0000-000036320000}"/>
    <cellStyle name="60 % - Markeringsfarve4 2 5 3" xfId="2023" xr:uid="{00000000-0005-0000-0000-000037320000}"/>
    <cellStyle name="60 % - Markeringsfarve4 2 6" xfId="2024" xr:uid="{00000000-0005-0000-0000-000038320000}"/>
    <cellStyle name="60 % - Markeringsfarve4 2 7" xfId="2025" xr:uid="{00000000-0005-0000-0000-000039320000}"/>
    <cellStyle name="60 % - Markeringsfarve4 2 8" xfId="2026" xr:uid="{00000000-0005-0000-0000-00003A320000}"/>
    <cellStyle name="60 % - Markeringsfarve4 2 9" xfId="2027" xr:uid="{00000000-0005-0000-0000-00003B320000}"/>
    <cellStyle name="60 % - Markeringsfarve4 3" xfId="2028" xr:uid="{00000000-0005-0000-0000-00003C320000}"/>
    <cellStyle name="60 % - Markeringsfarve4 3 2" xfId="2029" xr:uid="{00000000-0005-0000-0000-00003D320000}"/>
    <cellStyle name="60 % - Markeringsfarve4 3 3" xfId="2030" xr:uid="{00000000-0005-0000-0000-00003E320000}"/>
    <cellStyle name="60 % - Markeringsfarve4 3 4" xfId="2031" xr:uid="{00000000-0005-0000-0000-00003F320000}"/>
    <cellStyle name="60 % - Markeringsfarve4 3 5" xfId="2032" xr:uid="{00000000-0005-0000-0000-000040320000}"/>
    <cellStyle name="60 % - Markeringsfarve4 4" xfId="2033" xr:uid="{00000000-0005-0000-0000-000041320000}"/>
    <cellStyle name="60 % - Markeringsfarve4 4 2" xfId="2034" xr:uid="{00000000-0005-0000-0000-000042320000}"/>
    <cellStyle name="60 % - Markeringsfarve4 4 3" xfId="2035" xr:uid="{00000000-0005-0000-0000-000043320000}"/>
    <cellStyle name="60 % - Markeringsfarve4 5" xfId="2036" xr:uid="{00000000-0005-0000-0000-000044320000}"/>
    <cellStyle name="60 % - Markeringsfarve4 5 2" xfId="2037" xr:uid="{00000000-0005-0000-0000-000045320000}"/>
    <cellStyle name="60 % - Markeringsfarve4 5 3" xfId="2038" xr:uid="{00000000-0005-0000-0000-000046320000}"/>
    <cellStyle name="60 % - Markeringsfarve4 6" xfId="2039" xr:uid="{00000000-0005-0000-0000-000047320000}"/>
    <cellStyle name="60 % - Markeringsfarve4 6 2" xfId="2040" xr:uid="{00000000-0005-0000-0000-000048320000}"/>
    <cellStyle name="60 % - Markeringsfarve4 6 3" xfId="2041" xr:uid="{00000000-0005-0000-0000-000049320000}"/>
    <cellStyle name="60 % - Markeringsfarve4 7" xfId="2042" xr:uid="{00000000-0005-0000-0000-00004A320000}"/>
    <cellStyle name="60 % - Markeringsfarve4 8" xfId="2043" xr:uid="{00000000-0005-0000-0000-00004B320000}"/>
    <cellStyle name="60 % - Markeringsfarve4 9" xfId="2044" xr:uid="{00000000-0005-0000-0000-00004C320000}"/>
    <cellStyle name="60 % - Markeringsfarve5 10" xfId="2045" xr:uid="{00000000-0005-0000-0000-00004D320000}"/>
    <cellStyle name="60 % - Markeringsfarve5 11" xfId="2046" xr:uid="{00000000-0005-0000-0000-00004E320000}"/>
    <cellStyle name="60 % - Markeringsfarve5 12" xfId="2047" xr:uid="{00000000-0005-0000-0000-00004F320000}"/>
    <cellStyle name="60 % - Markeringsfarve5 13" xfId="2048" xr:uid="{00000000-0005-0000-0000-000050320000}"/>
    <cellStyle name="60 % - Markeringsfarve5 14" xfId="2049" xr:uid="{00000000-0005-0000-0000-000051320000}"/>
    <cellStyle name="60 % - Markeringsfarve5 2" xfId="2050" xr:uid="{00000000-0005-0000-0000-000052320000}"/>
    <cellStyle name="60 % - Markeringsfarve5 2 10" xfId="2051" xr:uid="{00000000-0005-0000-0000-000053320000}"/>
    <cellStyle name="60 % - Markeringsfarve5 2 11" xfId="2052" xr:uid="{00000000-0005-0000-0000-000054320000}"/>
    <cellStyle name="60 % - Markeringsfarve5 2 12" xfId="2053" xr:uid="{00000000-0005-0000-0000-000055320000}"/>
    <cellStyle name="60 % - Markeringsfarve5 2 13" xfId="2054" xr:uid="{00000000-0005-0000-0000-000056320000}"/>
    <cellStyle name="60 % - Markeringsfarve5 2 14" xfId="2055" xr:uid="{00000000-0005-0000-0000-000057320000}"/>
    <cellStyle name="60 % - Markeringsfarve5 2 15" xfId="2056" xr:uid="{00000000-0005-0000-0000-000058320000}"/>
    <cellStyle name="60 % - Markeringsfarve5 2 16" xfId="18645" xr:uid="{00000000-0005-0000-0000-000059320000}"/>
    <cellStyle name="60 % - Markeringsfarve5 2 2" xfId="2057" xr:uid="{00000000-0005-0000-0000-00005A320000}"/>
    <cellStyle name="60 % - Markeringsfarve5 2 2 2" xfId="2058" xr:uid="{00000000-0005-0000-0000-00005B320000}"/>
    <cellStyle name="60 % - Markeringsfarve5 2 2 3" xfId="2059" xr:uid="{00000000-0005-0000-0000-00005C320000}"/>
    <cellStyle name="60 % - Markeringsfarve5 2 3" xfId="2060" xr:uid="{00000000-0005-0000-0000-00005D320000}"/>
    <cellStyle name="60 % - Markeringsfarve5 2 3 2" xfId="2061" xr:uid="{00000000-0005-0000-0000-00005E320000}"/>
    <cellStyle name="60 % - Markeringsfarve5 2 3 3" xfId="2062" xr:uid="{00000000-0005-0000-0000-00005F320000}"/>
    <cellStyle name="60 % - Markeringsfarve5 2 4" xfId="2063" xr:uid="{00000000-0005-0000-0000-000060320000}"/>
    <cellStyle name="60 % - Markeringsfarve5 2 4 2" xfId="2064" xr:uid="{00000000-0005-0000-0000-000061320000}"/>
    <cellStyle name="60 % - Markeringsfarve5 2 4 3" xfId="2065" xr:uid="{00000000-0005-0000-0000-000062320000}"/>
    <cellStyle name="60 % - Markeringsfarve5 2 5" xfId="2066" xr:uid="{00000000-0005-0000-0000-000063320000}"/>
    <cellStyle name="60 % - Markeringsfarve5 2 5 2" xfId="2067" xr:uid="{00000000-0005-0000-0000-000064320000}"/>
    <cellStyle name="60 % - Markeringsfarve5 2 6" xfId="2068" xr:uid="{00000000-0005-0000-0000-000065320000}"/>
    <cellStyle name="60 % - Markeringsfarve5 2 7" xfId="2069" xr:uid="{00000000-0005-0000-0000-000066320000}"/>
    <cellStyle name="60 % - Markeringsfarve5 2 8" xfId="2070" xr:uid="{00000000-0005-0000-0000-000067320000}"/>
    <cellStyle name="60 % - Markeringsfarve5 2 9" xfId="2071" xr:uid="{00000000-0005-0000-0000-000068320000}"/>
    <cellStyle name="60 % - Markeringsfarve5 3" xfId="2072" xr:uid="{00000000-0005-0000-0000-000069320000}"/>
    <cellStyle name="60 % - Markeringsfarve5 3 2" xfId="2073" xr:uid="{00000000-0005-0000-0000-00006A320000}"/>
    <cellStyle name="60 % - Markeringsfarve5 3 3" xfId="2074" xr:uid="{00000000-0005-0000-0000-00006B320000}"/>
    <cellStyle name="60 % - Markeringsfarve5 3 4" xfId="2075" xr:uid="{00000000-0005-0000-0000-00006C320000}"/>
    <cellStyle name="60 % - Markeringsfarve5 3 5" xfId="2076" xr:uid="{00000000-0005-0000-0000-00006D320000}"/>
    <cellStyle name="60 % - Markeringsfarve5 4" xfId="2077" xr:uid="{00000000-0005-0000-0000-00006E320000}"/>
    <cellStyle name="60 % - Markeringsfarve5 4 2" xfId="2078" xr:uid="{00000000-0005-0000-0000-00006F320000}"/>
    <cellStyle name="60 % - Markeringsfarve5 4 3" xfId="2079" xr:uid="{00000000-0005-0000-0000-000070320000}"/>
    <cellStyle name="60 % - Markeringsfarve5 5" xfId="2080" xr:uid="{00000000-0005-0000-0000-000071320000}"/>
    <cellStyle name="60 % - Markeringsfarve5 5 2" xfId="2081" xr:uid="{00000000-0005-0000-0000-000072320000}"/>
    <cellStyle name="60 % - Markeringsfarve5 5 3" xfId="2082" xr:uid="{00000000-0005-0000-0000-000073320000}"/>
    <cellStyle name="60 % - Markeringsfarve5 6" xfId="2083" xr:uid="{00000000-0005-0000-0000-000074320000}"/>
    <cellStyle name="60 % - Markeringsfarve5 6 2" xfId="2084" xr:uid="{00000000-0005-0000-0000-000075320000}"/>
    <cellStyle name="60 % - Markeringsfarve5 6 3" xfId="2085" xr:uid="{00000000-0005-0000-0000-000076320000}"/>
    <cellStyle name="60 % - Markeringsfarve5 7" xfId="2086" xr:uid="{00000000-0005-0000-0000-000077320000}"/>
    <cellStyle name="60 % - Markeringsfarve5 8" xfId="2087" xr:uid="{00000000-0005-0000-0000-000078320000}"/>
    <cellStyle name="60 % - Markeringsfarve5 9" xfId="2088" xr:uid="{00000000-0005-0000-0000-000079320000}"/>
    <cellStyle name="60 % - Markeringsfarve6 10" xfId="2089" xr:uid="{00000000-0005-0000-0000-00007A320000}"/>
    <cellStyle name="60 % - Markeringsfarve6 11" xfId="2090" xr:uid="{00000000-0005-0000-0000-00007B320000}"/>
    <cellStyle name="60 % - Markeringsfarve6 12" xfId="2091" xr:uid="{00000000-0005-0000-0000-00007C320000}"/>
    <cellStyle name="60 % - Markeringsfarve6 13" xfId="2092" xr:uid="{00000000-0005-0000-0000-00007D320000}"/>
    <cellStyle name="60 % - Markeringsfarve6 14" xfId="2093" xr:uid="{00000000-0005-0000-0000-00007E320000}"/>
    <cellStyle name="60 % - Markeringsfarve6 2" xfId="2094" xr:uid="{00000000-0005-0000-0000-00007F320000}"/>
    <cellStyle name="60 % - Markeringsfarve6 2 10" xfId="2095" xr:uid="{00000000-0005-0000-0000-000080320000}"/>
    <cellStyle name="60 % - Markeringsfarve6 2 11" xfId="2096" xr:uid="{00000000-0005-0000-0000-000081320000}"/>
    <cellStyle name="60 % - Markeringsfarve6 2 12" xfId="2097" xr:uid="{00000000-0005-0000-0000-000082320000}"/>
    <cellStyle name="60 % - Markeringsfarve6 2 13" xfId="2098" xr:uid="{00000000-0005-0000-0000-000083320000}"/>
    <cellStyle name="60 % - Markeringsfarve6 2 14" xfId="2099" xr:uid="{00000000-0005-0000-0000-000084320000}"/>
    <cellStyle name="60 % - Markeringsfarve6 2 15" xfId="2100" xr:uid="{00000000-0005-0000-0000-000085320000}"/>
    <cellStyle name="60 % - Markeringsfarve6 2 16" xfId="4912" xr:uid="{00000000-0005-0000-0000-000086320000}"/>
    <cellStyle name="60 % - Markeringsfarve6 2 2" xfId="2101" xr:uid="{00000000-0005-0000-0000-000087320000}"/>
    <cellStyle name="60 % - Markeringsfarve6 2 2 2" xfId="2102" xr:uid="{00000000-0005-0000-0000-000088320000}"/>
    <cellStyle name="60 % - Markeringsfarve6 2 2 3" xfId="2103" xr:uid="{00000000-0005-0000-0000-000089320000}"/>
    <cellStyle name="60 % - Markeringsfarve6 2 3" xfId="2104" xr:uid="{00000000-0005-0000-0000-00008A320000}"/>
    <cellStyle name="60 % - Markeringsfarve6 2 3 2" xfId="2105" xr:uid="{00000000-0005-0000-0000-00008B320000}"/>
    <cellStyle name="60 % - Markeringsfarve6 2 3 3" xfId="2106" xr:uid="{00000000-0005-0000-0000-00008C320000}"/>
    <cellStyle name="60 % - Markeringsfarve6 2 4" xfId="2107" xr:uid="{00000000-0005-0000-0000-00008D320000}"/>
    <cellStyle name="60 % - Markeringsfarve6 2 4 2" xfId="2108" xr:uid="{00000000-0005-0000-0000-00008E320000}"/>
    <cellStyle name="60 % - Markeringsfarve6 2 4 3" xfId="2109" xr:uid="{00000000-0005-0000-0000-00008F320000}"/>
    <cellStyle name="60 % - Markeringsfarve6 2 5" xfId="2110" xr:uid="{00000000-0005-0000-0000-000090320000}"/>
    <cellStyle name="60 % - Markeringsfarve6 2 5 2" xfId="2111" xr:uid="{00000000-0005-0000-0000-000091320000}"/>
    <cellStyle name="60 % - Markeringsfarve6 2 5 3" xfId="2112" xr:uid="{00000000-0005-0000-0000-000092320000}"/>
    <cellStyle name="60 % - Markeringsfarve6 2 6" xfId="2113" xr:uid="{00000000-0005-0000-0000-000093320000}"/>
    <cellStyle name="60 % - Markeringsfarve6 2 7" xfId="2114" xr:uid="{00000000-0005-0000-0000-000094320000}"/>
    <cellStyle name="60 % - Markeringsfarve6 2 8" xfId="2115" xr:uid="{00000000-0005-0000-0000-000095320000}"/>
    <cellStyle name="60 % - Markeringsfarve6 2 9" xfId="2116" xr:uid="{00000000-0005-0000-0000-000096320000}"/>
    <cellStyle name="60 % - Markeringsfarve6 3" xfId="2117" xr:uid="{00000000-0005-0000-0000-000097320000}"/>
    <cellStyle name="60 % - Markeringsfarve6 3 2" xfId="2118" xr:uid="{00000000-0005-0000-0000-000098320000}"/>
    <cellStyle name="60 % - Markeringsfarve6 3 3" xfId="2119" xr:uid="{00000000-0005-0000-0000-000099320000}"/>
    <cellStyle name="60 % - Markeringsfarve6 3 4" xfId="2120" xr:uid="{00000000-0005-0000-0000-00009A320000}"/>
    <cellStyle name="60 % - Markeringsfarve6 3 5" xfId="2121" xr:uid="{00000000-0005-0000-0000-00009B320000}"/>
    <cellStyle name="60 % - Markeringsfarve6 4" xfId="2122" xr:uid="{00000000-0005-0000-0000-00009C320000}"/>
    <cellStyle name="60 % - Markeringsfarve6 4 2" xfId="2123" xr:uid="{00000000-0005-0000-0000-00009D320000}"/>
    <cellStyle name="60 % - Markeringsfarve6 4 3" xfId="2124" xr:uid="{00000000-0005-0000-0000-00009E320000}"/>
    <cellStyle name="60 % - Markeringsfarve6 5" xfId="2125" xr:uid="{00000000-0005-0000-0000-00009F320000}"/>
    <cellStyle name="60 % - Markeringsfarve6 5 2" xfId="2126" xr:uid="{00000000-0005-0000-0000-0000A0320000}"/>
    <cellStyle name="60 % - Markeringsfarve6 5 3" xfId="2127" xr:uid="{00000000-0005-0000-0000-0000A1320000}"/>
    <cellStyle name="60 % - Markeringsfarve6 6" xfId="2128" xr:uid="{00000000-0005-0000-0000-0000A2320000}"/>
    <cellStyle name="60 % - Markeringsfarve6 6 2" xfId="2129" xr:uid="{00000000-0005-0000-0000-0000A3320000}"/>
    <cellStyle name="60 % - Markeringsfarve6 6 3" xfId="2130" xr:uid="{00000000-0005-0000-0000-0000A4320000}"/>
    <cellStyle name="60 % - Markeringsfarve6 7" xfId="2131" xr:uid="{00000000-0005-0000-0000-0000A5320000}"/>
    <cellStyle name="60 % - Markeringsfarve6 8" xfId="2132" xr:uid="{00000000-0005-0000-0000-0000A6320000}"/>
    <cellStyle name="60 % - Markeringsfarve6 9" xfId="2133" xr:uid="{00000000-0005-0000-0000-0000A7320000}"/>
    <cellStyle name="60% - Accent1" xfId="2134" builtinId="32" customBuiltin="1"/>
    <cellStyle name="60% - Accent1 2" xfId="2135" xr:uid="{00000000-0005-0000-0000-0000A9320000}"/>
    <cellStyle name="60% - Accent1 2 2" xfId="2136" xr:uid="{00000000-0005-0000-0000-0000AA320000}"/>
    <cellStyle name="60% - Accent1 2 3" xfId="4987" xr:uid="{00000000-0005-0000-0000-0000AB320000}"/>
    <cellStyle name="60% - Accent1 2 4" xfId="27159" xr:uid="{00000000-0005-0000-0000-00000C000000}"/>
    <cellStyle name="60% - Accent1 3" xfId="2137" xr:uid="{00000000-0005-0000-0000-0000AC320000}"/>
    <cellStyle name="60% - Accent1 3 2" xfId="4988" xr:uid="{00000000-0005-0000-0000-0000AD320000}"/>
    <cellStyle name="60% - Accent1 4" xfId="27123" xr:uid="{00000000-0005-0000-0000-0000AE320000}"/>
    <cellStyle name="60% - Accent1 4 2" xfId="49517" xr:uid="{00000000-0005-0000-0000-0000F9960000}"/>
    <cellStyle name="60% - Accent1 5" xfId="28257" xr:uid="{00000000-0005-0000-0000-0000FA960000}"/>
    <cellStyle name="60% - Accent2" xfId="2138" builtinId="36" customBuiltin="1"/>
    <cellStyle name="60% - Accent2 2" xfId="2139" xr:uid="{00000000-0005-0000-0000-0000B0320000}"/>
    <cellStyle name="60% - Accent2 2 2" xfId="2140" xr:uid="{00000000-0005-0000-0000-0000B1320000}"/>
    <cellStyle name="60% - Accent2 2 3" xfId="27160" xr:uid="{00000000-0005-0000-0000-00000D000000}"/>
    <cellStyle name="60% - Accent2 3" xfId="4989" xr:uid="{00000000-0005-0000-0000-0000B2320000}"/>
    <cellStyle name="60% - Accent2 4" xfId="27127" xr:uid="{00000000-0005-0000-0000-0000B3320000}"/>
    <cellStyle name="60% - Accent2 4 2" xfId="49520" xr:uid="{00000000-0005-0000-0000-0000FB960000}"/>
    <cellStyle name="60% - Accent2 5" xfId="28258" xr:uid="{00000000-0005-0000-0000-0000FC960000}"/>
    <cellStyle name="60% - Accent3" xfId="2141" builtinId="40" customBuiltin="1"/>
    <cellStyle name="60% - Accent3 2" xfId="2142" xr:uid="{00000000-0005-0000-0000-0000B5320000}"/>
    <cellStyle name="60% - Accent3 2 2" xfId="2143" xr:uid="{00000000-0005-0000-0000-0000B6320000}"/>
    <cellStyle name="60% - Accent3 2 3" xfId="4990" xr:uid="{00000000-0005-0000-0000-0000B7320000}"/>
    <cellStyle name="60% - Accent3 2 4" xfId="27161" xr:uid="{00000000-0005-0000-0000-00000E000000}"/>
    <cellStyle name="60% - Accent3 3" xfId="2144" xr:uid="{00000000-0005-0000-0000-0000B8320000}"/>
    <cellStyle name="60% - Accent3 3 2" xfId="4991" xr:uid="{00000000-0005-0000-0000-0000B9320000}"/>
    <cellStyle name="60% - Accent3 4" xfId="27131" xr:uid="{00000000-0005-0000-0000-0000BA320000}"/>
    <cellStyle name="60% - Accent3 4 2" xfId="49523" xr:uid="{00000000-0005-0000-0000-0000FD960000}"/>
    <cellStyle name="60% - Accent3 5" xfId="28259" xr:uid="{00000000-0005-0000-0000-0000FE960000}"/>
    <cellStyle name="60% - Accent4" xfId="2145" builtinId="44" customBuiltin="1"/>
    <cellStyle name="60% - Accent4 2" xfId="2146" xr:uid="{00000000-0005-0000-0000-0000BC320000}"/>
    <cellStyle name="60% - Accent4 2 2" xfId="2147" xr:uid="{00000000-0005-0000-0000-0000BD320000}"/>
    <cellStyle name="60% - Accent4 2 3" xfId="4992" xr:uid="{00000000-0005-0000-0000-0000BE320000}"/>
    <cellStyle name="60% - Accent4 2 4" xfId="27162" xr:uid="{00000000-0005-0000-0000-00000F000000}"/>
    <cellStyle name="60% - Accent4 3" xfId="2148" xr:uid="{00000000-0005-0000-0000-0000BF320000}"/>
    <cellStyle name="60% - Accent4 3 2" xfId="4993" xr:uid="{00000000-0005-0000-0000-0000C0320000}"/>
    <cellStyle name="60% - Accent4 4" xfId="27135" xr:uid="{00000000-0005-0000-0000-0000C1320000}"/>
    <cellStyle name="60% - Accent4 4 2" xfId="49526" xr:uid="{00000000-0005-0000-0000-0000FF960000}"/>
    <cellStyle name="60% - Accent4 5" xfId="28260" xr:uid="{00000000-0005-0000-0000-000000970000}"/>
    <cellStyle name="60% - Accent5" xfId="2149" builtinId="48" customBuiltin="1"/>
    <cellStyle name="60% - Accent5 2" xfId="2150" xr:uid="{00000000-0005-0000-0000-0000C3320000}"/>
    <cellStyle name="60% - Accent5 2 2" xfId="2151" xr:uid="{00000000-0005-0000-0000-0000C4320000}"/>
    <cellStyle name="60% - Accent5 2 3" xfId="27163" xr:uid="{00000000-0005-0000-0000-000010000000}"/>
    <cellStyle name="60% - Accent5 3" xfId="4994" xr:uid="{00000000-0005-0000-0000-0000C5320000}"/>
    <cellStyle name="60% - Accent5 4" xfId="27138" xr:uid="{00000000-0005-0000-0000-0000C6320000}"/>
    <cellStyle name="60% - Accent5 4 2" xfId="49529" xr:uid="{00000000-0005-0000-0000-000001970000}"/>
    <cellStyle name="60% - Accent5 5" xfId="28261" xr:uid="{00000000-0005-0000-0000-000002970000}"/>
    <cellStyle name="60% - Accent6" xfId="2152" builtinId="52" customBuiltin="1"/>
    <cellStyle name="60% - Accent6 2" xfId="2153" xr:uid="{00000000-0005-0000-0000-0000C8320000}"/>
    <cellStyle name="60% - Accent6 2 2" xfId="2154" xr:uid="{00000000-0005-0000-0000-0000C9320000}"/>
    <cellStyle name="60% - Accent6 2 3" xfId="4995" xr:uid="{00000000-0005-0000-0000-0000CA320000}"/>
    <cellStyle name="60% - Accent6 2 4" xfId="27164" xr:uid="{00000000-0005-0000-0000-000011000000}"/>
    <cellStyle name="60% - Accent6 3" xfId="2155" xr:uid="{00000000-0005-0000-0000-0000CB320000}"/>
    <cellStyle name="60% - Accent6 3 2" xfId="4996" xr:uid="{00000000-0005-0000-0000-0000CC320000}"/>
    <cellStyle name="60% - Accent6 4" xfId="27141" xr:uid="{00000000-0005-0000-0000-0000CD320000}"/>
    <cellStyle name="60% - Accent6 4 2" xfId="49532" xr:uid="{00000000-0005-0000-0000-000003970000}"/>
    <cellStyle name="60% - Accent6 5" xfId="28262" xr:uid="{00000000-0005-0000-0000-000004970000}"/>
    <cellStyle name="60% - Akzent1" xfId="4940" xr:uid="{00000000-0005-0000-0000-0000CE320000}"/>
    <cellStyle name="60% - Akzent2" xfId="4941" xr:uid="{00000000-0005-0000-0000-0000CF320000}"/>
    <cellStyle name="60% - Akzent3" xfId="4942" xr:uid="{00000000-0005-0000-0000-0000D0320000}"/>
    <cellStyle name="60% - Akzent4" xfId="4943" xr:uid="{00000000-0005-0000-0000-0000D1320000}"/>
    <cellStyle name="60% - Akzent5" xfId="4944" xr:uid="{00000000-0005-0000-0000-0000D2320000}"/>
    <cellStyle name="60% - Akzent6" xfId="4945" xr:uid="{00000000-0005-0000-0000-0000D3320000}"/>
    <cellStyle name="Accent1" xfId="2156" builtinId="29" customBuiltin="1"/>
    <cellStyle name="Accent1 2" xfId="2157" xr:uid="{00000000-0005-0000-0000-0000D5320000}"/>
    <cellStyle name="Accent1 2 2" xfId="2158" xr:uid="{00000000-0005-0000-0000-0000D6320000}"/>
    <cellStyle name="Accent1 2 3" xfId="4997" xr:uid="{00000000-0005-0000-0000-0000D7320000}"/>
    <cellStyle name="Accent1 2 4" xfId="27165" xr:uid="{00000000-0005-0000-0000-000012000000}"/>
    <cellStyle name="Accent1 3" xfId="2159" xr:uid="{00000000-0005-0000-0000-0000D8320000}"/>
    <cellStyle name="Accent1 3 2" xfId="4998" xr:uid="{00000000-0005-0000-0000-0000D9320000}"/>
    <cellStyle name="Accent1 4" xfId="27120" xr:uid="{00000000-0005-0000-0000-0000DA320000}"/>
    <cellStyle name="Accent1 5" xfId="28263" xr:uid="{00000000-0005-0000-0000-000005970000}"/>
    <cellStyle name="Accent2" xfId="2160" builtinId="33" customBuiltin="1"/>
    <cellStyle name="Accent2 2" xfId="2161" xr:uid="{00000000-0005-0000-0000-0000DC320000}"/>
    <cellStyle name="Accent2 2 2" xfId="2162" xr:uid="{00000000-0005-0000-0000-0000DD320000}"/>
    <cellStyle name="Accent2 2 3" xfId="27166" xr:uid="{00000000-0005-0000-0000-000013000000}"/>
    <cellStyle name="Accent2 3" xfId="2163" xr:uid="{00000000-0005-0000-0000-0000DE320000}"/>
    <cellStyle name="Accent2 3 2" xfId="4999" xr:uid="{00000000-0005-0000-0000-0000DF320000}"/>
    <cellStyle name="Accent2 4" xfId="27124" xr:uid="{00000000-0005-0000-0000-0000E0320000}"/>
    <cellStyle name="Accent2 5" xfId="28264" xr:uid="{00000000-0005-0000-0000-000006970000}"/>
    <cellStyle name="Accent3" xfId="2164" builtinId="37" customBuiltin="1"/>
    <cellStyle name="Accent3 2" xfId="2165" xr:uid="{00000000-0005-0000-0000-0000E2320000}"/>
    <cellStyle name="Accent3 2 2" xfId="2166" xr:uid="{00000000-0005-0000-0000-0000E3320000}"/>
    <cellStyle name="Accent3 2 3" xfId="27167" xr:uid="{00000000-0005-0000-0000-000014000000}"/>
    <cellStyle name="Accent3 3" xfId="2167" xr:uid="{00000000-0005-0000-0000-0000E4320000}"/>
    <cellStyle name="Accent3 3 2" xfId="5000" xr:uid="{00000000-0005-0000-0000-0000E5320000}"/>
    <cellStyle name="Accent3 4" xfId="27128" xr:uid="{00000000-0005-0000-0000-0000E6320000}"/>
    <cellStyle name="Accent3 5" xfId="28265" xr:uid="{00000000-0005-0000-0000-000007970000}"/>
    <cellStyle name="Accent4" xfId="2168" builtinId="41" customBuiltin="1"/>
    <cellStyle name="Accent4 2" xfId="2169" xr:uid="{00000000-0005-0000-0000-0000E8320000}"/>
    <cellStyle name="Accent4 2 2" xfId="2170" xr:uid="{00000000-0005-0000-0000-0000E9320000}"/>
    <cellStyle name="Accent4 2 3" xfId="5001" xr:uid="{00000000-0005-0000-0000-0000EA320000}"/>
    <cellStyle name="Accent4 2 4" xfId="27168" xr:uid="{00000000-0005-0000-0000-000015000000}"/>
    <cellStyle name="Accent4 3" xfId="2171" xr:uid="{00000000-0005-0000-0000-0000EB320000}"/>
    <cellStyle name="Accent4 3 2" xfId="5002" xr:uid="{00000000-0005-0000-0000-0000EC320000}"/>
    <cellStyle name="Accent4 4" xfId="27132" xr:uid="{00000000-0005-0000-0000-0000ED320000}"/>
    <cellStyle name="Accent4 5" xfId="28266" xr:uid="{00000000-0005-0000-0000-000008970000}"/>
    <cellStyle name="Accent5" xfId="2172" builtinId="45" customBuiltin="1"/>
    <cellStyle name="Accent5 2" xfId="2173" xr:uid="{00000000-0005-0000-0000-0000EF320000}"/>
    <cellStyle name="Accent5 2 2" xfId="2174" xr:uid="{00000000-0005-0000-0000-0000F0320000}"/>
    <cellStyle name="Accent5 2 3" xfId="27169" xr:uid="{00000000-0005-0000-0000-000016000000}"/>
    <cellStyle name="Accent5 3" xfId="5003" xr:uid="{00000000-0005-0000-0000-0000F1320000}"/>
    <cellStyle name="Accent5 4" xfId="28267" xr:uid="{00000000-0005-0000-0000-000009970000}"/>
    <cellStyle name="Accent6" xfId="2175" builtinId="49" customBuiltin="1"/>
    <cellStyle name="Accent6 2" xfId="2176" xr:uid="{00000000-0005-0000-0000-0000F3320000}"/>
    <cellStyle name="Accent6 2 2" xfId="2177" xr:uid="{00000000-0005-0000-0000-0000F4320000}"/>
    <cellStyle name="Accent6 2 3" xfId="27170" xr:uid="{00000000-0005-0000-0000-000017000000}"/>
    <cellStyle name="Accent6 3" xfId="5004" xr:uid="{00000000-0005-0000-0000-0000F5320000}"/>
    <cellStyle name="Accent6 4" xfId="28268" xr:uid="{00000000-0005-0000-0000-00000A970000}"/>
    <cellStyle name="Advarselstekst 10" xfId="2178" xr:uid="{00000000-0005-0000-0000-0000F6320000}"/>
    <cellStyle name="Advarselstekst 11" xfId="2179" xr:uid="{00000000-0005-0000-0000-0000F7320000}"/>
    <cellStyle name="Advarselstekst 12" xfId="2180" xr:uid="{00000000-0005-0000-0000-0000F8320000}"/>
    <cellStyle name="Advarselstekst 13" xfId="2181" xr:uid="{00000000-0005-0000-0000-0000F9320000}"/>
    <cellStyle name="Advarselstekst 14" xfId="2182" xr:uid="{00000000-0005-0000-0000-0000FA320000}"/>
    <cellStyle name="Advarselstekst 2" xfId="2183" xr:uid="{00000000-0005-0000-0000-0000FB320000}"/>
    <cellStyle name="Advarselstekst 2 10" xfId="2184" xr:uid="{00000000-0005-0000-0000-0000FC320000}"/>
    <cellStyle name="Advarselstekst 2 11" xfId="2185" xr:uid="{00000000-0005-0000-0000-0000FD320000}"/>
    <cellStyle name="Advarselstekst 2 12" xfId="2186" xr:uid="{00000000-0005-0000-0000-0000FE320000}"/>
    <cellStyle name="Advarselstekst 2 13" xfId="2187" xr:uid="{00000000-0005-0000-0000-0000FF320000}"/>
    <cellStyle name="Advarselstekst 2 2" xfId="2188" xr:uid="{00000000-0005-0000-0000-000000330000}"/>
    <cellStyle name="Advarselstekst 2 3" xfId="2189" xr:uid="{00000000-0005-0000-0000-000001330000}"/>
    <cellStyle name="Advarselstekst 2 4" xfId="2190" xr:uid="{00000000-0005-0000-0000-000002330000}"/>
    <cellStyle name="Advarselstekst 2 5" xfId="2191" xr:uid="{00000000-0005-0000-0000-000003330000}"/>
    <cellStyle name="Advarselstekst 2 6" xfId="2192" xr:uid="{00000000-0005-0000-0000-000004330000}"/>
    <cellStyle name="Advarselstekst 2 7" xfId="2193" xr:uid="{00000000-0005-0000-0000-000005330000}"/>
    <cellStyle name="Advarselstekst 2 8" xfId="2194" xr:uid="{00000000-0005-0000-0000-000006330000}"/>
    <cellStyle name="Advarselstekst 2 9" xfId="2195" xr:uid="{00000000-0005-0000-0000-000007330000}"/>
    <cellStyle name="Advarselstekst 3" xfId="2196" xr:uid="{00000000-0005-0000-0000-000008330000}"/>
    <cellStyle name="Advarselstekst 3 2" xfId="2197" xr:uid="{00000000-0005-0000-0000-000009330000}"/>
    <cellStyle name="Advarselstekst 3 3" xfId="2198" xr:uid="{00000000-0005-0000-0000-00000A330000}"/>
    <cellStyle name="Advarselstekst 4" xfId="2199" xr:uid="{00000000-0005-0000-0000-00000B330000}"/>
    <cellStyle name="Advarselstekst 5" xfId="2200" xr:uid="{00000000-0005-0000-0000-00000C330000}"/>
    <cellStyle name="Advarselstekst 6" xfId="2201" xr:uid="{00000000-0005-0000-0000-00000D330000}"/>
    <cellStyle name="Advarselstekst 7" xfId="2202" xr:uid="{00000000-0005-0000-0000-00000E330000}"/>
    <cellStyle name="Advarselstekst 8" xfId="2203" xr:uid="{00000000-0005-0000-0000-00000F330000}"/>
    <cellStyle name="Advarselstekst 9" xfId="2204" xr:uid="{00000000-0005-0000-0000-000010330000}"/>
    <cellStyle name="annee semestre" xfId="5091" xr:uid="{00000000-0005-0000-0000-000011330000}"/>
    <cellStyle name="Bad" xfId="2205" builtinId="27" customBuiltin="1"/>
    <cellStyle name="Bad 2" xfId="2206" xr:uid="{00000000-0005-0000-0000-000013330000}"/>
    <cellStyle name="Bad 2 2" xfId="2207" xr:uid="{00000000-0005-0000-0000-000014330000}"/>
    <cellStyle name="Bad 2 3" xfId="27171" xr:uid="{00000000-0005-0000-0000-000018000000}"/>
    <cellStyle name="Bad 3" xfId="2208" xr:uid="{00000000-0005-0000-0000-000015330000}"/>
    <cellStyle name="Bad 3 2" xfId="5005" xr:uid="{00000000-0005-0000-0000-000016330000}"/>
    <cellStyle name="Bad 4" xfId="27112" xr:uid="{00000000-0005-0000-0000-000017330000}"/>
    <cellStyle name="Bad 5" xfId="28269" xr:uid="{00000000-0005-0000-0000-00000B970000}"/>
    <cellStyle name="Bemærk! 10" xfId="2209" xr:uid="{00000000-0005-0000-0000-000018330000}"/>
    <cellStyle name="Bemærk! 10 2" xfId="2210" xr:uid="{00000000-0005-0000-0000-000019330000}"/>
    <cellStyle name="Bemærk! 10 2 2" xfId="6376" xr:uid="{00000000-0005-0000-0000-00001A330000}"/>
    <cellStyle name="Bemærk! 11" xfId="2211" xr:uid="{00000000-0005-0000-0000-00001B330000}"/>
    <cellStyle name="Bemærk! 11 2" xfId="2212" xr:uid="{00000000-0005-0000-0000-00001C330000}"/>
    <cellStyle name="Bemærk! 11 2 2" xfId="6377" xr:uid="{00000000-0005-0000-0000-00001D330000}"/>
    <cellStyle name="Bemærk! 12" xfId="2213" xr:uid="{00000000-0005-0000-0000-00001E330000}"/>
    <cellStyle name="Bemærk! 12 2" xfId="2214" xr:uid="{00000000-0005-0000-0000-00001F330000}"/>
    <cellStyle name="Bemærk! 12 2 2" xfId="6378" xr:uid="{00000000-0005-0000-0000-000020330000}"/>
    <cellStyle name="Bemærk! 13" xfId="2215" xr:uid="{00000000-0005-0000-0000-000021330000}"/>
    <cellStyle name="Bemærk! 13 2" xfId="2216" xr:uid="{00000000-0005-0000-0000-000022330000}"/>
    <cellStyle name="Bemærk! 13 2 2" xfId="6379" xr:uid="{00000000-0005-0000-0000-000023330000}"/>
    <cellStyle name="Bemærk! 14" xfId="2217" xr:uid="{00000000-0005-0000-0000-000024330000}"/>
    <cellStyle name="Bemærk! 14 2" xfId="2218" xr:uid="{00000000-0005-0000-0000-000025330000}"/>
    <cellStyle name="Bemærk! 14 2 2" xfId="6380" xr:uid="{00000000-0005-0000-0000-000026330000}"/>
    <cellStyle name="Bemærk! 2" xfId="2219" xr:uid="{00000000-0005-0000-0000-000027330000}"/>
    <cellStyle name="Bemærk! 2 10" xfId="2220" xr:uid="{00000000-0005-0000-0000-000028330000}"/>
    <cellStyle name="Bemærk! 2 10 2" xfId="2221" xr:uid="{00000000-0005-0000-0000-000029330000}"/>
    <cellStyle name="Bemærk! 2 10 2 2" xfId="6381" xr:uid="{00000000-0005-0000-0000-00002A330000}"/>
    <cellStyle name="Bemærk! 2 11" xfId="2222" xr:uid="{00000000-0005-0000-0000-00002B330000}"/>
    <cellStyle name="Bemærk! 2 11 2" xfId="2223" xr:uid="{00000000-0005-0000-0000-00002C330000}"/>
    <cellStyle name="Bemærk! 2 11 2 2" xfId="6382" xr:uid="{00000000-0005-0000-0000-00002D330000}"/>
    <cellStyle name="Bemærk! 2 12" xfId="2224" xr:uid="{00000000-0005-0000-0000-00002E330000}"/>
    <cellStyle name="Bemærk! 2 12 2" xfId="2225" xr:uid="{00000000-0005-0000-0000-00002F330000}"/>
    <cellStyle name="Bemærk! 2 12 2 2" xfId="6383" xr:uid="{00000000-0005-0000-0000-000030330000}"/>
    <cellStyle name="Bemærk! 2 13" xfId="2226" xr:uid="{00000000-0005-0000-0000-000031330000}"/>
    <cellStyle name="Bemærk! 2 13 2" xfId="2227" xr:uid="{00000000-0005-0000-0000-000032330000}"/>
    <cellStyle name="Bemærk! 2 13 2 2" xfId="6384" xr:uid="{00000000-0005-0000-0000-000033330000}"/>
    <cellStyle name="Bemærk! 2 14" xfId="2228" xr:uid="{00000000-0005-0000-0000-000034330000}"/>
    <cellStyle name="Bemærk! 2 14 2" xfId="2229" xr:uid="{00000000-0005-0000-0000-000035330000}"/>
    <cellStyle name="Bemærk! 2 14 2 2" xfId="2230" xr:uid="{00000000-0005-0000-0000-000036330000}"/>
    <cellStyle name="Bemærk! 2 14 2 2 2" xfId="6387" xr:uid="{00000000-0005-0000-0000-000037330000}"/>
    <cellStyle name="Bemærk! 2 14 2 2 2 2" xfId="18646" xr:uid="{00000000-0005-0000-0000-000038330000}"/>
    <cellStyle name="Bemærk! 2 14 2 2 2 2 2" xfId="41124" xr:uid="{00000000-0005-0000-0000-00000C970000}"/>
    <cellStyle name="Bemærk! 2 14 2 2 2 3" xfId="18647" xr:uid="{00000000-0005-0000-0000-000039330000}"/>
    <cellStyle name="Bemærk! 2 14 2 2 2 3 2" xfId="41125" xr:uid="{00000000-0005-0000-0000-00000D970000}"/>
    <cellStyle name="Bemærk! 2 14 2 2 2 4" xfId="18648" xr:uid="{00000000-0005-0000-0000-00003A330000}"/>
    <cellStyle name="Bemærk! 2 14 2 2 2 4 2" xfId="41126" xr:uid="{00000000-0005-0000-0000-00000E970000}"/>
    <cellStyle name="Bemærk! 2 14 2 2 3" xfId="18649" xr:uid="{00000000-0005-0000-0000-00003B330000}"/>
    <cellStyle name="Bemærk! 2 14 2 2 3 2" xfId="41127" xr:uid="{00000000-0005-0000-0000-00000F970000}"/>
    <cellStyle name="Bemærk! 2 14 2 2 4" xfId="18650" xr:uid="{00000000-0005-0000-0000-00003C330000}"/>
    <cellStyle name="Bemærk! 2 14 2 2 4 2" xfId="41128" xr:uid="{00000000-0005-0000-0000-000010970000}"/>
    <cellStyle name="Bemærk! 2 14 2 2 5" xfId="18651" xr:uid="{00000000-0005-0000-0000-00003D330000}"/>
    <cellStyle name="Bemærk! 2 14 2 2 5 2" xfId="41129" xr:uid="{00000000-0005-0000-0000-000011970000}"/>
    <cellStyle name="Bemærk! 2 14 2 3" xfId="6386" xr:uid="{00000000-0005-0000-0000-00003E330000}"/>
    <cellStyle name="Bemærk! 2 14 2 3 2" xfId="18652" xr:uid="{00000000-0005-0000-0000-00003F330000}"/>
    <cellStyle name="Bemærk! 2 14 2 3 2 2" xfId="41130" xr:uid="{00000000-0005-0000-0000-000012970000}"/>
    <cellStyle name="Bemærk! 2 14 2 3 3" xfId="18653" xr:uid="{00000000-0005-0000-0000-000040330000}"/>
    <cellStyle name="Bemærk! 2 14 2 3 3 2" xfId="41131" xr:uid="{00000000-0005-0000-0000-000013970000}"/>
    <cellStyle name="Bemærk! 2 14 2 3 4" xfId="18654" xr:uid="{00000000-0005-0000-0000-000041330000}"/>
    <cellStyle name="Bemærk! 2 14 2 3 4 2" xfId="41132" xr:uid="{00000000-0005-0000-0000-000014970000}"/>
    <cellStyle name="Bemærk! 2 14 2 4" xfId="18655" xr:uid="{00000000-0005-0000-0000-000042330000}"/>
    <cellStyle name="Bemærk! 2 14 2 4 2" xfId="41133" xr:uid="{00000000-0005-0000-0000-000015970000}"/>
    <cellStyle name="Bemærk! 2 14 2 5" xfId="18656" xr:uid="{00000000-0005-0000-0000-000043330000}"/>
    <cellStyle name="Bemærk! 2 14 2 5 2" xfId="41134" xr:uid="{00000000-0005-0000-0000-000016970000}"/>
    <cellStyle name="Bemærk! 2 14 2 6" xfId="18657" xr:uid="{00000000-0005-0000-0000-000044330000}"/>
    <cellStyle name="Bemærk! 2 14 2 6 2" xfId="41135" xr:uid="{00000000-0005-0000-0000-000017970000}"/>
    <cellStyle name="Bemærk! 2 14 3" xfId="2231" xr:uid="{00000000-0005-0000-0000-000045330000}"/>
    <cellStyle name="Bemærk! 2 14 3 2" xfId="2232" xr:uid="{00000000-0005-0000-0000-000046330000}"/>
    <cellStyle name="Bemærk! 2 14 3 2 2" xfId="6389" xr:uid="{00000000-0005-0000-0000-000047330000}"/>
    <cellStyle name="Bemærk! 2 14 3 2 2 2" xfId="18658" xr:uid="{00000000-0005-0000-0000-000048330000}"/>
    <cellStyle name="Bemærk! 2 14 3 2 2 2 2" xfId="41136" xr:uid="{00000000-0005-0000-0000-000018970000}"/>
    <cellStyle name="Bemærk! 2 14 3 2 2 3" xfId="18659" xr:uid="{00000000-0005-0000-0000-000049330000}"/>
    <cellStyle name="Bemærk! 2 14 3 2 2 3 2" xfId="41137" xr:uid="{00000000-0005-0000-0000-000019970000}"/>
    <cellStyle name="Bemærk! 2 14 3 2 2 4" xfId="18660" xr:uid="{00000000-0005-0000-0000-00004A330000}"/>
    <cellStyle name="Bemærk! 2 14 3 2 2 4 2" xfId="41138" xr:uid="{00000000-0005-0000-0000-00001A970000}"/>
    <cellStyle name="Bemærk! 2 14 3 2 3" xfId="18661" xr:uid="{00000000-0005-0000-0000-00004B330000}"/>
    <cellStyle name="Bemærk! 2 14 3 2 3 2" xfId="41139" xr:uid="{00000000-0005-0000-0000-00001B970000}"/>
    <cellStyle name="Bemærk! 2 14 3 2 4" xfId="18662" xr:uid="{00000000-0005-0000-0000-00004C330000}"/>
    <cellStyle name="Bemærk! 2 14 3 2 4 2" xfId="41140" xr:uid="{00000000-0005-0000-0000-00001C970000}"/>
    <cellStyle name="Bemærk! 2 14 3 2 5" xfId="18663" xr:uid="{00000000-0005-0000-0000-00004D330000}"/>
    <cellStyle name="Bemærk! 2 14 3 2 5 2" xfId="41141" xr:uid="{00000000-0005-0000-0000-00001D970000}"/>
    <cellStyle name="Bemærk! 2 14 3 3" xfId="6388" xr:uid="{00000000-0005-0000-0000-00004E330000}"/>
    <cellStyle name="Bemærk! 2 14 3 3 2" xfId="18664" xr:uid="{00000000-0005-0000-0000-00004F330000}"/>
    <cellStyle name="Bemærk! 2 14 3 3 2 2" xfId="41142" xr:uid="{00000000-0005-0000-0000-00001E970000}"/>
    <cellStyle name="Bemærk! 2 14 3 3 3" xfId="18665" xr:uid="{00000000-0005-0000-0000-000050330000}"/>
    <cellStyle name="Bemærk! 2 14 3 3 3 2" xfId="41143" xr:uid="{00000000-0005-0000-0000-00001F970000}"/>
    <cellStyle name="Bemærk! 2 14 3 3 4" xfId="18666" xr:uid="{00000000-0005-0000-0000-000051330000}"/>
    <cellStyle name="Bemærk! 2 14 3 3 4 2" xfId="41144" xr:uid="{00000000-0005-0000-0000-000020970000}"/>
    <cellStyle name="Bemærk! 2 14 3 4" xfId="18667" xr:uid="{00000000-0005-0000-0000-000052330000}"/>
    <cellStyle name="Bemærk! 2 14 3 4 2" xfId="41145" xr:uid="{00000000-0005-0000-0000-000021970000}"/>
    <cellStyle name="Bemærk! 2 14 3 5" xfId="18668" xr:uid="{00000000-0005-0000-0000-000053330000}"/>
    <cellStyle name="Bemærk! 2 14 3 5 2" xfId="41146" xr:uid="{00000000-0005-0000-0000-000022970000}"/>
    <cellStyle name="Bemærk! 2 14 3 6" xfId="18669" xr:uid="{00000000-0005-0000-0000-000054330000}"/>
    <cellStyle name="Bemærk! 2 14 3 6 2" xfId="41147" xr:uid="{00000000-0005-0000-0000-000023970000}"/>
    <cellStyle name="Bemærk! 2 14 4" xfId="2233" xr:uid="{00000000-0005-0000-0000-000055330000}"/>
    <cellStyle name="Bemærk! 2 14 4 2" xfId="6390" xr:uid="{00000000-0005-0000-0000-000056330000}"/>
    <cellStyle name="Bemærk! 2 14 4 2 2" xfId="18670" xr:uid="{00000000-0005-0000-0000-000057330000}"/>
    <cellStyle name="Bemærk! 2 14 4 2 2 2" xfId="41148" xr:uid="{00000000-0005-0000-0000-000024970000}"/>
    <cellStyle name="Bemærk! 2 14 4 2 3" xfId="18671" xr:uid="{00000000-0005-0000-0000-000058330000}"/>
    <cellStyle name="Bemærk! 2 14 4 2 3 2" xfId="41149" xr:uid="{00000000-0005-0000-0000-000025970000}"/>
    <cellStyle name="Bemærk! 2 14 4 2 4" xfId="18672" xr:uid="{00000000-0005-0000-0000-000059330000}"/>
    <cellStyle name="Bemærk! 2 14 4 2 4 2" xfId="41150" xr:uid="{00000000-0005-0000-0000-000026970000}"/>
    <cellStyle name="Bemærk! 2 14 4 3" xfId="18673" xr:uid="{00000000-0005-0000-0000-00005A330000}"/>
    <cellStyle name="Bemærk! 2 14 4 3 2" xfId="41151" xr:uid="{00000000-0005-0000-0000-000027970000}"/>
    <cellStyle name="Bemærk! 2 14 4 4" xfId="18674" xr:uid="{00000000-0005-0000-0000-00005B330000}"/>
    <cellStyle name="Bemærk! 2 14 4 4 2" xfId="41152" xr:uid="{00000000-0005-0000-0000-000028970000}"/>
    <cellStyle name="Bemærk! 2 14 4 5" xfId="18675" xr:uid="{00000000-0005-0000-0000-00005C330000}"/>
    <cellStyle name="Bemærk! 2 14 4 5 2" xfId="41153" xr:uid="{00000000-0005-0000-0000-000029970000}"/>
    <cellStyle name="Bemærk! 2 14 5" xfId="2234" xr:uid="{00000000-0005-0000-0000-00005D330000}"/>
    <cellStyle name="Bemærk! 2 14 5 2" xfId="6391" xr:uid="{00000000-0005-0000-0000-00005E330000}"/>
    <cellStyle name="Bemærk! 2 14 5 2 2" xfId="18676" xr:uid="{00000000-0005-0000-0000-00005F330000}"/>
    <cellStyle name="Bemærk! 2 14 5 2 2 2" xfId="41154" xr:uid="{00000000-0005-0000-0000-00002A970000}"/>
    <cellStyle name="Bemærk! 2 14 5 2 3" xfId="18677" xr:uid="{00000000-0005-0000-0000-000060330000}"/>
    <cellStyle name="Bemærk! 2 14 5 2 3 2" xfId="41155" xr:uid="{00000000-0005-0000-0000-00002B970000}"/>
    <cellStyle name="Bemærk! 2 14 5 2 4" xfId="18678" xr:uid="{00000000-0005-0000-0000-000061330000}"/>
    <cellStyle name="Bemærk! 2 14 5 2 4 2" xfId="41156" xr:uid="{00000000-0005-0000-0000-00002C970000}"/>
    <cellStyle name="Bemærk! 2 14 5 3" xfId="18679" xr:uid="{00000000-0005-0000-0000-000062330000}"/>
    <cellStyle name="Bemærk! 2 14 5 3 2" xfId="41157" xr:uid="{00000000-0005-0000-0000-00002D970000}"/>
    <cellStyle name="Bemærk! 2 14 5 4" xfId="18680" xr:uid="{00000000-0005-0000-0000-000063330000}"/>
    <cellStyle name="Bemærk! 2 14 5 4 2" xfId="41158" xr:uid="{00000000-0005-0000-0000-00002E970000}"/>
    <cellStyle name="Bemærk! 2 14 5 5" xfId="18681" xr:uid="{00000000-0005-0000-0000-000064330000}"/>
    <cellStyle name="Bemærk! 2 14 5 5 2" xfId="41159" xr:uid="{00000000-0005-0000-0000-00002F970000}"/>
    <cellStyle name="Bemærk! 2 14 6" xfId="2235" xr:uid="{00000000-0005-0000-0000-000065330000}"/>
    <cellStyle name="Bemærk! 2 14 6 2" xfId="6392" xr:uid="{00000000-0005-0000-0000-000066330000}"/>
    <cellStyle name="Bemærk! 2 14 6 3" xfId="18682" xr:uid="{00000000-0005-0000-0000-000067330000}"/>
    <cellStyle name="Bemærk! 2 14 6 3 2" xfId="41160" xr:uid="{00000000-0005-0000-0000-000030970000}"/>
    <cellStyle name="Bemærk! 2 14 6 4" xfId="18683" xr:uid="{00000000-0005-0000-0000-000068330000}"/>
    <cellStyle name="Bemærk! 2 14 6 4 2" xfId="41161" xr:uid="{00000000-0005-0000-0000-000031970000}"/>
    <cellStyle name="Bemærk! 2 14 7" xfId="6385" xr:uid="{00000000-0005-0000-0000-000069330000}"/>
    <cellStyle name="Bemærk! 2 14 8" xfId="18684" xr:uid="{00000000-0005-0000-0000-00006A330000}"/>
    <cellStyle name="Bemærk! 2 14 8 2" xfId="41162" xr:uid="{00000000-0005-0000-0000-000032970000}"/>
    <cellStyle name="Bemærk! 2 14 9" xfId="18685" xr:uid="{00000000-0005-0000-0000-00006B330000}"/>
    <cellStyle name="Bemærk! 2 14 9 2" xfId="41163" xr:uid="{00000000-0005-0000-0000-000033970000}"/>
    <cellStyle name="Bemærk! 2 15" xfId="2236" xr:uid="{00000000-0005-0000-0000-00006C330000}"/>
    <cellStyle name="Bemærk! 2 15 2" xfId="2237" xr:uid="{00000000-0005-0000-0000-00006D330000}"/>
    <cellStyle name="Bemærk! 2 15 2 2" xfId="2238" xr:uid="{00000000-0005-0000-0000-00006E330000}"/>
    <cellStyle name="Bemærk! 2 15 2 2 2" xfId="6395" xr:uid="{00000000-0005-0000-0000-00006F330000}"/>
    <cellStyle name="Bemærk! 2 15 2 2 2 2" xfId="18686" xr:uid="{00000000-0005-0000-0000-000070330000}"/>
    <cellStyle name="Bemærk! 2 15 2 2 2 2 2" xfId="41164" xr:uid="{00000000-0005-0000-0000-000034970000}"/>
    <cellStyle name="Bemærk! 2 15 2 2 2 3" xfId="18687" xr:uid="{00000000-0005-0000-0000-000071330000}"/>
    <cellStyle name="Bemærk! 2 15 2 2 2 3 2" xfId="41165" xr:uid="{00000000-0005-0000-0000-000035970000}"/>
    <cellStyle name="Bemærk! 2 15 2 2 2 4" xfId="18688" xr:uid="{00000000-0005-0000-0000-000072330000}"/>
    <cellStyle name="Bemærk! 2 15 2 2 2 4 2" xfId="41166" xr:uid="{00000000-0005-0000-0000-000036970000}"/>
    <cellStyle name="Bemærk! 2 15 2 2 3" xfId="18689" xr:uid="{00000000-0005-0000-0000-000073330000}"/>
    <cellStyle name="Bemærk! 2 15 2 2 3 2" xfId="41167" xr:uid="{00000000-0005-0000-0000-000037970000}"/>
    <cellStyle name="Bemærk! 2 15 2 2 4" xfId="18690" xr:uid="{00000000-0005-0000-0000-000074330000}"/>
    <cellStyle name="Bemærk! 2 15 2 2 4 2" xfId="41168" xr:uid="{00000000-0005-0000-0000-000038970000}"/>
    <cellStyle name="Bemærk! 2 15 2 2 5" xfId="18691" xr:uid="{00000000-0005-0000-0000-000075330000}"/>
    <cellStyle name="Bemærk! 2 15 2 2 5 2" xfId="41169" xr:uid="{00000000-0005-0000-0000-000039970000}"/>
    <cellStyle name="Bemærk! 2 15 2 3" xfId="6394" xr:uid="{00000000-0005-0000-0000-000076330000}"/>
    <cellStyle name="Bemærk! 2 15 2 3 2" xfId="18692" xr:uid="{00000000-0005-0000-0000-000077330000}"/>
    <cellStyle name="Bemærk! 2 15 2 3 2 2" xfId="41170" xr:uid="{00000000-0005-0000-0000-00003A970000}"/>
    <cellStyle name="Bemærk! 2 15 2 3 3" xfId="18693" xr:uid="{00000000-0005-0000-0000-000078330000}"/>
    <cellStyle name="Bemærk! 2 15 2 3 3 2" xfId="41171" xr:uid="{00000000-0005-0000-0000-00003B970000}"/>
    <cellStyle name="Bemærk! 2 15 2 3 4" xfId="18694" xr:uid="{00000000-0005-0000-0000-000079330000}"/>
    <cellStyle name="Bemærk! 2 15 2 3 4 2" xfId="41172" xr:uid="{00000000-0005-0000-0000-00003C970000}"/>
    <cellStyle name="Bemærk! 2 15 2 4" xfId="18695" xr:uid="{00000000-0005-0000-0000-00007A330000}"/>
    <cellStyle name="Bemærk! 2 15 2 4 2" xfId="41173" xr:uid="{00000000-0005-0000-0000-00003D970000}"/>
    <cellStyle name="Bemærk! 2 15 2 5" xfId="18696" xr:uid="{00000000-0005-0000-0000-00007B330000}"/>
    <cellStyle name="Bemærk! 2 15 2 5 2" xfId="41174" xr:uid="{00000000-0005-0000-0000-00003E970000}"/>
    <cellStyle name="Bemærk! 2 15 2 6" xfId="18697" xr:uid="{00000000-0005-0000-0000-00007C330000}"/>
    <cellStyle name="Bemærk! 2 15 2 6 2" xfId="41175" xr:uid="{00000000-0005-0000-0000-00003F970000}"/>
    <cellStyle name="Bemærk! 2 15 3" xfId="2239" xr:uid="{00000000-0005-0000-0000-00007D330000}"/>
    <cellStyle name="Bemærk! 2 15 3 2" xfId="2240" xr:uid="{00000000-0005-0000-0000-00007E330000}"/>
    <cellStyle name="Bemærk! 2 15 3 2 2" xfId="6397" xr:uid="{00000000-0005-0000-0000-00007F330000}"/>
    <cellStyle name="Bemærk! 2 15 3 2 2 2" xfId="18698" xr:uid="{00000000-0005-0000-0000-000080330000}"/>
    <cellStyle name="Bemærk! 2 15 3 2 2 2 2" xfId="41176" xr:uid="{00000000-0005-0000-0000-000040970000}"/>
    <cellStyle name="Bemærk! 2 15 3 2 2 3" xfId="18699" xr:uid="{00000000-0005-0000-0000-000081330000}"/>
    <cellStyle name="Bemærk! 2 15 3 2 2 3 2" xfId="41177" xr:uid="{00000000-0005-0000-0000-000041970000}"/>
    <cellStyle name="Bemærk! 2 15 3 2 2 4" xfId="18700" xr:uid="{00000000-0005-0000-0000-000082330000}"/>
    <cellStyle name="Bemærk! 2 15 3 2 2 4 2" xfId="41178" xr:uid="{00000000-0005-0000-0000-000042970000}"/>
    <cellStyle name="Bemærk! 2 15 3 2 3" xfId="18701" xr:uid="{00000000-0005-0000-0000-000083330000}"/>
    <cellStyle name="Bemærk! 2 15 3 2 3 2" xfId="41179" xr:uid="{00000000-0005-0000-0000-000043970000}"/>
    <cellStyle name="Bemærk! 2 15 3 2 4" xfId="18702" xr:uid="{00000000-0005-0000-0000-000084330000}"/>
    <cellStyle name="Bemærk! 2 15 3 2 4 2" xfId="41180" xr:uid="{00000000-0005-0000-0000-000044970000}"/>
    <cellStyle name="Bemærk! 2 15 3 2 5" xfId="18703" xr:uid="{00000000-0005-0000-0000-000085330000}"/>
    <cellStyle name="Bemærk! 2 15 3 2 5 2" xfId="41181" xr:uid="{00000000-0005-0000-0000-000045970000}"/>
    <cellStyle name="Bemærk! 2 15 3 3" xfId="6396" xr:uid="{00000000-0005-0000-0000-000086330000}"/>
    <cellStyle name="Bemærk! 2 15 3 3 2" xfId="18704" xr:uid="{00000000-0005-0000-0000-000087330000}"/>
    <cellStyle name="Bemærk! 2 15 3 3 2 2" xfId="41182" xr:uid="{00000000-0005-0000-0000-000046970000}"/>
    <cellStyle name="Bemærk! 2 15 3 3 3" xfId="18705" xr:uid="{00000000-0005-0000-0000-000088330000}"/>
    <cellStyle name="Bemærk! 2 15 3 3 3 2" xfId="41183" xr:uid="{00000000-0005-0000-0000-000047970000}"/>
    <cellStyle name="Bemærk! 2 15 3 3 4" xfId="18706" xr:uid="{00000000-0005-0000-0000-000089330000}"/>
    <cellStyle name="Bemærk! 2 15 3 3 4 2" xfId="41184" xr:uid="{00000000-0005-0000-0000-000048970000}"/>
    <cellStyle name="Bemærk! 2 15 3 4" xfId="18707" xr:uid="{00000000-0005-0000-0000-00008A330000}"/>
    <cellStyle name="Bemærk! 2 15 3 4 2" xfId="41185" xr:uid="{00000000-0005-0000-0000-000049970000}"/>
    <cellStyle name="Bemærk! 2 15 3 5" xfId="18708" xr:uid="{00000000-0005-0000-0000-00008B330000}"/>
    <cellStyle name="Bemærk! 2 15 3 5 2" xfId="41186" xr:uid="{00000000-0005-0000-0000-00004A970000}"/>
    <cellStyle name="Bemærk! 2 15 3 6" xfId="18709" xr:uid="{00000000-0005-0000-0000-00008C330000}"/>
    <cellStyle name="Bemærk! 2 15 3 6 2" xfId="41187" xr:uid="{00000000-0005-0000-0000-00004B970000}"/>
    <cellStyle name="Bemærk! 2 15 4" xfId="2241" xr:uid="{00000000-0005-0000-0000-00008D330000}"/>
    <cellStyle name="Bemærk! 2 15 4 2" xfId="6398" xr:uid="{00000000-0005-0000-0000-00008E330000}"/>
    <cellStyle name="Bemærk! 2 15 4 2 2" xfId="18710" xr:uid="{00000000-0005-0000-0000-00008F330000}"/>
    <cellStyle name="Bemærk! 2 15 4 2 2 2" xfId="41188" xr:uid="{00000000-0005-0000-0000-00004C970000}"/>
    <cellStyle name="Bemærk! 2 15 4 2 3" xfId="18711" xr:uid="{00000000-0005-0000-0000-000090330000}"/>
    <cellStyle name="Bemærk! 2 15 4 2 3 2" xfId="41189" xr:uid="{00000000-0005-0000-0000-00004D970000}"/>
    <cellStyle name="Bemærk! 2 15 4 2 4" xfId="18712" xr:uid="{00000000-0005-0000-0000-000091330000}"/>
    <cellStyle name="Bemærk! 2 15 4 2 4 2" xfId="41190" xr:uid="{00000000-0005-0000-0000-00004E970000}"/>
    <cellStyle name="Bemærk! 2 15 4 3" xfId="18713" xr:uid="{00000000-0005-0000-0000-000092330000}"/>
    <cellStyle name="Bemærk! 2 15 4 3 2" xfId="41191" xr:uid="{00000000-0005-0000-0000-00004F970000}"/>
    <cellStyle name="Bemærk! 2 15 4 4" xfId="18714" xr:uid="{00000000-0005-0000-0000-000093330000}"/>
    <cellStyle name="Bemærk! 2 15 4 4 2" xfId="41192" xr:uid="{00000000-0005-0000-0000-000050970000}"/>
    <cellStyle name="Bemærk! 2 15 4 5" xfId="18715" xr:uid="{00000000-0005-0000-0000-000094330000}"/>
    <cellStyle name="Bemærk! 2 15 4 5 2" xfId="41193" xr:uid="{00000000-0005-0000-0000-000051970000}"/>
    <cellStyle name="Bemærk! 2 15 5" xfId="2242" xr:uid="{00000000-0005-0000-0000-000095330000}"/>
    <cellStyle name="Bemærk! 2 15 5 2" xfId="6399" xr:uid="{00000000-0005-0000-0000-000096330000}"/>
    <cellStyle name="Bemærk! 2 15 5 2 2" xfId="18716" xr:uid="{00000000-0005-0000-0000-000097330000}"/>
    <cellStyle name="Bemærk! 2 15 5 2 2 2" xfId="41194" xr:uid="{00000000-0005-0000-0000-000052970000}"/>
    <cellStyle name="Bemærk! 2 15 5 2 3" xfId="18717" xr:uid="{00000000-0005-0000-0000-000098330000}"/>
    <cellStyle name="Bemærk! 2 15 5 2 3 2" xfId="41195" xr:uid="{00000000-0005-0000-0000-000053970000}"/>
    <cellStyle name="Bemærk! 2 15 5 2 4" xfId="18718" xr:uid="{00000000-0005-0000-0000-000099330000}"/>
    <cellStyle name="Bemærk! 2 15 5 2 4 2" xfId="41196" xr:uid="{00000000-0005-0000-0000-000054970000}"/>
    <cellStyle name="Bemærk! 2 15 5 3" xfId="18719" xr:uid="{00000000-0005-0000-0000-00009A330000}"/>
    <cellStyle name="Bemærk! 2 15 5 3 2" xfId="41197" xr:uid="{00000000-0005-0000-0000-000055970000}"/>
    <cellStyle name="Bemærk! 2 15 5 4" xfId="18720" xr:uid="{00000000-0005-0000-0000-00009B330000}"/>
    <cellStyle name="Bemærk! 2 15 5 4 2" xfId="41198" xr:uid="{00000000-0005-0000-0000-000056970000}"/>
    <cellStyle name="Bemærk! 2 15 5 5" xfId="18721" xr:uid="{00000000-0005-0000-0000-00009C330000}"/>
    <cellStyle name="Bemærk! 2 15 5 5 2" xfId="41199" xr:uid="{00000000-0005-0000-0000-000057970000}"/>
    <cellStyle name="Bemærk! 2 15 6" xfId="2243" xr:uid="{00000000-0005-0000-0000-00009D330000}"/>
    <cellStyle name="Bemærk! 2 15 6 2" xfId="6400" xr:uid="{00000000-0005-0000-0000-00009E330000}"/>
    <cellStyle name="Bemærk! 2 15 6 3" xfId="18722" xr:uid="{00000000-0005-0000-0000-00009F330000}"/>
    <cellStyle name="Bemærk! 2 15 6 3 2" xfId="41200" xr:uid="{00000000-0005-0000-0000-000058970000}"/>
    <cellStyle name="Bemærk! 2 15 6 4" xfId="18723" xr:uid="{00000000-0005-0000-0000-0000A0330000}"/>
    <cellStyle name="Bemærk! 2 15 6 4 2" xfId="41201" xr:uid="{00000000-0005-0000-0000-000059970000}"/>
    <cellStyle name="Bemærk! 2 15 7" xfId="6393" xr:uid="{00000000-0005-0000-0000-0000A1330000}"/>
    <cellStyle name="Bemærk! 2 15 8" xfId="18724" xr:uid="{00000000-0005-0000-0000-0000A2330000}"/>
    <cellStyle name="Bemærk! 2 15 8 2" xfId="41202" xr:uid="{00000000-0005-0000-0000-00005A970000}"/>
    <cellStyle name="Bemærk! 2 15 9" xfId="18725" xr:uid="{00000000-0005-0000-0000-0000A3330000}"/>
    <cellStyle name="Bemærk! 2 15 9 2" xfId="41203" xr:uid="{00000000-0005-0000-0000-00005B970000}"/>
    <cellStyle name="Bemærk! 2 16" xfId="2244" xr:uid="{00000000-0005-0000-0000-0000A4330000}"/>
    <cellStyle name="Bemærk! 2 17" xfId="2245" xr:uid="{00000000-0005-0000-0000-0000A5330000}"/>
    <cellStyle name="Bemærk! 2 17 2" xfId="2246" xr:uid="{00000000-0005-0000-0000-0000A6330000}"/>
    <cellStyle name="Bemærk! 2 17 2 2" xfId="6402" xr:uid="{00000000-0005-0000-0000-0000A7330000}"/>
    <cellStyle name="Bemærk! 2 17 2 2 2" xfId="18726" xr:uid="{00000000-0005-0000-0000-0000A8330000}"/>
    <cellStyle name="Bemærk! 2 17 2 2 2 2" xfId="41204" xr:uid="{00000000-0005-0000-0000-00005C970000}"/>
    <cellStyle name="Bemærk! 2 17 2 2 3" xfId="18727" xr:uid="{00000000-0005-0000-0000-0000A9330000}"/>
    <cellStyle name="Bemærk! 2 17 2 2 3 2" xfId="41205" xr:uid="{00000000-0005-0000-0000-00005D970000}"/>
    <cellStyle name="Bemærk! 2 17 2 2 4" xfId="18728" xr:uid="{00000000-0005-0000-0000-0000AA330000}"/>
    <cellStyle name="Bemærk! 2 17 2 2 4 2" xfId="41206" xr:uid="{00000000-0005-0000-0000-00005E970000}"/>
    <cellStyle name="Bemærk! 2 17 2 3" xfId="18729" xr:uid="{00000000-0005-0000-0000-0000AB330000}"/>
    <cellStyle name="Bemærk! 2 17 2 3 2" xfId="41207" xr:uid="{00000000-0005-0000-0000-00005F970000}"/>
    <cellStyle name="Bemærk! 2 17 2 4" xfId="18730" xr:uid="{00000000-0005-0000-0000-0000AC330000}"/>
    <cellStyle name="Bemærk! 2 17 2 4 2" xfId="41208" xr:uid="{00000000-0005-0000-0000-000060970000}"/>
    <cellStyle name="Bemærk! 2 17 2 5" xfId="18731" xr:uid="{00000000-0005-0000-0000-0000AD330000}"/>
    <cellStyle name="Bemærk! 2 17 2 5 2" xfId="41209" xr:uid="{00000000-0005-0000-0000-000061970000}"/>
    <cellStyle name="Bemærk! 2 17 3" xfId="6401" xr:uid="{00000000-0005-0000-0000-0000AE330000}"/>
    <cellStyle name="Bemærk! 2 17 3 2" xfId="18732" xr:uid="{00000000-0005-0000-0000-0000AF330000}"/>
    <cellStyle name="Bemærk! 2 17 3 2 2" xfId="41210" xr:uid="{00000000-0005-0000-0000-000062970000}"/>
    <cellStyle name="Bemærk! 2 17 3 3" xfId="18733" xr:uid="{00000000-0005-0000-0000-0000B0330000}"/>
    <cellStyle name="Bemærk! 2 17 3 3 2" xfId="41211" xr:uid="{00000000-0005-0000-0000-000063970000}"/>
    <cellStyle name="Bemærk! 2 17 3 4" xfId="18734" xr:uid="{00000000-0005-0000-0000-0000B1330000}"/>
    <cellStyle name="Bemærk! 2 17 3 4 2" xfId="41212" xr:uid="{00000000-0005-0000-0000-000064970000}"/>
    <cellStyle name="Bemærk! 2 17 4" xfId="18735" xr:uid="{00000000-0005-0000-0000-0000B2330000}"/>
    <cellStyle name="Bemærk! 2 17 4 2" xfId="41213" xr:uid="{00000000-0005-0000-0000-000065970000}"/>
    <cellStyle name="Bemærk! 2 17 5" xfId="18736" xr:uid="{00000000-0005-0000-0000-0000B3330000}"/>
    <cellStyle name="Bemærk! 2 17 5 2" xfId="41214" xr:uid="{00000000-0005-0000-0000-000066970000}"/>
    <cellStyle name="Bemærk! 2 17 6" xfId="18737" xr:uid="{00000000-0005-0000-0000-0000B4330000}"/>
    <cellStyle name="Bemærk! 2 17 6 2" xfId="41215" xr:uid="{00000000-0005-0000-0000-000067970000}"/>
    <cellStyle name="Bemærk! 2 18" xfId="2247" xr:uid="{00000000-0005-0000-0000-0000B5330000}"/>
    <cellStyle name="Bemærk! 2 18 2" xfId="6403" xr:uid="{00000000-0005-0000-0000-0000B6330000}"/>
    <cellStyle name="Bemærk! 2 18 3" xfId="18738" xr:uid="{00000000-0005-0000-0000-0000B7330000}"/>
    <cellStyle name="Bemærk! 2 18 3 2" xfId="18739" xr:uid="{00000000-0005-0000-0000-0000B8330000}"/>
    <cellStyle name="Bemærk! 2 18 3 2 2" xfId="41217" xr:uid="{00000000-0005-0000-0000-000069970000}"/>
    <cellStyle name="Bemærk! 2 18 3 3" xfId="18740" xr:uid="{00000000-0005-0000-0000-0000B9330000}"/>
    <cellStyle name="Bemærk! 2 18 3 3 2" xfId="41218" xr:uid="{00000000-0005-0000-0000-00006A970000}"/>
    <cellStyle name="Bemærk! 2 18 3 4" xfId="41216" xr:uid="{00000000-0005-0000-0000-000068970000}"/>
    <cellStyle name="Bemærk! 2 19" xfId="18741" xr:uid="{00000000-0005-0000-0000-0000BA330000}"/>
    <cellStyle name="Bemærk! 2 19 2" xfId="18742" xr:uid="{00000000-0005-0000-0000-0000BB330000}"/>
    <cellStyle name="Bemærk! 2 19 2 2" xfId="41220" xr:uid="{00000000-0005-0000-0000-00006C970000}"/>
    <cellStyle name="Bemærk! 2 19 3" xfId="18743" xr:uid="{00000000-0005-0000-0000-0000BC330000}"/>
    <cellStyle name="Bemærk! 2 19 3 2" xfId="41221" xr:uid="{00000000-0005-0000-0000-00006D970000}"/>
    <cellStyle name="Bemærk! 2 19 4" xfId="18744" xr:uid="{00000000-0005-0000-0000-0000BD330000}"/>
    <cellStyle name="Bemærk! 2 19 4 2" xfId="41222" xr:uid="{00000000-0005-0000-0000-00006E970000}"/>
    <cellStyle name="Bemærk! 2 19 5" xfId="41219" xr:uid="{00000000-0005-0000-0000-00006B970000}"/>
    <cellStyle name="Bemærk! 2 2" xfId="2248" xr:uid="{00000000-0005-0000-0000-0000BE330000}"/>
    <cellStyle name="Bemærk! 2 2 10" xfId="18745" xr:uid="{00000000-0005-0000-0000-0000BF330000}"/>
    <cellStyle name="Bemærk! 2 2 10 2" xfId="41223" xr:uid="{00000000-0005-0000-0000-00006F970000}"/>
    <cellStyle name="Bemærk! 2 2 11" xfId="18746" xr:uid="{00000000-0005-0000-0000-0000C0330000}"/>
    <cellStyle name="Bemærk! 2 2 11 2" xfId="41224" xr:uid="{00000000-0005-0000-0000-000070970000}"/>
    <cellStyle name="Bemærk! 2 2 2" xfId="2249" xr:uid="{00000000-0005-0000-0000-0000C1330000}"/>
    <cellStyle name="Bemærk! 2 2 2 10" xfId="6404" xr:uid="{00000000-0005-0000-0000-0000C2330000}"/>
    <cellStyle name="Bemærk! 2 2 2 10 2" xfId="18747" xr:uid="{00000000-0005-0000-0000-0000C3330000}"/>
    <cellStyle name="Bemærk! 2 2 2 10 2 2" xfId="41225" xr:uid="{00000000-0005-0000-0000-000071970000}"/>
    <cellStyle name="Bemærk! 2 2 2 10 3" xfId="18748" xr:uid="{00000000-0005-0000-0000-0000C4330000}"/>
    <cellStyle name="Bemærk! 2 2 2 10 3 2" xfId="41226" xr:uid="{00000000-0005-0000-0000-000072970000}"/>
    <cellStyle name="Bemærk! 2 2 2 10 4" xfId="18749" xr:uid="{00000000-0005-0000-0000-0000C5330000}"/>
    <cellStyle name="Bemærk! 2 2 2 10 4 2" xfId="41227" xr:uid="{00000000-0005-0000-0000-000073970000}"/>
    <cellStyle name="Bemærk! 2 2 2 11" xfId="18750" xr:uid="{00000000-0005-0000-0000-0000C6330000}"/>
    <cellStyle name="Bemærk! 2 2 2 11 2" xfId="41228" xr:uid="{00000000-0005-0000-0000-000074970000}"/>
    <cellStyle name="Bemærk! 2 2 2 12" xfId="18751" xr:uid="{00000000-0005-0000-0000-0000C7330000}"/>
    <cellStyle name="Bemærk! 2 2 2 12 2" xfId="41229" xr:uid="{00000000-0005-0000-0000-000075970000}"/>
    <cellStyle name="Bemærk! 2 2 2 13" xfId="18752" xr:uid="{00000000-0005-0000-0000-0000C8330000}"/>
    <cellStyle name="Bemærk! 2 2 2 13 2" xfId="41230" xr:uid="{00000000-0005-0000-0000-000076970000}"/>
    <cellStyle name="Bemærk! 2 2 2 2" xfId="2250" xr:uid="{00000000-0005-0000-0000-0000C9330000}"/>
    <cellStyle name="Bemærk! 2 2 2 2 10" xfId="18753" xr:uid="{00000000-0005-0000-0000-0000CA330000}"/>
    <cellStyle name="Bemærk! 2 2 2 2 10 2" xfId="41231" xr:uid="{00000000-0005-0000-0000-000077970000}"/>
    <cellStyle name="Bemærk! 2 2 2 2 2" xfId="2251" xr:uid="{00000000-0005-0000-0000-0000CB330000}"/>
    <cellStyle name="Bemærk! 2 2 2 2 2 2" xfId="2252" xr:uid="{00000000-0005-0000-0000-0000CC330000}"/>
    <cellStyle name="Bemærk! 2 2 2 2 2 2 2" xfId="6407" xr:uid="{00000000-0005-0000-0000-0000CD330000}"/>
    <cellStyle name="Bemærk! 2 2 2 2 2 2 2 2" xfId="18754" xr:uid="{00000000-0005-0000-0000-0000CE330000}"/>
    <cellStyle name="Bemærk! 2 2 2 2 2 2 2 2 2" xfId="41232" xr:uid="{00000000-0005-0000-0000-000078970000}"/>
    <cellStyle name="Bemærk! 2 2 2 2 2 2 2 3" xfId="18755" xr:uid="{00000000-0005-0000-0000-0000CF330000}"/>
    <cellStyle name="Bemærk! 2 2 2 2 2 2 2 3 2" xfId="41233" xr:uid="{00000000-0005-0000-0000-000079970000}"/>
    <cellStyle name="Bemærk! 2 2 2 2 2 2 2 4" xfId="18756" xr:uid="{00000000-0005-0000-0000-0000D0330000}"/>
    <cellStyle name="Bemærk! 2 2 2 2 2 2 2 4 2" xfId="41234" xr:uid="{00000000-0005-0000-0000-00007A970000}"/>
    <cellStyle name="Bemærk! 2 2 2 2 2 2 3" xfId="18757" xr:uid="{00000000-0005-0000-0000-0000D1330000}"/>
    <cellStyle name="Bemærk! 2 2 2 2 2 2 3 2" xfId="41235" xr:uid="{00000000-0005-0000-0000-00007B970000}"/>
    <cellStyle name="Bemærk! 2 2 2 2 2 2 4" xfId="18758" xr:uid="{00000000-0005-0000-0000-0000D2330000}"/>
    <cellStyle name="Bemærk! 2 2 2 2 2 2 4 2" xfId="41236" xr:uid="{00000000-0005-0000-0000-00007C970000}"/>
    <cellStyle name="Bemærk! 2 2 2 2 2 2 5" xfId="18759" xr:uid="{00000000-0005-0000-0000-0000D3330000}"/>
    <cellStyle name="Bemærk! 2 2 2 2 2 2 5 2" xfId="41237" xr:uid="{00000000-0005-0000-0000-00007D970000}"/>
    <cellStyle name="Bemærk! 2 2 2 2 2 3" xfId="6406" xr:uid="{00000000-0005-0000-0000-0000D4330000}"/>
    <cellStyle name="Bemærk! 2 2 2 2 2 3 2" xfId="18760" xr:uid="{00000000-0005-0000-0000-0000D5330000}"/>
    <cellStyle name="Bemærk! 2 2 2 2 2 3 2 2" xfId="41238" xr:uid="{00000000-0005-0000-0000-00007E970000}"/>
    <cellStyle name="Bemærk! 2 2 2 2 2 3 3" xfId="18761" xr:uid="{00000000-0005-0000-0000-0000D6330000}"/>
    <cellStyle name="Bemærk! 2 2 2 2 2 3 3 2" xfId="41239" xr:uid="{00000000-0005-0000-0000-00007F970000}"/>
    <cellStyle name="Bemærk! 2 2 2 2 2 3 4" xfId="18762" xr:uid="{00000000-0005-0000-0000-0000D7330000}"/>
    <cellStyle name="Bemærk! 2 2 2 2 2 3 4 2" xfId="41240" xr:uid="{00000000-0005-0000-0000-000080970000}"/>
    <cellStyle name="Bemærk! 2 2 2 2 2 4" xfId="18763" xr:uid="{00000000-0005-0000-0000-0000D8330000}"/>
    <cellStyle name="Bemærk! 2 2 2 2 2 4 2" xfId="18764" xr:uid="{00000000-0005-0000-0000-0000D9330000}"/>
    <cellStyle name="Bemærk! 2 2 2 2 2 4 2 2" xfId="41242" xr:uid="{00000000-0005-0000-0000-000082970000}"/>
    <cellStyle name="Bemærk! 2 2 2 2 2 4 3" xfId="18765" xr:uid="{00000000-0005-0000-0000-0000DA330000}"/>
    <cellStyle name="Bemærk! 2 2 2 2 2 4 3 2" xfId="41243" xr:uid="{00000000-0005-0000-0000-000083970000}"/>
    <cellStyle name="Bemærk! 2 2 2 2 2 4 4" xfId="18766" xr:uid="{00000000-0005-0000-0000-0000DB330000}"/>
    <cellStyle name="Bemærk! 2 2 2 2 2 4 4 2" xfId="41244" xr:uid="{00000000-0005-0000-0000-000084970000}"/>
    <cellStyle name="Bemærk! 2 2 2 2 2 4 5" xfId="41241" xr:uid="{00000000-0005-0000-0000-000081970000}"/>
    <cellStyle name="Bemærk! 2 2 2 2 2 5" xfId="18767" xr:uid="{00000000-0005-0000-0000-0000DC330000}"/>
    <cellStyle name="Bemærk! 2 2 2 2 2 5 2" xfId="41245" xr:uid="{00000000-0005-0000-0000-000085970000}"/>
    <cellStyle name="Bemærk! 2 2 2 2 2 6" xfId="18768" xr:uid="{00000000-0005-0000-0000-0000DD330000}"/>
    <cellStyle name="Bemærk! 2 2 2 2 2 6 2" xfId="41246" xr:uid="{00000000-0005-0000-0000-000086970000}"/>
    <cellStyle name="Bemærk! 2 2 2 2 2 7" xfId="18769" xr:uid="{00000000-0005-0000-0000-0000DE330000}"/>
    <cellStyle name="Bemærk! 2 2 2 2 2 7 2" xfId="41247" xr:uid="{00000000-0005-0000-0000-000087970000}"/>
    <cellStyle name="Bemærk! 2 2 2 2 3" xfId="2253" xr:uid="{00000000-0005-0000-0000-0000DF330000}"/>
    <cellStyle name="Bemærk! 2 2 2 2 3 2" xfId="2254" xr:uid="{00000000-0005-0000-0000-0000E0330000}"/>
    <cellStyle name="Bemærk! 2 2 2 2 3 2 2" xfId="6409" xr:uid="{00000000-0005-0000-0000-0000E1330000}"/>
    <cellStyle name="Bemærk! 2 2 2 2 3 2 2 2" xfId="18770" xr:uid="{00000000-0005-0000-0000-0000E2330000}"/>
    <cellStyle name="Bemærk! 2 2 2 2 3 2 2 2 2" xfId="41248" xr:uid="{00000000-0005-0000-0000-000088970000}"/>
    <cellStyle name="Bemærk! 2 2 2 2 3 2 2 3" xfId="18771" xr:uid="{00000000-0005-0000-0000-0000E3330000}"/>
    <cellStyle name="Bemærk! 2 2 2 2 3 2 2 3 2" xfId="41249" xr:uid="{00000000-0005-0000-0000-000089970000}"/>
    <cellStyle name="Bemærk! 2 2 2 2 3 2 2 4" xfId="18772" xr:uid="{00000000-0005-0000-0000-0000E4330000}"/>
    <cellStyle name="Bemærk! 2 2 2 2 3 2 2 4 2" xfId="41250" xr:uid="{00000000-0005-0000-0000-00008A970000}"/>
    <cellStyle name="Bemærk! 2 2 2 2 3 2 3" xfId="18773" xr:uid="{00000000-0005-0000-0000-0000E5330000}"/>
    <cellStyle name="Bemærk! 2 2 2 2 3 2 3 2" xfId="41251" xr:uid="{00000000-0005-0000-0000-00008B970000}"/>
    <cellStyle name="Bemærk! 2 2 2 2 3 2 4" xfId="18774" xr:uid="{00000000-0005-0000-0000-0000E6330000}"/>
    <cellStyle name="Bemærk! 2 2 2 2 3 2 4 2" xfId="41252" xr:uid="{00000000-0005-0000-0000-00008C970000}"/>
    <cellStyle name="Bemærk! 2 2 2 2 3 2 5" xfId="18775" xr:uid="{00000000-0005-0000-0000-0000E7330000}"/>
    <cellStyle name="Bemærk! 2 2 2 2 3 2 5 2" xfId="41253" xr:uid="{00000000-0005-0000-0000-00008D970000}"/>
    <cellStyle name="Bemærk! 2 2 2 2 3 3" xfId="6408" xr:uid="{00000000-0005-0000-0000-0000E8330000}"/>
    <cellStyle name="Bemærk! 2 2 2 2 3 3 2" xfId="18776" xr:uid="{00000000-0005-0000-0000-0000E9330000}"/>
    <cellStyle name="Bemærk! 2 2 2 2 3 3 2 2" xfId="41254" xr:uid="{00000000-0005-0000-0000-00008E970000}"/>
    <cellStyle name="Bemærk! 2 2 2 2 3 3 3" xfId="18777" xr:uid="{00000000-0005-0000-0000-0000EA330000}"/>
    <cellStyle name="Bemærk! 2 2 2 2 3 3 3 2" xfId="41255" xr:uid="{00000000-0005-0000-0000-00008F970000}"/>
    <cellStyle name="Bemærk! 2 2 2 2 3 3 4" xfId="18778" xr:uid="{00000000-0005-0000-0000-0000EB330000}"/>
    <cellStyle name="Bemærk! 2 2 2 2 3 3 4 2" xfId="41256" xr:uid="{00000000-0005-0000-0000-000090970000}"/>
    <cellStyle name="Bemærk! 2 2 2 2 3 4" xfId="18779" xr:uid="{00000000-0005-0000-0000-0000EC330000}"/>
    <cellStyle name="Bemærk! 2 2 2 2 3 4 2" xfId="41257" xr:uid="{00000000-0005-0000-0000-000091970000}"/>
    <cellStyle name="Bemærk! 2 2 2 2 3 5" xfId="18780" xr:uid="{00000000-0005-0000-0000-0000ED330000}"/>
    <cellStyle name="Bemærk! 2 2 2 2 3 5 2" xfId="41258" xr:uid="{00000000-0005-0000-0000-000092970000}"/>
    <cellStyle name="Bemærk! 2 2 2 2 3 6" xfId="18781" xr:uid="{00000000-0005-0000-0000-0000EE330000}"/>
    <cellStyle name="Bemærk! 2 2 2 2 3 6 2" xfId="41259" xr:uid="{00000000-0005-0000-0000-000093970000}"/>
    <cellStyle name="Bemærk! 2 2 2 2 4" xfId="2255" xr:uid="{00000000-0005-0000-0000-0000EF330000}"/>
    <cellStyle name="Bemærk! 2 2 2 2 4 2" xfId="6410" xr:uid="{00000000-0005-0000-0000-0000F0330000}"/>
    <cellStyle name="Bemærk! 2 2 2 2 4 2 2" xfId="18782" xr:uid="{00000000-0005-0000-0000-0000F1330000}"/>
    <cellStyle name="Bemærk! 2 2 2 2 4 2 2 2" xfId="41260" xr:uid="{00000000-0005-0000-0000-000094970000}"/>
    <cellStyle name="Bemærk! 2 2 2 2 4 2 3" xfId="18783" xr:uid="{00000000-0005-0000-0000-0000F2330000}"/>
    <cellStyle name="Bemærk! 2 2 2 2 4 2 3 2" xfId="41261" xr:uid="{00000000-0005-0000-0000-000095970000}"/>
    <cellStyle name="Bemærk! 2 2 2 2 4 2 4" xfId="18784" xr:uid="{00000000-0005-0000-0000-0000F3330000}"/>
    <cellStyle name="Bemærk! 2 2 2 2 4 2 4 2" xfId="41262" xr:uid="{00000000-0005-0000-0000-000096970000}"/>
    <cellStyle name="Bemærk! 2 2 2 2 4 3" xfId="18785" xr:uid="{00000000-0005-0000-0000-0000F4330000}"/>
    <cellStyle name="Bemærk! 2 2 2 2 4 3 2" xfId="41263" xr:uid="{00000000-0005-0000-0000-000097970000}"/>
    <cellStyle name="Bemærk! 2 2 2 2 4 4" xfId="18786" xr:uid="{00000000-0005-0000-0000-0000F5330000}"/>
    <cellStyle name="Bemærk! 2 2 2 2 4 4 2" xfId="41264" xr:uid="{00000000-0005-0000-0000-000098970000}"/>
    <cellStyle name="Bemærk! 2 2 2 2 4 5" xfId="18787" xr:uid="{00000000-0005-0000-0000-0000F6330000}"/>
    <cellStyle name="Bemærk! 2 2 2 2 4 5 2" xfId="41265" xr:uid="{00000000-0005-0000-0000-000099970000}"/>
    <cellStyle name="Bemærk! 2 2 2 2 5" xfId="2256" xr:uid="{00000000-0005-0000-0000-0000F7330000}"/>
    <cellStyle name="Bemærk! 2 2 2 2 5 2" xfId="6411" xr:uid="{00000000-0005-0000-0000-0000F8330000}"/>
    <cellStyle name="Bemærk! 2 2 2 2 5 2 2" xfId="18788" xr:uid="{00000000-0005-0000-0000-0000F9330000}"/>
    <cellStyle name="Bemærk! 2 2 2 2 5 2 2 2" xfId="41266" xr:uid="{00000000-0005-0000-0000-00009A970000}"/>
    <cellStyle name="Bemærk! 2 2 2 2 5 2 3" xfId="18789" xr:uid="{00000000-0005-0000-0000-0000FA330000}"/>
    <cellStyle name="Bemærk! 2 2 2 2 5 2 3 2" xfId="41267" xr:uid="{00000000-0005-0000-0000-00009B970000}"/>
    <cellStyle name="Bemærk! 2 2 2 2 5 2 4" xfId="18790" xr:uid="{00000000-0005-0000-0000-0000FB330000}"/>
    <cellStyle name="Bemærk! 2 2 2 2 5 2 4 2" xfId="41268" xr:uid="{00000000-0005-0000-0000-00009C970000}"/>
    <cellStyle name="Bemærk! 2 2 2 2 5 3" xfId="18791" xr:uid="{00000000-0005-0000-0000-0000FC330000}"/>
    <cellStyle name="Bemærk! 2 2 2 2 5 3 2" xfId="41269" xr:uid="{00000000-0005-0000-0000-00009D970000}"/>
    <cellStyle name="Bemærk! 2 2 2 2 5 4" xfId="18792" xr:uid="{00000000-0005-0000-0000-0000FD330000}"/>
    <cellStyle name="Bemærk! 2 2 2 2 5 4 2" xfId="41270" xr:uid="{00000000-0005-0000-0000-00009E970000}"/>
    <cellStyle name="Bemærk! 2 2 2 2 5 5" xfId="18793" xr:uid="{00000000-0005-0000-0000-0000FE330000}"/>
    <cellStyle name="Bemærk! 2 2 2 2 5 5 2" xfId="41271" xr:uid="{00000000-0005-0000-0000-00009F970000}"/>
    <cellStyle name="Bemærk! 2 2 2 2 6" xfId="2257" xr:uid="{00000000-0005-0000-0000-0000FF330000}"/>
    <cellStyle name="Bemærk! 2 2 2 2 6 2" xfId="6412" xr:uid="{00000000-0005-0000-0000-000000340000}"/>
    <cellStyle name="Bemærk! 2 2 2 2 6 3" xfId="18794" xr:uid="{00000000-0005-0000-0000-000001340000}"/>
    <cellStyle name="Bemærk! 2 2 2 2 6 3 2" xfId="41272" xr:uid="{00000000-0005-0000-0000-0000A0970000}"/>
    <cellStyle name="Bemærk! 2 2 2 2 6 4" xfId="18795" xr:uid="{00000000-0005-0000-0000-000002340000}"/>
    <cellStyle name="Bemærk! 2 2 2 2 6 4 2" xfId="41273" xr:uid="{00000000-0005-0000-0000-0000A1970000}"/>
    <cellStyle name="Bemærk! 2 2 2 2 7" xfId="6405" xr:uid="{00000000-0005-0000-0000-000003340000}"/>
    <cellStyle name="Bemærk! 2 2 2 2 7 2" xfId="18796" xr:uid="{00000000-0005-0000-0000-000004340000}"/>
    <cellStyle name="Bemærk! 2 2 2 2 7 2 2" xfId="41274" xr:uid="{00000000-0005-0000-0000-0000A2970000}"/>
    <cellStyle name="Bemærk! 2 2 2 2 7 3" xfId="18797" xr:uid="{00000000-0005-0000-0000-000005340000}"/>
    <cellStyle name="Bemærk! 2 2 2 2 7 3 2" xfId="41275" xr:uid="{00000000-0005-0000-0000-0000A3970000}"/>
    <cellStyle name="Bemærk! 2 2 2 2 7 4" xfId="18798" xr:uid="{00000000-0005-0000-0000-000006340000}"/>
    <cellStyle name="Bemærk! 2 2 2 2 7 4 2" xfId="41276" xr:uid="{00000000-0005-0000-0000-0000A4970000}"/>
    <cellStyle name="Bemærk! 2 2 2 2 8" xfId="18799" xr:uid="{00000000-0005-0000-0000-000007340000}"/>
    <cellStyle name="Bemærk! 2 2 2 2 8 2" xfId="41277" xr:uid="{00000000-0005-0000-0000-0000A5970000}"/>
    <cellStyle name="Bemærk! 2 2 2 2 9" xfId="18800" xr:uid="{00000000-0005-0000-0000-000008340000}"/>
    <cellStyle name="Bemærk! 2 2 2 2 9 2" xfId="41278" xr:uid="{00000000-0005-0000-0000-0000A6970000}"/>
    <cellStyle name="Bemærk! 2 2 2 3" xfId="2258" xr:uid="{00000000-0005-0000-0000-000009340000}"/>
    <cellStyle name="Bemærk! 2 2 2 3 2" xfId="2259" xr:uid="{00000000-0005-0000-0000-00000A340000}"/>
    <cellStyle name="Bemærk! 2 2 2 3 2 2" xfId="6414" xr:uid="{00000000-0005-0000-0000-00000B340000}"/>
    <cellStyle name="Bemærk! 2 2 2 3 2 2 2" xfId="18801" xr:uid="{00000000-0005-0000-0000-00000C340000}"/>
    <cellStyle name="Bemærk! 2 2 2 3 2 2 2 2" xfId="41279" xr:uid="{00000000-0005-0000-0000-0000A7970000}"/>
    <cellStyle name="Bemærk! 2 2 2 3 2 2 3" xfId="18802" xr:uid="{00000000-0005-0000-0000-00000D340000}"/>
    <cellStyle name="Bemærk! 2 2 2 3 2 2 3 2" xfId="41280" xr:uid="{00000000-0005-0000-0000-0000A8970000}"/>
    <cellStyle name="Bemærk! 2 2 2 3 2 2 4" xfId="18803" xr:uid="{00000000-0005-0000-0000-00000E340000}"/>
    <cellStyle name="Bemærk! 2 2 2 3 2 2 4 2" xfId="41281" xr:uid="{00000000-0005-0000-0000-0000A9970000}"/>
    <cellStyle name="Bemærk! 2 2 2 3 2 3" xfId="18804" xr:uid="{00000000-0005-0000-0000-00000F340000}"/>
    <cellStyle name="Bemærk! 2 2 2 3 2 3 2" xfId="18805" xr:uid="{00000000-0005-0000-0000-000010340000}"/>
    <cellStyle name="Bemærk! 2 2 2 3 2 3 2 2" xfId="41283" xr:uid="{00000000-0005-0000-0000-0000AB970000}"/>
    <cellStyle name="Bemærk! 2 2 2 3 2 3 3" xfId="18806" xr:uid="{00000000-0005-0000-0000-000011340000}"/>
    <cellStyle name="Bemærk! 2 2 2 3 2 3 3 2" xfId="41284" xr:uid="{00000000-0005-0000-0000-0000AC970000}"/>
    <cellStyle name="Bemærk! 2 2 2 3 2 3 4" xfId="18807" xr:uid="{00000000-0005-0000-0000-000012340000}"/>
    <cellStyle name="Bemærk! 2 2 2 3 2 3 4 2" xfId="41285" xr:uid="{00000000-0005-0000-0000-0000AD970000}"/>
    <cellStyle name="Bemærk! 2 2 2 3 2 3 5" xfId="41282" xr:uid="{00000000-0005-0000-0000-0000AA970000}"/>
    <cellStyle name="Bemærk! 2 2 2 3 2 4" xfId="18808" xr:uid="{00000000-0005-0000-0000-000013340000}"/>
    <cellStyle name="Bemærk! 2 2 2 3 2 4 2" xfId="41286" xr:uid="{00000000-0005-0000-0000-0000AE970000}"/>
    <cellStyle name="Bemærk! 2 2 2 3 2 5" xfId="18809" xr:uid="{00000000-0005-0000-0000-000014340000}"/>
    <cellStyle name="Bemærk! 2 2 2 3 2 5 2" xfId="41287" xr:uid="{00000000-0005-0000-0000-0000AF970000}"/>
    <cellStyle name="Bemærk! 2 2 2 3 2 6" xfId="18810" xr:uid="{00000000-0005-0000-0000-000015340000}"/>
    <cellStyle name="Bemærk! 2 2 2 3 2 6 2" xfId="41288" xr:uid="{00000000-0005-0000-0000-0000B0970000}"/>
    <cellStyle name="Bemærk! 2 2 2 3 3" xfId="6413" xr:uid="{00000000-0005-0000-0000-000016340000}"/>
    <cellStyle name="Bemærk! 2 2 2 3 3 2" xfId="18811" xr:uid="{00000000-0005-0000-0000-000017340000}"/>
    <cellStyle name="Bemærk! 2 2 2 3 3 2 2" xfId="41289" xr:uid="{00000000-0005-0000-0000-0000B1970000}"/>
    <cellStyle name="Bemærk! 2 2 2 3 3 3" xfId="18812" xr:uid="{00000000-0005-0000-0000-000018340000}"/>
    <cellStyle name="Bemærk! 2 2 2 3 3 3 2" xfId="41290" xr:uid="{00000000-0005-0000-0000-0000B2970000}"/>
    <cellStyle name="Bemærk! 2 2 2 3 3 4" xfId="18813" xr:uid="{00000000-0005-0000-0000-000019340000}"/>
    <cellStyle name="Bemærk! 2 2 2 3 3 4 2" xfId="41291" xr:uid="{00000000-0005-0000-0000-0000B3970000}"/>
    <cellStyle name="Bemærk! 2 2 2 3 4" xfId="18814" xr:uid="{00000000-0005-0000-0000-00001A340000}"/>
    <cellStyle name="Bemærk! 2 2 2 3 4 2" xfId="18815" xr:uid="{00000000-0005-0000-0000-00001B340000}"/>
    <cellStyle name="Bemærk! 2 2 2 3 4 2 2" xfId="41293" xr:uid="{00000000-0005-0000-0000-0000B5970000}"/>
    <cellStyle name="Bemærk! 2 2 2 3 4 3" xfId="18816" xr:uid="{00000000-0005-0000-0000-00001C340000}"/>
    <cellStyle name="Bemærk! 2 2 2 3 4 3 2" xfId="41294" xr:uid="{00000000-0005-0000-0000-0000B6970000}"/>
    <cellStyle name="Bemærk! 2 2 2 3 4 4" xfId="18817" xr:uid="{00000000-0005-0000-0000-00001D340000}"/>
    <cellStyle name="Bemærk! 2 2 2 3 4 4 2" xfId="41295" xr:uid="{00000000-0005-0000-0000-0000B7970000}"/>
    <cellStyle name="Bemærk! 2 2 2 3 4 5" xfId="41292" xr:uid="{00000000-0005-0000-0000-0000B4970000}"/>
    <cellStyle name="Bemærk! 2 2 2 3 5" xfId="18818" xr:uid="{00000000-0005-0000-0000-00001E340000}"/>
    <cellStyle name="Bemærk! 2 2 2 3 5 2" xfId="41296" xr:uid="{00000000-0005-0000-0000-0000B8970000}"/>
    <cellStyle name="Bemærk! 2 2 2 3 6" xfId="18819" xr:uid="{00000000-0005-0000-0000-00001F340000}"/>
    <cellStyle name="Bemærk! 2 2 2 3 6 2" xfId="41297" xr:uid="{00000000-0005-0000-0000-0000B9970000}"/>
    <cellStyle name="Bemærk! 2 2 2 3 7" xfId="18820" xr:uid="{00000000-0005-0000-0000-000020340000}"/>
    <cellStyle name="Bemærk! 2 2 2 3 7 2" xfId="41298" xr:uid="{00000000-0005-0000-0000-0000BA970000}"/>
    <cellStyle name="Bemærk! 2 2 2 4" xfId="2260" xr:uid="{00000000-0005-0000-0000-000021340000}"/>
    <cellStyle name="Bemærk! 2 2 2 4 2" xfId="2261" xr:uid="{00000000-0005-0000-0000-000022340000}"/>
    <cellStyle name="Bemærk! 2 2 2 4 2 2" xfId="6416" xr:uid="{00000000-0005-0000-0000-000023340000}"/>
    <cellStyle name="Bemærk! 2 2 2 4 2 2 2" xfId="18821" xr:uid="{00000000-0005-0000-0000-000024340000}"/>
    <cellStyle name="Bemærk! 2 2 2 4 2 2 2 2" xfId="41299" xr:uid="{00000000-0005-0000-0000-0000BB970000}"/>
    <cellStyle name="Bemærk! 2 2 2 4 2 2 3" xfId="18822" xr:uid="{00000000-0005-0000-0000-000025340000}"/>
    <cellStyle name="Bemærk! 2 2 2 4 2 2 3 2" xfId="41300" xr:uid="{00000000-0005-0000-0000-0000BC970000}"/>
    <cellStyle name="Bemærk! 2 2 2 4 2 2 4" xfId="18823" xr:uid="{00000000-0005-0000-0000-000026340000}"/>
    <cellStyle name="Bemærk! 2 2 2 4 2 2 4 2" xfId="41301" xr:uid="{00000000-0005-0000-0000-0000BD970000}"/>
    <cellStyle name="Bemærk! 2 2 2 4 2 3" xfId="18824" xr:uid="{00000000-0005-0000-0000-000027340000}"/>
    <cellStyle name="Bemærk! 2 2 2 4 2 3 2" xfId="18825" xr:uid="{00000000-0005-0000-0000-000028340000}"/>
    <cellStyle name="Bemærk! 2 2 2 4 2 3 2 2" xfId="41303" xr:uid="{00000000-0005-0000-0000-0000BF970000}"/>
    <cellStyle name="Bemærk! 2 2 2 4 2 3 3" xfId="18826" xr:uid="{00000000-0005-0000-0000-000029340000}"/>
    <cellStyle name="Bemærk! 2 2 2 4 2 3 3 2" xfId="41304" xr:uid="{00000000-0005-0000-0000-0000C0970000}"/>
    <cellStyle name="Bemærk! 2 2 2 4 2 3 4" xfId="18827" xr:uid="{00000000-0005-0000-0000-00002A340000}"/>
    <cellStyle name="Bemærk! 2 2 2 4 2 3 4 2" xfId="41305" xr:uid="{00000000-0005-0000-0000-0000C1970000}"/>
    <cellStyle name="Bemærk! 2 2 2 4 2 3 5" xfId="41302" xr:uid="{00000000-0005-0000-0000-0000BE970000}"/>
    <cellStyle name="Bemærk! 2 2 2 4 2 4" xfId="18828" xr:uid="{00000000-0005-0000-0000-00002B340000}"/>
    <cellStyle name="Bemærk! 2 2 2 4 2 4 2" xfId="41306" xr:uid="{00000000-0005-0000-0000-0000C2970000}"/>
    <cellStyle name="Bemærk! 2 2 2 4 2 5" xfId="18829" xr:uid="{00000000-0005-0000-0000-00002C340000}"/>
    <cellStyle name="Bemærk! 2 2 2 4 2 5 2" xfId="41307" xr:uid="{00000000-0005-0000-0000-0000C3970000}"/>
    <cellStyle name="Bemærk! 2 2 2 4 2 6" xfId="18830" xr:uid="{00000000-0005-0000-0000-00002D340000}"/>
    <cellStyle name="Bemærk! 2 2 2 4 2 6 2" xfId="41308" xr:uid="{00000000-0005-0000-0000-0000C4970000}"/>
    <cellStyle name="Bemærk! 2 2 2 4 3" xfId="6415" xr:uid="{00000000-0005-0000-0000-00002E340000}"/>
    <cellStyle name="Bemærk! 2 2 2 4 3 2" xfId="18831" xr:uid="{00000000-0005-0000-0000-00002F340000}"/>
    <cellStyle name="Bemærk! 2 2 2 4 3 2 2" xfId="41309" xr:uid="{00000000-0005-0000-0000-0000C5970000}"/>
    <cellStyle name="Bemærk! 2 2 2 4 3 3" xfId="18832" xr:uid="{00000000-0005-0000-0000-000030340000}"/>
    <cellStyle name="Bemærk! 2 2 2 4 3 3 2" xfId="41310" xr:uid="{00000000-0005-0000-0000-0000C6970000}"/>
    <cellStyle name="Bemærk! 2 2 2 4 3 4" xfId="18833" xr:uid="{00000000-0005-0000-0000-000031340000}"/>
    <cellStyle name="Bemærk! 2 2 2 4 3 4 2" xfId="41311" xr:uid="{00000000-0005-0000-0000-0000C7970000}"/>
    <cellStyle name="Bemærk! 2 2 2 4 4" xfId="18834" xr:uid="{00000000-0005-0000-0000-000032340000}"/>
    <cellStyle name="Bemærk! 2 2 2 4 4 2" xfId="18835" xr:uid="{00000000-0005-0000-0000-000033340000}"/>
    <cellStyle name="Bemærk! 2 2 2 4 4 2 2" xfId="41313" xr:uid="{00000000-0005-0000-0000-0000C9970000}"/>
    <cellStyle name="Bemærk! 2 2 2 4 4 3" xfId="18836" xr:uid="{00000000-0005-0000-0000-000034340000}"/>
    <cellStyle name="Bemærk! 2 2 2 4 4 3 2" xfId="41314" xr:uid="{00000000-0005-0000-0000-0000CA970000}"/>
    <cellStyle name="Bemærk! 2 2 2 4 4 4" xfId="18837" xr:uid="{00000000-0005-0000-0000-000035340000}"/>
    <cellStyle name="Bemærk! 2 2 2 4 4 4 2" xfId="41315" xr:uid="{00000000-0005-0000-0000-0000CB970000}"/>
    <cellStyle name="Bemærk! 2 2 2 4 4 5" xfId="41312" xr:uid="{00000000-0005-0000-0000-0000C8970000}"/>
    <cellStyle name="Bemærk! 2 2 2 4 5" xfId="18838" xr:uid="{00000000-0005-0000-0000-000036340000}"/>
    <cellStyle name="Bemærk! 2 2 2 4 5 2" xfId="41316" xr:uid="{00000000-0005-0000-0000-0000CC970000}"/>
    <cellStyle name="Bemærk! 2 2 2 4 6" xfId="18839" xr:uid="{00000000-0005-0000-0000-000037340000}"/>
    <cellStyle name="Bemærk! 2 2 2 4 6 2" xfId="41317" xr:uid="{00000000-0005-0000-0000-0000CD970000}"/>
    <cellStyle name="Bemærk! 2 2 2 4 7" xfId="18840" xr:uid="{00000000-0005-0000-0000-000038340000}"/>
    <cellStyle name="Bemærk! 2 2 2 4 7 2" xfId="41318" xr:uid="{00000000-0005-0000-0000-0000CE970000}"/>
    <cellStyle name="Bemærk! 2 2 2 5" xfId="2262" xr:uid="{00000000-0005-0000-0000-000039340000}"/>
    <cellStyle name="Bemærk! 2 2 2 5 2" xfId="2263" xr:uid="{00000000-0005-0000-0000-00003A340000}"/>
    <cellStyle name="Bemærk! 2 2 2 5 2 2" xfId="6418" xr:uid="{00000000-0005-0000-0000-00003B340000}"/>
    <cellStyle name="Bemærk! 2 2 2 5 2 2 2" xfId="18841" xr:uid="{00000000-0005-0000-0000-00003C340000}"/>
    <cellStyle name="Bemærk! 2 2 2 5 2 2 2 2" xfId="41319" xr:uid="{00000000-0005-0000-0000-0000CF970000}"/>
    <cellStyle name="Bemærk! 2 2 2 5 2 2 3" xfId="18842" xr:uid="{00000000-0005-0000-0000-00003D340000}"/>
    <cellStyle name="Bemærk! 2 2 2 5 2 2 3 2" xfId="41320" xr:uid="{00000000-0005-0000-0000-0000D0970000}"/>
    <cellStyle name="Bemærk! 2 2 2 5 2 2 4" xfId="18843" xr:uid="{00000000-0005-0000-0000-00003E340000}"/>
    <cellStyle name="Bemærk! 2 2 2 5 2 2 4 2" xfId="41321" xr:uid="{00000000-0005-0000-0000-0000D1970000}"/>
    <cellStyle name="Bemærk! 2 2 2 5 2 3" xfId="18844" xr:uid="{00000000-0005-0000-0000-00003F340000}"/>
    <cellStyle name="Bemærk! 2 2 2 5 2 3 2" xfId="41322" xr:uid="{00000000-0005-0000-0000-0000D2970000}"/>
    <cellStyle name="Bemærk! 2 2 2 5 2 4" xfId="18845" xr:uid="{00000000-0005-0000-0000-000040340000}"/>
    <cellStyle name="Bemærk! 2 2 2 5 2 4 2" xfId="41323" xr:uid="{00000000-0005-0000-0000-0000D3970000}"/>
    <cellStyle name="Bemærk! 2 2 2 5 2 5" xfId="18846" xr:uid="{00000000-0005-0000-0000-000041340000}"/>
    <cellStyle name="Bemærk! 2 2 2 5 2 5 2" xfId="41324" xr:uid="{00000000-0005-0000-0000-0000D4970000}"/>
    <cellStyle name="Bemærk! 2 2 2 5 3" xfId="6417" xr:uid="{00000000-0005-0000-0000-000042340000}"/>
    <cellStyle name="Bemærk! 2 2 2 5 3 2" xfId="18847" xr:uid="{00000000-0005-0000-0000-000043340000}"/>
    <cellStyle name="Bemærk! 2 2 2 5 3 2 2" xfId="41325" xr:uid="{00000000-0005-0000-0000-0000D5970000}"/>
    <cellStyle name="Bemærk! 2 2 2 5 3 3" xfId="18848" xr:uid="{00000000-0005-0000-0000-000044340000}"/>
    <cellStyle name="Bemærk! 2 2 2 5 3 3 2" xfId="41326" xr:uid="{00000000-0005-0000-0000-0000D6970000}"/>
    <cellStyle name="Bemærk! 2 2 2 5 3 4" xfId="18849" xr:uid="{00000000-0005-0000-0000-000045340000}"/>
    <cellStyle name="Bemærk! 2 2 2 5 3 4 2" xfId="41327" xr:uid="{00000000-0005-0000-0000-0000D7970000}"/>
    <cellStyle name="Bemærk! 2 2 2 5 4" xfId="18850" xr:uid="{00000000-0005-0000-0000-000046340000}"/>
    <cellStyle name="Bemærk! 2 2 2 5 4 2" xfId="18851" xr:uid="{00000000-0005-0000-0000-000047340000}"/>
    <cellStyle name="Bemærk! 2 2 2 5 4 2 2" xfId="41329" xr:uid="{00000000-0005-0000-0000-0000D9970000}"/>
    <cellStyle name="Bemærk! 2 2 2 5 4 3" xfId="18852" xr:uid="{00000000-0005-0000-0000-000048340000}"/>
    <cellStyle name="Bemærk! 2 2 2 5 4 3 2" xfId="41330" xr:uid="{00000000-0005-0000-0000-0000DA970000}"/>
    <cellStyle name="Bemærk! 2 2 2 5 4 4" xfId="18853" xr:uid="{00000000-0005-0000-0000-000049340000}"/>
    <cellStyle name="Bemærk! 2 2 2 5 4 4 2" xfId="41331" xr:uid="{00000000-0005-0000-0000-0000DB970000}"/>
    <cellStyle name="Bemærk! 2 2 2 5 4 5" xfId="41328" xr:uid="{00000000-0005-0000-0000-0000D8970000}"/>
    <cellStyle name="Bemærk! 2 2 2 5 5" xfId="18854" xr:uid="{00000000-0005-0000-0000-00004A340000}"/>
    <cellStyle name="Bemærk! 2 2 2 5 5 2" xfId="41332" xr:uid="{00000000-0005-0000-0000-0000DC970000}"/>
    <cellStyle name="Bemærk! 2 2 2 5 6" xfId="18855" xr:uid="{00000000-0005-0000-0000-00004B340000}"/>
    <cellStyle name="Bemærk! 2 2 2 5 6 2" xfId="41333" xr:uid="{00000000-0005-0000-0000-0000DD970000}"/>
    <cellStyle name="Bemærk! 2 2 2 5 7" xfId="18856" xr:uid="{00000000-0005-0000-0000-00004C340000}"/>
    <cellStyle name="Bemærk! 2 2 2 5 7 2" xfId="41334" xr:uid="{00000000-0005-0000-0000-0000DE970000}"/>
    <cellStyle name="Bemærk! 2 2 2 6" xfId="2264" xr:uid="{00000000-0005-0000-0000-00004D340000}"/>
    <cellStyle name="Bemærk! 2 2 2 6 2" xfId="2265" xr:uid="{00000000-0005-0000-0000-00004E340000}"/>
    <cellStyle name="Bemærk! 2 2 2 6 2 2" xfId="6420" xr:uid="{00000000-0005-0000-0000-00004F340000}"/>
    <cellStyle name="Bemærk! 2 2 2 6 2 2 2" xfId="18857" xr:uid="{00000000-0005-0000-0000-000050340000}"/>
    <cellStyle name="Bemærk! 2 2 2 6 2 2 2 2" xfId="41335" xr:uid="{00000000-0005-0000-0000-0000DF970000}"/>
    <cellStyle name="Bemærk! 2 2 2 6 2 2 3" xfId="18858" xr:uid="{00000000-0005-0000-0000-000051340000}"/>
    <cellStyle name="Bemærk! 2 2 2 6 2 2 3 2" xfId="41336" xr:uid="{00000000-0005-0000-0000-0000E0970000}"/>
    <cellStyle name="Bemærk! 2 2 2 6 2 2 4" xfId="18859" xr:uid="{00000000-0005-0000-0000-000052340000}"/>
    <cellStyle name="Bemærk! 2 2 2 6 2 2 4 2" xfId="41337" xr:uid="{00000000-0005-0000-0000-0000E1970000}"/>
    <cellStyle name="Bemærk! 2 2 2 6 2 3" xfId="18860" xr:uid="{00000000-0005-0000-0000-000053340000}"/>
    <cellStyle name="Bemærk! 2 2 2 6 2 3 2" xfId="41338" xr:uid="{00000000-0005-0000-0000-0000E2970000}"/>
    <cellStyle name="Bemærk! 2 2 2 6 2 4" xfId="18861" xr:uid="{00000000-0005-0000-0000-000054340000}"/>
    <cellStyle name="Bemærk! 2 2 2 6 2 4 2" xfId="41339" xr:uid="{00000000-0005-0000-0000-0000E3970000}"/>
    <cellStyle name="Bemærk! 2 2 2 6 2 5" xfId="18862" xr:uid="{00000000-0005-0000-0000-000055340000}"/>
    <cellStyle name="Bemærk! 2 2 2 6 2 5 2" xfId="41340" xr:uid="{00000000-0005-0000-0000-0000E4970000}"/>
    <cellStyle name="Bemærk! 2 2 2 6 3" xfId="6419" xr:uid="{00000000-0005-0000-0000-000056340000}"/>
    <cellStyle name="Bemærk! 2 2 2 6 3 2" xfId="18863" xr:uid="{00000000-0005-0000-0000-000057340000}"/>
    <cellStyle name="Bemærk! 2 2 2 6 3 2 2" xfId="41341" xr:uid="{00000000-0005-0000-0000-0000E5970000}"/>
    <cellStyle name="Bemærk! 2 2 2 6 3 3" xfId="18864" xr:uid="{00000000-0005-0000-0000-000058340000}"/>
    <cellStyle name="Bemærk! 2 2 2 6 3 3 2" xfId="41342" xr:uid="{00000000-0005-0000-0000-0000E6970000}"/>
    <cellStyle name="Bemærk! 2 2 2 6 3 4" xfId="18865" xr:uid="{00000000-0005-0000-0000-000059340000}"/>
    <cellStyle name="Bemærk! 2 2 2 6 3 4 2" xfId="41343" xr:uid="{00000000-0005-0000-0000-0000E7970000}"/>
    <cellStyle name="Bemærk! 2 2 2 6 4" xfId="18866" xr:uid="{00000000-0005-0000-0000-00005A340000}"/>
    <cellStyle name="Bemærk! 2 2 2 6 4 2" xfId="41344" xr:uid="{00000000-0005-0000-0000-0000E8970000}"/>
    <cellStyle name="Bemærk! 2 2 2 6 5" xfId="18867" xr:uid="{00000000-0005-0000-0000-00005B340000}"/>
    <cellStyle name="Bemærk! 2 2 2 6 5 2" xfId="41345" xr:uid="{00000000-0005-0000-0000-0000E9970000}"/>
    <cellStyle name="Bemærk! 2 2 2 6 6" xfId="18868" xr:uid="{00000000-0005-0000-0000-00005C340000}"/>
    <cellStyle name="Bemærk! 2 2 2 6 6 2" xfId="41346" xr:uid="{00000000-0005-0000-0000-0000EA970000}"/>
    <cellStyle name="Bemærk! 2 2 2 7" xfId="2266" xr:uid="{00000000-0005-0000-0000-00005D340000}"/>
    <cellStyle name="Bemærk! 2 2 2 7 2" xfId="6421" xr:uid="{00000000-0005-0000-0000-00005E340000}"/>
    <cellStyle name="Bemærk! 2 2 2 7 2 2" xfId="18869" xr:uid="{00000000-0005-0000-0000-00005F340000}"/>
    <cellStyle name="Bemærk! 2 2 2 7 2 2 2" xfId="41347" xr:uid="{00000000-0005-0000-0000-0000EB970000}"/>
    <cellStyle name="Bemærk! 2 2 2 7 2 3" xfId="18870" xr:uid="{00000000-0005-0000-0000-000060340000}"/>
    <cellStyle name="Bemærk! 2 2 2 7 2 3 2" xfId="41348" xr:uid="{00000000-0005-0000-0000-0000EC970000}"/>
    <cellStyle name="Bemærk! 2 2 2 7 2 4" xfId="18871" xr:uid="{00000000-0005-0000-0000-000061340000}"/>
    <cellStyle name="Bemærk! 2 2 2 7 2 4 2" xfId="41349" xr:uid="{00000000-0005-0000-0000-0000ED970000}"/>
    <cellStyle name="Bemærk! 2 2 2 7 3" xfId="18872" xr:uid="{00000000-0005-0000-0000-000062340000}"/>
    <cellStyle name="Bemærk! 2 2 2 7 3 2" xfId="41350" xr:uid="{00000000-0005-0000-0000-0000EE970000}"/>
    <cellStyle name="Bemærk! 2 2 2 7 4" xfId="18873" xr:uid="{00000000-0005-0000-0000-000063340000}"/>
    <cellStyle name="Bemærk! 2 2 2 7 4 2" xfId="41351" xr:uid="{00000000-0005-0000-0000-0000EF970000}"/>
    <cellStyle name="Bemærk! 2 2 2 7 5" xfId="18874" xr:uid="{00000000-0005-0000-0000-000064340000}"/>
    <cellStyle name="Bemærk! 2 2 2 7 5 2" xfId="41352" xr:uid="{00000000-0005-0000-0000-0000F0970000}"/>
    <cellStyle name="Bemærk! 2 2 2 8" xfId="2267" xr:uid="{00000000-0005-0000-0000-000065340000}"/>
    <cellStyle name="Bemærk! 2 2 2 8 2" xfId="6422" xr:uid="{00000000-0005-0000-0000-000066340000}"/>
    <cellStyle name="Bemærk! 2 2 2 8 2 2" xfId="18875" xr:uid="{00000000-0005-0000-0000-000067340000}"/>
    <cellStyle name="Bemærk! 2 2 2 8 2 2 2" xfId="41353" xr:uid="{00000000-0005-0000-0000-0000F1970000}"/>
    <cellStyle name="Bemærk! 2 2 2 8 2 3" xfId="18876" xr:uid="{00000000-0005-0000-0000-000068340000}"/>
    <cellStyle name="Bemærk! 2 2 2 8 2 3 2" xfId="41354" xr:uid="{00000000-0005-0000-0000-0000F2970000}"/>
    <cellStyle name="Bemærk! 2 2 2 8 2 4" xfId="18877" xr:uid="{00000000-0005-0000-0000-000069340000}"/>
    <cellStyle name="Bemærk! 2 2 2 8 2 4 2" xfId="41355" xr:uid="{00000000-0005-0000-0000-0000F3970000}"/>
    <cellStyle name="Bemærk! 2 2 2 8 3" xfId="18878" xr:uid="{00000000-0005-0000-0000-00006A340000}"/>
    <cellStyle name="Bemærk! 2 2 2 8 3 2" xfId="41356" xr:uid="{00000000-0005-0000-0000-0000F4970000}"/>
    <cellStyle name="Bemærk! 2 2 2 8 4" xfId="18879" xr:uid="{00000000-0005-0000-0000-00006B340000}"/>
    <cellStyle name="Bemærk! 2 2 2 8 4 2" xfId="41357" xr:uid="{00000000-0005-0000-0000-0000F5970000}"/>
    <cellStyle name="Bemærk! 2 2 2 8 5" xfId="18880" xr:uid="{00000000-0005-0000-0000-00006C340000}"/>
    <cellStyle name="Bemærk! 2 2 2 8 5 2" xfId="41358" xr:uid="{00000000-0005-0000-0000-0000F6970000}"/>
    <cellStyle name="Bemærk! 2 2 2 9" xfId="2268" xr:uid="{00000000-0005-0000-0000-00006D340000}"/>
    <cellStyle name="Bemærk! 2 2 2 9 2" xfId="6423" xr:uid="{00000000-0005-0000-0000-00006E340000}"/>
    <cellStyle name="Bemærk! 2 2 2 9 3" xfId="18881" xr:uid="{00000000-0005-0000-0000-00006F340000}"/>
    <cellStyle name="Bemærk! 2 2 2 9 3 2" xfId="41359" xr:uid="{00000000-0005-0000-0000-0000F7970000}"/>
    <cellStyle name="Bemærk! 2 2 2 9 4" xfId="18882" xr:uid="{00000000-0005-0000-0000-000070340000}"/>
    <cellStyle name="Bemærk! 2 2 2 9 4 2" xfId="41360" xr:uid="{00000000-0005-0000-0000-0000F8970000}"/>
    <cellStyle name="Bemærk! 2 2 3" xfId="2269" xr:uid="{00000000-0005-0000-0000-000071340000}"/>
    <cellStyle name="Bemærk! 2 2 3 10" xfId="18883" xr:uid="{00000000-0005-0000-0000-000072340000}"/>
    <cellStyle name="Bemærk! 2 2 3 10 2" xfId="41361" xr:uid="{00000000-0005-0000-0000-0000F9970000}"/>
    <cellStyle name="Bemærk! 2 2 3 2" xfId="2270" xr:uid="{00000000-0005-0000-0000-000073340000}"/>
    <cellStyle name="Bemærk! 2 2 3 2 2" xfId="2271" xr:uid="{00000000-0005-0000-0000-000074340000}"/>
    <cellStyle name="Bemærk! 2 2 3 2 2 2" xfId="6426" xr:uid="{00000000-0005-0000-0000-000075340000}"/>
    <cellStyle name="Bemærk! 2 2 3 2 2 2 2" xfId="18884" xr:uid="{00000000-0005-0000-0000-000076340000}"/>
    <cellStyle name="Bemærk! 2 2 3 2 2 2 2 2" xfId="41362" xr:uid="{00000000-0005-0000-0000-0000FA970000}"/>
    <cellStyle name="Bemærk! 2 2 3 2 2 2 3" xfId="18885" xr:uid="{00000000-0005-0000-0000-000077340000}"/>
    <cellStyle name="Bemærk! 2 2 3 2 2 2 3 2" xfId="41363" xr:uid="{00000000-0005-0000-0000-0000FB970000}"/>
    <cellStyle name="Bemærk! 2 2 3 2 2 2 4" xfId="18886" xr:uid="{00000000-0005-0000-0000-000078340000}"/>
    <cellStyle name="Bemærk! 2 2 3 2 2 2 4 2" xfId="41364" xr:uid="{00000000-0005-0000-0000-0000FC970000}"/>
    <cellStyle name="Bemærk! 2 2 3 2 2 3" xfId="18887" xr:uid="{00000000-0005-0000-0000-000079340000}"/>
    <cellStyle name="Bemærk! 2 2 3 2 2 3 2" xfId="41365" xr:uid="{00000000-0005-0000-0000-0000FD970000}"/>
    <cellStyle name="Bemærk! 2 2 3 2 2 4" xfId="18888" xr:uid="{00000000-0005-0000-0000-00007A340000}"/>
    <cellStyle name="Bemærk! 2 2 3 2 2 4 2" xfId="41366" xr:uid="{00000000-0005-0000-0000-0000FE970000}"/>
    <cellStyle name="Bemærk! 2 2 3 2 2 5" xfId="18889" xr:uid="{00000000-0005-0000-0000-00007B340000}"/>
    <cellStyle name="Bemærk! 2 2 3 2 2 5 2" xfId="41367" xr:uid="{00000000-0005-0000-0000-0000FF970000}"/>
    <cellStyle name="Bemærk! 2 2 3 2 3" xfId="6425" xr:uid="{00000000-0005-0000-0000-00007C340000}"/>
    <cellStyle name="Bemærk! 2 2 3 2 3 2" xfId="18890" xr:uid="{00000000-0005-0000-0000-00007D340000}"/>
    <cellStyle name="Bemærk! 2 2 3 2 3 2 2" xfId="41368" xr:uid="{00000000-0005-0000-0000-000000980000}"/>
    <cellStyle name="Bemærk! 2 2 3 2 3 3" xfId="18891" xr:uid="{00000000-0005-0000-0000-00007E340000}"/>
    <cellStyle name="Bemærk! 2 2 3 2 3 3 2" xfId="41369" xr:uid="{00000000-0005-0000-0000-000001980000}"/>
    <cellStyle name="Bemærk! 2 2 3 2 3 4" xfId="18892" xr:uid="{00000000-0005-0000-0000-00007F340000}"/>
    <cellStyle name="Bemærk! 2 2 3 2 3 4 2" xfId="41370" xr:uid="{00000000-0005-0000-0000-000002980000}"/>
    <cellStyle name="Bemærk! 2 2 3 2 4" xfId="18893" xr:uid="{00000000-0005-0000-0000-000080340000}"/>
    <cellStyle name="Bemærk! 2 2 3 2 4 2" xfId="18894" xr:uid="{00000000-0005-0000-0000-000081340000}"/>
    <cellStyle name="Bemærk! 2 2 3 2 4 2 2" xfId="41372" xr:uid="{00000000-0005-0000-0000-000004980000}"/>
    <cellStyle name="Bemærk! 2 2 3 2 4 3" xfId="18895" xr:uid="{00000000-0005-0000-0000-000082340000}"/>
    <cellStyle name="Bemærk! 2 2 3 2 4 3 2" xfId="41373" xr:uid="{00000000-0005-0000-0000-000005980000}"/>
    <cellStyle name="Bemærk! 2 2 3 2 4 4" xfId="18896" xr:uid="{00000000-0005-0000-0000-000083340000}"/>
    <cellStyle name="Bemærk! 2 2 3 2 4 4 2" xfId="41374" xr:uid="{00000000-0005-0000-0000-000006980000}"/>
    <cellStyle name="Bemærk! 2 2 3 2 4 5" xfId="41371" xr:uid="{00000000-0005-0000-0000-000003980000}"/>
    <cellStyle name="Bemærk! 2 2 3 2 5" xfId="18897" xr:uid="{00000000-0005-0000-0000-000084340000}"/>
    <cellStyle name="Bemærk! 2 2 3 2 5 2" xfId="41375" xr:uid="{00000000-0005-0000-0000-000007980000}"/>
    <cellStyle name="Bemærk! 2 2 3 2 6" xfId="18898" xr:uid="{00000000-0005-0000-0000-000085340000}"/>
    <cellStyle name="Bemærk! 2 2 3 2 6 2" xfId="41376" xr:uid="{00000000-0005-0000-0000-000008980000}"/>
    <cellStyle name="Bemærk! 2 2 3 2 7" xfId="18899" xr:uid="{00000000-0005-0000-0000-000086340000}"/>
    <cellStyle name="Bemærk! 2 2 3 2 7 2" xfId="41377" xr:uid="{00000000-0005-0000-0000-000009980000}"/>
    <cellStyle name="Bemærk! 2 2 3 3" xfId="2272" xr:uid="{00000000-0005-0000-0000-000087340000}"/>
    <cellStyle name="Bemærk! 2 2 3 3 2" xfId="2273" xr:uid="{00000000-0005-0000-0000-000088340000}"/>
    <cellStyle name="Bemærk! 2 2 3 3 2 2" xfId="6428" xr:uid="{00000000-0005-0000-0000-000089340000}"/>
    <cellStyle name="Bemærk! 2 2 3 3 2 2 2" xfId="18900" xr:uid="{00000000-0005-0000-0000-00008A340000}"/>
    <cellStyle name="Bemærk! 2 2 3 3 2 2 2 2" xfId="41378" xr:uid="{00000000-0005-0000-0000-00000A980000}"/>
    <cellStyle name="Bemærk! 2 2 3 3 2 2 3" xfId="18901" xr:uid="{00000000-0005-0000-0000-00008B340000}"/>
    <cellStyle name="Bemærk! 2 2 3 3 2 2 3 2" xfId="41379" xr:uid="{00000000-0005-0000-0000-00000B980000}"/>
    <cellStyle name="Bemærk! 2 2 3 3 2 2 4" xfId="18902" xr:uid="{00000000-0005-0000-0000-00008C340000}"/>
    <cellStyle name="Bemærk! 2 2 3 3 2 2 4 2" xfId="41380" xr:uid="{00000000-0005-0000-0000-00000C980000}"/>
    <cellStyle name="Bemærk! 2 2 3 3 2 3" xfId="18903" xr:uid="{00000000-0005-0000-0000-00008D340000}"/>
    <cellStyle name="Bemærk! 2 2 3 3 2 3 2" xfId="41381" xr:uid="{00000000-0005-0000-0000-00000D980000}"/>
    <cellStyle name="Bemærk! 2 2 3 3 2 4" xfId="18904" xr:uid="{00000000-0005-0000-0000-00008E340000}"/>
    <cellStyle name="Bemærk! 2 2 3 3 2 4 2" xfId="41382" xr:uid="{00000000-0005-0000-0000-00000E980000}"/>
    <cellStyle name="Bemærk! 2 2 3 3 2 5" xfId="18905" xr:uid="{00000000-0005-0000-0000-00008F340000}"/>
    <cellStyle name="Bemærk! 2 2 3 3 2 5 2" xfId="41383" xr:uid="{00000000-0005-0000-0000-00000F980000}"/>
    <cellStyle name="Bemærk! 2 2 3 3 3" xfId="6427" xr:uid="{00000000-0005-0000-0000-000090340000}"/>
    <cellStyle name="Bemærk! 2 2 3 3 3 2" xfId="18906" xr:uid="{00000000-0005-0000-0000-000091340000}"/>
    <cellStyle name="Bemærk! 2 2 3 3 3 2 2" xfId="41384" xr:uid="{00000000-0005-0000-0000-000010980000}"/>
    <cellStyle name="Bemærk! 2 2 3 3 3 3" xfId="18907" xr:uid="{00000000-0005-0000-0000-000092340000}"/>
    <cellStyle name="Bemærk! 2 2 3 3 3 3 2" xfId="41385" xr:uid="{00000000-0005-0000-0000-000011980000}"/>
    <cellStyle name="Bemærk! 2 2 3 3 3 4" xfId="18908" xr:uid="{00000000-0005-0000-0000-000093340000}"/>
    <cellStyle name="Bemærk! 2 2 3 3 3 4 2" xfId="41386" xr:uid="{00000000-0005-0000-0000-000012980000}"/>
    <cellStyle name="Bemærk! 2 2 3 3 4" xfId="18909" xr:uid="{00000000-0005-0000-0000-000094340000}"/>
    <cellStyle name="Bemærk! 2 2 3 3 4 2" xfId="41387" xr:uid="{00000000-0005-0000-0000-000013980000}"/>
    <cellStyle name="Bemærk! 2 2 3 3 5" xfId="18910" xr:uid="{00000000-0005-0000-0000-000095340000}"/>
    <cellStyle name="Bemærk! 2 2 3 3 5 2" xfId="41388" xr:uid="{00000000-0005-0000-0000-000014980000}"/>
    <cellStyle name="Bemærk! 2 2 3 3 6" xfId="18911" xr:uid="{00000000-0005-0000-0000-000096340000}"/>
    <cellStyle name="Bemærk! 2 2 3 3 6 2" xfId="41389" xr:uid="{00000000-0005-0000-0000-000015980000}"/>
    <cellStyle name="Bemærk! 2 2 3 4" xfId="2274" xr:uid="{00000000-0005-0000-0000-000097340000}"/>
    <cellStyle name="Bemærk! 2 2 3 4 2" xfId="6429" xr:uid="{00000000-0005-0000-0000-000098340000}"/>
    <cellStyle name="Bemærk! 2 2 3 4 2 2" xfId="18912" xr:uid="{00000000-0005-0000-0000-000099340000}"/>
    <cellStyle name="Bemærk! 2 2 3 4 2 2 2" xfId="41390" xr:uid="{00000000-0005-0000-0000-000016980000}"/>
    <cellStyle name="Bemærk! 2 2 3 4 2 3" xfId="18913" xr:uid="{00000000-0005-0000-0000-00009A340000}"/>
    <cellStyle name="Bemærk! 2 2 3 4 2 3 2" xfId="41391" xr:uid="{00000000-0005-0000-0000-000017980000}"/>
    <cellStyle name="Bemærk! 2 2 3 4 2 4" xfId="18914" xr:uid="{00000000-0005-0000-0000-00009B340000}"/>
    <cellStyle name="Bemærk! 2 2 3 4 2 4 2" xfId="41392" xr:uid="{00000000-0005-0000-0000-000018980000}"/>
    <cellStyle name="Bemærk! 2 2 3 4 3" xfId="18915" xr:uid="{00000000-0005-0000-0000-00009C340000}"/>
    <cellStyle name="Bemærk! 2 2 3 4 3 2" xfId="41393" xr:uid="{00000000-0005-0000-0000-000019980000}"/>
    <cellStyle name="Bemærk! 2 2 3 4 4" xfId="18916" xr:uid="{00000000-0005-0000-0000-00009D340000}"/>
    <cellStyle name="Bemærk! 2 2 3 4 4 2" xfId="41394" xr:uid="{00000000-0005-0000-0000-00001A980000}"/>
    <cellStyle name="Bemærk! 2 2 3 4 5" xfId="18917" xr:uid="{00000000-0005-0000-0000-00009E340000}"/>
    <cellStyle name="Bemærk! 2 2 3 4 5 2" xfId="41395" xr:uid="{00000000-0005-0000-0000-00001B980000}"/>
    <cellStyle name="Bemærk! 2 2 3 5" xfId="2275" xr:uid="{00000000-0005-0000-0000-00009F340000}"/>
    <cellStyle name="Bemærk! 2 2 3 5 2" xfId="6430" xr:uid="{00000000-0005-0000-0000-0000A0340000}"/>
    <cellStyle name="Bemærk! 2 2 3 5 2 2" xfId="18918" xr:uid="{00000000-0005-0000-0000-0000A1340000}"/>
    <cellStyle name="Bemærk! 2 2 3 5 2 2 2" xfId="41396" xr:uid="{00000000-0005-0000-0000-00001C980000}"/>
    <cellStyle name="Bemærk! 2 2 3 5 2 3" xfId="18919" xr:uid="{00000000-0005-0000-0000-0000A2340000}"/>
    <cellStyle name="Bemærk! 2 2 3 5 2 3 2" xfId="41397" xr:uid="{00000000-0005-0000-0000-00001D980000}"/>
    <cellStyle name="Bemærk! 2 2 3 5 2 4" xfId="18920" xr:uid="{00000000-0005-0000-0000-0000A3340000}"/>
    <cellStyle name="Bemærk! 2 2 3 5 2 4 2" xfId="41398" xr:uid="{00000000-0005-0000-0000-00001E980000}"/>
    <cellStyle name="Bemærk! 2 2 3 5 3" xfId="18921" xr:uid="{00000000-0005-0000-0000-0000A4340000}"/>
    <cellStyle name="Bemærk! 2 2 3 5 3 2" xfId="41399" xr:uid="{00000000-0005-0000-0000-00001F980000}"/>
    <cellStyle name="Bemærk! 2 2 3 5 4" xfId="18922" xr:uid="{00000000-0005-0000-0000-0000A5340000}"/>
    <cellStyle name="Bemærk! 2 2 3 5 4 2" xfId="41400" xr:uid="{00000000-0005-0000-0000-000020980000}"/>
    <cellStyle name="Bemærk! 2 2 3 5 5" xfId="18923" xr:uid="{00000000-0005-0000-0000-0000A6340000}"/>
    <cellStyle name="Bemærk! 2 2 3 5 5 2" xfId="41401" xr:uid="{00000000-0005-0000-0000-000021980000}"/>
    <cellStyle name="Bemærk! 2 2 3 6" xfId="2276" xr:uid="{00000000-0005-0000-0000-0000A7340000}"/>
    <cellStyle name="Bemærk! 2 2 3 6 2" xfId="6431" xr:uid="{00000000-0005-0000-0000-0000A8340000}"/>
    <cellStyle name="Bemærk! 2 2 3 6 3" xfId="18924" xr:uid="{00000000-0005-0000-0000-0000A9340000}"/>
    <cellStyle name="Bemærk! 2 2 3 6 3 2" xfId="41402" xr:uid="{00000000-0005-0000-0000-000022980000}"/>
    <cellStyle name="Bemærk! 2 2 3 6 4" xfId="18925" xr:uid="{00000000-0005-0000-0000-0000AA340000}"/>
    <cellStyle name="Bemærk! 2 2 3 6 4 2" xfId="41403" xr:uid="{00000000-0005-0000-0000-000023980000}"/>
    <cellStyle name="Bemærk! 2 2 3 7" xfId="6424" xr:uid="{00000000-0005-0000-0000-0000AB340000}"/>
    <cellStyle name="Bemærk! 2 2 3 7 2" xfId="18926" xr:uid="{00000000-0005-0000-0000-0000AC340000}"/>
    <cellStyle name="Bemærk! 2 2 3 7 2 2" xfId="41404" xr:uid="{00000000-0005-0000-0000-000024980000}"/>
    <cellStyle name="Bemærk! 2 2 3 7 3" xfId="18927" xr:uid="{00000000-0005-0000-0000-0000AD340000}"/>
    <cellStyle name="Bemærk! 2 2 3 7 3 2" xfId="41405" xr:uid="{00000000-0005-0000-0000-000025980000}"/>
    <cellStyle name="Bemærk! 2 2 3 7 4" xfId="18928" xr:uid="{00000000-0005-0000-0000-0000AE340000}"/>
    <cellStyle name="Bemærk! 2 2 3 7 4 2" xfId="41406" xr:uid="{00000000-0005-0000-0000-000026980000}"/>
    <cellStyle name="Bemærk! 2 2 3 8" xfId="18929" xr:uid="{00000000-0005-0000-0000-0000AF340000}"/>
    <cellStyle name="Bemærk! 2 2 3 8 2" xfId="41407" xr:uid="{00000000-0005-0000-0000-000027980000}"/>
    <cellStyle name="Bemærk! 2 2 3 9" xfId="18930" xr:uid="{00000000-0005-0000-0000-0000B0340000}"/>
    <cellStyle name="Bemærk! 2 2 3 9 2" xfId="41408" xr:uid="{00000000-0005-0000-0000-000028980000}"/>
    <cellStyle name="Bemærk! 2 2 4" xfId="2277" xr:uid="{00000000-0005-0000-0000-0000B1340000}"/>
    <cellStyle name="Bemærk! 2 2 4 10" xfId="18931" xr:uid="{00000000-0005-0000-0000-0000B2340000}"/>
    <cellStyle name="Bemærk! 2 2 4 10 2" xfId="41409" xr:uid="{00000000-0005-0000-0000-000029980000}"/>
    <cellStyle name="Bemærk! 2 2 4 2" xfId="2278" xr:uid="{00000000-0005-0000-0000-0000B3340000}"/>
    <cellStyle name="Bemærk! 2 2 4 2 2" xfId="2279" xr:uid="{00000000-0005-0000-0000-0000B4340000}"/>
    <cellStyle name="Bemærk! 2 2 4 2 2 2" xfId="6434" xr:uid="{00000000-0005-0000-0000-0000B5340000}"/>
    <cellStyle name="Bemærk! 2 2 4 2 2 2 2" xfId="18932" xr:uid="{00000000-0005-0000-0000-0000B6340000}"/>
    <cellStyle name="Bemærk! 2 2 4 2 2 2 2 2" xfId="41410" xr:uid="{00000000-0005-0000-0000-00002A980000}"/>
    <cellStyle name="Bemærk! 2 2 4 2 2 2 3" xfId="18933" xr:uid="{00000000-0005-0000-0000-0000B7340000}"/>
    <cellStyle name="Bemærk! 2 2 4 2 2 2 3 2" xfId="41411" xr:uid="{00000000-0005-0000-0000-00002B980000}"/>
    <cellStyle name="Bemærk! 2 2 4 2 2 2 4" xfId="18934" xr:uid="{00000000-0005-0000-0000-0000B8340000}"/>
    <cellStyle name="Bemærk! 2 2 4 2 2 2 4 2" xfId="41412" xr:uid="{00000000-0005-0000-0000-00002C980000}"/>
    <cellStyle name="Bemærk! 2 2 4 2 2 3" xfId="18935" xr:uid="{00000000-0005-0000-0000-0000B9340000}"/>
    <cellStyle name="Bemærk! 2 2 4 2 2 3 2" xfId="41413" xr:uid="{00000000-0005-0000-0000-00002D980000}"/>
    <cellStyle name="Bemærk! 2 2 4 2 2 4" xfId="18936" xr:uid="{00000000-0005-0000-0000-0000BA340000}"/>
    <cellStyle name="Bemærk! 2 2 4 2 2 4 2" xfId="41414" xr:uid="{00000000-0005-0000-0000-00002E980000}"/>
    <cellStyle name="Bemærk! 2 2 4 2 2 5" xfId="18937" xr:uid="{00000000-0005-0000-0000-0000BB340000}"/>
    <cellStyle name="Bemærk! 2 2 4 2 2 5 2" xfId="41415" xr:uid="{00000000-0005-0000-0000-00002F980000}"/>
    <cellStyle name="Bemærk! 2 2 4 2 3" xfId="6433" xr:uid="{00000000-0005-0000-0000-0000BC340000}"/>
    <cellStyle name="Bemærk! 2 2 4 2 3 2" xfId="18938" xr:uid="{00000000-0005-0000-0000-0000BD340000}"/>
    <cellStyle name="Bemærk! 2 2 4 2 3 2 2" xfId="41416" xr:uid="{00000000-0005-0000-0000-000030980000}"/>
    <cellStyle name="Bemærk! 2 2 4 2 3 3" xfId="18939" xr:uid="{00000000-0005-0000-0000-0000BE340000}"/>
    <cellStyle name="Bemærk! 2 2 4 2 3 3 2" xfId="41417" xr:uid="{00000000-0005-0000-0000-000031980000}"/>
    <cellStyle name="Bemærk! 2 2 4 2 3 4" xfId="18940" xr:uid="{00000000-0005-0000-0000-0000BF340000}"/>
    <cellStyle name="Bemærk! 2 2 4 2 3 4 2" xfId="41418" xr:uid="{00000000-0005-0000-0000-000032980000}"/>
    <cellStyle name="Bemærk! 2 2 4 2 4" xfId="18941" xr:uid="{00000000-0005-0000-0000-0000C0340000}"/>
    <cellStyle name="Bemærk! 2 2 4 2 4 2" xfId="18942" xr:uid="{00000000-0005-0000-0000-0000C1340000}"/>
    <cellStyle name="Bemærk! 2 2 4 2 4 2 2" xfId="41420" xr:uid="{00000000-0005-0000-0000-000034980000}"/>
    <cellStyle name="Bemærk! 2 2 4 2 4 3" xfId="18943" xr:uid="{00000000-0005-0000-0000-0000C2340000}"/>
    <cellStyle name="Bemærk! 2 2 4 2 4 3 2" xfId="41421" xr:uid="{00000000-0005-0000-0000-000035980000}"/>
    <cellStyle name="Bemærk! 2 2 4 2 4 4" xfId="18944" xr:uid="{00000000-0005-0000-0000-0000C3340000}"/>
    <cellStyle name="Bemærk! 2 2 4 2 4 4 2" xfId="41422" xr:uid="{00000000-0005-0000-0000-000036980000}"/>
    <cellStyle name="Bemærk! 2 2 4 2 4 5" xfId="41419" xr:uid="{00000000-0005-0000-0000-000033980000}"/>
    <cellStyle name="Bemærk! 2 2 4 2 5" xfId="18945" xr:uid="{00000000-0005-0000-0000-0000C4340000}"/>
    <cellStyle name="Bemærk! 2 2 4 2 5 2" xfId="41423" xr:uid="{00000000-0005-0000-0000-000037980000}"/>
    <cellStyle name="Bemærk! 2 2 4 2 6" xfId="18946" xr:uid="{00000000-0005-0000-0000-0000C5340000}"/>
    <cellStyle name="Bemærk! 2 2 4 2 6 2" xfId="41424" xr:uid="{00000000-0005-0000-0000-000038980000}"/>
    <cellStyle name="Bemærk! 2 2 4 2 7" xfId="18947" xr:uid="{00000000-0005-0000-0000-0000C6340000}"/>
    <cellStyle name="Bemærk! 2 2 4 2 7 2" xfId="41425" xr:uid="{00000000-0005-0000-0000-000039980000}"/>
    <cellStyle name="Bemærk! 2 2 4 3" xfId="2280" xr:uid="{00000000-0005-0000-0000-0000C7340000}"/>
    <cellStyle name="Bemærk! 2 2 4 3 2" xfId="2281" xr:uid="{00000000-0005-0000-0000-0000C8340000}"/>
    <cellStyle name="Bemærk! 2 2 4 3 2 2" xfId="6436" xr:uid="{00000000-0005-0000-0000-0000C9340000}"/>
    <cellStyle name="Bemærk! 2 2 4 3 2 2 2" xfId="18948" xr:uid="{00000000-0005-0000-0000-0000CA340000}"/>
    <cellStyle name="Bemærk! 2 2 4 3 2 2 2 2" xfId="41426" xr:uid="{00000000-0005-0000-0000-00003A980000}"/>
    <cellStyle name="Bemærk! 2 2 4 3 2 2 3" xfId="18949" xr:uid="{00000000-0005-0000-0000-0000CB340000}"/>
    <cellStyle name="Bemærk! 2 2 4 3 2 2 3 2" xfId="41427" xr:uid="{00000000-0005-0000-0000-00003B980000}"/>
    <cellStyle name="Bemærk! 2 2 4 3 2 2 4" xfId="18950" xr:uid="{00000000-0005-0000-0000-0000CC340000}"/>
    <cellStyle name="Bemærk! 2 2 4 3 2 2 4 2" xfId="41428" xr:uid="{00000000-0005-0000-0000-00003C980000}"/>
    <cellStyle name="Bemærk! 2 2 4 3 2 3" xfId="18951" xr:uid="{00000000-0005-0000-0000-0000CD340000}"/>
    <cellStyle name="Bemærk! 2 2 4 3 2 3 2" xfId="41429" xr:uid="{00000000-0005-0000-0000-00003D980000}"/>
    <cellStyle name="Bemærk! 2 2 4 3 2 4" xfId="18952" xr:uid="{00000000-0005-0000-0000-0000CE340000}"/>
    <cellStyle name="Bemærk! 2 2 4 3 2 4 2" xfId="41430" xr:uid="{00000000-0005-0000-0000-00003E980000}"/>
    <cellStyle name="Bemærk! 2 2 4 3 2 5" xfId="18953" xr:uid="{00000000-0005-0000-0000-0000CF340000}"/>
    <cellStyle name="Bemærk! 2 2 4 3 2 5 2" xfId="41431" xr:uid="{00000000-0005-0000-0000-00003F980000}"/>
    <cellStyle name="Bemærk! 2 2 4 3 3" xfId="6435" xr:uid="{00000000-0005-0000-0000-0000D0340000}"/>
    <cellStyle name="Bemærk! 2 2 4 3 3 2" xfId="18954" xr:uid="{00000000-0005-0000-0000-0000D1340000}"/>
    <cellStyle name="Bemærk! 2 2 4 3 3 2 2" xfId="41432" xr:uid="{00000000-0005-0000-0000-000040980000}"/>
    <cellStyle name="Bemærk! 2 2 4 3 3 3" xfId="18955" xr:uid="{00000000-0005-0000-0000-0000D2340000}"/>
    <cellStyle name="Bemærk! 2 2 4 3 3 3 2" xfId="41433" xr:uid="{00000000-0005-0000-0000-000041980000}"/>
    <cellStyle name="Bemærk! 2 2 4 3 3 4" xfId="18956" xr:uid="{00000000-0005-0000-0000-0000D3340000}"/>
    <cellStyle name="Bemærk! 2 2 4 3 3 4 2" xfId="41434" xr:uid="{00000000-0005-0000-0000-000042980000}"/>
    <cellStyle name="Bemærk! 2 2 4 3 4" xfId="18957" xr:uid="{00000000-0005-0000-0000-0000D4340000}"/>
    <cellStyle name="Bemærk! 2 2 4 3 4 2" xfId="41435" xr:uid="{00000000-0005-0000-0000-000043980000}"/>
    <cellStyle name="Bemærk! 2 2 4 3 5" xfId="18958" xr:uid="{00000000-0005-0000-0000-0000D5340000}"/>
    <cellStyle name="Bemærk! 2 2 4 3 5 2" xfId="41436" xr:uid="{00000000-0005-0000-0000-000044980000}"/>
    <cellStyle name="Bemærk! 2 2 4 3 6" xfId="18959" xr:uid="{00000000-0005-0000-0000-0000D6340000}"/>
    <cellStyle name="Bemærk! 2 2 4 3 6 2" xfId="41437" xr:uid="{00000000-0005-0000-0000-000045980000}"/>
    <cellStyle name="Bemærk! 2 2 4 4" xfId="2282" xr:uid="{00000000-0005-0000-0000-0000D7340000}"/>
    <cellStyle name="Bemærk! 2 2 4 4 2" xfId="6437" xr:uid="{00000000-0005-0000-0000-0000D8340000}"/>
    <cellStyle name="Bemærk! 2 2 4 4 2 2" xfId="18960" xr:uid="{00000000-0005-0000-0000-0000D9340000}"/>
    <cellStyle name="Bemærk! 2 2 4 4 2 2 2" xfId="41438" xr:uid="{00000000-0005-0000-0000-000046980000}"/>
    <cellStyle name="Bemærk! 2 2 4 4 2 3" xfId="18961" xr:uid="{00000000-0005-0000-0000-0000DA340000}"/>
    <cellStyle name="Bemærk! 2 2 4 4 2 3 2" xfId="41439" xr:uid="{00000000-0005-0000-0000-000047980000}"/>
    <cellStyle name="Bemærk! 2 2 4 4 2 4" xfId="18962" xr:uid="{00000000-0005-0000-0000-0000DB340000}"/>
    <cellStyle name="Bemærk! 2 2 4 4 2 4 2" xfId="41440" xr:uid="{00000000-0005-0000-0000-000048980000}"/>
    <cellStyle name="Bemærk! 2 2 4 4 3" xfId="18963" xr:uid="{00000000-0005-0000-0000-0000DC340000}"/>
    <cellStyle name="Bemærk! 2 2 4 4 3 2" xfId="41441" xr:uid="{00000000-0005-0000-0000-000049980000}"/>
    <cellStyle name="Bemærk! 2 2 4 4 4" xfId="18964" xr:uid="{00000000-0005-0000-0000-0000DD340000}"/>
    <cellStyle name="Bemærk! 2 2 4 4 4 2" xfId="41442" xr:uid="{00000000-0005-0000-0000-00004A980000}"/>
    <cellStyle name="Bemærk! 2 2 4 4 5" xfId="18965" xr:uid="{00000000-0005-0000-0000-0000DE340000}"/>
    <cellStyle name="Bemærk! 2 2 4 4 5 2" xfId="41443" xr:uid="{00000000-0005-0000-0000-00004B980000}"/>
    <cellStyle name="Bemærk! 2 2 4 5" xfId="2283" xr:uid="{00000000-0005-0000-0000-0000DF340000}"/>
    <cellStyle name="Bemærk! 2 2 4 5 2" xfId="6438" xr:uid="{00000000-0005-0000-0000-0000E0340000}"/>
    <cellStyle name="Bemærk! 2 2 4 5 2 2" xfId="18966" xr:uid="{00000000-0005-0000-0000-0000E1340000}"/>
    <cellStyle name="Bemærk! 2 2 4 5 2 2 2" xfId="41444" xr:uid="{00000000-0005-0000-0000-00004C980000}"/>
    <cellStyle name="Bemærk! 2 2 4 5 2 3" xfId="18967" xr:uid="{00000000-0005-0000-0000-0000E2340000}"/>
    <cellStyle name="Bemærk! 2 2 4 5 2 3 2" xfId="41445" xr:uid="{00000000-0005-0000-0000-00004D980000}"/>
    <cellStyle name="Bemærk! 2 2 4 5 2 4" xfId="18968" xr:uid="{00000000-0005-0000-0000-0000E3340000}"/>
    <cellStyle name="Bemærk! 2 2 4 5 2 4 2" xfId="41446" xr:uid="{00000000-0005-0000-0000-00004E980000}"/>
    <cellStyle name="Bemærk! 2 2 4 5 3" xfId="18969" xr:uid="{00000000-0005-0000-0000-0000E4340000}"/>
    <cellStyle name="Bemærk! 2 2 4 5 3 2" xfId="41447" xr:uid="{00000000-0005-0000-0000-00004F980000}"/>
    <cellStyle name="Bemærk! 2 2 4 5 4" xfId="18970" xr:uid="{00000000-0005-0000-0000-0000E5340000}"/>
    <cellStyle name="Bemærk! 2 2 4 5 4 2" xfId="41448" xr:uid="{00000000-0005-0000-0000-000050980000}"/>
    <cellStyle name="Bemærk! 2 2 4 5 5" xfId="18971" xr:uid="{00000000-0005-0000-0000-0000E6340000}"/>
    <cellStyle name="Bemærk! 2 2 4 5 5 2" xfId="41449" xr:uid="{00000000-0005-0000-0000-000051980000}"/>
    <cellStyle name="Bemærk! 2 2 4 6" xfId="2284" xr:uid="{00000000-0005-0000-0000-0000E7340000}"/>
    <cellStyle name="Bemærk! 2 2 4 6 2" xfId="6439" xr:uid="{00000000-0005-0000-0000-0000E8340000}"/>
    <cellStyle name="Bemærk! 2 2 4 6 3" xfId="18972" xr:uid="{00000000-0005-0000-0000-0000E9340000}"/>
    <cellStyle name="Bemærk! 2 2 4 6 3 2" xfId="41450" xr:uid="{00000000-0005-0000-0000-000052980000}"/>
    <cellStyle name="Bemærk! 2 2 4 6 4" xfId="18973" xr:uid="{00000000-0005-0000-0000-0000EA340000}"/>
    <cellStyle name="Bemærk! 2 2 4 6 4 2" xfId="41451" xr:uid="{00000000-0005-0000-0000-000053980000}"/>
    <cellStyle name="Bemærk! 2 2 4 7" xfId="6432" xr:uid="{00000000-0005-0000-0000-0000EB340000}"/>
    <cellStyle name="Bemærk! 2 2 4 7 2" xfId="18974" xr:uid="{00000000-0005-0000-0000-0000EC340000}"/>
    <cellStyle name="Bemærk! 2 2 4 7 2 2" xfId="41452" xr:uid="{00000000-0005-0000-0000-000054980000}"/>
    <cellStyle name="Bemærk! 2 2 4 7 3" xfId="18975" xr:uid="{00000000-0005-0000-0000-0000ED340000}"/>
    <cellStyle name="Bemærk! 2 2 4 7 3 2" xfId="41453" xr:uid="{00000000-0005-0000-0000-000055980000}"/>
    <cellStyle name="Bemærk! 2 2 4 7 4" xfId="18976" xr:uid="{00000000-0005-0000-0000-0000EE340000}"/>
    <cellStyle name="Bemærk! 2 2 4 7 4 2" xfId="41454" xr:uid="{00000000-0005-0000-0000-000056980000}"/>
    <cellStyle name="Bemærk! 2 2 4 8" xfId="18977" xr:uid="{00000000-0005-0000-0000-0000EF340000}"/>
    <cellStyle name="Bemærk! 2 2 4 8 2" xfId="41455" xr:uid="{00000000-0005-0000-0000-000057980000}"/>
    <cellStyle name="Bemærk! 2 2 4 9" xfId="18978" xr:uid="{00000000-0005-0000-0000-0000F0340000}"/>
    <cellStyle name="Bemærk! 2 2 4 9 2" xfId="41456" xr:uid="{00000000-0005-0000-0000-000058980000}"/>
    <cellStyle name="Bemærk! 2 2 5" xfId="2285" xr:uid="{00000000-0005-0000-0000-0000F1340000}"/>
    <cellStyle name="Bemærk! 2 2 5 2" xfId="2286" xr:uid="{00000000-0005-0000-0000-0000F2340000}"/>
    <cellStyle name="Bemærk! 2 2 5 2 2" xfId="6441" xr:uid="{00000000-0005-0000-0000-0000F3340000}"/>
    <cellStyle name="Bemærk! 2 2 5 2 2 2" xfId="18979" xr:uid="{00000000-0005-0000-0000-0000F4340000}"/>
    <cellStyle name="Bemærk! 2 2 5 2 2 2 2" xfId="41457" xr:uid="{00000000-0005-0000-0000-000059980000}"/>
    <cellStyle name="Bemærk! 2 2 5 2 2 3" xfId="18980" xr:uid="{00000000-0005-0000-0000-0000F5340000}"/>
    <cellStyle name="Bemærk! 2 2 5 2 2 3 2" xfId="41458" xr:uid="{00000000-0005-0000-0000-00005A980000}"/>
    <cellStyle name="Bemærk! 2 2 5 2 2 4" xfId="18981" xr:uid="{00000000-0005-0000-0000-0000F6340000}"/>
    <cellStyle name="Bemærk! 2 2 5 2 2 4 2" xfId="41459" xr:uid="{00000000-0005-0000-0000-00005B980000}"/>
    <cellStyle name="Bemærk! 2 2 5 2 3" xfId="18982" xr:uid="{00000000-0005-0000-0000-0000F7340000}"/>
    <cellStyle name="Bemærk! 2 2 5 2 3 2" xfId="18983" xr:uid="{00000000-0005-0000-0000-0000F8340000}"/>
    <cellStyle name="Bemærk! 2 2 5 2 3 2 2" xfId="41461" xr:uid="{00000000-0005-0000-0000-00005D980000}"/>
    <cellStyle name="Bemærk! 2 2 5 2 3 3" xfId="18984" xr:uid="{00000000-0005-0000-0000-0000F9340000}"/>
    <cellStyle name="Bemærk! 2 2 5 2 3 3 2" xfId="41462" xr:uid="{00000000-0005-0000-0000-00005E980000}"/>
    <cellStyle name="Bemærk! 2 2 5 2 3 4" xfId="18985" xr:uid="{00000000-0005-0000-0000-0000FA340000}"/>
    <cellStyle name="Bemærk! 2 2 5 2 3 4 2" xfId="41463" xr:uid="{00000000-0005-0000-0000-00005F980000}"/>
    <cellStyle name="Bemærk! 2 2 5 2 3 5" xfId="41460" xr:uid="{00000000-0005-0000-0000-00005C980000}"/>
    <cellStyle name="Bemærk! 2 2 5 2 4" xfId="18986" xr:uid="{00000000-0005-0000-0000-0000FB340000}"/>
    <cellStyle name="Bemærk! 2 2 5 2 4 2" xfId="41464" xr:uid="{00000000-0005-0000-0000-000060980000}"/>
    <cellStyle name="Bemærk! 2 2 5 2 5" xfId="18987" xr:uid="{00000000-0005-0000-0000-0000FC340000}"/>
    <cellStyle name="Bemærk! 2 2 5 2 5 2" xfId="41465" xr:uid="{00000000-0005-0000-0000-000061980000}"/>
    <cellStyle name="Bemærk! 2 2 5 2 6" xfId="18988" xr:uid="{00000000-0005-0000-0000-0000FD340000}"/>
    <cellStyle name="Bemærk! 2 2 5 2 6 2" xfId="41466" xr:uid="{00000000-0005-0000-0000-000062980000}"/>
    <cellStyle name="Bemærk! 2 2 5 3" xfId="6440" xr:uid="{00000000-0005-0000-0000-0000FE340000}"/>
    <cellStyle name="Bemærk! 2 2 5 3 2" xfId="18989" xr:uid="{00000000-0005-0000-0000-0000FF340000}"/>
    <cellStyle name="Bemærk! 2 2 5 3 2 2" xfId="41467" xr:uid="{00000000-0005-0000-0000-000063980000}"/>
    <cellStyle name="Bemærk! 2 2 5 3 3" xfId="18990" xr:uid="{00000000-0005-0000-0000-000000350000}"/>
    <cellStyle name="Bemærk! 2 2 5 3 3 2" xfId="41468" xr:uid="{00000000-0005-0000-0000-000064980000}"/>
    <cellStyle name="Bemærk! 2 2 5 3 4" xfId="18991" xr:uid="{00000000-0005-0000-0000-000001350000}"/>
    <cellStyle name="Bemærk! 2 2 5 3 4 2" xfId="41469" xr:uid="{00000000-0005-0000-0000-000065980000}"/>
    <cellStyle name="Bemærk! 2 2 5 4" xfId="18992" xr:uid="{00000000-0005-0000-0000-000002350000}"/>
    <cellStyle name="Bemærk! 2 2 5 4 2" xfId="18993" xr:uid="{00000000-0005-0000-0000-000003350000}"/>
    <cellStyle name="Bemærk! 2 2 5 4 2 2" xfId="41471" xr:uid="{00000000-0005-0000-0000-000067980000}"/>
    <cellStyle name="Bemærk! 2 2 5 4 3" xfId="18994" xr:uid="{00000000-0005-0000-0000-000004350000}"/>
    <cellStyle name="Bemærk! 2 2 5 4 3 2" xfId="41472" xr:uid="{00000000-0005-0000-0000-000068980000}"/>
    <cellStyle name="Bemærk! 2 2 5 4 4" xfId="18995" xr:uid="{00000000-0005-0000-0000-000005350000}"/>
    <cellStyle name="Bemærk! 2 2 5 4 4 2" xfId="41473" xr:uid="{00000000-0005-0000-0000-000069980000}"/>
    <cellStyle name="Bemærk! 2 2 5 4 5" xfId="41470" xr:uid="{00000000-0005-0000-0000-000066980000}"/>
    <cellStyle name="Bemærk! 2 2 5 5" xfId="18996" xr:uid="{00000000-0005-0000-0000-000006350000}"/>
    <cellStyle name="Bemærk! 2 2 5 5 2" xfId="41474" xr:uid="{00000000-0005-0000-0000-00006A980000}"/>
    <cellStyle name="Bemærk! 2 2 5 6" xfId="18997" xr:uid="{00000000-0005-0000-0000-000007350000}"/>
    <cellStyle name="Bemærk! 2 2 5 6 2" xfId="41475" xr:uid="{00000000-0005-0000-0000-00006B980000}"/>
    <cellStyle name="Bemærk! 2 2 5 7" xfId="18998" xr:uid="{00000000-0005-0000-0000-000008350000}"/>
    <cellStyle name="Bemærk! 2 2 5 7 2" xfId="41476" xr:uid="{00000000-0005-0000-0000-00006C980000}"/>
    <cellStyle name="Bemærk! 2 2 6" xfId="2287" xr:uid="{00000000-0005-0000-0000-000009350000}"/>
    <cellStyle name="Bemærk! 2 2 6 2" xfId="2288" xr:uid="{00000000-0005-0000-0000-00000A350000}"/>
    <cellStyle name="Bemærk! 2 2 6 2 2" xfId="6443" xr:uid="{00000000-0005-0000-0000-00000B350000}"/>
    <cellStyle name="Bemærk! 2 2 6 2 2 2" xfId="18999" xr:uid="{00000000-0005-0000-0000-00000C350000}"/>
    <cellStyle name="Bemærk! 2 2 6 2 2 2 2" xfId="41477" xr:uid="{00000000-0005-0000-0000-00006D980000}"/>
    <cellStyle name="Bemærk! 2 2 6 2 2 3" xfId="19000" xr:uid="{00000000-0005-0000-0000-00000D350000}"/>
    <cellStyle name="Bemærk! 2 2 6 2 2 3 2" xfId="41478" xr:uid="{00000000-0005-0000-0000-00006E980000}"/>
    <cellStyle name="Bemærk! 2 2 6 2 2 4" xfId="19001" xr:uid="{00000000-0005-0000-0000-00000E350000}"/>
    <cellStyle name="Bemærk! 2 2 6 2 2 4 2" xfId="41479" xr:uid="{00000000-0005-0000-0000-00006F980000}"/>
    <cellStyle name="Bemærk! 2 2 6 2 3" xfId="19002" xr:uid="{00000000-0005-0000-0000-00000F350000}"/>
    <cellStyle name="Bemærk! 2 2 6 2 3 2" xfId="41480" xr:uid="{00000000-0005-0000-0000-000070980000}"/>
    <cellStyle name="Bemærk! 2 2 6 2 4" xfId="19003" xr:uid="{00000000-0005-0000-0000-000010350000}"/>
    <cellStyle name="Bemærk! 2 2 6 2 4 2" xfId="41481" xr:uid="{00000000-0005-0000-0000-000071980000}"/>
    <cellStyle name="Bemærk! 2 2 6 2 5" xfId="19004" xr:uid="{00000000-0005-0000-0000-000011350000}"/>
    <cellStyle name="Bemærk! 2 2 6 2 5 2" xfId="41482" xr:uid="{00000000-0005-0000-0000-000072980000}"/>
    <cellStyle name="Bemærk! 2 2 6 3" xfId="6442" xr:uid="{00000000-0005-0000-0000-000012350000}"/>
    <cellStyle name="Bemærk! 2 2 6 3 2" xfId="19005" xr:uid="{00000000-0005-0000-0000-000013350000}"/>
    <cellStyle name="Bemærk! 2 2 6 3 2 2" xfId="41483" xr:uid="{00000000-0005-0000-0000-000073980000}"/>
    <cellStyle name="Bemærk! 2 2 6 3 3" xfId="19006" xr:uid="{00000000-0005-0000-0000-000014350000}"/>
    <cellStyle name="Bemærk! 2 2 6 3 3 2" xfId="41484" xr:uid="{00000000-0005-0000-0000-000074980000}"/>
    <cellStyle name="Bemærk! 2 2 6 3 4" xfId="19007" xr:uid="{00000000-0005-0000-0000-000015350000}"/>
    <cellStyle name="Bemærk! 2 2 6 3 4 2" xfId="41485" xr:uid="{00000000-0005-0000-0000-000075980000}"/>
    <cellStyle name="Bemærk! 2 2 6 4" xfId="19008" xr:uid="{00000000-0005-0000-0000-000016350000}"/>
    <cellStyle name="Bemærk! 2 2 6 4 2" xfId="19009" xr:uid="{00000000-0005-0000-0000-000017350000}"/>
    <cellStyle name="Bemærk! 2 2 6 4 2 2" xfId="41487" xr:uid="{00000000-0005-0000-0000-000077980000}"/>
    <cellStyle name="Bemærk! 2 2 6 4 3" xfId="19010" xr:uid="{00000000-0005-0000-0000-000018350000}"/>
    <cellStyle name="Bemærk! 2 2 6 4 3 2" xfId="41488" xr:uid="{00000000-0005-0000-0000-000078980000}"/>
    <cellStyle name="Bemærk! 2 2 6 4 4" xfId="19011" xr:uid="{00000000-0005-0000-0000-000019350000}"/>
    <cellStyle name="Bemærk! 2 2 6 4 4 2" xfId="41489" xr:uid="{00000000-0005-0000-0000-000079980000}"/>
    <cellStyle name="Bemærk! 2 2 6 4 5" xfId="41486" xr:uid="{00000000-0005-0000-0000-000076980000}"/>
    <cellStyle name="Bemærk! 2 2 6 5" xfId="19012" xr:uid="{00000000-0005-0000-0000-00001A350000}"/>
    <cellStyle name="Bemærk! 2 2 6 5 2" xfId="41490" xr:uid="{00000000-0005-0000-0000-00007A980000}"/>
    <cellStyle name="Bemærk! 2 2 6 6" xfId="19013" xr:uid="{00000000-0005-0000-0000-00001B350000}"/>
    <cellStyle name="Bemærk! 2 2 6 6 2" xfId="41491" xr:uid="{00000000-0005-0000-0000-00007B980000}"/>
    <cellStyle name="Bemærk! 2 2 6 7" xfId="19014" xr:uid="{00000000-0005-0000-0000-00001C350000}"/>
    <cellStyle name="Bemærk! 2 2 6 7 2" xfId="41492" xr:uid="{00000000-0005-0000-0000-00007C980000}"/>
    <cellStyle name="Bemærk! 2 2 7" xfId="2289" xr:uid="{00000000-0005-0000-0000-00001D350000}"/>
    <cellStyle name="Bemærk! 2 2 7 2" xfId="6444" xr:uid="{00000000-0005-0000-0000-00001E350000}"/>
    <cellStyle name="Bemærk! 2 2 7 3" xfId="19015" xr:uid="{00000000-0005-0000-0000-00001F350000}"/>
    <cellStyle name="Bemærk! 2 2 7 3 2" xfId="19016" xr:uid="{00000000-0005-0000-0000-000020350000}"/>
    <cellStyle name="Bemærk! 2 2 7 3 2 2" xfId="41494" xr:uid="{00000000-0005-0000-0000-00007E980000}"/>
    <cellStyle name="Bemærk! 2 2 7 3 3" xfId="19017" xr:uid="{00000000-0005-0000-0000-000021350000}"/>
    <cellStyle name="Bemærk! 2 2 7 3 3 2" xfId="41495" xr:uid="{00000000-0005-0000-0000-00007F980000}"/>
    <cellStyle name="Bemærk! 2 2 7 3 4" xfId="41493" xr:uid="{00000000-0005-0000-0000-00007D980000}"/>
    <cellStyle name="Bemærk! 2 2 8" xfId="19018" xr:uid="{00000000-0005-0000-0000-000022350000}"/>
    <cellStyle name="Bemærk! 2 2 8 2" xfId="19019" xr:uid="{00000000-0005-0000-0000-000023350000}"/>
    <cellStyle name="Bemærk! 2 2 8 2 2" xfId="41497" xr:uid="{00000000-0005-0000-0000-000081980000}"/>
    <cellStyle name="Bemærk! 2 2 8 3" xfId="19020" xr:uid="{00000000-0005-0000-0000-000024350000}"/>
    <cellStyle name="Bemærk! 2 2 8 3 2" xfId="41498" xr:uid="{00000000-0005-0000-0000-000082980000}"/>
    <cellStyle name="Bemærk! 2 2 8 4" xfId="19021" xr:uid="{00000000-0005-0000-0000-000025350000}"/>
    <cellStyle name="Bemærk! 2 2 8 4 2" xfId="41499" xr:uid="{00000000-0005-0000-0000-000083980000}"/>
    <cellStyle name="Bemærk! 2 2 8 5" xfId="41496" xr:uid="{00000000-0005-0000-0000-000080980000}"/>
    <cellStyle name="Bemærk! 2 2 9" xfId="19022" xr:uid="{00000000-0005-0000-0000-000026350000}"/>
    <cellStyle name="Bemærk! 2 2 9 2" xfId="41500" xr:uid="{00000000-0005-0000-0000-000084980000}"/>
    <cellStyle name="Bemærk! 2 20" xfId="19023" xr:uid="{00000000-0005-0000-0000-000027350000}"/>
    <cellStyle name="Bemærk! 2 20 2" xfId="41501" xr:uid="{00000000-0005-0000-0000-000085980000}"/>
    <cellStyle name="Bemærk! 2 21" xfId="19024" xr:uid="{00000000-0005-0000-0000-000028350000}"/>
    <cellStyle name="Bemærk! 2 21 2" xfId="41502" xr:uid="{00000000-0005-0000-0000-000086980000}"/>
    <cellStyle name="Bemærk! 2 22" xfId="19025" xr:uid="{00000000-0005-0000-0000-000029350000}"/>
    <cellStyle name="Bemærk! 2 22 2" xfId="41503" xr:uid="{00000000-0005-0000-0000-000087980000}"/>
    <cellStyle name="Bemærk! 2 3" xfId="2290" xr:uid="{00000000-0005-0000-0000-00002A350000}"/>
    <cellStyle name="Bemærk! 2 3 10" xfId="19026" xr:uid="{00000000-0005-0000-0000-00002B350000}"/>
    <cellStyle name="Bemærk! 2 3 10 2" xfId="41504" xr:uid="{00000000-0005-0000-0000-000088980000}"/>
    <cellStyle name="Bemærk! 2 3 11" xfId="19027" xr:uid="{00000000-0005-0000-0000-00002C350000}"/>
    <cellStyle name="Bemærk! 2 3 11 2" xfId="41505" xr:uid="{00000000-0005-0000-0000-000089980000}"/>
    <cellStyle name="Bemærk! 2 3 2" xfId="2291" xr:uid="{00000000-0005-0000-0000-00002D350000}"/>
    <cellStyle name="Bemærk! 2 3 2 10" xfId="6445" xr:uid="{00000000-0005-0000-0000-00002E350000}"/>
    <cellStyle name="Bemærk! 2 3 2 10 2" xfId="19028" xr:uid="{00000000-0005-0000-0000-00002F350000}"/>
    <cellStyle name="Bemærk! 2 3 2 10 2 2" xfId="41506" xr:uid="{00000000-0005-0000-0000-00008A980000}"/>
    <cellStyle name="Bemærk! 2 3 2 10 3" xfId="19029" xr:uid="{00000000-0005-0000-0000-000030350000}"/>
    <cellStyle name="Bemærk! 2 3 2 10 3 2" xfId="41507" xr:uid="{00000000-0005-0000-0000-00008B980000}"/>
    <cellStyle name="Bemærk! 2 3 2 10 4" xfId="19030" xr:uid="{00000000-0005-0000-0000-000031350000}"/>
    <cellStyle name="Bemærk! 2 3 2 10 4 2" xfId="41508" xr:uid="{00000000-0005-0000-0000-00008C980000}"/>
    <cellStyle name="Bemærk! 2 3 2 11" xfId="19031" xr:uid="{00000000-0005-0000-0000-000032350000}"/>
    <cellStyle name="Bemærk! 2 3 2 11 2" xfId="41509" xr:uid="{00000000-0005-0000-0000-00008D980000}"/>
    <cellStyle name="Bemærk! 2 3 2 12" xfId="19032" xr:uid="{00000000-0005-0000-0000-000033350000}"/>
    <cellStyle name="Bemærk! 2 3 2 12 2" xfId="41510" xr:uid="{00000000-0005-0000-0000-00008E980000}"/>
    <cellStyle name="Bemærk! 2 3 2 13" xfId="19033" xr:uid="{00000000-0005-0000-0000-000034350000}"/>
    <cellStyle name="Bemærk! 2 3 2 13 2" xfId="41511" xr:uid="{00000000-0005-0000-0000-00008F980000}"/>
    <cellStyle name="Bemærk! 2 3 2 2" xfId="2292" xr:uid="{00000000-0005-0000-0000-000035350000}"/>
    <cellStyle name="Bemærk! 2 3 2 2 10" xfId="19034" xr:uid="{00000000-0005-0000-0000-000036350000}"/>
    <cellStyle name="Bemærk! 2 3 2 2 10 2" xfId="41512" xr:uid="{00000000-0005-0000-0000-000090980000}"/>
    <cellStyle name="Bemærk! 2 3 2 2 2" xfId="2293" xr:uid="{00000000-0005-0000-0000-000037350000}"/>
    <cellStyle name="Bemærk! 2 3 2 2 2 2" xfId="2294" xr:uid="{00000000-0005-0000-0000-000038350000}"/>
    <cellStyle name="Bemærk! 2 3 2 2 2 2 2" xfId="6448" xr:uid="{00000000-0005-0000-0000-000039350000}"/>
    <cellStyle name="Bemærk! 2 3 2 2 2 2 2 2" xfId="19035" xr:uid="{00000000-0005-0000-0000-00003A350000}"/>
    <cellStyle name="Bemærk! 2 3 2 2 2 2 2 2 2" xfId="41513" xr:uid="{00000000-0005-0000-0000-000091980000}"/>
    <cellStyle name="Bemærk! 2 3 2 2 2 2 2 3" xfId="19036" xr:uid="{00000000-0005-0000-0000-00003B350000}"/>
    <cellStyle name="Bemærk! 2 3 2 2 2 2 2 3 2" xfId="41514" xr:uid="{00000000-0005-0000-0000-000092980000}"/>
    <cellStyle name="Bemærk! 2 3 2 2 2 2 2 4" xfId="19037" xr:uid="{00000000-0005-0000-0000-00003C350000}"/>
    <cellStyle name="Bemærk! 2 3 2 2 2 2 2 4 2" xfId="41515" xr:uid="{00000000-0005-0000-0000-000093980000}"/>
    <cellStyle name="Bemærk! 2 3 2 2 2 2 3" xfId="19038" xr:uid="{00000000-0005-0000-0000-00003D350000}"/>
    <cellStyle name="Bemærk! 2 3 2 2 2 2 3 2" xfId="41516" xr:uid="{00000000-0005-0000-0000-000094980000}"/>
    <cellStyle name="Bemærk! 2 3 2 2 2 2 4" xfId="19039" xr:uid="{00000000-0005-0000-0000-00003E350000}"/>
    <cellStyle name="Bemærk! 2 3 2 2 2 2 4 2" xfId="41517" xr:uid="{00000000-0005-0000-0000-000095980000}"/>
    <cellStyle name="Bemærk! 2 3 2 2 2 2 5" xfId="19040" xr:uid="{00000000-0005-0000-0000-00003F350000}"/>
    <cellStyle name="Bemærk! 2 3 2 2 2 2 5 2" xfId="41518" xr:uid="{00000000-0005-0000-0000-000096980000}"/>
    <cellStyle name="Bemærk! 2 3 2 2 2 3" xfId="6447" xr:uid="{00000000-0005-0000-0000-000040350000}"/>
    <cellStyle name="Bemærk! 2 3 2 2 2 3 2" xfId="19041" xr:uid="{00000000-0005-0000-0000-000041350000}"/>
    <cellStyle name="Bemærk! 2 3 2 2 2 3 2 2" xfId="41519" xr:uid="{00000000-0005-0000-0000-000097980000}"/>
    <cellStyle name="Bemærk! 2 3 2 2 2 3 3" xfId="19042" xr:uid="{00000000-0005-0000-0000-000042350000}"/>
    <cellStyle name="Bemærk! 2 3 2 2 2 3 3 2" xfId="41520" xr:uid="{00000000-0005-0000-0000-000098980000}"/>
    <cellStyle name="Bemærk! 2 3 2 2 2 3 4" xfId="19043" xr:uid="{00000000-0005-0000-0000-000043350000}"/>
    <cellStyle name="Bemærk! 2 3 2 2 2 3 4 2" xfId="41521" xr:uid="{00000000-0005-0000-0000-000099980000}"/>
    <cellStyle name="Bemærk! 2 3 2 2 2 4" xfId="19044" xr:uid="{00000000-0005-0000-0000-000044350000}"/>
    <cellStyle name="Bemærk! 2 3 2 2 2 4 2" xfId="19045" xr:uid="{00000000-0005-0000-0000-000045350000}"/>
    <cellStyle name="Bemærk! 2 3 2 2 2 4 2 2" xfId="41523" xr:uid="{00000000-0005-0000-0000-00009B980000}"/>
    <cellStyle name="Bemærk! 2 3 2 2 2 4 3" xfId="19046" xr:uid="{00000000-0005-0000-0000-000046350000}"/>
    <cellStyle name="Bemærk! 2 3 2 2 2 4 3 2" xfId="41524" xr:uid="{00000000-0005-0000-0000-00009C980000}"/>
    <cellStyle name="Bemærk! 2 3 2 2 2 4 4" xfId="19047" xr:uid="{00000000-0005-0000-0000-000047350000}"/>
    <cellStyle name="Bemærk! 2 3 2 2 2 4 4 2" xfId="41525" xr:uid="{00000000-0005-0000-0000-00009D980000}"/>
    <cellStyle name="Bemærk! 2 3 2 2 2 4 5" xfId="41522" xr:uid="{00000000-0005-0000-0000-00009A980000}"/>
    <cellStyle name="Bemærk! 2 3 2 2 2 5" xfId="19048" xr:uid="{00000000-0005-0000-0000-000048350000}"/>
    <cellStyle name="Bemærk! 2 3 2 2 2 5 2" xfId="41526" xr:uid="{00000000-0005-0000-0000-00009E980000}"/>
    <cellStyle name="Bemærk! 2 3 2 2 2 6" xfId="19049" xr:uid="{00000000-0005-0000-0000-000049350000}"/>
    <cellStyle name="Bemærk! 2 3 2 2 2 6 2" xfId="41527" xr:uid="{00000000-0005-0000-0000-00009F980000}"/>
    <cellStyle name="Bemærk! 2 3 2 2 2 7" xfId="19050" xr:uid="{00000000-0005-0000-0000-00004A350000}"/>
    <cellStyle name="Bemærk! 2 3 2 2 2 7 2" xfId="41528" xr:uid="{00000000-0005-0000-0000-0000A0980000}"/>
    <cellStyle name="Bemærk! 2 3 2 2 3" xfId="2295" xr:uid="{00000000-0005-0000-0000-00004B350000}"/>
    <cellStyle name="Bemærk! 2 3 2 2 3 2" xfId="2296" xr:uid="{00000000-0005-0000-0000-00004C350000}"/>
    <cellStyle name="Bemærk! 2 3 2 2 3 2 2" xfId="6450" xr:uid="{00000000-0005-0000-0000-00004D350000}"/>
    <cellStyle name="Bemærk! 2 3 2 2 3 2 2 2" xfId="19051" xr:uid="{00000000-0005-0000-0000-00004E350000}"/>
    <cellStyle name="Bemærk! 2 3 2 2 3 2 2 2 2" xfId="41529" xr:uid="{00000000-0005-0000-0000-0000A1980000}"/>
    <cellStyle name="Bemærk! 2 3 2 2 3 2 2 3" xfId="19052" xr:uid="{00000000-0005-0000-0000-00004F350000}"/>
    <cellStyle name="Bemærk! 2 3 2 2 3 2 2 3 2" xfId="41530" xr:uid="{00000000-0005-0000-0000-0000A2980000}"/>
    <cellStyle name="Bemærk! 2 3 2 2 3 2 2 4" xfId="19053" xr:uid="{00000000-0005-0000-0000-000050350000}"/>
    <cellStyle name="Bemærk! 2 3 2 2 3 2 2 4 2" xfId="41531" xr:uid="{00000000-0005-0000-0000-0000A3980000}"/>
    <cellStyle name="Bemærk! 2 3 2 2 3 2 3" xfId="19054" xr:uid="{00000000-0005-0000-0000-000051350000}"/>
    <cellStyle name="Bemærk! 2 3 2 2 3 2 3 2" xfId="41532" xr:uid="{00000000-0005-0000-0000-0000A4980000}"/>
    <cellStyle name="Bemærk! 2 3 2 2 3 2 4" xfId="19055" xr:uid="{00000000-0005-0000-0000-000052350000}"/>
    <cellStyle name="Bemærk! 2 3 2 2 3 2 4 2" xfId="41533" xr:uid="{00000000-0005-0000-0000-0000A5980000}"/>
    <cellStyle name="Bemærk! 2 3 2 2 3 2 5" xfId="19056" xr:uid="{00000000-0005-0000-0000-000053350000}"/>
    <cellStyle name="Bemærk! 2 3 2 2 3 2 5 2" xfId="41534" xr:uid="{00000000-0005-0000-0000-0000A6980000}"/>
    <cellStyle name="Bemærk! 2 3 2 2 3 3" xfId="6449" xr:uid="{00000000-0005-0000-0000-000054350000}"/>
    <cellStyle name="Bemærk! 2 3 2 2 3 3 2" xfId="19057" xr:uid="{00000000-0005-0000-0000-000055350000}"/>
    <cellStyle name="Bemærk! 2 3 2 2 3 3 2 2" xfId="41535" xr:uid="{00000000-0005-0000-0000-0000A7980000}"/>
    <cellStyle name="Bemærk! 2 3 2 2 3 3 3" xfId="19058" xr:uid="{00000000-0005-0000-0000-000056350000}"/>
    <cellStyle name="Bemærk! 2 3 2 2 3 3 3 2" xfId="41536" xr:uid="{00000000-0005-0000-0000-0000A8980000}"/>
    <cellStyle name="Bemærk! 2 3 2 2 3 3 4" xfId="19059" xr:uid="{00000000-0005-0000-0000-000057350000}"/>
    <cellStyle name="Bemærk! 2 3 2 2 3 3 4 2" xfId="41537" xr:uid="{00000000-0005-0000-0000-0000A9980000}"/>
    <cellStyle name="Bemærk! 2 3 2 2 3 4" xfId="19060" xr:uid="{00000000-0005-0000-0000-000058350000}"/>
    <cellStyle name="Bemærk! 2 3 2 2 3 4 2" xfId="41538" xr:uid="{00000000-0005-0000-0000-0000AA980000}"/>
    <cellStyle name="Bemærk! 2 3 2 2 3 5" xfId="19061" xr:uid="{00000000-0005-0000-0000-000059350000}"/>
    <cellStyle name="Bemærk! 2 3 2 2 3 5 2" xfId="41539" xr:uid="{00000000-0005-0000-0000-0000AB980000}"/>
    <cellStyle name="Bemærk! 2 3 2 2 3 6" xfId="19062" xr:uid="{00000000-0005-0000-0000-00005A350000}"/>
    <cellStyle name="Bemærk! 2 3 2 2 3 6 2" xfId="41540" xr:uid="{00000000-0005-0000-0000-0000AC980000}"/>
    <cellStyle name="Bemærk! 2 3 2 2 4" xfId="2297" xr:uid="{00000000-0005-0000-0000-00005B350000}"/>
    <cellStyle name="Bemærk! 2 3 2 2 4 2" xfId="6451" xr:uid="{00000000-0005-0000-0000-00005C350000}"/>
    <cellStyle name="Bemærk! 2 3 2 2 4 2 2" xfId="19063" xr:uid="{00000000-0005-0000-0000-00005D350000}"/>
    <cellStyle name="Bemærk! 2 3 2 2 4 2 2 2" xfId="41541" xr:uid="{00000000-0005-0000-0000-0000AD980000}"/>
    <cellStyle name="Bemærk! 2 3 2 2 4 2 3" xfId="19064" xr:uid="{00000000-0005-0000-0000-00005E350000}"/>
    <cellStyle name="Bemærk! 2 3 2 2 4 2 3 2" xfId="41542" xr:uid="{00000000-0005-0000-0000-0000AE980000}"/>
    <cellStyle name="Bemærk! 2 3 2 2 4 2 4" xfId="19065" xr:uid="{00000000-0005-0000-0000-00005F350000}"/>
    <cellStyle name="Bemærk! 2 3 2 2 4 2 4 2" xfId="41543" xr:uid="{00000000-0005-0000-0000-0000AF980000}"/>
    <cellStyle name="Bemærk! 2 3 2 2 4 3" xfId="19066" xr:uid="{00000000-0005-0000-0000-000060350000}"/>
    <cellStyle name="Bemærk! 2 3 2 2 4 3 2" xfId="41544" xr:uid="{00000000-0005-0000-0000-0000B0980000}"/>
    <cellStyle name="Bemærk! 2 3 2 2 4 4" xfId="19067" xr:uid="{00000000-0005-0000-0000-000061350000}"/>
    <cellStyle name="Bemærk! 2 3 2 2 4 4 2" xfId="41545" xr:uid="{00000000-0005-0000-0000-0000B1980000}"/>
    <cellStyle name="Bemærk! 2 3 2 2 4 5" xfId="19068" xr:uid="{00000000-0005-0000-0000-000062350000}"/>
    <cellStyle name="Bemærk! 2 3 2 2 4 5 2" xfId="41546" xr:uid="{00000000-0005-0000-0000-0000B2980000}"/>
    <cellStyle name="Bemærk! 2 3 2 2 5" xfId="2298" xr:uid="{00000000-0005-0000-0000-000063350000}"/>
    <cellStyle name="Bemærk! 2 3 2 2 5 2" xfId="6452" xr:uid="{00000000-0005-0000-0000-000064350000}"/>
    <cellStyle name="Bemærk! 2 3 2 2 5 2 2" xfId="19069" xr:uid="{00000000-0005-0000-0000-000065350000}"/>
    <cellStyle name="Bemærk! 2 3 2 2 5 2 2 2" xfId="41547" xr:uid="{00000000-0005-0000-0000-0000B3980000}"/>
    <cellStyle name="Bemærk! 2 3 2 2 5 2 3" xfId="19070" xr:uid="{00000000-0005-0000-0000-000066350000}"/>
    <cellStyle name="Bemærk! 2 3 2 2 5 2 3 2" xfId="41548" xr:uid="{00000000-0005-0000-0000-0000B4980000}"/>
    <cellStyle name="Bemærk! 2 3 2 2 5 2 4" xfId="19071" xr:uid="{00000000-0005-0000-0000-000067350000}"/>
    <cellStyle name="Bemærk! 2 3 2 2 5 2 4 2" xfId="41549" xr:uid="{00000000-0005-0000-0000-0000B5980000}"/>
    <cellStyle name="Bemærk! 2 3 2 2 5 3" xfId="19072" xr:uid="{00000000-0005-0000-0000-000068350000}"/>
    <cellStyle name="Bemærk! 2 3 2 2 5 3 2" xfId="41550" xr:uid="{00000000-0005-0000-0000-0000B6980000}"/>
    <cellStyle name="Bemærk! 2 3 2 2 5 4" xfId="19073" xr:uid="{00000000-0005-0000-0000-000069350000}"/>
    <cellStyle name="Bemærk! 2 3 2 2 5 4 2" xfId="41551" xr:uid="{00000000-0005-0000-0000-0000B7980000}"/>
    <cellStyle name="Bemærk! 2 3 2 2 5 5" xfId="19074" xr:uid="{00000000-0005-0000-0000-00006A350000}"/>
    <cellStyle name="Bemærk! 2 3 2 2 5 5 2" xfId="41552" xr:uid="{00000000-0005-0000-0000-0000B8980000}"/>
    <cellStyle name="Bemærk! 2 3 2 2 6" xfId="2299" xr:uid="{00000000-0005-0000-0000-00006B350000}"/>
    <cellStyle name="Bemærk! 2 3 2 2 6 2" xfId="6453" xr:uid="{00000000-0005-0000-0000-00006C350000}"/>
    <cellStyle name="Bemærk! 2 3 2 2 6 3" xfId="19075" xr:uid="{00000000-0005-0000-0000-00006D350000}"/>
    <cellStyle name="Bemærk! 2 3 2 2 6 3 2" xfId="41553" xr:uid="{00000000-0005-0000-0000-0000B9980000}"/>
    <cellStyle name="Bemærk! 2 3 2 2 6 4" xfId="19076" xr:uid="{00000000-0005-0000-0000-00006E350000}"/>
    <cellStyle name="Bemærk! 2 3 2 2 6 4 2" xfId="41554" xr:uid="{00000000-0005-0000-0000-0000BA980000}"/>
    <cellStyle name="Bemærk! 2 3 2 2 7" xfId="6446" xr:uid="{00000000-0005-0000-0000-00006F350000}"/>
    <cellStyle name="Bemærk! 2 3 2 2 7 2" xfId="19077" xr:uid="{00000000-0005-0000-0000-000070350000}"/>
    <cellStyle name="Bemærk! 2 3 2 2 7 2 2" xfId="41555" xr:uid="{00000000-0005-0000-0000-0000BB980000}"/>
    <cellStyle name="Bemærk! 2 3 2 2 7 3" xfId="19078" xr:uid="{00000000-0005-0000-0000-000071350000}"/>
    <cellStyle name="Bemærk! 2 3 2 2 7 3 2" xfId="41556" xr:uid="{00000000-0005-0000-0000-0000BC980000}"/>
    <cellStyle name="Bemærk! 2 3 2 2 7 4" xfId="19079" xr:uid="{00000000-0005-0000-0000-000072350000}"/>
    <cellStyle name="Bemærk! 2 3 2 2 7 4 2" xfId="41557" xr:uid="{00000000-0005-0000-0000-0000BD980000}"/>
    <cellStyle name="Bemærk! 2 3 2 2 8" xfId="19080" xr:uid="{00000000-0005-0000-0000-000073350000}"/>
    <cellStyle name="Bemærk! 2 3 2 2 8 2" xfId="41558" xr:uid="{00000000-0005-0000-0000-0000BE980000}"/>
    <cellStyle name="Bemærk! 2 3 2 2 9" xfId="19081" xr:uid="{00000000-0005-0000-0000-000074350000}"/>
    <cellStyle name="Bemærk! 2 3 2 2 9 2" xfId="41559" xr:uid="{00000000-0005-0000-0000-0000BF980000}"/>
    <cellStyle name="Bemærk! 2 3 2 3" xfId="2300" xr:uid="{00000000-0005-0000-0000-000075350000}"/>
    <cellStyle name="Bemærk! 2 3 2 3 2" xfId="2301" xr:uid="{00000000-0005-0000-0000-000076350000}"/>
    <cellStyle name="Bemærk! 2 3 2 3 2 2" xfId="6455" xr:uid="{00000000-0005-0000-0000-000077350000}"/>
    <cellStyle name="Bemærk! 2 3 2 3 2 2 2" xfId="19082" xr:uid="{00000000-0005-0000-0000-000078350000}"/>
    <cellStyle name="Bemærk! 2 3 2 3 2 2 2 2" xfId="41560" xr:uid="{00000000-0005-0000-0000-0000C0980000}"/>
    <cellStyle name="Bemærk! 2 3 2 3 2 2 3" xfId="19083" xr:uid="{00000000-0005-0000-0000-000079350000}"/>
    <cellStyle name="Bemærk! 2 3 2 3 2 2 3 2" xfId="41561" xr:uid="{00000000-0005-0000-0000-0000C1980000}"/>
    <cellStyle name="Bemærk! 2 3 2 3 2 2 4" xfId="19084" xr:uid="{00000000-0005-0000-0000-00007A350000}"/>
    <cellStyle name="Bemærk! 2 3 2 3 2 2 4 2" xfId="41562" xr:uid="{00000000-0005-0000-0000-0000C2980000}"/>
    <cellStyle name="Bemærk! 2 3 2 3 2 3" xfId="19085" xr:uid="{00000000-0005-0000-0000-00007B350000}"/>
    <cellStyle name="Bemærk! 2 3 2 3 2 3 2" xfId="19086" xr:uid="{00000000-0005-0000-0000-00007C350000}"/>
    <cellStyle name="Bemærk! 2 3 2 3 2 3 2 2" xfId="41564" xr:uid="{00000000-0005-0000-0000-0000C4980000}"/>
    <cellStyle name="Bemærk! 2 3 2 3 2 3 3" xfId="19087" xr:uid="{00000000-0005-0000-0000-00007D350000}"/>
    <cellStyle name="Bemærk! 2 3 2 3 2 3 3 2" xfId="41565" xr:uid="{00000000-0005-0000-0000-0000C5980000}"/>
    <cellStyle name="Bemærk! 2 3 2 3 2 3 4" xfId="19088" xr:uid="{00000000-0005-0000-0000-00007E350000}"/>
    <cellStyle name="Bemærk! 2 3 2 3 2 3 4 2" xfId="41566" xr:uid="{00000000-0005-0000-0000-0000C6980000}"/>
    <cellStyle name="Bemærk! 2 3 2 3 2 3 5" xfId="41563" xr:uid="{00000000-0005-0000-0000-0000C3980000}"/>
    <cellStyle name="Bemærk! 2 3 2 3 2 4" xfId="19089" xr:uid="{00000000-0005-0000-0000-00007F350000}"/>
    <cellStyle name="Bemærk! 2 3 2 3 2 4 2" xfId="41567" xr:uid="{00000000-0005-0000-0000-0000C7980000}"/>
    <cellStyle name="Bemærk! 2 3 2 3 2 5" xfId="19090" xr:uid="{00000000-0005-0000-0000-000080350000}"/>
    <cellStyle name="Bemærk! 2 3 2 3 2 5 2" xfId="41568" xr:uid="{00000000-0005-0000-0000-0000C8980000}"/>
    <cellStyle name="Bemærk! 2 3 2 3 2 6" xfId="19091" xr:uid="{00000000-0005-0000-0000-000081350000}"/>
    <cellStyle name="Bemærk! 2 3 2 3 2 6 2" xfId="41569" xr:uid="{00000000-0005-0000-0000-0000C9980000}"/>
    <cellStyle name="Bemærk! 2 3 2 3 3" xfId="6454" xr:uid="{00000000-0005-0000-0000-000082350000}"/>
    <cellStyle name="Bemærk! 2 3 2 3 3 2" xfId="19092" xr:uid="{00000000-0005-0000-0000-000083350000}"/>
    <cellStyle name="Bemærk! 2 3 2 3 3 2 2" xfId="41570" xr:uid="{00000000-0005-0000-0000-0000CA980000}"/>
    <cellStyle name="Bemærk! 2 3 2 3 3 3" xfId="19093" xr:uid="{00000000-0005-0000-0000-000084350000}"/>
    <cellStyle name="Bemærk! 2 3 2 3 3 3 2" xfId="41571" xr:uid="{00000000-0005-0000-0000-0000CB980000}"/>
    <cellStyle name="Bemærk! 2 3 2 3 3 4" xfId="19094" xr:uid="{00000000-0005-0000-0000-000085350000}"/>
    <cellStyle name="Bemærk! 2 3 2 3 3 4 2" xfId="41572" xr:uid="{00000000-0005-0000-0000-0000CC980000}"/>
    <cellStyle name="Bemærk! 2 3 2 3 4" xfId="19095" xr:uid="{00000000-0005-0000-0000-000086350000}"/>
    <cellStyle name="Bemærk! 2 3 2 3 4 2" xfId="19096" xr:uid="{00000000-0005-0000-0000-000087350000}"/>
    <cellStyle name="Bemærk! 2 3 2 3 4 2 2" xfId="41574" xr:uid="{00000000-0005-0000-0000-0000CE980000}"/>
    <cellStyle name="Bemærk! 2 3 2 3 4 3" xfId="19097" xr:uid="{00000000-0005-0000-0000-000088350000}"/>
    <cellStyle name="Bemærk! 2 3 2 3 4 3 2" xfId="41575" xr:uid="{00000000-0005-0000-0000-0000CF980000}"/>
    <cellStyle name="Bemærk! 2 3 2 3 4 4" xfId="19098" xr:uid="{00000000-0005-0000-0000-000089350000}"/>
    <cellStyle name="Bemærk! 2 3 2 3 4 4 2" xfId="41576" xr:uid="{00000000-0005-0000-0000-0000D0980000}"/>
    <cellStyle name="Bemærk! 2 3 2 3 4 5" xfId="41573" xr:uid="{00000000-0005-0000-0000-0000CD980000}"/>
    <cellStyle name="Bemærk! 2 3 2 3 5" xfId="19099" xr:uid="{00000000-0005-0000-0000-00008A350000}"/>
    <cellStyle name="Bemærk! 2 3 2 3 5 2" xfId="41577" xr:uid="{00000000-0005-0000-0000-0000D1980000}"/>
    <cellStyle name="Bemærk! 2 3 2 3 6" xfId="19100" xr:uid="{00000000-0005-0000-0000-00008B350000}"/>
    <cellStyle name="Bemærk! 2 3 2 3 6 2" xfId="41578" xr:uid="{00000000-0005-0000-0000-0000D2980000}"/>
    <cellStyle name="Bemærk! 2 3 2 3 7" xfId="19101" xr:uid="{00000000-0005-0000-0000-00008C350000}"/>
    <cellStyle name="Bemærk! 2 3 2 3 7 2" xfId="41579" xr:uid="{00000000-0005-0000-0000-0000D3980000}"/>
    <cellStyle name="Bemærk! 2 3 2 4" xfId="2302" xr:uid="{00000000-0005-0000-0000-00008D350000}"/>
    <cellStyle name="Bemærk! 2 3 2 4 2" xfId="2303" xr:uid="{00000000-0005-0000-0000-00008E350000}"/>
    <cellStyle name="Bemærk! 2 3 2 4 2 2" xfId="6457" xr:uid="{00000000-0005-0000-0000-00008F350000}"/>
    <cellStyle name="Bemærk! 2 3 2 4 2 2 2" xfId="19102" xr:uid="{00000000-0005-0000-0000-000090350000}"/>
    <cellStyle name="Bemærk! 2 3 2 4 2 2 2 2" xfId="41580" xr:uid="{00000000-0005-0000-0000-0000D4980000}"/>
    <cellStyle name="Bemærk! 2 3 2 4 2 2 3" xfId="19103" xr:uid="{00000000-0005-0000-0000-000091350000}"/>
    <cellStyle name="Bemærk! 2 3 2 4 2 2 3 2" xfId="41581" xr:uid="{00000000-0005-0000-0000-0000D5980000}"/>
    <cellStyle name="Bemærk! 2 3 2 4 2 2 4" xfId="19104" xr:uid="{00000000-0005-0000-0000-000092350000}"/>
    <cellStyle name="Bemærk! 2 3 2 4 2 2 4 2" xfId="41582" xr:uid="{00000000-0005-0000-0000-0000D6980000}"/>
    <cellStyle name="Bemærk! 2 3 2 4 2 3" xfId="19105" xr:uid="{00000000-0005-0000-0000-000093350000}"/>
    <cellStyle name="Bemærk! 2 3 2 4 2 3 2" xfId="19106" xr:uid="{00000000-0005-0000-0000-000094350000}"/>
    <cellStyle name="Bemærk! 2 3 2 4 2 3 2 2" xfId="41584" xr:uid="{00000000-0005-0000-0000-0000D8980000}"/>
    <cellStyle name="Bemærk! 2 3 2 4 2 3 3" xfId="19107" xr:uid="{00000000-0005-0000-0000-000095350000}"/>
    <cellStyle name="Bemærk! 2 3 2 4 2 3 3 2" xfId="41585" xr:uid="{00000000-0005-0000-0000-0000D9980000}"/>
    <cellStyle name="Bemærk! 2 3 2 4 2 3 4" xfId="19108" xr:uid="{00000000-0005-0000-0000-000096350000}"/>
    <cellStyle name="Bemærk! 2 3 2 4 2 3 4 2" xfId="41586" xr:uid="{00000000-0005-0000-0000-0000DA980000}"/>
    <cellStyle name="Bemærk! 2 3 2 4 2 3 5" xfId="41583" xr:uid="{00000000-0005-0000-0000-0000D7980000}"/>
    <cellStyle name="Bemærk! 2 3 2 4 2 4" xfId="19109" xr:uid="{00000000-0005-0000-0000-000097350000}"/>
    <cellStyle name="Bemærk! 2 3 2 4 2 4 2" xfId="41587" xr:uid="{00000000-0005-0000-0000-0000DB980000}"/>
    <cellStyle name="Bemærk! 2 3 2 4 2 5" xfId="19110" xr:uid="{00000000-0005-0000-0000-000098350000}"/>
    <cellStyle name="Bemærk! 2 3 2 4 2 5 2" xfId="41588" xr:uid="{00000000-0005-0000-0000-0000DC980000}"/>
    <cellStyle name="Bemærk! 2 3 2 4 2 6" xfId="19111" xr:uid="{00000000-0005-0000-0000-000099350000}"/>
    <cellStyle name="Bemærk! 2 3 2 4 2 6 2" xfId="41589" xr:uid="{00000000-0005-0000-0000-0000DD980000}"/>
    <cellStyle name="Bemærk! 2 3 2 4 3" xfId="6456" xr:uid="{00000000-0005-0000-0000-00009A350000}"/>
    <cellStyle name="Bemærk! 2 3 2 4 3 2" xfId="19112" xr:uid="{00000000-0005-0000-0000-00009B350000}"/>
    <cellStyle name="Bemærk! 2 3 2 4 3 2 2" xfId="41590" xr:uid="{00000000-0005-0000-0000-0000DE980000}"/>
    <cellStyle name="Bemærk! 2 3 2 4 3 3" xfId="19113" xr:uid="{00000000-0005-0000-0000-00009C350000}"/>
    <cellStyle name="Bemærk! 2 3 2 4 3 3 2" xfId="41591" xr:uid="{00000000-0005-0000-0000-0000DF980000}"/>
    <cellStyle name="Bemærk! 2 3 2 4 3 4" xfId="19114" xr:uid="{00000000-0005-0000-0000-00009D350000}"/>
    <cellStyle name="Bemærk! 2 3 2 4 3 4 2" xfId="41592" xr:uid="{00000000-0005-0000-0000-0000E0980000}"/>
    <cellStyle name="Bemærk! 2 3 2 4 4" xfId="19115" xr:uid="{00000000-0005-0000-0000-00009E350000}"/>
    <cellStyle name="Bemærk! 2 3 2 4 4 2" xfId="19116" xr:uid="{00000000-0005-0000-0000-00009F350000}"/>
    <cellStyle name="Bemærk! 2 3 2 4 4 2 2" xfId="41594" xr:uid="{00000000-0005-0000-0000-0000E2980000}"/>
    <cellStyle name="Bemærk! 2 3 2 4 4 3" xfId="19117" xr:uid="{00000000-0005-0000-0000-0000A0350000}"/>
    <cellStyle name="Bemærk! 2 3 2 4 4 3 2" xfId="41595" xr:uid="{00000000-0005-0000-0000-0000E3980000}"/>
    <cellStyle name="Bemærk! 2 3 2 4 4 4" xfId="19118" xr:uid="{00000000-0005-0000-0000-0000A1350000}"/>
    <cellStyle name="Bemærk! 2 3 2 4 4 4 2" xfId="41596" xr:uid="{00000000-0005-0000-0000-0000E4980000}"/>
    <cellStyle name="Bemærk! 2 3 2 4 4 5" xfId="41593" xr:uid="{00000000-0005-0000-0000-0000E1980000}"/>
    <cellStyle name="Bemærk! 2 3 2 4 5" xfId="19119" xr:uid="{00000000-0005-0000-0000-0000A2350000}"/>
    <cellStyle name="Bemærk! 2 3 2 4 5 2" xfId="41597" xr:uid="{00000000-0005-0000-0000-0000E5980000}"/>
    <cellStyle name="Bemærk! 2 3 2 4 6" xfId="19120" xr:uid="{00000000-0005-0000-0000-0000A3350000}"/>
    <cellStyle name="Bemærk! 2 3 2 4 6 2" xfId="41598" xr:uid="{00000000-0005-0000-0000-0000E6980000}"/>
    <cellStyle name="Bemærk! 2 3 2 4 7" xfId="19121" xr:uid="{00000000-0005-0000-0000-0000A4350000}"/>
    <cellStyle name="Bemærk! 2 3 2 4 7 2" xfId="41599" xr:uid="{00000000-0005-0000-0000-0000E7980000}"/>
    <cellStyle name="Bemærk! 2 3 2 5" xfId="2304" xr:uid="{00000000-0005-0000-0000-0000A5350000}"/>
    <cellStyle name="Bemærk! 2 3 2 5 2" xfId="2305" xr:uid="{00000000-0005-0000-0000-0000A6350000}"/>
    <cellStyle name="Bemærk! 2 3 2 5 2 2" xfId="6459" xr:uid="{00000000-0005-0000-0000-0000A7350000}"/>
    <cellStyle name="Bemærk! 2 3 2 5 2 2 2" xfId="19122" xr:uid="{00000000-0005-0000-0000-0000A8350000}"/>
    <cellStyle name="Bemærk! 2 3 2 5 2 2 2 2" xfId="41600" xr:uid="{00000000-0005-0000-0000-0000E8980000}"/>
    <cellStyle name="Bemærk! 2 3 2 5 2 2 3" xfId="19123" xr:uid="{00000000-0005-0000-0000-0000A9350000}"/>
    <cellStyle name="Bemærk! 2 3 2 5 2 2 3 2" xfId="41601" xr:uid="{00000000-0005-0000-0000-0000E9980000}"/>
    <cellStyle name="Bemærk! 2 3 2 5 2 2 4" xfId="19124" xr:uid="{00000000-0005-0000-0000-0000AA350000}"/>
    <cellStyle name="Bemærk! 2 3 2 5 2 2 4 2" xfId="41602" xr:uid="{00000000-0005-0000-0000-0000EA980000}"/>
    <cellStyle name="Bemærk! 2 3 2 5 2 3" xfId="19125" xr:uid="{00000000-0005-0000-0000-0000AB350000}"/>
    <cellStyle name="Bemærk! 2 3 2 5 2 3 2" xfId="41603" xr:uid="{00000000-0005-0000-0000-0000EB980000}"/>
    <cellStyle name="Bemærk! 2 3 2 5 2 4" xfId="19126" xr:uid="{00000000-0005-0000-0000-0000AC350000}"/>
    <cellStyle name="Bemærk! 2 3 2 5 2 4 2" xfId="41604" xr:uid="{00000000-0005-0000-0000-0000EC980000}"/>
    <cellStyle name="Bemærk! 2 3 2 5 2 5" xfId="19127" xr:uid="{00000000-0005-0000-0000-0000AD350000}"/>
    <cellStyle name="Bemærk! 2 3 2 5 2 5 2" xfId="41605" xr:uid="{00000000-0005-0000-0000-0000ED980000}"/>
    <cellStyle name="Bemærk! 2 3 2 5 3" xfId="6458" xr:uid="{00000000-0005-0000-0000-0000AE350000}"/>
    <cellStyle name="Bemærk! 2 3 2 5 3 2" xfId="19128" xr:uid="{00000000-0005-0000-0000-0000AF350000}"/>
    <cellStyle name="Bemærk! 2 3 2 5 3 2 2" xfId="41606" xr:uid="{00000000-0005-0000-0000-0000EE980000}"/>
    <cellStyle name="Bemærk! 2 3 2 5 3 3" xfId="19129" xr:uid="{00000000-0005-0000-0000-0000B0350000}"/>
    <cellStyle name="Bemærk! 2 3 2 5 3 3 2" xfId="41607" xr:uid="{00000000-0005-0000-0000-0000EF980000}"/>
    <cellStyle name="Bemærk! 2 3 2 5 3 4" xfId="19130" xr:uid="{00000000-0005-0000-0000-0000B1350000}"/>
    <cellStyle name="Bemærk! 2 3 2 5 3 4 2" xfId="41608" xr:uid="{00000000-0005-0000-0000-0000F0980000}"/>
    <cellStyle name="Bemærk! 2 3 2 5 4" xfId="19131" xr:uid="{00000000-0005-0000-0000-0000B2350000}"/>
    <cellStyle name="Bemærk! 2 3 2 5 4 2" xfId="19132" xr:uid="{00000000-0005-0000-0000-0000B3350000}"/>
    <cellStyle name="Bemærk! 2 3 2 5 4 2 2" xfId="41610" xr:uid="{00000000-0005-0000-0000-0000F2980000}"/>
    <cellStyle name="Bemærk! 2 3 2 5 4 3" xfId="19133" xr:uid="{00000000-0005-0000-0000-0000B4350000}"/>
    <cellStyle name="Bemærk! 2 3 2 5 4 3 2" xfId="41611" xr:uid="{00000000-0005-0000-0000-0000F3980000}"/>
    <cellStyle name="Bemærk! 2 3 2 5 4 4" xfId="19134" xr:uid="{00000000-0005-0000-0000-0000B5350000}"/>
    <cellStyle name="Bemærk! 2 3 2 5 4 4 2" xfId="41612" xr:uid="{00000000-0005-0000-0000-0000F4980000}"/>
    <cellStyle name="Bemærk! 2 3 2 5 4 5" xfId="41609" xr:uid="{00000000-0005-0000-0000-0000F1980000}"/>
    <cellStyle name="Bemærk! 2 3 2 5 5" xfId="19135" xr:uid="{00000000-0005-0000-0000-0000B6350000}"/>
    <cellStyle name="Bemærk! 2 3 2 5 5 2" xfId="41613" xr:uid="{00000000-0005-0000-0000-0000F5980000}"/>
    <cellStyle name="Bemærk! 2 3 2 5 6" xfId="19136" xr:uid="{00000000-0005-0000-0000-0000B7350000}"/>
    <cellStyle name="Bemærk! 2 3 2 5 6 2" xfId="41614" xr:uid="{00000000-0005-0000-0000-0000F6980000}"/>
    <cellStyle name="Bemærk! 2 3 2 5 7" xfId="19137" xr:uid="{00000000-0005-0000-0000-0000B8350000}"/>
    <cellStyle name="Bemærk! 2 3 2 5 7 2" xfId="41615" xr:uid="{00000000-0005-0000-0000-0000F7980000}"/>
    <cellStyle name="Bemærk! 2 3 2 6" xfId="2306" xr:uid="{00000000-0005-0000-0000-0000B9350000}"/>
    <cellStyle name="Bemærk! 2 3 2 6 2" xfId="2307" xr:uid="{00000000-0005-0000-0000-0000BA350000}"/>
    <cellStyle name="Bemærk! 2 3 2 6 2 2" xfId="6461" xr:uid="{00000000-0005-0000-0000-0000BB350000}"/>
    <cellStyle name="Bemærk! 2 3 2 6 2 2 2" xfId="19138" xr:uid="{00000000-0005-0000-0000-0000BC350000}"/>
    <cellStyle name="Bemærk! 2 3 2 6 2 2 2 2" xfId="41616" xr:uid="{00000000-0005-0000-0000-0000F8980000}"/>
    <cellStyle name="Bemærk! 2 3 2 6 2 2 3" xfId="19139" xr:uid="{00000000-0005-0000-0000-0000BD350000}"/>
    <cellStyle name="Bemærk! 2 3 2 6 2 2 3 2" xfId="41617" xr:uid="{00000000-0005-0000-0000-0000F9980000}"/>
    <cellStyle name="Bemærk! 2 3 2 6 2 2 4" xfId="19140" xr:uid="{00000000-0005-0000-0000-0000BE350000}"/>
    <cellStyle name="Bemærk! 2 3 2 6 2 2 4 2" xfId="41618" xr:uid="{00000000-0005-0000-0000-0000FA980000}"/>
    <cellStyle name="Bemærk! 2 3 2 6 2 3" xfId="19141" xr:uid="{00000000-0005-0000-0000-0000BF350000}"/>
    <cellStyle name="Bemærk! 2 3 2 6 2 3 2" xfId="41619" xr:uid="{00000000-0005-0000-0000-0000FB980000}"/>
    <cellStyle name="Bemærk! 2 3 2 6 2 4" xfId="19142" xr:uid="{00000000-0005-0000-0000-0000C0350000}"/>
    <cellStyle name="Bemærk! 2 3 2 6 2 4 2" xfId="41620" xr:uid="{00000000-0005-0000-0000-0000FC980000}"/>
    <cellStyle name="Bemærk! 2 3 2 6 2 5" xfId="19143" xr:uid="{00000000-0005-0000-0000-0000C1350000}"/>
    <cellStyle name="Bemærk! 2 3 2 6 2 5 2" xfId="41621" xr:uid="{00000000-0005-0000-0000-0000FD980000}"/>
    <cellStyle name="Bemærk! 2 3 2 6 3" xfId="6460" xr:uid="{00000000-0005-0000-0000-0000C2350000}"/>
    <cellStyle name="Bemærk! 2 3 2 6 3 2" xfId="19144" xr:uid="{00000000-0005-0000-0000-0000C3350000}"/>
    <cellStyle name="Bemærk! 2 3 2 6 3 2 2" xfId="41622" xr:uid="{00000000-0005-0000-0000-0000FE980000}"/>
    <cellStyle name="Bemærk! 2 3 2 6 3 3" xfId="19145" xr:uid="{00000000-0005-0000-0000-0000C4350000}"/>
    <cellStyle name="Bemærk! 2 3 2 6 3 3 2" xfId="41623" xr:uid="{00000000-0005-0000-0000-0000FF980000}"/>
    <cellStyle name="Bemærk! 2 3 2 6 3 4" xfId="19146" xr:uid="{00000000-0005-0000-0000-0000C5350000}"/>
    <cellStyle name="Bemærk! 2 3 2 6 3 4 2" xfId="41624" xr:uid="{00000000-0005-0000-0000-000000990000}"/>
    <cellStyle name="Bemærk! 2 3 2 6 4" xfId="19147" xr:uid="{00000000-0005-0000-0000-0000C6350000}"/>
    <cellStyle name="Bemærk! 2 3 2 6 4 2" xfId="41625" xr:uid="{00000000-0005-0000-0000-000001990000}"/>
    <cellStyle name="Bemærk! 2 3 2 6 5" xfId="19148" xr:uid="{00000000-0005-0000-0000-0000C7350000}"/>
    <cellStyle name="Bemærk! 2 3 2 6 5 2" xfId="41626" xr:uid="{00000000-0005-0000-0000-000002990000}"/>
    <cellStyle name="Bemærk! 2 3 2 6 6" xfId="19149" xr:uid="{00000000-0005-0000-0000-0000C8350000}"/>
    <cellStyle name="Bemærk! 2 3 2 6 6 2" xfId="41627" xr:uid="{00000000-0005-0000-0000-000003990000}"/>
    <cellStyle name="Bemærk! 2 3 2 7" xfId="2308" xr:uid="{00000000-0005-0000-0000-0000C9350000}"/>
    <cellStyle name="Bemærk! 2 3 2 7 2" xfId="6462" xr:uid="{00000000-0005-0000-0000-0000CA350000}"/>
    <cellStyle name="Bemærk! 2 3 2 7 2 2" xfId="19150" xr:uid="{00000000-0005-0000-0000-0000CB350000}"/>
    <cellStyle name="Bemærk! 2 3 2 7 2 2 2" xfId="41628" xr:uid="{00000000-0005-0000-0000-000004990000}"/>
    <cellStyle name="Bemærk! 2 3 2 7 2 3" xfId="19151" xr:uid="{00000000-0005-0000-0000-0000CC350000}"/>
    <cellStyle name="Bemærk! 2 3 2 7 2 3 2" xfId="41629" xr:uid="{00000000-0005-0000-0000-000005990000}"/>
    <cellStyle name="Bemærk! 2 3 2 7 2 4" xfId="19152" xr:uid="{00000000-0005-0000-0000-0000CD350000}"/>
    <cellStyle name="Bemærk! 2 3 2 7 2 4 2" xfId="41630" xr:uid="{00000000-0005-0000-0000-000006990000}"/>
    <cellStyle name="Bemærk! 2 3 2 7 3" xfId="19153" xr:uid="{00000000-0005-0000-0000-0000CE350000}"/>
    <cellStyle name="Bemærk! 2 3 2 7 3 2" xfId="41631" xr:uid="{00000000-0005-0000-0000-000007990000}"/>
    <cellStyle name="Bemærk! 2 3 2 7 4" xfId="19154" xr:uid="{00000000-0005-0000-0000-0000CF350000}"/>
    <cellStyle name="Bemærk! 2 3 2 7 4 2" xfId="41632" xr:uid="{00000000-0005-0000-0000-000008990000}"/>
    <cellStyle name="Bemærk! 2 3 2 7 5" xfId="19155" xr:uid="{00000000-0005-0000-0000-0000D0350000}"/>
    <cellStyle name="Bemærk! 2 3 2 7 5 2" xfId="41633" xr:uid="{00000000-0005-0000-0000-000009990000}"/>
    <cellStyle name="Bemærk! 2 3 2 8" xfId="2309" xr:uid="{00000000-0005-0000-0000-0000D1350000}"/>
    <cellStyle name="Bemærk! 2 3 2 8 2" xfId="6463" xr:uid="{00000000-0005-0000-0000-0000D2350000}"/>
    <cellStyle name="Bemærk! 2 3 2 8 2 2" xfId="19156" xr:uid="{00000000-0005-0000-0000-0000D3350000}"/>
    <cellStyle name="Bemærk! 2 3 2 8 2 2 2" xfId="41634" xr:uid="{00000000-0005-0000-0000-00000A990000}"/>
    <cellStyle name="Bemærk! 2 3 2 8 2 3" xfId="19157" xr:uid="{00000000-0005-0000-0000-0000D4350000}"/>
    <cellStyle name="Bemærk! 2 3 2 8 2 3 2" xfId="41635" xr:uid="{00000000-0005-0000-0000-00000B990000}"/>
    <cellStyle name="Bemærk! 2 3 2 8 2 4" xfId="19158" xr:uid="{00000000-0005-0000-0000-0000D5350000}"/>
    <cellStyle name="Bemærk! 2 3 2 8 2 4 2" xfId="41636" xr:uid="{00000000-0005-0000-0000-00000C990000}"/>
    <cellStyle name="Bemærk! 2 3 2 8 3" xfId="19159" xr:uid="{00000000-0005-0000-0000-0000D6350000}"/>
    <cellStyle name="Bemærk! 2 3 2 8 3 2" xfId="41637" xr:uid="{00000000-0005-0000-0000-00000D990000}"/>
    <cellStyle name="Bemærk! 2 3 2 8 4" xfId="19160" xr:uid="{00000000-0005-0000-0000-0000D7350000}"/>
    <cellStyle name="Bemærk! 2 3 2 8 4 2" xfId="41638" xr:uid="{00000000-0005-0000-0000-00000E990000}"/>
    <cellStyle name="Bemærk! 2 3 2 8 5" xfId="19161" xr:uid="{00000000-0005-0000-0000-0000D8350000}"/>
    <cellStyle name="Bemærk! 2 3 2 8 5 2" xfId="41639" xr:uid="{00000000-0005-0000-0000-00000F990000}"/>
    <cellStyle name="Bemærk! 2 3 2 9" xfId="2310" xr:uid="{00000000-0005-0000-0000-0000D9350000}"/>
    <cellStyle name="Bemærk! 2 3 2 9 2" xfId="6464" xr:uid="{00000000-0005-0000-0000-0000DA350000}"/>
    <cellStyle name="Bemærk! 2 3 2 9 3" xfId="19162" xr:uid="{00000000-0005-0000-0000-0000DB350000}"/>
    <cellStyle name="Bemærk! 2 3 2 9 3 2" xfId="41640" xr:uid="{00000000-0005-0000-0000-000010990000}"/>
    <cellStyle name="Bemærk! 2 3 2 9 4" xfId="19163" xr:uid="{00000000-0005-0000-0000-0000DC350000}"/>
    <cellStyle name="Bemærk! 2 3 2 9 4 2" xfId="41641" xr:uid="{00000000-0005-0000-0000-000011990000}"/>
    <cellStyle name="Bemærk! 2 3 3" xfId="2311" xr:uid="{00000000-0005-0000-0000-0000DD350000}"/>
    <cellStyle name="Bemærk! 2 3 3 10" xfId="19164" xr:uid="{00000000-0005-0000-0000-0000DE350000}"/>
    <cellStyle name="Bemærk! 2 3 3 10 2" xfId="41642" xr:uid="{00000000-0005-0000-0000-000012990000}"/>
    <cellStyle name="Bemærk! 2 3 3 2" xfId="2312" xr:uid="{00000000-0005-0000-0000-0000DF350000}"/>
    <cellStyle name="Bemærk! 2 3 3 2 2" xfId="2313" xr:uid="{00000000-0005-0000-0000-0000E0350000}"/>
    <cellStyle name="Bemærk! 2 3 3 2 2 2" xfId="6467" xr:uid="{00000000-0005-0000-0000-0000E1350000}"/>
    <cellStyle name="Bemærk! 2 3 3 2 2 2 2" xfId="19165" xr:uid="{00000000-0005-0000-0000-0000E2350000}"/>
    <cellStyle name="Bemærk! 2 3 3 2 2 2 2 2" xfId="41643" xr:uid="{00000000-0005-0000-0000-000013990000}"/>
    <cellStyle name="Bemærk! 2 3 3 2 2 2 3" xfId="19166" xr:uid="{00000000-0005-0000-0000-0000E3350000}"/>
    <cellStyle name="Bemærk! 2 3 3 2 2 2 3 2" xfId="41644" xr:uid="{00000000-0005-0000-0000-000014990000}"/>
    <cellStyle name="Bemærk! 2 3 3 2 2 2 4" xfId="19167" xr:uid="{00000000-0005-0000-0000-0000E4350000}"/>
    <cellStyle name="Bemærk! 2 3 3 2 2 2 4 2" xfId="41645" xr:uid="{00000000-0005-0000-0000-000015990000}"/>
    <cellStyle name="Bemærk! 2 3 3 2 2 3" xfId="19168" xr:uid="{00000000-0005-0000-0000-0000E5350000}"/>
    <cellStyle name="Bemærk! 2 3 3 2 2 3 2" xfId="41646" xr:uid="{00000000-0005-0000-0000-000016990000}"/>
    <cellStyle name="Bemærk! 2 3 3 2 2 4" xfId="19169" xr:uid="{00000000-0005-0000-0000-0000E6350000}"/>
    <cellStyle name="Bemærk! 2 3 3 2 2 4 2" xfId="41647" xr:uid="{00000000-0005-0000-0000-000017990000}"/>
    <cellStyle name="Bemærk! 2 3 3 2 2 5" xfId="19170" xr:uid="{00000000-0005-0000-0000-0000E7350000}"/>
    <cellStyle name="Bemærk! 2 3 3 2 2 5 2" xfId="41648" xr:uid="{00000000-0005-0000-0000-000018990000}"/>
    <cellStyle name="Bemærk! 2 3 3 2 3" xfId="6466" xr:uid="{00000000-0005-0000-0000-0000E8350000}"/>
    <cellStyle name="Bemærk! 2 3 3 2 3 2" xfId="19171" xr:uid="{00000000-0005-0000-0000-0000E9350000}"/>
    <cellStyle name="Bemærk! 2 3 3 2 3 2 2" xfId="41649" xr:uid="{00000000-0005-0000-0000-000019990000}"/>
    <cellStyle name="Bemærk! 2 3 3 2 3 3" xfId="19172" xr:uid="{00000000-0005-0000-0000-0000EA350000}"/>
    <cellStyle name="Bemærk! 2 3 3 2 3 3 2" xfId="41650" xr:uid="{00000000-0005-0000-0000-00001A990000}"/>
    <cellStyle name="Bemærk! 2 3 3 2 3 4" xfId="19173" xr:uid="{00000000-0005-0000-0000-0000EB350000}"/>
    <cellStyle name="Bemærk! 2 3 3 2 3 4 2" xfId="41651" xr:uid="{00000000-0005-0000-0000-00001B990000}"/>
    <cellStyle name="Bemærk! 2 3 3 2 4" xfId="19174" xr:uid="{00000000-0005-0000-0000-0000EC350000}"/>
    <cellStyle name="Bemærk! 2 3 3 2 4 2" xfId="19175" xr:uid="{00000000-0005-0000-0000-0000ED350000}"/>
    <cellStyle name="Bemærk! 2 3 3 2 4 2 2" xfId="41653" xr:uid="{00000000-0005-0000-0000-00001D990000}"/>
    <cellStyle name="Bemærk! 2 3 3 2 4 3" xfId="19176" xr:uid="{00000000-0005-0000-0000-0000EE350000}"/>
    <cellStyle name="Bemærk! 2 3 3 2 4 3 2" xfId="41654" xr:uid="{00000000-0005-0000-0000-00001E990000}"/>
    <cellStyle name="Bemærk! 2 3 3 2 4 4" xfId="19177" xr:uid="{00000000-0005-0000-0000-0000EF350000}"/>
    <cellStyle name="Bemærk! 2 3 3 2 4 4 2" xfId="41655" xr:uid="{00000000-0005-0000-0000-00001F990000}"/>
    <cellStyle name="Bemærk! 2 3 3 2 4 5" xfId="41652" xr:uid="{00000000-0005-0000-0000-00001C990000}"/>
    <cellStyle name="Bemærk! 2 3 3 2 5" xfId="19178" xr:uid="{00000000-0005-0000-0000-0000F0350000}"/>
    <cellStyle name="Bemærk! 2 3 3 2 5 2" xfId="41656" xr:uid="{00000000-0005-0000-0000-000020990000}"/>
    <cellStyle name="Bemærk! 2 3 3 2 6" xfId="19179" xr:uid="{00000000-0005-0000-0000-0000F1350000}"/>
    <cellStyle name="Bemærk! 2 3 3 2 6 2" xfId="41657" xr:uid="{00000000-0005-0000-0000-000021990000}"/>
    <cellStyle name="Bemærk! 2 3 3 2 7" xfId="19180" xr:uid="{00000000-0005-0000-0000-0000F2350000}"/>
    <cellStyle name="Bemærk! 2 3 3 2 7 2" xfId="41658" xr:uid="{00000000-0005-0000-0000-000022990000}"/>
    <cellStyle name="Bemærk! 2 3 3 3" xfId="2314" xr:uid="{00000000-0005-0000-0000-0000F3350000}"/>
    <cellStyle name="Bemærk! 2 3 3 3 2" xfId="2315" xr:uid="{00000000-0005-0000-0000-0000F4350000}"/>
    <cellStyle name="Bemærk! 2 3 3 3 2 2" xfId="6469" xr:uid="{00000000-0005-0000-0000-0000F5350000}"/>
    <cellStyle name="Bemærk! 2 3 3 3 2 2 2" xfId="19181" xr:uid="{00000000-0005-0000-0000-0000F6350000}"/>
    <cellStyle name="Bemærk! 2 3 3 3 2 2 2 2" xfId="41659" xr:uid="{00000000-0005-0000-0000-000023990000}"/>
    <cellStyle name="Bemærk! 2 3 3 3 2 2 3" xfId="19182" xr:uid="{00000000-0005-0000-0000-0000F7350000}"/>
    <cellStyle name="Bemærk! 2 3 3 3 2 2 3 2" xfId="41660" xr:uid="{00000000-0005-0000-0000-000024990000}"/>
    <cellStyle name="Bemærk! 2 3 3 3 2 2 4" xfId="19183" xr:uid="{00000000-0005-0000-0000-0000F8350000}"/>
    <cellStyle name="Bemærk! 2 3 3 3 2 2 4 2" xfId="41661" xr:uid="{00000000-0005-0000-0000-000025990000}"/>
    <cellStyle name="Bemærk! 2 3 3 3 2 3" xfId="19184" xr:uid="{00000000-0005-0000-0000-0000F9350000}"/>
    <cellStyle name="Bemærk! 2 3 3 3 2 3 2" xfId="41662" xr:uid="{00000000-0005-0000-0000-000026990000}"/>
    <cellStyle name="Bemærk! 2 3 3 3 2 4" xfId="19185" xr:uid="{00000000-0005-0000-0000-0000FA350000}"/>
    <cellStyle name="Bemærk! 2 3 3 3 2 4 2" xfId="41663" xr:uid="{00000000-0005-0000-0000-000027990000}"/>
    <cellStyle name="Bemærk! 2 3 3 3 2 5" xfId="19186" xr:uid="{00000000-0005-0000-0000-0000FB350000}"/>
    <cellStyle name="Bemærk! 2 3 3 3 2 5 2" xfId="41664" xr:uid="{00000000-0005-0000-0000-000028990000}"/>
    <cellStyle name="Bemærk! 2 3 3 3 3" xfId="6468" xr:uid="{00000000-0005-0000-0000-0000FC350000}"/>
    <cellStyle name="Bemærk! 2 3 3 3 3 2" xfId="19187" xr:uid="{00000000-0005-0000-0000-0000FD350000}"/>
    <cellStyle name="Bemærk! 2 3 3 3 3 2 2" xfId="41665" xr:uid="{00000000-0005-0000-0000-000029990000}"/>
    <cellStyle name="Bemærk! 2 3 3 3 3 3" xfId="19188" xr:uid="{00000000-0005-0000-0000-0000FE350000}"/>
    <cellStyle name="Bemærk! 2 3 3 3 3 3 2" xfId="41666" xr:uid="{00000000-0005-0000-0000-00002A990000}"/>
    <cellStyle name="Bemærk! 2 3 3 3 3 4" xfId="19189" xr:uid="{00000000-0005-0000-0000-0000FF350000}"/>
    <cellStyle name="Bemærk! 2 3 3 3 3 4 2" xfId="41667" xr:uid="{00000000-0005-0000-0000-00002B990000}"/>
    <cellStyle name="Bemærk! 2 3 3 3 4" xfId="19190" xr:uid="{00000000-0005-0000-0000-000000360000}"/>
    <cellStyle name="Bemærk! 2 3 3 3 4 2" xfId="41668" xr:uid="{00000000-0005-0000-0000-00002C990000}"/>
    <cellStyle name="Bemærk! 2 3 3 3 5" xfId="19191" xr:uid="{00000000-0005-0000-0000-000001360000}"/>
    <cellStyle name="Bemærk! 2 3 3 3 5 2" xfId="41669" xr:uid="{00000000-0005-0000-0000-00002D990000}"/>
    <cellStyle name="Bemærk! 2 3 3 3 6" xfId="19192" xr:uid="{00000000-0005-0000-0000-000002360000}"/>
    <cellStyle name="Bemærk! 2 3 3 3 6 2" xfId="41670" xr:uid="{00000000-0005-0000-0000-00002E990000}"/>
    <cellStyle name="Bemærk! 2 3 3 4" xfId="2316" xr:uid="{00000000-0005-0000-0000-000003360000}"/>
    <cellStyle name="Bemærk! 2 3 3 4 2" xfId="6470" xr:uid="{00000000-0005-0000-0000-000004360000}"/>
    <cellStyle name="Bemærk! 2 3 3 4 2 2" xfId="19193" xr:uid="{00000000-0005-0000-0000-000005360000}"/>
    <cellStyle name="Bemærk! 2 3 3 4 2 2 2" xfId="41671" xr:uid="{00000000-0005-0000-0000-00002F990000}"/>
    <cellStyle name="Bemærk! 2 3 3 4 2 3" xfId="19194" xr:uid="{00000000-0005-0000-0000-000006360000}"/>
    <cellStyle name="Bemærk! 2 3 3 4 2 3 2" xfId="41672" xr:uid="{00000000-0005-0000-0000-000030990000}"/>
    <cellStyle name="Bemærk! 2 3 3 4 2 4" xfId="19195" xr:uid="{00000000-0005-0000-0000-000007360000}"/>
    <cellStyle name="Bemærk! 2 3 3 4 2 4 2" xfId="41673" xr:uid="{00000000-0005-0000-0000-000031990000}"/>
    <cellStyle name="Bemærk! 2 3 3 4 3" xfId="19196" xr:uid="{00000000-0005-0000-0000-000008360000}"/>
    <cellStyle name="Bemærk! 2 3 3 4 3 2" xfId="41674" xr:uid="{00000000-0005-0000-0000-000032990000}"/>
    <cellStyle name="Bemærk! 2 3 3 4 4" xfId="19197" xr:uid="{00000000-0005-0000-0000-000009360000}"/>
    <cellStyle name="Bemærk! 2 3 3 4 4 2" xfId="41675" xr:uid="{00000000-0005-0000-0000-000033990000}"/>
    <cellStyle name="Bemærk! 2 3 3 4 5" xfId="19198" xr:uid="{00000000-0005-0000-0000-00000A360000}"/>
    <cellStyle name="Bemærk! 2 3 3 4 5 2" xfId="41676" xr:uid="{00000000-0005-0000-0000-000034990000}"/>
    <cellStyle name="Bemærk! 2 3 3 5" xfId="2317" xr:uid="{00000000-0005-0000-0000-00000B360000}"/>
    <cellStyle name="Bemærk! 2 3 3 5 2" xfId="6471" xr:uid="{00000000-0005-0000-0000-00000C360000}"/>
    <cellStyle name="Bemærk! 2 3 3 5 2 2" xfId="19199" xr:uid="{00000000-0005-0000-0000-00000D360000}"/>
    <cellStyle name="Bemærk! 2 3 3 5 2 2 2" xfId="41677" xr:uid="{00000000-0005-0000-0000-000035990000}"/>
    <cellStyle name="Bemærk! 2 3 3 5 2 3" xfId="19200" xr:uid="{00000000-0005-0000-0000-00000E360000}"/>
    <cellStyle name="Bemærk! 2 3 3 5 2 3 2" xfId="41678" xr:uid="{00000000-0005-0000-0000-000036990000}"/>
    <cellStyle name="Bemærk! 2 3 3 5 2 4" xfId="19201" xr:uid="{00000000-0005-0000-0000-00000F360000}"/>
    <cellStyle name="Bemærk! 2 3 3 5 2 4 2" xfId="41679" xr:uid="{00000000-0005-0000-0000-000037990000}"/>
    <cellStyle name="Bemærk! 2 3 3 5 3" xfId="19202" xr:uid="{00000000-0005-0000-0000-000010360000}"/>
    <cellStyle name="Bemærk! 2 3 3 5 3 2" xfId="41680" xr:uid="{00000000-0005-0000-0000-000038990000}"/>
    <cellStyle name="Bemærk! 2 3 3 5 4" xfId="19203" xr:uid="{00000000-0005-0000-0000-000011360000}"/>
    <cellStyle name="Bemærk! 2 3 3 5 4 2" xfId="41681" xr:uid="{00000000-0005-0000-0000-000039990000}"/>
    <cellStyle name="Bemærk! 2 3 3 5 5" xfId="19204" xr:uid="{00000000-0005-0000-0000-000012360000}"/>
    <cellStyle name="Bemærk! 2 3 3 5 5 2" xfId="41682" xr:uid="{00000000-0005-0000-0000-00003A990000}"/>
    <cellStyle name="Bemærk! 2 3 3 6" xfId="2318" xr:uid="{00000000-0005-0000-0000-000013360000}"/>
    <cellStyle name="Bemærk! 2 3 3 6 2" xfId="6472" xr:uid="{00000000-0005-0000-0000-000014360000}"/>
    <cellStyle name="Bemærk! 2 3 3 6 3" xfId="19205" xr:uid="{00000000-0005-0000-0000-000015360000}"/>
    <cellStyle name="Bemærk! 2 3 3 6 3 2" xfId="41683" xr:uid="{00000000-0005-0000-0000-00003B990000}"/>
    <cellStyle name="Bemærk! 2 3 3 6 4" xfId="19206" xr:uid="{00000000-0005-0000-0000-000016360000}"/>
    <cellStyle name="Bemærk! 2 3 3 6 4 2" xfId="41684" xr:uid="{00000000-0005-0000-0000-00003C990000}"/>
    <cellStyle name="Bemærk! 2 3 3 7" xfId="6465" xr:uid="{00000000-0005-0000-0000-000017360000}"/>
    <cellStyle name="Bemærk! 2 3 3 7 2" xfId="19207" xr:uid="{00000000-0005-0000-0000-000018360000}"/>
    <cellStyle name="Bemærk! 2 3 3 7 2 2" xfId="41685" xr:uid="{00000000-0005-0000-0000-00003D990000}"/>
    <cellStyle name="Bemærk! 2 3 3 7 3" xfId="19208" xr:uid="{00000000-0005-0000-0000-000019360000}"/>
    <cellStyle name="Bemærk! 2 3 3 7 3 2" xfId="41686" xr:uid="{00000000-0005-0000-0000-00003E990000}"/>
    <cellStyle name="Bemærk! 2 3 3 7 4" xfId="19209" xr:uid="{00000000-0005-0000-0000-00001A360000}"/>
    <cellStyle name="Bemærk! 2 3 3 7 4 2" xfId="41687" xr:uid="{00000000-0005-0000-0000-00003F990000}"/>
    <cellStyle name="Bemærk! 2 3 3 8" xfId="19210" xr:uid="{00000000-0005-0000-0000-00001B360000}"/>
    <cellStyle name="Bemærk! 2 3 3 8 2" xfId="41688" xr:uid="{00000000-0005-0000-0000-000040990000}"/>
    <cellStyle name="Bemærk! 2 3 3 9" xfId="19211" xr:uid="{00000000-0005-0000-0000-00001C360000}"/>
    <cellStyle name="Bemærk! 2 3 3 9 2" xfId="41689" xr:uid="{00000000-0005-0000-0000-000041990000}"/>
    <cellStyle name="Bemærk! 2 3 4" xfId="2319" xr:uid="{00000000-0005-0000-0000-00001D360000}"/>
    <cellStyle name="Bemærk! 2 3 4 10" xfId="19212" xr:uid="{00000000-0005-0000-0000-00001E360000}"/>
    <cellStyle name="Bemærk! 2 3 4 10 2" xfId="41690" xr:uid="{00000000-0005-0000-0000-000042990000}"/>
    <cellStyle name="Bemærk! 2 3 4 2" xfId="2320" xr:uid="{00000000-0005-0000-0000-00001F360000}"/>
    <cellStyle name="Bemærk! 2 3 4 2 2" xfId="2321" xr:uid="{00000000-0005-0000-0000-000020360000}"/>
    <cellStyle name="Bemærk! 2 3 4 2 2 2" xfId="6475" xr:uid="{00000000-0005-0000-0000-000021360000}"/>
    <cellStyle name="Bemærk! 2 3 4 2 2 2 2" xfId="19213" xr:uid="{00000000-0005-0000-0000-000022360000}"/>
    <cellStyle name="Bemærk! 2 3 4 2 2 2 2 2" xfId="41691" xr:uid="{00000000-0005-0000-0000-000043990000}"/>
    <cellStyle name="Bemærk! 2 3 4 2 2 2 3" xfId="19214" xr:uid="{00000000-0005-0000-0000-000023360000}"/>
    <cellStyle name="Bemærk! 2 3 4 2 2 2 3 2" xfId="41692" xr:uid="{00000000-0005-0000-0000-000044990000}"/>
    <cellStyle name="Bemærk! 2 3 4 2 2 2 4" xfId="19215" xr:uid="{00000000-0005-0000-0000-000024360000}"/>
    <cellStyle name="Bemærk! 2 3 4 2 2 2 4 2" xfId="41693" xr:uid="{00000000-0005-0000-0000-000045990000}"/>
    <cellStyle name="Bemærk! 2 3 4 2 2 3" xfId="19216" xr:uid="{00000000-0005-0000-0000-000025360000}"/>
    <cellStyle name="Bemærk! 2 3 4 2 2 3 2" xfId="41694" xr:uid="{00000000-0005-0000-0000-000046990000}"/>
    <cellStyle name="Bemærk! 2 3 4 2 2 4" xfId="19217" xr:uid="{00000000-0005-0000-0000-000026360000}"/>
    <cellStyle name="Bemærk! 2 3 4 2 2 4 2" xfId="41695" xr:uid="{00000000-0005-0000-0000-000047990000}"/>
    <cellStyle name="Bemærk! 2 3 4 2 2 5" xfId="19218" xr:uid="{00000000-0005-0000-0000-000027360000}"/>
    <cellStyle name="Bemærk! 2 3 4 2 2 5 2" xfId="41696" xr:uid="{00000000-0005-0000-0000-000048990000}"/>
    <cellStyle name="Bemærk! 2 3 4 2 3" xfId="6474" xr:uid="{00000000-0005-0000-0000-000028360000}"/>
    <cellStyle name="Bemærk! 2 3 4 2 3 2" xfId="19219" xr:uid="{00000000-0005-0000-0000-000029360000}"/>
    <cellStyle name="Bemærk! 2 3 4 2 3 2 2" xfId="41697" xr:uid="{00000000-0005-0000-0000-000049990000}"/>
    <cellStyle name="Bemærk! 2 3 4 2 3 3" xfId="19220" xr:uid="{00000000-0005-0000-0000-00002A360000}"/>
    <cellStyle name="Bemærk! 2 3 4 2 3 3 2" xfId="41698" xr:uid="{00000000-0005-0000-0000-00004A990000}"/>
    <cellStyle name="Bemærk! 2 3 4 2 3 4" xfId="19221" xr:uid="{00000000-0005-0000-0000-00002B360000}"/>
    <cellStyle name="Bemærk! 2 3 4 2 3 4 2" xfId="41699" xr:uid="{00000000-0005-0000-0000-00004B990000}"/>
    <cellStyle name="Bemærk! 2 3 4 2 4" xfId="19222" xr:uid="{00000000-0005-0000-0000-00002C360000}"/>
    <cellStyle name="Bemærk! 2 3 4 2 4 2" xfId="19223" xr:uid="{00000000-0005-0000-0000-00002D360000}"/>
    <cellStyle name="Bemærk! 2 3 4 2 4 2 2" xfId="41701" xr:uid="{00000000-0005-0000-0000-00004D990000}"/>
    <cellStyle name="Bemærk! 2 3 4 2 4 3" xfId="19224" xr:uid="{00000000-0005-0000-0000-00002E360000}"/>
    <cellStyle name="Bemærk! 2 3 4 2 4 3 2" xfId="41702" xr:uid="{00000000-0005-0000-0000-00004E990000}"/>
    <cellStyle name="Bemærk! 2 3 4 2 4 4" xfId="19225" xr:uid="{00000000-0005-0000-0000-00002F360000}"/>
    <cellStyle name="Bemærk! 2 3 4 2 4 4 2" xfId="41703" xr:uid="{00000000-0005-0000-0000-00004F990000}"/>
    <cellStyle name="Bemærk! 2 3 4 2 4 5" xfId="41700" xr:uid="{00000000-0005-0000-0000-00004C990000}"/>
    <cellStyle name="Bemærk! 2 3 4 2 5" xfId="19226" xr:uid="{00000000-0005-0000-0000-000030360000}"/>
    <cellStyle name="Bemærk! 2 3 4 2 5 2" xfId="41704" xr:uid="{00000000-0005-0000-0000-000050990000}"/>
    <cellStyle name="Bemærk! 2 3 4 2 6" xfId="19227" xr:uid="{00000000-0005-0000-0000-000031360000}"/>
    <cellStyle name="Bemærk! 2 3 4 2 6 2" xfId="41705" xr:uid="{00000000-0005-0000-0000-000051990000}"/>
    <cellStyle name="Bemærk! 2 3 4 2 7" xfId="19228" xr:uid="{00000000-0005-0000-0000-000032360000}"/>
    <cellStyle name="Bemærk! 2 3 4 2 7 2" xfId="41706" xr:uid="{00000000-0005-0000-0000-000052990000}"/>
    <cellStyle name="Bemærk! 2 3 4 3" xfId="2322" xr:uid="{00000000-0005-0000-0000-000033360000}"/>
    <cellStyle name="Bemærk! 2 3 4 3 2" xfId="2323" xr:uid="{00000000-0005-0000-0000-000034360000}"/>
    <cellStyle name="Bemærk! 2 3 4 3 2 2" xfId="6477" xr:uid="{00000000-0005-0000-0000-000035360000}"/>
    <cellStyle name="Bemærk! 2 3 4 3 2 2 2" xfId="19229" xr:uid="{00000000-0005-0000-0000-000036360000}"/>
    <cellStyle name="Bemærk! 2 3 4 3 2 2 2 2" xfId="41707" xr:uid="{00000000-0005-0000-0000-000053990000}"/>
    <cellStyle name="Bemærk! 2 3 4 3 2 2 3" xfId="19230" xr:uid="{00000000-0005-0000-0000-000037360000}"/>
    <cellStyle name="Bemærk! 2 3 4 3 2 2 3 2" xfId="41708" xr:uid="{00000000-0005-0000-0000-000054990000}"/>
    <cellStyle name="Bemærk! 2 3 4 3 2 2 4" xfId="19231" xr:uid="{00000000-0005-0000-0000-000038360000}"/>
    <cellStyle name="Bemærk! 2 3 4 3 2 2 4 2" xfId="41709" xr:uid="{00000000-0005-0000-0000-000055990000}"/>
    <cellStyle name="Bemærk! 2 3 4 3 2 3" xfId="19232" xr:uid="{00000000-0005-0000-0000-000039360000}"/>
    <cellStyle name="Bemærk! 2 3 4 3 2 3 2" xfId="41710" xr:uid="{00000000-0005-0000-0000-000056990000}"/>
    <cellStyle name="Bemærk! 2 3 4 3 2 4" xfId="19233" xr:uid="{00000000-0005-0000-0000-00003A360000}"/>
    <cellStyle name="Bemærk! 2 3 4 3 2 4 2" xfId="41711" xr:uid="{00000000-0005-0000-0000-000057990000}"/>
    <cellStyle name="Bemærk! 2 3 4 3 2 5" xfId="19234" xr:uid="{00000000-0005-0000-0000-00003B360000}"/>
    <cellStyle name="Bemærk! 2 3 4 3 2 5 2" xfId="41712" xr:uid="{00000000-0005-0000-0000-000058990000}"/>
    <cellStyle name="Bemærk! 2 3 4 3 3" xfId="6476" xr:uid="{00000000-0005-0000-0000-00003C360000}"/>
    <cellStyle name="Bemærk! 2 3 4 3 3 2" xfId="19235" xr:uid="{00000000-0005-0000-0000-00003D360000}"/>
    <cellStyle name="Bemærk! 2 3 4 3 3 2 2" xfId="41713" xr:uid="{00000000-0005-0000-0000-000059990000}"/>
    <cellStyle name="Bemærk! 2 3 4 3 3 3" xfId="19236" xr:uid="{00000000-0005-0000-0000-00003E360000}"/>
    <cellStyle name="Bemærk! 2 3 4 3 3 3 2" xfId="41714" xr:uid="{00000000-0005-0000-0000-00005A990000}"/>
    <cellStyle name="Bemærk! 2 3 4 3 3 4" xfId="19237" xr:uid="{00000000-0005-0000-0000-00003F360000}"/>
    <cellStyle name="Bemærk! 2 3 4 3 3 4 2" xfId="41715" xr:uid="{00000000-0005-0000-0000-00005B990000}"/>
    <cellStyle name="Bemærk! 2 3 4 3 4" xfId="19238" xr:uid="{00000000-0005-0000-0000-000040360000}"/>
    <cellStyle name="Bemærk! 2 3 4 3 4 2" xfId="41716" xr:uid="{00000000-0005-0000-0000-00005C990000}"/>
    <cellStyle name="Bemærk! 2 3 4 3 5" xfId="19239" xr:uid="{00000000-0005-0000-0000-000041360000}"/>
    <cellStyle name="Bemærk! 2 3 4 3 5 2" xfId="41717" xr:uid="{00000000-0005-0000-0000-00005D990000}"/>
    <cellStyle name="Bemærk! 2 3 4 3 6" xfId="19240" xr:uid="{00000000-0005-0000-0000-000042360000}"/>
    <cellStyle name="Bemærk! 2 3 4 3 6 2" xfId="41718" xr:uid="{00000000-0005-0000-0000-00005E990000}"/>
    <cellStyle name="Bemærk! 2 3 4 4" xfId="2324" xr:uid="{00000000-0005-0000-0000-000043360000}"/>
    <cellStyle name="Bemærk! 2 3 4 4 2" xfId="6478" xr:uid="{00000000-0005-0000-0000-000044360000}"/>
    <cellStyle name="Bemærk! 2 3 4 4 2 2" xfId="19241" xr:uid="{00000000-0005-0000-0000-000045360000}"/>
    <cellStyle name="Bemærk! 2 3 4 4 2 2 2" xfId="41719" xr:uid="{00000000-0005-0000-0000-00005F990000}"/>
    <cellStyle name="Bemærk! 2 3 4 4 2 3" xfId="19242" xr:uid="{00000000-0005-0000-0000-000046360000}"/>
    <cellStyle name="Bemærk! 2 3 4 4 2 3 2" xfId="41720" xr:uid="{00000000-0005-0000-0000-000060990000}"/>
    <cellStyle name="Bemærk! 2 3 4 4 2 4" xfId="19243" xr:uid="{00000000-0005-0000-0000-000047360000}"/>
    <cellStyle name="Bemærk! 2 3 4 4 2 4 2" xfId="41721" xr:uid="{00000000-0005-0000-0000-000061990000}"/>
    <cellStyle name="Bemærk! 2 3 4 4 3" xfId="19244" xr:uid="{00000000-0005-0000-0000-000048360000}"/>
    <cellStyle name="Bemærk! 2 3 4 4 3 2" xfId="41722" xr:uid="{00000000-0005-0000-0000-000062990000}"/>
    <cellStyle name="Bemærk! 2 3 4 4 4" xfId="19245" xr:uid="{00000000-0005-0000-0000-000049360000}"/>
    <cellStyle name="Bemærk! 2 3 4 4 4 2" xfId="41723" xr:uid="{00000000-0005-0000-0000-000063990000}"/>
    <cellStyle name="Bemærk! 2 3 4 4 5" xfId="19246" xr:uid="{00000000-0005-0000-0000-00004A360000}"/>
    <cellStyle name="Bemærk! 2 3 4 4 5 2" xfId="41724" xr:uid="{00000000-0005-0000-0000-000064990000}"/>
    <cellStyle name="Bemærk! 2 3 4 5" xfId="2325" xr:uid="{00000000-0005-0000-0000-00004B360000}"/>
    <cellStyle name="Bemærk! 2 3 4 5 2" xfId="6479" xr:uid="{00000000-0005-0000-0000-00004C360000}"/>
    <cellStyle name="Bemærk! 2 3 4 5 2 2" xfId="19247" xr:uid="{00000000-0005-0000-0000-00004D360000}"/>
    <cellStyle name="Bemærk! 2 3 4 5 2 2 2" xfId="41725" xr:uid="{00000000-0005-0000-0000-000065990000}"/>
    <cellStyle name="Bemærk! 2 3 4 5 2 3" xfId="19248" xr:uid="{00000000-0005-0000-0000-00004E360000}"/>
    <cellStyle name="Bemærk! 2 3 4 5 2 3 2" xfId="41726" xr:uid="{00000000-0005-0000-0000-000066990000}"/>
    <cellStyle name="Bemærk! 2 3 4 5 2 4" xfId="19249" xr:uid="{00000000-0005-0000-0000-00004F360000}"/>
    <cellStyle name="Bemærk! 2 3 4 5 2 4 2" xfId="41727" xr:uid="{00000000-0005-0000-0000-000067990000}"/>
    <cellStyle name="Bemærk! 2 3 4 5 3" xfId="19250" xr:uid="{00000000-0005-0000-0000-000050360000}"/>
    <cellStyle name="Bemærk! 2 3 4 5 3 2" xfId="41728" xr:uid="{00000000-0005-0000-0000-000068990000}"/>
    <cellStyle name="Bemærk! 2 3 4 5 4" xfId="19251" xr:uid="{00000000-0005-0000-0000-000051360000}"/>
    <cellStyle name="Bemærk! 2 3 4 5 4 2" xfId="41729" xr:uid="{00000000-0005-0000-0000-000069990000}"/>
    <cellStyle name="Bemærk! 2 3 4 5 5" xfId="19252" xr:uid="{00000000-0005-0000-0000-000052360000}"/>
    <cellStyle name="Bemærk! 2 3 4 5 5 2" xfId="41730" xr:uid="{00000000-0005-0000-0000-00006A990000}"/>
    <cellStyle name="Bemærk! 2 3 4 6" xfId="2326" xr:uid="{00000000-0005-0000-0000-000053360000}"/>
    <cellStyle name="Bemærk! 2 3 4 6 2" xfId="6480" xr:uid="{00000000-0005-0000-0000-000054360000}"/>
    <cellStyle name="Bemærk! 2 3 4 6 3" xfId="19253" xr:uid="{00000000-0005-0000-0000-000055360000}"/>
    <cellStyle name="Bemærk! 2 3 4 6 3 2" xfId="41731" xr:uid="{00000000-0005-0000-0000-00006B990000}"/>
    <cellStyle name="Bemærk! 2 3 4 6 4" xfId="19254" xr:uid="{00000000-0005-0000-0000-000056360000}"/>
    <cellStyle name="Bemærk! 2 3 4 6 4 2" xfId="41732" xr:uid="{00000000-0005-0000-0000-00006C990000}"/>
    <cellStyle name="Bemærk! 2 3 4 7" xfId="6473" xr:uid="{00000000-0005-0000-0000-000057360000}"/>
    <cellStyle name="Bemærk! 2 3 4 7 2" xfId="19255" xr:uid="{00000000-0005-0000-0000-000058360000}"/>
    <cellStyle name="Bemærk! 2 3 4 7 2 2" xfId="41733" xr:uid="{00000000-0005-0000-0000-00006D990000}"/>
    <cellStyle name="Bemærk! 2 3 4 7 3" xfId="19256" xr:uid="{00000000-0005-0000-0000-000059360000}"/>
    <cellStyle name="Bemærk! 2 3 4 7 3 2" xfId="41734" xr:uid="{00000000-0005-0000-0000-00006E990000}"/>
    <cellStyle name="Bemærk! 2 3 4 7 4" xfId="19257" xr:uid="{00000000-0005-0000-0000-00005A360000}"/>
    <cellStyle name="Bemærk! 2 3 4 7 4 2" xfId="41735" xr:uid="{00000000-0005-0000-0000-00006F990000}"/>
    <cellStyle name="Bemærk! 2 3 4 8" xfId="19258" xr:uid="{00000000-0005-0000-0000-00005B360000}"/>
    <cellStyle name="Bemærk! 2 3 4 8 2" xfId="41736" xr:uid="{00000000-0005-0000-0000-000070990000}"/>
    <cellStyle name="Bemærk! 2 3 4 9" xfId="19259" xr:uid="{00000000-0005-0000-0000-00005C360000}"/>
    <cellStyle name="Bemærk! 2 3 4 9 2" xfId="41737" xr:uid="{00000000-0005-0000-0000-000071990000}"/>
    <cellStyle name="Bemærk! 2 3 5" xfId="2327" xr:uid="{00000000-0005-0000-0000-00005D360000}"/>
    <cellStyle name="Bemærk! 2 3 5 2" xfId="2328" xr:uid="{00000000-0005-0000-0000-00005E360000}"/>
    <cellStyle name="Bemærk! 2 3 5 2 2" xfId="6482" xr:uid="{00000000-0005-0000-0000-00005F360000}"/>
    <cellStyle name="Bemærk! 2 3 5 2 2 2" xfId="19260" xr:uid="{00000000-0005-0000-0000-000060360000}"/>
    <cellStyle name="Bemærk! 2 3 5 2 2 2 2" xfId="41738" xr:uid="{00000000-0005-0000-0000-000072990000}"/>
    <cellStyle name="Bemærk! 2 3 5 2 2 3" xfId="19261" xr:uid="{00000000-0005-0000-0000-000061360000}"/>
    <cellStyle name="Bemærk! 2 3 5 2 2 3 2" xfId="41739" xr:uid="{00000000-0005-0000-0000-000073990000}"/>
    <cellStyle name="Bemærk! 2 3 5 2 2 4" xfId="19262" xr:uid="{00000000-0005-0000-0000-000062360000}"/>
    <cellStyle name="Bemærk! 2 3 5 2 2 4 2" xfId="41740" xr:uid="{00000000-0005-0000-0000-000074990000}"/>
    <cellStyle name="Bemærk! 2 3 5 2 3" xfId="19263" xr:uid="{00000000-0005-0000-0000-000063360000}"/>
    <cellStyle name="Bemærk! 2 3 5 2 3 2" xfId="19264" xr:uid="{00000000-0005-0000-0000-000064360000}"/>
    <cellStyle name="Bemærk! 2 3 5 2 3 2 2" xfId="41742" xr:uid="{00000000-0005-0000-0000-000076990000}"/>
    <cellStyle name="Bemærk! 2 3 5 2 3 3" xfId="19265" xr:uid="{00000000-0005-0000-0000-000065360000}"/>
    <cellStyle name="Bemærk! 2 3 5 2 3 3 2" xfId="41743" xr:uid="{00000000-0005-0000-0000-000077990000}"/>
    <cellStyle name="Bemærk! 2 3 5 2 3 4" xfId="19266" xr:uid="{00000000-0005-0000-0000-000066360000}"/>
    <cellStyle name="Bemærk! 2 3 5 2 3 4 2" xfId="41744" xr:uid="{00000000-0005-0000-0000-000078990000}"/>
    <cellStyle name="Bemærk! 2 3 5 2 3 5" xfId="41741" xr:uid="{00000000-0005-0000-0000-000075990000}"/>
    <cellStyle name="Bemærk! 2 3 5 2 4" xfId="19267" xr:uid="{00000000-0005-0000-0000-000067360000}"/>
    <cellStyle name="Bemærk! 2 3 5 2 4 2" xfId="41745" xr:uid="{00000000-0005-0000-0000-000079990000}"/>
    <cellStyle name="Bemærk! 2 3 5 2 5" xfId="19268" xr:uid="{00000000-0005-0000-0000-000068360000}"/>
    <cellStyle name="Bemærk! 2 3 5 2 5 2" xfId="41746" xr:uid="{00000000-0005-0000-0000-00007A990000}"/>
    <cellStyle name="Bemærk! 2 3 5 2 6" xfId="19269" xr:uid="{00000000-0005-0000-0000-000069360000}"/>
    <cellStyle name="Bemærk! 2 3 5 2 6 2" xfId="41747" xr:uid="{00000000-0005-0000-0000-00007B990000}"/>
    <cellStyle name="Bemærk! 2 3 5 3" xfId="6481" xr:uid="{00000000-0005-0000-0000-00006A360000}"/>
    <cellStyle name="Bemærk! 2 3 5 3 2" xfId="19270" xr:uid="{00000000-0005-0000-0000-00006B360000}"/>
    <cellStyle name="Bemærk! 2 3 5 3 2 2" xfId="41748" xr:uid="{00000000-0005-0000-0000-00007C990000}"/>
    <cellStyle name="Bemærk! 2 3 5 3 3" xfId="19271" xr:uid="{00000000-0005-0000-0000-00006C360000}"/>
    <cellStyle name="Bemærk! 2 3 5 3 3 2" xfId="41749" xr:uid="{00000000-0005-0000-0000-00007D990000}"/>
    <cellStyle name="Bemærk! 2 3 5 3 4" xfId="19272" xr:uid="{00000000-0005-0000-0000-00006D360000}"/>
    <cellStyle name="Bemærk! 2 3 5 3 4 2" xfId="41750" xr:uid="{00000000-0005-0000-0000-00007E990000}"/>
    <cellStyle name="Bemærk! 2 3 5 4" xfId="19273" xr:uid="{00000000-0005-0000-0000-00006E360000}"/>
    <cellStyle name="Bemærk! 2 3 5 4 2" xfId="19274" xr:uid="{00000000-0005-0000-0000-00006F360000}"/>
    <cellStyle name="Bemærk! 2 3 5 4 2 2" xfId="41752" xr:uid="{00000000-0005-0000-0000-000080990000}"/>
    <cellStyle name="Bemærk! 2 3 5 4 3" xfId="19275" xr:uid="{00000000-0005-0000-0000-000070360000}"/>
    <cellStyle name="Bemærk! 2 3 5 4 3 2" xfId="41753" xr:uid="{00000000-0005-0000-0000-000081990000}"/>
    <cellStyle name="Bemærk! 2 3 5 4 4" xfId="19276" xr:uid="{00000000-0005-0000-0000-000071360000}"/>
    <cellStyle name="Bemærk! 2 3 5 4 4 2" xfId="41754" xr:uid="{00000000-0005-0000-0000-000082990000}"/>
    <cellStyle name="Bemærk! 2 3 5 4 5" xfId="41751" xr:uid="{00000000-0005-0000-0000-00007F990000}"/>
    <cellStyle name="Bemærk! 2 3 5 5" xfId="19277" xr:uid="{00000000-0005-0000-0000-000072360000}"/>
    <cellStyle name="Bemærk! 2 3 5 5 2" xfId="41755" xr:uid="{00000000-0005-0000-0000-000083990000}"/>
    <cellStyle name="Bemærk! 2 3 5 6" xfId="19278" xr:uid="{00000000-0005-0000-0000-000073360000}"/>
    <cellStyle name="Bemærk! 2 3 5 6 2" xfId="41756" xr:uid="{00000000-0005-0000-0000-000084990000}"/>
    <cellStyle name="Bemærk! 2 3 5 7" xfId="19279" xr:uid="{00000000-0005-0000-0000-000074360000}"/>
    <cellStyle name="Bemærk! 2 3 5 7 2" xfId="41757" xr:uid="{00000000-0005-0000-0000-000085990000}"/>
    <cellStyle name="Bemærk! 2 3 6" xfId="2329" xr:uid="{00000000-0005-0000-0000-000075360000}"/>
    <cellStyle name="Bemærk! 2 3 6 2" xfId="2330" xr:uid="{00000000-0005-0000-0000-000076360000}"/>
    <cellStyle name="Bemærk! 2 3 6 2 2" xfId="6484" xr:uid="{00000000-0005-0000-0000-000077360000}"/>
    <cellStyle name="Bemærk! 2 3 6 2 2 2" xfId="19280" xr:uid="{00000000-0005-0000-0000-000078360000}"/>
    <cellStyle name="Bemærk! 2 3 6 2 2 2 2" xfId="41758" xr:uid="{00000000-0005-0000-0000-000086990000}"/>
    <cellStyle name="Bemærk! 2 3 6 2 2 3" xfId="19281" xr:uid="{00000000-0005-0000-0000-000079360000}"/>
    <cellStyle name="Bemærk! 2 3 6 2 2 3 2" xfId="41759" xr:uid="{00000000-0005-0000-0000-000087990000}"/>
    <cellStyle name="Bemærk! 2 3 6 2 2 4" xfId="19282" xr:uid="{00000000-0005-0000-0000-00007A360000}"/>
    <cellStyle name="Bemærk! 2 3 6 2 2 4 2" xfId="41760" xr:uid="{00000000-0005-0000-0000-000088990000}"/>
    <cellStyle name="Bemærk! 2 3 6 2 3" xfId="19283" xr:uid="{00000000-0005-0000-0000-00007B360000}"/>
    <cellStyle name="Bemærk! 2 3 6 2 3 2" xfId="41761" xr:uid="{00000000-0005-0000-0000-000089990000}"/>
    <cellStyle name="Bemærk! 2 3 6 2 4" xfId="19284" xr:uid="{00000000-0005-0000-0000-00007C360000}"/>
    <cellStyle name="Bemærk! 2 3 6 2 4 2" xfId="41762" xr:uid="{00000000-0005-0000-0000-00008A990000}"/>
    <cellStyle name="Bemærk! 2 3 6 2 5" xfId="19285" xr:uid="{00000000-0005-0000-0000-00007D360000}"/>
    <cellStyle name="Bemærk! 2 3 6 2 5 2" xfId="41763" xr:uid="{00000000-0005-0000-0000-00008B990000}"/>
    <cellStyle name="Bemærk! 2 3 6 3" xfId="6483" xr:uid="{00000000-0005-0000-0000-00007E360000}"/>
    <cellStyle name="Bemærk! 2 3 6 3 2" xfId="19286" xr:uid="{00000000-0005-0000-0000-00007F360000}"/>
    <cellStyle name="Bemærk! 2 3 6 3 2 2" xfId="41764" xr:uid="{00000000-0005-0000-0000-00008C990000}"/>
    <cellStyle name="Bemærk! 2 3 6 3 3" xfId="19287" xr:uid="{00000000-0005-0000-0000-000080360000}"/>
    <cellStyle name="Bemærk! 2 3 6 3 3 2" xfId="41765" xr:uid="{00000000-0005-0000-0000-00008D990000}"/>
    <cellStyle name="Bemærk! 2 3 6 3 4" xfId="19288" xr:uid="{00000000-0005-0000-0000-000081360000}"/>
    <cellStyle name="Bemærk! 2 3 6 3 4 2" xfId="41766" xr:uid="{00000000-0005-0000-0000-00008E990000}"/>
    <cellStyle name="Bemærk! 2 3 6 4" xfId="19289" xr:uid="{00000000-0005-0000-0000-000082360000}"/>
    <cellStyle name="Bemærk! 2 3 6 4 2" xfId="19290" xr:uid="{00000000-0005-0000-0000-000083360000}"/>
    <cellStyle name="Bemærk! 2 3 6 4 2 2" xfId="41768" xr:uid="{00000000-0005-0000-0000-000090990000}"/>
    <cellStyle name="Bemærk! 2 3 6 4 3" xfId="19291" xr:uid="{00000000-0005-0000-0000-000084360000}"/>
    <cellStyle name="Bemærk! 2 3 6 4 3 2" xfId="41769" xr:uid="{00000000-0005-0000-0000-000091990000}"/>
    <cellStyle name="Bemærk! 2 3 6 4 4" xfId="19292" xr:uid="{00000000-0005-0000-0000-000085360000}"/>
    <cellStyle name="Bemærk! 2 3 6 4 4 2" xfId="41770" xr:uid="{00000000-0005-0000-0000-000092990000}"/>
    <cellStyle name="Bemærk! 2 3 6 4 5" xfId="41767" xr:uid="{00000000-0005-0000-0000-00008F990000}"/>
    <cellStyle name="Bemærk! 2 3 6 5" xfId="19293" xr:uid="{00000000-0005-0000-0000-000086360000}"/>
    <cellStyle name="Bemærk! 2 3 6 5 2" xfId="41771" xr:uid="{00000000-0005-0000-0000-000093990000}"/>
    <cellStyle name="Bemærk! 2 3 6 6" xfId="19294" xr:uid="{00000000-0005-0000-0000-000087360000}"/>
    <cellStyle name="Bemærk! 2 3 6 6 2" xfId="41772" xr:uid="{00000000-0005-0000-0000-000094990000}"/>
    <cellStyle name="Bemærk! 2 3 6 7" xfId="19295" xr:uid="{00000000-0005-0000-0000-000088360000}"/>
    <cellStyle name="Bemærk! 2 3 6 7 2" xfId="41773" xr:uid="{00000000-0005-0000-0000-000095990000}"/>
    <cellStyle name="Bemærk! 2 3 7" xfId="2331" xr:uid="{00000000-0005-0000-0000-000089360000}"/>
    <cellStyle name="Bemærk! 2 3 7 2" xfId="6485" xr:uid="{00000000-0005-0000-0000-00008A360000}"/>
    <cellStyle name="Bemærk! 2 3 7 3" xfId="19296" xr:uid="{00000000-0005-0000-0000-00008B360000}"/>
    <cellStyle name="Bemærk! 2 3 7 3 2" xfId="19297" xr:uid="{00000000-0005-0000-0000-00008C360000}"/>
    <cellStyle name="Bemærk! 2 3 7 3 2 2" xfId="41775" xr:uid="{00000000-0005-0000-0000-000097990000}"/>
    <cellStyle name="Bemærk! 2 3 7 3 3" xfId="19298" xr:uid="{00000000-0005-0000-0000-00008D360000}"/>
    <cellStyle name="Bemærk! 2 3 7 3 3 2" xfId="41776" xr:uid="{00000000-0005-0000-0000-000098990000}"/>
    <cellStyle name="Bemærk! 2 3 7 3 4" xfId="41774" xr:uid="{00000000-0005-0000-0000-000096990000}"/>
    <cellStyle name="Bemærk! 2 3 8" xfId="19299" xr:uid="{00000000-0005-0000-0000-00008E360000}"/>
    <cellStyle name="Bemærk! 2 3 8 2" xfId="19300" xr:uid="{00000000-0005-0000-0000-00008F360000}"/>
    <cellStyle name="Bemærk! 2 3 8 2 2" xfId="41778" xr:uid="{00000000-0005-0000-0000-00009A990000}"/>
    <cellStyle name="Bemærk! 2 3 8 3" xfId="19301" xr:uid="{00000000-0005-0000-0000-000090360000}"/>
    <cellStyle name="Bemærk! 2 3 8 3 2" xfId="41779" xr:uid="{00000000-0005-0000-0000-00009B990000}"/>
    <cellStyle name="Bemærk! 2 3 8 4" xfId="19302" xr:uid="{00000000-0005-0000-0000-000091360000}"/>
    <cellStyle name="Bemærk! 2 3 8 4 2" xfId="41780" xr:uid="{00000000-0005-0000-0000-00009C990000}"/>
    <cellStyle name="Bemærk! 2 3 8 5" xfId="41777" xr:uid="{00000000-0005-0000-0000-000099990000}"/>
    <cellStyle name="Bemærk! 2 3 9" xfId="19303" xr:uid="{00000000-0005-0000-0000-000092360000}"/>
    <cellStyle name="Bemærk! 2 3 9 2" xfId="41781" xr:uid="{00000000-0005-0000-0000-00009D990000}"/>
    <cellStyle name="Bemærk! 2 4" xfId="2332" xr:uid="{00000000-0005-0000-0000-000093360000}"/>
    <cellStyle name="Bemærk! 2 4 10" xfId="19304" xr:uid="{00000000-0005-0000-0000-000094360000}"/>
    <cellStyle name="Bemærk! 2 4 10 2" xfId="41782" xr:uid="{00000000-0005-0000-0000-00009E990000}"/>
    <cellStyle name="Bemærk! 2 4 11" xfId="19305" xr:uid="{00000000-0005-0000-0000-000095360000}"/>
    <cellStyle name="Bemærk! 2 4 11 2" xfId="41783" xr:uid="{00000000-0005-0000-0000-00009F990000}"/>
    <cellStyle name="Bemærk! 2 4 2" xfId="2333" xr:uid="{00000000-0005-0000-0000-000096360000}"/>
    <cellStyle name="Bemærk! 2 4 2 2" xfId="2334" xr:uid="{00000000-0005-0000-0000-000097360000}"/>
    <cellStyle name="Bemærk! 2 4 2 2 2" xfId="2335" xr:uid="{00000000-0005-0000-0000-000098360000}"/>
    <cellStyle name="Bemærk! 2 4 2 2 2 2" xfId="6487" xr:uid="{00000000-0005-0000-0000-000099360000}"/>
    <cellStyle name="Bemærk! 2 4 2 2 2 2 2" xfId="19306" xr:uid="{00000000-0005-0000-0000-00009A360000}"/>
    <cellStyle name="Bemærk! 2 4 2 2 2 2 2 2" xfId="41784" xr:uid="{00000000-0005-0000-0000-0000A0990000}"/>
    <cellStyle name="Bemærk! 2 4 2 2 2 2 3" xfId="19307" xr:uid="{00000000-0005-0000-0000-00009B360000}"/>
    <cellStyle name="Bemærk! 2 4 2 2 2 2 3 2" xfId="41785" xr:uid="{00000000-0005-0000-0000-0000A1990000}"/>
    <cellStyle name="Bemærk! 2 4 2 2 2 2 4" xfId="19308" xr:uid="{00000000-0005-0000-0000-00009C360000}"/>
    <cellStyle name="Bemærk! 2 4 2 2 2 2 4 2" xfId="41786" xr:uid="{00000000-0005-0000-0000-0000A2990000}"/>
    <cellStyle name="Bemærk! 2 4 2 2 2 3" xfId="19309" xr:uid="{00000000-0005-0000-0000-00009D360000}"/>
    <cellStyle name="Bemærk! 2 4 2 2 2 3 2" xfId="41787" xr:uid="{00000000-0005-0000-0000-0000A3990000}"/>
    <cellStyle name="Bemærk! 2 4 2 2 2 4" xfId="19310" xr:uid="{00000000-0005-0000-0000-00009E360000}"/>
    <cellStyle name="Bemærk! 2 4 2 2 2 4 2" xfId="41788" xr:uid="{00000000-0005-0000-0000-0000A4990000}"/>
    <cellStyle name="Bemærk! 2 4 2 2 2 5" xfId="19311" xr:uid="{00000000-0005-0000-0000-00009F360000}"/>
    <cellStyle name="Bemærk! 2 4 2 2 2 5 2" xfId="41789" xr:uid="{00000000-0005-0000-0000-0000A5990000}"/>
    <cellStyle name="Bemærk! 2 4 2 2 3" xfId="6486" xr:uid="{00000000-0005-0000-0000-0000A0360000}"/>
    <cellStyle name="Bemærk! 2 4 2 2 3 2" xfId="19312" xr:uid="{00000000-0005-0000-0000-0000A1360000}"/>
    <cellStyle name="Bemærk! 2 4 2 2 3 2 2" xfId="41790" xr:uid="{00000000-0005-0000-0000-0000A6990000}"/>
    <cellStyle name="Bemærk! 2 4 2 2 3 3" xfId="19313" xr:uid="{00000000-0005-0000-0000-0000A2360000}"/>
    <cellStyle name="Bemærk! 2 4 2 2 3 3 2" xfId="41791" xr:uid="{00000000-0005-0000-0000-0000A7990000}"/>
    <cellStyle name="Bemærk! 2 4 2 2 3 4" xfId="19314" xr:uid="{00000000-0005-0000-0000-0000A3360000}"/>
    <cellStyle name="Bemærk! 2 4 2 2 3 4 2" xfId="41792" xr:uid="{00000000-0005-0000-0000-0000A8990000}"/>
    <cellStyle name="Bemærk! 2 4 2 2 4" xfId="19315" xr:uid="{00000000-0005-0000-0000-0000A4360000}"/>
    <cellStyle name="Bemærk! 2 4 2 2 4 2" xfId="19316" xr:uid="{00000000-0005-0000-0000-0000A5360000}"/>
    <cellStyle name="Bemærk! 2 4 2 2 4 2 2" xfId="41794" xr:uid="{00000000-0005-0000-0000-0000AA990000}"/>
    <cellStyle name="Bemærk! 2 4 2 2 4 3" xfId="19317" xr:uid="{00000000-0005-0000-0000-0000A6360000}"/>
    <cellStyle name="Bemærk! 2 4 2 2 4 3 2" xfId="41795" xr:uid="{00000000-0005-0000-0000-0000AB990000}"/>
    <cellStyle name="Bemærk! 2 4 2 2 4 4" xfId="19318" xr:uid="{00000000-0005-0000-0000-0000A7360000}"/>
    <cellStyle name="Bemærk! 2 4 2 2 4 4 2" xfId="41796" xr:uid="{00000000-0005-0000-0000-0000AC990000}"/>
    <cellStyle name="Bemærk! 2 4 2 2 4 5" xfId="41793" xr:uid="{00000000-0005-0000-0000-0000A9990000}"/>
    <cellStyle name="Bemærk! 2 4 2 2 5" xfId="19319" xr:uid="{00000000-0005-0000-0000-0000A8360000}"/>
    <cellStyle name="Bemærk! 2 4 2 2 5 2" xfId="41797" xr:uid="{00000000-0005-0000-0000-0000AD990000}"/>
    <cellStyle name="Bemærk! 2 4 2 2 6" xfId="19320" xr:uid="{00000000-0005-0000-0000-0000A9360000}"/>
    <cellStyle name="Bemærk! 2 4 2 2 6 2" xfId="41798" xr:uid="{00000000-0005-0000-0000-0000AE990000}"/>
    <cellStyle name="Bemærk! 2 4 2 2 7" xfId="19321" xr:uid="{00000000-0005-0000-0000-0000AA360000}"/>
    <cellStyle name="Bemærk! 2 4 2 2 7 2" xfId="41799" xr:uid="{00000000-0005-0000-0000-0000AF990000}"/>
    <cellStyle name="Bemærk! 2 4 2 3" xfId="2336" xr:uid="{00000000-0005-0000-0000-0000AB360000}"/>
    <cellStyle name="Bemærk! 2 4 2 3 2" xfId="6488" xr:uid="{00000000-0005-0000-0000-0000AC360000}"/>
    <cellStyle name="Bemærk! 2 4 2 3 3" xfId="19322" xr:uid="{00000000-0005-0000-0000-0000AD360000}"/>
    <cellStyle name="Bemærk! 2 4 2 3 3 2" xfId="19323" xr:uid="{00000000-0005-0000-0000-0000AE360000}"/>
    <cellStyle name="Bemærk! 2 4 2 3 3 2 2" xfId="41801" xr:uid="{00000000-0005-0000-0000-0000B1990000}"/>
    <cellStyle name="Bemærk! 2 4 2 3 3 3" xfId="19324" xr:uid="{00000000-0005-0000-0000-0000AF360000}"/>
    <cellStyle name="Bemærk! 2 4 2 3 3 3 2" xfId="41802" xr:uid="{00000000-0005-0000-0000-0000B2990000}"/>
    <cellStyle name="Bemærk! 2 4 2 3 3 4" xfId="41800" xr:uid="{00000000-0005-0000-0000-0000B0990000}"/>
    <cellStyle name="Bemærk! 2 4 2 4" xfId="19325" xr:uid="{00000000-0005-0000-0000-0000B0360000}"/>
    <cellStyle name="Bemærk! 2 4 2 4 2" xfId="19326" xr:uid="{00000000-0005-0000-0000-0000B1360000}"/>
    <cellStyle name="Bemærk! 2 4 2 4 2 2" xfId="41804" xr:uid="{00000000-0005-0000-0000-0000B4990000}"/>
    <cellStyle name="Bemærk! 2 4 2 4 3" xfId="19327" xr:uid="{00000000-0005-0000-0000-0000B2360000}"/>
    <cellStyle name="Bemærk! 2 4 2 4 3 2" xfId="41805" xr:uid="{00000000-0005-0000-0000-0000B5990000}"/>
    <cellStyle name="Bemærk! 2 4 2 4 4" xfId="19328" xr:uid="{00000000-0005-0000-0000-0000B3360000}"/>
    <cellStyle name="Bemærk! 2 4 2 4 4 2" xfId="41806" xr:uid="{00000000-0005-0000-0000-0000B6990000}"/>
    <cellStyle name="Bemærk! 2 4 2 4 5" xfId="41803" xr:uid="{00000000-0005-0000-0000-0000B3990000}"/>
    <cellStyle name="Bemærk! 2 4 2 5" xfId="19329" xr:uid="{00000000-0005-0000-0000-0000B4360000}"/>
    <cellStyle name="Bemærk! 2 4 2 5 2" xfId="41807" xr:uid="{00000000-0005-0000-0000-0000B7990000}"/>
    <cellStyle name="Bemærk! 2 4 2 6" xfId="19330" xr:uid="{00000000-0005-0000-0000-0000B5360000}"/>
    <cellStyle name="Bemærk! 2 4 2 6 2" xfId="41808" xr:uid="{00000000-0005-0000-0000-0000B8990000}"/>
    <cellStyle name="Bemærk! 2 4 2 7" xfId="19331" xr:uid="{00000000-0005-0000-0000-0000B6360000}"/>
    <cellStyle name="Bemærk! 2 4 2 7 2" xfId="41809" xr:uid="{00000000-0005-0000-0000-0000B9990000}"/>
    <cellStyle name="Bemærk! 2 4 3" xfId="2337" xr:uid="{00000000-0005-0000-0000-0000B7360000}"/>
    <cellStyle name="Bemærk! 2 4 3 10" xfId="19332" xr:uid="{00000000-0005-0000-0000-0000B8360000}"/>
    <cellStyle name="Bemærk! 2 4 3 10 2" xfId="41810" xr:uid="{00000000-0005-0000-0000-0000BA990000}"/>
    <cellStyle name="Bemærk! 2 4 3 2" xfId="2338" xr:uid="{00000000-0005-0000-0000-0000B9360000}"/>
    <cellStyle name="Bemærk! 2 4 3 2 2" xfId="2339" xr:uid="{00000000-0005-0000-0000-0000BA360000}"/>
    <cellStyle name="Bemærk! 2 4 3 2 2 2" xfId="6491" xr:uid="{00000000-0005-0000-0000-0000BB360000}"/>
    <cellStyle name="Bemærk! 2 4 3 2 2 2 2" xfId="19333" xr:uid="{00000000-0005-0000-0000-0000BC360000}"/>
    <cellStyle name="Bemærk! 2 4 3 2 2 2 2 2" xfId="41811" xr:uid="{00000000-0005-0000-0000-0000BB990000}"/>
    <cellStyle name="Bemærk! 2 4 3 2 2 2 3" xfId="19334" xr:uid="{00000000-0005-0000-0000-0000BD360000}"/>
    <cellStyle name="Bemærk! 2 4 3 2 2 2 3 2" xfId="41812" xr:uid="{00000000-0005-0000-0000-0000BC990000}"/>
    <cellStyle name="Bemærk! 2 4 3 2 2 2 4" xfId="19335" xr:uid="{00000000-0005-0000-0000-0000BE360000}"/>
    <cellStyle name="Bemærk! 2 4 3 2 2 2 4 2" xfId="41813" xr:uid="{00000000-0005-0000-0000-0000BD990000}"/>
    <cellStyle name="Bemærk! 2 4 3 2 2 3" xfId="19336" xr:uid="{00000000-0005-0000-0000-0000BF360000}"/>
    <cellStyle name="Bemærk! 2 4 3 2 2 3 2" xfId="41814" xr:uid="{00000000-0005-0000-0000-0000BE990000}"/>
    <cellStyle name="Bemærk! 2 4 3 2 2 4" xfId="19337" xr:uid="{00000000-0005-0000-0000-0000C0360000}"/>
    <cellStyle name="Bemærk! 2 4 3 2 2 4 2" xfId="41815" xr:uid="{00000000-0005-0000-0000-0000BF990000}"/>
    <cellStyle name="Bemærk! 2 4 3 2 2 5" xfId="19338" xr:uid="{00000000-0005-0000-0000-0000C1360000}"/>
    <cellStyle name="Bemærk! 2 4 3 2 2 5 2" xfId="41816" xr:uid="{00000000-0005-0000-0000-0000C0990000}"/>
    <cellStyle name="Bemærk! 2 4 3 2 3" xfId="6490" xr:uid="{00000000-0005-0000-0000-0000C2360000}"/>
    <cellStyle name="Bemærk! 2 4 3 2 3 2" xfId="19339" xr:uid="{00000000-0005-0000-0000-0000C3360000}"/>
    <cellStyle name="Bemærk! 2 4 3 2 3 2 2" xfId="41817" xr:uid="{00000000-0005-0000-0000-0000C1990000}"/>
    <cellStyle name="Bemærk! 2 4 3 2 3 3" xfId="19340" xr:uid="{00000000-0005-0000-0000-0000C4360000}"/>
    <cellStyle name="Bemærk! 2 4 3 2 3 3 2" xfId="41818" xr:uid="{00000000-0005-0000-0000-0000C2990000}"/>
    <cellStyle name="Bemærk! 2 4 3 2 3 4" xfId="19341" xr:uid="{00000000-0005-0000-0000-0000C5360000}"/>
    <cellStyle name="Bemærk! 2 4 3 2 3 4 2" xfId="41819" xr:uid="{00000000-0005-0000-0000-0000C3990000}"/>
    <cellStyle name="Bemærk! 2 4 3 2 4" xfId="19342" xr:uid="{00000000-0005-0000-0000-0000C6360000}"/>
    <cellStyle name="Bemærk! 2 4 3 2 4 2" xfId="19343" xr:uid="{00000000-0005-0000-0000-0000C7360000}"/>
    <cellStyle name="Bemærk! 2 4 3 2 4 2 2" xfId="41821" xr:uid="{00000000-0005-0000-0000-0000C5990000}"/>
    <cellStyle name="Bemærk! 2 4 3 2 4 3" xfId="19344" xr:uid="{00000000-0005-0000-0000-0000C8360000}"/>
    <cellStyle name="Bemærk! 2 4 3 2 4 3 2" xfId="41822" xr:uid="{00000000-0005-0000-0000-0000C6990000}"/>
    <cellStyle name="Bemærk! 2 4 3 2 4 4" xfId="19345" xr:uid="{00000000-0005-0000-0000-0000C9360000}"/>
    <cellStyle name="Bemærk! 2 4 3 2 4 4 2" xfId="41823" xr:uid="{00000000-0005-0000-0000-0000C7990000}"/>
    <cellStyle name="Bemærk! 2 4 3 2 4 5" xfId="41820" xr:uid="{00000000-0005-0000-0000-0000C4990000}"/>
    <cellStyle name="Bemærk! 2 4 3 2 5" xfId="19346" xr:uid="{00000000-0005-0000-0000-0000CA360000}"/>
    <cellStyle name="Bemærk! 2 4 3 2 5 2" xfId="41824" xr:uid="{00000000-0005-0000-0000-0000C8990000}"/>
    <cellStyle name="Bemærk! 2 4 3 2 6" xfId="19347" xr:uid="{00000000-0005-0000-0000-0000CB360000}"/>
    <cellStyle name="Bemærk! 2 4 3 2 6 2" xfId="41825" xr:uid="{00000000-0005-0000-0000-0000C9990000}"/>
    <cellStyle name="Bemærk! 2 4 3 2 7" xfId="19348" xr:uid="{00000000-0005-0000-0000-0000CC360000}"/>
    <cellStyle name="Bemærk! 2 4 3 2 7 2" xfId="41826" xr:uid="{00000000-0005-0000-0000-0000CA990000}"/>
    <cellStyle name="Bemærk! 2 4 3 3" xfId="2340" xr:uid="{00000000-0005-0000-0000-0000CD360000}"/>
    <cellStyle name="Bemærk! 2 4 3 3 2" xfId="2341" xr:uid="{00000000-0005-0000-0000-0000CE360000}"/>
    <cellStyle name="Bemærk! 2 4 3 3 2 2" xfId="6493" xr:uid="{00000000-0005-0000-0000-0000CF360000}"/>
    <cellStyle name="Bemærk! 2 4 3 3 2 2 2" xfId="19349" xr:uid="{00000000-0005-0000-0000-0000D0360000}"/>
    <cellStyle name="Bemærk! 2 4 3 3 2 2 2 2" xfId="41827" xr:uid="{00000000-0005-0000-0000-0000CB990000}"/>
    <cellStyle name="Bemærk! 2 4 3 3 2 2 3" xfId="19350" xr:uid="{00000000-0005-0000-0000-0000D1360000}"/>
    <cellStyle name="Bemærk! 2 4 3 3 2 2 3 2" xfId="41828" xr:uid="{00000000-0005-0000-0000-0000CC990000}"/>
    <cellStyle name="Bemærk! 2 4 3 3 2 2 4" xfId="19351" xr:uid="{00000000-0005-0000-0000-0000D2360000}"/>
    <cellStyle name="Bemærk! 2 4 3 3 2 2 4 2" xfId="41829" xr:uid="{00000000-0005-0000-0000-0000CD990000}"/>
    <cellStyle name="Bemærk! 2 4 3 3 2 3" xfId="19352" xr:uid="{00000000-0005-0000-0000-0000D3360000}"/>
    <cellStyle name="Bemærk! 2 4 3 3 2 3 2" xfId="41830" xr:uid="{00000000-0005-0000-0000-0000CE990000}"/>
    <cellStyle name="Bemærk! 2 4 3 3 2 4" xfId="19353" xr:uid="{00000000-0005-0000-0000-0000D4360000}"/>
    <cellStyle name="Bemærk! 2 4 3 3 2 4 2" xfId="41831" xr:uid="{00000000-0005-0000-0000-0000CF990000}"/>
    <cellStyle name="Bemærk! 2 4 3 3 2 5" xfId="19354" xr:uid="{00000000-0005-0000-0000-0000D5360000}"/>
    <cellStyle name="Bemærk! 2 4 3 3 2 5 2" xfId="41832" xr:uid="{00000000-0005-0000-0000-0000D0990000}"/>
    <cellStyle name="Bemærk! 2 4 3 3 3" xfId="6492" xr:uid="{00000000-0005-0000-0000-0000D6360000}"/>
    <cellStyle name="Bemærk! 2 4 3 3 3 2" xfId="19355" xr:uid="{00000000-0005-0000-0000-0000D7360000}"/>
    <cellStyle name="Bemærk! 2 4 3 3 3 2 2" xfId="41833" xr:uid="{00000000-0005-0000-0000-0000D1990000}"/>
    <cellStyle name="Bemærk! 2 4 3 3 3 3" xfId="19356" xr:uid="{00000000-0005-0000-0000-0000D8360000}"/>
    <cellStyle name="Bemærk! 2 4 3 3 3 3 2" xfId="41834" xr:uid="{00000000-0005-0000-0000-0000D2990000}"/>
    <cellStyle name="Bemærk! 2 4 3 3 3 4" xfId="19357" xr:uid="{00000000-0005-0000-0000-0000D9360000}"/>
    <cellStyle name="Bemærk! 2 4 3 3 3 4 2" xfId="41835" xr:uid="{00000000-0005-0000-0000-0000D3990000}"/>
    <cellStyle name="Bemærk! 2 4 3 3 4" xfId="19358" xr:uid="{00000000-0005-0000-0000-0000DA360000}"/>
    <cellStyle name="Bemærk! 2 4 3 3 4 2" xfId="41836" xr:uid="{00000000-0005-0000-0000-0000D4990000}"/>
    <cellStyle name="Bemærk! 2 4 3 3 5" xfId="19359" xr:uid="{00000000-0005-0000-0000-0000DB360000}"/>
    <cellStyle name="Bemærk! 2 4 3 3 5 2" xfId="41837" xr:uid="{00000000-0005-0000-0000-0000D5990000}"/>
    <cellStyle name="Bemærk! 2 4 3 3 6" xfId="19360" xr:uid="{00000000-0005-0000-0000-0000DC360000}"/>
    <cellStyle name="Bemærk! 2 4 3 3 6 2" xfId="41838" xr:uid="{00000000-0005-0000-0000-0000D6990000}"/>
    <cellStyle name="Bemærk! 2 4 3 4" xfId="2342" xr:uid="{00000000-0005-0000-0000-0000DD360000}"/>
    <cellStyle name="Bemærk! 2 4 3 4 2" xfId="6494" xr:uid="{00000000-0005-0000-0000-0000DE360000}"/>
    <cellStyle name="Bemærk! 2 4 3 4 2 2" xfId="19361" xr:uid="{00000000-0005-0000-0000-0000DF360000}"/>
    <cellStyle name="Bemærk! 2 4 3 4 2 2 2" xfId="41839" xr:uid="{00000000-0005-0000-0000-0000D7990000}"/>
    <cellStyle name="Bemærk! 2 4 3 4 2 3" xfId="19362" xr:uid="{00000000-0005-0000-0000-0000E0360000}"/>
    <cellStyle name="Bemærk! 2 4 3 4 2 3 2" xfId="41840" xr:uid="{00000000-0005-0000-0000-0000D8990000}"/>
    <cellStyle name="Bemærk! 2 4 3 4 2 4" xfId="19363" xr:uid="{00000000-0005-0000-0000-0000E1360000}"/>
    <cellStyle name="Bemærk! 2 4 3 4 2 4 2" xfId="41841" xr:uid="{00000000-0005-0000-0000-0000D9990000}"/>
    <cellStyle name="Bemærk! 2 4 3 4 3" xfId="19364" xr:uid="{00000000-0005-0000-0000-0000E2360000}"/>
    <cellStyle name="Bemærk! 2 4 3 4 3 2" xfId="41842" xr:uid="{00000000-0005-0000-0000-0000DA990000}"/>
    <cellStyle name="Bemærk! 2 4 3 4 4" xfId="19365" xr:uid="{00000000-0005-0000-0000-0000E3360000}"/>
    <cellStyle name="Bemærk! 2 4 3 4 4 2" xfId="41843" xr:uid="{00000000-0005-0000-0000-0000DB990000}"/>
    <cellStyle name="Bemærk! 2 4 3 4 5" xfId="19366" xr:uid="{00000000-0005-0000-0000-0000E4360000}"/>
    <cellStyle name="Bemærk! 2 4 3 4 5 2" xfId="41844" xr:uid="{00000000-0005-0000-0000-0000DC990000}"/>
    <cellStyle name="Bemærk! 2 4 3 5" xfId="2343" xr:uid="{00000000-0005-0000-0000-0000E5360000}"/>
    <cellStyle name="Bemærk! 2 4 3 5 2" xfId="6495" xr:uid="{00000000-0005-0000-0000-0000E6360000}"/>
    <cellStyle name="Bemærk! 2 4 3 5 2 2" xfId="19367" xr:uid="{00000000-0005-0000-0000-0000E7360000}"/>
    <cellStyle name="Bemærk! 2 4 3 5 2 2 2" xfId="41845" xr:uid="{00000000-0005-0000-0000-0000DD990000}"/>
    <cellStyle name="Bemærk! 2 4 3 5 2 3" xfId="19368" xr:uid="{00000000-0005-0000-0000-0000E8360000}"/>
    <cellStyle name="Bemærk! 2 4 3 5 2 3 2" xfId="41846" xr:uid="{00000000-0005-0000-0000-0000DE990000}"/>
    <cellStyle name="Bemærk! 2 4 3 5 2 4" xfId="19369" xr:uid="{00000000-0005-0000-0000-0000E9360000}"/>
    <cellStyle name="Bemærk! 2 4 3 5 2 4 2" xfId="41847" xr:uid="{00000000-0005-0000-0000-0000DF990000}"/>
    <cellStyle name="Bemærk! 2 4 3 5 3" xfId="19370" xr:uid="{00000000-0005-0000-0000-0000EA360000}"/>
    <cellStyle name="Bemærk! 2 4 3 5 3 2" xfId="41848" xr:uid="{00000000-0005-0000-0000-0000E0990000}"/>
    <cellStyle name="Bemærk! 2 4 3 5 4" xfId="19371" xr:uid="{00000000-0005-0000-0000-0000EB360000}"/>
    <cellStyle name="Bemærk! 2 4 3 5 4 2" xfId="41849" xr:uid="{00000000-0005-0000-0000-0000E1990000}"/>
    <cellStyle name="Bemærk! 2 4 3 5 5" xfId="19372" xr:uid="{00000000-0005-0000-0000-0000EC360000}"/>
    <cellStyle name="Bemærk! 2 4 3 5 5 2" xfId="41850" xr:uid="{00000000-0005-0000-0000-0000E2990000}"/>
    <cellStyle name="Bemærk! 2 4 3 6" xfId="2344" xr:uid="{00000000-0005-0000-0000-0000ED360000}"/>
    <cellStyle name="Bemærk! 2 4 3 6 2" xfId="6496" xr:uid="{00000000-0005-0000-0000-0000EE360000}"/>
    <cellStyle name="Bemærk! 2 4 3 6 3" xfId="19373" xr:uid="{00000000-0005-0000-0000-0000EF360000}"/>
    <cellStyle name="Bemærk! 2 4 3 6 3 2" xfId="41851" xr:uid="{00000000-0005-0000-0000-0000E3990000}"/>
    <cellStyle name="Bemærk! 2 4 3 6 4" xfId="19374" xr:uid="{00000000-0005-0000-0000-0000F0360000}"/>
    <cellStyle name="Bemærk! 2 4 3 6 4 2" xfId="41852" xr:uid="{00000000-0005-0000-0000-0000E4990000}"/>
    <cellStyle name="Bemærk! 2 4 3 7" xfId="6489" xr:uid="{00000000-0005-0000-0000-0000F1360000}"/>
    <cellStyle name="Bemærk! 2 4 3 7 2" xfId="19375" xr:uid="{00000000-0005-0000-0000-0000F2360000}"/>
    <cellStyle name="Bemærk! 2 4 3 7 2 2" xfId="41853" xr:uid="{00000000-0005-0000-0000-0000E5990000}"/>
    <cellStyle name="Bemærk! 2 4 3 7 3" xfId="19376" xr:uid="{00000000-0005-0000-0000-0000F3360000}"/>
    <cellStyle name="Bemærk! 2 4 3 7 3 2" xfId="41854" xr:uid="{00000000-0005-0000-0000-0000E6990000}"/>
    <cellStyle name="Bemærk! 2 4 3 7 4" xfId="19377" xr:uid="{00000000-0005-0000-0000-0000F4360000}"/>
    <cellStyle name="Bemærk! 2 4 3 7 4 2" xfId="41855" xr:uid="{00000000-0005-0000-0000-0000E7990000}"/>
    <cellStyle name="Bemærk! 2 4 3 8" xfId="19378" xr:uid="{00000000-0005-0000-0000-0000F5360000}"/>
    <cellStyle name="Bemærk! 2 4 3 8 2" xfId="41856" xr:uid="{00000000-0005-0000-0000-0000E8990000}"/>
    <cellStyle name="Bemærk! 2 4 3 9" xfId="19379" xr:uid="{00000000-0005-0000-0000-0000F6360000}"/>
    <cellStyle name="Bemærk! 2 4 3 9 2" xfId="41857" xr:uid="{00000000-0005-0000-0000-0000E9990000}"/>
    <cellStyle name="Bemærk! 2 4 4" xfId="2345" xr:uid="{00000000-0005-0000-0000-0000F7360000}"/>
    <cellStyle name="Bemærk! 2 4 4 10" xfId="19380" xr:uid="{00000000-0005-0000-0000-0000F8360000}"/>
    <cellStyle name="Bemærk! 2 4 4 10 2" xfId="41858" xr:uid="{00000000-0005-0000-0000-0000EA990000}"/>
    <cellStyle name="Bemærk! 2 4 4 2" xfId="2346" xr:uid="{00000000-0005-0000-0000-0000F9360000}"/>
    <cellStyle name="Bemærk! 2 4 4 2 2" xfId="2347" xr:uid="{00000000-0005-0000-0000-0000FA360000}"/>
    <cellStyle name="Bemærk! 2 4 4 2 2 2" xfId="6499" xr:uid="{00000000-0005-0000-0000-0000FB360000}"/>
    <cellStyle name="Bemærk! 2 4 4 2 2 2 2" xfId="19381" xr:uid="{00000000-0005-0000-0000-0000FC360000}"/>
    <cellStyle name="Bemærk! 2 4 4 2 2 2 2 2" xfId="41859" xr:uid="{00000000-0005-0000-0000-0000EB990000}"/>
    <cellStyle name="Bemærk! 2 4 4 2 2 2 3" xfId="19382" xr:uid="{00000000-0005-0000-0000-0000FD360000}"/>
    <cellStyle name="Bemærk! 2 4 4 2 2 2 3 2" xfId="41860" xr:uid="{00000000-0005-0000-0000-0000EC990000}"/>
    <cellStyle name="Bemærk! 2 4 4 2 2 2 4" xfId="19383" xr:uid="{00000000-0005-0000-0000-0000FE360000}"/>
    <cellStyle name="Bemærk! 2 4 4 2 2 2 4 2" xfId="41861" xr:uid="{00000000-0005-0000-0000-0000ED990000}"/>
    <cellStyle name="Bemærk! 2 4 4 2 2 3" xfId="19384" xr:uid="{00000000-0005-0000-0000-0000FF360000}"/>
    <cellStyle name="Bemærk! 2 4 4 2 2 3 2" xfId="41862" xr:uid="{00000000-0005-0000-0000-0000EE990000}"/>
    <cellStyle name="Bemærk! 2 4 4 2 2 4" xfId="19385" xr:uid="{00000000-0005-0000-0000-000000370000}"/>
    <cellStyle name="Bemærk! 2 4 4 2 2 4 2" xfId="41863" xr:uid="{00000000-0005-0000-0000-0000EF990000}"/>
    <cellStyle name="Bemærk! 2 4 4 2 2 5" xfId="19386" xr:uid="{00000000-0005-0000-0000-000001370000}"/>
    <cellStyle name="Bemærk! 2 4 4 2 2 5 2" xfId="41864" xr:uid="{00000000-0005-0000-0000-0000F0990000}"/>
    <cellStyle name="Bemærk! 2 4 4 2 3" xfId="6498" xr:uid="{00000000-0005-0000-0000-000002370000}"/>
    <cellStyle name="Bemærk! 2 4 4 2 3 2" xfId="19387" xr:uid="{00000000-0005-0000-0000-000003370000}"/>
    <cellStyle name="Bemærk! 2 4 4 2 3 2 2" xfId="41865" xr:uid="{00000000-0005-0000-0000-0000F1990000}"/>
    <cellStyle name="Bemærk! 2 4 4 2 3 3" xfId="19388" xr:uid="{00000000-0005-0000-0000-000004370000}"/>
    <cellStyle name="Bemærk! 2 4 4 2 3 3 2" xfId="41866" xr:uid="{00000000-0005-0000-0000-0000F2990000}"/>
    <cellStyle name="Bemærk! 2 4 4 2 3 4" xfId="19389" xr:uid="{00000000-0005-0000-0000-000005370000}"/>
    <cellStyle name="Bemærk! 2 4 4 2 3 4 2" xfId="41867" xr:uid="{00000000-0005-0000-0000-0000F3990000}"/>
    <cellStyle name="Bemærk! 2 4 4 2 4" xfId="19390" xr:uid="{00000000-0005-0000-0000-000006370000}"/>
    <cellStyle name="Bemærk! 2 4 4 2 4 2" xfId="19391" xr:uid="{00000000-0005-0000-0000-000007370000}"/>
    <cellStyle name="Bemærk! 2 4 4 2 4 2 2" xfId="41869" xr:uid="{00000000-0005-0000-0000-0000F5990000}"/>
    <cellStyle name="Bemærk! 2 4 4 2 4 3" xfId="19392" xr:uid="{00000000-0005-0000-0000-000008370000}"/>
    <cellStyle name="Bemærk! 2 4 4 2 4 3 2" xfId="41870" xr:uid="{00000000-0005-0000-0000-0000F6990000}"/>
    <cellStyle name="Bemærk! 2 4 4 2 4 4" xfId="19393" xr:uid="{00000000-0005-0000-0000-000009370000}"/>
    <cellStyle name="Bemærk! 2 4 4 2 4 4 2" xfId="41871" xr:uid="{00000000-0005-0000-0000-0000F7990000}"/>
    <cellStyle name="Bemærk! 2 4 4 2 4 5" xfId="41868" xr:uid="{00000000-0005-0000-0000-0000F4990000}"/>
    <cellStyle name="Bemærk! 2 4 4 2 5" xfId="19394" xr:uid="{00000000-0005-0000-0000-00000A370000}"/>
    <cellStyle name="Bemærk! 2 4 4 2 5 2" xfId="41872" xr:uid="{00000000-0005-0000-0000-0000F8990000}"/>
    <cellStyle name="Bemærk! 2 4 4 2 6" xfId="19395" xr:uid="{00000000-0005-0000-0000-00000B370000}"/>
    <cellStyle name="Bemærk! 2 4 4 2 6 2" xfId="41873" xr:uid="{00000000-0005-0000-0000-0000F9990000}"/>
    <cellStyle name="Bemærk! 2 4 4 2 7" xfId="19396" xr:uid="{00000000-0005-0000-0000-00000C370000}"/>
    <cellStyle name="Bemærk! 2 4 4 2 7 2" xfId="41874" xr:uid="{00000000-0005-0000-0000-0000FA990000}"/>
    <cellStyle name="Bemærk! 2 4 4 3" xfId="2348" xr:uid="{00000000-0005-0000-0000-00000D370000}"/>
    <cellStyle name="Bemærk! 2 4 4 3 2" xfId="2349" xr:uid="{00000000-0005-0000-0000-00000E370000}"/>
    <cellStyle name="Bemærk! 2 4 4 3 2 2" xfId="6501" xr:uid="{00000000-0005-0000-0000-00000F370000}"/>
    <cellStyle name="Bemærk! 2 4 4 3 2 2 2" xfId="19397" xr:uid="{00000000-0005-0000-0000-000010370000}"/>
    <cellStyle name="Bemærk! 2 4 4 3 2 2 2 2" xfId="41875" xr:uid="{00000000-0005-0000-0000-0000FB990000}"/>
    <cellStyle name="Bemærk! 2 4 4 3 2 2 3" xfId="19398" xr:uid="{00000000-0005-0000-0000-000011370000}"/>
    <cellStyle name="Bemærk! 2 4 4 3 2 2 3 2" xfId="41876" xr:uid="{00000000-0005-0000-0000-0000FC990000}"/>
    <cellStyle name="Bemærk! 2 4 4 3 2 2 4" xfId="19399" xr:uid="{00000000-0005-0000-0000-000012370000}"/>
    <cellStyle name="Bemærk! 2 4 4 3 2 2 4 2" xfId="41877" xr:uid="{00000000-0005-0000-0000-0000FD990000}"/>
    <cellStyle name="Bemærk! 2 4 4 3 2 3" xfId="19400" xr:uid="{00000000-0005-0000-0000-000013370000}"/>
    <cellStyle name="Bemærk! 2 4 4 3 2 3 2" xfId="41878" xr:uid="{00000000-0005-0000-0000-0000FE990000}"/>
    <cellStyle name="Bemærk! 2 4 4 3 2 4" xfId="19401" xr:uid="{00000000-0005-0000-0000-000014370000}"/>
    <cellStyle name="Bemærk! 2 4 4 3 2 4 2" xfId="41879" xr:uid="{00000000-0005-0000-0000-0000FF990000}"/>
    <cellStyle name="Bemærk! 2 4 4 3 2 5" xfId="19402" xr:uid="{00000000-0005-0000-0000-000015370000}"/>
    <cellStyle name="Bemærk! 2 4 4 3 2 5 2" xfId="41880" xr:uid="{00000000-0005-0000-0000-0000009A0000}"/>
    <cellStyle name="Bemærk! 2 4 4 3 3" xfId="6500" xr:uid="{00000000-0005-0000-0000-000016370000}"/>
    <cellStyle name="Bemærk! 2 4 4 3 3 2" xfId="19403" xr:uid="{00000000-0005-0000-0000-000017370000}"/>
    <cellStyle name="Bemærk! 2 4 4 3 3 2 2" xfId="41881" xr:uid="{00000000-0005-0000-0000-0000019A0000}"/>
    <cellStyle name="Bemærk! 2 4 4 3 3 3" xfId="19404" xr:uid="{00000000-0005-0000-0000-000018370000}"/>
    <cellStyle name="Bemærk! 2 4 4 3 3 3 2" xfId="41882" xr:uid="{00000000-0005-0000-0000-0000029A0000}"/>
    <cellStyle name="Bemærk! 2 4 4 3 3 4" xfId="19405" xr:uid="{00000000-0005-0000-0000-000019370000}"/>
    <cellStyle name="Bemærk! 2 4 4 3 3 4 2" xfId="41883" xr:uid="{00000000-0005-0000-0000-0000039A0000}"/>
    <cellStyle name="Bemærk! 2 4 4 3 4" xfId="19406" xr:uid="{00000000-0005-0000-0000-00001A370000}"/>
    <cellStyle name="Bemærk! 2 4 4 3 4 2" xfId="41884" xr:uid="{00000000-0005-0000-0000-0000049A0000}"/>
    <cellStyle name="Bemærk! 2 4 4 3 5" xfId="19407" xr:uid="{00000000-0005-0000-0000-00001B370000}"/>
    <cellStyle name="Bemærk! 2 4 4 3 5 2" xfId="41885" xr:uid="{00000000-0005-0000-0000-0000059A0000}"/>
    <cellStyle name="Bemærk! 2 4 4 3 6" xfId="19408" xr:uid="{00000000-0005-0000-0000-00001C370000}"/>
    <cellStyle name="Bemærk! 2 4 4 3 6 2" xfId="41886" xr:uid="{00000000-0005-0000-0000-0000069A0000}"/>
    <cellStyle name="Bemærk! 2 4 4 4" xfId="2350" xr:uid="{00000000-0005-0000-0000-00001D370000}"/>
    <cellStyle name="Bemærk! 2 4 4 4 2" xfId="6502" xr:uid="{00000000-0005-0000-0000-00001E370000}"/>
    <cellStyle name="Bemærk! 2 4 4 4 2 2" xfId="19409" xr:uid="{00000000-0005-0000-0000-00001F370000}"/>
    <cellStyle name="Bemærk! 2 4 4 4 2 2 2" xfId="41887" xr:uid="{00000000-0005-0000-0000-0000079A0000}"/>
    <cellStyle name="Bemærk! 2 4 4 4 2 3" xfId="19410" xr:uid="{00000000-0005-0000-0000-000020370000}"/>
    <cellStyle name="Bemærk! 2 4 4 4 2 3 2" xfId="41888" xr:uid="{00000000-0005-0000-0000-0000089A0000}"/>
    <cellStyle name="Bemærk! 2 4 4 4 2 4" xfId="19411" xr:uid="{00000000-0005-0000-0000-000021370000}"/>
    <cellStyle name="Bemærk! 2 4 4 4 2 4 2" xfId="41889" xr:uid="{00000000-0005-0000-0000-0000099A0000}"/>
    <cellStyle name="Bemærk! 2 4 4 4 3" xfId="19412" xr:uid="{00000000-0005-0000-0000-000022370000}"/>
    <cellStyle name="Bemærk! 2 4 4 4 3 2" xfId="41890" xr:uid="{00000000-0005-0000-0000-00000A9A0000}"/>
    <cellStyle name="Bemærk! 2 4 4 4 4" xfId="19413" xr:uid="{00000000-0005-0000-0000-000023370000}"/>
    <cellStyle name="Bemærk! 2 4 4 4 4 2" xfId="41891" xr:uid="{00000000-0005-0000-0000-00000B9A0000}"/>
    <cellStyle name="Bemærk! 2 4 4 4 5" xfId="19414" xr:uid="{00000000-0005-0000-0000-000024370000}"/>
    <cellStyle name="Bemærk! 2 4 4 4 5 2" xfId="41892" xr:uid="{00000000-0005-0000-0000-00000C9A0000}"/>
    <cellStyle name="Bemærk! 2 4 4 5" xfId="2351" xr:uid="{00000000-0005-0000-0000-000025370000}"/>
    <cellStyle name="Bemærk! 2 4 4 5 2" xfId="6503" xr:uid="{00000000-0005-0000-0000-000026370000}"/>
    <cellStyle name="Bemærk! 2 4 4 5 2 2" xfId="19415" xr:uid="{00000000-0005-0000-0000-000027370000}"/>
    <cellStyle name="Bemærk! 2 4 4 5 2 2 2" xfId="41893" xr:uid="{00000000-0005-0000-0000-00000D9A0000}"/>
    <cellStyle name="Bemærk! 2 4 4 5 2 3" xfId="19416" xr:uid="{00000000-0005-0000-0000-000028370000}"/>
    <cellStyle name="Bemærk! 2 4 4 5 2 3 2" xfId="41894" xr:uid="{00000000-0005-0000-0000-00000E9A0000}"/>
    <cellStyle name="Bemærk! 2 4 4 5 2 4" xfId="19417" xr:uid="{00000000-0005-0000-0000-000029370000}"/>
    <cellStyle name="Bemærk! 2 4 4 5 2 4 2" xfId="41895" xr:uid="{00000000-0005-0000-0000-00000F9A0000}"/>
    <cellStyle name="Bemærk! 2 4 4 5 3" xfId="19418" xr:uid="{00000000-0005-0000-0000-00002A370000}"/>
    <cellStyle name="Bemærk! 2 4 4 5 3 2" xfId="41896" xr:uid="{00000000-0005-0000-0000-0000109A0000}"/>
    <cellStyle name="Bemærk! 2 4 4 5 4" xfId="19419" xr:uid="{00000000-0005-0000-0000-00002B370000}"/>
    <cellStyle name="Bemærk! 2 4 4 5 4 2" xfId="41897" xr:uid="{00000000-0005-0000-0000-0000119A0000}"/>
    <cellStyle name="Bemærk! 2 4 4 5 5" xfId="19420" xr:uid="{00000000-0005-0000-0000-00002C370000}"/>
    <cellStyle name="Bemærk! 2 4 4 5 5 2" xfId="41898" xr:uid="{00000000-0005-0000-0000-0000129A0000}"/>
    <cellStyle name="Bemærk! 2 4 4 6" xfId="2352" xr:uid="{00000000-0005-0000-0000-00002D370000}"/>
    <cellStyle name="Bemærk! 2 4 4 6 2" xfId="6504" xr:uid="{00000000-0005-0000-0000-00002E370000}"/>
    <cellStyle name="Bemærk! 2 4 4 6 3" xfId="19421" xr:uid="{00000000-0005-0000-0000-00002F370000}"/>
    <cellStyle name="Bemærk! 2 4 4 6 3 2" xfId="41899" xr:uid="{00000000-0005-0000-0000-0000139A0000}"/>
    <cellStyle name="Bemærk! 2 4 4 6 4" xfId="19422" xr:uid="{00000000-0005-0000-0000-000030370000}"/>
    <cellStyle name="Bemærk! 2 4 4 6 4 2" xfId="41900" xr:uid="{00000000-0005-0000-0000-0000149A0000}"/>
    <cellStyle name="Bemærk! 2 4 4 7" xfId="6497" xr:uid="{00000000-0005-0000-0000-000031370000}"/>
    <cellStyle name="Bemærk! 2 4 4 7 2" xfId="19423" xr:uid="{00000000-0005-0000-0000-000032370000}"/>
    <cellStyle name="Bemærk! 2 4 4 7 2 2" xfId="41901" xr:uid="{00000000-0005-0000-0000-0000159A0000}"/>
    <cellStyle name="Bemærk! 2 4 4 7 3" xfId="19424" xr:uid="{00000000-0005-0000-0000-000033370000}"/>
    <cellStyle name="Bemærk! 2 4 4 7 3 2" xfId="41902" xr:uid="{00000000-0005-0000-0000-0000169A0000}"/>
    <cellStyle name="Bemærk! 2 4 4 7 4" xfId="19425" xr:uid="{00000000-0005-0000-0000-000034370000}"/>
    <cellStyle name="Bemærk! 2 4 4 7 4 2" xfId="41903" xr:uid="{00000000-0005-0000-0000-0000179A0000}"/>
    <cellStyle name="Bemærk! 2 4 4 8" xfId="19426" xr:uid="{00000000-0005-0000-0000-000035370000}"/>
    <cellStyle name="Bemærk! 2 4 4 8 2" xfId="41904" xr:uid="{00000000-0005-0000-0000-0000189A0000}"/>
    <cellStyle name="Bemærk! 2 4 4 9" xfId="19427" xr:uid="{00000000-0005-0000-0000-000036370000}"/>
    <cellStyle name="Bemærk! 2 4 4 9 2" xfId="41905" xr:uid="{00000000-0005-0000-0000-0000199A0000}"/>
    <cellStyle name="Bemærk! 2 4 5" xfId="2353" xr:uid="{00000000-0005-0000-0000-000037370000}"/>
    <cellStyle name="Bemærk! 2 4 5 2" xfId="6505" xr:uid="{00000000-0005-0000-0000-000038370000}"/>
    <cellStyle name="Bemærk! 2 4 5 2 2" xfId="19428" xr:uid="{00000000-0005-0000-0000-000039370000}"/>
    <cellStyle name="Bemærk! 2 4 5 2 3" xfId="19429" xr:uid="{00000000-0005-0000-0000-00003A370000}"/>
    <cellStyle name="Bemærk! 2 4 5 2 3 2" xfId="19430" xr:uid="{00000000-0005-0000-0000-00003B370000}"/>
    <cellStyle name="Bemærk! 2 4 5 2 3 2 2" xfId="41907" xr:uid="{00000000-0005-0000-0000-00001B9A0000}"/>
    <cellStyle name="Bemærk! 2 4 5 2 3 3" xfId="19431" xr:uid="{00000000-0005-0000-0000-00003C370000}"/>
    <cellStyle name="Bemærk! 2 4 5 2 3 3 2" xfId="41908" xr:uid="{00000000-0005-0000-0000-00001C9A0000}"/>
    <cellStyle name="Bemærk! 2 4 5 2 3 4" xfId="41906" xr:uid="{00000000-0005-0000-0000-00001A9A0000}"/>
    <cellStyle name="Bemærk! 2 4 5 3" xfId="19432" xr:uid="{00000000-0005-0000-0000-00003D370000}"/>
    <cellStyle name="Bemærk! 2 4 5 3 2" xfId="19433" xr:uid="{00000000-0005-0000-0000-00003E370000}"/>
    <cellStyle name="Bemærk! 2 4 5 3 2 2" xfId="41910" xr:uid="{00000000-0005-0000-0000-00001E9A0000}"/>
    <cellStyle name="Bemærk! 2 4 5 3 3" xfId="19434" xr:uid="{00000000-0005-0000-0000-00003F370000}"/>
    <cellStyle name="Bemærk! 2 4 5 3 3 2" xfId="41911" xr:uid="{00000000-0005-0000-0000-00001F9A0000}"/>
    <cellStyle name="Bemærk! 2 4 5 3 4" xfId="19435" xr:uid="{00000000-0005-0000-0000-000040370000}"/>
    <cellStyle name="Bemærk! 2 4 5 3 4 2" xfId="41912" xr:uid="{00000000-0005-0000-0000-0000209A0000}"/>
    <cellStyle name="Bemærk! 2 4 5 3 5" xfId="41909" xr:uid="{00000000-0005-0000-0000-00001D9A0000}"/>
    <cellStyle name="Bemærk! 2 4 5 4" xfId="19436" xr:uid="{00000000-0005-0000-0000-000041370000}"/>
    <cellStyle name="Bemærk! 2 4 5 4 2" xfId="41913" xr:uid="{00000000-0005-0000-0000-0000219A0000}"/>
    <cellStyle name="Bemærk! 2 4 5 5" xfId="19437" xr:uid="{00000000-0005-0000-0000-000042370000}"/>
    <cellStyle name="Bemærk! 2 4 5 5 2" xfId="41914" xr:uid="{00000000-0005-0000-0000-0000229A0000}"/>
    <cellStyle name="Bemærk! 2 4 5 6" xfId="19438" xr:uid="{00000000-0005-0000-0000-000043370000}"/>
    <cellStyle name="Bemærk! 2 4 5 6 2" xfId="41915" xr:uid="{00000000-0005-0000-0000-0000239A0000}"/>
    <cellStyle name="Bemærk! 2 4 6" xfId="2354" xr:uid="{00000000-0005-0000-0000-000044370000}"/>
    <cellStyle name="Bemærk! 2 4 6 2" xfId="2355" xr:uid="{00000000-0005-0000-0000-000045370000}"/>
    <cellStyle name="Bemærk! 2 4 6 2 2" xfId="6507" xr:uid="{00000000-0005-0000-0000-000046370000}"/>
    <cellStyle name="Bemærk! 2 4 6 2 2 2" xfId="19439" xr:uid="{00000000-0005-0000-0000-000047370000}"/>
    <cellStyle name="Bemærk! 2 4 6 2 2 2 2" xfId="41916" xr:uid="{00000000-0005-0000-0000-0000249A0000}"/>
    <cellStyle name="Bemærk! 2 4 6 2 2 3" xfId="19440" xr:uid="{00000000-0005-0000-0000-000048370000}"/>
    <cellStyle name="Bemærk! 2 4 6 2 2 3 2" xfId="41917" xr:uid="{00000000-0005-0000-0000-0000259A0000}"/>
    <cellStyle name="Bemærk! 2 4 6 2 2 4" xfId="19441" xr:uid="{00000000-0005-0000-0000-000049370000}"/>
    <cellStyle name="Bemærk! 2 4 6 2 2 4 2" xfId="41918" xr:uid="{00000000-0005-0000-0000-0000269A0000}"/>
    <cellStyle name="Bemærk! 2 4 6 2 3" xfId="19442" xr:uid="{00000000-0005-0000-0000-00004A370000}"/>
    <cellStyle name="Bemærk! 2 4 6 2 3 2" xfId="41919" xr:uid="{00000000-0005-0000-0000-0000279A0000}"/>
    <cellStyle name="Bemærk! 2 4 6 2 4" xfId="19443" xr:uid="{00000000-0005-0000-0000-00004B370000}"/>
    <cellStyle name="Bemærk! 2 4 6 2 4 2" xfId="41920" xr:uid="{00000000-0005-0000-0000-0000289A0000}"/>
    <cellStyle name="Bemærk! 2 4 6 2 5" xfId="19444" xr:uid="{00000000-0005-0000-0000-00004C370000}"/>
    <cellStyle name="Bemærk! 2 4 6 2 5 2" xfId="41921" xr:uid="{00000000-0005-0000-0000-0000299A0000}"/>
    <cellStyle name="Bemærk! 2 4 6 3" xfId="6506" xr:uid="{00000000-0005-0000-0000-00004D370000}"/>
    <cellStyle name="Bemærk! 2 4 6 3 2" xfId="19445" xr:uid="{00000000-0005-0000-0000-00004E370000}"/>
    <cellStyle name="Bemærk! 2 4 6 3 2 2" xfId="41922" xr:uid="{00000000-0005-0000-0000-00002A9A0000}"/>
    <cellStyle name="Bemærk! 2 4 6 3 3" xfId="19446" xr:uid="{00000000-0005-0000-0000-00004F370000}"/>
    <cellStyle name="Bemærk! 2 4 6 3 3 2" xfId="41923" xr:uid="{00000000-0005-0000-0000-00002B9A0000}"/>
    <cellStyle name="Bemærk! 2 4 6 3 4" xfId="19447" xr:uid="{00000000-0005-0000-0000-000050370000}"/>
    <cellStyle name="Bemærk! 2 4 6 3 4 2" xfId="41924" xr:uid="{00000000-0005-0000-0000-00002C9A0000}"/>
    <cellStyle name="Bemærk! 2 4 6 4" xfId="19448" xr:uid="{00000000-0005-0000-0000-000051370000}"/>
    <cellStyle name="Bemærk! 2 4 6 4 2" xfId="41925" xr:uid="{00000000-0005-0000-0000-00002D9A0000}"/>
    <cellStyle name="Bemærk! 2 4 6 5" xfId="19449" xr:uid="{00000000-0005-0000-0000-000052370000}"/>
    <cellStyle name="Bemærk! 2 4 6 5 2" xfId="41926" xr:uid="{00000000-0005-0000-0000-00002E9A0000}"/>
    <cellStyle name="Bemærk! 2 4 6 6" xfId="19450" xr:uid="{00000000-0005-0000-0000-000053370000}"/>
    <cellStyle name="Bemærk! 2 4 6 6 2" xfId="41927" xr:uid="{00000000-0005-0000-0000-00002F9A0000}"/>
    <cellStyle name="Bemærk! 2 4 7" xfId="2356" xr:uid="{00000000-0005-0000-0000-000054370000}"/>
    <cellStyle name="Bemærk! 2 4 7 2" xfId="6508" xr:uid="{00000000-0005-0000-0000-000055370000}"/>
    <cellStyle name="Bemærk! 2 4 7 3" xfId="19451" xr:uid="{00000000-0005-0000-0000-000056370000}"/>
    <cellStyle name="Bemærk! 2 4 7 3 2" xfId="19452" xr:uid="{00000000-0005-0000-0000-000057370000}"/>
    <cellStyle name="Bemærk! 2 4 7 3 2 2" xfId="41929" xr:uid="{00000000-0005-0000-0000-0000319A0000}"/>
    <cellStyle name="Bemærk! 2 4 7 3 3" xfId="19453" xr:uid="{00000000-0005-0000-0000-000058370000}"/>
    <cellStyle name="Bemærk! 2 4 7 3 3 2" xfId="41930" xr:uid="{00000000-0005-0000-0000-0000329A0000}"/>
    <cellStyle name="Bemærk! 2 4 7 3 4" xfId="41928" xr:uid="{00000000-0005-0000-0000-0000309A0000}"/>
    <cellStyle name="Bemærk! 2 4 8" xfId="19454" xr:uid="{00000000-0005-0000-0000-000059370000}"/>
    <cellStyle name="Bemærk! 2 4 8 2" xfId="19455" xr:uid="{00000000-0005-0000-0000-00005A370000}"/>
    <cellStyle name="Bemærk! 2 4 8 2 2" xfId="41932" xr:uid="{00000000-0005-0000-0000-0000349A0000}"/>
    <cellStyle name="Bemærk! 2 4 8 3" xfId="19456" xr:uid="{00000000-0005-0000-0000-00005B370000}"/>
    <cellStyle name="Bemærk! 2 4 8 3 2" xfId="41933" xr:uid="{00000000-0005-0000-0000-0000359A0000}"/>
    <cellStyle name="Bemærk! 2 4 8 4" xfId="19457" xr:uid="{00000000-0005-0000-0000-00005C370000}"/>
    <cellStyle name="Bemærk! 2 4 8 4 2" xfId="41934" xr:uid="{00000000-0005-0000-0000-0000369A0000}"/>
    <cellStyle name="Bemærk! 2 4 8 5" xfId="41931" xr:uid="{00000000-0005-0000-0000-0000339A0000}"/>
    <cellStyle name="Bemærk! 2 4 9" xfId="19458" xr:uid="{00000000-0005-0000-0000-00005D370000}"/>
    <cellStyle name="Bemærk! 2 4 9 2" xfId="41935" xr:uid="{00000000-0005-0000-0000-0000379A0000}"/>
    <cellStyle name="Bemærk! 2 5" xfId="2357" xr:uid="{00000000-0005-0000-0000-00005E370000}"/>
    <cellStyle name="Bemærk! 2 5 2" xfId="2358" xr:uid="{00000000-0005-0000-0000-00005F370000}"/>
    <cellStyle name="Bemærk! 2 5 2 2" xfId="2359" xr:uid="{00000000-0005-0000-0000-000060370000}"/>
    <cellStyle name="Bemærk! 2 5 2 2 2" xfId="6509" xr:uid="{00000000-0005-0000-0000-000061370000}"/>
    <cellStyle name="Bemærk! 2 5 2 2 3" xfId="19459" xr:uid="{00000000-0005-0000-0000-000062370000}"/>
    <cellStyle name="Bemærk! 2 5 2 2 3 2" xfId="19460" xr:uid="{00000000-0005-0000-0000-000063370000}"/>
    <cellStyle name="Bemærk! 2 5 2 2 3 2 2" xfId="41937" xr:uid="{00000000-0005-0000-0000-0000399A0000}"/>
    <cellStyle name="Bemærk! 2 5 2 2 3 3" xfId="19461" xr:uid="{00000000-0005-0000-0000-000064370000}"/>
    <cellStyle name="Bemærk! 2 5 2 2 3 3 2" xfId="41938" xr:uid="{00000000-0005-0000-0000-00003A9A0000}"/>
    <cellStyle name="Bemærk! 2 5 2 2 3 4" xfId="41936" xr:uid="{00000000-0005-0000-0000-0000389A0000}"/>
    <cellStyle name="Bemærk! 2 5 2 3" xfId="19462" xr:uid="{00000000-0005-0000-0000-000065370000}"/>
    <cellStyle name="Bemærk! 2 5 2 3 2" xfId="19463" xr:uid="{00000000-0005-0000-0000-000066370000}"/>
    <cellStyle name="Bemærk! 2 5 2 3 2 2" xfId="41940" xr:uid="{00000000-0005-0000-0000-00003C9A0000}"/>
    <cellStyle name="Bemærk! 2 5 2 3 3" xfId="19464" xr:uid="{00000000-0005-0000-0000-000067370000}"/>
    <cellStyle name="Bemærk! 2 5 2 3 3 2" xfId="41941" xr:uid="{00000000-0005-0000-0000-00003D9A0000}"/>
    <cellStyle name="Bemærk! 2 5 2 3 4" xfId="19465" xr:uid="{00000000-0005-0000-0000-000068370000}"/>
    <cellStyle name="Bemærk! 2 5 2 3 4 2" xfId="41942" xr:uid="{00000000-0005-0000-0000-00003E9A0000}"/>
    <cellStyle name="Bemærk! 2 5 2 3 5" xfId="41939" xr:uid="{00000000-0005-0000-0000-00003B9A0000}"/>
    <cellStyle name="Bemærk! 2 5 2 4" xfId="19466" xr:uid="{00000000-0005-0000-0000-000069370000}"/>
    <cellStyle name="Bemærk! 2 5 2 4 2" xfId="41943" xr:uid="{00000000-0005-0000-0000-00003F9A0000}"/>
    <cellStyle name="Bemærk! 2 5 2 5" xfId="19467" xr:uid="{00000000-0005-0000-0000-00006A370000}"/>
    <cellStyle name="Bemærk! 2 5 2 5 2" xfId="41944" xr:uid="{00000000-0005-0000-0000-0000409A0000}"/>
    <cellStyle name="Bemærk! 2 5 2 6" xfId="19468" xr:uid="{00000000-0005-0000-0000-00006B370000}"/>
    <cellStyle name="Bemærk! 2 5 2 6 2" xfId="41945" xr:uid="{00000000-0005-0000-0000-0000419A0000}"/>
    <cellStyle name="Bemærk! 2 5 3" xfId="2360" xr:uid="{00000000-0005-0000-0000-00006C370000}"/>
    <cellStyle name="Bemærk! 2 5 4" xfId="2361" xr:uid="{00000000-0005-0000-0000-00006D370000}"/>
    <cellStyle name="Bemærk! 2 5 4 2" xfId="2362" xr:uid="{00000000-0005-0000-0000-00006E370000}"/>
    <cellStyle name="Bemærk! 2 5 4 2 2" xfId="6511" xr:uid="{00000000-0005-0000-0000-00006F370000}"/>
    <cellStyle name="Bemærk! 2 5 4 2 2 2" xfId="19469" xr:uid="{00000000-0005-0000-0000-000070370000}"/>
    <cellStyle name="Bemærk! 2 5 4 2 2 2 2" xfId="41946" xr:uid="{00000000-0005-0000-0000-0000429A0000}"/>
    <cellStyle name="Bemærk! 2 5 4 2 2 3" xfId="19470" xr:uid="{00000000-0005-0000-0000-000071370000}"/>
    <cellStyle name="Bemærk! 2 5 4 2 2 3 2" xfId="41947" xr:uid="{00000000-0005-0000-0000-0000439A0000}"/>
    <cellStyle name="Bemærk! 2 5 4 2 2 4" xfId="19471" xr:uid="{00000000-0005-0000-0000-000072370000}"/>
    <cellStyle name="Bemærk! 2 5 4 2 2 4 2" xfId="41948" xr:uid="{00000000-0005-0000-0000-0000449A0000}"/>
    <cellStyle name="Bemærk! 2 5 4 2 3" xfId="19472" xr:uid="{00000000-0005-0000-0000-000073370000}"/>
    <cellStyle name="Bemærk! 2 5 4 2 3 2" xfId="41949" xr:uid="{00000000-0005-0000-0000-0000459A0000}"/>
    <cellStyle name="Bemærk! 2 5 4 2 4" xfId="19473" xr:uid="{00000000-0005-0000-0000-000074370000}"/>
    <cellStyle name="Bemærk! 2 5 4 2 4 2" xfId="41950" xr:uid="{00000000-0005-0000-0000-0000469A0000}"/>
    <cellStyle name="Bemærk! 2 5 4 2 5" xfId="19474" xr:uid="{00000000-0005-0000-0000-000075370000}"/>
    <cellStyle name="Bemærk! 2 5 4 2 5 2" xfId="41951" xr:uid="{00000000-0005-0000-0000-0000479A0000}"/>
    <cellStyle name="Bemærk! 2 5 4 3" xfId="6510" xr:uid="{00000000-0005-0000-0000-000076370000}"/>
    <cellStyle name="Bemærk! 2 5 4 3 2" xfId="19475" xr:uid="{00000000-0005-0000-0000-000077370000}"/>
    <cellStyle name="Bemærk! 2 5 4 3 2 2" xfId="41952" xr:uid="{00000000-0005-0000-0000-0000489A0000}"/>
    <cellStyle name="Bemærk! 2 5 4 3 3" xfId="19476" xr:uid="{00000000-0005-0000-0000-000078370000}"/>
    <cellStyle name="Bemærk! 2 5 4 3 3 2" xfId="41953" xr:uid="{00000000-0005-0000-0000-0000499A0000}"/>
    <cellStyle name="Bemærk! 2 5 4 3 4" xfId="19477" xr:uid="{00000000-0005-0000-0000-000079370000}"/>
    <cellStyle name="Bemærk! 2 5 4 3 4 2" xfId="41954" xr:uid="{00000000-0005-0000-0000-00004A9A0000}"/>
    <cellStyle name="Bemærk! 2 5 4 4" xfId="19478" xr:uid="{00000000-0005-0000-0000-00007A370000}"/>
    <cellStyle name="Bemærk! 2 5 4 4 2" xfId="41955" xr:uid="{00000000-0005-0000-0000-00004B9A0000}"/>
    <cellStyle name="Bemærk! 2 5 4 5" xfId="19479" xr:uid="{00000000-0005-0000-0000-00007B370000}"/>
    <cellStyle name="Bemærk! 2 5 4 5 2" xfId="41956" xr:uid="{00000000-0005-0000-0000-00004C9A0000}"/>
    <cellStyle name="Bemærk! 2 5 4 6" xfId="19480" xr:uid="{00000000-0005-0000-0000-00007C370000}"/>
    <cellStyle name="Bemærk! 2 5 4 6 2" xfId="41957" xr:uid="{00000000-0005-0000-0000-00004D9A0000}"/>
    <cellStyle name="Bemærk! 2 5 5" xfId="2363" xr:uid="{00000000-0005-0000-0000-00007D370000}"/>
    <cellStyle name="Bemærk! 2 5 5 2" xfId="6512" xr:uid="{00000000-0005-0000-0000-00007E370000}"/>
    <cellStyle name="Bemærk! 2 5 5 3" xfId="19481" xr:uid="{00000000-0005-0000-0000-00007F370000}"/>
    <cellStyle name="Bemærk! 2 5 5 3 2" xfId="19482" xr:uid="{00000000-0005-0000-0000-000080370000}"/>
    <cellStyle name="Bemærk! 2 5 5 3 2 2" xfId="41959" xr:uid="{00000000-0005-0000-0000-00004F9A0000}"/>
    <cellStyle name="Bemærk! 2 5 5 3 3" xfId="19483" xr:uid="{00000000-0005-0000-0000-000081370000}"/>
    <cellStyle name="Bemærk! 2 5 5 3 3 2" xfId="41960" xr:uid="{00000000-0005-0000-0000-0000509A0000}"/>
    <cellStyle name="Bemærk! 2 5 5 3 4" xfId="41958" xr:uid="{00000000-0005-0000-0000-00004E9A0000}"/>
    <cellStyle name="Bemærk! 2 5 6" xfId="19484" xr:uid="{00000000-0005-0000-0000-000082370000}"/>
    <cellStyle name="Bemærk! 2 5 6 2" xfId="19485" xr:uid="{00000000-0005-0000-0000-000083370000}"/>
    <cellStyle name="Bemærk! 2 5 6 2 2" xfId="41962" xr:uid="{00000000-0005-0000-0000-0000529A0000}"/>
    <cellStyle name="Bemærk! 2 5 6 3" xfId="19486" xr:uid="{00000000-0005-0000-0000-000084370000}"/>
    <cellStyle name="Bemærk! 2 5 6 3 2" xfId="41963" xr:uid="{00000000-0005-0000-0000-0000539A0000}"/>
    <cellStyle name="Bemærk! 2 5 6 4" xfId="19487" xr:uid="{00000000-0005-0000-0000-000085370000}"/>
    <cellStyle name="Bemærk! 2 5 6 4 2" xfId="41964" xr:uid="{00000000-0005-0000-0000-0000549A0000}"/>
    <cellStyle name="Bemærk! 2 5 6 5" xfId="41961" xr:uid="{00000000-0005-0000-0000-0000519A0000}"/>
    <cellStyle name="Bemærk! 2 5 7" xfId="19488" xr:uid="{00000000-0005-0000-0000-000086370000}"/>
    <cellStyle name="Bemærk! 2 5 7 2" xfId="41965" xr:uid="{00000000-0005-0000-0000-0000559A0000}"/>
    <cellStyle name="Bemærk! 2 5 8" xfId="19489" xr:uid="{00000000-0005-0000-0000-000087370000}"/>
    <cellStyle name="Bemærk! 2 5 8 2" xfId="41966" xr:uid="{00000000-0005-0000-0000-0000569A0000}"/>
    <cellStyle name="Bemærk! 2 5 9" xfId="19490" xr:uid="{00000000-0005-0000-0000-000088370000}"/>
    <cellStyle name="Bemærk! 2 5 9 2" xfId="41967" xr:uid="{00000000-0005-0000-0000-0000579A0000}"/>
    <cellStyle name="Bemærk! 2 6" xfId="2364" xr:uid="{00000000-0005-0000-0000-000089370000}"/>
    <cellStyle name="Bemærk! 2 6 2" xfId="2365" xr:uid="{00000000-0005-0000-0000-00008A370000}"/>
    <cellStyle name="Bemærk! 2 6 2 2" xfId="2366" xr:uid="{00000000-0005-0000-0000-00008B370000}"/>
    <cellStyle name="Bemærk! 2 6 2 2 2" xfId="6514" xr:uid="{00000000-0005-0000-0000-00008C370000}"/>
    <cellStyle name="Bemærk! 2 6 2 2 2 2" xfId="19491" xr:uid="{00000000-0005-0000-0000-00008D370000}"/>
    <cellStyle name="Bemærk! 2 6 2 2 2 2 2" xfId="41968" xr:uid="{00000000-0005-0000-0000-0000589A0000}"/>
    <cellStyle name="Bemærk! 2 6 2 2 2 3" xfId="19492" xr:uid="{00000000-0005-0000-0000-00008E370000}"/>
    <cellStyle name="Bemærk! 2 6 2 2 2 3 2" xfId="41969" xr:uid="{00000000-0005-0000-0000-0000599A0000}"/>
    <cellStyle name="Bemærk! 2 6 2 2 2 4" xfId="19493" xr:uid="{00000000-0005-0000-0000-00008F370000}"/>
    <cellStyle name="Bemærk! 2 6 2 2 2 4 2" xfId="41970" xr:uid="{00000000-0005-0000-0000-00005A9A0000}"/>
    <cellStyle name="Bemærk! 2 6 2 2 3" xfId="19494" xr:uid="{00000000-0005-0000-0000-000090370000}"/>
    <cellStyle name="Bemærk! 2 6 2 2 3 2" xfId="41971" xr:uid="{00000000-0005-0000-0000-00005B9A0000}"/>
    <cellStyle name="Bemærk! 2 6 2 2 4" xfId="19495" xr:uid="{00000000-0005-0000-0000-000091370000}"/>
    <cellStyle name="Bemærk! 2 6 2 2 4 2" xfId="41972" xr:uid="{00000000-0005-0000-0000-00005C9A0000}"/>
    <cellStyle name="Bemærk! 2 6 2 2 5" xfId="19496" xr:uid="{00000000-0005-0000-0000-000092370000}"/>
    <cellStyle name="Bemærk! 2 6 2 2 5 2" xfId="41973" xr:uid="{00000000-0005-0000-0000-00005D9A0000}"/>
    <cellStyle name="Bemærk! 2 6 2 3" xfId="6513" xr:uid="{00000000-0005-0000-0000-000093370000}"/>
    <cellStyle name="Bemærk! 2 6 2 3 2" xfId="19497" xr:uid="{00000000-0005-0000-0000-000094370000}"/>
    <cellStyle name="Bemærk! 2 6 2 3 2 2" xfId="41974" xr:uid="{00000000-0005-0000-0000-00005E9A0000}"/>
    <cellStyle name="Bemærk! 2 6 2 3 3" xfId="19498" xr:uid="{00000000-0005-0000-0000-000095370000}"/>
    <cellStyle name="Bemærk! 2 6 2 3 3 2" xfId="41975" xr:uid="{00000000-0005-0000-0000-00005F9A0000}"/>
    <cellStyle name="Bemærk! 2 6 2 3 4" xfId="19499" xr:uid="{00000000-0005-0000-0000-000096370000}"/>
    <cellStyle name="Bemærk! 2 6 2 3 4 2" xfId="41976" xr:uid="{00000000-0005-0000-0000-0000609A0000}"/>
    <cellStyle name="Bemærk! 2 6 2 4" xfId="19500" xr:uid="{00000000-0005-0000-0000-000097370000}"/>
    <cellStyle name="Bemærk! 2 6 2 4 2" xfId="19501" xr:uid="{00000000-0005-0000-0000-000098370000}"/>
    <cellStyle name="Bemærk! 2 6 2 4 2 2" xfId="41978" xr:uid="{00000000-0005-0000-0000-0000629A0000}"/>
    <cellStyle name="Bemærk! 2 6 2 4 3" xfId="19502" xr:uid="{00000000-0005-0000-0000-000099370000}"/>
    <cellStyle name="Bemærk! 2 6 2 4 3 2" xfId="41979" xr:uid="{00000000-0005-0000-0000-0000639A0000}"/>
    <cellStyle name="Bemærk! 2 6 2 4 4" xfId="19503" xr:uid="{00000000-0005-0000-0000-00009A370000}"/>
    <cellStyle name="Bemærk! 2 6 2 4 4 2" xfId="41980" xr:uid="{00000000-0005-0000-0000-0000649A0000}"/>
    <cellStyle name="Bemærk! 2 6 2 4 5" xfId="41977" xr:uid="{00000000-0005-0000-0000-0000619A0000}"/>
    <cellStyle name="Bemærk! 2 6 2 5" xfId="19504" xr:uid="{00000000-0005-0000-0000-00009B370000}"/>
    <cellStyle name="Bemærk! 2 6 2 5 2" xfId="41981" xr:uid="{00000000-0005-0000-0000-0000659A0000}"/>
    <cellStyle name="Bemærk! 2 6 2 6" xfId="19505" xr:uid="{00000000-0005-0000-0000-00009C370000}"/>
    <cellStyle name="Bemærk! 2 6 2 6 2" xfId="41982" xr:uid="{00000000-0005-0000-0000-0000669A0000}"/>
    <cellStyle name="Bemærk! 2 6 2 7" xfId="19506" xr:uid="{00000000-0005-0000-0000-00009D370000}"/>
    <cellStyle name="Bemærk! 2 6 2 7 2" xfId="41983" xr:uid="{00000000-0005-0000-0000-0000679A0000}"/>
    <cellStyle name="Bemærk! 2 6 3" xfId="2367" xr:uid="{00000000-0005-0000-0000-00009E370000}"/>
    <cellStyle name="Bemærk! 2 6 3 2" xfId="6515" xr:uid="{00000000-0005-0000-0000-00009F370000}"/>
    <cellStyle name="Bemærk! 2 6 3 3" xfId="19507" xr:uid="{00000000-0005-0000-0000-0000A0370000}"/>
    <cellStyle name="Bemærk! 2 6 3 3 2" xfId="19508" xr:uid="{00000000-0005-0000-0000-0000A1370000}"/>
    <cellStyle name="Bemærk! 2 6 3 3 2 2" xfId="41985" xr:uid="{00000000-0005-0000-0000-0000699A0000}"/>
    <cellStyle name="Bemærk! 2 6 3 3 3" xfId="19509" xr:uid="{00000000-0005-0000-0000-0000A2370000}"/>
    <cellStyle name="Bemærk! 2 6 3 3 3 2" xfId="41986" xr:uid="{00000000-0005-0000-0000-00006A9A0000}"/>
    <cellStyle name="Bemærk! 2 6 3 3 4" xfId="41984" xr:uid="{00000000-0005-0000-0000-0000689A0000}"/>
    <cellStyle name="Bemærk! 2 6 4" xfId="19510" xr:uid="{00000000-0005-0000-0000-0000A3370000}"/>
    <cellStyle name="Bemærk! 2 6 4 2" xfId="19511" xr:uid="{00000000-0005-0000-0000-0000A4370000}"/>
    <cellStyle name="Bemærk! 2 6 4 2 2" xfId="41988" xr:uid="{00000000-0005-0000-0000-00006C9A0000}"/>
    <cellStyle name="Bemærk! 2 6 4 3" xfId="19512" xr:uid="{00000000-0005-0000-0000-0000A5370000}"/>
    <cellStyle name="Bemærk! 2 6 4 3 2" xfId="41989" xr:uid="{00000000-0005-0000-0000-00006D9A0000}"/>
    <cellStyle name="Bemærk! 2 6 4 4" xfId="19513" xr:uid="{00000000-0005-0000-0000-0000A6370000}"/>
    <cellStyle name="Bemærk! 2 6 4 4 2" xfId="41990" xr:uid="{00000000-0005-0000-0000-00006E9A0000}"/>
    <cellStyle name="Bemærk! 2 6 4 5" xfId="41987" xr:uid="{00000000-0005-0000-0000-00006B9A0000}"/>
    <cellStyle name="Bemærk! 2 6 5" xfId="19514" xr:uid="{00000000-0005-0000-0000-0000A7370000}"/>
    <cellStyle name="Bemærk! 2 6 5 2" xfId="41991" xr:uid="{00000000-0005-0000-0000-00006F9A0000}"/>
    <cellStyle name="Bemærk! 2 6 6" xfId="19515" xr:uid="{00000000-0005-0000-0000-0000A8370000}"/>
    <cellStyle name="Bemærk! 2 6 6 2" xfId="41992" xr:uid="{00000000-0005-0000-0000-0000709A0000}"/>
    <cellStyle name="Bemærk! 2 6 7" xfId="19516" xr:uid="{00000000-0005-0000-0000-0000A9370000}"/>
    <cellStyle name="Bemærk! 2 6 7 2" xfId="41993" xr:uid="{00000000-0005-0000-0000-0000719A0000}"/>
    <cellStyle name="Bemærk! 2 7" xfId="2368" xr:uid="{00000000-0005-0000-0000-0000AA370000}"/>
    <cellStyle name="Bemærk! 2 7 2" xfId="2369" xr:uid="{00000000-0005-0000-0000-0000AB370000}"/>
    <cellStyle name="Bemærk! 2 7 2 2" xfId="2370" xr:uid="{00000000-0005-0000-0000-0000AC370000}"/>
    <cellStyle name="Bemærk! 2 7 2 2 2" xfId="6517" xr:uid="{00000000-0005-0000-0000-0000AD370000}"/>
    <cellStyle name="Bemærk! 2 7 2 2 2 2" xfId="19517" xr:uid="{00000000-0005-0000-0000-0000AE370000}"/>
    <cellStyle name="Bemærk! 2 7 2 2 2 2 2" xfId="41994" xr:uid="{00000000-0005-0000-0000-0000729A0000}"/>
    <cellStyle name="Bemærk! 2 7 2 2 2 3" xfId="19518" xr:uid="{00000000-0005-0000-0000-0000AF370000}"/>
    <cellStyle name="Bemærk! 2 7 2 2 2 3 2" xfId="41995" xr:uid="{00000000-0005-0000-0000-0000739A0000}"/>
    <cellStyle name="Bemærk! 2 7 2 2 2 4" xfId="19519" xr:uid="{00000000-0005-0000-0000-0000B0370000}"/>
    <cellStyle name="Bemærk! 2 7 2 2 2 4 2" xfId="41996" xr:uid="{00000000-0005-0000-0000-0000749A0000}"/>
    <cellStyle name="Bemærk! 2 7 2 2 3" xfId="19520" xr:uid="{00000000-0005-0000-0000-0000B1370000}"/>
    <cellStyle name="Bemærk! 2 7 2 2 3 2" xfId="41997" xr:uid="{00000000-0005-0000-0000-0000759A0000}"/>
    <cellStyle name="Bemærk! 2 7 2 2 4" xfId="19521" xr:uid="{00000000-0005-0000-0000-0000B2370000}"/>
    <cellStyle name="Bemærk! 2 7 2 2 4 2" xfId="41998" xr:uid="{00000000-0005-0000-0000-0000769A0000}"/>
    <cellStyle name="Bemærk! 2 7 2 2 5" xfId="19522" xr:uid="{00000000-0005-0000-0000-0000B3370000}"/>
    <cellStyle name="Bemærk! 2 7 2 2 5 2" xfId="41999" xr:uid="{00000000-0005-0000-0000-0000779A0000}"/>
    <cellStyle name="Bemærk! 2 7 2 3" xfId="6516" xr:uid="{00000000-0005-0000-0000-0000B4370000}"/>
    <cellStyle name="Bemærk! 2 7 2 3 2" xfId="19523" xr:uid="{00000000-0005-0000-0000-0000B5370000}"/>
    <cellStyle name="Bemærk! 2 7 2 3 2 2" xfId="42000" xr:uid="{00000000-0005-0000-0000-0000789A0000}"/>
    <cellStyle name="Bemærk! 2 7 2 3 3" xfId="19524" xr:uid="{00000000-0005-0000-0000-0000B6370000}"/>
    <cellStyle name="Bemærk! 2 7 2 3 3 2" xfId="42001" xr:uid="{00000000-0005-0000-0000-0000799A0000}"/>
    <cellStyle name="Bemærk! 2 7 2 3 4" xfId="19525" xr:uid="{00000000-0005-0000-0000-0000B7370000}"/>
    <cellStyle name="Bemærk! 2 7 2 3 4 2" xfId="42002" xr:uid="{00000000-0005-0000-0000-00007A9A0000}"/>
    <cellStyle name="Bemærk! 2 7 2 4" xfId="19526" xr:uid="{00000000-0005-0000-0000-0000B8370000}"/>
    <cellStyle name="Bemærk! 2 7 2 4 2" xfId="19527" xr:uid="{00000000-0005-0000-0000-0000B9370000}"/>
    <cellStyle name="Bemærk! 2 7 2 4 2 2" xfId="42004" xr:uid="{00000000-0005-0000-0000-00007C9A0000}"/>
    <cellStyle name="Bemærk! 2 7 2 4 3" xfId="19528" xr:uid="{00000000-0005-0000-0000-0000BA370000}"/>
    <cellStyle name="Bemærk! 2 7 2 4 3 2" xfId="42005" xr:uid="{00000000-0005-0000-0000-00007D9A0000}"/>
    <cellStyle name="Bemærk! 2 7 2 4 4" xfId="19529" xr:uid="{00000000-0005-0000-0000-0000BB370000}"/>
    <cellStyle name="Bemærk! 2 7 2 4 4 2" xfId="42006" xr:uid="{00000000-0005-0000-0000-00007E9A0000}"/>
    <cellStyle name="Bemærk! 2 7 2 4 5" xfId="42003" xr:uid="{00000000-0005-0000-0000-00007B9A0000}"/>
    <cellStyle name="Bemærk! 2 7 2 5" xfId="19530" xr:uid="{00000000-0005-0000-0000-0000BC370000}"/>
    <cellStyle name="Bemærk! 2 7 2 5 2" xfId="42007" xr:uid="{00000000-0005-0000-0000-00007F9A0000}"/>
    <cellStyle name="Bemærk! 2 7 2 6" xfId="19531" xr:uid="{00000000-0005-0000-0000-0000BD370000}"/>
    <cellStyle name="Bemærk! 2 7 2 6 2" xfId="42008" xr:uid="{00000000-0005-0000-0000-0000809A0000}"/>
    <cellStyle name="Bemærk! 2 7 2 7" xfId="19532" xr:uid="{00000000-0005-0000-0000-0000BE370000}"/>
    <cellStyle name="Bemærk! 2 7 2 7 2" xfId="42009" xr:uid="{00000000-0005-0000-0000-0000819A0000}"/>
    <cellStyle name="Bemærk! 2 7 3" xfId="2371" xr:uid="{00000000-0005-0000-0000-0000BF370000}"/>
    <cellStyle name="Bemærk! 2 7 3 2" xfId="6518" xr:uid="{00000000-0005-0000-0000-0000C0370000}"/>
    <cellStyle name="Bemærk! 2 7 3 3" xfId="19533" xr:uid="{00000000-0005-0000-0000-0000C1370000}"/>
    <cellStyle name="Bemærk! 2 7 3 3 2" xfId="19534" xr:uid="{00000000-0005-0000-0000-0000C2370000}"/>
    <cellStyle name="Bemærk! 2 7 3 3 2 2" xfId="42011" xr:uid="{00000000-0005-0000-0000-0000839A0000}"/>
    <cellStyle name="Bemærk! 2 7 3 3 3" xfId="19535" xr:uid="{00000000-0005-0000-0000-0000C3370000}"/>
    <cellStyle name="Bemærk! 2 7 3 3 3 2" xfId="42012" xr:uid="{00000000-0005-0000-0000-0000849A0000}"/>
    <cellStyle name="Bemærk! 2 7 3 3 4" xfId="42010" xr:uid="{00000000-0005-0000-0000-0000829A0000}"/>
    <cellStyle name="Bemærk! 2 7 4" xfId="19536" xr:uid="{00000000-0005-0000-0000-0000C4370000}"/>
    <cellStyle name="Bemærk! 2 7 4 2" xfId="19537" xr:uid="{00000000-0005-0000-0000-0000C5370000}"/>
    <cellStyle name="Bemærk! 2 7 4 2 2" xfId="42014" xr:uid="{00000000-0005-0000-0000-0000869A0000}"/>
    <cellStyle name="Bemærk! 2 7 4 3" xfId="19538" xr:uid="{00000000-0005-0000-0000-0000C6370000}"/>
    <cellStyle name="Bemærk! 2 7 4 3 2" xfId="42015" xr:uid="{00000000-0005-0000-0000-0000879A0000}"/>
    <cellStyle name="Bemærk! 2 7 4 4" xfId="19539" xr:uid="{00000000-0005-0000-0000-0000C7370000}"/>
    <cellStyle name="Bemærk! 2 7 4 4 2" xfId="42016" xr:uid="{00000000-0005-0000-0000-0000889A0000}"/>
    <cellStyle name="Bemærk! 2 7 4 5" xfId="42013" xr:uid="{00000000-0005-0000-0000-0000859A0000}"/>
    <cellStyle name="Bemærk! 2 7 5" xfId="19540" xr:uid="{00000000-0005-0000-0000-0000C8370000}"/>
    <cellStyle name="Bemærk! 2 7 5 2" xfId="42017" xr:uid="{00000000-0005-0000-0000-0000899A0000}"/>
    <cellStyle name="Bemærk! 2 7 6" xfId="19541" xr:uid="{00000000-0005-0000-0000-0000C9370000}"/>
    <cellStyle name="Bemærk! 2 7 6 2" xfId="42018" xr:uid="{00000000-0005-0000-0000-00008A9A0000}"/>
    <cellStyle name="Bemærk! 2 7 7" xfId="19542" xr:uid="{00000000-0005-0000-0000-0000CA370000}"/>
    <cellStyle name="Bemærk! 2 7 7 2" xfId="42019" xr:uid="{00000000-0005-0000-0000-00008B9A0000}"/>
    <cellStyle name="Bemærk! 2 8" xfId="2372" xr:uid="{00000000-0005-0000-0000-0000CB370000}"/>
    <cellStyle name="Bemærk! 2 8 2" xfId="2373" xr:uid="{00000000-0005-0000-0000-0000CC370000}"/>
    <cellStyle name="Bemærk! 2 8 2 2" xfId="6519" xr:uid="{00000000-0005-0000-0000-0000CD370000}"/>
    <cellStyle name="Bemærk! 2 8 2 3" xfId="19543" xr:uid="{00000000-0005-0000-0000-0000CE370000}"/>
    <cellStyle name="Bemærk! 2 8 2 3 2" xfId="19544" xr:uid="{00000000-0005-0000-0000-0000CF370000}"/>
    <cellStyle name="Bemærk! 2 8 2 3 2 2" xfId="42021" xr:uid="{00000000-0005-0000-0000-00008D9A0000}"/>
    <cellStyle name="Bemærk! 2 8 2 3 3" xfId="19545" xr:uid="{00000000-0005-0000-0000-0000D0370000}"/>
    <cellStyle name="Bemærk! 2 8 2 3 3 2" xfId="42022" xr:uid="{00000000-0005-0000-0000-00008E9A0000}"/>
    <cellStyle name="Bemærk! 2 8 2 3 4" xfId="42020" xr:uid="{00000000-0005-0000-0000-00008C9A0000}"/>
    <cellStyle name="Bemærk! 2 8 3" xfId="19546" xr:uid="{00000000-0005-0000-0000-0000D1370000}"/>
    <cellStyle name="Bemærk! 2 8 3 2" xfId="19547" xr:uid="{00000000-0005-0000-0000-0000D2370000}"/>
    <cellStyle name="Bemærk! 2 8 3 2 2" xfId="42024" xr:uid="{00000000-0005-0000-0000-0000909A0000}"/>
    <cellStyle name="Bemærk! 2 8 3 3" xfId="19548" xr:uid="{00000000-0005-0000-0000-0000D3370000}"/>
    <cellStyle name="Bemærk! 2 8 3 3 2" xfId="42025" xr:uid="{00000000-0005-0000-0000-0000919A0000}"/>
    <cellStyle name="Bemærk! 2 8 3 4" xfId="19549" xr:uid="{00000000-0005-0000-0000-0000D4370000}"/>
    <cellStyle name="Bemærk! 2 8 3 4 2" xfId="42026" xr:uid="{00000000-0005-0000-0000-0000929A0000}"/>
    <cellStyle name="Bemærk! 2 8 3 5" xfId="42023" xr:uid="{00000000-0005-0000-0000-00008F9A0000}"/>
    <cellStyle name="Bemærk! 2 8 4" xfId="19550" xr:uid="{00000000-0005-0000-0000-0000D5370000}"/>
    <cellStyle name="Bemærk! 2 8 4 2" xfId="42027" xr:uid="{00000000-0005-0000-0000-0000939A0000}"/>
    <cellStyle name="Bemærk! 2 8 5" xfId="19551" xr:uid="{00000000-0005-0000-0000-0000D6370000}"/>
    <cellStyle name="Bemærk! 2 8 5 2" xfId="42028" xr:uid="{00000000-0005-0000-0000-0000949A0000}"/>
    <cellStyle name="Bemærk! 2 8 6" xfId="19552" xr:uid="{00000000-0005-0000-0000-0000D7370000}"/>
    <cellStyle name="Bemærk! 2 8 6 2" xfId="42029" xr:uid="{00000000-0005-0000-0000-0000959A0000}"/>
    <cellStyle name="Bemærk! 2 9" xfId="2374" xr:uid="{00000000-0005-0000-0000-0000D8370000}"/>
    <cellStyle name="Bemærk! 2 9 2" xfId="2375" xr:uid="{00000000-0005-0000-0000-0000D9370000}"/>
    <cellStyle name="Bemærk! 2 9 2 2" xfId="6520" xr:uid="{00000000-0005-0000-0000-0000DA370000}"/>
    <cellStyle name="Bemærk! 3" xfId="2376" xr:uid="{00000000-0005-0000-0000-0000DB370000}"/>
    <cellStyle name="Bemærk! 3 2" xfId="2377" xr:uid="{00000000-0005-0000-0000-0000DC370000}"/>
    <cellStyle name="Bemærk! 3 2 2" xfId="2378" xr:uid="{00000000-0005-0000-0000-0000DD370000}"/>
    <cellStyle name="Bemærk! 3 2 2 2" xfId="6521" xr:uid="{00000000-0005-0000-0000-0000DE370000}"/>
    <cellStyle name="Bemærk! 3 3" xfId="2379" xr:uid="{00000000-0005-0000-0000-0000DF370000}"/>
    <cellStyle name="Bemærk! 3 3 2" xfId="2380" xr:uid="{00000000-0005-0000-0000-0000E0370000}"/>
    <cellStyle name="Bemærk! 3 3 2 2" xfId="6522" xr:uid="{00000000-0005-0000-0000-0000E1370000}"/>
    <cellStyle name="Bemærk! 3 4" xfId="2381" xr:uid="{00000000-0005-0000-0000-0000E2370000}"/>
    <cellStyle name="Bemærk! 3 4 2" xfId="2382" xr:uid="{00000000-0005-0000-0000-0000E3370000}"/>
    <cellStyle name="Bemærk! 3 4 2 2" xfId="6523" xr:uid="{00000000-0005-0000-0000-0000E4370000}"/>
    <cellStyle name="Bemærk! 3 5" xfId="2383" xr:uid="{00000000-0005-0000-0000-0000E5370000}"/>
    <cellStyle name="Bemærk! 3 5 2" xfId="6524" xr:uid="{00000000-0005-0000-0000-0000E6370000}"/>
    <cellStyle name="Bemærk! 4" xfId="2384" xr:uid="{00000000-0005-0000-0000-0000E7370000}"/>
    <cellStyle name="Bemærk! 4 2" xfId="2385" xr:uid="{00000000-0005-0000-0000-0000E8370000}"/>
    <cellStyle name="Bemærk! 4 2 2" xfId="6525" xr:uid="{00000000-0005-0000-0000-0000E9370000}"/>
    <cellStyle name="Bemærk! 5" xfId="2386" xr:uid="{00000000-0005-0000-0000-0000EA370000}"/>
    <cellStyle name="Bemærk! 5 2" xfId="2387" xr:uid="{00000000-0005-0000-0000-0000EB370000}"/>
    <cellStyle name="Bemærk! 5 2 2" xfId="6526" xr:uid="{00000000-0005-0000-0000-0000EC370000}"/>
    <cellStyle name="Bemærk! 6" xfId="2388" xr:uid="{00000000-0005-0000-0000-0000ED370000}"/>
    <cellStyle name="Bemærk! 6 2" xfId="2389" xr:uid="{00000000-0005-0000-0000-0000EE370000}"/>
    <cellStyle name="Bemærk! 6 2 2" xfId="2390" xr:uid="{00000000-0005-0000-0000-0000EF370000}"/>
    <cellStyle name="Bemærk! 6 2 2 2" xfId="6527" xr:uid="{00000000-0005-0000-0000-0000F0370000}"/>
    <cellStyle name="Bemærk! 6 3" xfId="2391" xr:uid="{00000000-0005-0000-0000-0000F1370000}"/>
    <cellStyle name="Bemærk! 6 3 2" xfId="6528" xr:uid="{00000000-0005-0000-0000-0000F2370000}"/>
    <cellStyle name="Bemærk! 6 4" xfId="2392" xr:uid="{00000000-0005-0000-0000-0000F3370000}"/>
    <cellStyle name="Bemærk! 6 4 2" xfId="6529" xr:uid="{00000000-0005-0000-0000-0000F4370000}"/>
    <cellStyle name="Bemærk! 7" xfId="2393" xr:uid="{00000000-0005-0000-0000-0000F5370000}"/>
    <cellStyle name="Bemærk! 7 2" xfId="2394" xr:uid="{00000000-0005-0000-0000-0000F6370000}"/>
    <cellStyle name="Bemærk! 7 2 2" xfId="6530" xr:uid="{00000000-0005-0000-0000-0000F7370000}"/>
    <cellStyle name="Bemærk! 8" xfId="2395" xr:uid="{00000000-0005-0000-0000-0000F8370000}"/>
    <cellStyle name="Bemærk! 8 2" xfId="2396" xr:uid="{00000000-0005-0000-0000-0000F9370000}"/>
    <cellStyle name="Bemærk! 8 2 2" xfId="6531" xr:uid="{00000000-0005-0000-0000-0000FA370000}"/>
    <cellStyle name="Bemærk! 9" xfId="2397" xr:uid="{00000000-0005-0000-0000-0000FB370000}"/>
    <cellStyle name="Bemærk! 9 2" xfId="2398" xr:uid="{00000000-0005-0000-0000-0000FC370000}"/>
    <cellStyle name="Bemærk! 9 2 2" xfId="6532" xr:uid="{00000000-0005-0000-0000-0000FD370000}"/>
    <cellStyle name="Beregning 10" xfId="2399" xr:uid="{00000000-0005-0000-0000-0000FE370000}"/>
    <cellStyle name="Beregning 11" xfId="2400" xr:uid="{00000000-0005-0000-0000-0000FF370000}"/>
    <cellStyle name="Beregning 12" xfId="2401" xr:uid="{00000000-0005-0000-0000-000000380000}"/>
    <cellStyle name="Beregning 13" xfId="2402" xr:uid="{00000000-0005-0000-0000-000001380000}"/>
    <cellStyle name="Beregning 14" xfId="2403" xr:uid="{00000000-0005-0000-0000-000002380000}"/>
    <cellStyle name="Beregning 2" xfId="2404" xr:uid="{00000000-0005-0000-0000-000003380000}"/>
    <cellStyle name="Beregning 2 10" xfId="2405" xr:uid="{00000000-0005-0000-0000-000004380000}"/>
    <cellStyle name="Beregning 2 11" xfId="2406" xr:uid="{00000000-0005-0000-0000-000005380000}"/>
    <cellStyle name="Beregning 2 12" xfId="2407" xr:uid="{00000000-0005-0000-0000-000006380000}"/>
    <cellStyle name="Beregning 2 13" xfId="2408" xr:uid="{00000000-0005-0000-0000-000007380000}"/>
    <cellStyle name="Beregning 2 14" xfId="2409" xr:uid="{00000000-0005-0000-0000-000008380000}"/>
    <cellStyle name="Beregning 2 15" xfId="2410" xr:uid="{00000000-0005-0000-0000-000009380000}"/>
    <cellStyle name="Beregning 2 16" xfId="4913" xr:uid="{00000000-0005-0000-0000-00000A380000}"/>
    <cellStyle name="Beregning 2 2" xfId="2411" xr:uid="{00000000-0005-0000-0000-00000B380000}"/>
    <cellStyle name="Beregning 2 2 2" xfId="2412" xr:uid="{00000000-0005-0000-0000-00000C380000}"/>
    <cellStyle name="Beregning 2 2 3" xfId="2413" xr:uid="{00000000-0005-0000-0000-00000D380000}"/>
    <cellStyle name="Beregning 2 3" xfId="2414" xr:uid="{00000000-0005-0000-0000-00000E380000}"/>
    <cellStyle name="Beregning 2 3 2" xfId="2415" xr:uid="{00000000-0005-0000-0000-00000F380000}"/>
    <cellStyle name="Beregning 2 3 3" xfId="2416" xr:uid="{00000000-0005-0000-0000-000010380000}"/>
    <cellStyle name="Beregning 2 4" xfId="2417" xr:uid="{00000000-0005-0000-0000-000011380000}"/>
    <cellStyle name="Beregning 2 4 2" xfId="2418" xr:uid="{00000000-0005-0000-0000-000012380000}"/>
    <cellStyle name="Beregning 2 4 3" xfId="2419" xr:uid="{00000000-0005-0000-0000-000013380000}"/>
    <cellStyle name="Beregning 2 5" xfId="2420" xr:uid="{00000000-0005-0000-0000-000014380000}"/>
    <cellStyle name="Beregning 2 5 2" xfId="2421" xr:uid="{00000000-0005-0000-0000-000015380000}"/>
    <cellStyle name="Beregning 2 5 3" xfId="2422" xr:uid="{00000000-0005-0000-0000-000016380000}"/>
    <cellStyle name="Beregning 2 6" xfId="2423" xr:uid="{00000000-0005-0000-0000-000017380000}"/>
    <cellStyle name="Beregning 2 7" xfId="2424" xr:uid="{00000000-0005-0000-0000-000018380000}"/>
    <cellStyle name="Beregning 2 8" xfId="2425" xr:uid="{00000000-0005-0000-0000-000019380000}"/>
    <cellStyle name="Beregning 2 9" xfId="2426" xr:uid="{00000000-0005-0000-0000-00001A380000}"/>
    <cellStyle name="Beregning 3" xfId="2427" xr:uid="{00000000-0005-0000-0000-00001B380000}"/>
    <cellStyle name="Beregning 3 2" xfId="2428" xr:uid="{00000000-0005-0000-0000-00001C380000}"/>
    <cellStyle name="Beregning 3 3" xfId="2429" xr:uid="{00000000-0005-0000-0000-00001D380000}"/>
    <cellStyle name="Beregning 3 4" xfId="2430" xr:uid="{00000000-0005-0000-0000-00001E380000}"/>
    <cellStyle name="Beregning 3 5" xfId="2431" xr:uid="{00000000-0005-0000-0000-00001F380000}"/>
    <cellStyle name="Beregning 4" xfId="2432" xr:uid="{00000000-0005-0000-0000-000020380000}"/>
    <cellStyle name="Beregning 4 2" xfId="2433" xr:uid="{00000000-0005-0000-0000-000021380000}"/>
    <cellStyle name="Beregning 4 3" xfId="2434" xr:uid="{00000000-0005-0000-0000-000022380000}"/>
    <cellStyle name="Beregning 5" xfId="2435" xr:uid="{00000000-0005-0000-0000-000023380000}"/>
    <cellStyle name="Beregning 5 2" xfId="2436" xr:uid="{00000000-0005-0000-0000-000024380000}"/>
    <cellStyle name="Beregning 5 3" xfId="2437" xr:uid="{00000000-0005-0000-0000-000025380000}"/>
    <cellStyle name="Beregning 6" xfId="2438" xr:uid="{00000000-0005-0000-0000-000026380000}"/>
    <cellStyle name="Beregning 6 2" xfId="2439" xr:uid="{00000000-0005-0000-0000-000027380000}"/>
    <cellStyle name="Beregning 6 3" xfId="2440" xr:uid="{00000000-0005-0000-0000-000028380000}"/>
    <cellStyle name="Beregning 7" xfId="2441" xr:uid="{00000000-0005-0000-0000-000029380000}"/>
    <cellStyle name="Beregning 8" xfId="2442" xr:uid="{00000000-0005-0000-0000-00002A380000}"/>
    <cellStyle name="Beregning 9" xfId="2443" xr:uid="{00000000-0005-0000-0000-00002B380000}"/>
    <cellStyle name="Calculation" xfId="2444" builtinId="22" customBuiltin="1"/>
    <cellStyle name="Calculation 2" xfId="2445" xr:uid="{00000000-0005-0000-0000-00002D380000}"/>
    <cellStyle name="Calculation 2 2" xfId="2446" xr:uid="{00000000-0005-0000-0000-00002E380000}"/>
    <cellStyle name="Calculation 2 3" xfId="5006" xr:uid="{00000000-0005-0000-0000-00002F380000}"/>
    <cellStyle name="Calculation 2 4" xfId="27172" xr:uid="{00000000-0005-0000-0000-000019000000}"/>
    <cellStyle name="Calculation 3" xfId="2447" xr:uid="{00000000-0005-0000-0000-000030380000}"/>
    <cellStyle name="Calculation 3 2" xfId="5007" xr:uid="{00000000-0005-0000-0000-000031380000}"/>
    <cellStyle name="Calculation 4" xfId="27115" xr:uid="{00000000-0005-0000-0000-000032380000}"/>
    <cellStyle name="Calculation 5" xfId="28270" xr:uid="{00000000-0005-0000-0000-0000969A0000}"/>
    <cellStyle name="Check Cell" xfId="2448" builtinId="23" customBuiltin="1"/>
    <cellStyle name="Check Cell 2" xfId="2449" xr:uid="{00000000-0005-0000-0000-000034380000}"/>
    <cellStyle name="Check Cell 2 2" xfId="2450" xr:uid="{00000000-0005-0000-0000-000035380000}"/>
    <cellStyle name="Check Cell 2 3" xfId="27173" xr:uid="{00000000-0005-0000-0000-00001A000000}"/>
    <cellStyle name="Check Cell 3" xfId="5008" xr:uid="{00000000-0005-0000-0000-000036380000}"/>
    <cellStyle name="Check Cell 4" xfId="28271" xr:uid="{00000000-0005-0000-0000-0000979A0000}"/>
    <cellStyle name="Comma" xfId="4895" builtinId="3"/>
    <cellStyle name="Comma [0] 2" xfId="32708" xr:uid="{00000000-0005-0000-0000-0000989A0000}"/>
    <cellStyle name="Comma 10" xfId="4964" xr:uid="{00000000-0005-0000-0000-000039380000}"/>
    <cellStyle name="Comma 10 2" xfId="8236" xr:uid="{00000000-0005-0000-0000-00003A380000}"/>
    <cellStyle name="Comma 10 2 2" xfId="30891" xr:uid="{00000000-0005-0000-0000-00009A9A0000}"/>
    <cellStyle name="Comma 10 3" xfId="10014" xr:uid="{00000000-0005-0000-0000-00003B380000}"/>
    <cellStyle name="Comma 10 3 2" xfId="32663" xr:uid="{00000000-0005-0000-0000-00009B9A0000}"/>
    <cellStyle name="Comma 10 4" xfId="29069" xr:uid="{00000000-0005-0000-0000-0000999A0000}"/>
    <cellStyle name="Comma 11" xfId="4966" xr:uid="{00000000-0005-0000-0000-00003C380000}"/>
    <cellStyle name="Comma 11 2" xfId="8238" xr:uid="{00000000-0005-0000-0000-00003D380000}"/>
    <cellStyle name="Comma 11 2 2" xfId="30893" xr:uid="{00000000-0005-0000-0000-00009D9A0000}"/>
    <cellStyle name="Comma 11 3" xfId="10016" xr:uid="{00000000-0005-0000-0000-00003E380000}"/>
    <cellStyle name="Comma 11 3 2" xfId="32665" xr:uid="{00000000-0005-0000-0000-00009E9A0000}"/>
    <cellStyle name="Comma 11 4" xfId="29071" xr:uid="{00000000-0005-0000-0000-00009C9A0000}"/>
    <cellStyle name="Comma 12" xfId="5032" xr:uid="{00000000-0005-0000-0000-00003F380000}"/>
    <cellStyle name="Comma 12 2" xfId="5100" xr:uid="{00000000-0005-0000-0000-000040380000}"/>
    <cellStyle name="Comma 12 2 2" xfId="29100" xr:uid="{00000000-0005-0000-0000-0000A09A0000}"/>
    <cellStyle name="Comma 12 3" xfId="8240" xr:uid="{00000000-0005-0000-0000-000041380000}"/>
    <cellStyle name="Comma 12 3 2" xfId="30895" xr:uid="{00000000-0005-0000-0000-0000A19A0000}"/>
    <cellStyle name="Comma 12 4" xfId="10018" xr:uid="{00000000-0005-0000-0000-000042380000}"/>
    <cellStyle name="Comma 12 4 2" xfId="32667" xr:uid="{00000000-0005-0000-0000-0000A29A0000}"/>
    <cellStyle name="Comma 12 5" xfId="29074" xr:uid="{00000000-0005-0000-0000-00009F9A0000}"/>
    <cellStyle name="Comma 13" xfId="5035" xr:uid="{00000000-0005-0000-0000-000043380000}"/>
    <cellStyle name="Comma 13 2" xfId="5101" xr:uid="{00000000-0005-0000-0000-000044380000}"/>
    <cellStyle name="Comma 13 2 2" xfId="29101" xr:uid="{00000000-0005-0000-0000-0000A49A0000}"/>
    <cellStyle name="Comma 13 3" xfId="8242" xr:uid="{00000000-0005-0000-0000-000045380000}"/>
    <cellStyle name="Comma 13 3 2" xfId="30897" xr:uid="{00000000-0005-0000-0000-0000A59A0000}"/>
    <cellStyle name="Comma 13 4" xfId="10020" xr:uid="{00000000-0005-0000-0000-000046380000}"/>
    <cellStyle name="Comma 13 4 2" xfId="32669" xr:uid="{00000000-0005-0000-0000-0000A69A0000}"/>
    <cellStyle name="Comma 13 5" xfId="29076" xr:uid="{00000000-0005-0000-0000-0000A39A0000}"/>
    <cellStyle name="Comma 14" xfId="5036" xr:uid="{00000000-0005-0000-0000-000047380000}"/>
    <cellStyle name="Comma 14 2" xfId="8243" xr:uid="{00000000-0005-0000-0000-000048380000}"/>
    <cellStyle name="Comma 14 2 2" xfId="30898" xr:uid="{00000000-0005-0000-0000-0000A89A0000}"/>
    <cellStyle name="Comma 14 3" xfId="10021" xr:uid="{00000000-0005-0000-0000-000049380000}"/>
    <cellStyle name="Comma 14 3 2" xfId="32670" xr:uid="{00000000-0005-0000-0000-0000A99A0000}"/>
    <cellStyle name="Comma 14 4" xfId="29077" xr:uid="{00000000-0005-0000-0000-0000A79A0000}"/>
    <cellStyle name="Comma 15" xfId="5037" xr:uid="{00000000-0005-0000-0000-00004A380000}"/>
    <cellStyle name="Comma 15 2" xfId="8244" xr:uid="{00000000-0005-0000-0000-00004B380000}"/>
    <cellStyle name="Comma 15 2 2" xfId="30899" xr:uid="{00000000-0005-0000-0000-0000AB9A0000}"/>
    <cellStyle name="Comma 15 3" xfId="10022" xr:uid="{00000000-0005-0000-0000-00004C380000}"/>
    <cellStyle name="Comma 15 3 2" xfId="32671" xr:uid="{00000000-0005-0000-0000-0000AC9A0000}"/>
    <cellStyle name="Comma 15 4" xfId="29078" xr:uid="{00000000-0005-0000-0000-0000AA9A0000}"/>
    <cellStyle name="Comma 16" xfId="5039" xr:uid="{00000000-0005-0000-0000-00004D380000}"/>
    <cellStyle name="Comma 16 2" xfId="8246" xr:uid="{00000000-0005-0000-0000-00004E380000}"/>
    <cellStyle name="Comma 16 2 2" xfId="30901" xr:uid="{00000000-0005-0000-0000-0000AE9A0000}"/>
    <cellStyle name="Comma 16 3" xfId="10024" xr:uid="{00000000-0005-0000-0000-00004F380000}"/>
    <cellStyle name="Comma 16 3 2" xfId="32673" xr:uid="{00000000-0005-0000-0000-0000AF9A0000}"/>
    <cellStyle name="Comma 16 4" xfId="29080" xr:uid="{00000000-0005-0000-0000-0000AD9A0000}"/>
    <cellStyle name="Comma 17" xfId="5040" xr:uid="{00000000-0005-0000-0000-000050380000}"/>
    <cellStyle name="Comma 17 2" xfId="8247" xr:uid="{00000000-0005-0000-0000-000051380000}"/>
    <cellStyle name="Comma 17 2 2" xfId="30902" xr:uid="{00000000-0005-0000-0000-0000B19A0000}"/>
    <cellStyle name="Comma 17 3" xfId="10025" xr:uid="{00000000-0005-0000-0000-000052380000}"/>
    <cellStyle name="Comma 17 3 2" xfId="32674" xr:uid="{00000000-0005-0000-0000-0000B29A0000}"/>
    <cellStyle name="Comma 17 4" xfId="29081" xr:uid="{00000000-0005-0000-0000-0000B09A0000}"/>
    <cellStyle name="Comma 18" xfId="5042" xr:uid="{00000000-0005-0000-0000-000053380000}"/>
    <cellStyle name="Comma 18 2" xfId="8249" xr:uid="{00000000-0005-0000-0000-000054380000}"/>
    <cellStyle name="Comma 18 2 2" xfId="30904" xr:uid="{00000000-0005-0000-0000-0000B49A0000}"/>
    <cellStyle name="Comma 18 3" xfId="10027" xr:uid="{00000000-0005-0000-0000-000055380000}"/>
    <cellStyle name="Comma 18 3 2" xfId="32676" xr:uid="{00000000-0005-0000-0000-0000B59A0000}"/>
    <cellStyle name="Comma 18 4" xfId="29083" xr:uid="{00000000-0005-0000-0000-0000B39A0000}"/>
    <cellStyle name="Comma 19" xfId="5043" xr:uid="{00000000-0005-0000-0000-000056380000}"/>
    <cellStyle name="Comma 19 2" xfId="8250" xr:uid="{00000000-0005-0000-0000-000057380000}"/>
    <cellStyle name="Comma 19 2 2" xfId="30905" xr:uid="{00000000-0005-0000-0000-0000B79A0000}"/>
    <cellStyle name="Comma 19 3" xfId="10028" xr:uid="{00000000-0005-0000-0000-000058380000}"/>
    <cellStyle name="Comma 19 3 2" xfId="32677" xr:uid="{00000000-0005-0000-0000-0000B89A0000}"/>
    <cellStyle name="Comma 19 4" xfId="29084" xr:uid="{00000000-0005-0000-0000-0000B69A0000}"/>
    <cellStyle name="Comma 2" xfId="4856" xr:uid="{00000000-0005-0000-0000-000059380000}"/>
    <cellStyle name="Comma 2 2" xfId="2451" xr:uid="{00000000-0005-0000-0000-00005A380000}"/>
    <cellStyle name="Comma 2 2 2" xfId="4857" xr:uid="{00000000-0005-0000-0000-00005B380000}"/>
    <cellStyle name="Comma 2 2 2 2" xfId="29045" xr:uid="{00000000-0005-0000-0000-0000BB9A0000}"/>
    <cellStyle name="Comma 2 2 3" xfId="4899" xr:uid="{00000000-0005-0000-0000-00005C380000}"/>
    <cellStyle name="Comma 2 2 4" xfId="28272" xr:uid="{00000000-0005-0000-0000-0000BA9A0000}"/>
    <cellStyle name="Comma 2 3" xfId="2452" xr:uid="{00000000-0005-0000-0000-00005D380000}"/>
    <cellStyle name="Comma 2 3 2" xfId="5009" xr:uid="{00000000-0005-0000-0000-00005E380000}"/>
    <cellStyle name="Comma 2 3 2 2" xfId="29072" xr:uid="{00000000-0005-0000-0000-0000BD9A0000}"/>
    <cellStyle name="Comma 2 3 3" xfId="19553" xr:uid="{00000000-0005-0000-0000-00005F380000}"/>
    <cellStyle name="Comma 2 3 3 2" xfId="19554" xr:uid="{00000000-0005-0000-0000-000060380000}"/>
    <cellStyle name="Comma 2 3 3 2 2" xfId="42031" xr:uid="{00000000-0005-0000-0000-0000BF9A0000}"/>
    <cellStyle name="Comma 2 3 3 3" xfId="19555" xr:uid="{00000000-0005-0000-0000-000061380000}"/>
    <cellStyle name="Comma 2 3 3 3 2" xfId="42032" xr:uid="{00000000-0005-0000-0000-0000C09A0000}"/>
    <cellStyle name="Comma 2 3 3 4" xfId="42030" xr:uid="{00000000-0005-0000-0000-0000BE9A0000}"/>
    <cellStyle name="Comma 2 3 4" xfId="28273" xr:uid="{00000000-0005-0000-0000-0000BC9A0000}"/>
    <cellStyle name="Comma 2 4" xfId="2453" xr:uid="{00000000-0005-0000-0000-000062380000}"/>
    <cellStyle name="Comma 2 4 2" xfId="5010" xr:uid="{00000000-0005-0000-0000-000063380000}"/>
    <cellStyle name="Comma 2 4 3" xfId="19556" xr:uid="{00000000-0005-0000-0000-000064380000}"/>
    <cellStyle name="Comma 2 4 3 2" xfId="42033" xr:uid="{00000000-0005-0000-0000-0000C19A0000}"/>
    <cellStyle name="Comma 2 4 4" xfId="19557" xr:uid="{00000000-0005-0000-0000-000065380000}"/>
    <cellStyle name="Comma 2 4 4 2" xfId="42034" xr:uid="{00000000-0005-0000-0000-0000C29A0000}"/>
    <cellStyle name="Comma 2 5" xfId="4898" xr:uid="{00000000-0005-0000-0000-000066380000}"/>
    <cellStyle name="Comma 2 5 2" xfId="8222" xr:uid="{00000000-0005-0000-0000-000067380000}"/>
    <cellStyle name="Comma 2 5 2 2" xfId="30877" xr:uid="{00000000-0005-0000-0000-0000C49A0000}"/>
    <cellStyle name="Comma 2 5 3" xfId="10000" xr:uid="{00000000-0005-0000-0000-000068380000}"/>
    <cellStyle name="Comma 2 5 3 2" xfId="32649" xr:uid="{00000000-0005-0000-0000-0000C59A0000}"/>
    <cellStyle name="Comma 2 5 4" xfId="29054" xr:uid="{00000000-0005-0000-0000-0000C39A0000}"/>
    <cellStyle name="Comma 2 6" xfId="19558" xr:uid="{00000000-0005-0000-0000-000069380000}"/>
    <cellStyle name="Comma 2 6 2" xfId="42035" xr:uid="{00000000-0005-0000-0000-0000C69A0000}"/>
    <cellStyle name="Comma 2 7" xfId="19559" xr:uid="{00000000-0005-0000-0000-00006A380000}"/>
    <cellStyle name="Comma 2 7 2" xfId="42036" xr:uid="{00000000-0005-0000-0000-0000C79A0000}"/>
    <cellStyle name="Comma 2 8" xfId="29044" xr:uid="{00000000-0005-0000-0000-0000B99A0000}"/>
    <cellStyle name="Comma 20" xfId="5044" xr:uid="{00000000-0005-0000-0000-00006B380000}"/>
    <cellStyle name="Comma 20 2" xfId="8251" xr:uid="{00000000-0005-0000-0000-00006C380000}"/>
    <cellStyle name="Comma 20 2 2" xfId="30906" xr:uid="{00000000-0005-0000-0000-0000C99A0000}"/>
    <cellStyle name="Comma 20 3" xfId="10029" xr:uid="{00000000-0005-0000-0000-00006D380000}"/>
    <cellStyle name="Comma 20 3 2" xfId="32678" xr:uid="{00000000-0005-0000-0000-0000CA9A0000}"/>
    <cellStyle name="Comma 20 4" xfId="29085" xr:uid="{00000000-0005-0000-0000-0000C89A0000}"/>
    <cellStyle name="Comma 21" xfId="5083" xr:uid="{00000000-0005-0000-0000-00006E380000}"/>
    <cellStyle name="Comma 21 2" xfId="8261" xr:uid="{00000000-0005-0000-0000-00006F380000}"/>
    <cellStyle name="Comma 21 2 2" xfId="30916" xr:uid="{00000000-0005-0000-0000-0000CC9A0000}"/>
    <cellStyle name="Comma 21 3" xfId="10039" xr:uid="{00000000-0005-0000-0000-000070380000}"/>
    <cellStyle name="Comma 21 3 2" xfId="32688" xr:uid="{00000000-0005-0000-0000-0000CD9A0000}"/>
    <cellStyle name="Comma 21 4" xfId="29096" xr:uid="{00000000-0005-0000-0000-0000CB9A0000}"/>
    <cellStyle name="Comma 22" xfId="5084" xr:uid="{00000000-0005-0000-0000-000071380000}"/>
    <cellStyle name="Comma 22 2" xfId="8262" xr:uid="{00000000-0005-0000-0000-000072380000}"/>
    <cellStyle name="Comma 22 2 2" xfId="30917" xr:uid="{00000000-0005-0000-0000-0000CF9A0000}"/>
    <cellStyle name="Comma 22 3" xfId="10040" xr:uid="{00000000-0005-0000-0000-000073380000}"/>
    <cellStyle name="Comma 22 3 2" xfId="32689" xr:uid="{00000000-0005-0000-0000-0000D09A0000}"/>
    <cellStyle name="Comma 22 4" xfId="29097" xr:uid="{00000000-0005-0000-0000-0000CE9A0000}"/>
    <cellStyle name="Comma 23" xfId="5088" xr:uid="{00000000-0005-0000-0000-000074380000}"/>
    <cellStyle name="Comma 23 2" xfId="8264" xr:uid="{00000000-0005-0000-0000-000075380000}"/>
    <cellStyle name="Comma 23 2 2" xfId="30919" xr:uid="{00000000-0005-0000-0000-0000D29A0000}"/>
    <cellStyle name="Comma 23 3" xfId="10042" xr:uid="{00000000-0005-0000-0000-000076380000}"/>
    <cellStyle name="Comma 23 3 2" xfId="32691" xr:uid="{00000000-0005-0000-0000-0000D39A0000}"/>
    <cellStyle name="Comma 23 4" xfId="29099" xr:uid="{00000000-0005-0000-0000-0000D19A0000}"/>
    <cellStyle name="Comma 24" xfId="4896" xr:uid="{00000000-0005-0000-0000-000077380000}"/>
    <cellStyle name="Comma 25" xfId="10067" xr:uid="{00000000-0005-0000-0000-000078380000}"/>
    <cellStyle name="Comma 25 2" xfId="32710" xr:uid="{00000000-0005-0000-0000-0000D49A0000}"/>
    <cellStyle name="Comma 26" xfId="10070" xr:uid="{00000000-0005-0000-0000-000079380000}"/>
    <cellStyle name="Comma 26 2" xfId="32713" xr:uid="{00000000-0005-0000-0000-0000D59A0000}"/>
    <cellStyle name="Comma 27" xfId="10071" xr:uid="{00000000-0005-0000-0000-00007A380000}"/>
    <cellStyle name="Comma 27 2" xfId="32714" xr:uid="{00000000-0005-0000-0000-0000D69A0000}"/>
    <cellStyle name="Comma 28" xfId="27088" xr:uid="{00000000-0005-0000-0000-00007B380000}"/>
    <cellStyle name="Comma 28 2" xfId="49503" xr:uid="{00000000-0005-0000-0000-0000D79A0000}"/>
    <cellStyle name="Comma 29" xfId="27090" xr:uid="{00000000-0005-0000-0000-00007C380000}"/>
    <cellStyle name="Comma 29 2" xfId="49505" xr:uid="{00000000-0005-0000-0000-0000D89A0000}"/>
    <cellStyle name="Comma 3" xfId="2454" xr:uid="{00000000-0005-0000-0000-00007D380000}"/>
    <cellStyle name="Comma 3 2" xfId="4858" xr:uid="{00000000-0005-0000-0000-00007E380000}"/>
    <cellStyle name="Comma 3 2 2" xfId="8217" xr:uid="{00000000-0005-0000-0000-00007F380000}"/>
    <cellStyle name="Comma 3 2 2 2" xfId="30872" xr:uid="{00000000-0005-0000-0000-0000DB9A0000}"/>
    <cellStyle name="Comma 3 2 3" xfId="9995" xr:uid="{00000000-0005-0000-0000-000080380000}"/>
    <cellStyle name="Comma 3 2 3 2" xfId="32644" xr:uid="{00000000-0005-0000-0000-0000DC9A0000}"/>
    <cellStyle name="Comma 3 2 4" xfId="29046" xr:uid="{00000000-0005-0000-0000-0000DA9A0000}"/>
    <cellStyle name="Comma 3 3" xfId="4947" xr:uid="{00000000-0005-0000-0000-000081380000}"/>
    <cellStyle name="Comma 3 3 2" xfId="29056" xr:uid="{00000000-0005-0000-0000-0000DD9A0000}"/>
    <cellStyle name="Comma 3 4" xfId="28274" xr:uid="{00000000-0005-0000-0000-0000D99A0000}"/>
    <cellStyle name="Comma 30" xfId="27099" xr:uid="{00000000-0005-0000-0000-000082380000}"/>
    <cellStyle name="Comma 30 2" xfId="49506" xr:uid="{00000000-0005-0000-0000-0000DE9A0000}"/>
    <cellStyle name="Comma 31" xfId="27100" xr:uid="{00000000-0005-0000-0000-000083380000}"/>
    <cellStyle name="Comma 31 2" xfId="49507" xr:uid="{00000000-0005-0000-0000-0000DF9A0000}"/>
    <cellStyle name="Comma 32" xfId="27103" xr:uid="{00000000-0005-0000-0000-000084380000}"/>
    <cellStyle name="Comma 32 2" xfId="49509" xr:uid="{00000000-0005-0000-0000-0000E09A0000}"/>
    <cellStyle name="Comma 33" xfId="27104" xr:uid="{00000000-0005-0000-0000-000085380000}"/>
    <cellStyle name="Comma 33 2" xfId="49510" xr:uid="{00000000-0005-0000-0000-0000E19A0000}"/>
    <cellStyle name="Comma 34" xfId="27142" xr:uid="{00000000-0005-0000-0000-000086380000}"/>
    <cellStyle name="Comma 34 2" xfId="49533" xr:uid="{00000000-0005-0000-0000-0000E29A0000}"/>
    <cellStyle name="Comma 35" xfId="29053" xr:uid="{00000000-0005-0000-0000-0000E39A0000}"/>
    <cellStyle name="Comma 36" xfId="49540" xr:uid="{00000000-0005-0000-0000-0000E49A0000}"/>
    <cellStyle name="Comma 37" xfId="49544" xr:uid="{00000000-0005-0000-0000-0000E59A0000}"/>
    <cellStyle name="Comma 38" xfId="49542" xr:uid="{00000000-0005-0000-0000-0000E69A0000}"/>
    <cellStyle name="Comma 4" xfId="2455" xr:uid="{00000000-0005-0000-0000-000087380000}"/>
    <cellStyle name="Comma 4 2" xfId="4860" xr:uid="{00000000-0005-0000-0000-000088380000}"/>
    <cellStyle name="Comma 4 2 2" xfId="19560" xr:uid="{00000000-0005-0000-0000-000089380000}"/>
    <cellStyle name="Comma 4 2 2 2" xfId="42037" xr:uid="{00000000-0005-0000-0000-0000E89A0000}"/>
    <cellStyle name="Comma 4 2 3" xfId="19561" xr:uid="{00000000-0005-0000-0000-00008A380000}"/>
    <cellStyle name="Comma 4 2 3 2" xfId="42038" xr:uid="{00000000-0005-0000-0000-0000E99A0000}"/>
    <cellStyle name="Comma 4 2 4" xfId="29048" xr:uid="{00000000-0005-0000-0000-0000E79A0000}"/>
    <cellStyle name="Comma 4 3" xfId="4859" xr:uid="{00000000-0005-0000-0000-00008B380000}"/>
    <cellStyle name="Comma 4 3 2" xfId="29047" xr:uid="{00000000-0005-0000-0000-0000EA9A0000}"/>
    <cellStyle name="Comma 4 4" xfId="4955" xr:uid="{00000000-0005-0000-0000-00008C380000}"/>
    <cellStyle name="Comma 4 4 2" xfId="8227" xr:uid="{00000000-0005-0000-0000-00008D380000}"/>
    <cellStyle name="Comma 4 4 2 2" xfId="30882" xr:uid="{00000000-0005-0000-0000-0000EC9A0000}"/>
    <cellStyle name="Comma 4 4 3" xfId="10005" xr:uid="{00000000-0005-0000-0000-00008E380000}"/>
    <cellStyle name="Comma 4 4 3 2" xfId="32654" xr:uid="{00000000-0005-0000-0000-0000ED9A0000}"/>
    <cellStyle name="Comma 4 4 4" xfId="29060" xr:uid="{00000000-0005-0000-0000-0000EB9A0000}"/>
    <cellStyle name="Comma 4 5" xfId="6533" xr:uid="{00000000-0005-0000-0000-00008F380000}"/>
    <cellStyle name="Comma 49" xfId="49545" xr:uid="{8DA72CA7-E546-4A4E-BC71-0ADE2ECB0361}"/>
    <cellStyle name="Comma 5" xfId="4957" xr:uid="{00000000-0005-0000-0000-000090380000}"/>
    <cellStyle name="Comma 5 2" xfId="8229" xr:uid="{00000000-0005-0000-0000-000091380000}"/>
    <cellStyle name="Comma 5 2 2" xfId="30884" xr:uid="{00000000-0005-0000-0000-0000EF9A0000}"/>
    <cellStyle name="Comma 5 3" xfId="10007" xr:uid="{00000000-0005-0000-0000-000092380000}"/>
    <cellStyle name="Comma 5 3 2" xfId="32656" xr:uid="{00000000-0005-0000-0000-0000F09A0000}"/>
    <cellStyle name="Comma 5 4" xfId="19562" xr:uid="{00000000-0005-0000-0000-000093380000}"/>
    <cellStyle name="Comma 5 4 2" xfId="42039" xr:uid="{00000000-0005-0000-0000-0000F19A0000}"/>
    <cellStyle name="Comma 5 5" xfId="29062" xr:uid="{00000000-0005-0000-0000-0000EE9A0000}"/>
    <cellStyle name="Comma 57" xfId="10049" xr:uid="{00000000-0005-0000-0000-000094380000}"/>
    <cellStyle name="Comma 57 2" xfId="32698" xr:uid="{00000000-0005-0000-0000-0000F29A0000}"/>
    <cellStyle name="Comma 6" xfId="4958" xr:uid="{00000000-0005-0000-0000-000095380000}"/>
    <cellStyle name="Comma 6 2" xfId="5102" xr:uid="{00000000-0005-0000-0000-000096380000}"/>
    <cellStyle name="Comma 6 2 2" xfId="29102" xr:uid="{00000000-0005-0000-0000-0000F49A0000}"/>
    <cellStyle name="Comma 6 3" xfId="8230" xr:uid="{00000000-0005-0000-0000-000097380000}"/>
    <cellStyle name="Comma 6 3 2" xfId="30885" xr:uid="{00000000-0005-0000-0000-0000F59A0000}"/>
    <cellStyle name="Comma 6 4" xfId="10008" xr:uid="{00000000-0005-0000-0000-000098380000}"/>
    <cellStyle name="Comma 6 4 2" xfId="32657" xr:uid="{00000000-0005-0000-0000-0000F69A0000}"/>
    <cellStyle name="Comma 6 5" xfId="29063" xr:uid="{00000000-0005-0000-0000-0000F39A0000}"/>
    <cellStyle name="Comma 7" xfId="4959" xr:uid="{00000000-0005-0000-0000-000099380000}"/>
    <cellStyle name="Comma 7 2" xfId="5103" xr:uid="{00000000-0005-0000-0000-00009A380000}"/>
    <cellStyle name="Comma 7 2 2" xfId="29103" xr:uid="{00000000-0005-0000-0000-0000F89A0000}"/>
    <cellStyle name="Comma 7 3" xfId="8231" xr:uid="{00000000-0005-0000-0000-00009B380000}"/>
    <cellStyle name="Comma 7 3 2" xfId="30886" xr:uid="{00000000-0005-0000-0000-0000F99A0000}"/>
    <cellStyle name="Comma 7 4" xfId="10009" xr:uid="{00000000-0005-0000-0000-00009C380000}"/>
    <cellStyle name="Comma 7 4 2" xfId="32658" xr:uid="{00000000-0005-0000-0000-0000FA9A0000}"/>
    <cellStyle name="Comma 7 5" xfId="29064" xr:uid="{00000000-0005-0000-0000-0000F79A0000}"/>
    <cellStyle name="Comma 8" xfId="4960" xr:uid="{00000000-0005-0000-0000-00009D380000}"/>
    <cellStyle name="Comma 8 2" xfId="8232" xr:uid="{00000000-0005-0000-0000-00009E380000}"/>
    <cellStyle name="Comma 8 2 2" xfId="30887" xr:uid="{00000000-0005-0000-0000-0000FC9A0000}"/>
    <cellStyle name="Comma 8 3" xfId="10010" xr:uid="{00000000-0005-0000-0000-00009F380000}"/>
    <cellStyle name="Comma 8 3 2" xfId="32659" xr:uid="{00000000-0005-0000-0000-0000FD9A0000}"/>
    <cellStyle name="Comma 8 4" xfId="29065" xr:uid="{00000000-0005-0000-0000-0000FB9A0000}"/>
    <cellStyle name="Comma 9" xfId="4961" xr:uid="{00000000-0005-0000-0000-0000A0380000}"/>
    <cellStyle name="Comma 9 2" xfId="8233" xr:uid="{00000000-0005-0000-0000-0000A1380000}"/>
    <cellStyle name="Comma 9 2 2" xfId="30888" xr:uid="{00000000-0005-0000-0000-0000FF9A0000}"/>
    <cellStyle name="Comma 9 3" xfId="10011" xr:uid="{00000000-0005-0000-0000-0000A2380000}"/>
    <cellStyle name="Comma 9 3 2" xfId="32660" xr:uid="{00000000-0005-0000-0000-0000009B0000}"/>
    <cellStyle name="Comma 9 4" xfId="29066" xr:uid="{00000000-0005-0000-0000-0000FE9A0000}"/>
    <cellStyle name="Currency 2" xfId="5045" xr:uid="{00000000-0005-0000-0000-0000A3380000}"/>
    <cellStyle name="Currency 2 2" xfId="5046" xr:uid="{00000000-0005-0000-0000-0000A4380000}"/>
    <cellStyle name="Currency 3" xfId="5047" xr:uid="{00000000-0005-0000-0000-0000A5380000}"/>
    <cellStyle name="Default Column Data" xfId="2456" xr:uid="{00000000-0005-0000-0000-0000A6380000}"/>
    <cellStyle name="Dezimal [0]_Customer and Claim Informations" xfId="5048" xr:uid="{00000000-0005-0000-0000-0000A7380000}"/>
    <cellStyle name="Dezimal 2" xfId="5049" xr:uid="{00000000-0005-0000-0000-0000A8380000}"/>
    <cellStyle name="Dezimal 2 2" xfId="29086" xr:uid="{00000000-0005-0000-0000-0000029B0000}"/>
    <cellStyle name="Dezimal_Customer and Claim Informations" xfId="5050" xr:uid="{00000000-0005-0000-0000-0000A9380000}"/>
    <cellStyle name="données" xfId="5092" xr:uid="{00000000-0005-0000-0000-0000AA380000}"/>
    <cellStyle name="donnéesbord" xfId="5093" xr:uid="{00000000-0005-0000-0000-0000AB380000}"/>
    <cellStyle name="Euro" xfId="2457" xr:uid="{00000000-0005-0000-0000-0000AC380000}"/>
    <cellStyle name="Euro 2" xfId="2458" xr:uid="{00000000-0005-0000-0000-0000AD380000}"/>
    <cellStyle name="Euro 2 2" xfId="6534" xr:uid="{00000000-0005-0000-0000-0000AE380000}"/>
    <cellStyle name="Euro 3" xfId="5051" xr:uid="{00000000-0005-0000-0000-0000AF380000}"/>
    <cellStyle name="Explanatory Text" xfId="2459" builtinId="53" customBuiltin="1"/>
    <cellStyle name="Explanatory Text 2" xfId="2460" xr:uid="{00000000-0005-0000-0000-0000B1380000}"/>
    <cellStyle name="Explanatory Text 2 2" xfId="2461" xr:uid="{00000000-0005-0000-0000-0000B2380000}"/>
    <cellStyle name="Explanatory Text 2 3" xfId="27174" xr:uid="{00000000-0005-0000-0000-00001C000000}"/>
    <cellStyle name="Explanatory Text 3" xfId="5011" xr:uid="{00000000-0005-0000-0000-0000B3380000}"/>
    <cellStyle name="Explanatory Text 4" xfId="28275" xr:uid="{00000000-0005-0000-0000-0000049B0000}"/>
    <cellStyle name="Followed Hyperlink 2" xfId="2462" xr:uid="{00000000-0005-0000-0000-0000B4380000}"/>
    <cellStyle name="Forklarende tekst 10" xfId="2463" xr:uid="{00000000-0005-0000-0000-0000B5380000}"/>
    <cellStyle name="Forklarende tekst 11" xfId="2464" xr:uid="{00000000-0005-0000-0000-0000B6380000}"/>
    <cellStyle name="Forklarende tekst 12" xfId="2465" xr:uid="{00000000-0005-0000-0000-0000B7380000}"/>
    <cellStyle name="Forklarende tekst 13" xfId="2466" xr:uid="{00000000-0005-0000-0000-0000B8380000}"/>
    <cellStyle name="Forklarende tekst 14" xfId="2467" xr:uid="{00000000-0005-0000-0000-0000B9380000}"/>
    <cellStyle name="Forklarende tekst 2" xfId="2468" xr:uid="{00000000-0005-0000-0000-0000BA380000}"/>
    <cellStyle name="Forklarende tekst 2 10" xfId="2469" xr:uid="{00000000-0005-0000-0000-0000BB380000}"/>
    <cellStyle name="Forklarende tekst 2 11" xfId="2470" xr:uid="{00000000-0005-0000-0000-0000BC380000}"/>
    <cellStyle name="Forklarende tekst 2 12" xfId="2471" xr:uid="{00000000-0005-0000-0000-0000BD380000}"/>
    <cellStyle name="Forklarende tekst 2 13" xfId="2472" xr:uid="{00000000-0005-0000-0000-0000BE380000}"/>
    <cellStyle name="Forklarende tekst 2 14" xfId="19563" xr:uid="{00000000-0005-0000-0000-0000BF380000}"/>
    <cellStyle name="Forklarende tekst 2 2" xfId="2473" xr:uid="{00000000-0005-0000-0000-0000C0380000}"/>
    <cellStyle name="Forklarende tekst 2 3" xfId="2474" xr:uid="{00000000-0005-0000-0000-0000C1380000}"/>
    <cellStyle name="Forklarende tekst 2 4" xfId="2475" xr:uid="{00000000-0005-0000-0000-0000C2380000}"/>
    <cellStyle name="Forklarende tekst 2 4 2" xfId="2476" xr:uid="{00000000-0005-0000-0000-0000C3380000}"/>
    <cellStyle name="Forklarende tekst 2 4 3" xfId="2477" xr:uid="{00000000-0005-0000-0000-0000C4380000}"/>
    <cellStyle name="Forklarende tekst 2 5" xfId="2478" xr:uid="{00000000-0005-0000-0000-0000C5380000}"/>
    <cellStyle name="Forklarende tekst 2 6" xfId="2479" xr:uid="{00000000-0005-0000-0000-0000C6380000}"/>
    <cellStyle name="Forklarende tekst 2 7" xfId="2480" xr:uid="{00000000-0005-0000-0000-0000C7380000}"/>
    <cellStyle name="Forklarende tekst 2 8" xfId="2481" xr:uid="{00000000-0005-0000-0000-0000C8380000}"/>
    <cellStyle name="Forklarende tekst 2 9" xfId="2482" xr:uid="{00000000-0005-0000-0000-0000C9380000}"/>
    <cellStyle name="Forklarende tekst 3" xfId="2483" xr:uid="{00000000-0005-0000-0000-0000CA380000}"/>
    <cellStyle name="Forklarende tekst 3 2" xfId="2484" xr:uid="{00000000-0005-0000-0000-0000CB380000}"/>
    <cellStyle name="Forklarende tekst 3 3" xfId="2485" xr:uid="{00000000-0005-0000-0000-0000CC380000}"/>
    <cellStyle name="Forklarende tekst 4" xfId="2486" xr:uid="{00000000-0005-0000-0000-0000CD380000}"/>
    <cellStyle name="Forklarende tekst 5" xfId="2487" xr:uid="{00000000-0005-0000-0000-0000CE380000}"/>
    <cellStyle name="Forklarende tekst 6" xfId="2488" xr:uid="{00000000-0005-0000-0000-0000CF380000}"/>
    <cellStyle name="Forklarende tekst 6 2" xfId="2489" xr:uid="{00000000-0005-0000-0000-0000D0380000}"/>
    <cellStyle name="Forklarende tekst 6 3" xfId="2490" xr:uid="{00000000-0005-0000-0000-0000D1380000}"/>
    <cellStyle name="Forklarende tekst 7" xfId="2491" xr:uid="{00000000-0005-0000-0000-0000D2380000}"/>
    <cellStyle name="Forklarende tekst 8" xfId="2492" xr:uid="{00000000-0005-0000-0000-0000D3380000}"/>
    <cellStyle name="Forklarende tekst 9" xfId="2493" xr:uid="{00000000-0005-0000-0000-0000D4380000}"/>
    <cellStyle name="God 10" xfId="2494" xr:uid="{00000000-0005-0000-0000-0000D5380000}"/>
    <cellStyle name="God 11" xfId="2495" xr:uid="{00000000-0005-0000-0000-0000D6380000}"/>
    <cellStyle name="God 12" xfId="2496" xr:uid="{00000000-0005-0000-0000-0000D7380000}"/>
    <cellStyle name="God 13" xfId="2497" xr:uid="{00000000-0005-0000-0000-0000D8380000}"/>
    <cellStyle name="God 14" xfId="2498" xr:uid="{00000000-0005-0000-0000-0000D9380000}"/>
    <cellStyle name="God 2" xfId="2499" xr:uid="{00000000-0005-0000-0000-0000DA380000}"/>
    <cellStyle name="God 2 10" xfId="2500" xr:uid="{00000000-0005-0000-0000-0000DB380000}"/>
    <cellStyle name="God 2 11" xfId="2501" xr:uid="{00000000-0005-0000-0000-0000DC380000}"/>
    <cellStyle name="God 2 12" xfId="2502" xr:uid="{00000000-0005-0000-0000-0000DD380000}"/>
    <cellStyle name="God 2 13" xfId="2503" xr:uid="{00000000-0005-0000-0000-0000DE380000}"/>
    <cellStyle name="God 2 14" xfId="2504" xr:uid="{00000000-0005-0000-0000-0000DF380000}"/>
    <cellStyle name="God 2 15" xfId="2505" xr:uid="{00000000-0005-0000-0000-0000E0380000}"/>
    <cellStyle name="God 2 16" xfId="19564" xr:uid="{00000000-0005-0000-0000-0000E1380000}"/>
    <cellStyle name="God 2 2" xfId="2506" xr:uid="{00000000-0005-0000-0000-0000E2380000}"/>
    <cellStyle name="God 2 2 2" xfId="2507" xr:uid="{00000000-0005-0000-0000-0000E3380000}"/>
    <cellStyle name="God 2 2 3" xfId="2508" xr:uid="{00000000-0005-0000-0000-0000E4380000}"/>
    <cellStyle name="God 2 3" xfId="2509" xr:uid="{00000000-0005-0000-0000-0000E5380000}"/>
    <cellStyle name="God 2 3 2" xfId="2510" xr:uid="{00000000-0005-0000-0000-0000E6380000}"/>
    <cellStyle name="God 2 3 3" xfId="2511" xr:uid="{00000000-0005-0000-0000-0000E7380000}"/>
    <cellStyle name="God 2 4" xfId="2512" xr:uid="{00000000-0005-0000-0000-0000E8380000}"/>
    <cellStyle name="God 2 4 2" xfId="2513" xr:uid="{00000000-0005-0000-0000-0000E9380000}"/>
    <cellStyle name="God 2 4 3" xfId="2514" xr:uid="{00000000-0005-0000-0000-0000EA380000}"/>
    <cellStyle name="God 2 5" xfId="2515" xr:uid="{00000000-0005-0000-0000-0000EB380000}"/>
    <cellStyle name="God 2 5 2" xfId="2516" xr:uid="{00000000-0005-0000-0000-0000EC380000}"/>
    <cellStyle name="God 2 6" xfId="2517" xr:uid="{00000000-0005-0000-0000-0000ED380000}"/>
    <cellStyle name="God 2 7" xfId="2518" xr:uid="{00000000-0005-0000-0000-0000EE380000}"/>
    <cellStyle name="God 2 8" xfId="2519" xr:uid="{00000000-0005-0000-0000-0000EF380000}"/>
    <cellStyle name="God 2 9" xfId="2520" xr:uid="{00000000-0005-0000-0000-0000F0380000}"/>
    <cellStyle name="God 3" xfId="2521" xr:uid="{00000000-0005-0000-0000-0000F1380000}"/>
    <cellStyle name="God 3 2" xfId="2522" xr:uid="{00000000-0005-0000-0000-0000F2380000}"/>
    <cellStyle name="God 3 3" xfId="2523" xr:uid="{00000000-0005-0000-0000-0000F3380000}"/>
    <cellStyle name="God 3 4" xfId="2524" xr:uid="{00000000-0005-0000-0000-0000F4380000}"/>
    <cellStyle name="God 3 5" xfId="2525" xr:uid="{00000000-0005-0000-0000-0000F5380000}"/>
    <cellStyle name="God 4" xfId="2526" xr:uid="{00000000-0005-0000-0000-0000F6380000}"/>
    <cellStyle name="God 4 2" xfId="2527" xr:uid="{00000000-0005-0000-0000-0000F7380000}"/>
    <cellStyle name="God 4 3" xfId="2528" xr:uid="{00000000-0005-0000-0000-0000F8380000}"/>
    <cellStyle name="God 5" xfId="2529" xr:uid="{00000000-0005-0000-0000-0000F9380000}"/>
    <cellStyle name="God 5 2" xfId="2530" xr:uid="{00000000-0005-0000-0000-0000FA380000}"/>
    <cellStyle name="God 5 3" xfId="2531" xr:uid="{00000000-0005-0000-0000-0000FB380000}"/>
    <cellStyle name="God 6" xfId="2532" xr:uid="{00000000-0005-0000-0000-0000FC380000}"/>
    <cellStyle name="God 6 2" xfId="2533" xr:uid="{00000000-0005-0000-0000-0000FD380000}"/>
    <cellStyle name="God 6 3" xfId="2534" xr:uid="{00000000-0005-0000-0000-0000FE380000}"/>
    <cellStyle name="God 7" xfId="2535" xr:uid="{00000000-0005-0000-0000-0000FF380000}"/>
    <cellStyle name="God 8" xfId="2536" xr:uid="{00000000-0005-0000-0000-000000390000}"/>
    <cellStyle name="God 9" xfId="2537" xr:uid="{00000000-0005-0000-0000-000001390000}"/>
    <cellStyle name="Good" xfId="2538" builtinId="26" customBuiltin="1"/>
    <cellStyle name="Good 2" xfId="2539" xr:uid="{00000000-0005-0000-0000-000003390000}"/>
    <cellStyle name="Good 2 2" xfId="2540" xr:uid="{00000000-0005-0000-0000-000004390000}"/>
    <cellStyle name="Good 2 3" xfId="27175" xr:uid="{00000000-0005-0000-0000-00001D000000}"/>
    <cellStyle name="Good 3" xfId="5012" xr:uid="{00000000-0005-0000-0000-000005390000}"/>
    <cellStyle name="Good 4" xfId="28276" xr:uid="{00000000-0005-0000-0000-0000059B0000}"/>
    <cellStyle name="Heading" xfId="5085" xr:uid="{00000000-0005-0000-0000-000006390000}"/>
    <cellStyle name="Heading 1" xfId="2541" builtinId="16" customBuiltin="1"/>
    <cellStyle name="Heading 1 2" xfId="2542" xr:uid="{00000000-0005-0000-0000-000008390000}"/>
    <cellStyle name="Heading 1 2 2" xfId="2543" xr:uid="{00000000-0005-0000-0000-000009390000}"/>
    <cellStyle name="Heading 1 2 3" xfId="27176" xr:uid="{00000000-0005-0000-0000-00001E000000}"/>
    <cellStyle name="Heading 1 3" xfId="2544" xr:uid="{00000000-0005-0000-0000-00000A390000}"/>
    <cellStyle name="Heading 1 3 2" xfId="5013" xr:uid="{00000000-0005-0000-0000-00000B390000}"/>
    <cellStyle name="Heading 1 3 3" xfId="6535" xr:uid="{00000000-0005-0000-0000-00000C390000}"/>
    <cellStyle name="Heading 1 4" xfId="27108" xr:uid="{00000000-0005-0000-0000-00000D390000}"/>
    <cellStyle name="Heading 1 5" xfId="27193" xr:uid="{00000000-0005-0000-0000-00003D6A0000}"/>
    <cellStyle name="Heading 1 6" xfId="28277" xr:uid="{00000000-0005-0000-0000-0000069B0000}"/>
    <cellStyle name="Heading 2" xfId="2545" builtinId="17" customBuiltin="1"/>
    <cellStyle name="Heading 2 2" xfId="2546" xr:uid="{00000000-0005-0000-0000-00000F390000}"/>
    <cellStyle name="Heading 2 2 2" xfId="2547" xr:uid="{00000000-0005-0000-0000-000010390000}"/>
    <cellStyle name="Heading 2 2 3" xfId="5014" xr:uid="{00000000-0005-0000-0000-000011390000}"/>
    <cellStyle name="Heading 2 2 4" xfId="27177" xr:uid="{00000000-0005-0000-0000-00001F000000}"/>
    <cellStyle name="Heading 2 3" xfId="2548" xr:uid="{00000000-0005-0000-0000-000012390000}"/>
    <cellStyle name="Heading 2 3 2" xfId="5015" xr:uid="{00000000-0005-0000-0000-000013390000}"/>
    <cellStyle name="Heading 2 4" xfId="27109" xr:uid="{00000000-0005-0000-0000-000014390000}"/>
    <cellStyle name="Heading 2 5" xfId="27194" xr:uid="{00000000-0005-0000-0000-00003E6A0000}"/>
    <cellStyle name="Heading 2 6" xfId="28278" xr:uid="{00000000-0005-0000-0000-0000079B0000}"/>
    <cellStyle name="Heading 3" xfId="2549" builtinId="18" customBuiltin="1"/>
    <cellStyle name="Heading 3 2" xfId="2550" xr:uid="{00000000-0005-0000-0000-000016390000}"/>
    <cellStyle name="Heading 3 2 2" xfId="2551" xr:uid="{00000000-0005-0000-0000-000017390000}"/>
    <cellStyle name="Heading 3 2 3" xfId="27178" xr:uid="{00000000-0005-0000-0000-000020000000}"/>
    <cellStyle name="Heading 3 3" xfId="2552" xr:uid="{00000000-0005-0000-0000-000018390000}"/>
    <cellStyle name="Heading 3 3 2" xfId="5016" xr:uid="{00000000-0005-0000-0000-000019390000}"/>
    <cellStyle name="Heading 3 3 3" xfId="6536" xr:uid="{00000000-0005-0000-0000-00001A390000}"/>
    <cellStyle name="Heading 3 4" xfId="27110" xr:uid="{00000000-0005-0000-0000-00001B390000}"/>
    <cellStyle name="Heading 3 5" xfId="28279" xr:uid="{00000000-0005-0000-0000-0000089B0000}"/>
    <cellStyle name="Heading 4" xfId="2553" builtinId="19" customBuiltin="1"/>
    <cellStyle name="Heading 4 2" xfId="2554" xr:uid="{00000000-0005-0000-0000-00001D390000}"/>
    <cellStyle name="Heading 4 2 2" xfId="2555" xr:uid="{00000000-0005-0000-0000-00001E390000}"/>
    <cellStyle name="Heading 4 2 3" xfId="27179" xr:uid="{00000000-0005-0000-0000-000021000000}"/>
    <cellStyle name="Heading 4 3" xfId="2556" xr:uid="{00000000-0005-0000-0000-00001F390000}"/>
    <cellStyle name="Heading 4 3 2" xfId="5017" xr:uid="{00000000-0005-0000-0000-000020390000}"/>
    <cellStyle name="Heading 4 3 3" xfId="6537" xr:uid="{00000000-0005-0000-0000-000021390000}"/>
    <cellStyle name="Heading 4 4" xfId="27111" xr:uid="{00000000-0005-0000-0000-000022390000}"/>
    <cellStyle name="Heading 4 5" xfId="28280" xr:uid="{00000000-0005-0000-0000-0000099B0000}"/>
    <cellStyle name="Hyperlink" xfId="10050" builtinId="8"/>
    <cellStyle name="Hyperlink 2" xfId="2557" xr:uid="{00000000-0005-0000-0000-000024390000}"/>
    <cellStyle name="Hyperlink 2 2" xfId="2558" xr:uid="{00000000-0005-0000-0000-000025390000}"/>
    <cellStyle name="Hyperlink 2 3" xfId="2559" xr:uid="{00000000-0005-0000-0000-000026390000}"/>
    <cellStyle name="Hyperlink 2 4" xfId="5052" xr:uid="{00000000-0005-0000-0000-000027390000}"/>
    <cellStyle name="Hyperlink 2 5" xfId="27102" xr:uid="{00000000-0005-0000-0000-000028390000}"/>
    <cellStyle name="Hyperlink 2 6" xfId="27180" xr:uid="{00000000-0005-0000-0000-000023000000}"/>
    <cellStyle name="Hyperlink 3" xfId="2560" xr:uid="{00000000-0005-0000-0000-000029390000}"/>
    <cellStyle name="Hyperlink 3 2" xfId="2561" xr:uid="{00000000-0005-0000-0000-00002A390000}"/>
    <cellStyle name="Hyperlink 4" xfId="2562" xr:uid="{00000000-0005-0000-0000-00002B390000}"/>
    <cellStyle name="Hyperlink 5" xfId="2563" xr:uid="{00000000-0005-0000-0000-00002C390000}"/>
    <cellStyle name="Hyperlink 5 2" xfId="2564" xr:uid="{00000000-0005-0000-0000-00002D390000}"/>
    <cellStyle name="Hyperlink 6" xfId="4893" xr:uid="{00000000-0005-0000-0000-00002E390000}"/>
    <cellStyle name="Hyperlink 7" xfId="10052" xr:uid="{00000000-0005-0000-0000-00002F390000}"/>
    <cellStyle name="Hyperlink 7 2" xfId="19565" xr:uid="{00000000-0005-0000-0000-000030390000}"/>
    <cellStyle name="Hyperlink 7 2 2" xfId="42040" xr:uid="{00000000-0005-0000-0000-00000A9B0000}"/>
    <cellStyle name="Input" xfId="2565" builtinId="20" customBuiltin="1"/>
    <cellStyle name="Input 10" xfId="2566" xr:uid="{00000000-0005-0000-0000-000032390000}"/>
    <cellStyle name="Input 11" xfId="2567" xr:uid="{00000000-0005-0000-0000-000033390000}"/>
    <cellStyle name="Input 12" xfId="2568" xr:uid="{00000000-0005-0000-0000-000034390000}"/>
    <cellStyle name="Input 13" xfId="2569" xr:uid="{00000000-0005-0000-0000-000035390000}"/>
    <cellStyle name="Input 14" xfId="2570" xr:uid="{00000000-0005-0000-0000-000036390000}"/>
    <cellStyle name="Input 15" xfId="28281" xr:uid="{00000000-0005-0000-0000-00000B9B0000}"/>
    <cellStyle name="Input 2" xfId="2571" xr:uid="{00000000-0005-0000-0000-000037390000}"/>
    <cellStyle name="Input 2 10" xfId="2572" xr:uid="{00000000-0005-0000-0000-000038390000}"/>
    <cellStyle name="Input 2 11" xfId="2573" xr:uid="{00000000-0005-0000-0000-000039390000}"/>
    <cellStyle name="Input 2 12" xfId="2574" xr:uid="{00000000-0005-0000-0000-00003A390000}"/>
    <cellStyle name="Input 2 13" xfId="2575" xr:uid="{00000000-0005-0000-0000-00003B390000}"/>
    <cellStyle name="Input 2 14" xfId="2576" xr:uid="{00000000-0005-0000-0000-00003C390000}"/>
    <cellStyle name="Input 2 15" xfId="2577" xr:uid="{00000000-0005-0000-0000-00003D390000}"/>
    <cellStyle name="Input 2 15 2" xfId="2578" xr:uid="{00000000-0005-0000-0000-00003E390000}"/>
    <cellStyle name="Input 2 16" xfId="19566" xr:uid="{00000000-0005-0000-0000-00003F390000}"/>
    <cellStyle name="Input 2 17" xfId="27181" xr:uid="{00000000-0005-0000-0000-000024000000}"/>
    <cellStyle name="Input 2 2" xfId="2579" xr:uid="{00000000-0005-0000-0000-000040390000}"/>
    <cellStyle name="Input 2 2 2" xfId="2580" xr:uid="{00000000-0005-0000-0000-000041390000}"/>
    <cellStyle name="Input 2 2 3" xfId="2581" xr:uid="{00000000-0005-0000-0000-000042390000}"/>
    <cellStyle name="Input 2 3" xfId="2582" xr:uid="{00000000-0005-0000-0000-000043390000}"/>
    <cellStyle name="Input 2 3 2" xfId="2583" xr:uid="{00000000-0005-0000-0000-000044390000}"/>
    <cellStyle name="Input 2 3 3" xfId="2584" xr:uid="{00000000-0005-0000-0000-000045390000}"/>
    <cellStyle name="Input 2 4" xfId="2585" xr:uid="{00000000-0005-0000-0000-000046390000}"/>
    <cellStyle name="Input 2 4 2" xfId="2586" xr:uid="{00000000-0005-0000-0000-000047390000}"/>
    <cellStyle name="Input 2 4 3" xfId="2587" xr:uid="{00000000-0005-0000-0000-000048390000}"/>
    <cellStyle name="Input 2 5" xfId="2588" xr:uid="{00000000-0005-0000-0000-000049390000}"/>
    <cellStyle name="Input 2 5 2" xfId="2589" xr:uid="{00000000-0005-0000-0000-00004A390000}"/>
    <cellStyle name="Input 2 6" xfId="2590" xr:uid="{00000000-0005-0000-0000-00004B390000}"/>
    <cellStyle name="Input 2 7" xfId="2591" xr:uid="{00000000-0005-0000-0000-00004C390000}"/>
    <cellStyle name="Input 2 8" xfId="2592" xr:uid="{00000000-0005-0000-0000-00004D390000}"/>
    <cellStyle name="Input 2 9" xfId="2593" xr:uid="{00000000-0005-0000-0000-00004E390000}"/>
    <cellStyle name="Input 3" xfId="2594" xr:uid="{00000000-0005-0000-0000-00004F390000}"/>
    <cellStyle name="Input 3 2" xfId="2595" xr:uid="{00000000-0005-0000-0000-000050390000}"/>
    <cellStyle name="Input 3 3" xfId="2596" xr:uid="{00000000-0005-0000-0000-000051390000}"/>
    <cellStyle name="Input 3 4" xfId="2597" xr:uid="{00000000-0005-0000-0000-000052390000}"/>
    <cellStyle name="Input 3 5" xfId="2598" xr:uid="{00000000-0005-0000-0000-000053390000}"/>
    <cellStyle name="Input 3 6" xfId="5018" xr:uid="{00000000-0005-0000-0000-000054390000}"/>
    <cellStyle name="Input 4" xfId="2599" xr:uid="{00000000-0005-0000-0000-000055390000}"/>
    <cellStyle name="Input 4 2" xfId="2600" xr:uid="{00000000-0005-0000-0000-000056390000}"/>
    <cellStyle name="Input 4 3" xfId="2601" xr:uid="{00000000-0005-0000-0000-000057390000}"/>
    <cellStyle name="Input 5" xfId="2602" xr:uid="{00000000-0005-0000-0000-000058390000}"/>
    <cellStyle name="Input 5 2" xfId="2603" xr:uid="{00000000-0005-0000-0000-000059390000}"/>
    <cellStyle name="Input 5 3" xfId="2604" xr:uid="{00000000-0005-0000-0000-00005A390000}"/>
    <cellStyle name="Input 6" xfId="2605" xr:uid="{00000000-0005-0000-0000-00005B390000}"/>
    <cellStyle name="Input 6 2" xfId="2606" xr:uid="{00000000-0005-0000-0000-00005C390000}"/>
    <cellStyle name="Input 6 3" xfId="2607" xr:uid="{00000000-0005-0000-0000-00005D390000}"/>
    <cellStyle name="Input 7" xfId="2608" xr:uid="{00000000-0005-0000-0000-00005E390000}"/>
    <cellStyle name="Input 7 2" xfId="2609" xr:uid="{00000000-0005-0000-0000-00005F390000}"/>
    <cellStyle name="Input 7 3" xfId="2610" xr:uid="{00000000-0005-0000-0000-000060390000}"/>
    <cellStyle name="Input 8" xfId="2611" xr:uid="{00000000-0005-0000-0000-000061390000}"/>
    <cellStyle name="Input 9" xfId="2612" xr:uid="{00000000-0005-0000-0000-000062390000}"/>
    <cellStyle name="Komma [0]_Betaling rente 2001" xfId="5053" xr:uid="{00000000-0005-0000-0000-000063390000}"/>
    <cellStyle name="Komma 2" xfId="2613" xr:uid="{00000000-0005-0000-0000-000064390000}"/>
    <cellStyle name="Komma 2 2" xfId="4948" xr:uid="{00000000-0005-0000-0000-000065390000}"/>
    <cellStyle name="Komma 2 2 2" xfId="19567" xr:uid="{00000000-0005-0000-0000-000066390000}"/>
    <cellStyle name="Komma 2 2 2 2" xfId="42041" xr:uid="{00000000-0005-0000-0000-00000D9B0000}"/>
    <cellStyle name="Komma 2 2 3" xfId="19568" xr:uid="{00000000-0005-0000-0000-000067390000}"/>
    <cellStyle name="Komma 2 2 3 2" xfId="42042" xr:uid="{00000000-0005-0000-0000-00000E9B0000}"/>
    <cellStyle name="Komma 2 3" xfId="6538" xr:uid="{00000000-0005-0000-0000-000068390000}"/>
    <cellStyle name="Komma 2 3 2" xfId="30116" xr:uid="{00000000-0005-0000-0000-00000F9B0000}"/>
    <cellStyle name="Komma 2 4" xfId="10055" xr:uid="{00000000-0005-0000-0000-000069390000}"/>
    <cellStyle name="Komma 2 5" xfId="28282" xr:uid="{00000000-0005-0000-0000-00000C9B0000}"/>
    <cellStyle name="Komma 3" xfId="4949" xr:uid="{00000000-0005-0000-0000-00006A390000}"/>
    <cellStyle name="Komma 3 2" xfId="8224" xr:uid="{00000000-0005-0000-0000-00006B390000}"/>
    <cellStyle name="Komma 3 2 2" xfId="30879" xr:uid="{00000000-0005-0000-0000-0000119B0000}"/>
    <cellStyle name="Komma 3 3" xfId="10002" xr:uid="{00000000-0005-0000-0000-00006C390000}"/>
    <cellStyle name="Komma 3 3 2" xfId="32651" xr:uid="{00000000-0005-0000-0000-0000129B0000}"/>
    <cellStyle name="Komma 3 4" xfId="29057" xr:uid="{00000000-0005-0000-0000-0000109B0000}"/>
    <cellStyle name="Komma_Betaling rente 2001" xfId="5054" xr:uid="{00000000-0005-0000-0000-00006D390000}"/>
    <cellStyle name="Kontroller celle 10" xfId="2614" xr:uid="{00000000-0005-0000-0000-00006E390000}"/>
    <cellStyle name="Kontroller celle 11" xfId="2615" xr:uid="{00000000-0005-0000-0000-00006F390000}"/>
    <cellStyle name="Kontroller celle 12" xfId="2616" xr:uid="{00000000-0005-0000-0000-000070390000}"/>
    <cellStyle name="Kontroller celle 13" xfId="2617" xr:uid="{00000000-0005-0000-0000-000071390000}"/>
    <cellStyle name="Kontroller celle 14" xfId="2618" xr:uid="{00000000-0005-0000-0000-000072390000}"/>
    <cellStyle name="Kontroller celle 2" xfId="2619" xr:uid="{00000000-0005-0000-0000-000073390000}"/>
    <cellStyle name="Kontroller celle 2 10" xfId="2620" xr:uid="{00000000-0005-0000-0000-000074390000}"/>
    <cellStyle name="Kontroller celle 2 11" xfId="2621" xr:uid="{00000000-0005-0000-0000-000075390000}"/>
    <cellStyle name="Kontroller celle 2 12" xfId="2622" xr:uid="{00000000-0005-0000-0000-000076390000}"/>
    <cellStyle name="Kontroller celle 2 13" xfId="2623" xr:uid="{00000000-0005-0000-0000-000077390000}"/>
    <cellStyle name="Kontroller celle 2 14" xfId="19569" xr:uid="{00000000-0005-0000-0000-000078390000}"/>
    <cellStyle name="Kontroller celle 2 2" xfId="2624" xr:uid="{00000000-0005-0000-0000-000079390000}"/>
    <cellStyle name="Kontroller celle 2 3" xfId="2625" xr:uid="{00000000-0005-0000-0000-00007A390000}"/>
    <cellStyle name="Kontroller celle 2 4" xfId="2626" xr:uid="{00000000-0005-0000-0000-00007B390000}"/>
    <cellStyle name="Kontroller celle 2 4 2" xfId="2627" xr:uid="{00000000-0005-0000-0000-00007C390000}"/>
    <cellStyle name="Kontroller celle 2 4 3" xfId="2628" xr:uid="{00000000-0005-0000-0000-00007D390000}"/>
    <cellStyle name="Kontroller celle 2 5" xfId="2629" xr:uid="{00000000-0005-0000-0000-00007E390000}"/>
    <cellStyle name="Kontroller celle 2 6" xfId="2630" xr:uid="{00000000-0005-0000-0000-00007F390000}"/>
    <cellStyle name="Kontroller celle 2 7" xfId="2631" xr:uid="{00000000-0005-0000-0000-000080390000}"/>
    <cellStyle name="Kontroller celle 2 8" xfId="2632" xr:uid="{00000000-0005-0000-0000-000081390000}"/>
    <cellStyle name="Kontroller celle 2 9" xfId="2633" xr:uid="{00000000-0005-0000-0000-000082390000}"/>
    <cellStyle name="Kontroller celle 3" xfId="2634" xr:uid="{00000000-0005-0000-0000-000083390000}"/>
    <cellStyle name="Kontroller celle 3 2" xfId="2635" xr:uid="{00000000-0005-0000-0000-000084390000}"/>
    <cellStyle name="Kontroller celle 3 3" xfId="2636" xr:uid="{00000000-0005-0000-0000-000085390000}"/>
    <cellStyle name="Kontroller celle 4" xfId="2637" xr:uid="{00000000-0005-0000-0000-000086390000}"/>
    <cellStyle name="Kontroller celle 5" xfId="2638" xr:uid="{00000000-0005-0000-0000-000087390000}"/>
    <cellStyle name="Kontroller celle 6" xfId="2639" xr:uid="{00000000-0005-0000-0000-000088390000}"/>
    <cellStyle name="Kontroller celle 6 2" xfId="2640" xr:uid="{00000000-0005-0000-0000-000089390000}"/>
    <cellStyle name="Kontroller celle 6 3" xfId="2641" xr:uid="{00000000-0005-0000-0000-00008A390000}"/>
    <cellStyle name="Kontroller celle 7" xfId="2642" xr:uid="{00000000-0005-0000-0000-00008B390000}"/>
    <cellStyle name="Kontroller celle 8" xfId="2643" xr:uid="{00000000-0005-0000-0000-00008C390000}"/>
    <cellStyle name="Kontroller celle 9" xfId="2644" xr:uid="{00000000-0005-0000-0000-00008D390000}"/>
    <cellStyle name="Linked Cell" xfId="2645" builtinId="24" customBuiltin="1"/>
    <cellStyle name="Linked Cell 2" xfId="2646" xr:uid="{00000000-0005-0000-0000-00008F390000}"/>
    <cellStyle name="Linked Cell 2 2" xfId="2647" xr:uid="{00000000-0005-0000-0000-000090390000}"/>
    <cellStyle name="Linked Cell 2 3" xfId="27182" xr:uid="{00000000-0005-0000-0000-000025000000}"/>
    <cellStyle name="Linked Cell 3" xfId="5019" xr:uid="{00000000-0005-0000-0000-000091390000}"/>
    <cellStyle name="Linked Cell 4" xfId="28283" xr:uid="{00000000-0005-0000-0000-0000139B0000}"/>
    <cellStyle name="LongDate" xfId="5086" xr:uid="{00000000-0005-0000-0000-000092390000}"/>
    <cellStyle name="Markeringsfarve1 10" xfId="2648" xr:uid="{00000000-0005-0000-0000-000093390000}"/>
    <cellStyle name="Markeringsfarve1 11" xfId="2649" xr:uid="{00000000-0005-0000-0000-000094390000}"/>
    <cellStyle name="Markeringsfarve1 12" xfId="2650" xr:uid="{00000000-0005-0000-0000-000095390000}"/>
    <cellStyle name="Markeringsfarve1 13" xfId="2651" xr:uid="{00000000-0005-0000-0000-000096390000}"/>
    <cellStyle name="Markeringsfarve1 14" xfId="2652" xr:uid="{00000000-0005-0000-0000-000097390000}"/>
    <cellStyle name="Markeringsfarve1 2" xfId="2653" xr:uid="{00000000-0005-0000-0000-000098390000}"/>
    <cellStyle name="Markeringsfarve1 2 10" xfId="2654" xr:uid="{00000000-0005-0000-0000-000099390000}"/>
    <cellStyle name="Markeringsfarve1 2 11" xfId="2655" xr:uid="{00000000-0005-0000-0000-00009A390000}"/>
    <cellStyle name="Markeringsfarve1 2 12" xfId="2656" xr:uid="{00000000-0005-0000-0000-00009B390000}"/>
    <cellStyle name="Markeringsfarve1 2 13" xfId="2657" xr:uid="{00000000-0005-0000-0000-00009C390000}"/>
    <cellStyle name="Markeringsfarve1 2 14" xfId="2658" xr:uid="{00000000-0005-0000-0000-00009D390000}"/>
    <cellStyle name="Markeringsfarve1 2 15" xfId="2659" xr:uid="{00000000-0005-0000-0000-00009E390000}"/>
    <cellStyle name="Markeringsfarve1 2 16" xfId="4914" xr:uid="{00000000-0005-0000-0000-00009F390000}"/>
    <cellStyle name="Markeringsfarve1 2 2" xfId="2660" xr:uid="{00000000-0005-0000-0000-0000A0390000}"/>
    <cellStyle name="Markeringsfarve1 2 2 2" xfId="2661" xr:uid="{00000000-0005-0000-0000-0000A1390000}"/>
    <cellStyle name="Markeringsfarve1 2 2 3" xfId="2662" xr:uid="{00000000-0005-0000-0000-0000A2390000}"/>
    <cellStyle name="Markeringsfarve1 2 3" xfId="2663" xr:uid="{00000000-0005-0000-0000-0000A3390000}"/>
    <cellStyle name="Markeringsfarve1 2 3 2" xfId="2664" xr:uid="{00000000-0005-0000-0000-0000A4390000}"/>
    <cellStyle name="Markeringsfarve1 2 3 3" xfId="2665" xr:uid="{00000000-0005-0000-0000-0000A5390000}"/>
    <cellStyle name="Markeringsfarve1 2 4" xfId="2666" xr:uid="{00000000-0005-0000-0000-0000A6390000}"/>
    <cellStyle name="Markeringsfarve1 2 4 2" xfId="2667" xr:uid="{00000000-0005-0000-0000-0000A7390000}"/>
    <cellStyle name="Markeringsfarve1 2 4 3" xfId="2668" xr:uid="{00000000-0005-0000-0000-0000A8390000}"/>
    <cellStyle name="Markeringsfarve1 2 5" xfId="2669" xr:uid="{00000000-0005-0000-0000-0000A9390000}"/>
    <cellStyle name="Markeringsfarve1 2 5 2" xfId="2670" xr:uid="{00000000-0005-0000-0000-0000AA390000}"/>
    <cellStyle name="Markeringsfarve1 2 5 3" xfId="2671" xr:uid="{00000000-0005-0000-0000-0000AB390000}"/>
    <cellStyle name="Markeringsfarve1 2 6" xfId="2672" xr:uid="{00000000-0005-0000-0000-0000AC390000}"/>
    <cellStyle name="Markeringsfarve1 2 7" xfId="2673" xr:uid="{00000000-0005-0000-0000-0000AD390000}"/>
    <cellStyle name="Markeringsfarve1 2 8" xfId="2674" xr:uid="{00000000-0005-0000-0000-0000AE390000}"/>
    <cellStyle name="Markeringsfarve1 2 9" xfId="2675" xr:uid="{00000000-0005-0000-0000-0000AF390000}"/>
    <cellStyle name="Markeringsfarve1 3" xfId="2676" xr:uid="{00000000-0005-0000-0000-0000B0390000}"/>
    <cellStyle name="Markeringsfarve1 3 2" xfId="2677" xr:uid="{00000000-0005-0000-0000-0000B1390000}"/>
    <cellStyle name="Markeringsfarve1 3 3" xfId="2678" xr:uid="{00000000-0005-0000-0000-0000B2390000}"/>
    <cellStyle name="Markeringsfarve1 3 4" xfId="2679" xr:uid="{00000000-0005-0000-0000-0000B3390000}"/>
    <cellStyle name="Markeringsfarve1 3 5" xfId="2680" xr:uid="{00000000-0005-0000-0000-0000B4390000}"/>
    <cellStyle name="Markeringsfarve1 4" xfId="2681" xr:uid="{00000000-0005-0000-0000-0000B5390000}"/>
    <cellStyle name="Markeringsfarve1 4 2" xfId="2682" xr:uid="{00000000-0005-0000-0000-0000B6390000}"/>
    <cellStyle name="Markeringsfarve1 4 3" xfId="2683" xr:uid="{00000000-0005-0000-0000-0000B7390000}"/>
    <cellStyle name="Markeringsfarve1 5" xfId="2684" xr:uid="{00000000-0005-0000-0000-0000B8390000}"/>
    <cellStyle name="Markeringsfarve1 5 2" xfId="2685" xr:uid="{00000000-0005-0000-0000-0000B9390000}"/>
    <cellStyle name="Markeringsfarve1 5 3" xfId="2686" xr:uid="{00000000-0005-0000-0000-0000BA390000}"/>
    <cellStyle name="Markeringsfarve1 6" xfId="2687" xr:uid="{00000000-0005-0000-0000-0000BB390000}"/>
    <cellStyle name="Markeringsfarve1 6 2" xfId="2688" xr:uid="{00000000-0005-0000-0000-0000BC390000}"/>
    <cellStyle name="Markeringsfarve1 6 3" xfId="2689" xr:uid="{00000000-0005-0000-0000-0000BD390000}"/>
    <cellStyle name="Markeringsfarve1 7" xfId="2690" xr:uid="{00000000-0005-0000-0000-0000BE390000}"/>
    <cellStyle name="Markeringsfarve1 8" xfId="2691" xr:uid="{00000000-0005-0000-0000-0000BF390000}"/>
    <cellStyle name="Markeringsfarve1 9" xfId="2692" xr:uid="{00000000-0005-0000-0000-0000C0390000}"/>
    <cellStyle name="Markeringsfarve2 10" xfId="2693" xr:uid="{00000000-0005-0000-0000-0000C1390000}"/>
    <cellStyle name="Markeringsfarve2 11" xfId="2694" xr:uid="{00000000-0005-0000-0000-0000C2390000}"/>
    <cellStyle name="Markeringsfarve2 12" xfId="2695" xr:uid="{00000000-0005-0000-0000-0000C3390000}"/>
    <cellStyle name="Markeringsfarve2 13" xfId="2696" xr:uid="{00000000-0005-0000-0000-0000C4390000}"/>
    <cellStyle name="Markeringsfarve2 14" xfId="2697" xr:uid="{00000000-0005-0000-0000-0000C5390000}"/>
    <cellStyle name="Markeringsfarve2 2" xfId="2698" xr:uid="{00000000-0005-0000-0000-0000C6390000}"/>
    <cellStyle name="Markeringsfarve2 2 10" xfId="2699" xr:uid="{00000000-0005-0000-0000-0000C7390000}"/>
    <cellStyle name="Markeringsfarve2 2 11" xfId="2700" xr:uid="{00000000-0005-0000-0000-0000C8390000}"/>
    <cellStyle name="Markeringsfarve2 2 12" xfId="2701" xr:uid="{00000000-0005-0000-0000-0000C9390000}"/>
    <cellStyle name="Markeringsfarve2 2 13" xfId="2702" xr:uid="{00000000-0005-0000-0000-0000CA390000}"/>
    <cellStyle name="Markeringsfarve2 2 14" xfId="2703" xr:uid="{00000000-0005-0000-0000-0000CB390000}"/>
    <cellStyle name="Markeringsfarve2 2 15" xfId="2704" xr:uid="{00000000-0005-0000-0000-0000CC390000}"/>
    <cellStyle name="Markeringsfarve2 2 16" xfId="4915" xr:uid="{00000000-0005-0000-0000-0000CD390000}"/>
    <cellStyle name="Markeringsfarve2 2 2" xfId="2705" xr:uid="{00000000-0005-0000-0000-0000CE390000}"/>
    <cellStyle name="Markeringsfarve2 2 2 2" xfId="2706" xr:uid="{00000000-0005-0000-0000-0000CF390000}"/>
    <cellStyle name="Markeringsfarve2 2 2 3" xfId="2707" xr:uid="{00000000-0005-0000-0000-0000D0390000}"/>
    <cellStyle name="Markeringsfarve2 2 3" xfId="2708" xr:uid="{00000000-0005-0000-0000-0000D1390000}"/>
    <cellStyle name="Markeringsfarve2 2 3 2" xfId="2709" xr:uid="{00000000-0005-0000-0000-0000D2390000}"/>
    <cellStyle name="Markeringsfarve2 2 3 3" xfId="2710" xr:uid="{00000000-0005-0000-0000-0000D3390000}"/>
    <cellStyle name="Markeringsfarve2 2 4" xfId="2711" xr:uid="{00000000-0005-0000-0000-0000D4390000}"/>
    <cellStyle name="Markeringsfarve2 2 4 2" xfId="2712" xr:uid="{00000000-0005-0000-0000-0000D5390000}"/>
    <cellStyle name="Markeringsfarve2 2 4 3" xfId="2713" xr:uid="{00000000-0005-0000-0000-0000D6390000}"/>
    <cellStyle name="Markeringsfarve2 2 5" xfId="2714" xr:uid="{00000000-0005-0000-0000-0000D7390000}"/>
    <cellStyle name="Markeringsfarve2 2 5 2" xfId="2715" xr:uid="{00000000-0005-0000-0000-0000D8390000}"/>
    <cellStyle name="Markeringsfarve2 2 6" xfId="2716" xr:uid="{00000000-0005-0000-0000-0000D9390000}"/>
    <cellStyle name="Markeringsfarve2 2 7" xfId="2717" xr:uid="{00000000-0005-0000-0000-0000DA390000}"/>
    <cellStyle name="Markeringsfarve2 2 8" xfId="2718" xr:uid="{00000000-0005-0000-0000-0000DB390000}"/>
    <cellStyle name="Markeringsfarve2 2 9" xfId="2719" xr:uid="{00000000-0005-0000-0000-0000DC390000}"/>
    <cellStyle name="Markeringsfarve2 3" xfId="2720" xr:uid="{00000000-0005-0000-0000-0000DD390000}"/>
    <cellStyle name="Markeringsfarve2 3 2" xfId="2721" xr:uid="{00000000-0005-0000-0000-0000DE390000}"/>
    <cellStyle name="Markeringsfarve2 3 3" xfId="2722" xr:uid="{00000000-0005-0000-0000-0000DF390000}"/>
    <cellStyle name="Markeringsfarve2 3 4" xfId="2723" xr:uid="{00000000-0005-0000-0000-0000E0390000}"/>
    <cellStyle name="Markeringsfarve2 3 5" xfId="2724" xr:uid="{00000000-0005-0000-0000-0000E1390000}"/>
    <cellStyle name="Markeringsfarve2 4" xfId="2725" xr:uid="{00000000-0005-0000-0000-0000E2390000}"/>
    <cellStyle name="Markeringsfarve2 4 2" xfId="2726" xr:uid="{00000000-0005-0000-0000-0000E3390000}"/>
    <cellStyle name="Markeringsfarve2 4 3" xfId="2727" xr:uid="{00000000-0005-0000-0000-0000E4390000}"/>
    <cellStyle name="Markeringsfarve2 5" xfId="2728" xr:uid="{00000000-0005-0000-0000-0000E5390000}"/>
    <cellStyle name="Markeringsfarve2 5 2" xfId="2729" xr:uid="{00000000-0005-0000-0000-0000E6390000}"/>
    <cellStyle name="Markeringsfarve2 5 3" xfId="2730" xr:uid="{00000000-0005-0000-0000-0000E7390000}"/>
    <cellStyle name="Markeringsfarve2 6" xfId="2731" xr:uid="{00000000-0005-0000-0000-0000E8390000}"/>
    <cellStyle name="Markeringsfarve2 6 2" xfId="2732" xr:uid="{00000000-0005-0000-0000-0000E9390000}"/>
    <cellStyle name="Markeringsfarve2 6 3" xfId="2733" xr:uid="{00000000-0005-0000-0000-0000EA390000}"/>
    <cellStyle name="Markeringsfarve2 7" xfId="2734" xr:uid="{00000000-0005-0000-0000-0000EB390000}"/>
    <cellStyle name="Markeringsfarve2 8" xfId="2735" xr:uid="{00000000-0005-0000-0000-0000EC390000}"/>
    <cellStyle name="Markeringsfarve2 9" xfId="2736" xr:uid="{00000000-0005-0000-0000-0000ED390000}"/>
    <cellStyle name="Markeringsfarve3 10" xfId="2737" xr:uid="{00000000-0005-0000-0000-0000EE390000}"/>
    <cellStyle name="Markeringsfarve3 11" xfId="2738" xr:uid="{00000000-0005-0000-0000-0000EF390000}"/>
    <cellStyle name="Markeringsfarve3 12" xfId="2739" xr:uid="{00000000-0005-0000-0000-0000F0390000}"/>
    <cellStyle name="Markeringsfarve3 13" xfId="2740" xr:uid="{00000000-0005-0000-0000-0000F1390000}"/>
    <cellStyle name="Markeringsfarve3 14" xfId="2741" xr:uid="{00000000-0005-0000-0000-0000F2390000}"/>
    <cellStyle name="Markeringsfarve3 2" xfId="2742" xr:uid="{00000000-0005-0000-0000-0000F3390000}"/>
    <cellStyle name="Markeringsfarve3 2 10" xfId="2743" xr:uid="{00000000-0005-0000-0000-0000F4390000}"/>
    <cellStyle name="Markeringsfarve3 2 11" xfId="2744" xr:uid="{00000000-0005-0000-0000-0000F5390000}"/>
    <cellStyle name="Markeringsfarve3 2 12" xfId="2745" xr:uid="{00000000-0005-0000-0000-0000F6390000}"/>
    <cellStyle name="Markeringsfarve3 2 13" xfId="2746" xr:uid="{00000000-0005-0000-0000-0000F7390000}"/>
    <cellStyle name="Markeringsfarve3 2 14" xfId="2747" xr:uid="{00000000-0005-0000-0000-0000F8390000}"/>
    <cellStyle name="Markeringsfarve3 2 15" xfId="2748" xr:uid="{00000000-0005-0000-0000-0000F9390000}"/>
    <cellStyle name="Markeringsfarve3 2 16" xfId="4916" xr:uid="{00000000-0005-0000-0000-0000FA390000}"/>
    <cellStyle name="Markeringsfarve3 2 2" xfId="2749" xr:uid="{00000000-0005-0000-0000-0000FB390000}"/>
    <cellStyle name="Markeringsfarve3 2 2 2" xfId="2750" xr:uid="{00000000-0005-0000-0000-0000FC390000}"/>
    <cellStyle name="Markeringsfarve3 2 2 3" xfId="2751" xr:uid="{00000000-0005-0000-0000-0000FD390000}"/>
    <cellStyle name="Markeringsfarve3 2 3" xfId="2752" xr:uid="{00000000-0005-0000-0000-0000FE390000}"/>
    <cellStyle name="Markeringsfarve3 2 3 2" xfId="2753" xr:uid="{00000000-0005-0000-0000-0000FF390000}"/>
    <cellStyle name="Markeringsfarve3 2 3 3" xfId="2754" xr:uid="{00000000-0005-0000-0000-0000003A0000}"/>
    <cellStyle name="Markeringsfarve3 2 4" xfId="2755" xr:uid="{00000000-0005-0000-0000-0000013A0000}"/>
    <cellStyle name="Markeringsfarve3 2 4 2" xfId="2756" xr:uid="{00000000-0005-0000-0000-0000023A0000}"/>
    <cellStyle name="Markeringsfarve3 2 4 3" xfId="2757" xr:uid="{00000000-0005-0000-0000-0000033A0000}"/>
    <cellStyle name="Markeringsfarve3 2 5" xfId="2758" xr:uid="{00000000-0005-0000-0000-0000043A0000}"/>
    <cellStyle name="Markeringsfarve3 2 5 2" xfId="2759" xr:uid="{00000000-0005-0000-0000-0000053A0000}"/>
    <cellStyle name="Markeringsfarve3 2 6" xfId="2760" xr:uid="{00000000-0005-0000-0000-0000063A0000}"/>
    <cellStyle name="Markeringsfarve3 2 7" xfId="2761" xr:uid="{00000000-0005-0000-0000-0000073A0000}"/>
    <cellStyle name="Markeringsfarve3 2 8" xfId="2762" xr:uid="{00000000-0005-0000-0000-0000083A0000}"/>
    <cellStyle name="Markeringsfarve3 2 9" xfId="2763" xr:uid="{00000000-0005-0000-0000-0000093A0000}"/>
    <cellStyle name="Markeringsfarve3 3" xfId="2764" xr:uid="{00000000-0005-0000-0000-00000A3A0000}"/>
    <cellStyle name="Markeringsfarve3 3 2" xfId="2765" xr:uid="{00000000-0005-0000-0000-00000B3A0000}"/>
    <cellStyle name="Markeringsfarve3 3 3" xfId="2766" xr:uid="{00000000-0005-0000-0000-00000C3A0000}"/>
    <cellStyle name="Markeringsfarve3 3 4" xfId="2767" xr:uid="{00000000-0005-0000-0000-00000D3A0000}"/>
    <cellStyle name="Markeringsfarve3 3 5" xfId="2768" xr:uid="{00000000-0005-0000-0000-00000E3A0000}"/>
    <cellStyle name="Markeringsfarve3 4" xfId="2769" xr:uid="{00000000-0005-0000-0000-00000F3A0000}"/>
    <cellStyle name="Markeringsfarve3 4 2" xfId="2770" xr:uid="{00000000-0005-0000-0000-0000103A0000}"/>
    <cellStyle name="Markeringsfarve3 4 3" xfId="2771" xr:uid="{00000000-0005-0000-0000-0000113A0000}"/>
    <cellStyle name="Markeringsfarve3 5" xfId="2772" xr:uid="{00000000-0005-0000-0000-0000123A0000}"/>
    <cellStyle name="Markeringsfarve3 5 2" xfId="2773" xr:uid="{00000000-0005-0000-0000-0000133A0000}"/>
    <cellStyle name="Markeringsfarve3 5 3" xfId="2774" xr:uid="{00000000-0005-0000-0000-0000143A0000}"/>
    <cellStyle name="Markeringsfarve3 6" xfId="2775" xr:uid="{00000000-0005-0000-0000-0000153A0000}"/>
    <cellStyle name="Markeringsfarve3 6 2" xfId="2776" xr:uid="{00000000-0005-0000-0000-0000163A0000}"/>
    <cellStyle name="Markeringsfarve3 6 3" xfId="2777" xr:uid="{00000000-0005-0000-0000-0000173A0000}"/>
    <cellStyle name="Markeringsfarve3 7" xfId="2778" xr:uid="{00000000-0005-0000-0000-0000183A0000}"/>
    <cellStyle name="Markeringsfarve3 8" xfId="2779" xr:uid="{00000000-0005-0000-0000-0000193A0000}"/>
    <cellStyle name="Markeringsfarve3 9" xfId="2780" xr:uid="{00000000-0005-0000-0000-00001A3A0000}"/>
    <cellStyle name="Markeringsfarve4 10" xfId="2781" xr:uid="{00000000-0005-0000-0000-00001B3A0000}"/>
    <cellStyle name="Markeringsfarve4 11" xfId="2782" xr:uid="{00000000-0005-0000-0000-00001C3A0000}"/>
    <cellStyle name="Markeringsfarve4 12" xfId="2783" xr:uid="{00000000-0005-0000-0000-00001D3A0000}"/>
    <cellStyle name="Markeringsfarve4 13" xfId="2784" xr:uid="{00000000-0005-0000-0000-00001E3A0000}"/>
    <cellStyle name="Markeringsfarve4 14" xfId="2785" xr:uid="{00000000-0005-0000-0000-00001F3A0000}"/>
    <cellStyle name="Markeringsfarve4 2" xfId="2786" xr:uid="{00000000-0005-0000-0000-0000203A0000}"/>
    <cellStyle name="Markeringsfarve4 2 10" xfId="2787" xr:uid="{00000000-0005-0000-0000-0000213A0000}"/>
    <cellStyle name="Markeringsfarve4 2 11" xfId="2788" xr:uid="{00000000-0005-0000-0000-0000223A0000}"/>
    <cellStyle name="Markeringsfarve4 2 12" xfId="2789" xr:uid="{00000000-0005-0000-0000-0000233A0000}"/>
    <cellStyle name="Markeringsfarve4 2 13" xfId="2790" xr:uid="{00000000-0005-0000-0000-0000243A0000}"/>
    <cellStyle name="Markeringsfarve4 2 14" xfId="4917" xr:uid="{00000000-0005-0000-0000-0000253A0000}"/>
    <cellStyle name="Markeringsfarve4 2 2" xfId="2791" xr:uid="{00000000-0005-0000-0000-0000263A0000}"/>
    <cellStyle name="Markeringsfarve4 2 2 2" xfId="2792" xr:uid="{00000000-0005-0000-0000-0000273A0000}"/>
    <cellStyle name="Markeringsfarve4 2 2 3" xfId="2793" xr:uid="{00000000-0005-0000-0000-0000283A0000}"/>
    <cellStyle name="Markeringsfarve4 2 3" xfId="2794" xr:uid="{00000000-0005-0000-0000-0000293A0000}"/>
    <cellStyle name="Markeringsfarve4 2 3 2" xfId="2795" xr:uid="{00000000-0005-0000-0000-00002A3A0000}"/>
    <cellStyle name="Markeringsfarve4 2 3 3" xfId="2796" xr:uid="{00000000-0005-0000-0000-00002B3A0000}"/>
    <cellStyle name="Markeringsfarve4 2 4" xfId="2797" xr:uid="{00000000-0005-0000-0000-00002C3A0000}"/>
    <cellStyle name="Markeringsfarve4 2 4 2" xfId="2798" xr:uid="{00000000-0005-0000-0000-00002D3A0000}"/>
    <cellStyle name="Markeringsfarve4 2 4 3" xfId="2799" xr:uid="{00000000-0005-0000-0000-00002E3A0000}"/>
    <cellStyle name="Markeringsfarve4 2 5" xfId="2800" xr:uid="{00000000-0005-0000-0000-00002F3A0000}"/>
    <cellStyle name="Markeringsfarve4 2 5 2" xfId="2801" xr:uid="{00000000-0005-0000-0000-0000303A0000}"/>
    <cellStyle name="Markeringsfarve4 2 5 3" xfId="2802" xr:uid="{00000000-0005-0000-0000-0000313A0000}"/>
    <cellStyle name="Markeringsfarve4 2 6" xfId="2803" xr:uid="{00000000-0005-0000-0000-0000323A0000}"/>
    <cellStyle name="Markeringsfarve4 2 7" xfId="2804" xr:uid="{00000000-0005-0000-0000-0000333A0000}"/>
    <cellStyle name="Markeringsfarve4 2 8" xfId="2805" xr:uid="{00000000-0005-0000-0000-0000343A0000}"/>
    <cellStyle name="Markeringsfarve4 2 9" xfId="2806" xr:uid="{00000000-0005-0000-0000-0000353A0000}"/>
    <cellStyle name="Markeringsfarve4 3" xfId="2807" xr:uid="{00000000-0005-0000-0000-0000363A0000}"/>
    <cellStyle name="Markeringsfarve4 3 2" xfId="2808" xr:uid="{00000000-0005-0000-0000-0000373A0000}"/>
    <cellStyle name="Markeringsfarve4 3 3" xfId="2809" xr:uid="{00000000-0005-0000-0000-0000383A0000}"/>
    <cellStyle name="Markeringsfarve4 3 4" xfId="2810" xr:uid="{00000000-0005-0000-0000-0000393A0000}"/>
    <cellStyle name="Markeringsfarve4 3 5" xfId="2811" xr:uid="{00000000-0005-0000-0000-00003A3A0000}"/>
    <cellStyle name="Markeringsfarve4 4" xfId="2812" xr:uid="{00000000-0005-0000-0000-00003B3A0000}"/>
    <cellStyle name="Markeringsfarve4 4 2" xfId="2813" xr:uid="{00000000-0005-0000-0000-00003C3A0000}"/>
    <cellStyle name="Markeringsfarve4 4 3" xfId="2814" xr:uid="{00000000-0005-0000-0000-00003D3A0000}"/>
    <cellStyle name="Markeringsfarve4 5" xfId="2815" xr:uid="{00000000-0005-0000-0000-00003E3A0000}"/>
    <cellStyle name="Markeringsfarve4 5 2" xfId="2816" xr:uid="{00000000-0005-0000-0000-00003F3A0000}"/>
    <cellStyle name="Markeringsfarve4 5 3" xfId="2817" xr:uid="{00000000-0005-0000-0000-0000403A0000}"/>
    <cellStyle name="Markeringsfarve4 6" xfId="2818" xr:uid="{00000000-0005-0000-0000-0000413A0000}"/>
    <cellStyle name="Markeringsfarve4 6 2" xfId="2819" xr:uid="{00000000-0005-0000-0000-0000423A0000}"/>
    <cellStyle name="Markeringsfarve4 6 3" xfId="2820" xr:uid="{00000000-0005-0000-0000-0000433A0000}"/>
    <cellStyle name="Markeringsfarve4 7" xfId="2821" xr:uid="{00000000-0005-0000-0000-0000443A0000}"/>
    <cellStyle name="Markeringsfarve4 8" xfId="2822" xr:uid="{00000000-0005-0000-0000-0000453A0000}"/>
    <cellStyle name="Markeringsfarve4 9" xfId="2823" xr:uid="{00000000-0005-0000-0000-0000463A0000}"/>
    <cellStyle name="Markeringsfarve5 10" xfId="2824" xr:uid="{00000000-0005-0000-0000-0000473A0000}"/>
    <cellStyle name="Markeringsfarve5 11" xfId="2825" xr:uid="{00000000-0005-0000-0000-0000483A0000}"/>
    <cellStyle name="Markeringsfarve5 12" xfId="2826" xr:uid="{00000000-0005-0000-0000-0000493A0000}"/>
    <cellStyle name="Markeringsfarve5 13" xfId="2827" xr:uid="{00000000-0005-0000-0000-00004A3A0000}"/>
    <cellStyle name="Markeringsfarve5 14" xfId="2828" xr:uid="{00000000-0005-0000-0000-00004B3A0000}"/>
    <cellStyle name="Markeringsfarve5 2" xfId="2829" xr:uid="{00000000-0005-0000-0000-00004C3A0000}"/>
    <cellStyle name="Markeringsfarve5 2 10" xfId="2830" xr:uid="{00000000-0005-0000-0000-00004D3A0000}"/>
    <cellStyle name="Markeringsfarve5 2 11" xfId="2831" xr:uid="{00000000-0005-0000-0000-00004E3A0000}"/>
    <cellStyle name="Markeringsfarve5 2 12" xfId="2832" xr:uid="{00000000-0005-0000-0000-00004F3A0000}"/>
    <cellStyle name="Markeringsfarve5 2 13" xfId="2833" xr:uid="{00000000-0005-0000-0000-0000503A0000}"/>
    <cellStyle name="Markeringsfarve5 2 14" xfId="19570" xr:uid="{00000000-0005-0000-0000-0000513A0000}"/>
    <cellStyle name="Markeringsfarve5 2 2" xfId="2834" xr:uid="{00000000-0005-0000-0000-0000523A0000}"/>
    <cellStyle name="Markeringsfarve5 2 3" xfId="2835" xr:uid="{00000000-0005-0000-0000-0000533A0000}"/>
    <cellStyle name="Markeringsfarve5 2 4" xfId="2836" xr:uid="{00000000-0005-0000-0000-0000543A0000}"/>
    <cellStyle name="Markeringsfarve5 2 4 2" xfId="2837" xr:uid="{00000000-0005-0000-0000-0000553A0000}"/>
    <cellStyle name="Markeringsfarve5 2 4 3" xfId="2838" xr:uid="{00000000-0005-0000-0000-0000563A0000}"/>
    <cellStyle name="Markeringsfarve5 2 5" xfId="2839" xr:uid="{00000000-0005-0000-0000-0000573A0000}"/>
    <cellStyle name="Markeringsfarve5 2 6" xfId="2840" xr:uid="{00000000-0005-0000-0000-0000583A0000}"/>
    <cellStyle name="Markeringsfarve5 2 7" xfId="2841" xr:uid="{00000000-0005-0000-0000-0000593A0000}"/>
    <cellStyle name="Markeringsfarve5 2 8" xfId="2842" xr:uid="{00000000-0005-0000-0000-00005A3A0000}"/>
    <cellStyle name="Markeringsfarve5 2 9" xfId="2843" xr:uid="{00000000-0005-0000-0000-00005B3A0000}"/>
    <cellStyle name="Markeringsfarve5 3" xfId="2844" xr:uid="{00000000-0005-0000-0000-00005C3A0000}"/>
    <cellStyle name="Markeringsfarve5 3 2" xfId="2845" xr:uid="{00000000-0005-0000-0000-00005D3A0000}"/>
    <cellStyle name="Markeringsfarve5 3 3" xfId="2846" xr:uid="{00000000-0005-0000-0000-00005E3A0000}"/>
    <cellStyle name="Markeringsfarve5 4" xfId="2847" xr:uid="{00000000-0005-0000-0000-00005F3A0000}"/>
    <cellStyle name="Markeringsfarve5 5" xfId="2848" xr:uid="{00000000-0005-0000-0000-0000603A0000}"/>
    <cellStyle name="Markeringsfarve5 6" xfId="2849" xr:uid="{00000000-0005-0000-0000-0000613A0000}"/>
    <cellStyle name="Markeringsfarve5 6 2" xfId="2850" xr:uid="{00000000-0005-0000-0000-0000623A0000}"/>
    <cellStyle name="Markeringsfarve5 6 3" xfId="2851" xr:uid="{00000000-0005-0000-0000-0000633A0000}"/>
    <cellStyle name="Markeringsfarve5 7" xfId="2852" xr:uid="{00000000-0005-0000-0000-0000643A0000}"/>
    <cellStyle name="Markeringsfarve5 8" xfId="2853" xr:uid="{00000000-0005-0000-0000-0000653A0000}"/>
    <cellStyle name="Markeringsfarve5 9" xfId="2854" xr:uid="{00000000-0005-0000-0000-0000663A0000}"/>
    <cellStyle name="Markeringsfarve6 10" xfId="2855" xr:uid="{00000000-0005-0000-0000-0000673A0000}"/>
    <cellStyle name="Markeringsfarve6 11" xfId="2856" xr:uid="{00000000-0005-0000-0000-0000683A0000}"/>
    <cellStyle name="Markeringsfarve6 12" xfId="2857" xr:uid="{00000000-0005-0000-0000-0000693A0000}"/>
    <cellStyle name="Markeringsfarve6 13" xfId="2858" xr:uid="{00000000-0005-0000-0000-00006A3A0000}"/>
    <cellStyle name="Markeringsfarve6 14" xfId="2859" xr:uid="{00000000-0005-0000-0000-00006B3A0000}"/>
    <cellStyle name="Markeringsfarve6 2" xfId="2860" xr:uid="{00000000-0005-0000-0000-00006C3A0000}"/>
    <cellStyle name="Markeringsfarve6 2 10" xfId="2861" xr:uid="{00000000-0005-0000-0000-00006D3A0000}"/>
    <cellStyle name="Markeringsfarve6 2 11" xfId="2862" xr:uid="{00000000-0005-0000-0000-00006E3A0000}"/>
    <cellStyle name="Markeringsfarve6 2 12" xfId="2863" xr:uid="{00000000-0005-0000-0000-00006F3A0000}"/>
    <cellStyle name="Markeringsfarve6 2 13" xfId="2864" xr:uid="{00000000-0005-0000-0000-0000703A0000}"/>
    <cellStyle name="Markeringsfarve6 2 14" xfId="2865" xr:uid="{00000000-0005-0000-0000-0000713A0000}"/>
    <cellStyle name="Markeringsfarve6 2 15" xfId="2866" xr:uid="{00000000-0005-0000-0000-0000723A0000}"/>
    <cellStyle name="Markeringsfarve6 2 16" xfId="19571" xr:uid="{00000000-0005-0000-0000-0000733A0000}"/>
    <cellStyle name="Markeringsfarve6 2 2" xfId="2867" xr:uid="{00000000-0005-0000-0000-0000743A0000}"/>
    <cellStyle name="Markeringsfarve6 2 2 2" xfId="2868" xr:uid="{00000000-0005-0000-0000-0000753A0000}"/>
    <cellStyle name="Markeringsfarve6 2 2 3" xfId="2869" xr:uid="{00000000-0005-0000-0000-0000763A0000}"/>
    <cellStyle name="Markeringsfarve6 2 3" xfId="2870" xr:uid="{00000000-0005-0000-0000-0000773A0000}"/>
    <cellStyle name="Markeringsfarve6 2 3 2" xfId="2871" xr:uid="{00000000-0005-0000-0000-0000783A0000}"/>
    <cellStyle name="Markeringsfarve6 2 3 3" xfId="2872" xr:uid="{00000000-0005-0000-0000-0000793A0000}"/>
    <cellStyle name="Markeringsfarve6 2 4" xfId="2873" xr:uid="{00000000-0005-0000-0000-00007A3A0000}"/>
    <cellStyle name="Markeringsfarve6 2 4 2" xfId="2874" xr:uid="{00000000-0005-0000-0000-00007B3A0000}"/>
    <cellStyle name="Markeringsfarve6 2 4 3" xfId="2875" xr:uid="{00000000-0005-0000-0000-00007C3A0000}"/>
    <cellStyle name="Markeringsfarve6 2 5" xfId="2876" xr:uid="{00000000-0005-0000-0000-00007D3A0000}"/>
    <cellStyle name="Markeringsfarve6 2 5 2" xfId="2877" xr:uid="{00000000-0005-0000-0000-00007E3A0000}"/>
    <cellStyle name="Markeringsfarve6 2 6" xfId="2878" xr:uid="{00000000-0005-0000-0000-00007F3A0000}"/>
    <cellStyle name="Markeringsfarve6 2 7" xfId="2879" xr:uid="{00000000-0005-0000-0000-0000803A0000}"/>
    <cellStyle name="Markeringsfarve6 2 8" xfId="2880" xr:uid="{00000000-0005-0000-0000-0000813A0000}"/>
    <cellStyle name="Markeringsfarve6 2 9" xfId="2881" xr:uid="{00000000-0005-0000-0000-0000823A0000}"/>
    <cellStyle name="Markeringsfarve6 3" xfId="2882" xr:uid="{00000000-0005-0000-0000-0000833A0000}"/>
    <cellStyle name="Markeringsfarve6 3 2" xfId="2883" xr:uid="{00000000-0005-0000-0000-0000843A0000}"/>
    <cellStyle name="Markeringsfarve6 3 3" xfId="2884" xr:uid="{00000000-0005-0000-0000-0000853A0000}"/>
    <cellStyle name="Markeringsfarve6 3 4" xfId="2885" xr:uid="{00000000-0005-0000-0000-0000863A0000}"/>
    <cellStyle name="Markeringsfarve6 3 5" xfId="2886" xr:uid="{00000000-0005-0000-0000-0000873A0000}"/>
    <cellStyle name="Markeringsfarve6 4" xfId="2887" xr:uid="{00000000-0005-0000-0000-0000883A0000}"/>
    <cellStyle name="Markeringsfarve6 4 2" xfId="2888" xr:uid="{00000000-0005-0000-0000-0000893A0000}"/>
    <cellStyle name="Markeringsfarve6 4 3" xfId="2889" xr:uid="{00000000-0005-0000-0000-00008A3A0000}"/>
    <cellStyle name="Markeringsfarve6 5" xfId="2890" xr:uid="{00000000-0005-0000-0000-00008B3A0000}"/>
    <cellStyle name="Markeringsfarve6 5 2" xfId="2891" xr:uid="{00000000-0005-0000-0000-00008C3A0000}"/>
    <cellStyle name="Markeringsfarve6 5 3" xfId="2892" xr:uid="{00000000-0005-0000-0000-00008D3A0000}"/>
    <cellStyle name="Markeringsfarve6 6" xfId="2893" xr:uid="{00000000-0005-0000-0000-00008E3A0000}"/>
    <cellStyle name="Markeringsfarve6 6 2" xfId="2894" xr:uid="{00000000-0005-0000-0000-00008F3A0000}"/>
    <cellStyle name="Markeringsfarve6 6 3" xfId="2895" xr:uid="{00000000-0005-0000-0000-0000903A0000}"/>
    <cellStyle name="Markeringsfarve6 7" xfId="2896" xr:uid="{00000000-0005-0000-0000-0000913A0000}"/>
    <cellStyle name="Markeringsfarve6 8" xfId="2897" xr:uid="{00000000-0005-0000-0000-0000923A0000}"/>
    <cellStyle name="Markeringsfarve6 9" xfId="2898" xr:uid="{00000000-0005-0000-0000-0000933A0000}"/>
    <cellStyle name="Međunaslov u tablici" xfId="27195" xr:uid="{00000000-0005-0000-0000-00000E000000}"/>
    <cellStyle name="Milliers [0]_espace.xls Graphique 17" xfId="5055" xr:uid="{00000000-0005-0000-0000-0000943A0000}"/>
    <cellStyle name="Milliers_espace.xls Graphique 17" xfId="5056" xr:uid="{00000000-0005-0000-0000-0000953A0000}"/>
    <cellStyle name="Monétaire [0]_espace.xls Graphique 17" xfId="5057" xr:uid="{00000000-0005-0000-0000-0000963A0000}"/>
    <cellStyle name="Monétaire_espace.xls Graphique 17" xfId="5058" xr:uid="{00000000-0005-0000-0000-0000973A0000}"/>
    <cellStyle name="Napomene" xfId="27196" xr:uid="{00000000-0005-0000-0000-00000F000000}"/>
    <cellStyle name="Neutral" xfId="2899" builtinId="28" customBuiltin="1"/>
    <cellStyle name="Neutral 10" xfId="2900" xr:uid="{00000000-0005-0000-0000-0000993A0000}"/>
    <cellStyle name="Neutral 11" xfId="2901" xr:uid="{00000000-0005-0000-0000-00009A3A0000}"/>
    <cellStyle name="Neutral 12" xfId="2902" xr:uid="{00000000-0005-0000-0000-00009B3A0000}"/>
    <cellStyle name="Neutral 13" xfId="2903" xr:uid="{00000000-0005-0000-0000-00009C3A0000}"/>
    <cellStyle name="Neutral 14" xfId="2904" xr:uid="{00000000-0005-0000-0000-00009D3A0000}"/>
    <cellStyle name="Neutral 15" xfId="27113" xr:uid="{00000000-0005-0000-0000-00009E3A0000}"/>
    <cellStyle name="Neutral 16" xfId="28284" xr:uid="{00000000-0005-0000-0000-0000149B0000}"/>
    <cellStyle name="Neutral 2" xfId="2905" xr:uid="{00000000-0005-0000-0000-00009F3A0000}"/>
    <cellStyle name="Neutral 2 10" xfId="2906" xr:uid="{00000000-0005-0000-0000-0000A03A0000}"/>
    <cellStyle name="Neutral 2 11" xfId="2907" xr:uid="{00000000-0005-0000-0000-0000A13A0000}"/>
    <cellStyle name="Neutral 2 12" xfId="2908" xr:uid="{00000000-0005-0000-0000-0000A23A0000}"/>
    <cellStyle name="Neutral 2 13" xfId="2909" xr:uid="{00000000-0005-0000-0000-0000A33A0000}"/>
    <cellStyle name="Neutral 2 14" xfId="2910" xr:uid="{00000000-0005-0000-0000-0000A43A0000}"/>
    <cellStyle name="Neutral 2 15" xfId="2911" xr:uid="{00000000-0005-0000-0000-0000A53A0000}"/>
    <cellStyle name="Neutral 2 15 2" xfId="2912" xr:uid="{00000000-0005-0000-0000-0000A63A0000}"/>
    <cellStyle name="Neutral 2 16" xfId="19572" xr:uid="{00000000-0005-0000-0000-0000A73A0000}"/>
    <cellStyle name="Neutral 2 17" xfId="27183" xr:uid="{00000000-0005-0000-0000-000026000000}"/>
    <cellStyle name="Neutral 2 2" xfId="2913" xr:uid="{00000000-0005-0000-0000-0000A83A0000}"/>
    <cellStyle name="Neutral 2 2 2" xfId="2914" xr:uid="{00000000-0005-0000-0000-0000A93A0000}"/>
    <cellStyle name="Neutral 2 2 3" xfId="2915" xr:uid="{00000000-0005-0000-0000-0000AA3A0000}"/>
    <cellStyle name="Neutral 2 3" xfId="2916" xr:uid="{00000000-0005-0000-0000-0000AB3A0000}"/>
    <cellStyle name="Neutral 2 3 2" xfId="2917" xr:uid="{00000000-0005-0000-0000-0000AC3A0000}"/>
    <cellStyle name="Neutral 2 3 3" xfId="2918" xr:uid="{00000000-0005-0000-0000-0000AD3A0000}"/>
    <cellStyle name="Neutral 2 4" xfId="2919" xr:uid="{00000000-0005-0000-0000-0000AE3A0000}"/>
    <cellStyle name="Neutral 2 4 2" xfId="2920" xr:uid="{00000000-0005-0000-0000-0000AF3A0000}"/>
    <cellStyle name="Neutral 2 4 3" xfId="2921" xr:uid="{00000000-0005-0000-0000-0000B03A0000}"/>
    <cellStyle name="Neutral 2 5" xfId="2922" xr:uid="{00000000-0005-0000-0000-0000B13A0000}"/>
    <cellStyle name="Neutral 2 5 2" xfId="2923" xr:uid="{00000000-0005-0000-0000-0000B23A0000}"/>
    <cellStyle name="Neutral 2 6" xfId="2924" xr:uid="{00000000-0005-0000-0000-0000B33A0000}"/>
    <cellStyle name="Neutral 2 7" xfId="2925" xr:uid="{00000000-0005-0000-0000-0000B43A0000}"/>
    <cellStyle name="Neutral 2 8" xfId="2926" xr:uid="{00000000-0005-0000-0000-0000B53A0000}"/>
    <cellStyle name="Neutral 2 9" xfId="2927" xr:uid="{00000000-0005-0000-0000-0000B63A0000}"/>
    <cellStyle name="Neutral 3" xfId="2928" xr:uid="{00000000-0005-0000-0000-0000B73A0000}"/>
    <cellStyle name="Neutral 3 2" xfId="2929" xr:uid="{00000000-0005-0000-0000-0000B83A0000}"/>
    <cellStyle name="Neutral 3 3" xfId="2930" xr:uid="{00000000-0005-0000-0000-0000B93A0000}"/>
    <cellStyle name="Neutral 3 4" xfId="2931" xr:uid="{00000000-0005-0000-0000-0000BA3A0000}"/>
    <cellStyle name="Neutral 3 5" xfId="2932" xr:uid="{00000000-0005-0000-0000-0000BB3A0000}"/>
    <cellStyle name="Neutral 3 6" xfId="5020" xr:uid="{00000000-0005-0000-0000-0000BC3A0000}"/>
    <cellStyle name="Neutral 4" xfId="2933" xr:uid="{00000000-0005-0000-0000-0000BD3A0000}"/>
    <cellStyle name="Neutral 4 2" xfId="2934" xr:uid="{00000000-0005-0000-0000-0000BE3A0000}"/>
    <cellStyle name="Neutral 4 3" xfId="2935" xr:uid="{00000000-0005-0000-0000-0000BF3A0000}"/>
    <cellStyle name="Neutral 5" xfId="2936" xr:uid="{00000000-0005-0000-0000-0000C03A0000}"/>
    <cellStyle name="Neutral 5 2" xfId="2937" xr:uid="{00000000-0005-0000-0000-0000C13A0000}"/>
    <cellStyle name="Neutral 5 3" xfId="2938" xr:uid="{00000000-0005-0000-0000-0000C23A0000}"/>
    <cellStyle name="Neutral 6" xfId="2939" xr:uid="{00000000-0005-0000-0000-0000C33A0000}"/>
    <cellStyle name="Neutral 6 2" xfId="2940" xr:uid="{00000000-0005-0000-0000-0000C43A0000}"/>
    <cellStyle name="Neutral 6 3" xfId="2941" xr:uid="{00000000-0005-0000-0000-0000C53A0000}"/>
    <cellStyle name="Neutral 7" xfId="2942" xr:uid="{00000000-0005-0000-0000-0000C63A0000}"/>
    <cellStyle name="Neutral 7 2" xfId="2943" xr:uid="{00000000-0005-0000-0000-0000C73A0000}"/>
    <cellStyle name="Neutral 7 3" xfId="2944" xr:uid="{00000000-0005-0000-0000-0000C83A0000}"/>
    <cellStyle name="Neutral 8" xfId="2945" xr:uid="{00000000-0005-0000-0000-0000C93A0000}"/>
    <cellStyle name="Neutral 9" xfId="2946" xr:uid="{00000000-0005-0000-0000-0000CA3A0000}"/>
    <cellStyle name="Normaali 3" xfId="10062" xr:uid="{00000000-0005-0000-0000-0000CB3A0000}"/>
    <cellStyle name="Normaallaad 2" xfId="27091" xr:uid="{00000000-0005-0000-0000-0000CC3A0000}"/>
    <cellStyle name="Normaallaad 3" xfId="27092" xr:uid="{00000000-0005-0000-0000-0000CD3A0000}"/>
    <cellStyle name="Normaallaad 4" xfId="27093" xr:uid="{00000000-0005-0000-0000-0000CE3A0000}"/>
    <cellStyle name="Normal" xfId="0" builtinId="0"/>
    <cellStyle name="Normal 10" xfId="2947" xr:uid="{00000000-0005-0000-0000-0000D03A0000}"/>
    <cellStyle name="Normal 10 10" xfId="5104" xr:uid="{00000000-0005-0000-0000-0000D13A0000}"/>
    <cellStyle name="Normal 10 10 2" xfId="19573" xr:uid="{00000000-0005-0000-0000-0000D23A0000}"/>
    <cellStyle name="Normal 10 10 2 2" xfId="42043" xr:uid="{00000000-0005-0000-0000-0000169B0000}"/>
    <cellStyle name="Normal 10 10 3" xfId="19574" xr:uid="{00000000-0005-0000-0000-0000D33A0000}"/>
    <cellStyle name="Normal 10 10 3 2" xfId="42044" xr:uid="{00000000-0005-0000-0000-0000179B0000}"/>
    <cellStyle name="Normal 10 10 4" xfId="19575" xr:uid="{00000000-0005-0000-0000-0000D43A0000}"/>
    <cellStyle name="Normal 10 10 4 2" xfId="42045" xr:uid="{00000000-0005-0000-0000-0000189B0000}"/>
    <cellStyle name="Normal 10 11" xfId="19576" xr:uid="{00000000-0005-0000-0000-0000D53A0000}"/>
    <cellStyle name="Normal 10 11 2" xfId="42046" xr:uid="{00000000-0005-0000-0000-0000199B0000}"/>
    <cellStyle name="Normal 10 12" xfId="19577" xr:uid="{00000000-0005-0000-0000-0000D63A0000}"/>
    <cellStyle name="Normal 10 12 2" xfId="42047" xr:uid="{00000000-0005-0000-0000-00001A9B0000}"/>
    <cellStyle name="Normal 10 13" xfId="19578" xr:uid="{00000000-0005-0000-0000-0000D73A0000}"/>
    <cellStyle name="Normal 10 13 2" xfId="42048" xr:uid="{00000000-0005-0000-0000-00001B9B0000}"/>
    <cellStyle name="Normal 10 2" xfId="2948" xr:uid="{00000000-0005-0000-0000-0000D83A0000}"/>
    <cellStyle name="Normal 10 2 10" xfId="19579" xr:uid="{00000000-0005-0000-0000-0000D93A0000}"/>
    <cellStyle name="Normal 10 2 10 2" xfId="19580" xr:uid="{00000000-0005-0000-0000-0000DA3A0000}"/>
    <cellStyle name="Normal 10 2 10 2 2" xfId="42050" xr:uid="{00000000-0005-0000-0000-00001D9B0000}"/>
    <cellStyle name="Normal 10 2 10 3" xfId="19581" xr:uid="{00000000-0005-0000-0000-0000DB3A0000}"/>
    <cellStyle name="Normal 10 2 10 3 2" xfId="42051" xr:uid="{00000000-0005-0000-0000-00001E9B0000}"/>
    <cellStyle name="Normal 10 2 10 4" xfId="19582" xr:uid="{00000000-0005-0000-0000-0000DC3A0000}"/>
    <cellStyle name="Normal 10 2 10 4 2" xfId="42052" xr:uid="{00000000-0005-0000-0000-00001F9B0000}"/>
    <cellStyle name="Normal 10 2 10 5" xfId="42049" xr:uid="{00000000-0005-0000-0000-00001C9B0000}"/>
    <cellStyle name="Normal 10 2 11" xfId="19583" xr:uid="{00000000-0005-0000-0000-0000DD3A0000}"/>
    <cellStyle name="Normal 10 2 11 2" xfId="19584" xr:uid="{00000000-0005-0000-0000-0000DE3A0000}"/>
    <cellStyle name="Normal 10 2 11 2 2" xfId="42054" xr:uid="{00000000-0005-0000-0000-0000219B0000}"/>
    <cellStyle name="Normal 10 2 11 3" xfId="19585" xr:uid="{00000000-0005-0000-0000-0000DF3A0000}"/>
    <cellStyle name="Normal 10 2 11 3 2" xfId="42055" xr:uid="{00000000-0005-0000-0000-0000229B0000}"/>
    <cellStyle name="Normal 10 2 11 4" xfId="19586" xr:uid="{00000000-0005-0000-0000-0000E03A0000}"/>
    <cellStyle name="Normal 10 2 11 4 2" xfId="42056" xr:uid="{00000000-0005-0000-0000-0000239B0000}"/>
    <cellStyle name="Normal 10 2 11 5" xfId="42053" xr:uid="{00000000-0005-0000-0000-0000209B0000}"/>
    <cellStyle name="Normal 10 2 12" xfId="19587" xr:uid="{00000000-0005-0000-0000-0000E13A0000}"/>
    <cellStyle name="Normal 10 2 12 2" xfId="42057" xr:uid="{00000000-0005-0000-0000-0000249B0000}"/>
    <cellStyle name="Normal 10 2 13" xfId="19588" xr:uid="{00000000-0005-0000-0000-0000E23A0000}"/>
    <cellStyle name="Normal 10 2 13 2" xfId="42058" xr:uid="{00000000-0005-0000-0000-0000259B0000}"/>
    <cellStyle name="Normal 10 2 14" xfId="19589" xr:uid="{00000000-0005-0000-0000-0000E33A0000}"/>
    <cellStyle name="Normal 10 2 14 2" xfId="42059" xr:uid="{00000000-0005-0000-0000-0000269B0000}"/>
    <cellStyle name="Normal 10 2 2" xfId="2949" xr:uid="{00000000-0005-0000-0000-0000E43A0000}"/>
    <cellStyle name="Normal 10 2 2 10" xfId="9240" xr:uid="{00000000-0005-0000-0000-0000E53A0000}"/>
    <cellStyle name="Normal 10 2 2 10 2" xfId="19590" xr:uid="{00000000-0005-0000-0000-0000E63A0000}"/>
    <cellStyle name="Normal 10 2 2 10 2 2" xfId="42060" xr:uid="{00000000-0005-0000-0000-0000299B0000}"/>
    <cellStyle name="Normal 10 2 2 10 3" xfId="19591" xr:uid="{00000000-0005-0000-0000-0000E73A0000}"/>
    <cellStyle name="Normal 10 2 2 10 3 2" xfId="42061" xr:uid="{00000000-0005-0000-0000-00002A9B0000}"/>
    <cellStyle name="Normal 10 2 2 10 4" xfId="19592" xr:uid="{00000000-0005-0000-0000-0000E83A0000}"/>
    <cellStyle name="Normal 10 2 2 10 4 2" xfId="42062" xr:uid="{00000000-0005-0000-0000-00002B9B0000}"/>
    <cellStyle name="Normal 10 2 2 10 5" xfId="31889" xr:uid="{00000000-0005-0000-0000-0000289B0000}"/>
    <cellStyle name="Normal 10 2 2 11" xfId="19593" xr:uid="{00000000-0005-0000-0000-0000E93A0000}"/>
    <cellStyle name="Normal 10 2 2 11 2" xfId="42063" xr:uid="{00000000-0005-0000-0000-00002C9B0000}"/>
    <cellStyle name="Normal 10 2 2 12" xfId="19594" xr:uid="{00000000-0005-0000-0000-0000EA3A0000}"/>
    <cellStyle name="Normal 10 2 2 12 2" xfId="42064" xr:uid="{00000000-0005-0000-0000-00002D9B0000}"/>
    <cellStyle name="Normal 10 2 2 13" xfId="19595" xr:uid="{00000000-0005-0000-0000-0000EB3A0000}"/>
    <cellStyle name="Normal 10 2 2 13 2" xfId="42065" xr:uid="{00000000-0005-0000-0000-00002E9B0000}"/>
    <cellStyle name="Normal 10 2 2 14" xfId="28285" xr:uid="{00000000-0005-0000-0000-0000279B0000}"/>
    <cellStyle name="Normal 10 2 2 2" xfId="2950" xr:uid="{00000000-0005-0000-0000-0000EC3A0000}"/>
    <cellStyle name="Normal 10 2 2 2 10" xfId="19596" xr:uid="{00000000-0005-0000-0000-0000ED3A0000}"/>
    <cellStyle name="Normal 10 2 2 2 10 2" xfId="42066" xr:uid="{00000000-0005-0000-0000-0000309B0000}"/>
    <cellStyle name="Normal 10 2 2 2 11" xfId="28286" xr:uid="{00000000-0005-0000-0000-00002F9B0000}"/>
    <cellStyle name="Normal 10 2 2 2 2" xfId="2951" xr:uid="{00000000-0005-0000-0000-0000EE3A0000}"/>
    <cellStyle name="Normal 10 2 2 2 2 2" xfId="2952" xr:uid="{00000000-0005-0000-0000-0000EF3A0000}"/>
    <cellStyle name="Normal 10 2 2 2 2 2 2" xfId="6542" xr:uid="{00000000-0005-0000-0000-0000F03A0000}"/>
    <cellStyle name="Normal 10 2 2 2 2 2 2 2" xfId="19597" xr:uid="{00000000-0005-0000-0000-0000F13A0000}"/>
    <cellStyle name="Normal 10 2 2 2 2 2 2 2 2" xfId="42067" xr:uid="{00000000-0005-0000-0000-0000349B0000}"/>
    <cellStyle name="Normal 10 2 2 2 2 2 2 3" xfId="19598" xr:uid="{00000000-0005-0000-0000-0000F23A0000}"/>
    <cellStyle name="Normal 10 2 2 2 2 2 2 3 2" xfId="42068" xr:uid="{00000000-0005-0000-0000-0000359B0000}"/>
    <cellStyle name="Normal 10 2 2 2 2 2 2 4" xfId="19599" xr:uid="{00000000-0005-0000-0000-0000F33A0000}"/>
    <cellStyle name="Normal 10 2 2 2 2 2 2 4 2" xfId="42069" xr:uid="{00000000-0005-0000-0000-0000369B0000}"/>
    <cellStyle name="Normal 10 2 2 2 2 2 2 5" xfId="30120" xr:uid="{00000000-0005-0000-0000-0000339B0000}"/>
    <cellStyle name="Normal 10 2 2 2 2 2 3" xfId="9243" xr:uid="{00000000-0005-0000-0000-0000F43A0000}"/>
    <cellStyle name="Normal 10 2 2 2 2 2 3 2" xfId="31892" xr:uid="{00000000-0005-0000-0000-0000379B0000}"/>
    <cellStyle name="Normal 10 2 2 2 2 2 4" xfId="19600" xr:uid="{00000000-0005-0000-0000-0000F53A0000}"/>
    <cellStyle name="Normal 10 2 2 2 2 2 4 2" xfId="42070" xr:uid="{00000000-0005-0000-0000-0000389B0000}"/>
    <cellStyle name="Normal 10 2 2 2 2 2 5" xfId="19601" xr:uid="{00000000-0005-0000-0000-0000F63A0000}"/>
    <cellStyle name="Normal 10 2 2 2 2 2 5 2" xfId="42071" xr:uid="{00000000-0005-0000-0000-0000399B0000}"/>
    <cellStyle name="Normal 10 2 2 2 2 2 6" xfId="28288" xr:uid="{00000000-0005-0000-0000-0000329B0000}"/>
    <cellStyle name="Normal 10 2 2 2 2 3" xfId="6541" xr:uid="{00000000-0005-0000-0000-0000F73A0000}"/>
    <cellStyle name="Normal 10 2 2 2 2 3 2" xfId="19602" xr:uid="{00000000-0005-0000-0000-0000F83A0000}"/>
    <cellStyle name="Normal 10 2 2 2 2 3 2 2" xfId="42072" xr:uid="{00000000-0005-0000-0000-00003B9B0000}"/>
    <cellStyle name="Normal 10 2 2 2 2 3 3" xfId="19603" xr:uid="{00000000-0005-0000-0000-0000F93A0000}"/>
    <cellStyle name="Normal 10 2 2 2 2 3 3 2" xfId="42073" xr:uid="{00000000-0005-0000-0000-00003C9B0000}"/>
    <cellStyle name="Normal 10 2 2 2 2 3 4" xfId="19604" xr:uid="{00000000-0005-0000-0000-0000FA3A0000}"/>
    <cellStyle name="Normal 10 2 2 2 2 3 4 2" xfId="42074" xr:uid="{00000000-0005-0000-0000-00003D9B0000}"/>
    <cellStyle name="Normal 10 2 2 2 2 3 5" xfId="30119" xr:uid="{00000000-0005-0000-0000-00003A9B0000}"/>
    <cellStyle name="Normal 10 2 2 2 2 4" xfId="9242" xr:uid="{00000000-0005-0000-0000-0000FB3A0000}"/>
    <cellStyle name="Normal 10 2 2 2 2 4 2" xfId="19605" xr:uid="{00000000-0005-0000-0000-0000FC3A0000}"/>
    <cellStyle name="Normal 10 2 2 2 2 4 2 2" xfId="42075" xr:uid="{00000000-0005-0000-0000-00003F9B0000}"/>
    <cellStyle name="Normal 10 2 2 2 2 4 3" xfId="19606" xr:uid="{00000000-0005-0000-0000-0000FD3A0000}"/>
    <cellStyle name="Normal 10 2 2 2 2 4 3 2" xfId="42076" xr:uid="{00000000-0005-0000-0000-0000409B0000}"/>
    <cellStyle name="Normal 10 2 2 2 2 4 4" xfId="19607" xr:uid="{00000000-0005-0000-0000-0000FE3A0000}"/>
    <cellStyle name="Normal 10 2 2 2 2 4 4 2" xfId="42077" xr:uid="{00000000-0005-0000-0000-0000419B0000}"/>
    <cellStyle name="Normal 10 2 2 2 2 4 5" xfId="31891" xr:uid="{00000000-0005-0000-0000-00003E9B0000}"/>
    <cellStyle name="Normal 10 2 2 2 2 5" xfId="19608" xr:uid="{00000000-0005-0000-0000-0000FF3A0000}"/>
    <cellStyle name="Normal 10 2 2 2 2 5 2" xfId="42078" xr:uid="{00000000-0005-0000-0000-0000429B0000}"/>
    <cellStyle name="Normal 10 2 2 2 2 6" xfId="19609" xr:uid="{00000000-0005-0000-0000-0000003B0000}"/>
    <cellStyle name="Normal 10 2 2 2 2 6 2" xfId="42079" xr:uid="{00000000-0005-0000-0000-0000439B0000}"/>
    <cellStyle name="Normal 10 2 2 2 2 7" xfId="19610" xr:uid="{00000000-0005-0000-0000-0000013B0000}"/>
    <cellStyle name="Normal 10 2 2 2 2 7 2" xfId="42080" xr:uid="{00000000-0005-0000-0000-0000449B0000}"/>
    <cellStyle name="Normal 10 2 2 2 2 8" xfId="28287" xr:uid="{00000000-0005-0000-0000-0000319B0000}"/>
    <cellStyle name="Normal 10 2 2 2 3" xfId="2953" xr:uid="{00000000-0005-0000-0000-0000023B0000}"/>
    <cellStyle name="Normal 10 2 2 2 3 2" xfId="2954" xr:uid="{00000000-0005-0000-0000-0000033B0000}"/>
    <cellStyle name="Normal 10 2 2 2 3 2 2" xfId="6544" xr:uid="{00000000-0005-0000-0000-0000043B0000}"/>
    <cellStyle name="Normal 10 2 2 2 3 2 2 2" xfId="19611" xr:uid="{00000000-0005-0000-0000-0000053B0000}"/>
    <cellStyle name="Normal 10 2 2 2 3 2 2 2 2" xfId="42081" xr:uid="{00000000-0005-0000-0000-0000489B0000}"/>
    <cellStyle name="Normal 10 2 2 2 3 2 2 3" xfId="19612" xr:uid="{00000000-0005-0000-0000-0000063B0000}"/>
    <cellStyle name="Normal 10 2 2 2 3 2 2 3 2" xfId="42082" xr:uid="{00000000-0005-0000-0000-0000499B0000}"/>
    <cellStyle name="Normal 10 2 2 2 3 2 2 4" xfId="19613" xr:uid="{00000000-0005-0000-0000-0000073B0000}"/>
    <cellStyle name="Normal 10 2 2 2 3 2 2 4 2" xfId="42083" xr:uid="{00000000-0005-0000-0000-00004A9B0000}"/>
    <cellStyle name="Normal 10 2 2 2 3 2 2 5" xfId="30122" xr:uid="{00000000-0005-0000-0000-0000479B0000}"/>
    <cellStyle name="Normal 10 2 2 2 3 2 3" xfId="9245" xr:uid="{00000000-0005-0000-0000-0000083B0000}"/>
    <cellStyle name="Normal 10 2 2 2 3 2 3 2" xfId="31894" xr:uid="{00000000-0005-0000-0000-00004B9B0000}"/>
    <cellStyle name="Normal 10 2 2 2 3 2 4" xfId="19614" xr:uid="{00000000-0005-0000-0000-0000093B0000}"/>
    <cellStyle name="Normal 10 2 2 2 3 2 4 2" xfId="42084" xr:uid="{00000000-0005-0000-0000-00004C9B0000}"/>
    <cellStyle name="Normal 10 2 2 2 3 2 5" xfId="19615" xr:uid="{00000000-0005-0000-0000-00000A3B0000}"/>
    <cellStyle name="Normal 10 2 2 2 3 2 5 2" xfId="42085" xr:uid="{00000000-0005-0000-0000-00004D9B0000}"/>
    <cellStyle name="Normal 10 2 2 2 3 2 6" xfId="28290" xr:uid="{00000000-0005-0000-0000-0000469B0000}"/>
    <cellStyle name="Normal 10 2 2 2 3 3" xfId="6543" xr:uid="{00000000-0005-0000-0000-00000B3B0000}"/>
    <cellStyle name="Normal 10 2 2 2 3 3 2" xfId="19616" xr:uid="{00000000-0005-0000-0000-00000C3B0000}"/>
    <cellStyle name="Normal 10 2 2 2 3 3 2 2" xfId="42086" xr:uid="{00000000-0005-0000-0000-00004F9B0000}"/>
    <cellStyle name="Normal 10 2 2 2 3 3 3" xfId="19617" xr:uid="{00000000-0005-0000-0000-00000D3B0000}"/>
    <cellStyle name="Normal 10 2 2 2 3 3 3 2" xfId="42087" xr:uid="{00000000-0005-0000-0000-0000509B0000}"/>
    <cellStyle name="Normal 10 2 2 2 3 3 4" xfId="19618" xr:uid="{00000000-0005-0000-0000-00000E3B0000}"/>
    <cellStyle name="Normal 10 2 2 2 3 3 4 2" xfId="42088" xr:uid="{00000000-0005-0000-0000-0000519B0000}"/>
    <cellStyle name="Normal 10 2 2 2 3 3 5" xfId="30121" xr:uid="{00000000-0005-0000-0000-00004E9B0000}"/>
    <cellStyle name="Normal 10 2 2 2 3 4" xfId="9244" xr:uid="{00000000-0005-0000-0000-00000F3B0000}"/>
    <cellStyle name="Normal 10 2 2 2 3 4 2" xfId="31893" xr:uid="{00000000-0005-0000-0000-0000529B0000}"/>
    <cellStyle name="Normal 10 2 2 2 3 5" xfId="19619" xr:uid="{00000000-0005-0000-0000-0000103B0000}"/>
    <cellStyle name="Normal 10 2 2 2 3 5 2" xfId="42089" xr:uid="{00000000-0005-0000-0000-0000539B0000}"/>
    <cellStyle name="Normal 10 2 2 2 3 6" xfId="19620" xr:uid="{00000000-0005-0000-0000-0000113B0000}"/>
    <cellStyle name="Normal 10 2 2 2 3 6 2" xfId="42090" xr:uid="{00000000-0005-0000-0000-0000549B0000}"/>
    <cellStyle name="Normal 10 2 2 2 3 7" xfId="28289" xr:uid="{00000000-0005-0000-0000-0000459B0000}"/>
    <cellStyle name="Normal 10 2 2 2 4" xfId="2955" xr:uid="{00000000-0005-0000-0000-0000123B0000}"/>
    <cellStyle name="Normal 10 2 2 2 4 2" xfId="6545" xr:uid="{00000000-0005-0000-0000-0000133B0000}"/>
    <cellStyle name="Normal 10 2 2 2 4 2 2" xfId="19621" xr:uid="{00000000-0005-0000-0000-0000143B0000}"/>
    <cellStyle name="Normal 10 2 2 2 4 2 2 2" xfId="42091" xr:uid="{00000000-0005-0000-0000-0000579B0000}"/>
    <cellStyle name="Normal 10 2 2 2 4 2 3" xfId="19622" xr:uid="{00000000-0005-0000-0000-0000153B0000}"/>
    <cellStyle name="Normal 10 2 2 2 4 2 3 2" xfId="42092" xr:uid="{00000000-0005-0000-0000-0000589B0000}"/>
    <cellStyle name="Normal 10 2 2 2 4 2 4" xfId="19623" xr:uid="{00000000-0005-0000-0000-0000163B0000}"/>
    <cellStyle name="Normal 10 2 2 2 4 2 4 2" xfId="42093" xr:uid="{00000000-0005-0000-0000-0000599B0000}"/>
    <cellStyle name="Normal 10 2 2 2 4 2 5" xfId="30123" xr:uid="{00000000-0005-0000-0000-0000569B0000}"/>
    <cellStyle name="Normal 10 2 2 2 4 3" xfId="9246" xr:uid="{00000000-0005-0000-0000-0000173B0000}"/>
    <cellStyle name="Normal 10 2 2 2 4 3 2" xfId="31895" xr:uid="{00000000-0005-0000-0000-00005A9B0000}"/>
    <cellStyle name="Normal 10 2 2 2 4 4" xfId="19624" xr:uid="{00000000-0005-0000-0000-0000183B0000}"/>
    <cellStyle name="Normal 10 2 2 2 4 4 2" xfId="42094" xr:uid="{00000000-0005-0000-0000-00005B9B0000}"/>
    <cellStyle name="Normal 10 2 2 2 4 5" xfId="19625" xr:uid="{00000000-0005-0000-0000-0000193B0000}"/>
    <cellStyle name="Normal 10 2 2 2 4 5 2" xfId="42095" xr:uid="{00000000-0005-0000-0000-00005C9B0000}"/>
    <cellStyle name="Normal 10 2 2 2 4 6" xfId="28291" xr:uid="{00000000-0005-0000-0000-0000559B0000}"/>
    <cellStyle name="Normal 10 2 2 2 5" xfId="2956" xr:uid="{00000000-0005-0000-0000-00001A3B0000}"/>
    <cellStyle name="Normal 10 2 2 2 5 2" xfId="6546" xr:uid="{00000000-0005-0000-0000-00001B3B0000}"/>
    <cellStyle name="Normal 10 2 2 2 5 2 2" xfId="19626" xr:uid="{00000000-0005-0000-0000-00001C3B0000}"/>
    <cellStyle name="Normal 10 2 2 2 5 2 2 2" xfId="42096" xr:uid="{00000000-0005-0000-0000-00005F9B0000}"/>
    <cellStyle name="Normal 10 2 2 2 5 2 3" xfId="19627" xr:uid="{00000000-0005-0000-0000-00001D3B0000}"/>
    <cellStyle name="Normal 10 2 2 2 5 2 3 2" xfId="42097" xr:uid="{00000000-0005-0000-0000-0000609B0000}"/>
    <cellStyle name="Normal 10 2 2 2 5 2 4" xfId="19628" xr:uid="{00000000-0005-0000-0000-00001E3B0000}"/>
    <cellStyle name="Normal 10 2 2 2 5 2 4 2" xfId="42098" xr:uid="{00000000-0005-0000-0000-0000619B0000}"/>
    <cellStyle name="Normal 10 2 2 2 5 2 5" xfId="30124" xr:uid="{00000000-0005-0000-0000-00005E9B0000}"/>
    <cellStyle name="Normal 10 2 2 2 5 3" xfId="9247" xr:uid="{00000000-0005-0000-0000-00001F3B0000}"/>
    <cellStyle name="Normal 10 2 2 2 5 3 2" xfId="31896" xr:uid="{00000000-0005-0000-0000-0000629B0000}"/>
    <cellStyle name="Normal 10 2 2 2 5 4" xfId="19629" xr:uid="{00000000-0005-0000-0000-0000203B0000}"/>
    <cellStyle name="Normal 10 2 2 2 5 4 2" xfId="42099" xr:uid="{00000000-0005-0000-0000-0000639B0000}"/>
    <cellStyle name="Normal 10 2 2 2 5 5" xfId="19630" xr:uid="{00000000-0005-0000-0000-0000213B0000}"/>
    <cellStyle name="Normal 10 2 2 2 5 5 2" xfId="42100" xr:uid="{00000000-0005-0000-0000-0000649B0000}"/>
    <cellStyle name="Normal 10 2 2 2 5 6" xfId="28292" xr:uid="{00000000-0005-0000-0000-00005D9B0000}"/>
    <cellStyle name="Normal 10 2 2 2 6" xfId="6540" xr:uid="{00000000-0005-0000-0000-0000223B0000}"/>
    <cellStyle name="Normal 10 2 2 2 6 2" xfId="19631" xr:uid="{00000000-0005-0000-0000-0000233B0000}"/>
    <cellStyle name="Normal 10 2 2 2 6 2 2" xfId="42101" xr:uid="{00000000-0005-0000-0000-0000669B0000}"/>
    <cellStyle name="Normal 10 2 2 2 6 3" xfId="19632" xr:uid="{00000000-0005-0000-0000-0000243B0000}"/>
    <cellStyle name="Normal 10 2 2 2 6 3 2" xfId="42102" xr:uid="{00000000-0005-0000-0000-0000679B0000}"/>
    <cellStyle name="Normal 10 2 2 2 6 4" xfId="19633" xr:uid="{00000000-0005-0000-0000-0000253B0000}"/>
    <cellStyle name="Normal 10 2 2 2 6 4 2" xfId="42103" xr:uid="{00000000-0005-0000-0000-0000689B0000}"/>
    <cellStyle name="Normal 10 2 2 2 6 5" xfId="30118" xr:uid="{00000000-0005-0000-0000-0000659B0000}"/>
    <cellStyle name="Normal 10 2 2 2 7" xfId="9241" xr:uid="{00000000-0005-0000-0000-0000263B0000}"/>
    <cellStyle name="Normal 10 2 2 2 7 2" xfId="19634" xr:uid="{00000000-0005-0000-0000-0000273B0000}"/>
    <cellStyle name="Normal 10 2 2 2 7 2 2" xfId="42104" xr:uid="{00000000-0005-0000-0000-00006A9B0000}"/>
    <cellStyle name="Normal 10 2 2 2 7 3" xfId="19635" xr:uid="{00000000-0005-0000-0000-0000283B0000}"/>
    <cellStyle name="Normal 10 2 2 2 7 3 2" xfId="42105" xr:uid="{00000000-0005-0000-0000-00006B9B0000}"/>
    <cellStyle name="Normal 10 2 2 2 7 4" xfId="19636" xr:uid="{00000000-0005-0000-0000-0000293B0000}"/>
    <cellStyle name="Normal 10 2 2 2 7 4 2" xfId="42106" xr:uid="{00000000-0005-0000-0000-00006C9B0000}"/>
    <cellStyle name="Normal 10 2 2 2 7 5" xfId="31890" xr:uid="{00000000-0005-0000-0000-0000699B0000}"/>
    <cellStyle name="Normal 10 2 2 2 8" xfId="19637" xr:uid="{00000000-0005-0000-0000-00002A3B0000}"/>
    <cellStyle name="Normal 10 2 2 2 8 2" xfId="42107" xr:uid="{00000000-0005-0000-0000-00006D9B0000}"/>
    <cellStyle name="Normal 10 2 2 2 9" xfId="19638" xr:uid="{00000000-0005-0000-0000-00002B3B0000}"/>
    <cellStyle name="Normal 10 2 2 2 9 2" xfId="42108" xr:uid="{00000000-0005-0000-0000-00006E9B0000}"/>
    <cellStyle name="Normal 10 2 2 3" xfId="2957" xr:uid="{00000000-0005-0000-0000-00002C3B0000}"/>
    <cellStyle name="Normal 10 2 2 3 2" xfId="2958" xr:uid="{00000000-0005-0000-0000-00002D3B0000}"/>
    <cellStyle name="Normal 10 2 2 3 2 2" xfId="6548" xr:uid="{00000000-0005-0000-0000-00002E3B0000}"/>
    <cellStyle name="Normal 10 2 2 3 2 2 2" xfId="19639" xr:uid="{00000000-0005-0000-0000-00002F3B0000}"/>
    <cellStyle name="Normal 10 2 2 3 2 2 2 2" xfId="42109" xr:uid="{00000000-0005-0000-0000-0000729B0000}"/>
    <cellStyle name="Normal 10 2 2 3 2 2 3" xfId="19640" xr:uid="{00000000-0005-0000-0000-0000303B0000}"/>
    <cellStyle name="Normal 10 2 2 3 2 2 3 2" xfId="42110" xr:uid="{00000000-0005-0000-0000-0000739B0000}"/>
    <cellStyle name="Normal 10 2 2 3 2 2 4" xfId="19641" xr:uid="{00000000-0005-0000-0000-0000313B0000}"/>
    <cellStyle name="Normal 10 2 2 3 2 2 4 2" xfId="42111" xr:uid="{00000000-0005-0000-0000-0000749B0000}"/>
    <cellStyle name="Normal 10 2 2 3 2 2 5" xfId="30126" xr:uid="{00000000-0005-0000-0000-0000719B0000}"/>
    <cellStyle name="Normal 10 2 2 3 2 3" xfId="9249" xr:uid="{00000000-0005-0000-0000-0000323B0000}"/>
    <cellStyle name="Normal 10 2 2 3 2 3 2" xfId="19642" xr:uid="{00000000-0005-0000-0000-0000333B0000}"/>
    <cellStyle name="Normal 10 2 2 3 2 3 2 2" xfId="42112" xr:uid="{00000000-0005-0000-0000-0000769B0000}"/>
    <cellStyle name="Normal 10 2 2 3 2 3 3" xfId="19643" xr:uid="{00000000-0005-0000-0000-0000343B0000}"/>
    <cellStyle name="Normal 10 2 2 3 2 3 3 2" xfId="42113" xr:uid="{00000000-0005-0000-0000-0000779B0000}"/>
    <cellStyle name="Normal 10 2 2 3 2 3 4" xfId="19644" xr:uid="{00000000-0005-0000-0000-0000353B0000}"/>
    <cellStyle name="Normal 10 2 2 3 2 3 4 2" xfId="42114" xr:uid="{00000000-0005-0000-0000-0000789B0000}"/>
    <cellStyle name="Normal 10 2 2 3 2 3 5" xfId="31898" xr:uid="{00000000-0005-0000-0000-0000759B0000}"/>
    <cellStyle name="Normal 10 2 2 3 2 4" xfId="19645" xr:uid="{00000000-0005-0000-0000-0000363B0000}"/>
    <cellStyle name="Normal 10 2 2 3 2 4 2" xfId="42115" xr:uid="{00000000-0005-0000-0000-0000799B0000}"/>
    <cellStyle name="Normal 10 2 2 3 2 5" xfId="19646" xr:uid="{00000000-0005-0000-0000-0000373B0000}"/>
    <cellStyle name="Normal 10 2 2 3 2 5 2" xfId="42116" xr:uid="{00000000-0005-0000-0000-00007A9B0000}"/>
    <cellStyle name="Normal 10 2 2 3 2 6" xfId="19647" xr:uid="{00000000-0005-0000-0000-0000383B0000}"/>
    <cellStyle name="Normal 10 2 2 3 2 6 2" xfId="42117" xr:uid="{00000000-0005-0000-0000-00007B9B0000}"/>
    <cellStyle name="Normal 10 2 2 3 2 7" xfId="28294" xr:uid="{00000000-0005-0000-0000-0000709B0000}"/>
    <cellStyle name="Normal 10 2 2 3 3" xfId="6547" xr:uid="{00000000-0005-0000-0000-0000393B0000}"/>
    <cellStyle name="Normal 10 2 2 3 3 2" xfId="19648" xr:uid="{00000000-0005-0000-0000-00003A3B0000}"/>
    <cellStyle name="Normal 10 2 2 3 3 2 2" xfId="42118" xr:uid="{00000000-0005-0000-0000-00007D9B0000}"/>
    <cellStyle name="Normal 10 2 2 3 3 3" xfId="19649" xr:uid="{00000000-0005-0000-0000-00003B3B0000}"/>
    <cellStyle name="Normal 10 2 2 3 3 3 2" xfId="42119" xr:uid="{00000000-0005-0000-0000-00007E9B0000}"/>
    <cellStyle name="Normal 10 2 2 3 3 4" xfId="19650" xr:uid="{00000000-0005-0000-0000-00003C3B0000}"/>
    <cellStyle name="Normal 10 2 2 3 3 4 2" xfId="42120" xr:uid="{00000000-0005-0000-0000-00007F9B0000}"/>
    <cellStyle name="Normal 10 2 2 3 3 5" xfId="30125" xr:uid="{00000000-0005-0000-0000-00007C9B0000}"/>
    <cellStyle name="Normal 10 2 2 3 4" xfId="9248" xr:uid="{00000000-0005-0000-0000-00003D3B0000}"/>
    <cellStyle name="Normal 10 2 2 3 4 2" xfId="19651" xr:uid="{00000000-0005-0000-0000-00003E3B0000}"/>
    <cellStyle name="Normal 10 2 2 3 4 2 2" xfId="42121" xr:uid="{00000000-0005-0000-0000-0000819B0000}"/>
    <cellStyle name="Normal 10 2 2 3 4 3" xfId="19652" xr:uid="{00000000-0005-0000-0000-00003F3B0000}"/>
    <cellStyle name="Normal 10 2 2 3 4 3 2" xfId="42122" xr:uid="{00000000-0005-0000-0000-0000829B0000}"/>
    <cellStyle name="Normal 10 2 2 3 4 4" xfId="19653" xr:uid="{00000000-0005-0000-0000-0000403B0000}"/>
    <cellStyle name="Normal 10 2 2 3 4 4 2" xfId="42123" xr:uid="{00000000-0005-0000-0000-0000839B0000}"/>
    <cellStyle name="Normal 10 2 2 3 4 5" xfId="31897" xr:uid="{00000000-0005-0000-0000-0000809B0000}"/>
    <cellStyle name="Normal 10 2 2 3 5" xfId="19654" xr:uid="{00000000-0005-0000-0000-0000413B0000}"/>
    <cellStyle name="Normal 10 2 2 3 5 2" xfId="42124" xr:uid="{00000000-0005-0000-0000-0000849B0000}"/>
    <cellStyle name="Normal 10 2 2 3 6" xfId="19655" xr:uid="{00000000-0005-0000-0000-0000423B0000}"/>
    <cellStyle name="Normal 10 2 2 3 6 2" xfId="42125" xr:uid="{00000000-0005-0000-0000-0000859B0000}"/>
    <cellStyle name="Normal 10 2 2 3 7" xfId="19656" xr:uid="{00000000-0005-0000-0000-0000433B0000}"/>
    <cellStyle name="Normal 10 2 2 3 7 2" xfId="42126" xr:uid="{00000000-0005-0000-0000-0000869B0000}"/>
    <cellStyle name="Normal 10 2 2 3 8" xfId="28293" xr:uid="{00000000-0005-0000-0000-00006F9B0000}"/>
    <cellStyle name="Normal 10 2 2 4" xfId="2959" xr:uid="{00000000-0005-0000-0000-0000443B0000}"/>
    <cellStyle name="Normal 10 2 2 4 2" xfId="2960" xr:uid="{00000000-0005-0000-0000-0000453B0000}"/>
    <cellStyle name="Normal 10 2 2 4 2 2" xfId="6550" xr:uid="{00000000-0005-0000-0000-0000463B0000}"/>
    <cellStyle name="Normal 10 2 2 4 2 2 2" xfId="19657" xr:uid="{00000000-0005-0000-0000-0000473B0000}"/>
    <cellStyle name="Normal 10 2 2 4 2 2 2 2" xfId="42127" xr:uid="{00000000-0005-0000-0000-00008A9B0000}"/>
    <cellStyle name="Normal 10 2 2 4 2 2 3" xfId="19658" xr:uid="{00000000-0005-0000-0000-0000483B0000}"/>
    <cellStyle name="Normal 10 2 2 4 2 2 3 2" xfId="42128" xr:uid="{00000000-0005-0000-0000-00008B9B0000}"/>
    <cellStyle name="Normal 10 2 2 4 2 2 4" xfId="19659" xr:uid="{00000000-0005-0000-0000-0000493B0000}"/>
    <cellStyle name="Normal 10 2 2 4 2 2 4 2" xfId="42129" xr:uid="{00000000-0005-0000-0000-00008C9B0000}"/>
    <cellStyle name="Normal 10 2 2 4 2 2 5" xfId="30128" xr:uid="{00000000-0005-0000-0000-0000899B0000}"/>
    <cellStyle name="Normal 10 2 2 4 2 3" xfId="9251" xr:uid="{00000000-0005-0000-0000-00004A3B0000}"/>
    <cellStyle name="Normal 10 2 2 4 2 3 2" xfId="19660" xr:uid="{00000000-0005-0000-0000-00004B3B0000}"/>
    <cellStyle name="Normal 10 2 2 4 2 3 2 2" xfId="42130" xr:uid="{00000000-0005-0000-0000-00008E9B0000}"/>
    <cellStyle name="Normal 10 2 2 4 2 3 3" xfId="19661" xr:uid="{00000000-0005-0000-0000-00004C3B0000}"/>
    <cellStyle name="Normal 10 2 2 4 2 3 3 2" xfId="42131" xr:uid="{00000000-0005-0000-0000-00008F9B0000}"/>
    <cellStyle name="Normal 10 2 2 4 2 3 4" xfId="19662" xr:uid="{00000000-0005-0000-0000-00004D3B0000}"/>
    <cellStyle name="Normal 10 2 2 4 2 3 4 2" xfId="42132" xr:uid="{00000000-0005-0000-0000-0000909B0000}"/>
    <cellStyle name="Normal 10 2 2 4 2 3 5" xfId="31900" xr:uid="{00000000-0005-0000-0000-00008D9B0000}"/>
    <cellStyle name="Normal 10 2 2 4 2 4" xfId="19663" xr:uid="{00000000-0005-0000-0000-00004E3B0000}"/>
    <cellStyle name="Normal 10 2 2 4 2 4 2" xfId="42133" xr:uid="{00000000-0005-0000-0000-0000919B0000}"/>
    <cellStyle name="Normal 10 2 2 4 2 5" xfId="19664" xr:uid="{00000000-0005-0000-0000-00004F3B0000}"/>
    <cellStyle name="Normal 10 2 2 4 2 5 2" xfId="42134" xr:uid="{00000000-0005-0000-0000-0000929B0000}"/>
    <cellStyle name="Normal 10 2 2 4 2 6" xfId="19665" xr:uid="{00000000-0005-0000-0000-0000503B0000}"/>
    <cellStyle name="Normal 10 2 2 4 2 6 2" xfId="42135" xr:uid="{00000000-0005-0000-0000-0000939B0000}"/>
    <cellStyle name="Normal 10 2 2 4 2 7" xfId="28296" xr:uid="{00000000-0005-0000-0000-0000889B0000}"/>
    <cellStyle name="Normal 10 2 2 4 3" xfId="6549" xr:uid="{00000000-0005-0000-0000-0000513B0000}"/>
    <cellStyle name="Normal 10 2 2 4 3 2" xfId="19666" xr:uid="{00000000-0005-0000-0000-0000523B0000}"/>
    <cellStyle name="Normal 10 2 2 4 3 2 2" xfId="42136" xr:uid="{00000000-0005-0000-0000-0000959B0000}"/>
    <cellStyle name="Normal 10 2 2 4 3 3" xfId="19667" xr:uid="{00000000-0005-0000-0000-0000533B0000}"/>
    <cellStyle name="Normal 10 2 2 4 3 3 2" xfId="42137" xr:uid="{00000000-0005-0000-0000-0000969B0000}"/>
    <cellStyle name="Normal 10 2 2 4 3 4" xfId="19668" xr:uid="{00000000-0005-0000-0000-0000543B0000}"/>
    <cellStyle name="Normal 10 2 2 4 3 4 2" xfId="42138" xr:uid="{00000000-0005-0000-0000-0000979B0000}"/>
    <cellStyle name="Normal 10 2 2 4 3 5" xfId="30127" xr:uid="{00000000-0005-0000-0000-0000949B0000}"/>
    <cellStyle name="Normal 10 2 2 4 4" xfId="9250" xr:uid="{00000000-0005-0000-0000-0000553B0000}"/>
    <cellStyle name="Normal 10 2 2 4 4 2" xfId="19669" xr:uid="{00000000-0005-0000-0000-0000563B0000}"/>
    <cellStyle name="Normal 10 2 2 4 4 2 2" xfId="42139" xr:uid="{00000000-0005-0000-0000-0000999B0000}"/>
    <cellStyle name="Normal 10 2 2 4 4 3" xfId="19670" xr:uid="{00000000-0005-0000-0000-0000573B0000}"/>
    <cellStyle name="Normal 10 2 2 4 4 3 2" xfId="42140" xr:uid="{00000000-0005-0000-0000-00009A9B0000}"/>
    <cellStyle name="Normal 10 2 2 4 4 4" xfId="19671" xr:uid="{00000000-0005-0000-0000-0000583B0000}"/>
    <cellStyle name="Normal 10 2 2 4 4 4 2" xfId="42141" xr:uid="{00000000-0005-0000-0000-00009B9B0000}"/>
    <cellStyle name="Normal 10 2 2 4 4 5" xfId="31899" xr:uid="{00000000-0005-0000-0000-0000989B0000}"/>
    <cellStyle name="Normal 10 2 2 4 5" xfId="19672" xr:uid="{00000000-0005-0000-0000-0000593B0000}"/>
    <cellStyle name="Normal 10 2 2 4 5 2" xfId="42142" xr:uid="{00000000-0005-0000-0000-00009C9B0000}"/>
    <cellStyle name="Normal 10 2 2 4 6" xfId="19673" xr:uid="{00000000-0005-0000-0000-00005A3B0000}"/>
    <cellStyle name="Normal 10 2 2 4 6 2" xfId="42143" xr:uid="{00000000-0005-0000-0000-00009D9B0000}"/>
    <cellStyle name="Normal 10 2 2 4 7" xfId="19674" xr:uid="{00000000-0005-0000-0000-00005B3B0000}"/>
    <cellStyle name="Normal 10 2 2 4 7 2" xfId="42144" xr:uid="{00000000-0005-0000-0000-00009E9B0000}"/>
    <cellStyle name="Normal 10 2 2 4 8" xfId="28295" xr:uid="{00000000-0005-0000-0000-0000879B0000}"/>
    <cellStyle name="Normal 10 2 2 5" xfId="2961" xr:uid="{00000000-0005-0000-0000-00005C3B0000}"/>
    <cellStyle name="Normal 10 2 2 5 2" xfId="2962" xr:uid="{00000000-0005-0000-0000-00005D3B0000}"/>
    <cellStyle name="Normal 10 2 2 5 2 2" xfId="6552" xr:uid="{00000000-0005-0000-0000-00005E3B0000}"/>
    <cellStyle name="Normal 10 2 2 5 2 2 2" xfId="19675" xr:uid="{00000000-0005-0000-0000-00005F3B0000}"/>
    <cellStyle name="Normal 10 2 2 5 2 2 2 2" xfId="42145" xr:uid="{00000000-0005-0000-0000-0000A29B0000}"/>
    <cellStyle name="Normal 10 2 2 5 2 2 3" xfId="19676" xr:uid="{00000000-0005-0000-0000-0000603B0000}"/>
    <cellStyle name="Normal 10 2 2 5 2 2 3 2" xfId="42146" xr:uid="{00000000-0005-0000-0000-0000A39B0000}"/>
    <cellStyle name="Normal 10 2 2 5 2 2 4" xfId="19677" xr:uid="{00000000-0005-0000-0000-0000613B0000}"/>
    <cellStyle name="Normal 10 2 2 5 2 2 4 2" xfId="42147" xr:uid="{00000000-0005-0000-0000-0000A49B0000}"/>
    <cellStyle name="Normal 10 2 2 5 2 2 5" xfId="30130" xr:uid="{00000000-0005-0000-0000-0000A19B0000}"/>
    <cellStyle name="Normal 10 2 2 5 2 3" xfId="9253" xr:uid="{00000000-0005-0000-0000-0000623B0000}"/>
    <cellStyle name="Normal 10 2 2 5 2 3 2" xfId="31902" xr:uid="{00000000-0005-0000-0000-0000A59B0000}"/>
    <cellStyle name="Normal 10 2 2 5 2 4" xfId="19678" xr:uid="{00000000-0005-0000-0000-0000633B0000}"/>
    <cellStyle name="Normal 10 2 2 5 2 4 2" xfId="42148" xr:uid="{00000000-0005-0000-0000-0000A69B0000}"/>
    <cellStyle name="Normal 10 2 2 5 2 5" xfId="19679" xr:uid="{00000000-0005-0000-0000-0000643B0000}"/>
    <cellStyle name="Normal 10 2 2 5 2 5 2" xfId="42149" xr:uid="{00000000-0005-0000-0000-0000A79B0000}"/>
    <cellStyle name="Normal 10 2 2 5 2 6" xfId="28298" xr:uid="{00000000-0005-0000-0000-0000A09B0000}"/>
    <cellStyle name="Normal 10 2 2 5 3" xfId="6551" xr:uid="{00000000-0005-0000-0000-0000653B0000}"/>
    <cellStyle name="Normal 10 2 2 5 3 2" xfId="19680" xr:uid="{00000000-0005-0000-0000-0000663B0000}"/>
    <cellStyle name="Normal 10 2 2 5 3 2 2" xfId="42150" xr:uid="{00000000-0005-0000-0000-0000A99B0000}"/>
    <cellStyle name="Normal 10 2 2 5 3 3" xfId="19681" xr:uid="{00000000-0005-0000-0000-0000673B0000}"/>
    <cellStyle name="Normal 10 2 2 5 3 3 2" xfId="42151" xr:uid="{00000000-0005-0000-0000-0000AA9B0000}"/>
    <cellStyle name="Normal 10 2 2 5 3 4" xfId="19682" xr:uid="{00000000-0005-0000-0000-0000683B0000}"/>
    <cellStyle name="Normal 10 2 2 5 3 4 2" xfId="42152" xr:uid="{00000000-0005-0000-0000-0000AB9B0000}"/>
    <cellStyle name="Normal 10 2 2 5 3 5" xfId="30129" xr:uid="{00000000-0005-0000-0000-0000A89B0000}"/>
    <cellStyle name="Normal 10 2 2 5 4" xfId="9252" xr:uid="{00000000-0005-0000-0000-0000693B0000}"/>
    <cellStyle name="Normal 10 2 2 5 4 2" xfId="19683" xr:uid="{00000000-0005-0000-0000-00006A3B0000}"/>
    <cellStyle name="Normal 10 2 2 5 4 2 2" xfId="42153" xr:uid="{00000000-0005-0000-0000-0000AD9B0000}"/>
    <cellStyle name="Normal 10 2 2 5 4 3" xfId="19684" xr:uid="{00000000-0005-0000-0000-00006B3B0000}"/>
    <cellStyle name="Normal 10 2 2 5 4 3 2" xfId="42154" xr:uid="{00000000-0005-0000-0000-0000AE9B0000}"/>
    <cellStyle name="Normal 10 2 2 5 4 4" xfId="19685" xr:uid="{00000000-0005-0000-0000-00006C3B0000}"/>
    <cellStyle name="Normal 10 2 2 5 4 4 2" xfId="42155" xr:uid="{00000000-0005-0000-0000-0000AF9B0000}"/>
    <cellStyle name="Normal 10 2 2 5 4 5" xfId="31901" xr:uid="{00000000-0005-0000-0000-0000AC9B0000}"/>
    <cellStyle name="Normal 10 2 2 5 5" xfId="19686" xr:uid="{00000000-0005-0000-0000-00006D3B0000}"/>
    <cellStyle name="Normal 10 2 2 5 5 2" xfId="42156" xr:uid="{00000000-0005-0000-0000-0000B09B0000}"/>
    <cellStyle name="Normal 10 2 2 5 6" xfId="19687" xr:uid="{00000000-0005-0000-0000-00006E3B0000}"/>
    <cellStyle name="Normal 10 2 2 5 6 2" xfId="42157" xr:uid="{00000000-0005-0000-0000-0000B19B0000}"/>
    <cellStyle name="Normal 10 2 2 5 7" xfId="19688" xr:uid="{00000000-0005-0000-0000-00006F3B0000}"/>
    <cellStyle name="Normal 10 2 2 5 7 2" xfId="42158" xr:uid="{00000000-0005-0000-0000-0000B29B0000}"/>
    <cellStyle name="Normal 10 2 2 5 8" xfId="28297" xr:uid="{00000000-0005-0000-0000-00009F9B0000}"/>
    <cellStyle name="Normal 10 2 2 6" xfId="2963" xr:uid="{00000000-0005-0000-0000-0000703B0000}"/>
    <cellStyle name="Normal 10 2 2 6 2" xfId="2964" xr:uid="{00000000-0005-0000-0000-0000713B0000}"/>
    <cellStyle name="Normal 10 2 2 6 2 2" xfId="6554" xr:uid="{00000000-0005-0000-0000-0000723B0000}"/>
    <cellStyle name="Normal 10 2 2 6 2 2 2" xfId="19689" xr:uid="{00000000-0005-0000-0000-0000733B0000}"/>
    <cellStyle name="Normal 10 2 2 6 2 2 2 2" xfId="42159" xr:uid="{00000000-0005-0000-0000-0000B69B0000}"/>
    <cellStyle name="Normal 10 2 2 6 2 2 3" xfId="19690" xr:uid="{00000000-0005-0000-0000-0000743B0000}"/>
    <cellStyle name="Normal 10 2 2 6 2 2 3 2" xfId="42160" xr:uid="{00000000-0005-0000-0000-0000B79B0000}"/>
    <cellStyle name="Normal 10 2 2 6 2 2 4" xfId="19691" xr:uid="{00000000-0005-0000-0000-0000753B0000}"/>
    <cellStyle name="Normal 10 2 2 6 2 2 4 2" xfId="42161" xr:uid="{00000000-0005-0000-0000-0000B89B0000}"/>
    <cellStyle name="Normal 10 2 2 6 2 2 5" xfId="30132" xr:uid="{00000000-0005-0000-0000-0000B59B0000}"/>
    <cellStyle name="Normal 10 2 2 6 2 3" xfId="9255" xr:uid="{00000000-0005-0000-0000-0000763B0000}"/>
    <cellStyle name="Normal 10 2 2 6 2 3 2" xfId="31904" xr:uid="{00000000-0005-0000-0000-0000B99B0000}"/>
    <cellStyle name="Normal 10 2 2 6 2 4" xfId="19692" xr:uid="{00000000-0005-0000-0000-0000773B0000}"/>
    <cellStyle name="Normal 10 2 2 6 2 4 2" xfId="42162" xr:uid="{00000000-0005-0000-0000-0000BA9B0000}"/>
    <cellStyle name="Normal 10 2 2 6 2 5" xfId="19693" xr:uid="{00000000-0005-0000-0000-0000783B0000}"/>
    <cellStyle name="Normal 10 2 2 6 2 5 2" xfId="42163" xr:uid="{00000000-0005-0000-0000-0000BB9B0000}"/>
    <cellStyle name="Normal 10 2 2 6 2 6" xfId="28300" xr:uid="{00000000-0005-0000-0000-0000B49B0000}"/>
    <cellStyle name="Normal 10 2 2 6 3" xfId="6553" xr:uid="{00000000-0005-0000-0000-0000793B0000}"/>
    <cellStyle name="Normal 10 2 2 6 3 2" xfId="19694" xr:uid="{00000000-0005-0000-0000-00007A3B0000}"/>
    <cellStyle name="Normal 10 2 2 6 3 2 2" xfId="42164" xr:uid="{00000000-0005-0000-0000-0000BD9B0000}"/>
    <cellStyle name="Normal 10 2 2 6 3 3" xfId="19695" xr:uid="{00000000-0005-0000-0000-00007B3B0000}"/>
    <cellStyle name="Normal 10 2 2 6 3 3 2" xfId="42165" xr:uid="{00000000-0005-0000-0000-0000BE9B0000}"/>
    <cellStyle name="Normal 10 2 2 6 3 4" xfId="19696" xr:uid="{00000000-0005-0000-0000-00007C3B0000}"/>
    <cellStyle name="Normal 10 2 2 6 3 4 2" xfId="42166" xr:uid="{00000000-0005-0000-0000-0000BF9B0000}"/>
    <cellStyle name="Normal 10 2 2 6 3 5" xfId="30131" xr:uid="{00000000-0005-0000-0000-0000BC9B0000}"/>
    <cellStyle name="Normal 10 2 2 6 4" xfId="9254" xr:uid="{00000000-0005-0000-0000-00007D3B0000}"/>
    <cellStyle name="Normal 10 2 2 6 4 2" xfId="31903" xr:uid="{00000000-0005-0000-0000-0000C09B0000}"/>
    <cellStyle name="Normal 10 2 2 6 5" xfId="19697" xr:uid="{00000000-0005-0000-0000-00007E3B0000}"/>
    <cellStyle name="Normal 10 2 2 6 5 2" xfId="42167" xr:uid="{00000000-0005-0000-0000-0000C19B0000}"/>
    <cellStyle name="Normal 10 2 2 6 6" xfId="19698" xr:uid="{00000000-0005-0000-0000-00007F3B0000}"/>
    <cellStyle name="Normal 10 2 2 6 6 2" xfId="42168" xr:uid="{00000000-0005-0000-0000-0000C29B0000}"/>
    <cellStyle name="Normal 10 2 2 6 7" xfId="28299" xr:uid="{00000000-0005-0000-0000-0000B39B0000}"/>
    <cellStyle name="Normal 10 2 2 7" xfId="2965" xr:uid="{00000000-0005-0000-0000-0000803B0000}"/>
    <cellStyle name="Normal 10 2 2 7 2" xfId="6555" xr:uid="{00000000-0005-0000-0000-0000813B0000}"/>
    <cellStyle name="Normal 10 2 2 7 2 2" xfId="19699" xr:uid="{00000000-0005-0000-0000-0000823B0000}"/>
    <cellStyle name="Normal 10 2 2 7 2 2 2" xfId="42169" xr:uid="{00000000-0005-0000-0000-0000C59B0000}"/>
    <cellStyle name="Normal 10 2 2 7 2 3" xfId="19700" xr:uid="{00000000-0005-0000-0000-0000833B0000}"/>
    <cellStyle name="Normal 10 2 2 7 2 3 2" xfId="42170" xr:uid="{00000000-0005-0000-0000-0000C69B0000}"/>
    <cellStyle name="Normal 10 2 2 7 2 4" xfId="19701" xr:uid="{00000000-0005-0000-0000-0000843B0000}"/>
    <cellStyle name="Normal 10 2 2 7 2 4 2" xfId="42171" xr:uid="{00000000-0005-0000-0000-0000C79B0000}"/>
    <cellStyle name="Normal 10 2 2 7 2 5" xfId="30133" xr:uid="{00000000-0005-0000-0000-0000C49B0000}"/>
    <cellStyle name="Normal 10 2 2 7 3" xfId="9256" xr:uid="{00000000-0005-0000-0000-0000853B0000}"/>
    <cellStyle name="Normal 10 2 2 7 3 2" xfId="31905" xr:uid="{00000000-0005-0000-0000-0000C89B0000}"/>
    <cellStyle name="Normal 10 2 2 7 4" xfId="19702" xr:uid="{00000000-0005-0000-0000-0000863B0000}"/>
    <cellStyle name="Normal 10 2 2 7 4 2" xfId="42172" xr:uid="{00000000-0005-0000-0000-0000C99B0000}"/>
    <cellStyle name="Normal 10 2 2 7 5" xfId="19703" xr:uid="{00000000-0005-0000-0000-0000873B0000}"/>
    <cellStyle name="Normal 10 2 2 7 5 2" xfId="42173" xr:uid="{00000000-0005-0000-0000-0000CA9B0000}"/>
    <cellStyle name="Normal 10 2 2 7 6" xfId="28301" xr:uid="{00000000-0005-0000-0000-0000C39B0000}"/>
    <cellStyle name="Normal 10 2 2 8" xfId="2966" xr:uid="{00000000-0005-0000-0000-0000883B0000}"/>
    <cellStyle name="Normal 10 2 2 8 2" xfId="6556" xr:uid="{00000000-0005-0000-0000-0000893B0000}"/>
    <cellStyle name="Normal 10 2 2 8 2 2" xfId="19704" xr:uid="{00000000-0005-0000-0000-00008A3B0000}"/>
    <cellStyle name="Normal 10 2 2 8 2 2 2" xfId="42174" xr:uid="{00000000-0005-0000-0000-0000CD9B0000}"/>
    <cellStyle name="Normal 10 2 2 8 2 3" xfId="19705" xr:uid="{00000000-0005-0000-0000-00008B3B0000}"/>
    <cellStyle name="Normal 10 2 2 8 2 3 2" xfId="42175" xr:uid="{00000000-0005-0000-0000-0000CE9B0000}"/>
    <cellStyle name="Normal 10 2 2 8 2 4" xfId="19706" xr:uid="{00000000-0005-0000-0000-00008C3B0000}"/>
    <cellStyle name="Normal 10 2 2 8 2 4 2" xfId="42176" xr:uid="{00000000-0005-0000-0000-0000CF9B0000}"/>
    <cellStyle name="Normal 10 2 2 8 2 5" xfId="30134" xr:uid="{00000000-0005-0000-0000-0000CC9B0000}"/>
    <cellStyle name="Normal 10 2 2 8 3" xfId="9257" xr:uid="{00000000-0005-0000-0000-00008D3B0000}"/>
    <cellStyle name="Normal 10 2 2 8 3 2" xfId="31906" xr:uid="{00000000-0005-0000-0000-0000D09B0000}"/>
    <cellStyle name="Normal 10 2 2 8 4" xfId="19707" xr:uid="{00000000-0005-0000-0000-00008E3B0000}"/>
    <cellStyle name="Normal 10 2 2 8 4 2" xfId="42177" xr:uid="{00000000-0005-0000-0000-0000D19B0000}"/>
    <cellStyle name="Normal 10 2 2 8 5" xfId="19708" xr:uid="{00000000-0005-0000-0000-00008F3B0000}"/>
    <cellStyle name="Normal 10 2 2 8 5 2" xfId="42178" xr:uid="{00000000-0005-0000-0000-0000D29B0000}"/>
    <cellStyle name="Normal 10 2 2 8 6" xfId="28302" xr:uid="{00000000-0005-0000-0000-0000CB9B0000}"/>
    <cellStyle name="Normal 10 2 2 9" xfId="6539" xr:uid="{00000000-0005-0000-0000-0000903B0000}"/>
    <cellStyle name="Normal 10 2 2 9 2" xfId="19709" xr:uid="{00000000-0005-0000-0000-0000913B0000}"/>
    <cellStyle name="Normal 10 2 2 9 2 2" xfId="42179" xr:uid="{00000000-0005-0000-0000-0000D49B0000}"/>
    <cellStyle name="Normal 10 2 2 9 3" xfId="19710" xr:uid="{00000000-0005-0000-0000-0000923B0000}"/>
    <cellStyle name="Normal 10 2 2 9 3 2" xfId="42180" xr:uid="{00000000-0005-0000-0000-0000D59B0000}"/>
    <cellStyle name="Normal 10 2 2 9 4" xfId="19711" xr:uid="{00000000-0005-0000-0000-0000933B0000}"/>
    <cellStyle name="Normal 10 2 2 9 4 2" xfId="42181" xr:uid="{00000000-0005-0000-0000-0000D69B0000}"/>
    <cellStyle name="Normal 10 2 2 9 5" xfId="30117" xr:uid="{00000000-0005-0000-0000-0000D39B0000}"/>
    <cellStyle name="Normal 10 2 3" xfId="2967" xr:uid="{00000000-0005-0000-0000-0000943B0000}"/>
    <cellStyle name="Normal 10 2 3 10" xfId="19712" xr:uid="{00000000-0005-0000-0000-0000953B0000}"/>
    <cellStyle name="Normal 10 2 3 10 2" xfId="42182" xr:uid="{00000000-0005-0000-0000-0000D89B0000}"/>
    <cellStyle name="Normal 10 2 3 11" xfId="28303" xr:uid="{00000000-0005-0000-0000-0000D79B0000}"/>
    <cellStyle name="Normal 10 2 3 2" xfId="2968" xr:uid="{00000000-0005-0000-0000-0000963B0000}"/>
    <cellStyle name="Normal 10 2 3 2 2" xfId="2969" xr:uid="{00000000-0005-0000-0000-0000973B0000}"/>
    <cellStyle name="Normal 10 2 3 2 2 2" xfId="6559" xr:uid="{00000000-0005-0000-0000-0000983B0000}"/>
    <cellStyle name="Normal 10 2 3 2 2 2 2" xfId="19713" xr:uid="{00000000-0005-0000-0000-0000993B0000}"/>
    <cellStyle name="Normal 10 2 3 2 2 2 2 2" xfId="42183" xr:uid="{00000000-0005-0000-0000-0000DC9B0000}"/>
    <cellStyle name="Normal 10 2 3 2 2 2 3" xfId="19714" xr:uid="{00000000-0005-0000-0000-00009A3B0000}"/>
    <cellStyle name="Normal 10 2 3 2 2 2 3 2" xfId="42184" xr:uid="{00000000-0005-0000-0000-0000DD9B0000}"/>
    <cellStyle name="Normal 10 2 3 2 2 2 4" xfId="19715" xr:uid="{00000000-0005-0000-0000-00009B3B0000}"/>
    <cellStyle name="Normal 10 2 3 2 2 2 4 2" xfId="42185" xr:uid="{00000000-0005-0000-0000-0000DE9B0000}"/>
    <cellStyle name="Normal 10 2 3 2 2 2 5" xfId="30137" xr:uid="{00000000-0005-0000-0000-0000DB9B0000}"/>
    <cellStyle name="Normal 10 2 3 2 2 3" xfId="9260" xr:uid="{00000000-0005-0000-0000-00009C3B0000}"/>
    <cellStyle name="Normal 10 2 3 2 2 3 2" xfId="31909" xr:uid="{00000000-0005-0000-0000-0000DF9B0000}"/>
    <cellStyle name="Normal 10 2 3 2 2 4" xfId="19716" xr:uid="{00000000-0005-0000-0000-00009D3B0000}"/>
    <cellStyle name="Normal 10 2 3 2 2 4 2" xfId="42186" xr:uid="{00000000-0005-0000-0000-0000E09B0000}"/>
    <cellStyle name="Normal 10 2 3 2 2 5" xfId="19717" xr:uid="{00000000-0005-0000-0000-00009E3B0000}"/>
    <cellStyle name="Normal 10 2 3 2 2 5 2" xfId="42187" xr:uid="{00000000-0005-0000-0000-0000E19B0000}"/>
    <cellStyle name="Normal 10 2 3 2 2 6" xfId="28305" xr:uid="{00000000-0005-0000-0000-0000DA9B0000}"/>
    <cellStyle name="Normal 10 2 3 2 3" xfId="6558" xr:uid="{00000000-0005-0000-0000-00009F3B0000}"/>
    <cellStyle name="Normal 10 2 3 2 3 2" xfId="19718" xr:uid="{00000000-0005-0000-0000-0000A03B0000}"/>
    <cellStyle name="Normal 10 2 3 2 3 2 2" xfId="42188" xr:uid="{00000000-0005-0000-0000-0000E39B0000}"/>
    <cellStyle name="Normal 10 2 3 2 3 3" xfId="19719" xr:uid="{00000000-0005-0000-0000-0000A13B0000}"/>
    <cellStyle name="Normal 10 2 3 2 3 3 2" xfId="42189" xr:uid="{00000000-0005-0000-0000-0000E49B0000}"/>
    <cellStyle name="Normal 10 2 3 2 3 4" xfId="19720" xr:uid="{00000000-0005-0000-0000-0000A23B0000}"/>
    <cellStyle name="Normal 10 2 3 2 3 4 2" xfId="42190" xr:uid="{00000000-0005-0000-0000-0000E59B0000}"/>
    <cellStyle name="Normal 10 2 3 2 3 5" xfId="30136" xr:uid="{00000000-0005-0000-0000-0000E29B0000}"/>
    <cellStyle name="Normal 10 2 3 2 4" xfId="9259" xr:uid="{00000000-0005-0000-0000-0000A33B0000}"/>
    <cellStyle name="Normal 10 2 3 2 4 2" xfId="19721" xr:uid="{00000000-0005-0000-0000-0000A43B0000}"/>
    <cellStyle name="Normal 10 2 3 2 4 2 2" xfId="42191" xr:uid="{00000000-0005-0000-0000-0000E79B0000}"/>
    <cellStyle name="Normal 10 2 3 2 4 3" xfId="19722" xr:uid="{00000000-0005-0000-0000-0000A53B0000}"/>
    <cellStyle name="Normal 10 2 3 2 4 3 2" xfId="42192" xr:uid="{00000000-0005-0000-0000-0000E89B0000}"/>
    <cellStyle name="Normal 10 2 3 2 4 4" xfId="19723" xr:uid="{00000000-0005-0000-0000-0000A63B0000}"/>
    <cellStyle name="Normal 10 2 3 2 4 4 2" xfId="42193" xr:uid="{00000000-0005-0000-0000-0000E99B0000}"/>
    <cellStyle name="Normal 10 2 3 2 4 5" xfId="31908" xr:uid="{00000000-0005-0000-0000-0000E69B0000}"/>
    <cellStyle name="Normal 10 2 3 2 5" xfId="19724" xr:uid="{00000000-0005-0000-0000-0000A73B0000}"/>
    <cellStyle name="Normal 10 2 3 2 5 2" xfId="42194" xr:uid="{00000000-0005-0000-0000-0000EA9B0000}"/>
    <cellStyle name="Normal 10 2 3 2 6" xfId="19725" xr:uid="{00000000-0005-0000-0000-0000A83B0000}"/>
    <cellStyle name="Normal 10 2 3 2 6 2" xfId="42195" xr:uid="{00000000-0005-0000-0000-0000EB9B0000}"/>
    <cellStyle name="Normal 10 2 3 2 7" xfId="19726" xr:uid="{00000000-0005-0000-0000-0000A93B0000}"/>
    <cellStyle name="Normal 10 2 3 2 7 2" xfId="42196" xr:uid="{00000000-0005-0000-0000-0000EC9B0000}"/>
    <cellStyle name="Normal 10 2 3 2 8" xfId="28304" xr:uid="{00000000-0005-0000-0000-0000D99B0000}"/>
    <cellStyle name="Normal 10 2 3 3" xfId="2970" xr:uid="{00000000-0005-0000-0000-0000AA3B0000}"/>
    <cellStyle name="Normal 10 2 3 3 2" xfId="2971" xr:uid="{00000000-0005-0000-0000-0000AB3B0000}"/>
    <cellStyle name="Normal 10 2 3 3 2 2" xfId="6561" xr:uid="{00000000-0005-0000-0000-0000AC3B0000}"/>
    <cellStyle name="Normal 10 2 3 3 2 2 2" xfId="19727" xr:uid="{00000000-0005-0000-0000-0000AD3B0000}"/>
    <cellStyle name="Normal 10 2 3 3 2 2 2 2" xfId="42197" xr:uid="{00000000-0005-0000-0000-0000F09B0000}"/>
    <cellStyle name="Normal 10 2 3 3 2 2 3" xfId="19728" xr:uid="{00000000-0005-0000-0000-0000AE3B0000}"/>
    <cellStyle name="Normal 10 2 3 3 2 2 3 2" xfId="42198" xr:uid="{00000000-0005-0000-0000-0000F19B0000}"/>
    <cellStyle name="Normal 10 2 3 3 2 2 4" xfId="19729" xr:uid="{00000000-0005-0000-0000-0000AF3B0000}"/>
    <cellStyle name="Normal 10 2 3 3 2 2 4 2" xfId="42199" xr:uid="{00000000-0005-0000-0000-0000F29B0000}"/>
    <cellStyle name="Normal 10 2 3 3 2 2 5" xfId="30139" xr:uid="{00000000-0005-0000-0000-0000EF9B0000}"/>
    <cellStyle name="Normal 10 2 3 3 2 3" xfId="9262" xr:uid="{00000000-0005-0000-0000-0000B03B0000}"/>
    <cellStyle name="Normal 10 2 3 3 2 3 2" xfId="31911" xr:uid="{00000000-0005-0000-0000-0000F39B0000}"/>
    <cellStyle name="Normal 10 2 3 3 2 4" xfId="19730" xr:uid="{00000000-0005-0000-0000-0000B13B0000}"/>
    <cellStyle name="Normal 10 2 3 3 2 4 2" xfId="42200" xr:uid="{00000000-0005-0000-0000-0000F49B0000}"/>
    <cellStyle name="Normal 10 2 3 3 2 5" xfId="19731" xr:uid="{00000000-0005-0000-0000-0000B23B0000}"/>
    <cellStyle name="Normal 10 2 3 3 2 5 2" xfId="42201" xr:uid="{00000000-0005-0000-0000-0000F59B0000}"/>
    <cellStyle name="Normal 10 2 3 3 2 6" xfId="28307" xr:uid="{00000000-0005-0000-0000-0000EE9B0000}"/>
    <cellStyle name="Normal 10 2 3 3 3" xfId="6560" xr:uid="{00000000-0005-0000-0000-0000B33B0000}"/>
    <cellStyle name="Normal 10 2 3 3 3 2" xfId="19732" xr:uid="{00000000-0005-0000-0000-0000B43B0000}"/>
    <cellStyle name="Normal 10 2 3 3 3 2 2" xfId="42202" xr:uid="{00000000-0005-0000-0000-0000F79B0000}"/>
    <cellStyle name="Normal 10 2 3 3 3 3" xfId="19733" xr:uid="{00000000-0005-0000-0000-0000B53B0000}"/>
    <cellStyle name="Normal 10 2 3 3 3 3 2" xfId="42203" xr:uid="{00000000-0005-0000-0000-0000F89B0000}"/>
    <cellStyle name="Normal 10 2 3 3 3 4" xfId="19734" xr:uid="{00000000-0005-0000-0000-0000B63B0000}"/>
    <cellStyle name="Normal 10 2 3 3 3 4 2" xfId="42204" xr:uid="{00000000-0005-0000-0000-0000F99B0000}"/>
    <cellStyle name="Normal 10 2 3 3 3 5" xfId="30138" xr:uid="{00000000-0005-0000-0000-0000F69B0000}"/>
    <cellStyle name="Normal 10 2 3 3 4" xfId="9261" xr:uid="{00000000-0005-0000-0000-0000B73B0000}"/>
    <cellStyle name="Normal 10 2 3 3 4 2" xfId="31910" xr:uid="{00000000-0005-0000-0000-0000FA9B0000}"/>
    <cellStyle name="Normal 10 2 3 3 5" xfId="19735" xr:uid="{00000000-0005-0000-0000-0000B83B0000}"/>
    <cellStyle name="Normal 10 2 3 3 5 2" xfId="42205" xr:uid="{00000000-0005-0000-0000-0000FB9B0000}"/>
    <cellStyle name="Normal 10 2 3 3 6" xfId="19736" xr:uid="{00000000-0005-0000-0000-0000B93B0000}"/>
    <cellStyle name="Normal 10 2 3 3 6 2" xfId="42206" xr:uid="{00000000-0005-0000-0000-0000FC9B0000}"/>
    <cellStyle name="Normal 10 2 3 3 7" xfId="28306" xr:uid="{00000000-0005-0000-0000-0000ED9B0000}"/>
    <cellStyle name="Normal 10 2 3 4" xfId="2972" xr:uid="{00000000-0005-0000-0000-0000BA3B0000}"/>
    <cellStyle name="Normal 10 2 3 4 2" xfId="6562" xr:uid="{00000000-0005-0000-0000-0000BB3B0000}"/>
    <cellStyle name="Normal 10 2 3 4 2 2" xfId="19737" xr:uid="{00000000-0005-0000-0000-0000BC3B0000}"/>
    <cellStyle name="Normal 10 2 3 4 2 2 2" xfId="42207" xr:uid="{00000000-0005-0000-0000-0000FF9B0000}"/>
    <cellStyle name="Normal 10 2 3 4 2 3" xfId="19738" xr:uid="{00000000-0005-0000-0000-0000BD3B0000}"/>
    <cellStyle name="Normal 10 2 3 4 2 3 2" xfId="42208" xr:uid="{00000000-0005-0000-0000-0000009C0000}"/>
    <cellStyle name="Normal 10 2 3 4 2 4" xfId="19739" xr:uid="{00000000-0005-0000-0000-0000BE3B0000}"/>
    <cellStyle name="Normal 10 2 3 4 2 4 2" xfId="42209" xr:uid="{00000000-0005-0000-0000-0000019C0000}"/>
    <cellStyle name="Normal 10 2 3 4 2 5" xfId="30140" xr:uid="{00000000-0005-0000-0000-0000FE9B0000}"/>
    <cellStyle name="Normal 10 2 3 4 3" xfId="9263" xr:uid="{00000000-0005-0000-0000-0000BF3B0000}"/>
    <cellStyle name="Normal 10 2 3 4 3 2" xfId="31912" xr:uid="{00000000-0005-0000-0000-0000029C0000}"/>
    <cellStyle name="Normal 10 2 3 4 4" xfId="19740" xr:uid="{00000000-0005-0000-0000-0000C03B0000}"/>
    <cellStyle name="Normal 10 2 3 4 4 2" xfId="42210" xr:uid="{00000000-0005-0000-0000-0000039C0000}"/>
    <cellStyle name="Normal 10 2 3 4 5" xfId="19741" xr:uid="{00000000-0005-0000-0000-0000C13B0000}"/>
    <cellStyle name="Normal 10 2 3 4 5 2" xfId="42211" xr:uid="{00000000-0005-0000-0000-0000049C0000}"/>
    <cellStyle name="Normal 10 2 3 4 6" xfId="28308" xr:uid="{00000000-0005-0000-0000-0000FD9B0000}"/>
    <cellStyle name="Normal 10 2 3 5" xfId="2973" xr:uid="{00000000-0005-0000-0000-0000C23B0000}"/>
    <cellStyle name="Normal 10 2 3 5 2" xfId="6563" xr:uid="{00000000-0005-0000-0000-0000C33B0000}"/>
    <cellStyle name="Normal 10 2 3 5 2 2" xfId="19742" xr:uid="{00000000-0005-0000-0000-0000C43B0000}"/>
    <cellStyle name="Normal 10 2 3 5 2 2 2" xfId="42212" xr:uid="{00000000-0005-0000-0000-0000079C0000}"/>
    <cellStyle name="Normal 10 2 3 5 2 3" xfId="19743" xr:uid="{00000000-0005-0000-0000-0000C53B0000}"/>
    <cellStyle name="Normal 10 2 3 5 2 3 2" xfId="42213" xr:uid="{00000000-0005-0000-0000-0000089C0000}"/>
    <cellStyle name="Normal 10 2 3 5 2 4" xfId="19744" xr:uid="{00000000-0005-0000-0000-0000C63B0000}"/>
    <cellStyle name="Normal 10 2 3 5 2 4 2" xfId="42214" xr:uid="{00000000-0005-0000-0000-0000099C0000}"/>
    <cellStyle name="Normal 10 2 3 5 2 5" xfId="30141" xr:uid="{00000000-0005-0000-0000-0000069C0000}"/>
    <cellStyle name="Normal 10 2 3 5 3" xfId="9264" xr:uid="{00000000-0005-0000-0000-0000C73B0000}"/>
    <cellStyle name="Normal 10 2 3 5 3 2" xfId="31913" xr:uid="{00000000-0005-0000-0000-00000A9C0000}"/>
    <cellStyle name="Normal 10 2 3 5 4" xfId="19745" xr:uid="{00000000-0005-0000-0000-0000C83B0000}"/>
    <cellStyle name="Normal 10 2 3 5 4 2" xfId="42215" xr:uid="{00000000-0005-0000-0000-00000B9C0000}"/>
    <cellStyle name="Normal 10 2 3 5 5" xfId="19746" xr:uid="{00000000-0005-0000-0000-0000C93B0000}"/>
    <cellStyle name="Normal 10 2 3 5 5 2" xfId="42216" xr:uid="{00000000-0005-0000-0000-00000C9C0000}"/>
    <cellStyle name="Normal 10 2 3 5 6" xfId="28309" xr:uid="{00000000-0005-0000-0000-0000059C0000}"/>
    <cellStyle name="Normal 10 2 3 6" xfId="6557" xr:uid="{00000000-0005-0000-0000-0000CA3B0000}"/>
    <cellStyle name="Normal 10 2 3 6 2" xfId="19747" xr:uid="{00000000-0005-0000-0000-0000CB3B0000}"/>
    <cellStyle name="Normal 10 2 3 6 2 2" xfId="42217" xr:uid="{00000000-0005-0000-0000-00000E9C0000}"/>
    <cellStyle name="Normal 10 2 3 6 3" xfId="19748" xr:uid="{00000000-0005-0000-0000-0000CC3B0000}"/>
    <cellStyle name="Normal 10 2 3 6 3 2" xfId="42218" xr:uid="{00000000-0005-0000-0000-00000F9C0000}"/>
    <cellStyle name="Normal 10 2 3 6 4" xfId="19749" xr:uid="{00000000-0005-0000-0000-0000CD3B0000}"/>
    <cellStyle name="Normal 10 2 3 6 4 2" xfId="42219" xr:uid="{00000000-0005-0000-0000-0000109C0000}"/>
    <cellStyle name="Normal 10 2 3 6 5" xfId="30135" xr:uid="{00000000-0005-0000-0000-00000D9C0000}"/>
    <cellStyle name="Normal 10 2 3 7" xfId="9258" xr:uid="{00000000-0005-0000-0000-0000CE3B0000}"/>
    <cellStyle name="Normal 10 2 3 7 2" xfId="19750" xr:uid="{00000000-0005-0000-0000-0000CF3B0000}"/>
    <cellStyle name="Normal 10 2 3 7 2 2" xfId="42220" xr:uid="{00000000-0005-0000-0000-0000129C0000}"/>
    <cellStyle name="Normal 10 2 3 7 3" xfId="19751" xr:uid="{00000000-0005-0000-0000-0000D03B0000}"/>
    <cellStyle name="Normal 10 2 3 7 3 2" xfId="42221" xr:uid="{00000000-0005-0000-0000-0000139C0000}"/>
    <cellStyle name="Normal 10 2 3 7 4" xfId="19752" xr:uid="{00000000-0005-0000-0000-0000D13B0000}"/>
    <cellStyle name="Normal 10 2 3 7 4 2" xfId="42222" xr:uid="{00000000-0005-0000-0000-0000149C0000}"/>
    <cellStyle name="Normal 10 2 3 7 5" xfId="31907" xr:uid="{00000000-0005-0000-0000-0000119C0000}"/>
    <cellStyle name="Normal 10 2 3 8" xfId="19753" xr:uid="{00000000-0005-0000-0000-0000D23B0000}"/>
    <cellStyle name="Normal 10 2 3 8 2" xfId="42223" xr:uid="{00000000-0005-0000-0000-0000159C0000}"/>
    <cellStyle name="Normal 10 2 3 9" xfId="19754" xr:uid="{00000000-0005-0000-0000-0000D33B0000}"/>
    <cellStyle name="Normal 10 2 3 9 2" xfId="42224" xr:uid="{00000000-0005-0000-0000-0000169C0000}"/>
    <cellStyle name="Normal 10 2 4" xfId="2974" xr:uid="{00000000-0005-0000-0000-0000D43B0000}"/>
    <cellStyle name="Normal 10 2 4 2" xfId="2975" xr:uid="{00000000-0005-0000-0000-0000D53B0000}"/>
    <cellStyle name="Normal 10 2 4 2 2" xfId="6565" xr:uid="{00000000-0005-0000-0000-0000D63B0000}"/>
    <cellStyle name="Normal 10 2 4 2 2 2" xfId="19755" xr:uid="{00000000-0005-0000-0000-0000D73B0000}"/>
    <cellStyle name="Normal 10 2 4 2 2 2 2" xfId="42225" xr:uid="{00000000-0005-0000-0000-00001A9C0000}"/>
    <cellStyle name="Normal 10 2 4 2 2 3" xfId="19756" xr:uid="{00000000-0005-0000-0000-0000D83B0000}"/>
    <cellStyle name="Normal 10 2 4 2 2 3 2" xfId="42226" xr:uid="{00000000-0005-0000-0000-00001B9C0000}"/>
    <cellStyle name="Normal 10 2 4 2 2 4" xfId="19757" xr:uid="{00000000-0005-0000-0000-0000D93B0000}"/>
    <cellStyle name="Normal 10 2 4 2 2 4 2" xfId="42227" xr:uid="{00000000-0005-0000-0000-00001C9C0000}"/>
    <cellStyle name="Normal 10 2 4 2 2 5" xfId="30143" xr:uid="{00000000-0005-0000-0000-0000199C0000}"/>
    <cellStyle name="Normal 10 2 4 2 3" xfId="9266" xr:uid="{00000000-0005-0000-0000-0000DA3B0000}"/>
    <cellStyle name="Normal 10 2 4 2 3 2" xfId="19758" xr:uid="{00000000-0005-0000-0000-0000DB3B0000}"/>
    <cellStyle name="Normal 10 2 4 2 3 2 2" xfId="42228" xr:uid="{00000000-0005-0000-0000-00001E9C0000}"/>
    <cellStyle name="Normal 10 2 4 2 3 3" xfId="19759" xr:uid="{00000000-0005-0000-0000-0000DC3B0000}"/>
    <cellStyle name="Normal 10 2 4 2 3 3 2" xfId="42229" xr:uid="{00000000-0005-0000-0000-00001F9C0000}"/>
    <cellStyle name="Normal 10 2 4 2 3 4" xfId="19760" xr:uid="{00000000-0005-0000-0000-0000DD3B0000}"/>
    <cellStyle name="Normal 10 2 4 2 3 4 2" xfId="42230" xr:uid="{00000000-0005-0000-0000-0000209C0000}"/>
    <cellStyle name="Normal 10 2 4 2 3 5" xfId="31915" xr:uid="{00000000-0005-0000-0000-00001D9C0000}"/>
    <cellStyle name="Normal 10 2 4 2 4" xfId="19761" xr:uid="{00000000-0005-0000-0000-0000DE3B0000}"/>
    <cellStyle name="Normal 10 2 4 2 4 2" xfId="42231" xr:uid="{00000000-0005-0000-0000-0000219C0000}"/>
    <cellStyle name="Normal 10 2 4 2 5" xfId="19762" xr:uid="{00000000-0005-0000-0000-0000DF3B0000}"/>
    <cellStyle name="Normal 10 2 4 2 5 2" xfId="42232" xr:uid="{00000000-0005-0000-0000-0000229C0000}"/>
    <cellStyle name="Normal 10 2 4 2 6" xfId="19763" xr:uid="{00000000-0005-0000-0000-0000E03B0000}"/>
    <cellStyle name="Normal 10 2 4 2 6 2" xfId="42233" xr:uid="{00000000-0005-0000-0000-0000239C0000}"/>
    <cellStyle name="Normal 10 2 4 2 7" xfId="28311" xr:uid="{00000000-0005-0000-0000-0000189C0000}"/>
    <cellStyle name="Normal 10 2 4 3" xfId="6564" xr:uid="{00000000-0005-0000-0000-0000E13B0000}"/>
    <cellStyle name="Normal 10 2 4 3 2" xfId="19764" xr:uid="{00000000-0005-0000-0000-0000E23B0000}"/>
    <cellStyle name="Normal 10 2 4 3 2 2" xfId="42234" xr:uid="{00000000-0005-0000-0000-0000259C0000}"/>
    <cellStyle name="Normal 10 2 4 3 3" xfId="19765" xr:uid="{00000000-0005-0000-0000-0000E33B0000}"/>
    <cellStyle name="Normal 10 2 4 3 3 2" xfId="42235" xr:uid="{00000000-0005-0000-0000-0000269C0000}"/>
    <cellStyle name="Normal 10 2 4 3 4" xfId="19766" xr:uid="{00000000-0005-0000-0000-0000E43B0000}"/>
    <cellStyle name="Normal 10 2 4 3 4 2" xfId="42236" xr:uid="{00000000-0005-0000-0000-0000279C0000}"/>
    <cellStyle name="Normal 10 2 4 3 5" xfId="30142" xr:uid="{00000000-0005-0000-0000-0000249C0000}"/>
    <cellStyle name="Normal 10 2 4 4" xfId="9265" xr:uid="{00000000-0005-0000-0000-0000E53B0000}"/>
    <cellStyle name="Normal 10 2 4 4 2" xfId="19767" xr:uid="{00000000-0005-0000-0000-0000E63B0000}"/>
    <cellStyle name="Normal 10 2 4 4 2 2" xfId="42237" xr:uid="{00000000-0005-0000-0000-0000299C0000}"/>
    <cellStyle name="Normal 10 2 4 4 3" xfId="19768" xr:uid="{00000000-0005-0000-0000-0000E73B0000}"/>
    <cellStyle name="Normal 10 2 4 4 3 2" xfId="42238" xr:uid="{00000000-0005-0000-0000-00002A9C0000}"/>
    <cellStyle name="Normal 10 2 4 4 4" xfId="19769" xr:uid="{00000000-0005-0000-0000-0000E83B0000}"/>
    <cellStyle name="Normal 10 2 4 4 4 2" xfId="42239" xr:uid="{00000000-0005-0000-0000-00002B9C0000}"/>
    <cellStyle name="Normal 10 2 4 4 5" xfId="31914" xr:uid="{00000000-0005-0000-0000-0000289C0000}"/>
    <cellStyle name="Normal 10 2 4 5" xfId="19770" xr:uid="{00000000-0005-0000-0000-0000E93B0000}"/>
    <cellStyle name="Normal 10 2 4 5 2" xfId="42240" xr:uid="{00000000-0005-0000-0000-00002C9C0000}"/>
    <cellStyle name="Normal 10 2 4 6" xfId="19771" xr:uid="{00000000-0005-0000-0000-0000EA3B0000}"/>
    <cellStyle name="Normal 10 2 4 6 2" xfId="42241" xr:uid="{00000000-0005-0000-0000-00002D9C0000}"/>
    <cellStyle name="Normal 10 2 4 7" xfId="19772" xr:uid="{00000000-0005-0000-0000-0000EB3B0000}"/>
    <cellStyle name="Normal 10 2 4 7 2" xfId="42242" xr:uid="{00000000-0005-0000-0000-00002E9C0000}"/>
    <cellStyle name="Normal 10 2 4 8" xfId="28310" xr:uid="{00000000-0005-0000-0000-0000179C0000}"/>
    <cellStyle name="Normal 10 2 5" xfId="2976" xr:uid="{00000000-0005-0000-0000-0000EC3B0000}"/>
    <cellStyle name="Normal 10 2 5 2" xfId="2977" xr:uid="{00000000-0005-0000-0000-0000ED3B0000}"/>
    <cellStyle name="Normal 10 2 5 2 2" xfId="6567" xr:uid="{00000000-0005-0000-0000-0000EE3B0000}"/>
    <cellStyle name="Normal 10 2 5 2 2 2" xfId="19773" xr:uid="{00000000-0005-0000-0000-0000EF3B0000}"/>
    <cellStyle name="Normal 10 2 5 2 2 2 2" xfId="42243" xr:uid="{00000000-0005-0000-0000-0000329C0000}"/>
    <cellStyle name="Normal 10 2 5 2 2 3" xfId="19774" xr:uid="{00000000-0005-0000-0000-0000F03B0000}"/>
    <cellStyle name="Normal 10 2 5 2 2 3 2" xfId="42244" xr:uid="{00000000-0005-0000-0000-0000339C0000}"/>
    <cellStyle name="Normal 10 2 5 2 2 4" xfId="19775" xr:uid="{00000000-0005-0000-0000-0000F13B0000}"/>
    <cellStyle name="Normal 10 2 5 2 2 4 2" xfId="42245" xr:uid="{00000000-0005-0000-0000-0000349C0000}"/>
    <cellStyle name="Normal 10 2 5 2 2 5" xfId="30145" xr:uid="{00000000-0005-0000-0000-0000319C0000}"/>
    <cellStyle name="Normal 10 2 5 2 3" xfId="9268" xr:uid="{00000000-0005-0000-0000-0000F23B0000}"/>
    <cellStyle name="Normal 10 2 5 2 3 2" xfId="19776" xr:uid="{00000000-0005-0000-0000-0000F33B0000}"/>
    <cellStyle name="Normal 10 2 5 2 3 2 2" xfId="42246" xr:uid="{00000000-0005-0000-0000-0000369C0000}"/>
    <cellStyle name="Normal 10 2 5 2 3 3" xfId="19777" xr:uid="{00000000-0005-0000-0000-0000F43B0000}"/>
    <cellStyle name="Normal 10 2 5 2 3 3 2" xfId="42247" xr:uid="{00000000-0005-0000-0000-0000379C0000}"/>
    <cellStyle name="Normal 10 2 5 2 3 4" xfId="19778" xr:uid="{00000000-0005-0000-0000-0000F53B0000}"/>
    <cellStyle name="Normal 10 2 5 2 3 4 2" xfId="42248" xr:uid="{00000000-0005-0000-0000-0000389C0000}"/>
    <cellStyle name="Normal 10 2 5 2 3 5" xfId="31917" xr:uid="{00000000-0005-0000-0000-0000359C0000}"/>
    <cellStyle name="Normal 10 2 5 2 4" xfId="19779" xr:uid="{00000000-0005-0000-0000-0000F63B0000}"/>
    <cellStyle name="Normal 10 2 5 2 4 2" xfId="42249" xr:uid="{00000000-0005-0000-0000-0000399C0000}"/>
    <cellStyle name="Normal 10 2 5 2 5" xfId="19780" xr:uid="{00000000-0005-0000-0000-0000F73B0000}"/>
    <cellStyle name="Normal 10 2 5 2 5 2" xfId="42250" xr:uid="{00000000-0005-0000-0000-00003A9C0000}"/>
    <cellStyle name="Normal 10 2 5 2 6" xfId="19781" xr:uid="{00000000-0005-0000-0000-0000F83B0000}"/>
    <cellStyle name="Normal 10 2 5 2 6 2" xfId="42251" xr:uid="{00000000-0005-0000-0000-00003B9C0000}"/>
    <cellStyle name="Normal 10 2 5 2 7" xfId="28313" xr:uid="{00000000-0005-0000-0000-0000309C0000}"/>
    <cellStyle name="Normal 10 2 5 3" xfId="6566" xr:uid="{00000000-0005-0000-0000-0000F93B0000}"/>
    <cellStyle name="Normal 10 2 5 3 2" xfId="19782" xr:uid="{00000000-0005-0000-0000-0000FA3B0000}"/>
    <cellStyle name="Normal 10 2 5 3 2 2" xfId="42252" xr:uid="{00000000-0005-0000-0000-00003D9C0000}"/>
    <cellStyle name="Normal 10 2 5 3 3" xfId="19783" xr:uid="{00000000-0005-0000-0000-0000FB3B0000}"/>
    <cellStyle name="Normal 10 2 5 3 3 2" xfId="42253" xr:uid="{00000000-0005-0000-0000-00003E9C0000}"/>
    <cellStyle name="Normal 10 2 5 3 4" xfId="19784" xr:uid="{00000000-0005-0000-0000-0000FC3B0000}"/>
    <cellStyle name="Normal 10 2 5 3 4 2" xfId="42254" xr:uid="{00000000-0005-0000-0000-00003F9C0000}"/>
    <cellStyle name="Normal 10 2 5 3 5" xfId="30144" xr:uid="{00000000-0005-0000-0000-00003C9C0000}"/>
    <cellStyle name="Normal 10 2 5 4" xfId="9267" xr:uid="{00000000-0005-0000-0000-0000FD3B0000}"/>
    <cellStyle name="Normal 10 2 5 4 2" xfId="19785" xr:uid="{00000000-0005-0000-0000-0000FE3B0000}"/>
    <cellStyle name="Normal 10 2 5 4 2 2" xfId="42255" xr:uid="{00000000-0005-0000-0000-0000419C0000}"/>
    <cellStyle name="Normal 10 2 5 4 3" xfId="19786" xr:uid="{00000000-0005-0000-0000-0000FF3B0000}"/>
    <cellStyle name="Normal 10 2 5 4 3 2" xfId="42256" xr:uid="{00000000-0005-0000-0000-0000429C0000}"/>
    <cellStyle name="Normal 10 2 5 4 4" xfId="19787" xr:uid="{00000000-0005-0000-0000-0000003C0000}"/>
    <cellStyle name="Normal 10 2 5 4 4 2" xfId="42257" xr:uid="{00000000-0005-0000-0000-0000439C0000}"/>
    <cellStyle name="Normal 10 2 5 4 5" xfId="31916" xr:uid="{00000000-0005-0000-0000-0000409C0000}"/>
    <cellStyle name="Normal 10 2 5 5" xfId="19788" xr:uid="{00000000-0005-0000-0000-0000013C0000}"/>
    <cellStyle name="Normal 10 2 5 5 2" xfId="42258" xr:uid="{00000000-0005-0000-0000-0000449C0000}"/>
    <cellStyle name="Normal 10 2 5 6" xfId="19789" xr:uid="{00000000-0005-0000-0000-0000023C0000}"/>
    <cellStyle name="Normal 10 2 5 6 2" xfId="42259" xr:uid="{00000000-0005-0000-0000-0000459C0000}"/>
    <cellStyle name="Normal 10 2 5 7" xfId="19790" xr:uid="{00000000-0005-0000-0000-0000033C0000}"/>
    <cellStyle name="Normal 10 2 5 7 2" xfId="42260" xr:uid="{00000000-0005-0000-0000-0000469C0000}"/>
    <cellStyle name="Normal 10 2 5 8" xfId="28312" xr:uid="{00000000-0005-0000-0000-00002F9C0000}"/>
    <cellStyle name="Normal 10 2 6" xfId="2978" xr:uid="{00000000-0005-0000-0000-0000043C0000}"/>
    <cellStyle name="Normal 10 2 6 2" xfId="2979" xr:uid="{00000000-0005-0000-0000-0000053C0000}"/>
    <cellStyle name="Normal 10 2 6 2 2" xfId="6569" xr:uid="{00000000-0005-0000-0000-0000063C0000}"/>
    <cellStyle name="Normal 10 2 6 2 2 2" xfId="19791" xr:uid="{00000000-0005-0000-0000-0000073C0000}"/>
    <cellStyle name="Normal 10 2 6 2 2 2 2" xfId="42261" xr:uid="{00000000-0005-0000-0000-00004A9C0000}"/>
    <cellStyle name="Normal 10 2 6 2 2 3" xfId="19792" xr:uid="{00000000-0005-0000-0000-0000083C0000}"/>
    <cellStyle name="Normal 10 2 6 2 2 3 2" xfId="42262" xr:uid="{00000000-0005-0000-0000-00004B9C0000}"/>
    <cellStyle name="Normal 10 2 6 2 2 4" xfId="19793" xr:uid="{00000000-0005-0000-0000-0000093C0000}"/>
    <cellStyle name="Normal 10 2 6 2 2 4 2" xfId="42263" xr:uid="{00000000-0005-0000-0000-00004C9C0000}"/>
    <cellStyle name="Normal 10 2 6 2 2 5" xfId="30147" xr:uid="{00000000-0005-0000-0000-0000499C0000}"/>
    <cellStyle name="Normal 10 2 6 2 3" xfId="9270" xr:uid="{00000000-0005-0000-0000-00000A3C0000}"/>
    <cellStyle name="Normal 10 2 6 2 3 2" xfId="31919" xr:uid="{00000000-0005-0000-0000-00004D9C0000}"/>
    <cellStyle name="Normal 10 2 6 2 4" xfId="19794" xr:uid="{00000000-0005-0000-0000-00000B3C0000}"/>
    <cellStyle name="Normal 10 2 6 2 4 2" xfId="42264" xr:uid="{00000000-0005-0000-0000-00004E9C0000}"/>
    <cellStyle name="Normal 10 2 6 2 5" xfId="19795" xr:uid="{00000000-0005-0000-0000-00000C3C0000}"/>
    <cellStyle name="Normal 10 2 6 2 5 2" xfId="42265" xr:uid="{00000000-0005-0000-0000-00004F9C0000}"/>
    <cellStyle name="Normal 10 2 6 2 6" xfId="28315" xr:uid="{00000000-0005-0000-0000-0000489C0000}"/>
    <cellStyle name="Normal 10 2 6 3" xfId="6568" xr:uid="{00000000-0005-0000-0000-00000D3C0000}"/>
    <cellStyle name="Normal 10 2 6 3 2" xfId="19796" xr:uid="{00000000-0005-0000-0000-00000E3C0000}"/>
    <cellStyle name="Normal 10 2 6 3 2 2" xfId="42266" xr:uid="{00000000-0005-0000-0000-0000519C0000}"/>
    <cellStyle name="Normal 10 2 6 3 3" xfId="19797" xr:uid="{00000000-0005-0000-0000-00000F3C0000}"/>
    <cellStyle name="Normal 10 2 6 3 3 2" xfId="42267" xr:uid="{00000000-0005-0000-0000-0000529C0000}"/>
    <cellStyle name="Normal 10 2 6 3 4" xfId="19798" xr:uid="{00000000-0005-0000-0000-0000103C0000}"/>
    <cellStyle name="Normal 10 2 6 3 4 2" xfId="42268" xr:uid="{00000000-0005-0000-0000-0000539C0000}"/>
    <cellStyle name="Normal 10 2 6 3 5" xfId="30146" xr:uid="{00000000-0005-0000-0000-0000509C0000}"/>
    <cellStyle name="Normal 10 2 6 4" xfId="9269" xr:uid="{00000000-0005-0000-0000-0000113C0000}"/>
    <cellStyle name="Normal 10 2 6 4 2" xfId="19799" xr:uid="{00000000-0005-0000-0000-0000123C0000}"/>
    <cellStyle name="Normal 10 2 6 4 2 2" xfId="42269" xr:uid="{00000000-0005-0000-0000-0000559C0000}"/>
    <cellStyle name="Normal 10 2 6 4 3" xfId="19800" xr:uid="{00000000-0005-0000-0000-0000133C0000}"/>
    <cellStyle name="Normal 10 2 6 4 3 2" xfId="42270" xr:uid="{00000000-0005-0000-0000-0000569C0000}"/>
    <cellStyle name="Normal 10 2 6 4 4" xfId="19801" xr:uid="{00000000-0005-0000-0000-0000143C0000}"/>
    <cellStyle name="Normal 10 2 6 4 4 2" xfId="42271" xr:uid="{00000000-0005-0000-0000-0000579C0000}"/>
    <cellStyle name="Normal 10 2 6 4 5" xfId="31918" xr:uid="{00000000-0005-0000-0000-0000549C0000}"/>
    <cellStyle name="Normal 10 2 6 5" xfId="19802" xr:uid="{00000000-0005-0000-0000-0000153C0000}"/>
    <cellStyle name="Normal 10 2 6 5 2" xfId="42272" xr:uid="{00000000-0005-0000-0000-0000589C0000}"/>
    <cellStyle name="Normal 10 2 6 6" xfId="19803" xr:uid="{00000000-0005-0000-0000-0000163C0000}"/>
    <cellStyle name="Normal 10 2 6 6 2" xfId="42273" xr:uid="{00000000-0005-0000-0000-0000599C0000}"/>
    <cellStyle name="Normal 10 2 6 7" xfId="19804" xr:uid="{00000000-0005-0000-0000-0000173C0000}"/>
    <cellStyle name="Normal 10 2 6 7 2" xfId="42274" xr:uid="{00000000-0005-0000-0000-00005A9C0000}"/>
    <cellStyle name="Normal 10 2 6 8" xfId="28314" xr:uid="{00000000-0005-0000-0000-0000479C0000}"/>
    <cellStyle name="Normal 10 2 7" xfId="2980" xr:uid="{00000000-0005-0000-0000-0000183C0000}"/>
    <cellStyle name="Normal 10 2 7 2" xfId="2981" xr:uid="{00000000-0005-0000-0000-0000193C0000}"/>
    <cellStyle name="Normal 10 2 7 2 2" xfId="6571" xr:uid="{00000000-0005-0000-0000-00001A3C0000}"/>
    <cellStyle name="Normal 10 2 7 2 2 2" xfId="19805" xr:uid="{00000000-0005-0000-0000-00001B3C0000}"/>
    <cellStyle name="Normal 10 2 7 2 2 2 2" xfId="42275" xr:uid="{00000000-0005-0000-0000-00005E9C0000}"/>
    <cellStyle name="Normal 10 2 7 2 2 3" xfId="19806" xr:uid="{00000000-0005-0000-0000-00001C3C0000}"/>
    <cellStyle name="Normal 10 2 7 2 2 3 2" xfId="42276" xr:uid="{00000000-0005-0000-0000-00005F9C0000}"/>
    <cellStyle name="Normal 10 2 7 2 2 4" xfId="19807" xr:uid="{00000000-0005-0000-0000-00001D3C0000}"/>
    <cellStyle name="Normal 10 2 7 2 2 4 2" xfId="42277" xr:uid="{00000000-0005-0000-0000-0000609C0000}"/>
    <cellStyle name="Normal 10 2 7 2 2 5" xfId="30149" xr:uid="{00000000-0005-0000-0000-00005D9C0000}"/>
    <cellStyle name="Normal 10 2 7 2 3" xfId="9272" xr:uid="{00000000-0005-0000-0000-00001E3C0000}"/>
    <cellStyle name="Normal 10 2 7 2 3 2" xfId="31921" xr:uid="{00000000-0005-0000-0000-0000619C0000}"/>
    <cellStyle name="Normal 10 2 7 2 4" xfId="19808" xr:uid="{00000000-0005-0000-0000-00001F3C0000}"/>
    <cellStyle name="Normal 10 2 7 2 4 2" xfId="42278" xr:uid="{00000000-0005-0000-0000-0000629C0000}"/>
    <cellStyle name="Normal 10 2 7 2 5" xfId="19809" xr:uid="{00000000-0005-0000-0000-0000203C0000}"/>
    <cellStyle name="Normal 10 2 7 2 5 2" xfId="42279" xr:uid="{00000000-0005-0000-0000-0000639C0000}"/>
    <cellStyle name="Normal 10 2 7 2 6" xfId="28317" xr:uid="{00000000-0005-0000-0000-00005C9C0000}"/>
    <cellStyle name="Normal 10 2 7 3" xfId="6570" xr:uid="{00000000-0005-0000-0000-0000213C0000}"/>
    <cellStyle name="Normal 10 2 7 3 2" xfId="19810" xr:uid="{00000000-0005-0000-0000-0000223C0000}"/>
    <cellStyle name="Normal 10 2 7 3 2 2" xfId="42280" xr:uid="{00000000-0005-0000-0000-0000659C0000}"/>
    <cellStyle name="Normal 10 2 7 3 3" xfId="19811" xr:uid="{00000000-0005-0000-0000-0000233C0000}"/>
    <cellStyle name="Normal 10 2 7 3 3 2" xfId="42281" xr:uid="{00000000-0005-0000-0000-0000669C0000}"/>
    <cellStyle name="Normal 10 2 7 3 4" xfId="19812" xr:uid="{00000000-0005-0000-0000-0000243C0000}"/>
    <cellStyle name="Normal 10 2 7 3 4 2" xfId="42282" xr:uid="{00000000-0005-0000-0000-0000679C0000}"/>
    <cellStyle name="Normal 10 2 7 3 5" xfId="30148" xr:uid="{00000000-0005-0000-0000-0000649C0000}"/>
    <cellStyle name="Normal 10 2 7 4" xfId="9271" xr:uid="{00000000-0005-0000-0000-0000253C0000}"/>
    <cellStyle name="Normal 10 2 7 4 2" xfId="31920" xr:uid="{00000000-0005-0000-0000-0000689C0000}"/>
    <cellStyle name="Normal 10 2 7 5" xfId="19813" xr:uid="{00000000-0005-0000-0000-0000263C0000}"/>
    <cellStyle name="Normal 10 2 7 5 2" xfId="42283" xr:uid="{00000000-0005-0000-0000-0000699C0000}"/>
    <cellStyle name="Normal 10 2 7 6" xfId="19814" xr:uid="{00000000-0005-0000-0000-0000273C0000}"/>
    <cellStyle name="Normal 10 2 7 6 2" xfId="42284" xr:uid="{00000000-0005-0000-0000-00006A9C0000}"/>
    <cellStyle name="Normal 10 2 7 7" xfId="28316" xr:uid="{00000000-0005-0000-0000-00005B9C0000}"/>
    <cellStyle name="Normal 10 2 8" xfId="2982" xr:uid="{00000000-0005-0000-0000-0000283C0000}"/>
    <cellStyle name="Normal 10 2 8 2" xfId="6572" xr:uid="{00000000-0005-0000-0000-0000293C0000}"/>
    <cellStyle name="Normal 10 2 8 2 2" xfId="19815" xr:uid="{00000000-0005-0000-0000-00002A3C0000}"/>
    <cellStyle name="Normal 10 2 8 2 2 2" xfId="42285" xr:uid="{00000000-0005-0000-0000-00006D9C0000}"/>
    <cellStyle name="Normal 10 2 8 2 3" xfId="19816" xr:uid="{00000000-0005-0000-0000-00002B3C0000}"/>
    <cellStyle name="Normal 10 2 8 2 3 2" xfId="42286" xr:uid="{00000000-0005-0000-0000-00006E9C0000}"/>
    <cellStyle name="Normal 10 2 8 2 4" xfId="19817" xr:uid="{00000000-0005-0000-0000-00002C3C0000}"/>
    <cellStyle name="Normal 10 2 8 2 4 2" xfId="42287" xr:uid="{00000000-0005-0000-0000-00006F9C0000}"/>
    <cellStyle name="Normal 10 2 8 2 5" xfId="30150" xr:uid="{00000000-0005-0000-0000-00006C9C0000}"/>
    <cellStyle name="Normal 10 2 8 3" xfId="9273" xr:uid="{00000000-0005-0000-0000-00002D3C0000}"/>
    <cellStyle name="Normal 10 2 8 3 2" xfId="31922" xr:uid="{00000000-0005-0000-0000-0000709C0000}"/>
    <cellStyle name="Normal 10 2 8 4" xfId="19818" xr:uid="{00000000-0005-0000-0000-00002E3C0000}"/>
    <cellStyle name="Normal 10 2 8 4 2" xfId="42288" xr:uid="{00000000-0005-0000-0000-0000719C0000}"/>
    <cellStyle name="Normal 10 2 8 5" xfId="19819" xr:uid="{00000000-0005-0000-0000-00002F3C0000}"/>
    <cellStyle name="Normal 10 2 8 5 2" xfId="42289" xr:uid="{00000000-0005-0000-0000-0000729C0000}"/>
    <cellStyle name="Normal 10 2 8 6" xfId="28318" xr:uid="{00000000-0005-0000-0000-00006B9C0000}"/>
    <cellStyle name="Normal 10 2 9" xfId="2983" xr:uid="{00000000-0005-0000-0000-0000303C0000}"/>
    <cellStyle name="Normal 10 2 9 2" xfId="6573" xr:uid="{00000000-0005-0000-0000-0000313C0000}"/>
    <cellStyle name="Normal 10 2 9 2 2" xfId="19820" xr:uid="{00000000-0005-0000-0000-0000323C0000}"/>
    <cellStyle name="Normal 10 2 9 2 2 2" xfId="42290" xr:uid="{00000000-0005-0000-0000-0000759C0000}"/>
    <cellStyle name="Normal 10 2 9 2 3" xfId="19821" xr:uid="{00000000-0005-0000-0000-0000333C0000}"/>
    <cellStyle name="Normal 10 2 9 2 3 2" xfId="42291" xr:uid="{00000000-0005-0000-0000-0000769C0000}"/>
    <cellStyle name="Normal 10 2 9 2 4" xfId="19822" xr:uid="{00000000-0005-0000-0000-0000343C0000}"/>
    <cellStyle name="Normal 10 2 9 2 4 2" xfId="42292" xr:uid="{00000000-0005-0000-0000-0000779C0000}"/>
    <cellStyle name="Normal 10 2 9 2 5" xfId="30151" xr:uid="{00000000-0005-0000-0000-0000749C0000}"/>
    <cellStyle name="Normal 10 2 9 3" xfId="9274" xr:uid="{00000000-0005-0000-0000-0000353C0000}"/>
    <cellStyle name="Normal 10 2 9 3 2" xfId="31923" xr:uid="{00000000-0005-0000-0000-0000789C0000}"/>
    <cellStyle name="Normal 10 2 9 4" xfId="19823" xr:uid="{00000000-0005-0000-0000-0000363C0000}"/>
    <cellStyle name="Normal 10 2 9 4 2" xfId="42293" xr:uid="{00000000-0005-0000-0000-0000799C0000}"/>
    <cellStyle name="Normal 10 2 9 5" xfId="19824" xr:uid="{00000000-0005-0000-0000-0000373C0000}"/>
    <cellStyle name="Normal 10 2 9 5 2" xfId="42294" xr:uid="{00000000-0005-0000-0000-00007A9C0000}"/>
    <cellStyle name="Normal 10 2 9 6" xfId="28319" xr:uid="{00000000-0005-0000-0000-0000739C0000}"/>
    <cellStyle name="Normal 10 3" xfId="2984" xr:uid="{00000000-0005-0000-0000-0000383C0000}"/>
    <cellStyle name="Normal 10 3 10" xfId="6574" xr:uid="{00000000-0005-0000-0000-0000393C0000}"/>
    <cellStyle name="Normal 10 3 10 2" xfId="19825" xr:uid="{00000000-0005-0000-0000-00003A3C0000}"/>
    <cellStyle name="Normal 10 3 10 2 2" xfId="42295" xr:uid="{00000000-0005-0000-0000-00007D9C0000}"/>
    <cellStyle name="Normal 10 3 10 3" xfId="19826" xr:uid="{00000000-0005-0000-0000-00003B3C0000}"/>
    <cellStyle name="Normal 10 3 10 3 2" xfId="42296" xr:uid="{00000000-0005-0000-0000-00007E9C0000}"/>
    <cellStyle name="Normal 10 3 10 4" xfId="19827" xr:uid="{00000000-0005-0000-0000-00003C3C0000}"/>
    <cellStyle name="Normal 10 3 10 4 2" xfId="42297" xr:uid="{00000000-0005-0000-0000-00007F9C0000}"/>
    <cellStyle name="Normal 10 3 10 5" xfId="30152" xr:uid="{00000000-0005-0000-0000-00007C9C0000}"/>
    <cellStyle name="Normal 10 3 11" xfId="9275" xr:uid="{00000000-0005-0000-0000-00003D3C0000}"/>
    <cellStyle name="Normal 10 3 11 2" xfId="19828" xr:uid="{00000000-0005-0000-0000-00003E3C0000}"/>
    <cellStyle name="Normal 10 3 11 2 2" xfId="42298" xr:uid="{00000000-0005-0000-0000-0000819C0000}"/>
    <cellStyle name="Normal 10 3 11 3" xfId="19829" xr:uid="{00000000-0005-0000-0000-00003F3C0000}"/>
    <cellStyle name="Normal 10 3 11 3 2" xfId="42299" xr:uid="{00000000-0005-0000-0000-0000829C0000}"/>
    <cellStyle name="Normal 10 3 11 4" xfId="19830" xr:uid="{00000000-0005-0000-0000-0000403C0000}"/>
    <cellStyle name="Normal 10 3 11 4 2" xfId="42300" xr:uid="{00000000-0005-0000-0000-0000839C0000}"/>
    <cellStyle name="Normal 10 3 11 5" xfId="31924" xr:uid="{00000000-0005-0000-0000-0000809C0000}"/>
    <cellStyle name="Normal 10 3 12" xfId="19831" xr:uid="{00000000-0005-0000-0000-0000413C0000}"/>
    <cellStyle name="Normal 10 3 12 2" xfId="42301" xr:uid="{00000000-0005-0000-0000-0000849C0000}"/>
    <cellStyle name="Normal 10 3 13" xfId="19832" xr:uid="{00000000-0005-0000-0000-0000423C0000}"/>
    <cellStyle name="Normal 10 3 13 2" xfId="42302" xr:uid="{00000000-0005-0000-0000-0000859C0000}"/>
    <cellStyle name="Normal 10 3 14" xfId="19833" xr:uid="{00000000-0005-0000-0000-0000433C0000}"/>
    <cellStyle name="Normal 10 3 14 2" xfId="42303" xr:uid="{00000000-0005-0000-0000-0000869C0000}"/>
    <cellStyle name="Normal 10 3 15" xfId="28320" xr:uid="{00000000-0005-0000-0000-00007B9C0000}"/>
    <cellStyle name="Normal 10 3 2" xfId="2985" xr:uid="{00000000-0005-0000-0000-0000443C0000}"/>
    <cellStyle name="Normal 10 3 2 10" xfId="9276" xr:uid="{00000000-0005-0000-0000-0000453C0000}"/>
    <cellStyle name="Normal 10 3 2 10 2" xfId="19834" xr:uid="{00000000-0005-0000-0000-0000463C0000}"/>
    <cellStyle name="Normal 10 3 2 10 2 2" xfId="42304" xr:uid="{00000000-0005-0000-0000-0000899C0000}"/>
    <cellStyle name="Normal 10 3 2 10 3" xfId="19835" xr:uid="{00000000-0005-0000-0000-0000473C0000}"/>
    <cellStyle name="Normal 10 3 2 10 3 2" xfId="42305" xr:uid="{00000000-0005-0000-0000-00008A9C0000}"/>
    <cellStyle name="Normal 10 3 2 10 4" xfId="19836" xr:uid="{00000000-0005-0000-0000-0000483C0000}"/>
    <cellStyle name="Normal 10 3 2 10 4 2" xfId="42306" xr:uid="{00000000-0005-0000-0000-00008B9C0000}"/>
    <cellStyle name="Normal 10 3 2 10 5" xfId="31925" xr:uid="{00000000-0005-0000-0000-0000889C0000}"/>
    <cellStyle name="Normal 10 3 2 11" xfId="19837" xr:uid="{00000000-0005-0000-0000-0000493C0000}"/>
    <cellStyle name="Normal 10 3 2 11 2" xfId="42307" xr:uid="{00000000-0005-0000-0000-00008C9C0000}"/>
    <cellStyle name="Normal 10 3 2 12" xfId="19838" xr:uid="{00000000-0005-0000-0000-00004A3C0000}"/>
    <cellStyle name="Normal 10 3 2 12 2" xfId="42308" xr:uid="{00000000-0005-0000-0000-00008D9C0000}"/>
    <cellStyle name="Normal 10 3 2 13" xfId="19839" xr:uid="{00000000-0005-0000-0000-00004B3C0000}"/>
    <cellStyle name="Normal 10 3 2 13 2" xfId="42309" xr:uid="{00000000-0005-0000-0000-00008E9C0000}"/>
    <cellStyle name="Normal 10 3 2 14" xfId="28321" xr:uid="{00000000-0005-0000-0000-0000879C0000}"/>
    <cellStyle name="Normal 10 3 2 2" xfId="2986" xr:uid="{00000000-0005-0000-0000-00004C3C0000}"/>
    <cellStyle name="Normal 10 3 2 2 10" xfId="19840" xr:uid="{00000000-0005-0000-0000-00004D3C0000}"/>
    <cellStyle name="Normal 10 3 2 2 10 2" xfId="42310" xr:uid="{00000000-0005-0000-0000-0000909C0000}"/>
    <cellStyle name="Normal 10 3 2 2 11" xfId="28322" xr:uid="{00000000-0005-0000-0000-00008F9C0000}"/>
    <cellStyle name="Normal 10 3 2 2 2" xfId="2987" xr:uid="{00000000-0005-0000-0000-00004E3C0000}"/>
    <cellStyle name="Normal 10 3 2 2 2 2" xfId="2988" xr:uid="{00000000-0005-0000-0000-00004F3C0000}"/>
    <cellStyle name="Normal 10 3 2 2 2 2 2" xfId="6578" xr:uid="{00000000-0005-0000-0000-0000503C0000}"/>
    <cellStyle name="Normal 10 3 2 2 2 2 2 2" xfId="19841" xr:uid="{00000000-0005-0000-0000-0000513C0000}"/>
    <cellStyle name="Normal 10 3 2 2 2 2 2 2 2" xfId="42311" xr:uid="{00000000-0005-0000-0000-0000949C0000}"/>
    <cellStyle name="Normal 10 3 2 2 2 2 2 3" xfId="19842" xr:uid="{00000000-0005-0000-0000-0000523C0000}"/>
    <cellStyle name="Normal 10 3 2 2 2 2 2 3 2" xfId="42312" xr:uid="{00000000-0005-0000-0000-0000959C0000}"/>
    <cellStyle name="Normal 10 3 2 2 2 2 2 4" xfId="19843" xr:uid="{00000000-0005-0000-0000-0000533C0000}"/>
    <cellStyle name="Normal 10 3 2 2 2 2 2 4 2" xfId="42313" xr:uid="{00000000-0005-0000-0000-0000969C0000}"/>
    <cellStyle name="Normal 10 3 2 2 2 2 2 5" xfId="30156" xr:uid="{00000000-0005-0000-0000-0000939C0000}"/>
    <cellStyle name="Normal 10 3 2 2 2 2 3" xfId="9279" xr:uid="{00000000-0005-0000-0000-0000543C0000}"/>
    <cellStyle name="Normal 10 3 2 2 2 2 3 2" xfId="31928" xr:uid="{00000000-0005-0000-0000-0000979C0000}"/>
    <cellStyle name="Normal 10 3 2 2 2 2 4" xfId="19844" xr:uid="{00000000-0005-0000-0000-0000553C0000}"/>
    <cellStyle name="Normal 10 3 2 2 2 2 4 2" xfId="42314" xr:uid="{00000000-0005-0000-0000-0000989C0000}"/>
    <cellStyle name="Normal 10 3 2 2 2 2 5" xfId="19845" xr:uid="{00000000-0005-0000-0000-0000563C0000}"/>
    <cellStyle name="Normal 10 3 2 2 2 2 5 2" xfId="42315" xr:uid="{00000000-0005-0000-0000-0000999C0000}"/>
    <cellStyle name="Normal 10 3 2 2 2 2 6" xfId="28324" xr:uid="{00000000-0005-0000-0000-0000929C0000}"/>
    <cellStyle name="Normal 10 3 2 2 2 3" xfId="6577" xr:uid="{00000000-0005-0000-0000-0000573C0000}"/>
    <cellStyle name="Normal 10 3 2 2 2 3 2" xfId="19846" xr:uid="{00000000-0005-0000-0000-0000583C0000}"/>
    <cellStyle name="Normal 10 3 2 2 2 3 2 2" xfId="42316" xr:uid="{00000000-0005-0000-0000-00009B9C0000}"/>
    <cellStyle name="Normal 10 3 2 2 2 3 3" xfId="19847" xr:uid="{00000000-0005-0000-0000-0000593C0000}"/>
    <cellStyle name="Normal 10 3 2 2 2 3 3 2" xfId="42317" xr:uid="{00000000-0005-0000-0000-00009C9C0000}"/>
    <cellStyle name="Normal 10 3 2 2 2 3 4" xfId="19848" xr:uid="{00000000-0005-0000-0000-00005A3C0000}"/>
    <cellStyle name="Normal 10 3 2 2 2 3 4 2" xfId="42318" xr:uid="{00000000-0005-0000-0000-00009D9C0000}"/>
    <cellStyle name="Normal 10 3 2 2 2 3 5" xfId="30155" xr:uid="{00000000-0005-0000-0000-00009A9C0000}"/>
    <cellStyle name="Normal 10 3 2 2 2 4" xfId="9278" xr:uid="{00000000-0005-0000-0000-00005B3C0000}"/>
    <cellStyle name="Normal 10 3 2 2 2 4 2" xfId="19849" xr:uid="{00000000-0005-0000-0000-00005C3C0000}"/>
    <cellStyle name="Normal 10 3 2 2 2 4 2 2" xfId="42319" xr:uid="{00000000-0005-0000-0000-00009F9C0000}"/>
    <cellStyle name="Normal 10 3 2 2 2 4 3" xfId="19850" xr:uid="{00000000-0005-0000-0000-00005D3C0000}"/>
    <cellStyle name="Normal 10 3 2 2 2 4 3 2" xfId="42320" xr:uid="{00000000-0005-0000-0000-0000A09C0000}"/>
    <cellStyle name="Normal 10 3 2 2 2 4 4" xfId="19851" xr:uid="{00000000-0005-0000-0000-00005E3C0000}"/>
    <cellStyle name="Normal 10 3 2 2 2 4 4 2" xfId="42321" xr:uid="{00000000-0005-0000-0000-0000A19C0000}"/>
    <cellStyle name="Normal 10 3 2 2 2 4 5" xfId="31927" xr:uid="{00000000-0005-0000-0000-00009E9C0000}"/>
    <cellStyle name="Normal 10 3 2 2 2 5" xfId="19852" xr:uid="{00000000-0005-0000-0000-00005F3C0000}"/>
    <cellStyle name="Normal 10 3 2 2 2 5 2" xfId="42322" xr:uid="{00000000-0005-0000-0000-0000A29C0000}"/>
    <cellStyle name="Normal 10 3 2 2 2 6" xfId="19853" xr:uid="{00000000-0005-0000-0000-0000603C0000}"/>
    <cellStyle name="Normal 10 3 2 2 2 6 2" xfId="42323" xr:uid="{00000000-0005-0000-0000-0000A39C0000}"/>
    <cellStyle name="Normal 10 3 2 2 2 7" xfId="19854" xr:uid="{00000000-0005-0000-0000-0000613C0000}"/>
    <cellStyle name="Normal 10 3 2 2 2 7 2" xfId="42324" xr:uid="{00000000-0005-0000-0000-0000A49C0000}"/>
    <cellStyle name="Normal 10 3 2 2 2 8" xfId="28323" xr:uid="{00000000-0005-0000-0000-0000919C0000}"/>
    <cellStyle name="Normal 10 3 2 2 3" xfId="2989" xr:uid="{00000000-0005-0000-0000-0000623C0000}"/>
    <cellStyle name="Normal 10 3 2 2 3 2" xfId="2990" xr:uid="{00000000-0005-0000-0000-0000633C0000}"/>
    <cellStyle name="Normal 10 3 2 2 3 2 2" xfId="6580" xr:uid="{00000000-0005-0000-0000-0000643C0000}"/>
    <cellStyle name="Normal 10 3 2 2 3 2 2 2" xfId="19855" xr:uid="{00000000-0005-0000-0000-0000653C0000}"/>
    <cellStyle name="Normal 10 3 2 2 3 2 2 2 2" xfId="42325" xr:uid="{00000000-0005-0000-0000-0000A89C0000}"/>
    <cellStyle name="Normal 10 3 2 2 3 2 2 3" xfId="19856" xr:uid="{00000000-0005-0000-0000-0000663C0000}"/>
    <cellStyle name="Normal 10 3 2 2 3 2 2 3 2" xfId="42326" xr:uid="{00000000-0005-0000-0000-0000A99C0000}"/>
    <cellStyle name="Normal 10 3 2 2 3 2 2 4" xfId="19857" xr:uid="{00000000-0005-0000-0000-0000673C0000}"/>
    <cellStyle name="Normal 10 3 2 2 3 2 2 4 2" xfId="42327" xr:uid="{00000000-0005-0000-0000-0000AA9C0000}"/>
    <cellStyle name="Normal 10 3 2 2 3 2 2 5" xfId="30158" xr:uid="{00000000-0005-0000-0000-0000A79C0000}"/>
    <cellStyle name="Normal 10 3 2 2 3 2 3" xfId="9281" xr:uid="{00000000-0005-0000-0000-0000683C0000}"/>
    <cellStyle name="Normal 10 3 2 2 3 2 3 2" xfId="31930" xr:uid="{00000000-0005-0000-0000-0000AB9C0000}"/>
    <cellStyle name="Normal 10 3 2 2 3 2 4" xfId="19858" xr:uid="{00000000-0005-0000-0000-0000693C0000}"/>
    <cellStyle name="Normal 10 3 2 2 3 2 4 2" xfId="42328" xr:uid="{00000000-0005-0000-0000-0000AC9C0000}"/>
    <cellStyle name="Normal 10 3 2 2 3 2 5" xfId="19859" xr:uid="{00000000-0005-0000-0000-00006A3C0000}"/>
    <cellStyle name="Normal 10 3 2 2 3 2 5 2" xfId="42329" xr:uid="{00000000-0005-0000-0000-0000AD9C0000}"/>
    <cellStyle name="Normal 10 3 2 2 3 2 6" xfId="28326" xr:uid="{00000000-0005-0000-0000-0000A69C0000}"/>
    <cellStyle name="Normal 10 3 2 2 3 3" xfId="6579" xr:uid="{00000000-0005-0000-0000-00006B3C0000}"/>
    <cellStyle name="Normal 10 3 2 2 3 3 2" xfId="19860" xr:uid="{00000000-0005-0000-0000-00006C3C0000}"/>
    <cellStyle name="Normal 10 3 2 2 3 3 2 2" xfId="42330" xr:uid="{00000000-0005-0000-0000-0000AF9C0000}"/>
    <cellStyle name="Normal 10 3 2 2 3 3 3" xfId="19861" xr:uid="{00000000-0005-0000-0000-00006D3C0000}"/>
    <cellStyle name="Normal 10 3 2 2 3 3 3 2" xfId="42331" xr:uid="{00000000-0005-0000-0000-0000B09C0000}"/>
    <cellStyle name="Normal 10 3 2 2 3 3 4" xfId="19862" xr:uid="{00000000-0005-0000-0000-00006E3C0000}"/>
    <cellStyle name="Normal 10 3 2 2 3 3 4 2" xfId="42332" xr:uid="{00000000-0005-0000-0000-0000B19C0000}"/>
    <cellStyle name="Normal 10 3 2 2 3 3 5" xfId="30157" xr:uid="{00000000-0005-0000-0000-0000AE9C0000}"/>
    <cellStyle name="Normal 10 3 2 2 3 4" xfId="9280" xr:uid="{00000000-0005-0000-0000-00006F3C0000}"/>
    <cellStyle name="Normal 10 3 2 2 3 4 2" xfId="31929" xr:uid="{00000000-0005-0000-0000-0000B29C0000}"/>
    <cellStyle name="Normal 10 3 2 2 3 5" xfId="19863" xr:uid="{00000000-0005-0000-0000-0000703C0000}"/>
    <cellStyle name="Normal 10 3 2 2 3 5 2" xfId="42333" xr:uid="{00000000-0005-0000-0000-0000B39C0000}"/>
    <cellStyle name="Normal 10 3 2 2 3 6" xfId="19864" xr:uid="{00000000-0005-0000-0000-0000713C0000}"/>
    <cellStyle name="Normal 10 3 2 2 3 6 2" xfId="42334" xr:uid="{00000000-0005-0000-0000-0000B49C0000}"/>
    <cellStyle name="Normal 10 3 2 2 3 7" xfId="28325" xr:uid="{00000000-0005-0000-0000-0000A59C0000}"/>
    <cellStyle name="Normal 10 3 2 2 4" xfId="2991" xr:uid="{00000000-0005-0000-0000-0000723C0000}"/>
    <cellStyle name="Normal 10 3 2 2 4 2" xfId="6581" xr:uid="{00000000-0005-0000-0000-0000733C0000}"/>
    <cellStyle name="Normal 10 3 2 2 4 2 2" xfId="19865" xr:uid="{00000000-0005-0000-0000-0000743C0000}"/>
    <cellStyle name="Normal 10 3 2 2 4 2 2 2" xfId="42335" xr:uid="{00000000-0005-0000-0000-0000B79C0000}"/>
    <cellStyle name="Normal 10 3 2 2 4 2 3" xfId="19866" xr:uid="{00000000-0005-0000-0000-0000753C0000}"/>
    <cellStyle name="Normal 10 3 2 2 4 2 3 2" xfId="42336" xr:uid="{00000000-0005-0000-0000-0000B89C0000}"/>
    <cellStyle name="Normal 10 3 2 2 4 2 4" xfId="19867" xr:uid="{00000000-0005-0000-0000-0000763C0000}"/>
    <cellStyle name="Normal 10 3 2 2 4 2 4 2" xfId="42337" xr:uid="{00000000-0005-0000-0000-0000B99C0000}"/>
    <cellStyle name="Normal 10 3 2 2 4 2 5" xfId="30159" xr:uid="{00000000-0005-0000-0000-0000B69C0000}"/>
    <cellStyle name="Normal 10 3 2 2 4 3" xfId="9282" xr:uid="{00000000-0005-0000-0000-0000773C0000}"/>
    <cellStyle name="Normal 10 3 2 2 4 3 2" xfId="31931" xr:uid="{00000000-0005-0000-0000-0000BA9C0000}"/>
    <cellStyle name="Normal 10 3 2 2 4 4" xfId="19868" xr:uid="{00000000-0005-0000-0000-0000783C0000}"/>
    <cellStyle name="Normal 10 3 2 2 4 4 2" xfId="42338" xr:uid="{00000000-0005-0000-0000-0000BB9C0000}"/>
    <cellStyle name="Normal 10 3 2 2 4 5" xfId="19869" xr:uid="{00000000-0005-0000-0000-0000793C0000}"/>
    <cellStyle name="Normal 10 3 2 2 4 5 2" xfId="42339" xr:uid="{00000000-0005-0000-0000-0000BC9C0000}"/>
    <cellStyle name="Normal 10 3 2 2 4 6" xfId="28327" xr:uid="{00000000-0005-0000-0000-0000B59C0000}"/>
    <cellStyle name="Normal 10 3 2 2 5" xfId="2992" xr:uid="{00000000-0005-0000-0000-00007A3C0000}"/>
    <cellStyle name="Normal 10 3 2 2 5 2" xfId="6582" xr:uid="{00000000-0005-0000-0000-00007B3C0000}"/>
    <cellStyle name="Normal 10 3 2 2 5 2 2" xfId="19870" xr:uid="{00000000-0005-0000-0000-00007C3C0000}"/>
    <cellStyle name="Normal 10 3 2 2 5 2 2 2" xfId="42340" xr:uid="{00000000-0005-0000-0000-0000BF9C0000}"/>
    <cellStyle name="Normal 10 3 2 2 5 2 3" xfId="19871" xr:uid="{00000000-0005-0000-0000-00007D3C0000}"/>
    <cellStyle name="Normal 10 3 2 2 5 2 3 2" xfId="42341" xr:uid="{00000000-0005-0000-0000-0000C09C0000}"/>
    <cellStyle name="Normal 10 3 2 2 5 2 4" xfId="19872" xr:uid="{00000000-0005-0000-0000-00007E3C0000}"/>
    <cellStyle name="Normal 10 3 2 2 5 2 4 2" xfId="42342" xr:uid="{00000000-0005-0000-0000-0000C19C0000}"/>
    <cellStyle name="Normal 10 3 2 2 5 2 5" xfId="30160" xr:uid="{00000000-0005-0000-0000-0000BE9C0000}"/>
    <cellStyle name="Normal 10 3 2 2 5 3" xfId="9283" xr:uid="{00000000-0005-0000-0000-00007F3C0000}"/>
    <cellStyle name="Normal 10 3 2 2 5 3 2" xfId="31932" xr:uid="{00000000-0005-0000-0000-0000C29C0000}"/>
    <cellStyle name="Normal 10 3 2 2 5 4" xfId="19873" xr:uid="{00000000-0005-0000-0000-0000803C0000}"/>
    <cellStyle name="Normal 10 3 2 2 5 4 2" xfId="42343" xr:uid="{00000000-0005-0000-0000-0000C39C0000}"/>
    <cellStyle name="Normal 10 3 2 2 5 5" xfId="19874" xr:uid="{00000000-0005-0000-0000-0000813C0000}"/>
    <cellStyle name="Normal 10 3 2 2 5 5 2" xfId="42344" xr:uid="{00000000-0005-0000-0000-0000C49C0000}"/>
    <cellStyle name="Normal 10 3 2 2 5 6" xfId="28328" xr:uid="{00000000-0005-0000-0000-0000BD9C0000}"/>
    <cellStyle name="Normal 10 3 2 2 6" xfId="6576" xr:uid="{00000000-0005-0000-0000-0000823C0000}"/>
    <cellStyle name="Normal 10 3 2 2 6 2" xfId="19875" xr:uid="{00000000-0005-0000-0000-0000833C0000}"/>
    <cellStyle name="Normal 10 3 2 2 6 2 2" xfId="42345" xr:uid="{00000000-0005-0000-0000-0000C69C0000}"/>
    <cellStyle name="Normal 10 3 2 2 6 3" xfId="19876" xr:uid="{00000000-0005-0000-0000-0000843C0000}"/>
    <cellStyle name="Normal 10 3 2 2 6 3 2" xfId="42346" xr:uid="{00000000-0005-0000-0000-0000C79C0000}"/>
    <cellStyle name="Normal 10 3 2 2 6 4" xfId="19877" xr:uid="{00000000-0005-0000-0000-0000853C0000}"/>
    <cellStyle name="Normal 10 3 2 2 6 4 2" xfId="42347" xr:uid="{00000000-0005-0000-0000-0000C89C0000}"/>
    <cellStyle name="Normal 10 3 2 2 6 5" xfId="30154" xr:uid="{00000000-0005-0000-0000-0000C59C0000}"/>
    <cellStyle name="Normal 10 3 2 2 7" xfId="9277" xr:uid="{00000000-0005-0000-0000-0000863C0000}"/>
    <cellStyle name="Normal 10 3 2 2 7 2" xfId="19878" xr:uid="{00000000-0005-0000-0000-0000873C0000}"/>
    <cellStyle name="Normal 10 3 2 2 7 2 2" xfId="42348" xr:uid="{00000000-0005-0000-0000-0000CA9C0000}"/>
    <cellStyle name="Normal 10 3 2 2 7 3" xfId="19879" xr:uid="{00000000-0005-0000-0000-0000883C0000}"/>
    <cellStyle name="Normal 10 3 2 2 7 3 2" xfId="42349" xr:uid="{00000000-0005-0000-0000-0000CB9C0000}"/>
    <cellStyle name="Normal 10 3 2 2 7 4" xfId="19880" xr:uid="{00000000-0005-0000-0000-0000893C0000}"/>
    <cellStyle name="Normal 10 3 2 2 7 4 2" xfId="42350" xr:uid="{00000000-0005-0000-0000-0000CC9C0000}"/>
    <cellStyle name="Normal 10 3 2 2 7 5" xfId="31926" xr:uid="{00000000-0005-0000-0000-0000C99C0000}"/>
    <cellStyle name="Normal 10 3 2 2 8" xfId="19881" xr:uid="{00000000-0005-0000-0000-00008A3C0000}"/>
    <cellStyle name="Normal 10 3 2 2 8 2" xfId="42351" xr:uid="{00000000-0005-0000-0000-0000CD9C0000}"/>
    <cellStyle name="Normal 10 3 2 2 9" xfId="19882" xr:uid="{00000000-0005-0000-0000-00008B3C0000}"/>
    <cellStyle name="Normal 10 3 2 2 9 2" xfId="42352" xr:uid="{00000000-0005-0000-0000-0000CE9C0000}"/>
    <cellStyle name="Normal 10 3 2 3" xfId="2993" xr:uid="{00000000-0005-0000-0000-00008C3C0000}"/>
    <cellStyle name="Normal 10 3 2 3 2" xfId="2994" xr:uid="{00000000-0005-0000-0000-00008D3C0000}"/>
    <cellStyle name="Normal 10 3 2 3 2 2" xfId="6584" xr:uid="{00000000-0005-0000-0000-00008E3C0000}"/>
    <cellStyle name="Normal 10 3 2 3 2 2 2" xfId="19883" xr:uid="{00000000-0005-0000-0000-00008F3C0000}"/>
    <cellStyle name="Normal 10 3 2 3 2 2 2 2" xfId="42353" xr:uid="{00000000-0005-0000-0000-0000D29C0000}"/>
    <cellStyle name="Normal 10 3 2 3 2 2 3" xfId="19884" xr:uid="{00000000-0005-0000-0000-0000903C0000}"/>
    <cellStyle name="Normal 10 3 2 3 2 2 3 2" xfId="42354" xr:uid="{00000000-0005-0000-0000-0000D39C0000}"/>
    <cellStyle name="Normal 10 3 2 3 2 2 4" xfId="19885" xr:uid="{00000000-0005-0000-0000-0000913C0000}"/>
    <cellStyle name="Normal 10 3 2 3 2 2 4 2" xfId="42355" xr:uid="{00000000-0005-0000-0000-0000D49C0000}"/>
    <cellStyle name="Normal 10 3 2 3 2 2 5" xfId="30162" xr:uid="{00000000-0005-0000-0000-0000D19C0000}"/>
    <cellStyle name="Normal 10 3 2 3 2 3" xfId="9285" xr:uid="{00000000-0005-0000-0000-0000923C0000}"/>
    <cellStyle name="Normal 10 3 2 3 2 3 2" xfId="19886" xr:uid="{00000000-0005-0000-0000-0000933C0000}"/>
    <cellStyle name="Normal 10 3 2 3 2 3 2 2" xfId="42356" xr:uid="{00000000-0005-0000-0000-0000D69C0000}"/>
    <cellStyle name="Normal 10 3 2 3 2 3 3" xfId="19887" xr:uid="{00000000-0005-0000-0000-0000943C0000}"/>
    <cellStyle name="Normal 10 3 2 3 2 3 3 2" xfId="42357" xr:uid="{00000000-0005-0000-0000-0000D79C0000}"/>
    <cellStyle name="Normal 10 3 2 3 2 3 4" xfId="19888" xr:uid="{00000000-0005-0000-0000-0000953C0000}"/>
    <cellStyle name="Normal 10 3 2 3 2 3 4 2" xfId="42358" xr:uid="{00000000-0005-0000-0000-0000D89C0000}"/>
    <cellStyle name="Normal 10 3 2 3 2 3 5" xfId="31934" xr:uid="{00000000-0005-0000-0000-0000D59C0000}"/>
    <cellStyle name="Normal 10 3 2 3 2 4" xfId="19889" xr:uid="{00000000-0005-0000-0000-0000963C0000}"/>
    <cellStyle name="Normal 10 3 2 3 2 4 2" xfId="42359" xr:uid="{00000000-0005-0000-0000-0000D99C0000}"/>
    <cellStyle name="Normal 10 3 2 3 2 5" xfId="19890" xr:uid="{00000000-0005-0000-0000-0000973C0000}"/>
    <cellStyle name="Normal 10 3 2 3 2 5 2" xfId="42360" xr:uid="{00000000-0005-0000-0000-0000DA9C0000}"/>
    <cellStyle name="Normal 10 3 2 3 2 6" xfId="19891" xr:uid="{00000000-0005-0000-0000-0000983C0000}"/>
    <cellStyle name="Normal 10 3 2 3 2 6 2" xfId="42361" xr:uid="{00000000-0005-0000-0000-0000DB9C0000}"/>
    <cellStyle name="Normal 10 3 2 3 2 7" xfId="28330" xr:uid="{00000000-0005-0000-0000-0000D09C0000}"/>
    <cellStyle name="Normal 10 3 2 3 3" xfId="6583" xr:uid="{00000000-0005-0000-0000-0000993C0000}"/>
    <cellStyle name="Normal 10 3 2 3 3 2" xfId="19892" xr:uid="{00000000-0005-0000-0000-00009A3C0000}"/>
    <cellStyle name="Normal 10 3 2 3 3 2 2" xfId="42362" xr:uid="{00000000-0005-0000-0000-0000DD9C0000}"/>
    <cellStyle name="Normal 10 3 2 3 3 3" xfId="19893" xr:uid="{00000000-0005-0000-0000-00009B3C0000}"/>
    <cellStyle name="Normal 10 3 2 3 3 3 2" xfId="42363" xr:uid="{00000000-0005-0000-0000-0000DE9C0000}"/>
    <cellStyle name="Normal 10 3 2 3 3 4" xfId="19894" xr:uid="{00000000-0005-0000-0000-00009C3C0000}"/>
    <cellStyle name="Normal 10 3 2 3 3 4 2" xfId="42364" xr:uid="{00000000-0005-0000-0000-0000DF9C0000}"/>
    <cellStyle name="Normal 10 3 2 3 3 5" xfId="30161" xr:uid="{00000000-0005-0000-0000-0000DC9C0000}"/>
    <cellStyle name="Normal 10 3 2 3 4" xfId="9284" xr:uid="{00000000-0005-0000-0000-00009D3C0000}"/>
    <cellStyle name="Normal 10 3 2 3 4 2" xfId="19895" xr:uid="{00000000-0005-0000-0000-00009E3C0000}"/>
    <cellStyle name="Normal 10 3 2 3 4 2 2" xfId="42365" xr:uid="{00000000-0005-0000-0000-0000E19C0000}"/>
    <cellStyle name="Normal 10 3 2 3 4 3" xfId="19896" xr:uid="{00000000-0005-0000-0000-00009F3C0000}"/>
    <cellStyle name="Normal 10 3 2 3 4 3 2" xfId="42366" xr:uid="{00000000-0005-0000-0000-0000E29C0000}"/>
    <cellStyle name="Normal 10 3 2 3 4 4" xfId="19897" xr:uid="{00000000-0005-0000-0000-0000A03C0000}"/>
    <cellStyle name="Normal 10 3 2 3 4 4 2" xfId="42367" xr:uid="{00000000-0005-0000-0000-0000E39C0000}"/>
    <cellStyle name="Normal 10 3 2 3 4 5" xfId="31933" xr:uid="{00000000-0005-0000-0000-0000E09C0000}"/>
    <cellStyle name="Normal 10 3 2 3 5" xfId="19898" xr:uid="{00000000-0005-0000-0000-0000A13C0000}"/>
    <cellStyle name="Normal 10 3 2 3 5 2" xfId="42368" xr:uid="{00000000-0005-0000-0000-0000E49C0000}"/>
    <cellStyle name="Normal 10 3 2 3 6" xfId="19899" xr:uid="{00000000-0005-0000-0000-0000A23C0000}"/>
    <cellStyle name="Normal 10 3 2 3 6 2" xfId="42369" xr:uid="{00000000-0005-0000-0000-0000E59C0000}"/>
    <cellStyle name="Normal 10 3 2 3 7" xfId="19900" xr:uid="{00000000-0005-0000-0000-0000A33C0000}"/>
    <cellStyle name="Normal 10 3 2 3 7 2" xfId="42370" xr:uid="{00000000-0005-0000-0000-0000E69C0000}"/>
    <cellStyle name="Normal 10 3 2 3 8" xfId="28329" xr:uid="{00000000-0005-0000-0000-0000CF9C0000}"/>
    <cellStyle name="Normal 10 3 2 4" xfId="2995" xr:uid="{00000000-0005-0000-0000-0000A43C0000}"/>
    <cellStyle name="Normal 10 3 2 4 2" xfId="2996" xr:uid="{00000000-0005-0000-0000-0000A53C0000}"/>
    <cellStyle name="Normal 10 3 2 4 2 2" xfId="6586" xr:uid="{00000000-0005-0000-0000-0000A63C0000}"/>
    <cellStyle name="Normal 10 3 2 4 2 2 2" xfId="19901" xr:uid="{00000000-0005-0000-0000-0000A73C0000}"/>
    <cellStyle name="Normal 10 3 2 4 2 2 2 2" xfId="42371" xr:uid="{00000000-0005-0000-0000-0000EA9C0000}"/>
    <cellStyle name="Normal 10 3 2 4 2 2 3" xfId="19902" xr:uid="{00000000-0005-0000-0000-0000A83C0000}"/>
    <cellStyle name="Normal 10 3 2 4 2 2 3 2" xfId="42372" xr:uid="{00000000-0005-0000-0000-0000EB9C0000}"/>
    <cellStyle name="Normal 10 3 2 4 2 2 4" xfId="19903" xr:uid="{00000000-0005-0000-0000-0000A93C0000}"/>
    <cellStyle name="Normal 10 3 2 4 2 2 4 2" xfId="42373" xr:uid="{00000000-0005-0000-0000-0000EC9C0000}"/>
    <cellStyle name="Normal 10 3 2 4 2 2 5" xfId="30164" xr:uid="{00000000-0005-0000-0000-0000E99C0000}"/>
    <cellStyle name="Normal 10 3 2 4 2 3" xfId="9287" xr:uid="{00000000-0005-0000-0000-0000AA3C0000}"/>
    <cellStyle name="Normal 10 3 2 4 2 3 2" xfId="19904" xr:uid="{00000000-0005-0000-0000-0000AB3C0000}"/>
    <cellStyle name="Normal 10 3 2 4 2 3 2 2" xfId="42374" xr:uid="{00000000-0005-0000-0000-0000EE9C0000}"/>
    <cellStyle name="Normal 10 3 2 4 2 3 3" xfId="19905" xr:uid="{00000000-0005-0000-0000-0000AC3C0000}"/>
    <cellStyle name="Normal 10 3 2 4 2 3 3 2" xfId="42375" xr:uid="{00000000-0005-0000-0000-0000EF9C0000}"/>
    <cellStyle name="Normal 10 3 2 4 2 3 4" xfId="19906" xr:uid="{00000000-0005-0000-0000-0000AD3C0000}"/>
    <cellStyle name="Normal 10 3 2 4 2 3 4 2" xfId="42376" xr:uid="{00000000-0005-0000-0000-0000F09C0000}"/>
    <cellStyle name="Normal 10 3 2 4 2 3 5" xfId="31936" xr:uid="{00000000-0005-0000-0000-0000ED9C0000}"/>
    <cellStyle name="Normal 10 3 2 4 2 4" xfId="19907" xr:uid="{00000000-0005-0000-0000-0000AE3C0000}"/>
    <cellStyle name="Normal 10 3 2 4 2 4 2" xfId="42377" xr:uid="{00000000-0005-0000-0000-0000F19C0000}"/>
    <cellStyle name="Normal 10 3 2 4 2 5" xfId="19908" xr:uid="{00000000-0005-0000-0000-0000AF3C0000}"/>
    <cellStyle name="Normal 10 3 2 4 2 5 2" xfId="42378" xr:uid="{00000000-0005-0000-0000-0000F29C0000}"/>
    <cellStyle name="Normal 10 3 2 4 2 6" xfId="19909" xr:uid="{00000000-0005-0000-0000-0000B03C0000}"/>
    <cellStyle name="Normal 10 3 2 4 2 6 2" xfId="42379" xr:uid="{00000000-0005-0000-0000-0000F39C0000}"/>
    <cellStyle name="Normal 10 3 2 4 2 7" xfId="28332" xr:uid="{00000000-0005-0000-0000-0000E89C0000}"/>
    <cellStyle name="Normal 10 3 2 4 3" xfId="6585" xr:uid="{00000000-0005-0000-0000-0000B13C0000}"/>
    <cellStyle name="Normal 10 3 2 4 3 2" xfId="19910" xr:uid="{00000000-0005-0000-0000-0000B23C0000}"/>
    <cellStyle name="Normal 10 3 2 4 3 2 2" xfId="42380" xr:uid="{00000000-0005-0000-0000-0000F59C0000}"/>
    <cellStyle name="Normal 10 3 2 4 3 3" xfId="19911" xr:uid="{00000000-0005-0000-0000-0000B33C0000}"/>
    <cellStyle name="Normal 10 3 2 4 3 3 2" xfId="42381" xr:uid="{00000000-0005-0000-0000-0000F69C0000}"/>
    <cellStyle name="Normal 10 3 2 4 3 4" xfId="19912" xr:uid="{00000000-0005-0000-0000-0000B43C0000}"/>
    <cellStyle name="Normal 10 3 2 4 3 4 2" xfId="42382" xr:uid="{00000000-0005-0000-0000-0000F79C0000}"/>
    <cellStyle name="Normal 10 3 2 4 3 5" xfId="30163" xr:uid="{00000000-0005-0000-0000-0000F49C0000}"/>
    <cellStyle name="Normal 10 3 2 4 4" xfId="9286" xr:uid="{00000000-0005-0000-0000-0000B53C0000}"/>
    <cellStyle name="Normal 10 3 2 4 4 2" xfId="19913" xr:uid="{00000000-0005-0000-0000-0000B63C0000}"/>
    <cellStyle name="Normal 10 3 2 4 4 2 2" xfId="42383" xr:uid="{00000000-0005-0000-0000-0000F99C0000}"/>
    <cellStyle name="Normal 10 3 2 4 4 3" xfId="19914" xr:uid="{00000000-0005-0000-0000-0000B73C0000}"/>
    <cellStyle name="Normal 10 3 2 4 4 3 2" xfId="42384" xr:uid="{00000000-0005-0000-0000-0000FA9C0000}"/>
    <cellStyle name="Normal 10 3 2 4 4 4" xfId="19915" xr:uid="{00000000-0005-0000-0000-0000B83C0000}"/>
    <cellStyle name="Normal 10 3 2 4 4 4 2" xfId="42385" xr:uid="{00000000-0005-0000-0000-0000FB9C0000}"/>
    <cellStyle name="Normal 10 3 2 4 4 5" xfId="31935" xr:uid="{00000000-0005-0000-0000-0000F89C0000}"/>
    <cellStyle name="Normal 10 3 2 4 5" xfId="19916" xr:uid="{00000000-0005-0000-0000-0000B93C0000}"/>
    <cellStyle name="Normal 10 3 2 4 5 2" xfId="42386" xr:uid="{00000000-0005-0000-0000-0000FC9C0000}"/>
    <cellStyle name="Normal 10 3 2 4 6" xfId="19917" xr:uid="{00000000-0005-0000-0000-0000BA3C0000}"/>
    <cellStyle name="Normal 10 3 2 4 6 2" xfId="42387" xr:uid="{00000000-0005-0000-0000-0000FD9C0000}"/>
    <cellStyle name="Normal 10 3 2 4 7" xfId="19918" xr:uid="{00000000-0005-0000-0000-0000BB3C0000}"/>
    <cellStyle name="Normal 10 3 2 4 7 2" xfId="42388" xr:uid="{00000000-0005-0000-0000-0000FE9C0000}"/>
    <cellStyle name="Normal 10 3 2 4 8" xfId="28331" xr:uid="{00000000-0005-0000-0000-0000E79C0000}"/>
    <cellStyle name="Normal 10 3 2 5" xfId="2997" xr:uid="{00000000-0005-0000-0000-0000BC3C0000}"/>
    <cellStyle name="Normal 10 3 2 5 2" xfId="2998" xr:uid="{00000000-0005-0000-0000-0000BD3C0000}"/>
    <cellStyle name="Normal 10 3 2 5 2 2" xfId="6588" xr:uid="{00000000-0005-0000-0000-0000BE3C0000}"/>
    <cellStyle name="Normal 10 3 2 5 2 2 2" xfId="19919" xr:uid="{00000000-0005-0000-0000-0000BF3C0000}"/>
    <cellStyle name="Normal 10 3 2 5 2 2 2 2" xfId="42389" xr:uid="{00000000-0005-0000-0000-0000029D0000}"/>
    <cellStyle name="Normal 10 3 2 5 2 2 3" xfId="19920" xr:uid="{00000000-0005-0000-0000-0000C03C0000}"/>
    <cellStyle name="Normal 10 3 2 5 2 2 3 2" xfId="42390" xr:uid="{00000000-0005-0000-0000-0000039D0000}"/>
    <cellStyle name="Normal 10 3 2 5 2 2 4" xfId="19921" xr:uid="{00000000-0005-0000-0000-0000C13C0000}"/>
    <cellStyle name="Normal 10 3 2 5 2 2 4 2" xfId="42391" xr:uid="{00000000-0005-0000-0000-0000049D0000}"/>
    <cellStyle name="Normal 10 3 2 5 2 2 5" xfId="30166" xr:uid="{00000000-0005-0000-0000-0000019D0000}"/>
    <cellStyle name="Normal 10 3 2 5 2 3" xfId="9289" xr:uid="{00000000-0005-0000-0000-0000C23C0000}"/>
    <cellStyle name="Normal 10 3 2 5 2 3 2" xfId="31938" xr:uid="{00000000-0005-0000-0000-0000059D0000}"/>
    <cellStyle name="Normal 10 3 2 5 2 4" xfId="19922" xr:uid="{00000000-0005-0000-0000-0000C33C0000}"/>
    <cellStyle name="Normal 10 3 2 5 2 4 2" xfId="42392" xr:uid="{00000000-0005-0000-0000-0000069D0000}"/>
    <cellStyle name="Normal 10 3 2 5 2 5" xfId="19923" xr:uid="{00000000-0005-0000-0000-0000C43C0000}"/>
    <cellStyle name="Normal 10 3 2 5 2 5 2" xfId="42393" xr:uid="{00000000-0005-0000-0000-0000079D0000}"/>
    <cellStyle name="Normal 10 3 2 5 2 6" xfId="28334" xr:uid="{00000000-0005-0000-0000-0000009D0000}"/>
    <cellStyle name="Normal 10 3 2 5 3" xfId="6587" xr:uid="{00000000-0005-0000-0000-0000C53C0000}"/>
    <cellStyle name="Normal 10 3 2 5 3 2" xfId="19924" xr:uid="{00000000-0005-0000-0000-0000C63C0000}"/>
    <cellStyle name="Normal 10 3 2 5 3 2 2" xfId="42394" xr:uid="{00000000-0005-0000-0000-0000099D0000}"/>
    <cellStyle name="Normal 10 3 2 5 3 3" xfId="19925" xr:uid="{00000000-0005-0000-0000-0000C73C0000}"/>
    <cellStyle name="Normal 10 3 2 5 3 3 2" xfId="42395" xr:uid="{00000000-0005-0000-0000-00000A9D0000}"/>
    <cellStyle name="Normal 10 3 2 5 3 4" xfId="19926" xr:uid="{00000000-0005-0000-0000-0000C83C0000}"/>
    <cellStyle name="Normal 10 3 2 5 3 4 2" xfId="42396" xr:uid="{00000000-0005-0000-0000-00000B9D0000}"/>
    <cellStyle name="Normal 10 3 2 5 3 5" xfId="30165" xr:uid="{00000000-0005-0000-0000-0000089D0000}"/>
    <cellStyle name="Normal 10 3 2 5 4" xfId="9288" xr:uid="{00000000-0005-0000-0000-0000C93C0000}"/>
    <cellStyle name="Normal 10 3 2 5 4 2" xfId="19927" xr:uid="{00000000-0005-0000-0000-0000CA3C0000}"/>
    <cellStyle name="Normal 10 3 2 5 4 2 2" xfId="42397" xr:uid="{00000000-0005-0000-0000-00000D9D0000}"/>
    <cellStyle name="Normal 10 3 2 5 4 3" xfId="19928" xr:uid="{00000000-0005-0000-0000-0000CB3C0000}"/>
    <cellStyle name="Normal 10 3 2 5 4 3 2" xfId="42398" xr:uid="{00000000-0005-0000-0000-00000E9D0000}"/>
    <cellStyle name="Normal 10 3 2 5 4 4" xfId="19929" xr:uid="{00000000-0005-0000-0000-0000CC3C0000}"/>
    <cellStyle name="Normal 10 3 2 5 4 4 2" xfId="42399" xr:uid="{00000000-0005-0000-0000-00000F9D0000}"/>
    <cellStyle name="Normal 10 3 2 5 4 5" xfId="31937" xr:uid="{00000000-0005-0000-0000-00000C9D0000}"/>
    <cellStyle name="Normal 10 3 2 5 5" xfId="19930" xr:uid="{00000000-0005-0000-0000-0000CD3C0000}"/>
    <cellStyle name="Normal 10 3 2 5 5 2" xfId="42400" xr:uid="{00000000-0005-0000-0000-0000109D0000}"/>
    <cellStyle name="Normal 10 3 2 5 6" xfId="19931" xr:uid="{00000000-0005-0000-0000-0000CE3C0000}"/>
    <cellStyle name="Normal 10 3 2 5 6 2" xfId="42401" xr:uid="{00000000-0005-0000-0000-0000119D0000}"/>
    <cellStyle name="Normal 10 3 2 5 7" xfId="19932" xr:uid="{00000000-0005-0000-0000-0000CF3C0000}"/>
    <cellStyle name="Normal 10 3 2 5 7 2" xfId="42402" xr:uid="{00000000-0005-0000-0000-0000129D0000}"/>
    <cellStyle name="Normal 10 3 2 5 8" xfId="28333" xr:uid="{00000000-0005-0000-0000-0000FF9C0000}"/>
    <cellStyle name="Normal 10 3 2 6" xfId="2999" xr:uid="{00000000-0005-0000-0000-0000D03C0000}"/>
    <cellStyle name="Normal 10 3 2 6 2" xfId="3000" xr:uid="{00000000-0005-0000-0000-0000D13C0000}"/>
    <cellStyle name="Normal 10 3 2 6 2 2" xfId="6590" xr:uid="{00000000-0005-0000-0000-0000D23C0000}"/>
    <cellStyle name="Normal 10 3 2 6 2 2 2" xfId="19933" xr:uid="{00000000-0005-0000-0000-0000D33C0000}"/>
    <cellStyle name="Normal 10 3 2 6 2 2 2 2" xfId="42403" xr:uid="{00000000-0005-0000-0000-0000169D0000}"/>
    <cellStyle name="Normal 10 3 2 6 2 2 3" xfId="19934" xr:uid="{00000000-0005-0000-0000-0000D43C0000}"/>
    <cellStyle name="Normal 10 3 2 6 2 2 3 2" xfId="42404" xr:uid="{00000000-0005-0000-0000-0000179D0000}"/>
    <cellStyle name="Normal 10 3 2 6 2 2 4" xfId="19935" xr:uid="{00000000-0005-0000-0000-0000D53C0000}"/>
    <cellStyle name="Normal 10 3 2 6 2 2 4 2" xfId="42405" xr:uid="{00000000-0005-0000-0000-0000189D0000}"/>
    <cellStyle name="Normal 10 3 2 6 2 2 5" xfId="30168" xr:uid="{00000000-0005-0000-0000-0000159D0000}"/>
    <cellStyle name="Normal 10 3 2 6 2 3" xfId="9291" xr:uid="{00000000-0005-0000-0000-0000D63C0000}"/>
    <cellStyle name="Normal 10 3 2 6 2 3 2" xfId="31940" xr:uid="{00000000-0005-0000-0000-0000199D0000}"/>
    <cellStyle name="Normal 10 3 2 6 2 4" xfId="19936" xr:uid="{00000000-0005-0000-0000-0000D73C0000}"/>
    <cellStyle name="Normal 10 3 2 6 2 4 2" xfId="42406" xr:uid="{00000000-0005-0000-0000-00001A9D0000}"/>
    <cellStyle name="Normal 10 3 2 6 2 5" xfId="19937" xr:uid="{00000000-0005-0000-0000-0000D83C0000}"/>
    <cellStyle name="Normal 10 3 2 6 2 5 2" xfId="42407" xr:uid="{00000000-0005-0000-0000-00001B9D0000}"/>
    <cellStyle name="Normal 10 3 2 6 2 6" xfId="28336" xr:uid="{00000000-0005-0000-0000-0000149D0000}"/>
    <cellStyle name="Normal 10 3 2 6 3" xfId="6589" xr:uid="{00000000-0005-0000-0000-0000D93C0000}"/>
    <cellStyle name="Normal 10 3 2 6 3 2" xfId="19938" xr:uid="{00000000-0005-0000-0000-0000DA3C0000}"/>
    <cellStyle name="Normal 10 3 2 6 3 2 2" xfId="42408" xr:uid="{00000000-0005-0000-0000-00001D9D0000}"/>
    <cellStyle name="Normal 10 3 2 6 3 3" xfId="19939" xr:uid="{00000000-0005-0000-0000-0000DB3C0000}"/>
    <cellStyle name="Normal 10 3 2 6 3 3 2" xfId="42409" xr:uid="{00000000-0005-0000-0000-00001E9D0000}"/>
    <cellStyle name="Normal 10 3 2 6 3 4" xfId="19940" xr:uid="{00000000-0005-0000-0000-0000DC3C0000}"/>
    <cellStyle name="Normal 10 3 2 6 3 4 2" xfId="42410" xr:uid="{00000000-0005-0000-0000-00001F9D0000}"/>
    <cellStyle name="Normal 10 3 2 6 3 5" xfId="30167" xr:uid="{00000000-0005-0000-0000-00001C9D0000}"/>
    <cellStyle name="Normal 10 3 2 6 4" xfId="9290" xr:uid="{00000000-0005-0000-0000-0000DD3C0000}"/>
    <cellStyle name="Normal 10 3 2 6 4 2" xfId="31939" xr:uid="{00000000-0005-0000-0000-0000209D0000}"/>
    <cellStyle name="Normal 10 3 2 6 5" xfId="19941" xr:uid="{00000000-0005-0000-0000-0000DE3C0000}"/>
    <cellStyle name="Normal 10 3 2 6 5 2" xfId="42411" xr:uid="{00000000-0005-0000-0000-0000219D0000}"/>
    <cellStyle name="Normal 10 3 2 6 6" xfId="19942" xr:uid="{00000000-0005-0000-0000-0000DF3C0000}"/>
    <cellStyle name="Normal 10 3 2 6 6 2" xfId="42412" xr:uid="{00000000-0005-0000-0000-0000229D0000}"/>
    <cellStyle name="Normal 10 3 2 6 7" xfId="28335" xr:uid="{00000000-0005-0000-0000-0000139D0000}"/>
    <cellStyle name="Normal 10 3 2 7" xfId="3001" xr:uid="{00000000-0005-0000-0000-0000E03C0000}"/>
    <cellStyle name="Normal 10 3 2 7 2" xfId="6591" xr:uid="{00000000-0005-0000-0000-0000E13C0000}"/>
    <cellStyle name="Normal 10 3 2 7 2 2" xfId="19943" xr:uid="{00000000-0005-0000-0000-0000E23C0000}"/>
    <cellStyle name="Normal 10 3 2 7 2 2 2" xfId="42413" xr:uid="{00000000-0005-0000-0000-0000259D0000}"/>
    <cellStyle name="Normal 10 3 2 7 2 3" xfId="19944" xr:uid="{00000000-0005-0000-0000-0000E33C0000}"/>
    <cellStyle name="Normal 10 3 2 7 2 3 2" xfId="42414" xr:uid="{00000000-0005-0000-0000-0000269D0000}"/>
    <cellStyle name="Normal 10 3 2 7 2 4" xfId="19945" xr:uid="{00000000-0005-0000-0000-0000E43C0000}"/>
    <cellStyle name="Normal 10 3 2 7 2 4 2" xfId="42415" xr:uid="{00000000-0005-0000-0000-0000279D0000}"/>
    <cellStyle name="Normal 10 3 2 7 2 5" xfId="30169" xr:uid="{00000000-0005-0000-0000-0000249D0000}"/>
    <cellStyle name="Normal 10 3 2 7 3" xfId="9292" xr:uid="{00000000-0005-0000-0000-0000E53C0000}"/>
    <cellStyle name="Normal 10 3 2 7 3 2" xfId="31941" xr:uid="{00000000-0005-0000-0000-0000289D0000}"/>
    <cellStyle name="Normal 10 3 2 7 4" xfId="19946" xr:uid="{00000000-0005-0000-0000-0000E63C0000}"/>
    <cellStyle name="Normal 10 3 2 7 4 2" xfId="42416" xr:uid="{00000000-0005-0000-0000-0000299D0000}"/>
    <cellStyle name="Normal 10 3 2 7 5" xfId="19947" xr:uid="{00000000-0005-0000-0000-0000E73C0000}"/>
    <cellStyle name="Normal 10 3 2 7 5 2" xfId="42417" xr:uid="{00000000-0005-0000-0000-00002A9D0000}"/>
    <cellStyle name="Normal 10 3 2 7 6" xfId="28337" xr:uid="{00000000-0005-0000-0000-0000239D0000}"/>
    <cellStyle name="Normal 10 3 2 8" xfId="3002" xr:uid="{00000000-0005-0000-0000-0000E83C0000}"/>
    <cellStyle name="Normal 10 3 2 8 2" xfId="6592" xr:uid="{00000000-0005-0000-0000-0000E93C0000}"/>
    <cellStyle name="Normal 10 3 2 8 2 2" xfId="19948" xr:uid="{00000000-0005-0000-0000-0000EA3C0000}"/>
    <cellStyle name="Normal 10 3 2 8 2 2 2" xfId="42418" xr:uid="{00000000-0005-0000-0000-00002D9D0000}"/>
    <cellStyle name="Normal 10 3 2 8 2 3" xfId="19949" xr:uid="{00000000-0005-0000-0000-0000EB3C0000}"/>
    <cellStyle name="Normal 10 3 2 8 2 3 2" xfId="42419" xr:uid="{00000000-0005-0000-0000-00002E9D0000}"/>
    <cellStyle name="Normal 10 3 2 8 2 4" xfId="19950" xr:uid="{00000000-0005-0000-0000-0000EC3C0000}"/>
    <cellStyle name="Normal 10 3 2 8 2 4 2" xfId="42420" xr:uid="{00000000-0005-0000-0000-00002F9D0000}"/>
    <cellStyle name="Normal 10 3 2 8 2 5" xfId="30170" xr:uid="{00000000-0005-0000-0000-00002C9D0000}"/>
    <cellStyle name="Normal 10 3 2 8 3" xfId="9293" xr:uid="{00000000-0005-0000-0000-0000ED3C0000}"/>
    <cellStyle name="Normal 10 3 2 8 3 2" xfId="31942" xr:uid="{00000000-0005-0000-0000-0000309D0000}"/>
    <cellStyle name="Normal 10 3 2 8 4" xfId="19951" xr:uid="{00000000-0005-0000-0000-0000EE3C0000}"/>
    <cellStyle name="Normal 10 3 2 8 4 2" xfId="42421" xr:uid="{00000000-0005-0000-0000-0000319D0000}"/>
    <cellStyle name="Normal 10 3 2 8 5" xfId="19952" xr:uid="{00000000-0005-0000-0000-0000EF3C0000}"/>
    <cellStyle name="Normal 10 3 2 8 5 2" xfId="42422" xr:uid="{00000000-0005-0000-0000-0000329D0000}"/>
    <cellStyle name="Normal 10 3 2 8 6" xfId="28338" xr:uid="{00000000-0005-0000-0000-00002B9D0000}"/>
    <cellStyle name="Normal 10 3 2 9" xfId="6575" xr:uid="{00000000-0005-0000-0000-0000F03C0000}"/>
    <cellStyle name="Normal 10 3 2 9 2" xfId="19953" xr:uid="{00000000-0005-0000-0000-0000F13C0000}"/>
    <cellStyle name="Normal 10 3 2 9 2 2" xfId="42423" xr:uid="{00000000-0005-0000-0000-0000349D0000}"/>
    <cellStyle name="Normal 10 3 2 9 3" xfId="19954" xr:uid="{00000000-0005-0000-0000-0000F23C0000}"/>
    <cellStyle name="Normal 10 3 2 9 3 2" xfId="42424" xr:uid="{00000000-0005-0000-0000-0000359D0000}"/>
    <cellStyle name="Normal 10 3 2 9 4" xfId="19955" xr:uid="{00000000-0005-0000-0000-0000F33C0000}"/>
    <cellStyle name="Normal 10 3 2 9 4 2" xfId="42425" xr:uid="{00000000-0005-0000-0000-0000369D0000}"/>
    <cellStyle name="Normal 10 3 2 9 5" xfId="30153" xr:uid="{00000000-0005-0000-0000-0000339D0000}"/>
    <cellStyle name="Normal 10 3 3" xfId="3003" xr:uid="{00000000-0005-0000-0000-0000F43C0000}"/>
    <cellStyle name="Normal 10 3 3 10" xfId="19956" xr:uid="{00000000-0005-0000-0000-0000F53C0000}"/>
    <cellStyle name="Normal 10 3 3 10 2" xfId="42426" xr:uid="{00000000-0005-0000-0000-0000389D0000}"/>
    <cellStyle name="Normal 10 3 3 11" xfId="28339" xr:uid="{00000000-0005-0000-0000-0000379D0000}"/>
    <cellStyle name="Normal 10 3 3 2" xfId="3004" xr:uid="{00000000-0005-0000-0000-0000F63C0000}"/>
    <cellStyle name="Normal 10 3 3 2 2" xfId="3005" xr:uid="{00000000-0005-0000-0000-0000F73C0000}"/>
    <cellStyle name="Normal 10 3 3 2 2 2" xfId="6595" xr:uid="{00000000-0005-0000-0000-0000F83C0000}"/>
    <cellStyle name="Normal 10 3 3 2 2 2 2" xfId="19957" xr:uid="{00000000-0005-0000-0000-0000F93C0000}"/>
    <cellStyle name="Normal 10 3 3 2 2 2 2 2" xfId="42427" xr:uid="{00000000-0005-0000-0000-00003C9D0000}"/>
    <cellStyle name="Normal 10 3 3 2 2 2 3" xfId="19958" xr:uid="{00000000-0005-0000-0000-0000FA3C0000}"/>
    <cellStyle name="Normal 10 3 3 2 2 2 3 2" xfId="42428" xr:uid="{00000000-0005-0000-0000-00003D9D0000}"/>
    <cellStyle name="Normal 10 3 3 2 2 2 4" xfId="19959" xr:uid="{00000000-0005-0000-0000-0000FB3C0000}"/>
    <cellStyle name="Normal 10 3 3 2 2 2 4 2" xfId="42429" xr:uid="{00000000-0005-0000-0000-00003E9D0000}"/>
    <cellStyle name="Normal 10 3 3 2 2 2 5" xfId="30173" xr:uid="{00000000-0005-0000-0000-00003B9D0000}"/>
    <cellStyle name="Normal 10 3 3 2 2 3" xfId="9296" xr:uid="{00000000-0005-0000-0000-0000FC3C0000}"/>
    <cellStyle name="Normal 10 3 3 2 2 3 2" xfId="31945" xr:uid="{00000000-0005-0000-0000-00003F9D0000}"/>
    <cellStyle name="Normal 10 3 3 2 2 4" xfId="19960" xr:uid="{00000000-0005-0000-0000-0000FD3C0000}"/>
    <cellStyle name="Normal 10 3 3 2 2 4 2" xfId="42430" xr:uid="{00000000-0005-0000-0000-0000409D0000}"/>
    <cellStyle name="Normal 10 3 3 2 2 5" xfId="19961" xr:uid="{00000000-0005-0000-0000-0000FE3C0000}"/>
    <cellStyle name="Normal 10 3 3 2 2 5 2" xfId="42431" xr:uid="{00000000-0005-0000-0000-0000419D0000}"/>
    <cellStyle name="Normal 10 3 3 2 2 6" xfId="28341" xr:uid="{00000000-0005-0000-0000-00003A9D0000}"/>
    <cellStyle name="Normal 10 3 3 2 3" xfId="6594" xr:uid="{00000000-0005-0000-0000-0000FF3C0000}"/>
    <cellStyle name="Normal 10 3 3 2 3 2" xfId="19962" xr:uid="{00000000-0005-0000-0000-0000003D0000}"/>
    <cellStyle name="Normal 10 3 3 2 3 2 2" xfId="42432" xr:uid="{00000000-0005-0000-0000-0000439D0000}"/>
    <cellStyle name="Normal 10 3 3 2 3 3" xfId="19963" xr:uid="{00000000-0005-0000-0000-0000013D0000}"/>
    <cellStyle name="Normal 10 3 3 2 3 3 2" xfId="42433" xr:uid="{00000000-0005-0000-0000-0000449D0000}"/>
    <cellStyle name="Normal 10 3 3 2 3 4" xfId="19964" xr:uid="{00000000-0005-0000-0000-0000023D0000}"/>
    <cellStyle name="Normal 10 3 3 2 3 4 2" xfId="42434" xr:uid="{00000000-0005-0000-0000-0000459D0000}"/>
    <cellStyle name="Normal 10 3 3 2 3 5" xfId="30172" xr:uid="{00000000-0005-0000-0000-0000429D0000}"/>
    <cellStyle name="Normal 10 3 3 2 4" xfId="9295" xr:uid="{00000000-0005-0000-0000-0000033D0000}"/>
    <cellStyle name="Normal 10 3 3 2 4 2" xfId="19965" xr:uid="{00000000-0005-0000-0000-0000043D0000}"/>
    <cellStyle name="Normal 10 3 3 2 4 2 2" xfId="42435" xr:uid="{00000000-0005-0000-0000-0000479D0000}"/>
    <cellStyle name="Normal 10 3 3 2 4 3" xfId="19966" xr:uid="{00000000-0005-0000-0000-0000053D0000}"/>
    <cellStyle name="Normal 10 3 3 2 4 3 2" xfId="42436" xr:uid="{00000000-0005-0000-0000-0000489D0000}"/>
    <cellStyle name="Normal 10 3 3 2 4 4" xfId="19967" xr:uid="{00000000-0005-0000-0000-0000063D0000}"/>
    <cellStyle name="Normal 10 3 3 2 4 4 2" xfId="42437" xr:uid="{00000000-0005-0000-0000-0000499D0000}"/>
    <cellStyle name="Normal 10 3 3 2 4 5" xfId="31944" xr:uid="{00000000-0005-0000-0000-0000469D0000}"/>
    <cellStyle name="Normal 10 3 3 2 5" xfId="19968" xr:uid="{00000000-0005-0000-0000-0000073D0000}"/>
    <cellStyle name="Normal 10 3 3 2 5 2" xfId="42438" xr:uid="{00000000-0005-0000-0000-00004A9D0000}"/>
    <cellStyle name="Normal 10 3 3 2 6" xfId="19969" xr:uid="{00000000-0005-0000-0000-0000083D0000}"/>
    <cellStyle name="Normal 10 3 3 2 6 2" xfId="42439" xr:uid="{00000000-0005-0000-0000-00004B9D0000}"/>
    <cellStyle name="Normal 10 3 3 2 7" xfId="19970" xr:uid="{00000000-0005-0000-0000-0000093D0000}"/>
    <cellStyle name="Normal 10 3 3 2 7 2" xfId="42440" xr:uid="{00000000-0005-0000-0000-00004C9D0000}"/>
    <cellStyle name="Normal 10 3 3 2 8" xfId="28340" xr:uid="{00000000-0005-0000-0000-0000399D0000}"/>
    <cellStyle name="Normal 10 3 3 3" xfId="3006" xr:uid="{00000000-0005-0000-0000-00000A3D0000}"/>
    <cellStyle name="Normal 10 3 3 3 2" xfId="3007" xr:uid="{00000000-0005-0000-0000-00000B3D0000}"/>
    <cellStyle name="Normal 10 3 3 3 2 2" xfId="6597" xr:uid="{00000000-0005-0000-0000-00000C3D0000}"/>
    <cellStyle name="Normal 10 3 3 3 2 2 2" xfId="19971" xr:uid="{00000000-0005-0000-0000-00000D3D0000}"/>
    <cellStyle name="Normal 10 3 3 3 2 2 2 2" xfId="42441" xr:uid="{00000000-0005-0000-0000-0000509D0000}"/>
    <cellStyle name="Normal 10 3 3 3 2 2 3" xfId="19972" xr:uid="{00000000-0005-0000-0000-00000E3D0000}"/>
    <cellStyle name="Normal 10 3 3 3 2 2 3 2" xfId="42442" xr:uid="{00000000-0005-0000-0000-0000519D0000}"/>
    <cellStyle name="Normal 10 3 3 3 2 2 4" xfId="19973" xr:uid="{00000000-0005-0000-0000-00000F3D0000}"/>
    <cellStyle name="Normal 10 3 3 3 2 2 4 2" xfId="42443" xr:uid="{00000000-0005-0000-0000-0000529D0000}"/>
    <cellStyle name="Normal 10 3 3 3 2 2 5" xfId="30175" xr:uid="{00000000-0005-0000-0000-00004F9D0000}"/>
    <cellStyle name="Normal 10 3 3 3 2 3" xfId="9298" xr:uid="{00000000-0005-0000-0000-0000103D0000}"/>
    <cellStyle name="Normal 10 3 3 3 2 3 2" xfId="31947" xr:uid="{00000000-0005-0000-0000-0000539D0000}"/>
    <cellStyle name="Normal 10 3 3 3 2 4" xfId="19974" xr:uid="{00000000-0005-0000-0000-0000113D0000}"/>
    <cellStyle name="Normal 10 3 3 3 2 4 2" xfId="42444" xr:uid="{00000000-0005-0000-0000-0000549D0000}"/>
    <cellStyle name="Normal 10 3 3 3 2 5" xfId="19975" xr:uid="{00000000-0005-0000-0000-0000123D0000}"/>
    <cellStyle name="Normal 10 3 3 3 2 5 2" xfId="42445" xr:uid="{00000000-0005-0000-0000-0000559D0000}"/>
    <cellStyle name="Normal 10 3 3 3 2 6" xfId="28343" xr:uid="{00000000-0005-0000-0000-00004E9D0000}"/>
    <cellStyle name="Normal 10 3 3 3 3" xfId="6596" xr:uid="{00000000-0005-0000-0000-0000133D0000}"/>
    <cellStyle name="Normal 10 3 3 3 3 2" xfId="19976" xr:uid="{00000000-0005-0000-0000-0000143D0000}"/>
    <cellStyle name="Normal 10 3 3 3 3 2 2" xfId="42446" xr:uid="{00000000-0005-0000-0000-0000579D0000}"/>
    <cellStyle name="Normal 10 3 3 3 3 3" xfId="19977" xr:uid="{00000000-0005-0000-0000-0000153D0000}"/>
    <cellStyle name="Normal 10 3 3 3 3 3 2" xfId="42447" xr:uid="{00000000-0005-0000-0000-0000589D0000}"/>
    <cellStyle name="Normal 10 3 3 3 3 4" xfId="19978" xr:uid="{00000000-0005-0000-0000-0000163D0000}"/>
    <cellStyle name="Normal 10 3 3 3 3 4 2" xfId="42448" xr:uid="{00000000-0005-0000-0000-0000599D0000}"/>
    <cellStyle name="Normal 10 3 3 3 3 5" xfId="30174" xr:uid="{00000000-0005-0000-0000-0000569D0000}"/>
    <cellStyle name="Normal 10 3 3 3 4" xfId="9297" xr:uid="{00000000-0005-0000-0000-0000173D0000}"/>
    <cellStyle name="Normal 10 3 3 3 4 2" xfId="31946" xr:uid="{00000000-0005-0000-0000-00005A9D0000}"/>
    <cellStyle name="Normal 10 3 3 3 5" xfId="19979" xr:uid="{00000000-0005-0000-0000-0000183D0000}"/>
    <cellStyle name="Normal 10 3 3 3 5 2" xfId="42449" xr:uid="{00000000-0005-0000-0000-00005B9D0000}"/>
    <cellStyle name="Normal 10 3 3 3 6" xfId="19980" xr:uid="{00000000-0005-0000-0000-0000193D0000}"/>
    <cellStyle name="Normal 10 3 3 3 6 2" xfId="42450" xr:uid="{00000000-0005-0000-0000-00005C9D0000}"/>
    <cellStyle name="Normal 10 3 3 3 7" xfId="28342" xr:uid="{00000000-0005-0000-0000-00004D9D0000}"/>
    <cellStyle name="Normal 10 3 3 4" xfId="3008" xr:uid="{00000000-0005-0000-0000-00001A3D0000}"/>
    <cellStyle name="Normal 10 3 3 4 2" xfId="6598" xr:uid="{00000000-0005-0000-0000-00001B3D0000}"/>
    <cellStyle name="Normal 10 3 3 4 2 2" xfId="19981" xr:uid="{00000000-0005-0000-0000-00001C3D0000}"/>
    <cellStyle name="Normal 10 3 3 4 2 2 2" xfId="42451" xr:uid="{00000000-0005-0000-0000-00005F9D0000}"/>
    <cellStyle name="Normal 10 3 3 4 2 3" xfId="19982" xr:uid="{00000000-0005-0000-0000-00001D3D0000}"/>
    <cellStyle name="Normal 10 3 3 4 2 3 2" xfId="42452" xr:uid="{00000000-0005-0000-0000-0000609D0000}"/>
    <cellStyle name="Normal 10 3 3 4 2 4" xfId="19983" xr:uid="{00000000-0005-0000-0000-00001E3D0000}"/>
    <cellStyle name="Normal 10 3 3 4 2 4 2" xfId="42453" xr:uid="{00000000-0005-0000-0000-0000619D0000}"/>
    <cellStyle name="Normal 10 3 3 4 2 5" xfId="30176" xr:uid="{00000000-0005-0000-0000-00005E9D0000}"/>
    <cellStyle name="Normal 10 3 3 4 3" xfId="9299" xr:uid="{00000000-0005-0000-0000-00001F3D0000}"/>
    <cellStyle name="Normal 10 3 3 4 3 2" xfId="31948" xr:uid="{00000000-0005-0000-0000-0000629D0000}"/>
    <cellStyle name="Normal 10 3 3 4 4" xfId="19984" xr:uid="{00000000-0005-0000-0000-0000203D0000}"/>
    <cellStyle name="Normal 10 3 3 4 4 2" xfId="42454" xr:uid="{00000000-0005-0000-0000-0000639D0000}"/>
    <cellStyle name="Normal 10 3 3 4 5" xfId="19985" xr:uid="{00000000-0005-0000-0000-0000213D0000}"/>
    <cellStyle name="Normal 10 3 3 4 5 2" xfId="42455" xr:uid="{00000000-0005-0000-0000-0000649D0000}"/>
    <cellStyle name="Normal 10 3 3 4 6" xfId="28344" xr:uid="{00000000-0005-0000-0000-00005D9D0000}"/>
    <cellStyle name="Normal 10 3 3 5" xfId="3009" xr:uid="{00000000-0005-0000-0000-0000223D0000}"/>
    <cellStyle name="Normal 10 3 3 5 2" xfId="6599" xr:uid="{00000000-0005-0000-0000-0000233D0000}"/>
    <cellStyle name="Normal 10 3 3 5 2 2" xfId="19986" xr:uid="{00000000-0005-0000-0000-0000243D0000}"/>
    <cellStyle name="Normal 10 3 3 5 2 2 2" xfId="42456" xr:uid="{00000000-0005-0000-0000-0000679D0000}"/>
    <cellStyle name="Normal 10 3 3 5 2 3" xfId="19987" xr:uid="{00000000-0005-0000-0000-0000253D0000}"/>
    <cellStyle name="Normal 10 3 3 5 2 3 2" xfId="42457" xr:uid="{00000000-0005-0000-0000-0000689D0000}"/>
    <cellStyle name="Normal 10 3 3 5 2 4" xfId="19988" xr:uid="{00000000-0005-0000-0000-0000263D0000}"/>
    <cellStyle name="Normal 10 3 3 5 2 4 2" xfId="42458" xr:uid="{00000000-0005-0000-0000-0000699D0000}"/>
    <cellStyle name="Normal 10 3 3 5 2 5" xfId="30177" xr:uid="{00000000-0005-0000-0000-0000669D0000}"/>
    <cellStyle name="Normal 10 3 3 5 3" xfId="9300" xr:uid="{00000000-0005-0000-0000-0000273D0000}"/>
    <cellStyle name="Normal 10 3 3 5 3 2" xfId="31949" xr:uid="{00000000-0005-0000-0000-00006A9D0000}"/>
    <cellStyle name="Normal 10 3 3 5 4" xfId="19989" xr:uid="{00000000-0005-0000-0000-0000283D0000}"/>
    <cellStyle name="Normal 10 3 3 5 4 2" xfId="42459" xr:uid="{00000000-0005-0000-0000-00006B9D0000}"/>
    <cellStyle name="Normal 10 3 3 5 5" xfId="19990" xr:uid="{00000000-0005-0000-0000-0000293D0000}"/>
    <cellStyle name="Normal 10 3 3 5 5 2" xfId="42460" xr:uid="{00000000-0005-0000-0000-00006C9D0000}"/>
    <cellStyle name="Normal 10 3 3 5 6" xfId="28345" xr:uid="{00000000-0005-0000-0000-0000659D0000}"/>
    <cellStyle name="Normal 10 3 3 6" xfId="6593" xr:uid="{00000000-0005-0000-0000-00002A3D0000}"/>
    <cellStyle name="Normal 10 3 3 6 2" xfId="19991" xr:uid="{00000000-0005-0000-0000-00002B3D0000}"/>
    <cellStyle name="Normal 10 3 3 6 2 2" xfId="42461" xr:uid="{00000000-0005-0000-0000-00006E9D0000}"/>
    <cellStyle name="Normal 10 3 3 6 3" xfId="19992" xr:uid="{00000000-0005-0000-0000-00002C3D0000}"/>
    <cellStyle name="Normal 10 3 3 6 3 2" xfId="42462" xr:uid="{00000000-0005-0000-0000-00006F9D0000}"/>
    <cellStyle name="Normal 10 3 3 6 4" xfId="19993" xr:uid="{00000000-0005-0000-0000-00002D3D0000}"/>
    <cellStyle name="Normal 10 3 3 6 4 2" xfId="42463" xr:uid="{00000000-0005-0000-0000-0000709D0000}"/>
    <cellStyle name="Normal 10 3 3 6 5" xfId="30171" xr:uid="{00000000-0005-0000-0000-00006D9D0000}"/>
    <cellStyle name="Normal 10 3 3 7" xfId="9294" xr:uid="{00000000-0005-0000-0000-00002E3D0000}"/>
    <cellStyle name="Normal 10 3 3 7 2" xfId="19994" xr:uid="{00000000-0005-0000-0000-00002F3D0000}"/>
    <cellStyle name="Normal 10 3 3 7 2 2" xfId="42464" xr:uid="{00000000-0005-0000-0000-0000729D0000}"/>
    <cellStyle name="Normal 10 3 3 7 3" xfId="19995" xr:uid="{00000000-0005-0000-0000-0000303D0000}"/>
    <cellStyle name="Normal 10 3 3 7 3 2" xfId="42465" xr:uid="{00000000-0005-0000-0000-0000739D0000}"/>
    <cellStyle name="Normal 10 3 3 7 4" xfId="19996" xr:uid="{00000000-0005-0000-0000-0000313D0000}"/>
    <cellStyle name="Normal 10 3 3 7 4 2" xfId="42466" xr:uid="{00000000-0005-0000-0000-0000749D0000}"/>
    <cellStyle name="Normal 10 3 3 7 5" xfId="31943" xr:uid="{00000000-0005-0000-0000-0000719D0000}"/>
    <cellStyle name="Normal 10 3 3 8" xfId="19997" xr:uid="{00000000-0005-0000-0000-0000323D0000}"/>
    <cellStyle name="Normal 10 3 3 8 2" xfId="42467" xr:uid="{00000000-0005-0000-0000-0000759D0000}"/>
    <cellStyle name="Normal 10 3 3 9" xfId="19998" xr:uid="{00000000-0005-0000-0000-0000333D0000}"/>
    <cellStyle name="Normal 10 3 3 9 2" xfId="42468" xr:uid="{00000000-0005-0000-0000-0000769D0000}"/>
    <cellStyle name="Normal 10 3 4" xfId="3010" xr:uid="{00000000-0005-0000-0000-0000343D0000}"/>
    <cellStyle name="Normal 10 3 4 2" xfId="3011" xr:uid="{00000000-0005-0000-0000-0000353D0000}"/>
    <cellStyle name="Normal 10 3 4 2 2" xfId="6601" xr:uid="{00000000-0005-0000-0000-0000363D0000}"/>
    <cellStyle name="Normal 10 3 4 2 2 2" xfId="19999" xr:uid="{00000000-0005-0000-0000-0000373D0000}"/>
    <cellStyle name="Normal 10 3 4 2 2 2 2" xfId="42469" xr:uid="{00000000-0005-0000-0000-00007A9D0000}"/>
    <cellStyle name="Normal 10 3 4 2 2 3" xfId="20000" xr:uid="{00000000-0005-0000-0000-0000383D0000}"/>
    <cellStyle name="Normal 10 3 4 2 2 3 2" xfId="42470" xr:uid="{00000000-0005-0000-0000-00007B9D0000}"/>
    <cellStyle name="Normal 10 3 4 2 2 4" xfId="20001" xr:uid="{00000000-0005-0000-0000-0000393D0000}"/>
    <cellStyle name="Normal 10 3 4 2 2 4 2" xfId="42471" xr:uid="{00000000-0005-0000-0000-00007C9D0000}"/>
    <cellStyle name="Normal 10 3 4 2 2 5" xfId="30179" xr:uid="{00000000-0005-0000-0000-0000799D0000}"/>
    <cellStyle name="Normal 10 3 4 2 3" xfId="9302" xr:uid="{00000000-0005-0000-0000-00003A3D0000}"/>
    <cellStyle name="Normal 10 3 4 2 3 2" xfId="20002" xr:uid="{00000000-0005-0000-0000-00003B3D0000}"/>
    <cellStyle name="Normal 10 3 4 2 3 2 2" xfId="42472" xr:uid="{00000000-0005-0000-0000-00007E9D0000}"/>
    <cellStyle name="Normal 10 3 4 2 3 3" xfId="20003" xr:uid="{00000000-0005-0000-0000-00003C3D0000}"/>
    <cellStyle name="Normal 10 3 4 2 3 3 2" xfId="42473" xr:uid="{00000000-0005-0000-0000-00007F9D0000}"/>
    <cellStyle name="Normal 10 3 4 2 3 4" xfId="20004" xr:uid="{00000000-0005-0000-0000-00003D3D0000}"/>
    <cellStyle name="Normal 10 3 4 2 3 4 2" xfId="42474" xr:uid="{00000000-0005-0000-0000-0000809D0000}"/>
    <cellStyle name="Normal 10 3 4 2 3 5" xfId="31951" xr:uid="{00000000-0005-0000-0000-00007D9D0000}"/>
    <cellStyle name="Normal 10 3 4 2 4" xfId="20005" xr:uid="{00000000-0005-0000-0000-00003E3D0000}"/>
    <cellStyle name="Normal 10 3 4 2 4 2" xfId="42475" xr:uid="{00000000-0005-0000-0000-0000819D0000}"/>
    <cellStyle name="Normal 10 3 4 2 5" xfId="20006" xr:uid="{00000000-0005-0000-0000-00003F3D0000}"/>
    <cellStyle name="Normal 10 3 4 2 5 2" xfId="42476" xr:uid="{00000000-0005-0000-0000-0000829D0000}"/>
    <cellStyle name="Normal 10 3 4 2 6" xfId="20007" xr:uid="{00000000-0005-0000-0000-0000403D0000}"/>
    <cellStyle name="Normal 10 3 4 2 6 2" xfId="42477" xr:uid="{00000000-0005-0000-0000-0000839D0000}"/>
    <cellStyle name="Normal 10 3 4 2 7" xfId="28347" xr:uid="{00000000-0005-0000-0000-0000789D0000}"/>
    <cellStyle name="Normal 10 3 4 3" xfId="6600" xr:uid="{00000000-0005-0000-0000-0000413D0000}"/>
    <cellStyle name="Normal 10 3 4 3 2" xfId="20008" xr:uid="{00000000-0005-0000-0000-0000423D0000}"/>
    <cellStyle name="Normal 10 3 4 3 2 2" xfId="42478" xr:uid="{00000000-0005-0000-0000-0000859D0000}"/>
    <cellStyle name="Normal 10 3 4 3 3" xfId="20009" xr:uid="{00000000-0005-0000-0000-0000433D0000}"/>
    <cellStyle name="Normal 10 3 4 3 3 2" xfId="42479" xr:uid="{00000000-0005-0000-0000-0000869D0000}"/>
    <cellStyle name="Normal 10 3 4 3 4" xfId="20010" xr:uid="{00000000-0005-0000-0000-0000443D0000}"/>
    <cellStyle name="Normal 10 3 4 3 4 2" xfId="42480" xr:uid="{00000000-0005-0000-0000-0000879D0000}"/>
    <cellStyle name="Normal 10 3 4 3 5" xfId="30178" xr:uid="{00000000-0005-0000-0000-0000849D0000}"/>
    <cellStyle name="Normal 10 3 4 4" xfId="9301" xr:uid="{00000000-0005-0000-0000-0000453D0000}"/>
    <cellStyle name="Normal 10 3 4 4 2" xfId="20011" xr:uid="{00000000-0005-0000-0000-0000463D0000}"/>
    <cellStyle name="Normal 10 3 4 4 2 2" xfId="42481" xr:uid="{00000000-0005-0000-0000-0000899D0000}"/>
    <cellStyle name="Normal 10 3 4 4 3" xfId="20012" xr:uid="{00000000-0005-0000-0000-0000473D0000}"/>
    <cellStyle name="Normal 10 3 4 4 3 2" xfId="42482" xr:uid="{00000000-0005-0000-0000-00008A9D0000}"/>
    <cellStyle name="Normal 10 3 4 4 4" xfId="20013" xr:uid="{00000000-0005-0000-0000-0000483D0000}"/>
    <cellStyle name="Normal 10 3 4 4 4 2" xfId="42483" xr:uid="{00000000-0005-0000-0000-00008B9D0000}"/>
    <cellStyle name="Normal 10 3 4 4 5" xfId="31950" xr:uid="{00000000-0005-0000-0000-0000889D0000}"/>
    <cellStyle name="Normal 10 3 4 5" xfId="20014" xr:uid="{00000000-0005-0000-0000-0000493D0000}"/>
    <cellStyle name="Normal 10 3 4 5 2" xfId="42484" xr:uid="{00000000-0005-0000-0000-00008C9D0000}"/>
    <cellStyle name="Normal 10 3 4 6" xfId="20015" xr:uid="{00000000-0005-0000-0000-00004A3D0000}"/>
    <cellStyle name="Normal 10 3 4 6 2" xfId="42485" xr:uid="{00000000-0005-0000-0000-00008D9D0000}"/>
    <cellStyle name="Normal 10 3 4 7" xfId="20016" xr:uid="{00000000-0005-0000-0000-00004B3D0000}"/>
    <cellStyle name="Normal 10 3 4 7 2" xfId="42486" xr:uid="{00000000-0005-0000-0000-00008E9D0000}"/>
    <cellStyle name="Normal 10 3 4 8" xfId="28346" xr:uid="{00000000-0005-0000-0000-0000779D0000}"/>
    <cellStyle name="Normal 10 3 5" xfId="3012" xr:uid="{00000000-0005-0000-0000-00004C3D0000}"/>
    <cellStyle name="Normal 10 3 5 2" xfId="3013" xr:uid="{00000000-0005-0000-0000-00004D3D0000}"/>
    <cellStyle name="Normal 10 3 5 2 2" xfId="6603" xr:uid="{00000000-0005-0000-0000-00004E3D0000}"/>
    <cellStyle name="Normal 10 3 5 2 2 2" xfId="20017" xr:uid="{00000000-0005-0000-0000-00004F3D0000}"/>
    <cellStyle name="Normal 10 3 5 2 2 2 2" xfId="42487" xr:uid="{00000000-0005-0000-0000-0000929D0000}"/>
    <cellStyle name="Normal 10 3 5 2 2 3" xfId="20018" xr:uid="{00000000-0005-0000-0000-0000503D0000}"/>
    <cellStyle name="Normal 10 3 5 2 2 3 2" xfId="42488" xr:uid="{00000000-0005-0000-0000-0000939D0000}"/>
    <cellStyle name="Normal 10 3 5 2 2 4" xfId="20019" xr:uid="{00000000-0005-0000-0000-0000513D0000}"/>
    <cellStyle name="Normal 10 3 5 2 2 4 2" xfId="42489" xr:uid="{00000000-0005-0000-0000-0000949D0000}"/>
    <cellStyle name="Normal 10 3 5 2 2 5" xfId="30181" xr:uid="{00000000-0005-0000-0000-0000919D0000}"/>
    <cellStyle name="Normal 10 3 5 2 3" xfId="9304" xr:uid="{00000000-0005-0000-0000-0000523D0000}"/>
    <cellStyle name="Normal 10 3 5 2 3 2" xfId="20020" xr:uid="{00000000-0005-0000-0000-0000533D0000}"/>
    <cellStyle name="Normal 10 3 5 2 3 2 2" xfId="42490" xr:uid="{00000000-0005-0000-0000-0000969D0000}"/>
    <cellStyle name="Normal 10 3 5 2 3 3" xfId="20021" xr:uid="{00000000-0005-0000-0000-0000543D0000}"/>
    <cellStyle name="Normal 10 3 5 2 3 3 2" xfId="42491" xr:uid="{00000000-0005-0000-0000-0000979D0000}"/>
    <cellStyle name="Normal 10 3 5 2 3 4" xfId="20022" xr:uid="{00000000-0005-0000-0000-0000553D0000}"/>
    <cellStyle name="Normal 10 3 5 2 3 4 2" xfId="42492" xr:uid="{00000000-0005-0000-0000-0000989D0000}"/>
    <cellStyle name="Normal 10 3 5 2 3 5" xfId="31953" xr:uid="{00000000-0005-0000-0000-0000959D0000}"/>
    <cellStyle name="Normal 10 3 5 2 4" xfId="20023" xr:uid="{00000000-0005-0000-0000-0000563D0000}"/>
    <cellStyle name="Normal 10 3 5 2 4 2" xfId="42493" xr:uid="{00000000-0005-0000-0000-0000999D0000}"/>
    <cellStyle name="Normal 10 3 5 2 5" xfId="20024" xr:uid="{00000000-0005-0000-0000-0000573D0000}"/>
    <cellStyle name="Normal 10 3 5 2 5 2" xfId="42494" xr:uid="{00000000-0005-0000-0000-00009A9D0000}"/>
    <cellStyle name="Normal 10 3 5 2 6" xfId="20025" xr:uid="{00000000-0005-0000-0000-0000583D0000}"/>
    <cellStyle name="Normal 10 3 5 2 6 2" xfId="42495" xr:uid="{00000000-0005-0000-0000-00009B9D0000}"/>
    <cellStyle name="Normal 10 3 5 2 7" xfId="28349" xr:uid="{00000000-0005-0000-0000-0000909D0000}"/>
    <cellStyle name="Normal 10 3 5 3" xfId="6602" xr:uid="{00000000-0005-0000-0000-0000593D0000}"/>
    <cellStyle name="Normal 10 3 5 3 2" xfId="20026" xr:uid="{00000000-0005-0000-0000-00005A3D0000}"/>
    <cellStyle name="Normal 10 3 5 3 2 2" xfId="42496" xr:uid="{00000000-0005-0000-0000-00009D9D0000}"/>
    <cellStyle name="Normal 10 3 5 3 3" xfId="20027" xr:uid="{00000000-0005-0000-0000-00005B3D0000}"/>
    <cellStyle name="Normal 10 3 5 3 3 2" xfId="42497" xr:uid="{00000000-0005-0000-0000-00009E9D0000}"/>
    <cellStyle name="Normal 10 3 5 3 4" xfId="20028" xr:uid="{00000000-0005-0000-0000-00005C3D0000}"/>
    <cellStyle name="Normal 10 3 5 3 4 2" xfId="42498" xr:uid="{00000000-0005-0000-0000-00009F9D0000}"/>
    <cellStyle name="Normal 10 3 5 3 5" xfId="30180" xr:uid="{00000000-0005-0000-0000-00009C9D0000}"/>
    <cellStyle name="Normal 10 3 5 4" xfId="9303" xr:uid="{00000000-0005-0000-0000-00005D3D0000}"/>
    <cellStyle name="Normal 10 3 5 4 2" xfId="20029" xr:uid="{00000000-0005-0000-0000-00005E3D0000}"/>
    <cellStyle name="Normal 10 3 5 4 2 2" xfId="42499" xr:uid="{00000000-0005-0000-0000-0000A19D0000}"/>
    <cellStyle name="Normal 10 3 5 4 3" xfId="20030" xr:uid="{00000000-0005-0000-0000-00005F3D0000}"/>
    <cellStyle name="Normal 10 3 5 4 3 2" xfId="42500" xr:uid="{00000000-0005-0000-0000-0000A29D0000}"/>
    <cellStyle name="Normal 10 3 5 4 4" xfId="20031" xr:uid="{00000000-0005-0000-0000-0000603D0000}"/>
    <cellStyle name="Normal 10 3 5 4 4 2" xfId="42501" xr:uid="{00000000-0005-0000-0000-0000A39D0000}"/>
    <cellStyle name="Normal 10 3 5 4 5" xfId="31952" xr:uid="{00000000-0005-0000-0000-0000A09D0000}"/>
    <cellStyle name="Normal 10 3 5 5" xfId="20032" xr:uid="{00000000-0005-0000-0000-0000613D0000}"/>
    <cellStyle name="Normal 10 3 5 5 2" xfId="42502" xr:uid="{00000000-0005-0000-0000-0000A49D0000}"/>
    <cellStyle name="Normal 10 3 5 6" xfId="20033" xr:uid="{00000000-0005-0000-0000-0000623D0000}"/>
    <cellStyle name="Normal 10 3 5 6 2" xfId="42503" xr:uid="{00000000-0005-0000-0000-0000A59D0000}"/>
    <cellStyle name="Normal 10 3 5 7" xfId="20034" xr:uid="{00000000-0005-0000-0000-0000633D0000}"/>
    <cellStyle name="Normal 10 3 5 7 2" xfId="42504" xr:uid="{00000000-0005-0000-0000-0000A69D0000}"/>
    <cellStyle name="Normal 10 3 5 8" xfId="28348" xr:uid="{00000000-0005-0000-0000-00008F9D0000}"/>
    <cellStyle name="Normal 10 3 6" xfId="3014" xr:uid="{00000000-0005-0000-0000-0000643D0000}"/>
    <cellStyle name="Normal 10 3 6 2" xfId="3015" xr:uid="{00000000-0005-0000-0000-0000653D0000}"/>
    <cellStyle name="Normal 10 3 6 2 2" xfId="6605" xr:uid="{00000000-0005-0000-0000-0000663D0000}"/>
    <cellStyle name="Normal 10 3 6 2 2 2" xfId="20035" xr:uid="{00000000-0005-0000-0000-0000673D0000}"/>
    <cellStyle name="Normal 10 3 6 2 2 2 2" xfId="42505" xr:uid="{00000000-0005-0000-0000-0000AA9D0000}"/>
    <cellStyle name="Normal 10 3 6 2 2 3" xfId="20036" xr:uid="{00000000-0005-0000-0000-0000683D0000}"/>
    <cellStyle name="Normal 10 3 6 2 2 3 2" xfId="42506" xr:uid="{00000000-0005-0000-0000-0000AB9D0000}"/>
    <cellStyle name="Normal 10 3 6 2 2 4" xfId="20037" xr:uid="{00000000-0005-0000-0000-0000693D0000}"/>
    <cellStyle name="Normal 10 3 6 2 2 4 2" xfId="42507" xr:uid="{00000000-0005-0000-0000-0000AC9D0000}"/>
    <cellStyle name="Normal 10 3 6 2 2 5" xfId="30183" xr:uid="{00000000-0005-0000-0000-0000A99D0000}"/>
    <cellStyle name="Normal 10 3 6 2 3" xfId="9306" xr:uid="{00000000-0005-0000-0000-00006A3D0000}"/>
    <cellStyle name="Normal 10 3 6 2 3 2" xfId="31955" xr:uid="{00000000-0005-0000-0000-0000AD9D0000}"/>
    <cellStyle name="Normal 10 3 6 2 4" xfId="20038" xr:uid="{00000000-0005-0000-0000-00006B3D0000}"/>
    <cellStyle name="Normal 10 3 6 2 4 2" xfId="42508" xr:uid="{00000000-0005-0000-0000-0000AE9D0000}"/>
    <cellStyle name="Normal 10 3 6 2 5" xfId="20039" xr:uid="{00000000-0005-0000-0000-00006C3D0000}"/>
    <cellStyle name="Normal 10 3 6 2 5 2" xfId="42509" xr:uid="{00000000-0005-0000-0000-0000AF9D0000}"/>
    <cellStyle name="Normal 10 3 6 2 6" xfId="28351" xr:uid="{00000000-0005-0000-0000-0000A89D0000}"/>
    <cellStyle name="Normal 10 3 6 3" xfId="6604" xr:uid="{00000000-0005-0000-0000-00006D3D0000}"/>
    <cellStyle name="Normal 10 3 6 3 2" xfId="20040" xr:uid="{00000000-0005-0000-0000-00006E3D0000}"/>
    <cellStyle name="Normal 10 3 6 3 2 2" xfId="42510" xr:uid="{00000000-0005-0000-0000-0000B19D0000}"/>
    <cellStyle name="Normal 10 3 6 3 3" xfId="20041" xr:uid="{00000000-0005-0000-0000-00006F3D0000}"/>
    <cellStyle name="Normal 10 3 6 3 3 2" xfId="42511" xr:uid="{00000000-0005-0000-0000-0000B29D0000}"/>
    <cellStyle name="Normal 10 3 6 3 4" xfId="20042" xr:uid="{00000000-0005-0000-0000-0000703D0000}"/>
    <cellStyle name="Normal 10 3 6 3 4 2" xfId="42512" xr:uid="{00000000-0005-0000-0000-0000B39D0000}"/>
    <cellStyle name="Normal 10 3 6 3 5" xfId="30182" xr:uid="{00000000-0005-0000-0000-0000B09D0000}"/>
    <cellStyle name="Normal 10 3 6 4" xfId="9305" xr:uid="{00000000-0005-0000-0000-0000713D0000}"/>
    <cellStyle name="Normal 10 3 6 4 2" xfId="20043" xr:uid="{00000000-0005-0000-0000-0000723D0000}"/>
    <cellStyle name="Normal 10 3 6 4 2 2" xfId="42513" xr:uid="{00000000-0005-0000-0000-0000B59D0000}"/>
    <cellStyle name="Normal 10 3 6 4 3" xfId="20044" xr:uid="{00000000-0005-0000-0000-0000733D0000}"/>
    <cellStyle name="Normal 10 3 6 4 3 2" xfId="42514" xr:uid="{00000000-0005-0000-0000-0000B69D0000}"/>
    <cellStyle name="Normal 10 3 6 4 4" xfId="20045" xr:uid="{00000000-0005-0000-0000-0000743D0000}"/>
    <cellStyle name="Normal 10 3 6 4 4 2" xfId="42515" xr:uid="{00000000-0005-0000-0000-0000B79D0000}"/>
    <cellStyle name="Normal 10 3 6 4 5" xfId="31954" xr:uid="{00000000-0005-0000-0000-0000B49D0000}"/>
    <cellStyle name="Normal 10 3 6 5" xfId="20046" xr:uid="{00000000-0005-0000-0000-0000753D0000}"/>
    <cellStyle name="Normal 10 3 6 5 2" xfId="42516" xr:uid="{00000000-0005-0000-0000-0000B89D0000}"/>
    <cellStyle name="Normal 10 3 6 6" xfId="20047" xr:uid="{00000000-0005-0000-0000-0000763D0000}"/>
    <cellStyle name="Normal 10 3 6 6 2" xfId="42517" xr:uid="{00000000-0005-0000-0000-0000B99D0000}"/>
    <cellStyle name="Normal 10 3 6 7" xfId="20048" xr:uid="{00000000-0005-0000-0000-0000773D0000}"/>
    <cellStyle name="Normal 10 3 6 7 2" xfId="42518" xr:uid="{00000000-0005-0000-0000-0000BA9D0000}"/>
    <cellStyle name="Normal 10 3 6 8" xfId="28350" xr:uid="{00000000-0005-0000-0000-0000A79D0000}"/>
    <cellStyle name="Normal 10 3 7" xfId="3016" xr:uid="{00000000-0005-0000-0000-0000783D0000}"/>
    <cellStyle name="Normal 10 3 7 2" xfId="3017" xr:uid="{00000000-0005-0000-0000-0000793D0000}"/>
    <cellStyle name="Normal 10 3 7 2 2" xfId="6607" xr:uid="{00000000-0005-0000-0000-00007A3D0000}"/>
    <cellStyle name="Normal 10 3 7 2 2 2" xfId="20049" xr:uid="{00000000-0005-0000-0000-00007B3D0000}"/>
    <cellStyle name="Normal 10 3 7 2 2 2 2" xfId="42519" xr:uid="{00000000-0005-0000-0000-0000BE9D0000}"/>
    <cellStyle name="Normal 10 3 7 2 2 3" xfId="20050" xr:uid="{00000000-0005-0000-0000-00007C3D0000}"/>
    <cellStyle name="Normal 10 3 7 2 2 3 2" xfId="42520" xr:uid="{00000000-0005-0000-0000-0000BF9D0000}"/>
    <cellStyle name="Normal 10 3 7 2 2 4" xfId="20051" xr:uid="{00000000-0005-0000-0000-00007D3D0000}"/>
    <cellStyle name="Normal 10 3 7 2 2 4 2" xfId="42521" xr:uid="{00000000-0005-0000-0000-0000C09D0000}"/>
    <cellStyle name="Normal 10 3 7 2 2 5" xfId="30185" xr:uid="{00000000-0005-0000-0000-0000BD9D0000}"/>
    <cellStyle name="Normal 10 3 7 2 3" xfId="9308" xr:uid="{00000000-0005-0000-0000-00007E3D0000}"/>
    <cellStyle name="Normal 10 3 7 2 3 2" xfId="31957" xr:uid="{00000000-0005-0000-0000-0000C19D0000}"/>
    <cellStyle name="Normal 10 3 7 2 4" xfId="20052" xr:uid="{00000000-0005-0000-0000-00007F3D0000}"/>
    <cellStyle name="Normal 10 3 7 2 4 2" xfId="42522" xr:uid="{00000000-0005-0000-0000-0000C29D0000}"/>
    <cellStyle name="Normal 10 3 7 2 5" xfId="20053" xr:uid="{00000000-0005-0000-0000-0000803D0000}"/>
    <cellStyle name="Normal 10 3 7 2 5 2" xfId="42523" xr:uid="{00000000-0005-0000-0000-0000C39D0000}"/>
    <cellStyle name="Normal 10 3 7 2 6" xfId="28353" xr:uid="{00000000-0005-0000-0000-0000BC9D0000}"/>
    <cellStyle name="Normal 10 3 7 3" xfId="6606" xr:uid="{00000000-0005-0000-0000-0000813D0000}"/>
    <cellStyle name="Normal 10 3 7 3 2" xfId="20054" xr:uid="{00000000-0005-0000-0000-0000823D0000}"/>
    <cellStyle name="Normal 10 3 7 3 2 2" xfId="42524" xr:uid="{00000000-0005-0000-0000-0000C59D0000}"/>
    <cellStyle name="Normal 10 3 7 3 3" xfId="20055" xr:uid="{00000000-0005-0000-0000-0000833D0000}"/>
    <cellStyle name="Normal 10 3 7 3 3 2" xfId="42525" xr:uid="{00000000-0005-0000-0000-0000C69D0000}"/>
    <cellStyle name="Normal 10 3 7 3 4" xfId="20056" xr:uid="{00000000-0005-0000-0000-0000843D0000}"/>
    <cellStyle name="Normal 10 3 7 3 4 2" xfId="42526" xr:uid="{00000000-0005-0000-0000-0000C79D0000}"/>
    <cellStyle name="Normal 10 3 7 3 5" xfId="30184" xr:uid="{00000000-0005-0000-0000-0000C49D0000}"/>
    <cellStyle name="Normal 10 3 7 4" xfId="9307" xr:uid="{00000000-0005-0000-0000-0000853D0000}"/>
    <cellStyle name="Normal 10 3 7 4 2" xfId="31956" xr:uid="{00000000-0005-0000-0000-0000C89D0000}"/>
    <cellStyle name="Normal 10 3 7 5" xfId="20057" xr:uid="{00000000-0005-0000-0000-0000863D0000}"/>
    <cellStyle name="Normal 10 3 7 5 2" xfId="42527" xr:uid="{00000000-0005-0000-0000-0000C99D0000}"/>
    <cellStyle name="Normal 10 3 7 6" xfId="20058" xr:uid="{00000000-0005-0000-0000-0000873D0000}"/>
    <cellStyle name="Normal 10 3 7 6 2" xfId="42528" xr:uid="{00000000-0005-0000-0000-0000CA9D0000}"/>
    <cellStyle name="Normal 10 3 7 7" xfId="28352" xr:uid="{00000000-0005-0000-0000-0000BB9D0000}"/>
    <cellStyle name="Normal 10 3 8" xfId="3018" xr:uid="{00000000-0005-0000-0000-0000883D0000}"/>
    <cellStyle name="Normal 10 3 8 2" xfId="6608" xr:uid="{00000000-0005-0000-0000-0000893D0000}"/>
    <cellStyle name="Normal 10 3 8 2 2" xfId="20059" xr:uid="{00000000-0005-0000-0000-00008A3D0000}"/>
    <cellStyle name="Normal 10 3 8 2 2 2" xfId="42529" xr:uid="{00000000-0005-0000-0000-0000CD9D0000}"/>
    <cellStyle name="Normal 10 3 8 2 3" xfId="20060" xr:uid="{00000000-0005-0000-0000-00008B3D0000}"/>
    <cellStyle name="Normal 10 3 8 2 3 2" xfId="42530" xr:uid="{00000000-0005-0000-0000-0000CE9D0000}"/>
    <cellStyle name="Normal 10 3 8 2 4" xfId="20061" xr:uid="{00000000-0005-0000-0000-00008C3D0000}"/>
    <cellStyle name="Normal 10 3 8 2 4 2" xfId="42531" xr:uid="{00000000-0005-0000-0000-0000CF9D0000}"/>
    <cellStyle name="Normal 10 3 8 2 5" xfId="30186" xr:uid="{00000000-0005-0000-0000-0000CC9D0000}"/>
    <cellStyle name="Normal 10 3 8 3" xfId="9309" xr:uid="{00000000-0005-0000-0000-00008D3D0000}"/>
    <cellStyle name="Normal 10 3 8 3 2" xfId="31958" xr:uid="{00000000-0005-0000-0000-0000D09D0000}"/>
    <cellStyle name="Normal 10 3 8 4" xfId="20062" xr:uid="{00000000-0005-0000-0000-00008E3D0000}"/>
    <cellStyle name="Normal 10 3 8 4 2" xfId="42532" xr:uid="{00000000-0005-0000-0000-0000D19D0000}"/>
    <cellStyle name="Normal 10 3 8 5" xfId="20063" xr:uid="{00000000-0005-0000-0000-00008F3D0000}"/>
    <cellStyle name="Normal 10 3 8 5 2" xfId="42533" xr:uid="{00000000-0005-0000-0000-0000D29D0000}"/>
    <cellStyle name="Normal 10 3 8 6" xfId="28354" xr:uid="{00000000-0005-0000-0000-0000CB9D0000}"/>
    <cellStyle name="Normal 10 3 9" xfId="3019" xr:uid="{00000000-0005-0000-0000-0000903D0000}"/>
    <cellStyle name="Normal 10 3 9 2" xfId="6609" xr:uid="{00000000-0005-0000-0000-0000913D0000}"/>
    <cellStyle name="Normal 10 3 9 2 2" xfId="20064" xr:uid="{00000000-0005-0000-0000-0000923D0000}"/>
    <cellStyle name="Normal 10 3 9 2 2 2" xfId="42534" xr:uid="{00000000-0005-0000-0000-0000D59D0000}"/>
    <cellStyle name="Normal 10 3 9 2 3" xfId="20065" xr:uid="{00000000-0005-0000-0000-0000933D0000}"/>
    <cellStyle name="Normal 10 3 9 2 3 2" xfId="42535" xr:uid="{00000000-0005-0000-0000-0000D69D0000}"/>
    <cellStyle name="Normal 10 3 9 2 4" xfId="20066" xr:uid="{00000000-0005-0000-0000-0000943D0000}"/>
    <cellStyle name="Normal 10 3 9 2 4 2" xfId="42536" xr:uid="{00000000-0005-0000-0000-0000D79D0000}"/>
    <cellStyle name="Normal 10 3 9 2 5" xfId="30187" xr:uid="{00000000-0005-0000-0000-0000D49D0000}"/>
    <cellStyle name="Normal 10 3 9 3" xfId="9310" xr:uid="{00000000-0005-0000-0000-0000953D0000}"/>
    <cellStyle name="Normal 10 3 9 3 2" xfId="31959" xr:uid="{00000000-0005-0000-0000-0000D89D0000}"/>
    <cellStyle name="Normal 10 3 9 4" xfId="20067" xr:uid="{00000000-0005-0000-0000-0000963D0000}"/>
    <cellStyle name="Normal 10 3 9 4 2" xfId="42537" xr:uid="{00000000-0005-0000-0000-0000D99D0000}"/>
    <cellStyle name="Normal 10 3 9 5" xfId="20068" xr:uid="{00000000-0005-0000-0000-0000973D0000}"/>
    <cellStyle name="Normal 10 3 9 5 2" xfId="42538" xr:uid="{00000000-0005-0000-0000-0000DA9D0000}"/>
    <cellStyle name="Normal 10 3 9 6" xfId="28355" xr:uid="{00000000-0005-0000-0000-0000D39D0000}"/>
    <cellStyle name="Normal 10 4" xfId="3020" xr:uid="{00000000-0005-0000-0000-0000983D0000}"/>
    <cellStyle name="Normal 10 4 10" xfId="9311" xr:uid="{00000000-0005-0000-0000-0000993D0000}"/>
    <cellStyle name="Normal 10 4 10 2" xfId="20069" xr:uid="{00000000-0005-0000-0000-00009A3D0000}"/>
    <cellStyle name="Normal 10 4 10 2 2" xfId="42539" xr:uid="{00000000-0005-0000-0000-0000DD9D0000}"/>
    <cellStyle name="Normal 10 4 10 3" xfId="20070" xr:uid="{00000000-0005-0000-0000-00009B3D0000}"/>
    <cellStyle name="Normal 10 4 10 3 2" xfId="42540" xr:uid="{00000000-0005-0000-0000-0000DE9D0000}"/>
    <cellStyle name="Normal 10 4 10 4" xfId="20071" xr:uid="{00000000-0005-0000-0000-00009C3D0000}"/>
    <cellStyle name="Normal 10 4 10 4 2" xfId="42541" xr:uid="{00000000-0005-0000-0000-0000DF9D0000}"/>
    <cellStyle name="Normal 10 4 10 5" xfId="31960" xr:uid="{00000000-0005-0000-0000-0000DC9D0000}"/>
    <cellStyle name="Normal 10 4 11" xfId="20072" xr:uid="{00000000-0005-0000-0000-00009D3D0000}"/>
    <cellStyle name="Normal 10 4 11 2" xfId="42542" xr:uid="{00000000-0005-0000-0000-0000E09D0000}"/>
    <cellStyle name="Normal 10 4 12" xfId="20073" xr:uid="{00000000-0005-0000-0000-00009E3D0000}"/>
    <cellStyle name="Normal 10 4 12 2" xfId="42543" xr:uid="{00000000-0005-0000-0000-0000E19D0000}"/>
    <cellStyle name="Normal 10 4 13" xfId="20074" xr:uid="{00000000-0005-0000-0000-00009F3D0000}"/>
    <cellStyle name="Normal 10 4 13 2" xfId="42544" xr:uid="{00000000-0005-0000-0000-0000E29D0000}"/>
    <cellStyle name="Normal 10 4 14" xfId="28356" xr:uid="{00000000-0005-0000-0000-0000DB9D0000}"/>
    <cellStyle name="Normal 10 4 2" xfId="3021" xr:uid="{00000000-0005-0000-0000-0000A03D0000}"/>
    <cellStyle name="Normal 10 4 2 10" xfId="20075" xr:uid="{00000000-0005-0000-0000-0000A13D0000}"/>
    <cellStyle name="Normal 10 4 2 10 2" xfId="42545" xr:uid="{00000000-0005-0000-0000-0000E49D0000}"/>
    <cellStyle name="Normal 10 4 2 11" xfId="28357" xr:uid="{00000000-0005-0000-0000-0000E39D0000}"/>
    <cellStyle name="Normal 10 4 2 2" xfId="3022" xr:uid="{00000000-0005-0000-0000-0000A23D0000}"/>
    <cellStyle name="Normal 10 4 2 2 2" xfId="3023" xr:uid="{00000000-0005-0000-0000-0000A33D0000}"/>
    <cellStyle name="Normal 10 4 2 2 2 2" xfId="6613" xr:uid="{00000000-0005-0000-0000-0000A43D0000}"/>
    <cellStyle name="Normal 10 4 2 2 2 2 2" xfId="20076" xr:uid="{00000000-0005-0000-0000-0000A53D0000}"/>
    <cellStyle name="Normal 10 4 2 2 2 2 2 2" xfId="42546" xr:uid="{00000000-0005-0000-0000-0000E89D0000}"/>
    <cellStyle name="Normal 10 4 2 2 2 2 3" xfId="20077" xr:uid="{00000000-0005-0000-0000-0000A63D0000}"/>
    <cellStyle name="Normal 10 4 2 2 2 2 3 2" xfId="42547" xr:uid="{00000000-0005-0000-0000-0000E99D0000}"/>
    <cellStyle name="Normal 10 4 2 2 2 2 4" xfId="20078" xr:uid="{00000000-0005-0000-0000-0000A73D0000}"/>
    <cellStyle name="Normal 10 4 2 2 2 2 4 2" xfId="42548" xr:uid="{00000000-0005-0000-0000-0000EA9D0000}"/>
    <cellStyle name="Normal 10 4 2 2 2 2 5" xfId="30191" xr:uid="{00000000-0005-0000-0000-0000E79D0000}"/>
    <cellStyle name="Normal 10 4 2 2 2 3" xfId="9314" xr:uid="{00000000-0005-0000-0000-0000A83D0000}"/>
    <cellStyle name="Normal 10 4 2 2 2 3 2" xfId="31963" xr:uid="{00000000-0005-0000-0000-0000EB9D0000}"/>
    <cellStyle name="Normal 10 4 2 2 2 4" xfId="20079" xr:uid="{00000000-0005-0000-0000-0000A93D0000}"/>
    <cellStyle name="Normal 10 4 2 2 2 4 2" xfId="42549" xr:uid="{00000000-0005-0000-0000-0000EC9D0000}"/>
    <cellStyle name="Normal 10 4 2 2 2 5" xfId="20080" xr:uid="{00000000-0005-0000-0000-0000AA3D0000}"/>
    <cellStyle name="Normal 10 4 2 2 2 5 2" xfId="42550" xr:uid="{00000000-0005-0000-0000-0000ED9D0000}"/>
    <cellStyle name="Normal 10 4 2 2 2 6" xfId="28359" xr:uid="{00000000-0005-0000-0000-0000E69D0000}"/>
    <cellStyle name="Normal 10 4 2 2 3" xfId="6612" xr:uid="{00000000-0005-0000-0000-0000AB3D0000}"/>
    <cellStyle name="Normal 10 4 2 2 3 2" xfId="20081" xr:uid="{00000000-0005-0000-0000-0000AC3D0000}"/>
    <cellStyle name="Normal 10 4 2 2 3 2 2" xfId="42551" xr:uid="{00000000-0005-0000-0000-0000EF9D0000}"/>
    <cellStyle name="Normal 10 4 2 2 3 3" xfId="20082" xr:uid="{00000000-0005-0000-0000-0000AD3D0000}"/>
    <cellStyle name="Normal 10 4 2 2 3 3 2" xfId="42552" xr:uid="{00000000-0005-0000-0000-0000F09D0000}"/>
    <cellStyle name="Normal 10 4 2 2 3 4" xfId="20083" xr:uid="{00000000-0005-0000-0000-0000AE3D0000}"/>
    <cellStyle name="Normal 10 4 2 2 3 4 2" xfId="42553" xr:uid="{00000000-0005-0000-0000-0000F19D0000}"/>
    <cellStyle name="Normal 10 4 2 2 3 5" xfId="30190" xr:uid="{00000000-0005-0000-0000-0000EE9D0000}"/>
    <cellStyle name="Normal 10 4 2 2 4" xfId="9313" xr:uid="{00000000-0005-0000-0000-0000AF3D0000}"/>
    <cellStyle name="Normal 10 4 2 2 4 2" xfId="20084" xr:uid="{00000000-0005-0000-0000-0000B03D0000}"/>
    <cellStyle name="Normal 10 4 2 2 4 2 2" xfId="42554" xr:uid="{00000000-0005-0000-0000-0000F39D0000}"/>
    <cellStyle name="Normal 10 4 2 2 4 3" xfId="20085" xr:uid="{00000000-0005-0000-0000-0000B13D0000}"/>
    <cellStyle name="Normal 10 4 2 2 4 3 2" xfId="42555" xr:uid="{00000000-0005-0000-0000-0000F49D0000}"/>
    <cellStyle name="Normal 10 4 2 2 4 4" xfId="20086" xr:uid="{00000000-0005-0000-0000-0000B23D0000}"/>
    <cellStyle name="Normal 10 4 2 2 4 4 2" xfId="42556" xr:uid="{00000000-0005-0000-0000-0000F59D0000}"/>
    <cellStyle name="Normal 10 4 2 2 4 5" xfId="31962" xr:uid="{00000000-0005-0000-0000-0000F29D0000}"/>
    <cellStyle name="Normal 10 4 2 2 5" xfId="20087" xr:uid="{00000000-0005-0000-0000-0000B33D0000}"/>
    <cellStyle name="Normal 10 4 2 2 5 2" xfId="42557" xr:uid="{00000000-0005-0000-0000-0000F69D0000}"/>
    <cellStyle name="Normal 10 4 2 2 6" xfId="20088" xr:uid="{00000000-0005-0000-0000-0000B43D0000}"/>
    <cellStyle name="Normal 10 4 2 2 6 2" xfId="42558" xr:uid="{00000000-0005-0000-0000-0000F79D0000}"/>
    <cellStyle name="Normal 10 4 2 2 7" xfId="20089" xr:uid="{00000000-0005-0000-0000-0000B53D0000}"/>
    <cellStyle name="Normal 10 4 2 2 7 2" xfId="42559" xr:uid="{00000000-0005-0000-0000-0000F89D0000}"/>
    <cellStyle name="Normal 10 4 2 2 8" xfId="28358" xr:uid="{00000000-0005-0000-0000-0000E59D0000}"/>
    <cellStyle name="Normal 10 4 2 3" xfId="3024" xr:uid="{00000000-0005-0000-0000-0000B63D0000}"/>
    <cellStyle name="Normal 10 4 2 3 2" xfId="3025" xr:uid="{00000000-0005-0000-0000-0000B73D0000}"/>
    <cellStyle name="Normal 10 4 2 3 2 2" xfId="6615" xr:uid="{00000000-0005-0000-0000-0000B83D0000}"/>
    <cellStyle name="Normal 10 4 2 3 2 2 2" xfId="20090" xr:uid="{00000000-0005-0000-0000-0000B93D0000}"/>
    <cellStyle name="Normal 10 4 2 3 2 2 2 2" xfId="42560" xr:uid="{00000000-0005-0000-0000-0000FC9D0000}"/>
    <cellStyle name="Normal 10 4 2 3 2 2 3" xfId="20091" xr:uid="{00000000-0005-0000-0000-0000BA3D0000}"/>
    <cellStyle name="Normal 10 4 2 3 2 2 3 2" xfId="42561" xr:uid="{00000000-0005-0000-0000-0000FD9D0000}"/>
    <cellStyle name="Normal 10 4 2 3 2 2 4" xfId="20092" xr:uid="{00000000-0005-0000-0000-0000BB3D0000}"/>
    <cellStyle name="Normal 10 4 2 3 2 2 4 2" xfId="42562" xr:uid="{00000000-0005-0000-0000-0000FE9D0000}"/>
    <cellStyle name="Normal 10 4 2 3 2 2 5" xfId="30193" xr:uid="{00000000-0005-0000-0000-0000FB9D0000}"/>
    <cellStyle name="Normal 10 4 2 3 2 3" xfId="9316" xr:uid="{00000000-0005-0000-0000-0000BC3D0000}"/>
    <cellStyle name="Normal 10 4 2 3 2 3 2" xfId="31965" xr:uid="{00000000-0005-0000-0000-0000FF9D0000}"/>
    <cellStyle name="Normal 10 4 2 3 2 4" xfId="20093" xr:uid="{00000000-0005-0000-0000-0000BD3D0000}"/>
    <cellStyle name="Normal 10 4 2 3 2 4 2" xfId="42563" xr:uid="{00000000-0005-0000-0000-0000009E0000}"/>
    <cellStyle name="Normal 10 4 2 3 2 5" xfId="20094" xr:uid="{00000000-0005-0000-0000-0000BE3D0000}"/>
    <cellStyle name="Normal 10 4 2 3 2 5 2" xfId="42564" xr:uid="{00000000-0005-0000-0000-0000019E0000}"/>
    <cellStyle name="Normal 10 4 2 3 2 6" xfId="28361" xr:uid="{00000000-0005-0000-0000-0000FA9D0000}"/>
    <cellStyle name="Normal 10 4 2 3 3" xfId="6614" xr:uid="{00000000-0005-0000-0000-0000BF3D0000}"/>
    <cellStyle name="Normal 10 4 2 3 3 2" xfId="20095" xr:uid="{00000000-0005-0000-0000-0000C03D0000}"/>
    <cellStyle name="Normal 10 4 2 3 3 2 2" xfId="42565" xr:uid="{00000000-0005-0000-0000-0000039E0000}"/>
    <cellStyle name="Normal 10 4 2 3 3 3" xfId="20096" xr:uid="{00000000-0005-0000-0000-0000C13D0000}"/>
    <cellStyle name="Normal 10 4 2 3 3 3 2" xfId="42566" xr:uid="{00000000-0005-0000-0000-0000049E0000}"/>
    <cellStyle name="Normal 10 4 2 3 3 4" xfId="20097" xr:uid="{00000000-0005-0000-0000-0000C23D0000}"/>
    <cellStyle name="Normal 10 4 2 3 3 4 2" xfId="42567" xr:uid="{00000000-0005-0000-0000-0000059E0000}"/>
    <cellStyle name="Normal 10 4 2 3 3 5" xfId="30192" xr:uid="{00000000-0005-0000-0000-0000029E0000}"/>
    <cellStyle name="Normal 10 4 2 3 4" xfId="9315" xr:uid="{00000000-0005-0000-0000-0000C33D0000}"/>
    <cellStyle name="Normal 10 4 2 3 4 2" xfId="31964" xr:uid="{00000000-0005-0000-0000-0000069E0000}"/>
    <cellStyle name="Normal 10 4 2 3 5" xfId="20098" xr:uid="{00000000-0005-0000-0000-0000C43D0000}"/>
    <cellStyle name="Normal 10 4 2 3 5 2" xfId="42568" xr:uid="{00000000-0005-0000-0000-0000079E0000}"/>
    <cellStyle name="Normal 10 4 2 3 6" xfId="20099" xr:uid="{00000000-0005-0000-0000-0000C53D0000}"/>
    <cellStyle name="Normal 10 4 2 3 6 2" xfId="42569" xr:uid="{00000000-0005-0000-0000-0000089E0000}"/>
    <cellStyle name="Normal 10 4 2 3 7" xfId="28360" xr:uid="{00000000-0005-0000-0000-0000F99D0000}"/>
    <cellStyle name="Normal 10 4 2 4" xfId="3026" xr:uid="{00000000-0005-0000-0000-0000C63D0000}"/>
    <cellStyle name="Normal 10 4 2 4 2" xfId="6616" xr:uid="{00000000-0005-0000-0000-0000C73D0000}"/>
    <cellStyle name="Normal 10 4 2 4 2 2" xfId="20100" xr:uid="{00000000-0005-0000-0000-0000C83D0000}"/>
    <cellStyle name="Normal 10 4 2 4 2 2 2" xfId="42570" xr:uid="{00000000-0005-0000-0000-00000B9E0000}"/>
    <cellStyle name="Normal 10 4 2 4 2 3" xfId="20101" xr:uid="{00000000-0005-0000-0000-0000C93D0000}"/>
    <cellStyle name="Normal 10 4 2 4 2 3 2" xfId="42571" xr:uid="{00000000-0005-0000-0000-00000C9E0000}"/>
    <cellStyle name="Normal 10 4 2 4 2 4" xfId="20102" xr:uid="{00000000-0005-0000-0000-0000CA3D0000}"/>
    <cellStyle name="Normal 10 4 2 4 2 4 2" xfId="42572" xr:uid="{00000000-0005-0000-0000-00000D9E0000}"/>
    <cellStyle name="Normal 10 4 2 4 2 5" xfId="30194" xr:uid="{00000000-0005-0000-0000-00000A9E0000}"/>
    <cellStyle name="Normal 10 4 2 4 3" xfId="9317" xr:uid="{00000000-0005-0000-0000-0000CB3D0000}"/>
    <cellStyle name="Normal 10 4 2 4 3 2" xfId="31966" xr:uid="{00000000-0005-0000-0000-00000E9E0000}"/>
    <cellStyle name="Normal 10 4 2 4 4" xfId="20103" xr:uid="{00000000-0005-0000-0000-0000CC3D0000}"/>
    <cellStyle name="Normal 10 4 2 4 4 2" xfId="42573" xr:uid="{00000000-0005-0000-0000-00000F9E0000}"/>
    <cellStyle name="Normal 10 4 2 4 5" xfId="20104" xr:uid="{00000000-0005-0000-0000-0000CD3D0000}"/>
    <cellStyle name="Normal 10 4 2 4 5 2" xfId="42574" xr:uid="{00000000-0005-0000-0000-0000109E0000}"/>
    <cellStyle name="Normal 10 4 2 4 6" xfId="28362" xr:uid="{00000000-0005-0000-0000-0000099E0000}"/>
    <cellStyle name="Normal 10 4 2 5" xfId="3027" xr:uid="{00000000-0005-0000-0000-0000CE3D0000}"/>
    <cellStyle name="Normal 10 4 2 5 2" xfId="6617" xr:uid="{00000000-0005-0000-0000-0000CF3D0000}"/>
    <cellStyle name="Normal 10 4 2 5 2 2" xfId="20105" xr:uid="{00000000-0005-0000-0000-0000D03D0000}"/>
    <cellStyle name="Normal 10 4 2 5 2 2 2" xfId="42575" xr:uid="{00000000-0005-0000-0000-0000139E0000}"/>
    <cellStyle name="Normal 10 4 2 5 2 3" xfId="20106" xr:uid="{00000000-0005-0000-0000-0000D13D0000}"/>
    <cellStyle name="Normal 10 4 2 5 2 3 2" xfId="42576" xr:uid="{00000000-0005-0000-0000-0000149E0000}"/>
    <cellStyle name="Normal 10 4 2 5 2 4" xfId="20107" xr:uid="{00000000-0005-0000-0000-0000D23D0000}"/>
    <cellStyle name="Normal 10 4 2 5 2 4 2" xfId="42577" xr:uid="{00000000-0005-0000-0000-0000159E0000}"/>
    <cellStyle name="Normal 10 4 2 5 2 5" xfId="30195" xr:uid="{00000000-0005-0000-0000-0000129E0000}"/>
    <cellStyle name="Normal 10 4 2 5 3" xfId="9318" xr:uid="{00000000-0005-0000-0000-0000D33D0000}"/>
    <cellStyle name="Normal 10 4 2 5 3 2" xfId="31967" xr:uid="{00000000-0005-0000-0000-0000169E0000}"/>
    <cellStyle name="Normal 10 4 2 5 4" xfId="20108" xr:uid="{00000000-0005-0000-0000-0000D43D0000}"/>
    <cellStyle name="Normal 10 4 2 5 4 2" xfId="42578" xr:uid="{00000000-0005-0000-0000-0000179E0000}"/>
    <cellStyle name="Normal 10 4 2 5 5" xfId="20109" xr:uid="{00000000-0005-0000-0000-0000D53D0000}"/>
    <cellStyle name="Normal 10 4 2 5 5 2" xfId="42579" xr:uid="{00000000-0005-0000-0000-0000189E0000}"/>
    <cellStyle name="Normal 10 4 2 5 6" xfId="28363" xr:uid="{00000000-0005-0000-0000-0000119E0000}"/>
    <cellStyle name="Normal 10 4 2 6" xfId="6611" xr:uid="{00000000-0005-0000-0000-0000D63D0000}"/>
    <cellStyle name="Normal 10 4 2 6 2" xfId="20110" xr:uid="{00000000-0005-0000-0000-0000D73D0000}"/>
    <cellStyle name="Normal 10 4 2 6 2 2" xfId="42580" xr:uid="{00000000-0005-0000-0000-00001A9E0000}"/>
    <cellStyle name="Normal 10 4 2 6 3" xfId="20111" xr:uid="{00000000-0005-0000-0000-0000D83D0000}"/>
    <cellStyle name="Normal 10 4 2 6 3 2" xfId="42581" xr:uid="{00000000-0005-0000-0000-00001B9E0000}"/>
    <cellStyle name="Normal 10 4 2 6 4" xfId="20112" xr:uid="{00000000-0005-0000-0000-0000D93D0000}"/>
    <cellStyle name="Normal 10 4 2 6 4 2" xfId="42582" xr:uid="{00000000-0005-0000-0000-00001C9E0000}"/>
    <cellStyle name="Normal 10 4 2 6 5" xfId="30189" xr:uid="{00000000-0005-0000-0000-0000199E0000}"/>
    <cellStyle name="Normal 10 4 2 7" xfId="9312" xr:uid="{00000000-0005-0000-0000-0000DA3D0000}"/>
    <cellStyle name="Normal 10 4 2 7 2" xfId="20113" xr:uid="{00000000-0005-0000-0000-0000DB3D0000}"/>
    <cellStyle name="Normal 10 4 2 7 2 2" xfId="42583" xr:uid="{00000000-0005-0000-0000-00001E9E0000}"/>
    <cellStyle name="Normal 10 4 2 7 3" xfId="20114" xr:uid="{00000000-0005-0000-0000-0000DC3D0000}"/>
    <cellStyle name="Normal 10 4 2 7 3 2" xfId="42584" xr:uid="{00000000-0005-0000-0000-00001F9E0000}"/>
    <cellStyle name="Normal 10 4 2 7 4" xfId="20115" xr:uid="{00000000-0005-0000-0000-0000DD3D0000}"/>
    <cellStyle name="Normal 10 4 2 7 4 2" xfId="42585" xr:uid="{00000000-0005-0000-0000-0000209E0000}"/>
    <cellStyle name="Normal 10 4 2 7 5" xfId="31961" xr:uid="{00000000-0005-0000-0000-00001D9E0000}"/>
    <cellStyle name="Normal 10 4 2 8" xfId="20116" xr:uid="{00000000-0005-0000-0000-0000DE3D0000}"/>
    <cellStyle name="Normal 10 4 2 8 2" xfId="42586" xr:uid="{00000000-0005-0000-0000-0000219E0000}"/>
    <cellStyle name="Normal 10 4 2 9" xfId="20117" xr:uid="{00000000-0005-0000-0000-0000DF3D0000}"/>
    <cellStyle name="Normal 10 4 2 9 2" xfId="42587" xr:uid="{00000000-0005-0000-0000-0000229E0000}"/>
    <cellStyle name="Normal 10 4 3" xfId="3028" xr:uid="{00000000-0005-0000-0000-0000E03D0000}"/>
    <cellStyle name="Normal 10 4 3 2" xfId="3029" xr:uid="{00000000-0005-0000-0000-0000E13D0000}"/>
    <cellStyle name="Normal 10 4 3 2 2" xfId="6619" xr:uid="{00000000-0005-0000-0000-0000E23D0000}"/>
    <cellStyle name="Normal 10 4 3 2 2 2" xfId="20118" xr:uid="{00000000-0005-0000-0000-0000E33D0000}"/>
    <cellStyle name="Normal 10 4 3 2 2 2 2" xfId="42588" xr:uid="{00000000-0005-0000-0000-0000269E0000}"/>
    <cellStyle name="Normal 10 4 3 2 2 3" xfId="20119" xr:uid="{00000000-0005-0000-0000-0000E43D0000}"/>
    <cellStyle name="Normal 10 4 3 2 2 3 2" xfId="42589" xr:uid="{00000000-0005-0000-0000-0000279E0000}"/>
    <cellStyle name="Normal 10 4 3 2 2 4" xfId="20120" xr:uid="{00000000-0005-0000-0000-0000E53D0000}"/>
    <cellStyle name="Normal 10 4 3 2 2 4 2" xfId="42590" xr:uid="{00000000-0005-0000-0000-0000289E0000}"/>
    <cellStyle name="Normal 10 4 3 2 2 5" xfId="30197" xr:uid="{00000000-0005-0000-0000-0000259E0000}"/>
    <cellStyle name="Normal 10 4 3 2 3" xfId="9320" xr:uid="{00000000-0005-0000-0000-0000E63D0000}"/>
    <cellStyle name="Normal 10 4 3 2 3 2" xfId="20121" xr:uid="{00000000-0005-0000-0000-0000E73D0000}"/>
    <cellStyle name="Normal 10 4 3 2 3 2 2" xfId="42591" xr:uid="{00000000-0005-0000-0000-00002A9E0000}"/>
    <cellStyle name="Normal 10 4 3 2 3 3" xfId="20122" xr:uid="{00000000-0005-0000-0000-0000E83D0000}"/>
    <cellStyle name="Normal 10 4 3 2 3 3 2" xfId="42592" xr:uid="{00000000-0005-0000-0000-00002B9E0000}"/>
    <cellStyle name="Normal 10 4 3 2 3 4" xfId="20123" xr:uid="{00000000-0005-0000-0000-0000E93D0000}"/>
    <cellStyle name="Normal 10 4 3 2 3 4 2" xfId="42593" xr:uid="{00000000-0005-0000-0000-00002C9E0000}"/>
    <cellStyle name="Normal 10 4 3 2 3 5" xfId="31969" xr:uid="{00000000-0005-0000-0000-0000299E0000}"/>
    <cellStyle name="Normal 10 4 3 2 4" xfId="20124" xr:uid="{00000000-0005-0000-0000-0000EA3D0000}"/>
    <cellStyle name="Normal 10 4 3 2 4 2" xfId="42594" xr:uid="{00000000-0005-0000-0000-00002D9E0000}"/>
    <cellStyle name="Normal 10 4 3 2 5" xfId="20125" xr:uid="{00000000-0005-0000-0000-0000EB3D0000}"/>
    <cellStyle name="Normal 10 4 3 2 5 2" xfId="42595" xr:uid="{00000000-0005-0000-0000-00002E9E0000}"/>
    <cellStyle name="Normal 10 4 3 2 6" xfId="20126" xr:uid="{00000000-0005-0000-0000-0000EC3D0000}"/>
    <cellStyle name="Normal 10 4 3 2 6 2" xfId="42596" xr:uid="{00000000-0005-0000-0000-00002F9E0000}"/>
    <cellStyle name="Normal 10 4 3 2 7" xfId="28365" xr:uid="{00000000-0005-0000-0000-0000249E0000}"/>
    <cellStyle name="Normal 10 4 3 3" xfId="6618" xr:uid="{00000000-0005-0000-0000-0000ED3D0000}"/>
    <cellStyle name="Normal 10 4 3 3 2" xfId="20127" xr:uid="{00000000-0005-0000-0000-0000EE3D0000}"/>
    <cellStyle name="Normal 10 4 3 3 2 2" xfId="42597" xr:uid="{00000000-0005-0000-0000-0000319E0000}"/>
    <cellStyle name="Normal 10 4 3 3 3" xfId="20128" xr:uid="{00000000-0005-0000-0000-0000EF3D0000}"/>
    <cellStyle name="Normal 10 4 3 3 3 2" xfId="42598" xr:uid="{00000000-0005-0000-0000-0000329E0000}"/>
    <cellStyle name="Normal 10 4 3 3 4" xfId="20129" xr:uid="{00000000-0005-0000-0000-0000F03D0000}"/>
    <cellStyle name="Normal 10 4 3 3 4 2" xfId="42599" xr:uid="{00000000-0005-0000-0000-0000339E0000}"/>
    <cellStyle name="Normal 10 4 3 3 5" xfId="30196" xr:uid="{00000000-0005-0000-0000-0000309E0000}"/>
    <cellStyle name="Normal 10 4 3 4" xfId="9319" xr:uid="{00000000-0005-0000-0000-0000F13D0000}"/>
    <cellStyle name="Normal 10 4 3 4 2" xfId="20130" xr:uid="{00000000-0005-0000-0000-0000F23D0000}"/>
    <cellStyle name="Normal 10 4 3 4 2 2" xfId="42600" xr:uid="{00000000-0005-0000-0000-0000359E0000}"/>
    <cellStyle name="Normal 10 4 3 4 3" xfId="20131" xr:uid="{00000000-0005-0000-0000-0000F33D0000}"/>
    <cellStyle name="Normal 10 4 3 4 3 2" xfId="42601" xr:uid="{00000000-0005-0000-0000-0000369E0000}"/>
    <cellStyle name="Normal 10 4 3 4 4" xfId="20132" xr:uid="{00000000-0005-0000-0000-0000F43D0000}"/>
    <cellStyle name="Normal 10 4 3 4 4 2" xfId="42602" xr:uid="{00000000-0005-0000-0000-0000379E0000}"/>
    <cellStyle name="Normal 10 4 3 4 5" xfId="31968" xr:uid="{00000000-0005-0000-0000-0000349E0000}"/>
    <cellStyle name="Normal 10 4 3 5" xfId="20133" xr:uid="{00000000-0005-0000-0000-0000F53D0000}"/>
    <cellStyle name="Normal 10 4 3 5 2" xfId="42603" xr:uid="{00000000-0005-0000-0000-0000389E0000}"/>
    <cellStyle name="Normal 10 4 3 6" xfId="20134" xr:uid="{00000000-0005-0000-0000-0000F63D0000}"/>
    <cellStyle name="Normal 10 4 3 6 2" xfId="42604" xr:uid="{00000000-0005-0000-0000-0000399E0000}"/>
    <cellStyle name="Normal 10 4 3 7" xfId="20135" xr:uid="{00000000-0005-0000-0000-0000F73D0000}"/>
    <cellStyle name="Normal 10 4 3 7 2" xfId="42605" xr:uid="{00000000-0005-0000-0000-00003A9E0000}"/>
    <cellStyle name="Normal 10 4 3 8" xfId="28364" xr:uid="{00000000-0005-0000-0000-0000239E0000}"/>
    <cellStyle name="Normal 10 4 4" xfId="3030" xr:uid="{00000000-0005-0000-0000-0000F83D0000}"/>
    <cellStyle name="Normal 10 4 4 2" xfId="3031" xr:uid="{00000000-0005-0000-0000-0000F93D0000}"/>
    <cellStyle name="Normal 10 4 4 2 2" xfId="6621" xr:uid="{00000000-0005-0000-0000-0000FA3D0000}"/>
    <cellStyle name="Normal 10 4 4 2 2 2" xfId="20136" xr:uid="{00000000-0005-0000-0000-0000FB3D0000}"/>
    <cellStyle name="Normal 10 4 4 2 2 2 2" xfId="42606" xr:uid="{00000000-0005-0000-0000-00003E9E0000}"/>
    <cellStyle name="Normal 10 4 4 2 2 3" xfId="20137" xr:uid="{00000000-0005-0000-0000-0000FC3D0000}"/>
    <cellStyle name="Normal 10 4 4 2 2 3 2" xfId="42607" xr:uid="{00000000-0005-0000-0000-00003F9E0000}"/>
    <cellStyle name="Normal 10 4 4 2 2 4" xfId="20138" xr:uid="{00000000-0005-0000-0000-0000FD3D0000}"/>
    <cellStyle name="Normal 10 4 4 2 2 4 2" xfId="42608" xr:uid="{00000000-0005-0000-0000-0000409E0000}"/>
    <cellStyle name="Normal 10 4 4 2 2 5" xfId="30199" xr:uid="{00000000-0005-0000-0000-00003D9E0000}"/>
    <cellStyle name="Normal 10 4 4 2 3" xfId="9322" xr:uid="{00000000-0005-0000-0000-0000FE3D0000}"/>
    <cellStyle name="Normal 10 4 4 2 3 2" xfId="20139" xr:uid="{00000000-0005-0000-0000-0000FF3D0000}"/>
    <cellStyle name="Normal 10 4 4 2 3 2 2" xfId="42609" xr:uid="{00000000-0005-0000-0000-0000429E0000}"/>
    <cellStyle name="Normal 10 4 4 2 3 3" xfId="20140" xr:uid="{00000000-0005-0000-0000-0000003E0000}"/>
    <cellStyle name="Normal 10 4 4 2 3 3 2" xfId="42610" xr:uid="{00000000-0005-0000-0000-0000439E0000}"/>
    <cellStyle name="Normal 10 4 4 2 3 4" xfId="20141" xr:uid="{00000000-0005-0000-0000-0000013E0000}"/>
    <cellStyle name="Normal 10 4 4 2 3 4 2" xfId="42611" xr:uid="{00000000-0005-0000-0000-0000449E0000}"/>
    <cellStyle name="Normal 10 4 4 2 3 5" xfId="31971" xr:uid="{00000000-0005-0000-0000-0000419E0000}"/>
    <cellStyle name="Normal 10 4 4 2 4" xfId="20142" xr:uid="{00000000-0005-0000-0000-0000023E0000}"/>
    <cellStyle name="Normal 10 4 4 2 4 2" xfId="42612" xr:uid="{00000000-0005-0000-0000-0000459E0000}"/>
    <cellStyle name="Normal 10 4 4 2 5" xfId="20143" xr:uid="{00000000-0005-0000-0000-0000033E0000}"/>
    <cellStyle name="Normal 10 4 4 2 5 2" xfId="42613" xr:uid="{00000000-0005-0000-0000-0000469E0000}"/>
    <cellStyle name="Normal 10 4 4 2 6" xfId="20144" xr:uid="{00000000-0005-0000-0000-0000043E0000}"/>
    <cellStyle name="Normal 10 4 4 2 6 2" xfId="42614" xr:uid="{00000000-0005-0000-0000-0000479E0000}"/>
    <cellStyle name="Normal 10 4 4 2 7" xfId="28367" xr:uid="{00000000-0005-0000-0000-00003C9E0000}"/>
    <cellStyle name="Normal 10 4 4 3" xfId="6620" xr:uid="{00000000-0005-0000-0000-0000053E0000}"/>
    <cellStyle name="Normal 10 4 4 3 2" xfId="20145" xr:uid="{00000000-0005-0000-0000-0000063E0000}"/>
    <cellStyle name="Normal 10 4 4 3 2 2" xfId="42615" xr:uid="{00000000-0005-0000-0000-0000499E0000}"/>
    <cellStyle name="Normal 10 4 4 3 3" xfId="20146" xr:uid="{00000000-0005-0000-0000-0000073E0000}"/>
    <cellStyle name="Normal 10 4 4 3 3 2" xfId="42616" xr:uid="{00000000-0005-0000-0000-00004A9E0000}"/>
    <cellStyle name="Normal 10 4 4 3 4" xfId="20147" xr:uid="{00000000-0005-0000-0000-0000083E0000}"/>
    <cellStyle name="Normal 10 4 4 3 4 2" xfId="42617" xr:uid="{00000000-0005-0000-0000-00004B9E0000}"/>
    <cellStyle name="Normal 10 4 4 3 5" xfId="30198" xr:uid="{00000000-0005-0000-0000-0000489E0000}"/>
    <cellStyle name="Normal 10 4 4 4" xfId="9321" xr:uid="{00000000-0005-0000-0000-0000093E0000}"/>
    <cellStyle name="Normal 10 4 4 4 2" xfId="20148" xr:uid="{00000000-0005-0000-0000-00000A3E0000}"/>
    <cellStyle name="Normal 10 4 4 4 2 2" xfId="42618" xr:uid="{00000000-0005-0000-0000-00004D9E0000}"/>
    <cellStyle name="Normal 10 4 4 4 3" xfId="20149" xr:uid="{00000000-0005-0000-0000-00000B3E0000}"/>
    <cellStyle name="Normal 10 4 4 4 3 2" xfId="42619" xr:uid="{00000000-0005-0000-0000-00004E9E0000}"/>
    <cellStyle name="Normal 10 4 4 4 4" xfId="20150" xr:uid="{00000000-0005-0000-0000-00000C3E0000}"/>
    <cellStyle name="Normal 10 4 4 4 4 2" xfId="42620" xr:uid="{00000000-0005-0000-0000-00004F9E0000}"/>
    <cellStyle name="Normal 10 4 4 4 5" xfId="31970" xr:uid="{00000000-0005-0000-0000-00004C9E0000}"/>
    <cellStyle name="Normal 10 4 4 5" xfId="20151" xr:uid="{00000000-0005-0000-0000-00000D3E0000}"/>
    <cellStyle name="Normal 10 4 4 5 2" xfId="42621" xr:uid="{00000000-0005-0000-0000-0000509E0000}"/>
    <cellStyle name="Normal 10 4 4 6" xfId="20152" xr:uid="{00000000-0005-0000-0000-00000E3E0000}"/>
    <cellStyle name="Normal 10 4 4 6 2" xfId="42622" xr:uid="{00000000-0005-0000-0000-0000519E0000}"/>
    <cellStyle name="Normal 10 4 4 7" xfId="20153" xr:uid="{00000000-0005-0000-0000-00000F3E0000}"/>
    <cellStyle name="Normal 10 4 4 7 2" xfId="42623" xr:uid="{00000000-0005-0000-0000-0000529E0000}"/>
    <cellStyle name="Normal 10 4 4 8" xfId="28366" xr:uid="{00000000-0005-0000-0000-00003B9E0000}"/>
    <cellStyle name="Normal 10 4 5" xfId="3032" xr:uid="{00000000-0005-0000-0000-0000103E0000}"/>
    <cellStyle name="Normal 10 4 5 2" xfId="3033" xr:uid="{00000000-0005-0000-0000-0000113E0000}"/>
    <cellStyle name="Normal 10 4 5 2 2" xfId="6623" xr:uid="{00000000-0005-0000-0000-0000123E0000}"/>
    <cellStyle name="Normal 10 4 5 2 2 2" xfId="20154" xr:uid="{00000000-0005-0000-0000-0000133E0000}"/>
    <cellStyle name="Normal 10 4 5 2 2 2 2" xfId="42624" xr:uid="{00000000-0005-0000-0000-0000569E0000}"/>
    <cellStyle name="Normal 10 4 5 2 2 3" xfId="20155" xr:uid="{00000000-0005-0000-0000-0000143E0000}"/>
    <cellStyle name="Normal 10 4 5 2 2 3 2" xfId="42625" xr:uid="{00000000-0005-0000-0000-0000579E0000}"/>
    <cellStyle name="Normal 10 4 5 2 2 4" xfId="20156" xr:uid="{00000000-0005-0000-0000-0000153E0000}"/>
    <cellStyle name="Normal 10 4 5 2 2 4 2" xfId="42626" xr:uid="{00000000-0005-0000-0000-0000589E0000}"/>
    <cellStyle name="Normal 10 4 5 2 2 5" xfId="30201" xr:uid="{00000000-0005-0000-0000-0000559E0000}"/>
    <cellStyle name="Normal 10 4 5 2 3" xfId="9324" xr:uid="{00000000-0005-0000-0000-0000163E0000}"/>
    <cellStyle name="Normal 10 4 5 2 3 2" xfId="31973" xr:uid="{00000000-0005-0000-0000-0000599E0000}"/>
    <cellStyle name="Normal 10 4 5 2 4" xfId="20157" xr:uid="{00000000-0005-0000-0000-0000173E0000}"/>
    <cellStyle name="Normal 10 4 5 2 4 2" xfId="42627" xr:uid="{00000000-0005-0000-0000-00005A9E0000}"/>
    <cellStyle name="Normal 10 4 5 2 5" xfId="20158" xr:uid="{00000000-0005-0000-0000-0000183E0000}"/>
    <cellStyle name="Normal 10 4 5 2 5 2" xfId="42628" xr:uid="{00000000-0005-0000-0000-00005B9E0000}"/>
    <cellStyle name="Normal 10 4 5 2 6" xfId="28369" xr:uid="{00000000-0005-0000-0000-0000549E0000}"/>
    <cellStyle name="Normal 10 4 5 3" xfId="6622" xr:uid="{00000000-0005-0000-0000-0000193E0000}"/>
    <cellStyle name="Normal 10 4 5 3 2" xfId="20159" xr:uid="{00000000-0005-0000-0000-00001A3E0000}"/>
    <cellStyle name="Normal 10 4 5 3 2 2" xfId="42629" xr:uid="{00000000-0005-0000-0000-00005D9E0000}"/>
    <cellStyle name="Normal 10 4 5 3 3" xfId="20160" xr:uid="{00000000-0005-0000-0000-00001B3E0000}"/>
    <cellStyle name="Normal 10 4 5 3 3 2" xfId="42630" xr:uid="{00000000-0005-0000-0000-00005E9E0000}"/>
    <cellStyle name="Normal 10 4 5 3 4" xfId="20161" xr:uid="{00000000-0005-0000-0000-00001C3E0000}"/>
    <cellStyle name="Normal 10 4 5 3 4 2" xfId="42631" xr:uid="{00000000-0005-0000-0000-00005F9E0000}"/>
    <cellStyle name="Normal 10 4 5 3 5" xfId="30200" xr:uid="{00000000-0005-0000-0000-00005C9E0000}"/>
    <cellStyle name="Normal 10 4 5 4" xfId="9323" xr:uid="{00000000-0005-0000-0000-00001D3E0000}"/>
    <cellStyle name="Normal 10 4 5 4 2" xfId="20162" xr:uid="{00000000-0005-0000-0000-00001E3E0000}"/>
    <cellStyle name="Normal 10 4 5 4 2 2" xfId="42632" xr:uid="{00000000-0005-0000-0000-0000619E0000}"/>
    <cellStyle name="Normal 10 4 5 4 3" xfId="20163" xr:uid="{00000000-0005-0000-0000-00001F3E0000}"/>
    <cellStyle name="Normal 10 4 5 4 3 2" xfId="42633" xr:uid="{00000000-0005-0000-0000-0000629E0000}"/>
    <cellStyle name="Normal 10 4 5 4 4" xfId="20164" xr:uid="{00000000-0005-0000-0000-0000203E0000}"/>
    <cellStyle name="Normal 10 4 5 4 4 2" xfId="42634" xr:uid="{00000000-0005-0000-0000-0000639E0000}"/>
    <cellStyle name="Normal 10 4 5 4 5" xfId="31972" xr:uid="{00000000-0005-0000-0000-0000609E0000}"/>
    <cellStyle name="Normal 10 4 5 5" xfId="20165" xr:uid="{00000000-0005-0000-0000-0000213E0000}"/>
    <cellStyle name="Normal 10 4 5 5 2" xfId="42635" xr:uid="{00000000-0005-0000-0000-0000649E0000}"/>
    <cellStyle name="Normal 10 4 5 6" xfId="20166" xr:uid="{00000000-0005-0000-0000-0000223E0000}"/>
    <cellStyle name="Normal 10 4 5 6 2" xfId="42636" xr:uid="{00000000-0005-0000-0000-0000659E0000}"/>
    <cellStyle name="Normal 10 4 5 7" xfId="20167" xr:uid="{00000000-0005-0000-0000-0000233E0000}"/>
    <cellStyle name="Normal 10 4 5 7 2" xfId="42637" xr:uid="{00000000-0005-0000-0000-0000669E0000}"/>
    <cellStyle name="Normal 10 4 5 8" xfId="28368" xr:uid="{00000000-0005-0000-0000-0000539E0000}"/>
    <cellStyle name="Normal 10 4 6" xfId="3034" xr:uid="{00000000-0005-0000-0000-0000243E0000}"/>
    <cellStyle name="Normal 10 4 6 2" xfId="3035" xr:uid="{00000000-0005-0000-0000-0000253E0000}"/>
    <cellStyle name="Normal 10 4 6 2 2" xfId="6625" xr:uid="{00000000-0005-0000-0000-0000263E0000}"/>
    <cellStyle name="Normal 10 4 6 2 2 2" xfId="20168" xr:uid="{00000000-0005-0000-0000-0000273E0000}"/>
    <cellStyle name="Normal 10 4 6 2 2 2 2" xfId="42638" xr:uid="{00000000-0005-0000-0000-00006A9E0000}"/>
    <cellStyle name="Normal 10 4 6 2 2 3" xfId="20169" xr:uid="{00000000-0005-0000-0000-0000283E0000}"/>
    <cellStyle name="Normal 10 4 6 2 2 3 2" xfId="42639" xr:uid="{00000000-0005-0000-0000-00006B9E0000}"/>
    <cellStyle name="Normal 10 4 6 2 2 4" xfId="20170" xr:uid="{00000000-0005-0000-0000-0000293E0000}"/>
    <cellStyle name="Normal 10 4 6 2 2 4 2" xfId="42640" xr:uid="{00000000-0005-0000-0000-00006C9E0000}"/>
    <cellStyle name="Normal 10 4 6 2 2 5" xfId="30203" xr:uid="{00000000-0005-0000-0000-0000699E0000}"/>
    <cellStyle name="Normal 10 4 6 2 3" xfId="9326" xr:uid="{00000000-0005-0000-0000-00002A3E0000}"/>
    <cellStyle name="Normal 10 4 6 2 3 2" xfId="31975" xr:uid="{00000000-0005-0000-0000-00006D9E0000}"/>
    <cellStyle name="Normal 10 4 6 2 4" xfId="20171" xr:uid="{00000000-0005-0000-0000-00002B3E0000}"/>
    <cellStyle name="Normal 10 4 6 2 4 2" xfId="42641" xr:uid="{00000000-0005-0000-0000-00006E9E0000}"/>
    <cellStyle name="Normal 10 4 6 2 5" xfId="20172" xr:uid="{00000000-0005-0000-0000-00002C3E0000}"/>
    <cellStyle name="Normal 10 4 6 2 5 2" xfId="42642" xr:uid="{00000000-0005-0000-0000-00006F9E0000}"/>
    <cellStyle name="Normal 10 4 6 2 6" xfId="28371" xr:uid="{00000000-0005-0000-0000-0000689E0000}"/>
    <cellStyle name="Normal 10 4 6 3" xfId="6624" xr:uid="{00000000-0005-0000-0000-00002D3E0000}"/>
    <cellStyle name="Normal 10 4 6 3 2" xfId="20173" xr:uid="{00000000-0005-0000-0000-00002E3E0000}"/>
    <cellStyle name="Normal 10 4 6 3 2 2" xfId="42643" xr:uid="{00000000-0005-0000-0000-0000719E0000}"/>
    <cellStyle name="Normal 10 4 6 3 3" xfId="20174" xr:uid="{00000000-0005-0000-0000-00002F3E0000}"/>
    <cellStyle name="Normal 10 4 6 3 3 2" xfId="42644" xr:uid="{00000000-0005-0000-0000-0000729E0000}"/>
    <cellStyle name="Normal 10 4 6 3 4" xfId="20175" xr:uid="{00000000-0005-0000-0000-0000303E0000}"/>
    <cellStyle name="Normal 10 4 6 3 4 2" xfId="42645" xr:uid="{00000000-0005-0000-0000-0000739E0000}"/>
    <cellStyle name="Normal 10 4 6 3 5" xfId="30202" xr:uid="{00000000-0005-0000-0000-0000709E0000}"/>
    <cellStyle name="Normal 10 4 6 4" xfId="9325" xr:uid="{00000000-0005-0000-0000-0000313E0000}"/>
    <cellStyle name="Normal 10 4 6 4 2" xfId="31974" xr:uid="{00000000-0005-0000-0000-0000749E0000}"/>
    <cellStyle name="Normal 10 4 6 5" xfId="20176" xr:uid="{00000000-0005-0000-0000-0000323E0000}"/>
    <cellStyle name="Normal 10 4 6 5 2" xfId="42646" xr:uid="{00000000-0005-0000-0000-0000759E0000}"/>
    <cellStyle name="Normal 10 4 6 6" xfId="20177" xr:uid="{00000000-0005-0000-0000-0000333E0000}"/>
    <cellStyle name="Normal 10 4 6 6 2" xfId="42647" xr:uid="{00000000-0005-0000-0000-0000769E0000}"/>
    <cellStyle name="Normal 10 4 6 7" xfId="28370" xr:uid="{00000000-0005-0000-0000-0000679E0000}"/>
    <cellStyle name="Normal 10 4 7" xfId="3036" xr:uid="{00000000-0005-0000-0000-0000343E0000}"/>
    <cellStyle name="Normal 10 4 7 2" xfId="6626" xr:uid="{00000000-0005-0000-0000-0000353E0000}"/>
    <cellStyle name="Normal 10 4 7 2 2" xfId="20178" xr:uid="{00000000-0005-0000-0000-0000363E0000}"/>
    <cellStyle name="Normal 10 4 7 2 2 2" xfId="42648" xr:uid="{00000000-0005-0000-0000-0000799E0000}"/>
    <cellStyle name="Normal 10 4 7 2 3" xfId="20179" xr:uid="{00000000-0005-0000-0000-0000373E0000}"/>
    <cellStyle name="Normal 10 4 7 2 3 2" xfId="42649" xr:uid="{00000000-0005-0000-0000-00007A9E0000}"/>
    <cellStyle name="Normal 10 4 7 2 4" xfId="20180" xr:uid="{00000000-0005-0000-0000-0000383E0000}"/>
    <cellStyle name="Normal 10 4 7 2 4 2" xfId="42650" xr:uid="{00000000-0005-0000-0000-00007B9E0000}"/>
    <cellStyle name="Normal 10 4 7 2 5" xfId="30204" xr:uid="{00000000-0005-0000-0000-0000789E0000}"/>
    <cellStyle name="Normal 10 4 7 3" xfId="9327" xr:uid="{00000000-0005-0000-0000-0000393E0000}"/>
    <cellStyle name="Normal 10 4 7 3 2" xfId="31976" xr:uid="{00000000-0005-0000-0000-00007C9E0000}"/>
    <cellStyle name="Normal 10 4 7 4" xfId="20181" xr:uid="{00000000-0005-0000-0000-00003A3E0000}"/>
    <cellStyle name="Normal 10 4 7 4 2" xfId="42651" xr:uid="{00000000-0005-0000-0000-00007D9E0000}"/>
    <cellStyle name="Normal 10 4 7 5" xfId="20182" xr:uid="{00000000-0005-0000-0000-00003B3E0000}"/>
    <cellStyle name="Normal 10 4 7 5 2" xfId="42652" xr:uid="{00000000-0005-0000-0000-00007E9E0000}"/>
    <cellStyle name="Normal 10 4 7 6" xfId="28372" xr:uid="{00000000-0005-0000-0000-0000779E0000}"/>
    <cellStyle name="Normal 10 4 8" xfId="3037" xr:uid="{00000000-0005-0000-0000-00003C3E0000}"/>
    <cellStyle name="Normal 10 4 8 2" xfId="6627" xr:uid="{00000000-0005-0000-0000-00003D3E0000}"/>
    <cellStyle name="Normal 10 4 8 2 2" xfId="20183" xr:uid="{00000000-0005-0000-0000-00003E3E0000}"/>
    <cellStyle name="Normal 10 4 8 2 2 2" xfId="42653" xr:uid="{00000000-0005-0000-0000-0000819E0000}"/>
    <cellStyle name="Normal 10 4 8 2 3" xfId="20184" xr:uid="{00000000-0005-0000-0000-00003F3E0000}"/>
    <cellStyle name="Normal 10 4 8 2 3 2" xfId="42654" xr:uid="{00000000-0005-0000-0000-0000829E0000}"/>
    <cellStyle name="Normal 10 4 8 2 4" xfId="20185" xr:uid="{00000000-0005-0000-0000-0000403E0000}"/>
    <cellStyle name="Normal 10 4 8 2 4 2" xfId="42655" xr:uid="{00000000-0005-0000-0000-0000839E0000}"/>
    <cellStyle name="Normal 10 4 8 2 5" xfId="30205" xr:uid="{00000000-0005-0000-0000-0000809E0000}"/>
    <cellStyle name="Normal 10 4 8 3" xfId="9328" xr:uid="{00000000-0005-0000-0000-0000413E0000}"/>
    <cellStyle name="Normal 10 4 8 3 2" xfId="31977" xr:uid="{00000000-0005-0000-0000-0000849E0000}"/>
    <cellStyle name="Normal 10 4 8 4" xfId="20186" xr:uid="{00000000-0005-0000-0000-0000423E0000}"/>
    <cellStyle name="Normal 10 4 8 4 2" xfId="42656" xr:uid="{00000000-0005-0000-0000-0000859E0000}"/>
    <cellStyle name="Normal 10 4 8 5" xfId="20187" xr:uid="{00000000-0005-0000-0000-0000433E0000}"/>
    <cellStyle name="Normal 10 4 8 5 2" xfId="42657" xr:uid="{00000000-0005-0000-0000-0000869E0000}"/>
    <cellStyle name="Normal 10 4 8 6" xfId="28373" xr:uid="{00000000-0005-0000-0000-00007F9E0000}"/>
    <cellStyle name="Normal 10 4 9" xfId="6610" xr:uid="{00000000-0005-0000-0000-0000443E0000}"/>
    <cellStyle name="Normal 10 4 9 2" xfId="20188" xr:uid="{00000000-0005-0000-0000-0000453E0000}"/>
    <cellStyle name="Normal 10 4 9 2 2" xfId="42658" xr:uid="{00000000-0005-0000-0000-0000889E0000}"/>
    <cellStyle name="Normal 10 4 9 3" xfId="20189" xr:uid="{00000000-0005-0000-0000-0000463E0000}"/>
    <cellStyle name="Normal 10 4 9 3 2" xfId="42659" xr:uid="{00000000-0005-0000-0000-0000899E0000}"/>
    <cellStyle name="Normal 10 4 9 4" xfId="20190" xr:uid="{00000000-0005-0000-0000-0000473E0000}"/>
    <cellStyle name="Normal 10 4 9 4 2" xfId="42660" xr:uid="{00000000-0005-0000-0000-00008A9E0000}"/>
    <cellStyle name="Normal 10 4 9 5" xfId="30188" xr:uid="{00000000-0005-0000-0000-0000879E0000}"/>
    <cellStyle name="Normal 10 5" xfId="3038" xr:uid="{00000000-0005-0000-0000-0000483E0000}"/>
    <cellStyle name="Normal 10 5 10" xfId="20191" xr:uid="{00000000-0005-0000-0000-0000493E0000}"/>
    <cellStyle name="Normal 10 5 10 2" xfId="42661" xr:uid="{00000000-0005-0000-0000-00008C9E0000}"/>
    <cellStyle name="Normal 10 5 11" xfId="28374" xr:uid="{00000000-0005-0000-0000-00008B9E0000}"/>
    <cellStyle name="Normal 10 5 2" xfId="3039" xr:uid="{00000000-0005-0000-0000-00004A3E0000}"/>
    <cellStyle name="Normal 10 5 2 2" xfId="3040" xr:uid="{00000000-0005-0000-0000-00004B3E0000}"/>
    <cellStyle name="Normal 10 5 2 2 2" xfId="6630" xr:uid="{00000000-0005-0000-0000-00004C3E0000}"/>
    <cellStyle name="Normal 10 5 2 2 2 2" xfId="20192" xr:uid="{00000000-0005-0000-0000-00004D3E0000}"/>
    <cellStyle name="Normal 10 5 2 2 2 2 2" xfId="42662" xr:uid="{00000000-0005-0000-0000-0000909E0000}"/>
    <cellStyle name="Normal 10 5 2 2 2 3" xfId="20193" xr:uid="{00000000-0005-0000-0000-00004E3E0000}"/>
    <cellStyle name="Normal 10 5 2 2 2 3 2" xfId="42663" xr:uid="{00000000-0005-0000-0000-0000919E0000}"/>
    <cellStyle name="Normal 10 5 2 2 2 4" xfId="20194" xr:uid="{00000000-0005-0000-0000-00004F3E0000}"/>
    <cellStyle name="Normal 10 5 2 2 2 4 2" xfId="42664" xr:uid="{00000000-0005-0000-0000-0000929E0000}"/>
    <cellStyle name="Normal 10 5 2 2 2 5" xfId="30208" xr:uid="{00000000-0005-0000-0000-00008F9E0000}"/>
    <cellStyle name="Normal 10 5 2 2 3" xfId="9331" xr:uid="{00000000-0005-0000-0000-0000503E0000}"/>
    <cellStyle name="Normal 10 5 2 2 3 2" xfId="31980" xr:uid="{00000000-0005-0000-0000-0000939E0000}"/>
    <cellStyle name="Normal 10 5 2 2 4" xfId="20195" xr:uid="{00000000-0005-0000-0000-0000513E0000}"/>
    <cellStyle name="Normal 10 5 2 2 4 2" xfId="42665" xr:uid="{00000000-0005-0000-0000-0000949E0000}"/>
    <cellStyle name="Normal 10 5 2 2 5" xfId="20196" xr:uid="{00000000-0005-0000-0000-0000523E0000}"/>
    <cellStyle name="Normal 10 5 2 2 5 2" xfId="42666" xr:uid="{00000000-0005-0000-0000-0000959E0000}"/>
    <cellStyle name="Normal 10 5 2 2 6" xfId="28376" xr:uid="{00000000-0005-0000-0000-00008E9E0000}"/>
    <cellStyle name="Normal 10 5 2 3" xfId="6629" xr:uid="{00000000-0005-0000-0000-0000533E0000}"/>
    <cellStyle name="Normal 10 5 2 3 2" xfId="20197" xr:uid="{00000000-0005-0000-0000-0000543E0000}"/>
    <cellStyle name="Normal 10 5 2 3 2 2" xfId="42667" xr:uid="{00000000-0005-0000-0000-0000979E0000}"/>
    <cellStyle name="Normal 10 5 2 3 3" xfId="20198" xr:uid="{00000000-0005-0000-0000-0000553E0000}"/>
    <cellStyle name="Normal 10 5 2 3 3 2" xfId="42668" xr:uid="{00000000-0005-0000-0000-0000989E0000}"/>
    <cellStyle name="Normal 10 5 2 3 4" xfId="20199" xr:uid="{00000000-0005-0000-0000-0000563E0000}"/>
    <cellStyle name="Normal 10 5 2 3 4 2" xfId="42669" xr:uid="{00000000-0005-0000-0000-0000999E0000}"/>
    <cellStyle name="Normal 10 5 2 3 5" xfId="30207" xr:uid="{00000000-0005-0000-0000-0000969E0000}"/>
    <cellStyle name="Normal 10 5 2 4" xfId="9330" xr:uid="{00000000-0005-0000-0000-0000573E0000}"/>
    <cellStyle name="Normal 10 5 2 4 2" xfId="20200" xr:uid="{00000000-0005-0000-0000-0000583E0000}"/>
    <cellStyle name="Normal 10 5 2 4 2 2" xfId="42670" xr:uid="{00000000-0005-0000-0000-00009B9E0000}"/>
    <cellStyle name="Normal 10 5 2 4 3" xfId="20201" xr:uid="{00000000-0005-0000-0000-0000593E0000}"/>
    <cellStyle name="Normal 10 5 2 4 3 2" xfId="42671" xr:uid="{00000000-0005-0000-0000-00009C9E0000}"/>
    <cellStyle name="Normal 10 5 2 4 4" xfId="20202" xr:uid="{00000000-0005-0000-0000-00005A3E0000}"/>
    <cellStyle name="Normal 10 5 2 4 4 2" xfId="42672" xr:uid="{00000000-0005-0000-0000-00009D9E0000}"/>
    <cellStyle name="Normal 10 5 2 4 5" xfId="31979" xr:uid="{00000000-0005-0000-0000-00009A9E0000}"/>
    <cellStyle name="Normal 10 5 2 5" xfId="20203" xr:uid="{00000000-0005-0000-0000-00005B3E0000}"/>
    <cellStyle name="Normal 10 5 2 5 2" xfId="42673" xr:uid="{00000000-0005-0000-0000-00009E9E0000}"/>
    <cellStyle name="Normal 10 5 2 6" xfId="20204" xr:uid="{00000000-0005-0000-0000-00005C3E0000}"/>
    <cellStyle name="Normal 10 5 2 6 2" xfId="42674" xr:uid="{00000000-0005-0000-0000-00009F9E0000}"/>
    <cellStyle name="Normal 10 5 2 7" xfId="20205" xr:uid="{00000000-0005-0000-0000-00005D3E0000}"/>
    <cellStyle name="Normal 10 5 2 7 2" xfId="42675" xr:uid="{00000000-0005-0000-0000-0000A09E0000}"/>
    <cellStyle name="Normal 10 5 2 8" xfId="28375" xr:uid="{00000000-0005-0000-0000-00008D9E0000}"/>
    <cellStyle name="Normal 10 5 3" xfId="3041" xr:uid="{00000000-0005-0000-0000-00005E3E0000}"/>
    <cellStyle name="Normal 10 5 3 2" xfId="3042" xr:uid="{00000000-0005-0000-0000-00005F3E0000}"/>
    <cellStyle name="Normal 10 5 3 2 2" xfId="6632" xr:uid="{00000000-0005-0000-0000-0000603E0000}"/>
    <cellStyle name="Normal 10 5 3 2 2 2" xfId="20206" xr:uid="{00000000-0005-0000-0000-0000613E0000}"/>
    <cellStyle name="Normal 10 5 3 2 2 2 2" xfId="42676" xr:uid="{00000000-0005-0000-0000-0000A49E0000}"/>
    <cellStyle name="Normal 10 5 3 2 2 3" xfId="20207" xr:uid="{00000000-0005-0000-0000-0000623E0000}"/>
    <cellStyle name="Normal 10 5 3 2 2 3 2" xfId="42677" xr:uid="{00000000-0005-0000-0000-0000A59E0000}"/>
    <cellStyle name="Normal 10 5 3 2 2 4" xfId="20208" xr:uid="{00000000-0005-0000-0000-0000633E0000}"/>
    <cellStyle name="Normal 10 5 3 2 2 4 2" xfId="42678" xr:uid="{00000000-0005-0000-0000-0000A69E0000}"/>
    <cellStyle name="Normal 10 5 3 2 2 5" xfId="30210" xr:uid="{00000000-0005-0000-0000-0000A39E0000}"/>
    <cellStyle name="Normal 10 5 3 2 3" xfId="9333" xr:uid="{00000000-0005-0000-0000-0000643E0000}"/>
    <cellStyle name="Normal 10 5 3 2 3 2" xfId="31982" xr:uid="{00000000-0005-0000-0000-0000A79E0000}"/>
    <cellStyle name="Normal 10 5 3 2 4" xfId="20209" xr:uid="{00000000-0005-0000-0000-0000653E0000}"/>
    <cellStyle name="Normal 10 5 3 2 4 2" xfId="42679" xr:uid="{00000000-0005-0000-0000-0000A89E0000}"/>
    <cellStyle name="Normal 10 5 3 2 5" xfId="20210" xr:uid="{00000000-0005-0000-0000-0000663E0000}"/>
    <cellStyle name="Normal 10 5 3 2 5 2" xfId="42680" xr:uid="{00000000-0005-0000-0000-0000A99E0000}"/>
    <cellStyle name="Normal 10 5 3 2 6" xfId="28378" xr:uid="{00000000-0005-0000-0000-0000A29E0000}"/>
    <cellStyle name="Normal 10 5 3 3" xfId="6631" xr:uid="{00000000-0005-0000-0000-0000673E0000}"/>
    <cellStyle name="Normal 10 5 3 3 2" xfId="20211" xr:uid="{00000000-0005-0000-0000-0000683E0000}"/>
    <cellStyle name="Normal 10 5 3 3 2 2" xfId="42681" xr:uid="{00000000-0005-0000-0000-0000AB9E0000}"/>
    <cellStyle name="Normal 10 5 3 3 3" xfId="20212" xr:uid="{00000000-0005-0000-0000-0000693E0000}"/>
    <cellStyle name="Normal 10 5 3 3 3 2" xfId="42682" xr:uid="{00000000-0005-0000-0000-0000AC9E0000}"/>
    <cellStyle name="Normal 10 5 3 3 4" xfId="20213" xr:uid="{00000000-0005-0000-0000-00006A3E0000}"/>
    <cellStyle name="Normal 10 5 3 3 4 2" xfId="42683" xr:uid="{00000000-0005-0000-0000-0000AD9E0000}"/>
    <cellStyle name="Normal 10 5 3 3 5" xfId="30209" xr:uid="{00000000-0005-0000-0000-0000AA9E0000}"/>
    <cellStyle name="Normal 10 5 3 4" xfId="9332" xr:uid="{00000000-0005-0000-0000-00006B3E0000}"/>
    <cellStyle name="Normal 10 5 3 4 2" xfId="31981" xr:uid="{00000000-0005-0000-0000-0000AE9E0000}"/>
    <cellStyle name="Normal 10 5 3 5" xfId="20214" xr:uid="{00000000-0005-0000-0000-00006C3E0000}"/>
    <cellStyle name="Normal 10 5 3 5 2" xfId="42684" xr:uid="{00000000-0005-0000-0000-0000AF9E0000}"/>
    <cellStyle name="Normal 10 5 3 6" xfId="20215" xr:uid="{00000000-0005-0000-0000-00006D3E0000}"/>
    <cellStyle name="Normal 10 5 3 6 2" xfId="42685" xr:uid="{00000000-0005-0000-0000-0000B09E0000}"/>
    <cellStyle name="Normal 10 5 3 7" xfId="28377" xr:uid="{00000000-0005-0000-0000-0000A19E0000}"/>
    <cellStyle name="Normal 10 5 4" xfId="3043" xr:uid="{00000000-0005-0000-0000-00006E3E0000}"/>
    <cellStyle name="Normal 10 5 4 2" xfId="6633" xr:uid="{00000000-0005-0000-0000-00006F3E0000}"/>
    <cellStyle name="Normal 10 5 4 2 2" xfId="20216" xr:uid="{00000000-0005-0000-0000-0000703E0000}"/>
    <cellStyle name="Normal 10 5 4 2 2 2" xfId="42686" xr:uid="{00000000-0005-0000-0000-0000B39E0000}"/>
    <cellStyle name="Normal 10 5 4 2 3" xfId="20217" xr:uid="{00000000-0005-0000-0000-0000713E0000}"/>
    <cellStyle name="Normal 10 5 4 2 3 2" xfId="42687" xr:uid="{00000000-0005-0000-0000-0000B49E0000}"/>
    <cellStyle name="Normal 10 5 4 2 4" xfId="20218" xr:uid="{00000000-0005-0000-0000-0000723E0000}"/>
    <cellStyle name="Normal 10 5 4 2 4 2" xfId="42688" xr:uid="{00000000-0005-0000-0000-0000B59E0000}"/>
    <cellStyle name="Normal 10 5 4 2 5" xfId="30211" xr:uid="{00000000-0005-0000-0000-0000B29E0000}"/>
    <cellStyle name="Normal 10 5 4 3" xfId="9334" xr:uid="{00000000-0005-0000-0000-0000733E0000}"/>
    <cellStyle name="Normal 10 5 4 3 2" xfId="31983" xr:uid="{00000000-0005-0000-0000-0000B69E0000}"/>
    <cellStyle name="Normal 10 5 4 4" xfId="20219" xr:uid="{00000000-0005-0000-0000-0000743E0000}"/>
    <cellStyle name="Normal 10 5 4 4 2" xfId="42689" xr:uid="{00000000-0005-0000-0000-0000B79E0000}"/>
    <cellStyle name="Normal 10 5 4 5" xfId="20220" xr:uid="{00000000-0005-0000-0000-0000753E0000}"/>
    <cellStyle name="Normal 10 5 4 5 2" xfId="42690" xr:uid="{00000000-0005-0000-0000-0000B89E0000}"/>
    <cellStyle name="Normal 10 5 4 6" xfId="28379" xr:uid="{00000000-0005-0000-0000-0000B19E0000}"/>
    <cellStyle name="Normal 10 5 5" xfId="3044" xr:uid="{00000000-0005-0000-0000-0000763E0000}"/>
    <cellStyle name="Normal 10 5 5 2" xfId="6634" xr:uid="{00000000-0005-0000-0000-0000773E0000}"/>
    <cellStyle name="Normal 10 5 5 2 2" xfId="20221" xr:uid="{00000000-0005-0000-0000-0000783E0000}"/>
    <cellStyle name="Normal 10 5 5 2 2 2" xfId="42691" xr:uid="{00000000-0005-0000-0000-0000BB9E0000}"/>
    <cellStyle name="Normal 10 5 5 2 3" xfId="20222" xr:uid="{00000000-0005-0000-0000-0000793E0000}"/>
    <cellStyle name="Normal 10 5 5 2 3 2" xfId="42692" xr:uid="{00000000-0005-0000-0000-0000BC9E0000}"/>
    <cellStyle name="Normal 10 5 5 2 4" xfId="20223" xr:uid="{00000000-0005-0000-0000-00007A3E0000}"/>
    <cellStyle name="Normal 10 5 5 2 4 2" xfId="42693" xr:uid="{00000000-0005-0000-0000-0000BD9E0000}"/>
    <cellStyle name="Normal 10 5 5 2 5" xfId="30212" xr:uid="{00000000-0005-0000-0000-0000BA9E0000}"/>
    <cellStyle name="Normal 10 5 5 3" xfId="9335" xr:uid="{00000000-0005-0000-0000-00007B3E0000}"/>
    <cellStyle name="Normal 10 5 5 3 2" xfId="31984" xr:uid="{00000000-0005-0000-0000-0000BE9E0000}"/>
    <cellStyle name="Normal 10 5 5 4" xfId="20224" xr:uid="{00000000-0005-0000-0000-00007C3E0000}"/>
    <cellStyle name="Normal 10 5 5 4 2" xfId="42694" xr:uid="{00000000-0005-0000-0000-0000BF9E0000}"/>
    <cellStyle name="Normal 10 5 5 5" xfId="20225" xr:uid="{00000000-0005-0000-0000-00007D3E0000}"/>
    <cellStyle name="Normal 10 5 5 5 2" xfId="42695" xr:uid="{00000000-0005-0000-0000-0000C09E0000}"/>
    <cellStyle name="Normal 10 5 5 6" xfId="28380" xr:uid="{00000000-0005-0000-0000-0000B99E0000}"/>
    <cellStyle name="Normal 10 5 6" xfId="6628" xr:uid="{00000000-0005-0000-0000-00007E3E0000}"/>
    <cellStyle name="Normal 10 5 6 2" xfId="20226" xr:uid="{00000000-0005-0000-0000-00007F3E0000}"/>
    <cellStyle name="Normal 10 5 6 2 2" xfId="42696" xr:uid="{00000000-0005-0000-0000-0000C29E0000}"/>
    <cellStyle name="Normal 10 5 6 3" xfId="20227" xr:uid="{00000000-0005-0000-0000-0000803E0000}"/>
    <cellStyle name="Normal 10 5 6 3 2" xfId="42697" xr:uid="{00000000-0005-0000-0000-0000C39E0000}"/>
    <cellStyle name="Normal 10 5 6 4" xfId="20228" xr:uid="{00000000-0005-0000-0000-0000813E0000}"/>
    <cellStyle name="Normal 10 5 6 4 2" xfId="42698" xr:uid="{00000000-0005-0000-0000-0000C49E0000}"/>
    <cellStyle name="Normal 10 5 6 5" xfId="30206" xr:uid="{00000000-0005-0000-0000-0000C19E0000}"/>
    <cellStyle name="Normal 10 5 7" xfId="9329" xr:uid="{00000000-0005-0000-0000-0000823E0000}"/>
    <cellStyle name="Normal 10 5 7 2" xfId="20229" xr:uid="{00000000-0005-0000-0000-0000833E0000}"/>
    <cellStyle name="Normal 10 5 7 2 2" xfId="42699" xr:uid="{00000000-0005-0000-0000-0000C69E0000}"/>
    <cellStyle name="Normal 10 5 7 3" xfId="20230" xr:uid="{00000000-0005-0000-0000-0000843E0000}"/>
    <cellStyle name="Normal 10 5 7 3 2" xfId="42700" xr:uid="{00000000-0005-0000-0000-0000C79E0000}"/>
    <cellStyle name="Normal 10 5 7 4" xfId="20231" xr:uid="{00000000-0005-0000-0000-0000853E0000}"/>
    <cellStyle name="Normal 10 5 7 4 2" xfId="42701" xr:uid="{00000000-0005-0000-0000-0000C89E0000}"/>
    <cellStyle name="Normal 10 5 7 5" xfId="31978" xr:uid="{00000000-0005-0000-0000-0000C59E0000}"/>
    <cellStyle name="Normal 10 5 8" xfId="20232" xr:uid="{00000000-0005-0000-0000-0000863E0000}"/>
    <cellStyle name="Normal 10 5 8 2" xfId="42702" xr:uid="{00000000-0005-0000-0000-0000C99E0000}"/>
    <cellStyle name="Normal 10 5 9" xfId="20233" xr:uid="{00000000-0005-0000-0000-0000873E0000}"/>
    <cellStyle name="Normal 10 5 9 2" xfId="42703" xr:uid="{00000000-0005-0000-0000-0000CA9E0000}"/>
    <cellStyle name="Normal 10 6" xfId="3045" xr:uid="{00000000-0005-0000-0000-0000883E0000}"/>
    <cellStyle name="Normal 10 6 10" xfId="20234" xr:uid="{00000000-0005-0000-0000-0000893E0000}"/>
    <cellStyle name="Normal 10 6 10 2" xfId="42704" xr:uid="{00000000-0005-0000-0000-0000CC9E0000}"/>
    <cellStyle name="Normal 10 6 11" xfId="28381" xr:uid="{00000000-0005-0000-0000-0000CB9E0000}"/>
    <cellStyle name="Normal 10 6 2" xfId="3046" xr:uid="{00000000-0005-0000-0000-00008A3E0000}"/>
    <cellStyle name="Normal 10 6 2 2" xfId="3047" xr:uid="{00000000-0005-0000-0000-00008B3E0000}"/>
    <cellStyle name="Normal 10 6 2 2 2" xfId="6637" xr:uid="{00000000-0005-0000-0000-00008C3E0000}"/>
    <cellStyle name="Normal 10 6 2 2 2 2" xfId="20235" xr:uid="{00000000-0005-0000-0000-00008D3E0000}"/>
    <cellStyle name="Normal 10 6 2 2 2 2 2" xfId="42705" xr:uid="{00000000-0005-0000-0000-0000D09E0000}"/>
    <cellStyle name="Normal 10 6 2 2 2 3" xfId="20236" xr:uid="{00000000-0005-0000-0000-00008E3E0000}"/>
    <cellStyle name="Normal 10 6 2 2 2 3 2" xfId="42706" xr:uid="{00000000-0005-0000-0000-0000D19E0000}"/>
    <cellStyle name="Normal 10 6 2 2 2 4" xfId="20237" xr:uid="{00000000-0005-0000-0000-00008F3E0000}"/>
    <cellStyle name="Normal 10 6 2 2 2 4 2" xfId="42707" xr:uid="{00000000-0005-0000-0000-0000D29E0000}"/>
    <cellStyle name="Normal 10 6 2 2 2 5" xfId="30215" xr:uid="{00000000-0005-0000-0000-0000CF9E0000}"/>
    <cellStyle name="Normal 10 6 2 2 3" xfId="9338" xr:uid="{00000000-0005-0000-0000-0000903E0000}"/>
    <cellStyle name="Normal 10 6 2 2 3 2" xfId="31987" xr:uid="{00000000-0005-0000-0000-0000D39E0000}"/>
    <cellStyle name="Normal 10 6 2 2 4" xfId="20238" xr:uid="{00000000-0005-0000-0000-0000913E0000}"/>
    <cellStyle name="Normal 10 6 2 2 4 2" xfId="42708" xr:uid="{00000000-0005-0000-0000-0000D49E0000}"/>
    <cellStyle name="Normal 10 6 2 2 5" xfId="20239" xr:uid="{00000000-0005-0000-0000-0000923E0000}"/>
    <cellStyle name="Normal 10 6 2 2 5 2" xfId="42709" xr:uid="{00000000-0005-0000-0000-0000D59E0000}"/>
    <cellStyle name="Normal 10 6 2 2 6" xfId="28383" xr:uid="{00000000-0005-0000-0000-0000CE9E0000}"/>
    <cellStyle name="Normal 10 6 2 3" xfId="6636" xr:uid="{00000000-0005-0000-0000-0000933E0000}"/>
    <cellStyle name="Normal 10 6 2 3 2" xfId="20240" xr:uid="{00000000-0005-0000-0000-0000943E0000}"/>
    <cellStyle name="Normal 10 6 2 3 2 2" xfId="42710" xr:uid="{00000000-0005-0000-0000-0000D79E0000}"/>
    <cellStyle name="Normal 10 6 2 3 3" xfId="20241" xr:uid="{00000000-0005-0000-0000-0000953E0000}"/>
    <cellStyle name="Normal 10 6 2 3 3 2" xfId="42711" xr:uid="{00000000-0005-0000-0000-0000D89E0000}"/>
    <cellStyle name="Normal 10 6 2 3 4" xfId="20242" xr:uid="{00000000-0005-0000-0000-0000963E0000}"/>
    <cellStyle name="Normal 10 6 2 3 4 2" xfId="42712" xr:uid="{00000000-0005-0000-0000-0000D99E0000}"/>
    <cellStyle name="Normal 10 6 2 3 5" xfId="30214" xr:uid="{00000000-0005-0000-0000-0000D69E0000}"/>
    <cellStyle name="Normal 10 6 2 4" xfId="9337" xr:uid="{00000000-0005-0000-0000-0000973E0000}"/>
    <cellStyle name="Normal 10 6 2 4 2" xfId="20243" xr:uid="{00000000-0005-0000-0000-0000983E0000}"/>
    <cellStyle name="Normal 10 6 2 4 2 2" xfId="42713" xr:uid="{00000000-0005-0000-0000-0000DB9E0000}"/>
    <cellStyle name="Normal 10 6 2 4 3" xfId="20244" xr:uid="{00000000-0005-0000-0000-0000993E0000}"/>
    <cellStyle name="Normal 10 6 2 4 3 2" xfId="42714" xr:uid="{00000000-0005-0000-0000-0000DC9E0000}"/>
    <cellStyle name="Normal 10 6 2 4 4" xfId="20245" xr:uid="{00000000-0005-0000-0000-00009A3E0000}"/>
    <cellStyle name="Normal 10 6 2 4 4 2" xfId="42715" xr:uid="{00000000-0005-0000-0000-0000DD9E0000}"/>
    <cellStyle name="Normal 10 6 2 4 5" xfId="31986" xr:uid="{00000000-0005-0000-0000-0000DA9E0000}"/>
    <cellStyle name="Normal 10 6 2 5" xfId="20246" xr:uid="{00000000-0005-0000-0000-00009B3E0000}"/>
    <cellStyle name="Normal 10 6 2 5 2" xfId="42716" xr:uid="{00000000-0005-0000-0000-0000DE9E0000}"/>
    <cellStyle name="Normal 10 6 2 6" xfId="20247" xr:uid="{00000000-0005-0000-0000-00009C3E0000}"/>
    <cellStyle name="Normal 10 6 2 6 2" xfId="42717" xr:uid="{00000000-0005-0000-0000-0000DF9E0000}"/>
    <cellStyle name="Normal 10 6 2 7" xfId="20248" xr:uid="{00000000-0005-0000-0000-00009D3E0000}"/>
    <cellStyle name="Normal 10 6 2 7 2" xfId="42718" xr:uid="{00000000-0005-0000-0000-0000E09E0000}"/>
    <cellStyle name="Normal 10 6 2 8" xfId="28382" xr:uid="{00000000-0005-0000-0000-0000CD9E0000}"/>
    <cellStyle name="Normal 10 6 3" xfId="3048" xr:uid="{00000000-0005-0000-0000-00009E3E0000}"/>
    <cellStyle name="Normal 10 6 3 2" xfId="3049" xr:uid="{00000000-0005-0000-0000-00009F3E0000}"/>
    <cellStyle name="Normal 10 6 3 2 2" xfId="6639" xr:uid="{00000000-0005-0000-0000-0000A03E0000}"/>
    <cellStyle name="Normal 10 6 3 2 2 2" xfId="20249" xr:uid="{00000000-0005-0000-0000-0000A13E0000}"/>
    <cellStyle name="Normal 10 6 3 2 2 2 2" xfId="42719" xr:uid="{00000000-0005-0000-0000-0000E49E0000}"/>
    <cellStyle name="Normal 10 6 3 2 2 3" xfId="20250" xr:uid="{00000000-0005-0000-0000-0000A23E0000}"/>
    <cellStyle name="Normal 10 6 3 2 2 3 2" xfId="42720" xr:uid="{00000000-0005-0000-0000-0000E59E0000}"/>
    <cellStyle name="Normal 10 6 3 2 2 4" xfId="20251" xr:uid="{00000000-0005-0000-0000-0000A33E0000}"/>
    <cellStyle name="Normal 10 6 3 2 2 4 2" xfId="42721" xr:uid="{00000000-0005-0000-0000-0000E69E0000}"/>
    <cellStyle name="Normal 10 6 3 2 2 5" xfId="30217" xr:uid="{00000000-0005-0000-0000-0000E39E0000}"/>
    <cellStyle name="Normal 10 6 3 2 3" xfId="9340" xr:uid="{00000000-0005-0000-0000-0000A43E0000}"/>
    <cellStyle name="Normal 10 6 3 2 3 2" xfId="31989" xr:uid="{00000000-0005-0000-0000-0000E79E0000}"/>
    <cellStyle name="Normal 10 6 3 2 4" xfId="20252" xr:uid="{00000000-0005-0000-0000-0000A53E0000}"/>
    <cellStyle name="Normal 10 6 3 2 4 2" xfId="42722" xr:uid="{00000000-0005-0000-0000-0000E89E0000}"/>
    <cellStyle name="Normal 10 6 3 2 5" xfId="20253" xr:uid="{00000000-0005-0000-0000-0000A63E0000}"/>
    <cellStyle name="Normal 10 6 3 2 5 2" xfId="42723" xr:uid="{00000000-0005-0000-0000-0000E99E0000}"/>
    <cellStyle name="Normal 10 6 3 2 6" xfId="28385" xr:uid="{00000000-0005-0000-0000-0000E29E0000}"/>
    <cellStyle name="Normal 10 6 3 3" xfId="6638" xr:uid="{00000000-0005-0000-0000-0000A73E0000}"/>
    <cellStyle name="Normal 10 6 3 3 2" xfId="20254" xr:uid="{00000000-0005-0000-0000-0000A83E0000}"/>
    <cellStyle name="Normal 10 6 3 3 2 2" xfId="42724" xr:uid="{00000000-0005-0000-0000-0000EB9E0000}"/>
    <cellStyle name="Normal 10 6 3 3 3" xfId="20255" xr:uid="{00000000-0005-0000-0000-0000A93E0000}"/>
    <cellStyle name="Normal 10 6 3 3 3 2" xfId="42725" xr:uid="{00000000-0005-0000-0000-0000EC9E0000}"/>
    <cellStyle name="Normal 10 6 3 3 4" xfId="20256" xr:uid="{00000000-0005-0000-0000-0000AA3E0000}"/>
    <cellStyle name="Normal 10 6 3 3 4 2" xfId="42726" xr:uid="{00000000-0005-0000-0000-0000ED9E0000}"/>
    <cellStyle name="Normal 10 6 3 3 5" xfId="30216" xr:uid="{00000000-0005-0000-0000-0000EA9E0000}"/>
    <cellStyle name="Normal 10 6 3 4" xfId="9339" xr:uid="{00000000-0005-0000-0000-0000AB3E0000}"/>
    <cellStyle name="Normal 10 6 3 4 2" xfId="31988" xr:uid="{00000000-0005-0000-0000-0000EE9E0000}"/>
    <cellStyle name="Normal 10 6 3 5" xfId="20257" xr:uid="{00000000-0005-0000-0000-0000AC3E0000}"/>
    <cellStyle name="Normal 10 6 3 5 2" xfId="42727" xr:uid="{00000000-0005-0000-0000-0000EF9E0000}"/>
    <cellStyle name="Normal 10 6 3 6" xfId="20258" xr:uid="{00000000-0005-0000-0000-0000AD3E0000}"/>
    <cellStyle name="Normal 10 6 3 6 2" xfId="42728" xr:uid="{00000000-0005-0000-0000-0000F09E0000}"/>
    <cellStyle name="Normal 10 6 3 7" xfId="28384" xr:uid="{00000000-0005-0000-0000-0000E19E0000}"/>
    <cellStyle name="Normal 10 6 4" xfId="3050" xr:uid="{00000000-0005-0000-0000-0000AE3E0000}"/>
    <cellStyle name="Normal 10 6 4 2" xfId="6640" xr:uid="{00000000-0005-0000-0000-0000AF3E0000}"/>
    <cellStyle name="Normal 10 6 4 2 2" xfId="20259" xr:uid="{00000000-0005-0000-0000-0000B03E0000}"/>
    <cellStyle name="Normal 10 6 4 2 2 2" xfId="42729" xr:uid="{00000000-0005-0000-0000-0000F39E0000}"/>
    <cellStyle name="Normal 10 6 4 2 3" xfId="20260" xr:uid="{00000000-0005-0000-0000-0000B13E0000}"/>
    <cellStyle name="Normal 10 6 4 2 3 2" xfId="42730" xr:uid="{00000000-0005-0000-0000-0000F49E0000}"/>
    <cellStyle name="Normal 10 6 4 2 4" xfId="20261" xr:uid="{00000000-0005-0000-0000-0000B23E0000}"/>
    <cellStyle name="Normal 10 6 4 2 4 2" xfId="42731" xr:uid="{00000000-0005-0000-0000-0000F59E0000}"/>
    <cellStyle name="Normal 10 6 4 2 5" xfId="30218" xr:uid="{00000000-0005-0000-0000-0000F29E0000}"/>
    <cellStyle name="Normal 10 6 4 3" xfId="9341" xr:uid="{00000000-0005-0000-0000-0000B33E0000}"/>
    <cellStyle name="Normal 10 6 4 3 2" xfId="31990" xr:uid="{00000000-0005-0000-0000-0000F69E0000}"/>
    <cellStyle name="Normal 10 6 4 4" xfId="20262" xr:uid="{00000000-0005-0000-0000-0000B43E0000}"/>
    <cellStyle name="Normal 10 6 4 4 2" xfId="42732" xr:uid="{00000000-0005-0000-0000-0000F79E0000}"/>
    <cellStyle name="Normal 10 6 4 5" xfId="20263" xr:uid="{00000000-0005-0000-0000-0000B53E0000}"/>
    <cellStyle name="Normal 10 6 4 5 2" xfId="42733" xr:uid="{00000000-0005-0000-0000-0000F89E0000}"/>
    <cellStyle name="Normal 10 6 4 6" xfId="28386" xr:uid="{00000000-0005-0000-0000-0000F19E0000}"/>
    <cellStyle name="Normal 10 6 5" xfId="3051" xr:uid="{00000000-0005-0000-0000-0000B63E0000}"/>
    <cellStyle name="Normal 10 6 5 2" xfId="6641" xr:uid="{00000000-0005-0000-0000-0000B73E0000}"/>
    <cellStyle name="Normal 10 6 5 2 2" xfId="20264" xr:uid="{00000000-0005-0000-0000-0000B83E0000}"/>
    <cellStyle name="Normal 10 6 5 2 2 2" xfId="42734" xr:uid="{00000000-0005-0000-0000-0000FB9E0000}"/>
    <cellStyle name="Normal 10 6 5 2 3" xfId="20265" xr:uid="{00000000-0005-0000-0000-0000B93E0000}"/>
    <cellStyle name="Normal 10 6 5 2 3 2" xfId="42735" xr:uid="{00000000-0005-0000-0000-0000FC9E0000}"/>
    <cellStyle name="Normal 10 6 5 2 4" xfId="20266" xr:uid="{00000000-0005-0000-0000-0000BA3E0000}"/>
    <cellStyle name="Normal 10 6 5 2 4 2" xfId="42736" xr:uid="{00000000-0005-0000-0000-0000FD9E0000}"/>
    <cellStyle name="Normal 10 6 5 2 5" xfId="30219" xr:uid="{00000000-0005-0000-0000-0000FA9E0000}"/>
    <cellStyle name="Normal 10 6 5 3" xfId="9342" xr:uid="{00000000-0005-0000-0000-0000BB3E0000}"/>
    <cellStyle name="Normal 10 6 5 3 2" xfId="31991" xr:uid="{00000000-0005-0000-0000-0000FE9E0000}"/>
    <cellStyle name="Normal 10 6 5 4" xfId="20267" xr:uid="{00000000-0005-0000-0000-0000BC3E0000}"/>
    <cellStyle name="Normal 10 6 5 4 2" xfId="42737" xr:uid="{00000000-0005-0000-0000-0000FF9E0000}"/>
    <cellStyle name="Normal 10 6 5 5" xfId="20268" xr:uid="{00000000-0005-0000-0000-0000BD3E0000}"/>
    <cellStyle name="Normal 10 6 5 5 2" xfId="42738" xr:uid="{00000000-0005-0000-0000-0000009F0000}"/>
    <cellStyle name="Normal 10 6 5 6" xfId="28387" xr:uid="{00000000-0005-0000-0000-0000F99E0000}"/>
    <cellStyle name="Normal 10 6 6" xfId="6635" xr:uid="{00000000-0005-0000-0000-0000BE3E0000}"/>
    <cellStyle name="Normal 10 6 6 2" xfId="20269" xr:uid="{00000000-0005-0000-0000-0000BF3E0000}"/>
    <cellStyle name="Normal 10 6 6 2 2" xfId="42739" xr:uid="{00000000-0005-0000-0000-0000029F0000}"/>
    <cellStyle name="Normal 10 6 6 3" xfId="20270" xr:uid="{00000000-0005-0000-0000-0000C03E0000}"/>
    <cellStyle name="Normal 10 6 6 3 2" xfId="42740" xr:uid="{00000000-0005-0000-0000-0000039F0000}"/>
    <cellStyle name="Normal 10 6 6 4" xfId="20271" xr:uid="{00000000-0005-0000-0000-0000C13E0000}"/>
    <cellStyle name="Normal 10 6 6 4 2" xfId="42741" xr:uid="{00000000-0005-0000-0000-0000049F0000}"/>
    <cellStyle name="Normal 10 6 6 5" xfId="30213" xr:uid="{00000000-0005-0000-0000-0000019F0000}"/>
    <cellStyle name="Normal 10 6 7" xfId="9336" xr:uid="{00000000-0005-0000-0000-0000C23E0000}"/>
    <cellStyle name="Normal 10 6 7 2" xfId="20272" xr:uid="{00000000-0005-0000-0000-0000C33E0000}"/>
    <cellStyle name="Normal 10 6 7 2 2" xfId="42742" xr:uid="{00000000-0005-0000-0000-0000069F0000}"/>
    <cellStyle name="Normal 10 6 7 3" xfId="20273" xr:uid="{00000000-0005-0000-0000-0000C43E0000}"/>
    <cellStyle name="Normal 10 6 7 3 2" xfId="42743" xr:uid="{00000000-0005-0000-0000-0000079F0000}"/>
    <cellStyle name="Normal 10 6 7 4" xfId="20274" xr:uid="{00000000-0005-0000-0000-0000C53E0000}"/>
    <cellStyle name="Normal 10 6 7 4 2" xfId="42744" xr:uid="{00000000-0005-0000-0000-0000089F0000}"/>
    <cellStyle name="Normal 10 6 7 5" xfId="31985" xr:uid="{00000000-0005-0000-0000-0000059F0000}"/>
    <cellStyle name="Normal 10 6 8" xfId="20275" xr:uid="{00000000-0005-0000-0000-0000C63E0000}"/>
    <cellStyle name="Normal 10 6 8 2" xfId="42745" xr:uid="{00000000-0005-0000-0000-0000099F0000}"/>
    <cellStyle name="Normal 10 6 9" xfId="20276" xr:uid="{00000000-0005-0000-0000-0000C73E0000}"/>
    <cellStyle name="Normal 10 6 9 2" xfId="42746" xr:uid="{00000000-0005-0000-0000-00000A9F0000}"/>
    <cellStyle name="Normal 10 7" xfId="3052" xr:uid="{00000000-0005-0000-0000-0000C83E0000}"/>
    <cellStyle name="Normal 10 7 2" xfId="3053" xr:uid="{00000000-0005-0000-0000-0000C93E0000}"/>
    <cellStyle name="Normal 10 7 2 2" xfId="6642" xr:uid="{00000000-0005-0000-0000-0000CA3E0000}"/>
    <cellStyle name="Normal 10 7 2 2 2" xfId="20277" xr:uid="{00000000-0005-0000-0000-0000CB3E0000}"/>
    <cellStyle name="Normal 10 7 2 2 2 2" xfId="42747" xr:uid="{00000000-0005-0000-0000-00000D9F0000}"/>
    <cellStyle name="Normal 10 7 2 2 3" xfId="20278" xr:uid="{00000000-0005-0000-0000-0000CC3E0000}"/>
    <cellStyle name="Normal 10 7 2 2 3 2" xfId="42748" xr:uid="{00000000-0005-0000-0000-00000E9F0000}"/>
    <cellStyle name="Normal 10 7 2 2 4" xfId="20279" xr:uid="{00000000-0005-0000-0000-0000CD3E0000}"/>
    <cellStyle name="Normal 10 7 2 2 4 2" xfId="42749" xr:uid="{00000000-0005-0000-0000-00000F9F0000}"/>
    <cellStyle name="Normal 10 7 2 2 5" xfId="30220" xr:uid="{00000000-0005-0000-0000-00000C9F0000}"/>
    <cellStyle name="Normal 10 7 2 3" xfId="9343" xr:uid="{00000000-0005-0000-0000-0000CE3E0000}"/>
    <cellStyle name="Normal 10 7 2 3 2" xfId="20280" xr:uid="{00000000-0005-0000-0000-0000CF3E0000}"/>
    <cellStyle name="Normal 10 7 2 3 2 2" xfId="42750" xr:uid="{00000000-0005-0000-0000-0000119F0000}"/>
    <cellStyle name="Normal 10 7 2 3 3" xfId="20281" xr:uid="{00000000-0005-0000-0000-0000D03E0000}"/>
    <cellStyle name="Normal 10 7 2 3 3 2" xfId="42751" xr:uid="{00000000-0005-0000-0000-0000129F0000}"/>
    <cellStyle name="Normal 10 7 2 3 4" xfId="20282" xr:uid="{00000000-0005-0000-0000-0000D13E0000}"/>
    <cellStyle name="Normal 10 7 2 3 4 2" xfId="42752" xr:uid="{00000000-0005-0000-0000-0000139F0000}"/>
    <cellStyle name="Normal 10 7 2 3 5" xfId="31992" xr:uid="{00000000-0005-0000-0000-0000109F0000}"/>
    <cellStyle name="Normal 10 7 2 4" xfId="20283" xr:uid="{00000000-0005-0000-0000-0000D23E0000}"/>
    <cellStyle name="Normal 10 7 2 4 2" xfId="42753" xr:uid="{00000000-0005-0000-0000-0000149F0000}"/>
    <cellStyle name="Normal 10 7 2 5" xfId="20284" xr:uid="{00000000-0005-0000-0000-0000D33E0000}"/>
    <cellStyle name="Normal 10 7 2 5 2" xfId="42754" xr:uid="{00000000-0005-0000-0000-0000159F0000}"/>
    <cellStyle name="Normal 10 7 2 6" xfId="20285" xr:uid="{00000000-0005-0000-0000-0000D43E0000}"/>
    <cellStyle name="Normal 10 7 2 6 2" xfId="42755" xr:uid="{00000000-0005-0000-0000-0000169F0000}"/>
    <cellStyle name="Normal 10 7 2 7" xfId="28388" xr:uid="{00000000-0005-0000-0000-00000B9F0000}"/>
    <cellStyle name="Normal 10 7 3" xfId="3054" xr:uid="{00000000-0005-0000-0000-0000D53E0000}"/>
    <cellStyle name="Normal 10 7 3 2" xfId="6643" xr:uid="{00000000-0005-0000-0000-0000D63E0000}"/>
    <cellStyle name="Normal 10 7 3 2 2" xfId="30221" xr:uid="{00000000-0005-0000-0000-0000189F0000}"/>
    <cellStyle name="Normal 10 7 3 3" xfId="9344" xr:uid="{00000000-0005-0000-0000-0000D73E0000}"/>
    <cellStyle name="Normal 10 7 3 3 2" xfId="31993" xr:uid="{00000000-0005-0000-0000-0000199F0000}"/>
    <cellStyle name="Normal 10 7 3 4" xfId="20286" xr:uid="{00000000-0005-0000-0000-0000D83E0000}"/>
    <cellStyle name="Normal 10 7 3 4 2" xfId="42756" xr:uid="{00000000-0005-0000-0000-00001A9F0000}"/>
    <cellStyle name="Normal 10 7 3 5" xfId="28389" xr:uid="{00000000-0005-0000-0000-0000179F0000}"/>
    <cellStyle name="Normal 10 7 4" xfId="20287" xr:uid="{00000000-0005-0000-0000-0000D93E0000}"/>
    <cellStyle name="Normal 10 7 4 2" xfId="20288" xr:uid="{00000000-0005-0000-0000-0000DA3E0000}"/>
    <cellStyle name="Normal 10 7 4 2 2" xfId="42758" xr:uid="{00000000-0005-0000-0000-00001C9F0000}"/>
    <cellStyle name="Normal 10 7 4 3" xfId="20289" xr:uid="{00000000-0005-0000-0000-0000DB3E0000}"/>
    <cellStyle name="Normal 10 7 4 3 2" xfId="42759" xr:uid="{00000000-0005-0000-0000-00001D9F0000}"/>
    <cellStyle name="Normal 10 7 4 4" xfId="20290" xr:uid="{00000000-0005-0000-0000-0000DC3E0000}"/>
    <cellStyle name="Normal 10 7 4 4 2" xfId="42760" xr:uid="{00000000-0005-0000-0000-00001E9F0000}"/>
    <cellStyle name="Normal 10 7 4 5" xfId="42757" xr:uid="{00000000-0005-0000-0000-00001B9F0000}"/>
    <cellStyle name="Normal 10 7 5" xfId="20291" xr:uid="{00000000-0005-0000-0000-0000DD3E0000}"/>
    <cellStyle name="Normal 10 7 5 2" xfId="42761" xr:uid="{00000000-0005-0000-0000-00001F9F0000}"/>
    <cellStyle name="Normal 10 7 6" xfId="20292" xr:uid="{00000000-0005-0000-0000-0000DE3E0000}"/>
    <cellStyle name="Normal 10 7 6 2" xfId="42762" xr:uid="{00000000-0005-0000-0000-0000209F0000}"/>
    <cellStyle name="Normal 10 7 7" xfId="20293" xr:uid="{00000000-0005-0000-0000-0000DF3E0000}"/>
    <cellStyle name="Normal 10 7 7 2" xfId="42763" xr:uid="{00000000-0005-0000-0000-0000219F0000}"/>
    <cellStyle name="Normal 10 8" xfId="3055" xr:uid="{00000000-0005-0000-0000-0000E03E0000}"/>
    <cellStyle name="Normal 10 8 2" xfId="3056" xr:uid="{00000000-0005-0000-0000-0000E13E0000}"/>
    <cellStyle name="Normal 10 8 2 2" xfId="6645" xr:uid="{00000000-0005-0000-0000-0000E23E0000}"/>
    <cellStyle name="Normal 10 8 2 2 2" xfId="20294" xr:uid="{00000000-0005-0000-0000-0000E33E0000}"/>
    <cellStyle name="Normal 10 8 2 2 2 2" xfId="42764" xr:uid="{00000000-0005-0000-0000-0000259F0000}"/>
    <cellStyle name="Normal 10 8 2 2 3" xfId="20295" xr:uid="{00000000-0005-0000-0000-0000E43E0000}"/>
    <cellStyle name="Normal 10 8 2 2 3 2" xfId="42765" xr:uid="{00000000-0005-0000-0000-0000269F0000}"/>
    <cellStyle name="Normal 10 8 2 2 4" xfId="20296" xr:uid="{00000000-0005-0000-0000-0000E53E0000}"/>
    <cellStyle name="Normal 10 8 2 2 4 2" xfId="42766" xr:uid="{00000000-0005-0000-0000-0000279F0000}"/>
    <cellStyle name="Normal 10 8 2 2 5" xfId="30223" xr:uid="{00000000-0005-0000-0000-0000249F0000}"/>
    <cellStyle name="Normal 10 8 2 3" xfId="9346" xr:uid="{00000000-0005-0000-0000-0000E63E0000}"/>
    <cellStyle name="Normal 10 8 2 3 2" xfId="31995" xr:uid="{00000000-0005-0000-0000-0000289F0000}"/>
    <cellStyle name="Normal 10 8 2 4" xfId="20297" xr:uid="{00000000-0005-0000-0000-0000E73E0000}"/>
    <cellStyle name="Normal 10 8 2 4 2" xfId="42767" xr:uid="{00000000-0005-0000-0000-0000299F0000}"/>
    <cellStyle name="Normal 10 8 2 5" xfId="20298" xr:uid="{00000000-0005-0000-0000-0000E83E0000}"/>
    <cellStyle name="Normal 10 8 2 5 2" xfId="42768" xr:uid="{00000000-0005-0000-0000-00002A9F0000}"/>
    <cellStyle name="Normal 10 8 2 6" xfId="28391" xr:uid="{00000000-0005-0000-0000-0000239F0000}"/>
    <cellStyle name="Normal 10 8 3" xfId="6644" xr:uid="{00000000-0005-0000-0000-0000E93E0000}"/>
    <cellStyle name="Normal 10 8 3 2" xfId="20299" xr:uid="{00000000-0005-0000-0000-0000EA3E0000}"/>
    <cellStyle name="Normal 10 8 3 2 2" xfId="42769" xr:uid="{00000000-0005-0000-0000-00002C9F0000}"/>
    <cellStyle name="Normal 10 8 3 3" xfId="20300" xr:uid="{00000000-0005-0000-0000-0000EB3E0000}"/>
    <cellStyle name="Normal 10 8 3 3 2" xfId="42770" xr:uid="{00000000-0005-0000-0000-00002D9F0000}"/>
    <cellStyle name="Normal 10 8 3 4" xfId="20301" xr:uid="{00000000-0005-0000-0000-0000EC3E0000}"/>
    <cellStyle name="Normal 10 8 3 4 2" xfId="42771" xr:uid="{00000000-0005-0000-0000-00002E9F0000}"/>
    <cellStyle name="Normal 10 8 3 5" xfId="30222" xr:uid="{00000000-0005-0000-0000-00002B9F0000}"/>
    <cellStyle name="Normal 10 8 4" xfId="9345" xr:uid="{00000000-0005-0000-0000-0000ED3E0000}"/>
    <cellStyle name="Normal 10 8 4 2" xfId="20302" xr:uid="{00000000-0005-0000-0000-0000EE3E0000}"/>
    <cellStyle name="Normal 10 8 4 2 2" xfId="42772" xr:uid="{00000000-0005-0000-0000-0000309F0000}"/>
    <cellStyle name="Normal 10 8 4 3" xfId="20303" xr:uid="{00000000-0005-0000-0000-0000EF3E0000}"/>
    <cellStyle name="Normal 10 8 4 3 2" xfId="42773" xr:uid="{00000000-0005-0000-0000-0000319F0000}"/>
    <cellStyle name="Normal 10 8 4 4" xfId="20304" xr:uid="{00000000-0005-0000-0000-0000F03E0000}"/>
    <cellStyle name="Normal 10 8 4 4 2" xfId="42774" xr:uid="{00000000-0005-0000-0000-0000329F0000}"/>
    <cellStyle name="Normal 10 8 4 5" xfId="31994" xr:uid="{00000000-0005-0000-0000-00002F9F0000}"/>
    <cellStyle name="Normal 10 8 5" xfId="20305" xr:uid="{00000000-0005-0000-0000-0000F13E0000}"/>
    <cellStyle name="Normal 10 8 5 2" xfId="42775" xr:uid="{00000000-0005-0000-0000-0000339F0000}"/>
    <cellStyle name="Normal 10 8 6" xfId="20306" xr:uid="{00000000-0005-0000-0000-0000F23E0000}"/>
    <cellStyle name="Normal 10 8 6 2" xfId="42776" xr:uid="{00000000-0005-0000-0000-0000349F0000}"/>
    <cellStyle name="Normal 10 8 7" xfId="20307" xr:uid="{00000000-0005-0000-0000-0000F33E0000}"/>
    <cellStyle name="Normal 10 8 7 2" xfId="42777" xr:uid="{00000000-0005-0000-0000-0000359F0000}"/>
    <cellStyle name="Normal 10 8 8" xfId="28390" xr:uid="{00000000-0005-0000-0000-0000229F0000}"/>
    <cellStyle name="Normal 10 9" xfId="5034" xr:uid="{00000000-0005-0000-0000-0000F43E0000}"/>
    <cellStyle name="Normal 10 9 2" xfId="8241" xr:uid="{00000000-0005-0000-0000-0000F53E0000}"/>
    <cellStyle name="Normal 10 9 2 2" xfId="30896" xr:uid="{00000000-0005-0000-0000-0000379F0000}"/>
    <cellStyle name="Normal 10 9 3" xfId="10019" xr:uid="{00000000-0005-0000-0000-0000F63E0000}"/>
    <cellStyle name="Normal 10 9 3 2" xfId="20308" xr:uid="{00000000-0005-0000-0000-0000F73E0000}"/>
    <cellStyle name="Normal 10 9 3 2 2" xfId="42778" xr:uid="{00000000-0005-0000-0000-0000399F0000}"/>
    <cellStyle name="Normal 10 9 3 3" xfId="20309" xr:uid="{00000000-0005-0000-0000-0000F83E0000}"/>
    <cellStyle name="Normal 10 9 3 3 2" xfId="42779" xr:uid="{00000000-0005-0000-0000-00003A9F0000}"/>
    <cellStyle name="Normal 10 9 3 4" xfId="32668" xr:uid="{00000000-0005-0000-0000-0000389F0000}"/>
    <cellStyle name="Normal 10 9 4" xfId="29075" xr:uid="{00000000-0005-0000-0000-0000369F0000}"/>
    <cellStyle name="Normal 11" xfId="3057" xr:uid="{00000000-0005-0000-0000-0000F93E0000}"/>
    <cellStyle name="Normal 11 2" xfId="3058" xr:uid="{00000000-0005-0000-0000-0000FA3E0000}"/>
    <cellStyle name="Normal 11 2 10" xfId="28392" xr:uid="{00000000-0005-0000-0000-00003B9F0000}"/>
    <cellStyle name="Normal 11 2 2" xfId="3059" xr:uid="{00000000-0005-0000-0000-0000FB3E0000}"/>
    <cellStyle name="Normal 11 2 2 2" xfId="3060" xr:uid="{00000000-0005-0000-0000-0000FC3E0000}"/>
    <cellStyle name="Normal 11 2 2 2 2" xfId="6648" xr:uid="{00000000-0005-0000-0000-0000FD3E0000}"/>
    <cellStyle name="Normal 11 2 2 2 2 2" xfId="20310" xr:uid="{00000000-0005-0000-0000-0000FE3E0000}"/>
    <cellStyle name="Normal 11 2 2 2 2 2 2" xfId="42780" xr:uid="{00000000-0005-0000-0000-00003F9F0000}"/>
    <cellStyle name="Normal 11 2 2 2 2 3" xfId="20311" xr:uid="{00000000-0005-0000-0000-0000FF3E0000}"/>
    <cellStyle name="Normal 11 2 2 2 2 3 2" xfId="42781" xr:uid="{00000000-0005-0000-0000-0000409F0000}"/>
    <cellStyle name="Normal 11 2 2 2 2 4" xfId="20312" xr:uid="{00000000-0005-0000-0000-0000003F0000}"/>
    <cellStyle name="Normal 11 2 2 2 2 4 2" xfId="42782" xr:uid="{00000000-0005-0000-0000-0000419F0000}"/>
    <cellStyle name="Normal 11 2 2 2 2 5" xfId="30226" xr:uid="{00000000-0005-0000-0000-00003E9F0000}"/>
    <cellStyle name="Normal 11 2 2 2 3" xfId="9349" xr:uid="{00000000-0005-0000-0000-0000013F0000}"/>
    <cellStyle name="Normal 11 2 2 2 3 2" xfId="31998" xr:uid="{00000000-0005-0000-0000-0000429F0000}"/>
    <cellStyle name="Normal 11 2 2 2 4" xfId="20313" xr:uid="{00000000-0005-0000-0000-0000023F0000}"/>
    <cellStyle name="Normal 11 2 2 2 4 2" xfId="42783" xr:uid="{00000000-0005-0000-0000-0000439F0000}"/>
    <cellStyle name="Normal 11 2 2 2 5" xfId="20314" xr:uid="{00000000-0005-0000-0000-0000033F0000}"/>
    <cellStyle name="Normal 11 2 2 2 5 2" xfId="42784" xr:uid="{00000000-0005-0000-0000-0000449F0000}"/>
    <cellStyle name="Normal 11 2 2 2 6" xfId="28394" xr:uid="{00000000-0005-0000-0000-00003D9F0000}"/>
    <cellStyle name="Normal 11 2 2 3" xfId="6647" xr:uid="{00000000-0005-0000-0000-0000043F0000}"/>
    <cellStyle name="Normal 11 2 2 3 2" xfId="20315" xr:uid="{00000000-0005-0000-0000-0000053F0000}"/>
    <cellStyle name="Normal 11 2 2 3 2 2" xfId="42785" xr:uid="{00000000-0005-0000-0000-0000469F0000}"/>
    <cellStyle name="Normal 11 2 2 3 3" xfId="20316" xr:uid="{00000000-0005-0000-0000-0000063F0000}"/>
    <cellStyle name="Normal 11 2 2 3 3 2" xfId="42786" xr:uid="{00000000-0005-0000-0000-0000479F0000}"/>
    <cellStyle name="Normal 11 2 2 3 4" xfId="20317" xr:uid="{00000000-0005-0000-0000-0000073F0000}"/>
    <cellStyle name="Normal 11 2 2 3 4 2" xfId="42787" xr:uid="{00000000-0005-0000-0000-0000489F0000}"/>
    <cellStyle name="Normal 11 2 2 3 5" xfId="30225" xr:uid="{00000000-0005-0000-0000-0000459F0000}"/>
    <cellStyle name="Normal 11 2 2 4" xfId="9348" xr:uid="{00000000-0005-0000-0000-0000083F0000}"/>
    <cellStyle name="Normal 11 2 2 4 2" xfId="31997" xr:uid="{00000000-0005-0000-0000-0000499F0000}"/>
    <cellStyle name="Normal 11 2 2 5" xfId="20318" xr:uid="{00000000-0005-0000-0000-0000093F0000}"/>
    <cellStyle name="Normal 11 2 2 5 2" xfId="42788" xr:uid="{00000000-0005-0000-0000-00004A9F0000}"/>
    <cellStyle name="Normal 11 2 2 6" xfId="20319" xr:uid="{00000000-0005-0000-0000-00000A3F0000}"/>
    <cellStyle name="Normal 11 2 2 6 2" xfId="42789" xr:uid="{00000000-0005-0000-0000-00004B9F0000}"/>
    <cellStyle name="Normal 11 2 2 7" xfId="28393" xr:uid="{00000000-0005-0000-0000-00003C9F0000}"/>
    <cellStyle name="Normal 11 2 3" xfId="3061" xr:uid="{00000000-0005-0000-0000-00000B3F0000}"/>
    <cellStyle name="Normal 11 2 3 2" xfId="3062" xr:uid="{00000000-0005-0000-0000-00000C3F0000}"/>
    <cellStyle name="Normal 11 2 3 2 2" xfId="6650" xr:uid="{00000000-0005-0000-0000-00000D3F0000}"/>
    <cellStyle name="Normal 11 2 3 2 2 2" xfId="20320" xr:uid="{00000000-0005-0000-0000-00000E3F0000}"/>
    <cellStyle name="Normal 11 2 3 2 2 2 2" xfId="42790" xr:uid="{00000000-0005-0000-0000-00004F9F0000}"/>
    <cellStyle name="Normal 11 2 3 2 2 3" xfId="20321" xr:uid="{00000000-0005-0000-0000-00000F3F0000}"/>
    <cellStyle name="Normal 11 2 3 2 2 3 2" xfId="42791" xr:uid="{00000000-0005-0000-0000-0000509F0000}"/>
    <cellStyle name="Normal 11 2 3 2 2 4" xfId="20322" xr:uid="{00000000-0005-0000-0000-0000103F0000}"/>
    <cellStyle name="Normal 11 2 3 2 2 4 2" xfId="42792" xr:uid="{00000000-0005-0000-0000-0000519F0000}"/>
    <cellStyle name="Normal 11 2 3 2 2 5" xfId="30228" xr:uid="{00000000-0005-0000-0000-00004E9F0000}"/>
    <cellStyle name="Normal 11 2 3 2 3" xfId="9351" xr:uid="{00000000-0005-0000-0000-0000113F0000}"/>
    <cellStyle name="Normal 11 2 3 2 3 2" xfId="32000" xr:uid="{00000000-0005-0000-0000-0000529F0000}"/>
    <cellStyle name="Normal 11 2 3 2 4" xfId="20323" xr:uid="{00000000-0005-0000-0000-0000123F0000}"/>
    <cellStyle name="Normal 11 2 3 2 4 2" xfId="42793" xr:uid="{00000000-0005-0000-0000-0000539F0000}"/>
    <cellStyle name="Normal 11 2 3 2 5" xfId="20324" xr:uid="{00000000-0005-0000-0000-0000133F0000}"/>
    <cellStyle name="Normal 11 2 3 2 5 2" xfId="42794" xr:uid="{00000000-0005-0000-0000-0000549F0000}"/>
    <cellStyle name="Normal 11 2 3 2 6" xfId="28396" xr:uid="{00000000-0005-0000-0000-00004D9F0000}"/>
    <cellStyle name="Normal 11 2 3 3" xfId="6649" xr:uid="{00000000-0005-0000-0000-0000143F0000}"/>
    <cellStyle name="Normal 11 2 3 3 2" xfId="20325" xr:uid="{00000000-0005-0000-0000-0000153F0000}"/>
    <cellStyle name="Normal 11 2 3 3 2 2" xfId="42795" xr:uid="{00000000-0005-0000-0000-0000569F0000}"/>
    <cellStyle name="Normal 11 2 3 3 3" xfId="20326" xr:uid="{00000000-0005-0000-0000-0000163F0000}"/>
    <cellStyle name="Normal 11 2 3 3 3 2" xfId="42796" xr:uid="{00000000-0005-0000-0000-0000579F0000}"/>
    <cellStyle name="Normal 11 2 3 3 4" xfId="20327" xr:uid="{00000000-0005-0000-0000-0000173F0000}"/>
    <cellStyle name="Normal 11 2 3 3 4 2" xfId="42797" xr:uid="{00000000-0005-0000-0000-0000589F0000}"/>
    <cellStyle name="Normal 11 2 3 3 5" xfId="30227" xr:uid="{00000000-0005-0000-0000-0000559F0000}"/>
    <cellStyle name="Normal 11 2 3 4" xfId="9350" xr:uid="{00000000-0005-0000-0000-0000183F0000}"/>
    <cellStyle name="Normal 11 2 3 4 2" xfId="31999" xr:uid="{00000000-0005-0000-0000-0000599F0000}"/>
    <cellStyle name="Normal 11 2 3 5" xfId="20328" xr:uid="{00000000-0005-0000-0000-0000193F0000}"/>
    <cellStyle name="Normal 11 2 3 5 2" xfId="42798" xr:uid="{00000000-0005-0000-0000-00005A9F0000}"/>
    <cellStyle name="Normal 11 2 3 6" xfId="20329" xr:uid="{00000000-0005-0000-0000-00001A3F0000}"/>
    <cellStyle name="Normal 11 2 3 6 2" xfId="42799" xr:uid="{00000000-0005-0000-0000-00005B9F0000}"/>
    <cellStyle name="Normal 11 2 3 7" xfId="28395" xr:uid="{00000000-0005-0000-0000-00004C9F0000}"/>
    <cellStyle name="Normal 11 2 4" xfId="3063" xr:uid="{00000000-0005-0000-0000-00001B3F0000}"/>
    <cellStyle name="Normal 11 2 4 2" xfId="6651" xr:uid="{00000000-0005-0000-0000-00001C3F0000}"/>
    <cellStyle name="Normal 11 2 4 2 2" xfId="20330" xr:uid="{00000000-0005-0000-0000-00001D3F0000}"/>
    <cellStyle name="Normal 11 2 4 2 2 2" xfId="42800" xr:uid="{00000000-0005-0000-0000-00005E9F0000}"/>
    <cellStyle name="Normal 11 2 4 2 3" xfId="20331" xr:uid="{00000000-0005-0000-0000-00001E3F0000}"/>
    <cellStyle name="Normal 11 2 4 2 3 2" xfId="42801" xr:uid="{00000000-0005-0000-0000-00005F9F0000}"/>
    <cellStyle name="Normal 11 2 4 2 4" xfId="20332" xr:uid="{00000000-0005-0000-0000-00001F3F0000}"/>
    <cellStyle name="Normal 11 2 4 2 4 2" xfId="42802" xr:uid="{00000000-0005-0000-0000-0000609F0000}"/>
    <cellStyle name="Normal 11 2 4 2 5" xfId="30229" xr:uid="{00000000-0005-0000-0000-00005D9F0000}"/>
    <cellStyle name="Normal 11 2 4 3" xfId="9352" xr:uid="{00000000-0005-0000-0000-0000203F0000}"/>
    <cellStyle name="Normal 11 2 4 3 2" xfId="32001" xr:uid="{00000000-0005-0000-0000-0000619F0000}"/>
    <cellStyle name="Normal 11 2 4 4" xfId="20333" xr:uid="{00000000-0005-0000-0000-0000213F0000}"/>
    <cellStyle name="Normal 11 2 4 4 2" xfId="42803" xr:uid="{00000000-0005-0000-0000-0000629F0000}"/>
    <cellStyle name="Normal 11 2 4 5" xfId="20334" xr:uid="{00000000-0005-0000-0000-0000223F0000}"/>
    <cellStyle name="Normal 11 2 4 5 2" xfId="42804" xr:uid="{00000000-0005-0000-0000-0000639F0000}"/>
    <cellStyle name="Normal 11 2 4 6" xfId="28397" xr:uid="{00000000-0005-0000-0000-00005C9F0000}"/>
    <cellStyle name="Normal 11 2 5" xfId="3064" xr:uid="{00000000-0005-0000-0000-0000233F0000}"/>
    <cellStyle name="Normal 11 2 5 2" xfId="6652" xr:uid="{00000000-0005-0000-0000-0000243F0000}"/>
    <cellStyle name="Normal 11 2 5 2 2" xfId="20335" xr:uid="{00000000-0005-0000-0000-0000253F0000}"/>
    <cellStyle name="Normal 11 2 5 2 2 2" xfId="42805" xr:uid="{00000000-0005-0000-0000-0000669F0000}"/>
    <cellStyle name="Normal 11 2 5 2 3" xfId="20336" xr:uid="{00000000-0005-0000-0000-0000263F0000}"/>
    <cellStyle name="Normal 11 2 5 2 3 2" xfId="42806" xr:uid="{00000000-0005-0000-0000-0000679F0000}"/>
    <cellStyle name="Normal 11 2 5 2 4" xfId="20337" xr:uid="{00000000-0005-0000-0000-0000273F0000}"/>
    <cellStyle name="Normal 11 2 5 2 4 2" xfId="42807" xr:uid="{00000000-0005-0000-0000-0000689F0000}"/>
    <cellStyle name="Normal 11 2 5 2 5" xfId="30230" xr:uid="{00000000-0005-0000-0000-0000659F0000}"/>
    <cellStyle name="Normal 11 2 5 3" xfId="9353" xr:uid="{00000000-0005-0000-0000-0000283F0000}"/>
    <cellStyle name="Normal 11 2 5 3 2" xfId="32002" xr:uid="{00000000-0005-0000-0000-0000699F0000}"/>
    <cellStyle name="Normal 11 2 5 4" xfId="20338" xr:uid="{00000000-0005-0000-0000-0000293F0000}"/>
    <cellStyle name="Normal 11 2 5 4 2" xfId="42808" xr:uid="{00000000-0005-0000-0000-00006A9F0000}"/>
    <cellStyle name="Normal 11 2 5 5" xfId="20339" xr:uid="{00000000-0005-0000-0000-00002A3F0000}"/>
    <cellStyle name="Normal 11 2 5 5 2" xfId="42809" xr:uid="{00000000-0005-0000-0000-00006B9F0000}"/>
    <cellStyle name="Normal 11 2 5 6" xfId="28398" xr:uid="{00000000-0005-0000-0000-0000649F0000}"/>
    <cellStyle name="Normal 11 2 6" xfId="6646" xr:uid="{00000000-0005-0000-0000-00002B3F0000}"/>
    <cellStyle name="Normal 11 2 6 2" xfId="20340" xr:uid="{00000000-0005-0000-0000-00002C3F0000}"/>
    <cellStyle name="Normal 11 2 6 2 2" xfId="42810" xr:uid="{00000000-0005-0000-0000-00006D9F0000}"/>
    <cellStyle name="Normal 11 2 6 3" xfId="20341" xr:uid="{00000000-0005-0000-0000-00002D3F0000}"/>
    <cellStyle name="Normal 11 2 6 3 2" xfId="42811" xr:uid="{00000000-0005-0000-0000-00006E9F0000}"/>
    <cellStyle name="Normal 11 2 6 4" xfId="20342" xr:uid="{00000000-0005-0000-0000-00002E3F0000}"/>
    <cellStyle name="Normal 11 2 6 4 2" xfId="42812" xr:uid="{00000000-0005-0000-0000-00006F9F0000}"/>
    <cellStyle name="Normal 11 2 6 5" xfId="30224" xr:uid="{00000000-0005-0000-0000-00006C9F0000}"/>
    <cellStyle name="Normal 11 2 7" xfId="9347" xr:uid="{00000000-0005-0000-0000-00002F3F0000}"/>
    <cellStyle name="Normal 11 2 7 2" xfId="31996" xr:uid="{00000000-0005-0000-0000-0000709F0000}"/>
    <cellStyle name="Normal 11 2 8" xfId="20343" xr:uid="{00000000-0005-0000-0000-0000303F0000}"/>
    <cellStyle name="Normal 11 2 8 2" xfId="42813" xr:uid="{00000000-0005-0000-0000-0000719F0000}"/>
    <cellStyle name="Normal 11 2 9" xfId="20344" xr:uid="{00000000-0005-0000-0000-0000313F0000}"/>
    <cellStyle name="Normal 11 2 9 2" xfId="42814" xr:uid="{00000000-0005-0000-0000-0000729F0000}"/>
    <cellStyle name="Normal 11 3" xfId="3065" xr:uid="{00000000-0005-0000-0000-0000323F0000}"/>
    <cellStyle name="Normal 11 3 2" xfId="3066" xr:uid="{00000000-0005-0000-0000-0000333F0000}"/>
    <cellStyle name="Normal 11 3 2 2" xfId="6653" xr:uid="{00000000-0005-0000-0000-0000343F0000}"/>
    <cellStyle name="Normal 11 4" xfId="3067" xr:uid="{00000000-0005-0000-0000-0000353F0000}"/>
    <cellStyle name="Normal 11 4 2" xfId="3068" xr:uid="{00000000-0005-0000-0000-0000363F0000}"/>
    <cellStyle name="Normal 11 4 2 2" xfId="6655" xr:uid="{00000000-0005-0000-0000-0000373F0000}"/>
    <cellStyle name="Normal 11 4 2 2 2" xfId="20345" xr:uid="{00000000-0005-0000-0000-0000383F0000}"/>
    <cellStyle name="Normal 11 4 2 2 2 2" xfId="42815" xr:uid="{00000000-0005-0000-0000-0000769F0000}"/>
    <cellStyle name="Normal 11 4 2 2 3" xfId="20346" xr:uid="{00000000-0005-0000-0000-0000393F0000}"/>
    <cellStyle name="Normal 11 4 2 2 3 2" xfId="42816" xr:uid="{00000000-0005-0000-0000-0000779F0000}"/>
    <cellStyle name="Normal 11 4 2 2 4" xfId="20347" xr:uid="{00000000-0005-0000-0000-00003A3F0000}"/>
    <cellStyle name="Normal 11 4 2 2 4 2" xfId="42817" xr:uid="{00000000-0005-0000-0000-0000789F0000}"/>
    <cellStyle name="Normal 11 4 2 2 5" xfId="30232" xr:uid="{00000000-0005-0000-0000-0000759F0000}"/>
    <cellStyle name="Normal 11 4 2 3" xfId="9355" xr:uid="{00000000-0005-0000-0000-00003B3F0000}"/>
    <cellStyle name="Normal 11 4 2 3 2" xfId="32004" xr:uid="{00000000-0005-0000-0000-0000799F0000}"/>
    <cellStyle name="Normal 11 4 2 4" xfId="20348" xr:uid="{00000000-0005-0000-0000-00003C3F0000}"/>
    <cellStyle name="Normal 11 4 2 4 2" xfId="42818" xr:uid="{00000000-0005-0000-0000-00007A9F0000}"/>
    <cellStyle name="Normal 11 4 2 5" xfId="20349" xr:uid="{00000000-0005-0000-0000-00003D3F0000}"/>
    <cellStyle name="Normal 11 4 2 5 2" xfId="42819" xr:uid="{00000000-0005-0000-0000-00007B9F0000}"/>
    <cellStyle name="Normal 11 4 2 6" xfId="28400" xr:uid="{00000000-0005-0000-0000-0000749F0000}"/>
    <cellStyle name="Normal 11 4 3" xfId="6654" xr:uid="{00000000-0005-0000-0000-00003E3F0000}"/>
    <cellStyle name="Normal 11 4 3 2" xfId="20350" xr:uid="{00000000-0005-0000-0000-00003F3F0000}"/>
    <cellStyle name="Normal 11 4 3 2 2" xfId="42820" xr:uid="{00000000-0005-0000-0000-00007D9F0000}"/>
    <cellStyle name="Normal 11 4 3 3" xfId="20351" xr:uid="{00000000-0005-0000-0000-0000403F0000}"/>
    <cellStyle name="Normal 11 4 3 3 2" xfId="42821" xr:uid="{00000000-0005-0000-0000-00007E9F0000}"/>
    <cellStyle name="Normal 11 4 3 4" xfId="20352" xr:uid="{00000000-0005-0000-0000-0000413F0000}"/>
    <cellStyle name="Normal 11 4 3 4 2" xfId="42822" xr:uid="{00000000-0005-0000-0000-00007F9F0000}"/>
    <cellStyle name="Normal 11 4 3 5" xfId="30231" xr:uid="{00000000-0005-0000-0000-00007C9F0000}"/>
    <cellStyle name="Normal 11 4 4" xfId="9354" xr:uid="{00000000-0005-0000-0000-0000423F0000}"/>
    <cellStyle name="Normal 11 4 4 2" xfId="32003" xr:uid="{00000000-0005-0000-0000-0000809F0000}"/>
    <cellStyle name="Normal 11 4 5" xfId="20353" xr:uid="{00000000-0005-0000-0000-0000433F0000}"/>
    <cellStyle name="Normal 11 4 5 2" xfId="42823" xr:uid="{00000000-0005-0000-0000-0000819F0000}"/>
    <cellStyle name="Normal 11 4 6" xfId="20354" xr:uid="{00000000-0005-0000-0000-0000443F0000}"/>
    <cellStyle name="Normal 11 4 6 2" xfId="42824" xr:uid="{00000000-0005-0000-0000-0000829F0000}"/>
    <cellStyle name="Normal 11 4 7" xfId="28399" xr:uid="{00000000-0005-0000-0000-0000739F0000}"/>
    <cellStyle name="Normal 11 5" xfId="3069" xr:uid="{00000000-0005-0000-0000-0000453F0000}"/>
    <cellStyle name="Normal 11 5 2" xfId="6656" xr:uid="{00000000-0005-0000-0000-0000463F0000}"/>
    <cellStyle name="Normal 11 5 2 2" xfId="20355" xr:uid="{00000000-0005-0000-0000-0000473F0000}"/>
    <cellStyle name="Normal 11 5 2 2 2" xfId="42825" xr:uid="{00000000-0005-0000-0000-0000859F0000}"/>
    <cellStyle name="Normal 11 5 2 3" xfId="20356" xr:uid="{00000000-0005-0000-0000-0000483F0000}"/>
    <cellStyle name="Normal 11 5 2 3 2" xfId="42826" xr:uid="{00000000-0005-0000-0000-0000869F0000}"/>
    <cellStyle name="Normal 11 5 2 4" xfId="20357" xr:uid="{00000000-0005-0000-0000-0000493F0000}"/>
    <cellStyle name="Normal 11 5 2 4 2" xfId="42827" xr:uid="{00000000-0005-0000-0000-0000879F0000}"/>
    <cellStyle name="Normal 11 5 2 5" xfId="30233" xr:uid="{00000000-0005-0000-0000-0000849F0000}"/>
    <cellStyle name="Normal 11 5 3" xfId="9356" xr:uid="{00000000-0005-0000-0000-00004A3F0000}"/>
    <cellStyle name="Normal 11 5 3 2" xfId="32005" xr:uid="{00000000-0005-0000-0000-0000889F0000}"/>
    <cellStyle name="Normal 11 5 4" xfId="20358" xr:uid="{00000000-0005-0000-0000-00004B3F0000}"/>
    <cellStyle name="Normal 11 5 4 2" xfId="42828" xr:uid="{00000000-0005-0000-0000-0000899F0000}"/>
    <cellStyle name="Normal 11 5 5" xfId="20359" xr:uid="{00000000-0005-0000-0000-00004C3F0000}"/>
    <cellStyle name="Normal 11 5 5 2" xfId="42829" xr:uid="{00000000-0005-0000-0000-00008A9F0000}"/>
    <cellStyle name="Normal 11 5 6" xfId="28401" xr:uid="{00000000-0005-0000-0000-0000839F0000}"/>
    <cellStyle name="Normal 11 6" xfId="5038" xr:uid="{00000000-0005-0000-0000-00004D3F0000}"/>
    <cellStyle name="Normal 11 6 2" xfId="8245" xr:uid="{00000000-0005-0000-0000-00004E3F0000}"/>
    <cellStyle name="Normal 11 6 2 2" xfId="30900" xr:uid="{00000000-0005-0000-0000-00008C9F0000}"/>
    <cellStyle name="Normal 11 6 3" xfId="10023" xr:uid="{00000000-0005-0000-0000-00004F3F0000}"/>
    <cellStyle name="Normal 11 6 3 2" xfId="32672" xr:uid="{00000000-0005-0000-0000-00008D9F0000}"/>
    <cellStyle name="Normal 11 6 4" xfId="29079" xr:uid="{00000000-0005-0000-0000-00008B9F0000}"/>
    <cellStyle name="Normal 12" xfId="3070" xr:uid="{00000000-0005-0000-0000-0000503F0000}"/>
    <cellStyle name="Normal 12 2" xfId="3071" xr:uid="{00000000-0005-0000-0000-0000513F0000}"/>
    <cellStyle name="Normal 12 2 2" xfId="3072" xr:uid="{00000000-0005-0000-0000-0000523F0000}"/>
    <cellStyle name="Normal 12 2 2 2" xfId="6658" xr:uid="{00000000-0005-0000-0000-0000533F0000}"/>
    <cellStyle name="Normal 12 2 3" xfId="3073" xr:uid="{00000000-0005-0000-0000-0000543F0000}"/>
    <cellStyle name="Normal 12 2 3 2" xfId="3074" xr:uid="{00000000-0005-0000-0000-0000553F0000}"/>
    <cellStyle name="Normal 12 2 3 2 2" xfId="6660" xr:uid="{00000000-0005-0000-0000-0000563F0000}"/>
    <cellStyle name="Normal 12 2 3 2 2 2" xfId="20360" xr:uid="{00000000-0005-0000-0000-0000573F0000}"/>
    <cellStyle name="Normal 12 2 3 2 2 2 2" xfId="42830" xr:uid="{00000000-0005-0000-0000-0000929F0000}"/>
    <cellStyle name="Normal 12 2 3 2 2 3" xfId="20361" xr:uid="{00000000-0005-0000-0000-0000583F0000}"/>
    <cellStyle name="Normal 12 2 3 2 2 3 2" xfId="42831" xr:uid="{00000000-0005-0000-0000-0000939F0000}"/>
    <cellStyle name="Normal 12 2 3 2 2 4" xfId="20362" xr:uid="{00000000-0005-0000-0000-0000593F0000}"/>
    <cellStyle name="Normal 12 2 3 2 2 4 2" xfId="42832" xr:uid="{00000000-0005-0000-0000-0000949F0000}"/>
    <cellStyle name="Normal 12 2 3 2 2 5" xfId="30236" xr:uid="{00000000-0005-0000-0000-0000919F0000}"/>
    <cellStyle name="Normal 12 2 3 2 3" xfId="9359" xr:uid="{00000000-0005-0000-0000-00005A3F0000}"/>
    <cellStyle name="Normal 12 2 3 2 3 2" xfId="32008" xr:uid="{00000000-0005-0000-0000-0000959F0000}"/>
    <cellStyle name="Normal 12 2 3 2 4" xfId="20363" xr:uid="{00000000-0005-0000-0000-00005B3F0000}"/>
    <cellStyle name="Normal 12 2 3 2 4 2" xfId="42833" xr:uid="{00000000-0005-0000-0000-0000969F0000}"/>
    <cellStyle name="Normal 12 2 3 2 5" xfId="20364" xr:uid="{00000000-0005-0000-0000-00005C3F0000}"/>
    <cellStyle name="Normal 12 2 3 2 5 2" xfId="42834" xr:uid="{00000000-0005-0000-0000-0000979F0000}"/>
    <cellStyle name="Normal 12 2 3 2 6" xfId="28404" xr:uid="{00000000-0005-0000-0000-0000909F0000}"/>
    <cellStyle name="Normal 12 2 3 3" xfId="6659" xr:uid="{00000000-0005-0000-0000-00005D3F0000}"/>
    <cellStyle name="Normal 12 2 3 3 2" xfId="20365" xr:uid="{00000000-0005-0000-0000-00005E3F0000}"/>
    <cellStyle name="Normal 12 2 3 3 2 2" xfId="42835" xr:uid="{00000000-0005-0000-0000-0000999F0000}"/>
    <cellStyle name="Normal 12 2 3 3 3" xfId="20366" xr:uid="{00000000-0005-0000-0000-00005F3F0000}"/>
    <cellStyle name="Normal 12 2 3 3 3 2" xfId="42836" xr:uid="{00000000-0005-0000-0000-00009A9F0000}"/>
    <cellStyle name="Normal 12 2 3 3 4" xfId="20367" xr:uid="{00000000-0005-0000-0000-0000603F0000}"/>
    <cellStyle name="Normal 12 2 3 3 4 2" xfId="42837" xr:uid="{00000000-0005-0000-0000-00009B9F0000}"/>
    <cellStyle name="Normal 12 2 3 3 5" xfId="30235" xr:uid="{00000000-0005-0000-0000-0000989F0000}"/>
    <cellStyle name="Normal 12 2 3 4" xfId="9358" xr:uid="{00000000-0005-0000-0000-0000613F0000}"/>
    <cellStyle name="Normal 12 2 3 4 2" xfId="32007" xr:uid="{00000000-0005-0000-0000-00009C9F0000}"/>
    <cellStyle name="Normal 12 2 3 5" xfId="20368" xr:uid="{00000000-0005-0000-0000-0000623F0000}"/>
    <cellStyle name="Normal 12 2 3 5 2" xfId="42838" xr:uid="{00000000-0005-0000-0000-00009D9F0000}"/>
    <cellStyle name="Normal 12 2 3 6" xfId="20369" xr:uid="{00000000-0005-0000-0000-0000633F0000}"/>
    <cellStyle name="Normal 12 2 3 6 2" xfId="42839" xr:uid="{00000000-0005-0000-0000-00009E9F0000}"/>
    <cellStyle name="Normal 12 2 3 7" xfId="28403" xr:uid="{00000000-0005-0000-0000-00008F9F0000}"/>
    <cellStyle name="Normal 12 2 4" xfId="3075" xr:uid="{00000000-0005-0000-0000-0000643F0000}"/>
    <cellStyle name="Normal 12 2 4 2" xfId="3076" xr:uid="{00000000-0005-0000-0000-0000653F0000}"/>
    <cellStyle name="Normal 12 2 4 2 2" xfId="6662" xr:uid="{00000000-0005-0000-0000-0000663F0000}"/>
    <cellStyle name="Normal 12 2 4 2 2 2" xfId="20370" xr:uid="{00000000-0005-0000-0000-0000673F0000}"/>
    <cellStyle name="Normal 12 2 4 2 2 2 2" xfId="42840" xr:uid="{00000000-0005-0000-0000-0000A29F0000}"/>
    <cellStyle name="Normal 12 2 4 2 2 3" xfId="20371" xr:uid="{00000000-0005-0000-0000-0000683F0000}"/>
    <cellStyle name="Normal 12 2 4 2 2 3 2" xfId="42841" xr:uid="{00000000-0005-0000-0000-0000A39F0000}"/>
    <cellStyle name="Normal 12 2 4 2 2 4" xfId="20372" xr:uid="{00000000-0005-0000-0000-0000693F0000}"/>
    <cellStyle name="Normal 12 2 4 2 2 4 2" xfId="42842" xr:uid="{00000000-0005-0000-0000-0000A49F0000}"/>
    <cellStyle name="Normal 12 2 4 2 2 5" xfId="30238" xr:uid="{00000000-0005-0000-0000-0000A19F0000}"/>
    <cellStyle name="Normal 12 2 4 2 3" xfId="9361" xr:uid="{00000000-0005-0000-0000-00006A3F0000}"/>
    <cellStyle name="Normal 12 2 4 2 3 2" xfId="32010" xr:uid="{00000000-0005-0000-0000-0000A59F0000}"/>
    <cellStyle name="Normal 12 2 4 2 4" xfId="20373" xr:uid="{00000000-0005-0000-0000-00006B3F0000}"/>
    <cellStyle name="Normal 12 2 4 2 4 2" xfId="42843" xr:uid="{00000000-0005-0000-0000-0000A69F0000}"/>
    <cellStyle name="Normal 12 2 4 2 5" xfId="20374" xr:uid="{00000000-0005-0000-0000-00006C3F0000}"/>
    <cellStyle name="Normal 12 2 4 2 5 2" xfId="42844" xr:uid="{00000000-0005-0000-0000-0000A79F0000}"/>
    <cellStyle name="Normal 12 2 4 2 6" xfId="28406" xr:uid="{00000000-0005-0000-0000-0000A09F0000}"/>
    <cellStyle name="Normal 12 2 4 3" xfId="6661" xr:uid="{00000000-0005-0000-0000-00006D3F0000}"/>
    <cellStyle name="Normal 12 2 4 3 2" xfId="20375" xr:uid="{00000000-0005-0000-0000-00006E3F0000}"/>
    <cellStyle name="Normal 12 2 4 3 2 2" xfId="42845" xr:uid="{00000000-0005-0000-0000-0000A99F0000}"/>
    <cellStyle name="Normal 12 2 4 3 3" xfId="20376" xr:uid="{00000000-0005-0000-0000-00006F3F0000}"/>
    <cellStyle name="Normal 12 2 4 3 3 2" xfId="42846" xr:uid="{00000000-0005-0000-0000-0000AA9F0000}"/>
    <cellStyle name="Normal 12 2 4 3 4" xfId="20377" xr:uid="{00000000-0005-0000-0000-0000703F0000}"/>
    <cellStyle name="Normal 12 2 4 3 4 2" xfId="42847" xr:uid="{00000000-0005-0000-0000-0000AB9F0000}"/>
    <cellStyle name="Normal 12 2 4 3 5" xfId="30237" xr:uid="{00000000-0005-0000-0000-0000A89F0000}"/>
    <cellStyle name="Normal 12 2 4 4" xfId="9360" xr:uid="{00000000-0005-0000-0000-0000713F0000}"/>
    <cellStyle name="Normal 12 2 4 4 2" xfId="32009" xr:uid="{00000000-0005-0000-0000-0000AC9F0000}"/>
    <cellStyle name="Normal 12 2 4 5" xfId="20378" xr:uid="{00000000-0005-0000-0000-0000723F0000}"/>
    <cellStyle name="Normal 12 2 4 5 2" xfId="42848" xr:uid="{00000000-0005-0000-0000-0000AD9F0000}"/>
    <cellStyle name="Normal 12 2 4 6" xfId="20379" xr:uid="{00000000-0005-0000-0000-0000733F0000}"/>
    <cellStyle name="Normal 12 2 4 6 2" xfId="42849" xr:uid="{00000000-0005-0000-0000-0000AE9F0000}"/>
    <cellStyle name="Normal 12 2 4 7" xfId="28405" xr:uid="{00000000-0005-0000-0000-00009F9F0000}"/>
    <cellStyle name="Normal 12 2 5" xfId="3077" xr:uid="{00000000-0005-0000-0000-0000743F0000}"/>
    <cellStyle name="Normal 12 2 5 2" xfId="6663" xr:uid="{00000000-0005-0000-0000-0000753F0000}"/>
    <cellStyle name="Normal 12 2 5 2 2" xfId="20380" xr:uid="{00000000-0005-0000-0000-0000763F0000}"/>
    <cellStyle name="Normal 12 2 5 2 2 2" xfId="42850" xr:uid="{00000000-0005-0000-0000-0000B19F0000}"/>
    <cellStyle name="Normal 12 2 5 2 3" xfId="20381" xr:uid="{00000000-0005-0000-0000-0000773F0000}"/>
    <cellStyle name="Normal 12 2 5 2 3 2" xfId="42851" xr:uid="{00000000-0005-0000-0000-0000B29F0000}"/>
    <cellStyle name="Normal 12 2 5 2 4" xfId="20382" xr:uid="{00000000-0005-0000-0000-0000783F0000}"/>
    <cellStyle name="Normal 12 2 5 2 4 2" xfId="42852" xr:uid="{00000000-0005-0000-0000-0000B39F0000}"/>
    <cellStyle name="Normal 12 2 5 2 5" xfId="30239" xr:uid="{00000000-0005-0000-0000-0000B09F0000}"/>
    <cellStyle name="Normal 12 2 5 3" xfId="9362" xr:uid="{00000000-0005-0000-0000-0000793F0000}"/>
    <cellStyle name="Normal 12 2 5 3 2" xfId="32011" xr:uid="{00000000-0005-0000-0000-0000B49F0000}"/>
    <cellStyle name="Normal 12 2 5 4" xfId="20383" xr:uid="{00000000-0005-0000-0000-00007A3F0000}"/>
    <cellStyle name="Normal 12 2 5 4 2" xfId="42853" xr:uid="{00000000-0005-0000-0000-0000B59F0000}"/>
    <cellStyle name="Normal 12 2 5 5" xfId="20384" xr:uid="{00000000-0005-0000-0000-00007B3F0000}"/>
    <cellStyle name="Normal 12 2 5 5 2" xfId="42854" xr:uid="{00000000-0005-0000-0000-0000B69F0000}"/>
    <cellStyle name="Normal 12 2 5 6" xfId="28407" xr:uid="{00000000-0005-0000-0000-0000AF9F0000}"/>
    <cellStyle name="Normal 12 2 6" xfId="3078" xr:uid="{00000000-0005-0000-0000-00007C3F0000}"/>
    <cellStyle name="Normal 12 2 6 2" xfId="6664" xr:uid="{00000000-0005-0000-0000-00007D3F0000}"/>
    <cellStyle name="Normal 12 2 6 2 2" xfId="20385" xr:uid="{00000000-0005-0000-0000-00007E3F0000}"/>
    <cellStyle name="Normal 12 2 6 2 2 2" xfId="42855" xr:uid="{00000000-0005-0000-0000-0000B99F0000}"/>
    <cellStyle name="Normal 12 2 6 2 3" xfId="20386" xr:uid="{00000000-0005-0000-0000-00007F3F0000}"/>
    <cellStyle name="Normal 12 2 6 2 3 2" xfId="42856" xr:uid="{00000000-0005-0000-0000-0000BA9F0000}"/>
    <cellStyle name="Normal 12 2 6 2 4" xfId="20387" xr:uid="{00000000-0005-0000-0000-0000803F0000}"/>
    <cellStyle name="Normal 12 2 6 2 4 2" xfId="42857" xr:uid="{00000000-0005-0000-0000-0000BB9F0000}"/>
    <cellStyle name="Normal 12 2 6 2 5" xfId="30240" xr:uid="{00000000-0005-0000-0000-0000B89F0000}"/>
    <cellStyle name="Normal 12 2 6 3" xfId="9363" xr:uid="{00000000-0005-0000-0000-0000813F0000}"/>
    <cellStyle name="Normal 12 2 6 3 2" xfId="32012" xr:uid="{00000000-0005-0000-0000-0000BC9F0000}"/>
    <cellStyle name="Normal 12 2 6 4" xfId="20388" xr:uid="{00000000-0005-0000-0000-0000823F0000}"/>
    <cellStyle name="Normal 12 2 6 4 2" xfId="42858" xr:uid="{00000000-0005-0000-0000-0000BD9F0000}"/>
    <cellStyle name="Normal 12 2 6 5" xfId="20389" xr:uid="{00000000-0005-0000-0000-0000833F0000}"/>
    <cellStyle name="Normal 12 2 6 5 2" xfId="42859" xr:uid="{00000000-0005-0000-0000-0000BE9F0000}"/>
    <cellStyle name="Normal 12 2 6 6" xfId="28408" xr:uid="{00000000-0005-0000-0000-0000B79F0000}"/>
    <cellStyle name="Normal 12 2 7" xfId="6657" xr:uid="{00000000-0005-0000-0000-0000843F0000}"/>
    <cellStyle name="Normal 12 2 7 2" xfId="20390" xr:uid="{00000000-0005-0000-0000-0000853F0000}"/>
    <cellStyle name="Normal 12 2 7 2 2" xfId="42860" xr:uid="{00000000-0005-0000-0000-0000C09F0000}"/>
    <cellStyle name="Normal 12 2 7 3" xfId="20391" xr:uid="{00000000-0005-0000-0000-0000863F0000}"/>
    <cellStyle name="Normal 12 2 7 3 2" xfId="42861" xr:uid="{00000000-0005-0000-0000-0000C19F0000}"/>
    <cellStyle name="Normal 12 2 7 4" xfId="20392" xr:uid="{00000000-0005-0000-0000-0000873F0000}"/>
    <cellStyle name="Normal 12 2 7 4 2" xfId="42862" xr:uid="{00000000-0005-0000-0000-0000C29F0000}"/>
    <cellStyle name="Normal 12 2 7 5" xfId="30234" xr:uid="{00000000-0005-0000-0000-0000BF9F0000}"/>
    <cellStyle name="Normal 12 2 8" xfId="9357" xr:uid="{00000000-0005-0000-0000-0000883F0000}"/>
    <cellStyle name="Normal 12 2 8 2" xfId="32006" xr:uid="{00000000-0005-0000-0000-0000C39F0000}"/>
    <cellStyle name="Normal 12 2 9" xfId="28402" xr:uid="{00000000-0005-0000-0000-00008E9F0000}"/>
    <cellStyle name="Normal 12 3" xfId="3079" xr:uid="{00000000-0005-0000-0000-0000893F0000}"/>
    <cellStyle name="Normal 12 3 2" xfId="3080" xr:uid="{00000000-0005-0000-0000-00008A3F0000}"/>
    <cellStyle name="Normal 12 3 2 2" xfId="6665" xr:uid="{00000000-0005-0000-0000-00008B3F0000}"/>
    <cellStyle name="Normal 12 3 3" xfId="20393" xr:uid="{00000000-0005-0000-0000-00008C3F0000}"/>
    <cellStyle name="Normal 12 3 3 2" xfId="20394" xr:uid="{00000000-0005-0000-0000-00008D3F0000}"/>
    <cellStyle name="Normal 12 3 3 2 2" xfId="42863" xr:uid="{00000000-0005-0000-0000-0000C49F0000}"/>
    <cellStyle name="Normal 12 4" xfId="3081" xr:uid="{00000000-0005-0000-0000-00008E3F0000}"/>
    <cellStyle name="Normal 12 4 2" xfId="3082" xr:uid="{00000000-0005-0000-0000-00008F3F0000}"/>
    <cellStyle name="Normal 12 4 2 2" xfId="6667" xr:uid="{00000000-0005-0000-0000-0000903F0000}"/>
    <cellStyle name="Normal 12 4 2 2 2" xfId="20395" xr:uid="{00000000-0005-0000-0000-0000913F0000}"/>
    <cellStyle name="Normal 12 4 2 2 2 2" xfId="42864" xr:uid="{00000000-0005-0000-0000-0000C89F0000}"/>
    <cellStyle name="Normal 12 4 2 2 3" xfId="20396" xr:uid="{00000000-0005-0000-0000-0000923F0000}"/>
    <cellStyle name="Normal 12 4 2 2 3 2" xfId="42865" xr:uid="{00000000-0005-0000-0000-0000C99F0000}"/>
    <cellStyle name="Normal 12 4 2 2 4" xfId="20397" xr:uid="{00000000-0005-0000-0000-0000933F0000}"/>
    <cellStyle name="Normal 12 4 2 2 4 2" xfId="42866" xr:uid="{00000000-0005-0000-0000-0000CA9F0000}"/>
    <cellStyle name="Normal 12 4 2 2 5" xfId="30242" xr:uid="{00000000-0005-0000-0000-0000C79F0000}"/>
    <cellStyle name="Normal 12 4 2 3" xfId="9365" xr:uid="{00000000-0005-0000-0000-0000943F0000}"/>
    <cellStyle name="Normal 12 4 2 3 2" xfId="32014" xr:uid="{00000000-0005-0000-0000-0000CB9F0000}"/>
    <cellStyle name="Normal 12 4 2 4" xfId="20398" xr:uid="{00000000-0005-0000-0000-0000953F0000}"/>
    <cellStyle name="Normal 12 4 2 4 2" xfId="42867" xr:uid="{00000000-0005-0000-0000-0000CC9F0000}"/>
    <cellStyle name="Normal 12 4 2 5" xfId="20399" xr:uid="{00000000-0005-0000-0000-0000963F0000}"/>
    <cellStyle name="Normal 12 4 2 5 2" xfId="42868" xr:uid="{00000000-0005-0000-0000-0000CD9F0000}"/>
    <cellStyle name="Normal 12 4 2 6" xfId="28410" xr:uid="{00000000-0005-0000-0000-0000C69F0000}"/>
    <cellStyle name="Normal 12 4 3" xfId="6666" xr:uid="{00000000-0005-0000-0000-0000973F0000}"/>
    <cellStyle name="Normal 12 4 3 2" xfId="20400" xr:uid="{00000000-0005-0000-0000-0000983F0000}"/>
    <cellStyle name="Normal 12 4 3 2 2" xfId="42869" xr:uid="{00000000-0005-0000-0000-0000CF9F0000}"/>
    <cellStyle name="Normal 12 4 3 3" xfId="20401" xr:uid="{00000000-0005-0000-0000-0000993F0000}"/>
    <cellStyle name="Normal 12 4 3 3 2" xfId="42870" xr:uid="{00000000-0005-0000-0000-0000D09F0000}"/>
    <cellStyle name="Normal 12 4 3 4" xfId="20402" xr:uid="{00000000-0005-0000-0000-00009A3F0000}"/>
    <cellStyle name="Normal 12 4 3 4 2" xfId="42871" xr:uid="{00000000-0005-0000-0000-0000D19F0000}"/>
    <cellStyle name="Normal 12 4 3 5" xfId="30241" xr:uid="{00000000-0005-0000-0000-0000CE9F0000}"/>
    <cellStyle name="Normal 12 4 4" xfId="9364" xr:uid="{00000000-0005-0000-0000-00009B3F0000}"/>
    <cellStyle name="Normal 12 4 4 2" xfId="32013" xr:uid="{00000000-0005-0000-0000-0000D29F0000}"/>
    <cellStyle name="Normal 12 4 5" xfId="20403" xr:uid="{00000000-0005-0000-0000-00009C3F0000}"/>
    <cellStyle name="Normal 12 4 5 2" xfId="42872" xr:uid="{00000000-0005-0000-0000-0000D39F0000}"/>
    <cellStyle name="Normal 12 4 6" xfId="20404" xr:uid="{00000000-0005-0000-0000-00009D3F0000}"/>
    <cellStyle name="Normal 12 4 6 2" xfId="42873" xr:uid="{00000000-0005-0000-0000-0000D49F0000}"/>
    <cellStyle name="Normal 12 4 7" xfId="28409" xr:uid="{00000000-0005-0000-0000-0000C59F0000}"/>
    <cellStyle name="Normal 12 5" xfId="3083" xr:uid="{00000000-0005-0000-0000-00009E3F0000}"/>
    <cellStyle name="Normal 12 5 2" xfId="6668" xr:uid="{00000000-0005-0000-0000-00009F3F0000}"/>
    <cellStyle name="Normal 12 5 2 2" xfId="20405" xr:uid="{00000000-0005-0000-0000-0000A03F0000}"/>
    <cellStyle name="Normal 12 5 2 2 2" xfId="42874" xr:uid="{00000000-0005-0000-0000-0000D79F0000}"/>
    <cellStyle name="Normal 12 5 2 3" xfId="20406" xr:uid="{00000000-0005-0000-0000-0000A13F0000}"/>
    <cellStyle name="Normal 12 5 2 3 2" xfId="42875" xr:uid="{00000000-0005-0000-0000-0000D89F0000}"/>
    <cellStyle name="Normal 12 5 2 4" xfId="20407" xr:uid="{00000000-0005-0000-0000-0000A23F0000}"/>
    <cellStyle name="Normal 12 5 2 4 2" xfId="42876" xr:uid="{00000000-0005-0000-0000-0000D99F0000}"/>
    <cellStyle name="Normal 12 5 2 5" xfId="30243" xr:uid="{00000000-0005-0000-0000-0000D69F0000}"/>
    <cellStyle name="Normal 12 5 3" xfId="9366" xr:uid="{00000000-0005-0000-0000-0000A33F0000}"/>
    <cellStyle name="Normal 12 5 3 2" xfId="32015" xr:uid="{00000000-0005-0000-0000-0000DA9F0000}"/>
    <cellStyle name="Normal 12 5 4" xfId="20408" xr:uid="{00000000-0005-0000-0000-0000A43F0000}"/>
    <cellStyle name="Normal 12 5 4 2" xfId="42877" xr:uid="{00000000-0005-0000-0000-0000DB9F0000}"/>
    <cellStyle name="Normal 12 5 5" xfId="20409" xr:uid="{00000000-0005-0000-0000-0000A53F0000}"/>
    <cellStyle name="Normal 12 5 5 2" xfId="42878" xr:uid="{00000000-0005-0000-0000-0000DC9F0000}"/>
    <cellStyle name="Normal 12 5 6" xfId="28411" xr:uid="{00000000-0005-0000-0000-0000D59F0000}"/>
    <cellStyle name="Normal 12 6" xfId="5041" xr:uid="{00000000-0005-0000-0000-0000A63F0000}"/>
    <cellStyle name="Normal 12 6 2" xfId="8248" xr:uid="{00000000-0005-0000-0000-0000A73F0000}"/>
    <cellStyle name="Normal 12 6 2 2" xfId="30903" xr:uid="{00000000-0005-0000-0000-0000DE9F0000}"/>
    <cellStyle name="Normal 12 6 3" xfId="10026" xr:uid="{00000000-0005-0000-0000-0000A83F0000}"/>
    <cellStyle name="Normal 12 6 3 2" xfId="32675" xr:uid="{00000000-0005-0000-0000-0000DF9F0000}"/>
    <cellStyle name="Normal 12 6 4" xfId="29082" xr:uid="{00000000-0005-0000-0000-0000DD9F0000}"/>
    <cellStyle name="Normal 12 7" xfId="20410" xr:uid="{00000000-0005-0000-0000-0000A93F0000}"/>
    <cellStyle name="Normal 12 7 2" xfId="20411" xr:uid="{00000000-0005-0000-0000-0000AA3F0000}"/>
    <cellStyle name="Normal 12 7 2 2" xfId="42879" xr:uid="{00000000-0005-0000-0000-0000E09F0000}"/>
    <cellStyle name="Normal 13" xfId="3084" xr:uid="{00000000-0005-0000-0000-0000AB3F0000}"/>
    <cellStyle name="Normal 13 10" xfId="20412" xr:uid="{00000000-0005-0000-0000-0000AC3F0000}"/>
    <cellStyle name="Normal 13 10 2" xfId="42880" xr:uid="{00000000-0005-0000-0000-0000E19F0000}"/>
    <cellStyle name="Normal 13 11" xfId="20413" xr:uid="{00000000-0005-0000-0000-0000AD3F0000}"/>
    <cellStyle name="Normal 13 11 2" xfId="42881" xr:uid="{00000000-0005-0000-0000-0000E29F0000}"/>
    <cellStyle name="Normal 13 12" xfId="20414" xr:uid="{00000000-0005-0000-0000-0000AE3F0000}"/>
    <cellStyle name="Normal 13 12 2" xfId="42882" xr:uid="{00000000-0005-0000-0000-0000E39F0000}"/>
    <cellStyle name="Normal 13 2" xfId="3085" xr:uid="{00000000-0005-0000-0000-0000AF3F0000}"/>
    <cellStyle name="Normal 13 2 10" xfId="20415" xr:uid="{00000000-0005-0000-0000-0000B03F0000}"/>
    <cellStyle name="Normal 13 2 10 2" xfId="42883" xr:uid="{00000000-0005-0000-0000-0000E59F0000}"/>
    <cellStyle name="Normal 13 2 11" xfId="28412" xr:uid="{00000000-0005-0000-0000-0000E49F0000}"/>
    <cellStyle name="Normal 13 2 2" xfId="3086" xr:uid="{00000000-0005-0000-0000-0000B13F0000}"/>
    <cellStyle name="Normal 13 2 2 2" xfId="3087" xr:uid="{00000000-0005-0000-0000-0000B23F0000}"/>
    <cellStyle name="Normal 13 2 2 2 2" xfId="6671" xr:uid="{00000000-0005-0000-0000-0000B33F0000}"/>
    <cellStyle name="Normal 13 2 2 2 2 2" xfId="20416" xr:uid="{00000000-0005-0000-0000-0000B43F0000}"/>
    <cellStyle name="Normal 13 2 2 2 2 2 2" xfId="42884" xr:uid="{00000000-0005-0000-0000-0000E99F0000}"/>
    <cellStyle name="Normal 13 2 2 2 2 3" xfId="20417" xr:uid="{00000000-0005-0000-0000-0000B53F0000}"/>
    <cellStyle name="Normal 13 2 2 2 2 3 2" xfId="42885" xr:uid="{00000000-0005-0000-0000-0000EA9F0000}"/>
    <cellStyle name="Normal 13 2 2 2 2 4" xfId="20418" xr:uid="{00000000-0005-0000-0000-0000B63F0000}"/>
    <cellStyle name="Normal 13 2 2 2 2 4 2" xfId="42886" xr:uid="{00000000-0005-0000-0000-0000EB9F0000}"/>
    <cellStyle name="Normal 13 2 2 2 2 5" xfId="30246" xr:uid="{00000000-0005-0000-0000-0000E89F0000}"/>
    <cellStyle name="Normal 13 2 2 2 3" xfId="9369" xr:uid="{00000000-0005-0000-0000-0000B73F0000}"/>
    <cellStyle name="Normal 13 2 2 2 3 2" xfId="32018" xr:uid="{00000000-0005-0000-0000-0000EC9F0000}"/>
    <cellStyle name="Normal 13 2 2 2 4" xfId="20419" xr:uid="{00000000-0005-0000-0000-0000B83F0000}"/>
    <cellStyle name="Normal 13 2 2 2 4 2" xfId="42887" xr:uid="{00000000-0005-0000-0000-0000ED9F0000}"/>
    <cellStyle name="Normal 13 2 2 2 5" xfId="20420" xr:uid="{00000000-0005-0000-0000-0000B93F0000}"/>
    <cellStyle name="Normal 13 2 2 2 5 2" xfId="42888" xr:uid="{00000000-0005-0000-0000-0000EE9F0000}"/>
    <cellStyle name="Normal 13 2 2 2 6" xfId="28414" xr:uid="{00000000-0005-0000-0000-0000E79F0000}"/>
    <cellStyle name="Normal 13 2 2 3" xfId="6670" xr:uid="{00000000-0005-0000-0000-0000BA3F0000}"/>
    <cellStyle name="Normal 13 2 2 3 2" xfId="20421" xr:uid="{00000000-0005-0000-0000-0000BB3F0000}"/>
    <cellStyle name="Normal 13 2 2 3 2 2" xfId="42889" xr:uid="{00000000-0005-0000-0000-0000F09F0000}"/>
    <cellStyle name="Normal 13 2 2 3 3" xfId="20422" xr:uid="{00000000-0005-0000-0000-0000BC3F0000}"/>
    <cellStyle name="Normal 13 2 2 3 3 2" xfId="42890" xr:uid="{00000000-0005-0000-0000-0000F19F0000}"/>
    <cellStyle name="Normal 13 2 2 3 4" xfId="20423" xr:uid="{00000000-0005-0000-0000-0000BD3F0000}"/>
    <cellStyle name="Normal 13 2 2 3 4 2" xfId="42891" xr:uid="{00000000-0005-0000-0000-0000F29F0000}"/>
    <cellStyle name="Normal 13 2 2 3 5" xfId="30245" xr:uid="{00000000-0005-0000-0000-0000EF9F0000}"/>
    <cellStyle name="Normal 13 2 2 4" xfId="9368" xr:uid="{00000000-0005-0000-0000-0000BE3F0000}"/>
    <cellStyle name="Normal 13 2 2 4 2" xfId="20424" xr:uid="{00000000-0005-0000-0000-0000BF3F0000}"/>
    <cellStyle name="Normal 13 2 2 4 2 2" xfId="42892" xr:uid="{00000000-0005-0000-0000-0000F49F0000}"/>
    <cellStyle name="Normal 13 2 2 4 3" xfId="20425" xr:uid="{00000000-0005-0000-0000-0000C03F0000}"/>
    <cellStyle name="Normal 13 2 2 4 3 2" xfId="42893" xr:uid="{00000000-0005-0000-0000-0000F59F0000}"/>
    <cellStyle name="Normal 13 2 2 4 4" xfId="20426" xr:uid="{00000000-0005-0000-0000-0000C13F0000}"/>
    <cellStyle name="Normal 13 2 2 4 4 2" xfId="42894" xr:uid="{00000000-0005-0000-0000-0000F69F0000}"/>
    <cellStyle name="Normal 13 2 2 4 5" xfId="32017" xr:uid="{00000000-0005-0000-0000-0000F39F0000}"/>
    <cellStyle name="Normal 13 2 2 5" xfId="20427" xr:uid="{00000000-0005-0000-0000-0000C23F0000}"/>
    <cellStyle name="Normal 13 2 2 5 2" xfId="42895" xr:uid="{00000000-0005-0000-0000-0000F79F0000}"/>
    <cellStyle name="Normal 13 2 2 6" xfId="20428" xr:uid="{00000000-0005-0000-0000-0000C33F0000}"/>
    <cellStyle name="Normal 13 2 2 6 2" xfId="42896" xr:uid="{00000000-0005-0000-0000-0000F89F0000}"/>
    <cellStyle name="Normal 13 2 2 7" xfId="20429" xr:uid="{00000000-0005-0000-0000-0000C43F0000}"/>
    <cellStyle name="Normal 13 2 2 7 2" xfId="42897" xr:uid="{00000000-0005-0000-0000-0000F99F0000}"/>
    <cellStyle name="Normal 13 2 2 8" xfId="28413" xr:uid="{00000000-0005-0000-0000-0000E69F0000}"/>
    <cellStyle name="Normal 13 2 3" xfId="3088" xr:uid="{00000000-0005-0000-0000-0000C53F0000}"/>
    <cellStyle name="Normal 13 2 3 2" xfId="3089" xr:uid="{00000000-0005-0000-0000-0000C63F0000}"/>
    <cellStyle name="Normal 13 2 3 2 2" xfId="6673" xr:uid="{00000000-0005-0000-0000-0000C73F0000}"/>
    <cellStyle name="Normal 13 2 3 2 2 2" xfId="20430" xr:uid="{00000000-0005-0000-0000-0000C83F0000}"/>
    <cellStyle name="Normal 13 2 3 2 2 2 2" xfId="42898" xr:uid="{00000000-0005-0000-0000-0000FD9F0000}"/>
    <cellStyle name="Normal 13 2 3 2 2 3" xfId="20431" xr:uid="{00000000-0005-0000-0000-0000C93F0000}"/>
    <cellStyle name="Normal 13 2 3 2 2 3 2" xfId="42899" xr:uid="{00000000-0005-0000-0000-0000FE9F0000}"/>
    <cellStyle name="Normal 13 2 3 2 2 4" xfId="20432" xr:uid="{00000000-0005-0000-0000-0000CA3F0000}"/>
    <cellStyle name="Normal 13 2 3 2 2 4 2" xfId="42900" xr:uid="{00000000-0005-0000-0000-0000FF9F0000}"/>
    <cellStyle name="Normal 13 2 3 2 2 5" xfId="30248" xr:uid="{00000000-0005-0000-0000-0000FC9F0000}"/>
    <cellStyle name="Normal 13 2 3 2 3" xfId="9371" xr:uid="{00000000-0005-0000-0000-0000CB3F0000}"/>
    <cellStyle name="Normal 13 2 3 2 3 2" xfId="32020" xr:uid="{00000000-0005-0000-0000-000000A00000}"/>
    <cellStyle name="Normal 13 2 3 2 4" xfId="20433" xr:uid="{00000000-0005-0000-0000-0000CC3F0000}"/>
    <cellStyle name="Normal 13 2 3 2 4 2" xfId="42901" xr:uid="{00000000-0005-0000-0000-000001A00000}"/>
    <cellStyle name="Normal 13 2 3 2 5" xfId="20434" xr:uid="{00000000-0005-0000-0000-0000CD3F0000}"/>
    <cellStyle name="Normal 13 2 3 2 5 2" xfId="42902" xr:uid="{00000000-0005-0000-0000-000002A00000}"/>
    <cellStyle name="Normal 13 2 3 2 6" xfId="28416" xr:uid="{00000000-0005-0000-0000-0000FB9F0000}"/>
    <cellStyle name="Normal 13 2 3 3" xfId="6672" xr:uid="{00000000-0005-0000-0000-0000CE3F0000}"/>
    <cellStyle name="Normal 13 2 3 3 2" xfId="20435" xr:uid="{00000000-0005-0000-0000-0000CF3F0000}"/>
    <cellStyle name="Normal 13 2 3 3 2 2" xfId="42903" xr:uid="{00000000-0005-0000-0000-000004A00000}"/>
    <cellStyle name="Normal 13 2 3 3 3" xfId="20436" xr:uid="{00000000-0005-0000-0000-0000D03F0000}"/>
    <cellStyle name="Normal 13 2 3 3 3 2" xfId="42904" xr:uid="{00000000-0005-0000-0000-000005A00000}"/>
    <cellStyle name="Normal 13 2 3 3 4" xfId="20437" xr:uid="{00000000-0005-0000-0000-0000D13F0000}"/>
    <cellStyle name="Normal 13 2 3 3 4 2" xfId="42905" xr:uid="{00000000-0005-0000-0000-000006A00000}"/>
    <cellStyle name="Normal 13 2 3 3 5" xfId="30247" xr:uid="{00000000-0005-0000-0000-000003A00000}"/>
    <cellStyle name="Normal 13 2 3 4" xfId="9370" xr:uid="{00000000-0005-0000-0000-0000D23F0000}"/>
    <cellStyle name="Normal 13 2 3 4 2" xfId="32019" xr:uid="{00000000-0005-0000-0000-000007A00000}"/>
    <cellStyle name="Normal 13 2 3 5" xfId="20438" xr:uid="{00000000-0005-0000-0000-0000D33F0000}"/>
    <cellStyle name="Normal 13 2 3 5 2" xfId="42906" xr:uid="{00000000-0005-0000-0000-000008A00000}"/>
    <cellStyle name="Normal 13 2 3 6" xfId="20439" xr:uid="{00000000-0005-0000-0000-0000D43F0000}"/>
    <cellStyle name="Normal 13 2 3 6 2" xfId="42907" xr:uid="{00000000-0005-0000-0000-000009A00000}"/>
    <cellStyle name="Normal 13 2 3 7" xfId="28415" xr:uid="{00000000-0005-0000-0000-0000FA9F0000}"/>
    <cellStyle name="Normal 13 2 4" xfId="3090" xr:uid="{00000000-0005-0000-0000-0000D53F0000}"/>
    <cellStyle name="Normal 13 2 4 2" xfId="6674" xr:uid="{00000000-0005-0000-0000-0000D63F0000}"/>
    <cellStyle name="Normal 13 2 4 2 2" xfId="20440" xr:uid="{00000000-0005-0000-0000-0000D73F0000}"/>
    <cellStyle name="Normal 13 2 4 2 2 2" xfId="42908" xr:uid="{00000000-0005-0000-0000-00000CA00000}"/>
    <cellStyle name="Normal 13 2 4 2 3" xfId="20441" xr:uid="{00000000-0005-0000-0000-0000D83F0000}"/>
    <cellStyle name="Normal 13 2 4 2 3 2" xfId="42909" xr:uid="{00000000-0005-0000-0000-00000DA00000}"/>
    <cellStyle name="Normal 13 2 4 2 4" xfId="20442" xr:uid="{00000000-0005-0000-0000-0000D93F0000}"/>
    <cellStyle name="Normal 13 2 4 2 4 2" xfId="42910" xr:uid="{00000000-0005-0000-0000-00000EA00000}"/>
    <cellStyle name="Normal 13 2 4 2 5" xfId="30249" xr:uid="{00000000-0005-0000-0000-00000BA00000}"/>
    <cellStyle name="Normal 13 2 4 3" xfId="9372" xr:uid="{00000000-0005-0000-0000-0000DA3F0000}"/>
    <cellStyle name="Normal 13 2 4 3 2" xfId="32021" xr:uid="{00000000-0005-0000-0000-00000FA00000}"/>
    <cellStyle name="Normal 13 2 4 4" xfId="20443" xr:uid="{00000000-0005-0000-0000-0000DB3F0000}"/>
    <cellStyle name="Normal 13 2 4 4 2" xfId="42911" xr:uid="{00000000-0005-0000-0000-000010A00000}"/>
    <cellStyle name="Normal 13 2 4 5" xfId="20444" xr:uid="{00000000-0005-0000-0000-0000DC3F0000}"/>
    <cellStyle name="Normal 13 2 4 5 2" xfId="42912" xr:uid="{00000000-0005-0000-0000-000011A00000}"/>
    <cellStyle name="Normal 13 2 4 6" xfId="28417" xr:uid="{00000000-0005-0000-0000-00000AA00000}"/>
    <cellStyle name="Normal 13 2 5" xfId="3091" xr:uid="{00000000-0005-0000-0000-0000DD3F0000}"/>
    <cellStyle name="Normal 13 2 5 2" xfId="6675" xr:uid="{00000000-0005-0000-0000-0000DE3F0000}"/>
    <cellStyle name="Normal 13 2 5 2 2" xfId="20445" xr:uid="{00000000-0005-0000-0000-0000DF3F0000}"/>
    <cellStyle name="Normal 13 2 5 2 2 2" xfId="42913" xr:uid="{00000000-0005-0000-0000-000014A00000}"/>
    <cellStyle name="Normal 13 2 5 2 3" xfId="20446" xr:uid="{00000000-0005-0000-0000-0000E03F0000}"/>
    <cellStyle name="Normal 13 2 5 2 3 2" xfId="42914" xr:uid="{00000000-0005-0000-0000-000015A00000}"/>
    <cellStyle name="Normal 13 2 5 2 4" xfId="20447" xr:uid="{00000000-0005-0000-0000-0000E13F0000}"/>
    <cellStyle name="Normal 13 2 5 2 4 2" xfId="42915" xr:uid="{00000000-0005-0000-0000-000016A00000}"/>
    <cellStyle name="Normal 13 2 5 2 5" xfId="30250" xr:uid="{00000000-0005-0000-0000-000013A00000}"/>
    <cellStyle name="Normal 13 2 5 3" xfId="9373" xr:uid="{00000000-0005-0000-0000-0000E23F0000}"/>
    <cellStyle name="Normal 13 2 5 3 2" xfId="32022" xr:uid="{00000000-0005-0000-0000-000017A00000}"/>
    <cellStyle name="Normal 13 2 5 4" xfId="20448" xr:uid="{00000000-0005-0000-0000-0000E33F0000}"/>
    <cellStyle name="Normal 13 2 5 4 2" xfId="42916" xr:uid="{00000000-0005-0000-0000-000018A00000}"/>
    <cellStyle name="Normal 13 2 5 5" xfId="20449" xr:uid="{00000000-0005-0000-0000-0000E43F0000}"/>
    <cellStyle name="Normal 13 2 5 5 2" xfId="42917" xr:uid="{00000000-0005-0000-0000-000019A00000}"/>
    <cellStyle name="Normal 13 2 5 6" xfId="28418" xr:uid="{00000000-0005-0000-0000-000012A00000}"/>
    <cellStyle name="Normal 13 2 6" xfId="6669" xr:uid="{00000000-0005-0000-0000-0000E53F0000}"/>
    <cellStyle name="Normal 13 2 6 2" xfId="20450" xr:uid="{00000000-0005-0000-0000-0000E63F0000}"/>
    <cellStyle name="Normal 13 2 6 2 2" xfId="42918" xr:uid="{00000000-0005-0000-0000-00001BA00000}"/>
    <cellStyle name="Normal 13 2 6 3" xfId="20451" xr:uid="{00000000-0005-0000-0000-0000E73F0000}"/>
    <cellStyle name="Normal 13 2 6 3 2" xfId="42919" xr:uid="{00000000-0005-0000-0000-00001CA00000}"/>
    <cellStyle name="Normal 13 2 6 4" xfId="20452" xr:uid="{00000000-0005-0000-0000-0000E83F0000}"/>
    <cellStyle name="Normal 13 2 6 4 2" xfId="42920" xr:uid="{00000000-0005-0000-0000-00001DA00000}"/>
    <cellStyle name="Normal 13 2 6 5" xfId="30244" xr:uid="{00000000-0005-0000-0000-00001AA00000}"/>
    <cellStyle name="Normal 13 2 7" xfId="9367" xr:uid="{00000000-0005-0000-0000-0000E93F0000}"/>
    <cellStyle name="Normal 13 2 7 2" xfId="20453" xr:uid="{00000000-0005-0000-0000-0000EA3F0000}"/>
    <cellStyle name="Normal 13 2 7 2 2" xfId="42921" xr:uid="{00000000-0005-0000-0000-00001FA00000}"/>
    <cellStyle name="Normal 13 2 7 3" xfId="20454" xr:uid="{00000000-0005-0000-0000-0000EB3F0000}"/>
    <cellStyle name="Normal 13 2 7 3 2" xfId="42922" xr:uid="{00000000-0005-0000-0000-000020A00000}"/>
    <cellStyle name="Normal 13 2 7 4" xfId="20455" xr:uid="{00000000-0005-0000-0000-0000EC3F0000}"/>
    <cellStyle name="Normal 13 2 7 4 2" xfId="42923" xr:uid="{00000000-0005-0000-0000-000021A00000}"/>
    <cellStyle name="Normal 13 2 7 5" xfId="32016" xr:uid="{00000000-0005-0000-0000-00001EA00000}"/>
    <cellStyle name="Normal 13 2 8" xfId="20456" xr:uid="{00000000-0005-0000-0000-0000ED3F0000}"/>
    <cellStyle name="Normal 13 2 8 2" xfId="42924" xr:uid="{00000000-0005-0000-0000-000022A00000}"/>
    <cellStyle name="Normal 13 2 9" xfId="20457" xr:uid="{00000000-0005-0000-0000-0000EE3F0000}"/>
    <cellStyle name="Normal 13 2 9 2" xfId="42925" xr:uid="{00000000-0005-0000-0000-000023A00000}"/>
    <cellStyle name="Normal 13 3" xfId="3092" xr:uid="{00000000-0005-0000-0000-0000EF3F0000}"/>
    <cellStyle name="Normal 13 3 10" xfId="20458" xr:uid="{00000000-0005-0000-0000-0000F03F0000}"/>
    <cellStyle name="Normal 13 3 10 2" xfId="42926" xr:uid="{00000000-0005-0000-0000-000025A00000}"/>
    <cellStyle name="Normal 13 3 11" xfId="28419" xr:uid="{00000000-0005-0000-0000-000024A00000}"/>
    <cellStyle name="Normal 13 3 2" xfId="3093" xr:uid="{00000000-0005-0000-0000-0000F13F0000}"/>
    <cellStyle name="Normal 13 3 2 2" xfId="3094" xr:uid="{00000000-0005-0000-0000-0000F23F0000}"/>
    <cellStyle name="Normal 13 3 2 2 2" xfId="6678" xr:uid="{00000000-0005-0000-0000-0000F33F0000}"/>
    <cellStyle name="Normal 13 3 2 2 2 2" xfId="20459" xr:uid="{00000000-0005-0000-0000-0000F43F0000}"/>
    <cellStyle name="Normal 13 3 2 2 2 2 2" xfId="42927" xr:uid="{00000000-0005-0000-0000-000029A00000}"/>
    <cellStyle name="Normal 13 3 2 2 2 3" xfId="20460" xr:uid="{00000000-0005-0000-0000-0000F53F0000}"/>
    <cellStyle name="Normal 13 3 2 2 2 3 2" xfId="42928" xr:uid="{00000000-0005-0000-0000-00002AA00000}"/>
    <cellStyle name="Normal 13 3 2 2 2 4" xfId="20461" xr:uid="{00000000-0005-0000-0000-0000F63F0000}"/>
    <cellStyle name="Normal 13 3 2 2 2 4 2" xfId="42929" xr:uid="{00000000-0005-0000-0000-00002BA00000}"/>
    <cellStyle name="Normal 13 3 2 2 2 5" xfId="30253" xr:uid="{00000000-0005-0000-0000-000028A00000}"/>
    <cellStyle name="Normal 13 3 2 2 3" xfId="9376" xr:uid="{00000000-0005-0000-0000-0000F73F0000}"/>
    <cellStyle name="Normal 13 3 2 2 3 2" xfId="32025" xr:uid="{00000000-0005-0000-0000-00002CA00000}"/>
    <cellStyle name="Normal 13 3 2 2 4" xfId="20462" xr:uid="{00000000-0005-0000-0000-0000F83F0000}"/>
    <cellStyle name="Normal 13 3 2 2 4 2" xfId="42930" xr:uid="{00000000-0005-0000-0000-00002DA00000}"/>
    <cellStyle name="Normal 13 3 2 2 5" xfId="20463" xr:uid="{00000000-0005-0000-0000-0000F93F0000}"/>
    <cellStyle name="Normal 13 3 2 2 5 2" xfId="42931" xr:uid="{00000000-0005-0000-0000-00002EA00000}"/>
    <cellStyle name="Normal 13 3 2 2 6" xfId="28421" xr:uid="{00000000-0005-0000-0000-000027A00000}"/>
    <cellStyle name="Normal 13 3 2 3" xfId="6677" xr:uid="{00000000-0005-0000-0000-0000FA3F0000}"/>
    <cellStyle name="Normal 13 3 2 3 2" xfId="20464" xr:uid="{00000000-0005-0000-0000-0000FB3F0000}"/>
    <cellStyle name="Normal 13 3 2 3 2 2" xfId="42932" xr:uid="{00000000-0005-0000-0000-000030A00000}"/>
    <cellStyle name="Normal 13 3 2 3 3" xfId="20465" xr:uid="{00000000-0005-0000-0000-0000FC3F0000}"/>
    <cellStyle name="Normal 13 3 2 3 3 2" xfId="42933" xr:uid="{00000000-0005-0000-0000-000031A00000}"/>
    <cellStyle name="Normal 13 3 2 3 4" xfId="20466" xr:uid="{00000000-0005-0000-0000-0000FD3F0000}"/>
    <cellStyle name="Normal 13 3 2 3 4 2" xfId="42934" xr:uid="{00000000-0005-0000-0000-000032A00000}"/>
    <cellStyle name="Normal 13 3 2 3 5" xfId="30252" xr:uid="{00000000-0005-0000-0000-00002FA00000}"/>
    <cellStyle name="Normal 13 3 2 4" xfId="9375" xr:uid="{00000000-0005-0000-0000-0000FE3F0000}"/>
    <cellStyle name="Normal 13 3 2 4 2" xfId="20467" xr:uid="{00000000-0005-0000-0000-0000FF3F0000}"/>
    <cellStyle name="Normal 13 3 2 4 2 2" xfId="42935" xr:uid="{00000000-0005-0000-0000-000034A00000}"/>
    <cellStyle name="Normal 13 3 2 4 3" xfId="20468" xr:uid="{00000000-0005-0000-0000-000000400000}"/>
    <cellStyle name="Normal 13 3 2 4 3 2" xfId="42936" xr:uid="{00000000-0005-0000-0000-000035A00000}"/>
    <cellStyle name="Normal 13 3 2 4 4" xfId="20469" xr:uid="{00000000-0005-0000-0000-000001400000}"/>
    <cellStyle name="Normal 13 3 2 4 4 2" xfId="42937" xr:uid="{00000000-0005-0000-0000-000036A00000}"/>
    <cellStyle name="Normal 13 3 2 4 5" xfId="32024" xr:uid="{00000000-0005-0000-0000-000033A00000}"/>
    <cellStyle name="Normal 13 3 2 5" xfId="20470" xr:uid="{00000000-0005-0000-0000-000002400000}"/>
    <cellStyle name="Normal 13 3 2 5 2" xfId="42938" xr:uid="{00000000-0005-0000-0000-000037A00000}"/>
    <cellStyle name="Normal 13 3 2 6" xfId="20471" xr:uid="{00000000-0005-0000-0000-000003400000}"/>
    <cellStyle name="Normal 13 3 2 6 2" xfId="42939" xr:uid="{00000000-0005-0000-0000-000038A00000}"/>
    <cellStyle name="Normal 13 3 2 7" xfId="20472" xr:uid="{00000000-0005-0000-0000-000004400000}"/>
    <cellStyle name="Normal 13 3 2 7 2" xfId="42940" xr:uid="{00000000-0005-0000-0000-000039A00000}"/>
    <cellStyle name="Normal 13 3 2 8" xfId="28420" xr:uid="{00000000-0005-0000-0000-000026A00000}"/>
    <cellStyle name="Normal 13 3 3" xfId="3095" xr:uid="{00000000-0005-0000-0000-000005400000}"/>
    <cellStyle name="Normal 13 3 3 2" xfId="3096" xr:uid="{00000000-0005-0000-0000-000006400000}"/>
    <cellStyle name="Normal 13 3 3 2 2" xfId="6680" xr:uid="{00000000-0005-0000-0000-000007400000}"/>
    <cellStyle name="Normal 13 3 3 2 2 2" xfId="20473" xr:uid="{00000000-0005-0000-0000-000008400000}"/>
    <cellStyle name="Normal 13 3 3 2 2 2 2" xfId="42941" xr:uid="{00000000-0005-0000-0000-00003DA00000}"/>
    <cellStyle name="Normal 13 3 3 2 2 3" xfId="20474" xr:uid="{00000000-0005-0000-0000-000009400000}"/>
    <cellStyle name="Normal 13 3 3 2 2 3 2" xfId="42942" xr:uid="{00000000-0005-0000-0000-00003EA00000}"/>
    <cellStyle name="Normal 13 3 3 2 2 4" xfId="20475" xr:uid="{00000000-0005-0000-0000-00000A400000}"/>
    <cellStyle name="Normal 13 3 3 2 2 4 2" xfId="42943" xr:uid="{00000000-0005-0000-0000-00003FA00000}"/>
    <cellStyle name="Normal 13 3 3 2 2 5" xfId="30255" xr:uid="{00000000-0005-0000-0000-00003CA00000}"/>
    <cellStyle name="Normal 13 3 3 2 3" xfId="9378" xr:uid="{00000000-0005-0000-0000-00000B400000}"/>
    <cellStyle name="Normal 13 3 3 2 3 2" xfId="32027" xr:uid="{00000000-0005-0000-0000-000040A00000}"/>
    <cellStyle name="Normal 13 3 3 2 4" xfId="20476" xr:uid="{00000000-0005-0000-0000-00000C400000}"/>
    <cellStyle name="Normal 13 3 3 2 4 2" xfId="42944" xr:uid="{00000000-0005-0000-0000-000041A00000}"/>
    <cellStyle name="Normal 13 3 3 2 5" xfId="20477" xr:uid="{00000000-0005-0000-0000-00000D400000}"/>
    <cellStyle name="Normal 13 3 3 2 5 2" xfId="42945" xr:uid="{00000000-0005-0000-0000-000042A00000}"/>
    <cellStyle name="Normal 13 3 3 2 6" xfId="28423" xr:uid="{00000000-0005-0000-0000-00003BA00000}"/>
    <cellStyle name="Normal 13 3 3 3" xfId="6679" xr:uid="{00000000-0005-0000-0000-00000E400000}"/>
    <cellStyle name="Normal 13 3 3 3 2" xfId="20478" xr:uid="{00000000-0005-0000-0000-00000F400000}"/>
    <cellStyle name="Normal 13 3 3 3 2 2" xfId="42946" xr:uid="{00000000-0005-0000-0000-000044A00000}"/>
    <cellStyle name="Normal 13 3 3 3 3" xfId="20479" xr:uid="{00000000-0005-0000-0000-000010400000}"/>
    <cellStyle name="Normal 13 3 3 3 3 2" xfId="42947" xr:uid="{00000000-0005-0000-0000-000045A00000}"/>
    <cellStyle name="Normal 13 3 3 3 4" xfId="20480" xr:uid="{00000000-0005-0000-0000-000011400000}"/>
    <cellStyle name="Normal 13 3 3 3 4 2" xfId="42948" xr:uid="{00000000-0005-0000-0000-000046A00000}"/>
    <cellStyle name="Normal 13 3 3 3 5" xfId="30254" xr:uid="{00000000-0005-0000-0000-000043A00000}"/>
    <cellStyle name="Normal 13 3 3 4" xfId="9377" xr:uid="{00000000-0005-0000-0000-000012400000}"/>
    <cellStyle name="Normal 13 3 3 4 2" xfId="32026" xr:uid="{00000000-0005-0000-0000-000047A00000}"/>
    <cellStyle name="Normal 13 3 3 5" xfId="20481" xr:uid="{00000000-0005-0000-0000-000013400000}"/>
    <cellStyle name="Normal 13 3 3 5 2" xfId="42949" xr:uid="{00000000-0005-0000-0000-000048A00000}"/>
    <cellStyle name="Normal 13 3 3 6" xfId="20482" xr:uid="{00000000-0005-0000-0000-000014400000}"/>
    <cellStyle name="Normal 13 3 3 6 2" xfId="42950" xr:uid="{00000000-0005-0000-0000-000049A00000}"/>
    <cellStyle name="Normal 13 3 3 7" xfId="28422" xr:uid="{00000000-0005-0000-0000-00003AA00000}"/>
    <cellStyle name="Normal 13 3 4" xfId="3097" xr:uid="{00000000-0005-0000-0000-000015400000}"/>
    <cellStyle name="Normal 13 3 4 2" xfId="6681" xr:uid="{00000000-0005-0000-0000-000016400000}"/>
    <cellStyle name="Normal 13 3 4 2 2" xfId="20483" xr:uid="{00000000-0005-0000-0000-000017400000}"/>
    <cellStyle name="Normal 13 3 4 2 2 2" xfId="42951" xr:uid="{00000000-0005-0000-0000-00004CA00000}"/>
    <cellStyle name="Normal 13 3 4 2 3" xfId="20484" xr:uid="{00000000-0005-0000-0000-000018400000}"/>
    <cellStyle name="Normal 13 3 4 2 3 2" xfId="42952" xr:uid="{00000000-0005-0000-0000-00004DA00000}"/>
    <cellStyle name="Normal 13 3 4 2 4" xfId="20485" xr:uid="{00000000-0005-0000-0000-000019400000}"/>
    <cellStyle name="Normal 13 3 4 2 4 2" xfId="42953" xr:uid="{00000000-0005-0000-0000-00004EA00000}"/>
    <cellStyle name="Normal 13 3 4 2 5" xfId="30256" xr:uid="{00000000-0005-0000-0000-00004BA00000}"/>
    <cellStyle name="Normal 13 3 4 3" xfId="9379" xr:uid="{00000000-0005-0000-0000-00001A400000}"/>
    <cellStyle name="Normal 13 3 4 3 2" xfId="32028" xr:uid="{00000000-0005-0000-0000-00004FA00000}"/>
    <cellStyle name="Normal 13 3 4 4" xfId="20486" xr:uid="{00000000-0005-0000-0000-00001B400000}"/>
    <cellStyle name="Normal 13 3 4 4 2" xfId="42954" xr:uid="{00000000-0005-0000-0000-000050A00000}"/>
    <cellStyle name="Normal 13 3 4 5" xfId="20487" xr:uid="{00000000-0005-0000-0000-00001C400000}"/>
    <cellStyle name="Normal 13 3 4 5 2" xfId="42955" xr:uid="{00000000-0005-0000-0000-000051A00000}"/>
    <cellStyle name="Normal 13 3 4 6" xfId="28424" xr:uid="{00000000-0005-0000-0000-00004AA00000}"/>
    <cellStyle name="Normal 13 3 5" xfId="3098" xr:uid="{00000000-0005-0000-0000-00001D400000}"/>
    <cellStyle name="Normal 13 3 5 2" xfId="6682" xr:uid="{00000000-0005-0000-0000-00001E400000}"/>
    <cellStyle name="Normal 13 3 5 2 2" xfId="20488" xr:uid="{00000000-0005-0000-0000-00001F400000}"/>
    <cellStyle name="Normal 13 3 5 2 2 2" xfId="42956" xr:uid="{00000000-0005-0000-0000-000054A00000}"/>
    <cellStyle name="Normal 13 3 5 2 3" xfId="20489" xr:uid="{00000000-0005-0000-0000-000020400000}"/>
    <cellStyle name="Normal 13 3 5 2 3 2" xfId="42957" xr:uid="{00000000-0005-0000-0000-000055A00000}"/>
    <cellStyle name="Normal 13 3 5 2 4" xfId="20490" xr:uid="{00000000-0005-0000-0000-000021400000}"/>
    <cellStyle name="Normal 13 3 5 2 4 2" xfId="42958" xr:uid="{00000000-0005-0000-0000-000056A00000}"/>
    <cellStyle name="Normal 13 3 5 2 5" xfId="30257" xr:uid="{00000000-0005-0000-0000-000053A00000}"/>
    <cellStyle name="Normal 13 3 5 3" xfId="9380" xr:uid="{00000000-0005-0000-0000-000022400000}"/>
    <cellStyle name="Normal 13 3 5 3 2" xfId="32029" xr:uid="{00000000-0005-0000-0000-000057A00000}"/>
    <cellStyle name="Normal 13 3 5 4" xfId="20491" xr:uid="{00000000-0005-0000-0000-000023400000}"/>
    <cellStyle name="Normal 13 3 5 4 2" xfId="42959" xr:uid="{00000000-0005-0000-0000-000058A00000}"/>
    <cellStyle name="Normal 13 3 5 5" xfId="20492" xr:uid="{00000000-0005-0000-0000-000024400000}"/>
    <cellStyle name="Normal 13 3 5 5 2" xfId="42960" xr:uid="{00000000-0005-0000-0000-000059A00000}"/>
    <cellStyle name="Normal 13 3 5 6" xfId="28425" xr:uid="{00000000-0005-0000-0000-000052A00000}"/>
    <cellStyle name="Normal 13 3 6" xfId="6676" xr:uid="{00000000-0005-0000-0000-000025400000}"/>
    <cellStyle name="Normal 13 3 6 2" xfId="20493" xr:uid="{00000000-0005-0000-0000-000026400000}"/>
    <cellStyle name="Normal 13 3 6 2 2" xfId="42961" xr:uid="{00000000-0005-0000-0000-00005BA00000}"/>
    <cellStyle name="Normal 13 3 6 3" xfId="20494" xr:uid="{00000000-0005-0000-0000-000027400000}"/>
    <cellStyle name="Normal 13 3 6 3 2" xfId="42962" xr:uid="{00000000-0005-0000-0000-00005CA00000}"/>
    <cellStyle name="Normal 13 3 6 4" xfId="20495" xr:uid="{00000000-0005-0000-0000-000028400000}"/>
    <cellStyle name="Normal 13 3 6 4 2" xfId="42963" xr:uid="{00000000-0005-0000-0000-00005DA00000}"/>
    <cellStyle name="Normal 13 3 6 5" xfId="30251" xr:uid="{00000000-0005-0000-0000-00005AA00000}"/>
    <cellStyle name="Normal 13 3 7" xfId="9374" xr:uid="{00000000-0005-0000-0000-000029400000}"/>
    <cellStyle name="Normal 13 3 7 2" xfId="20496" xr:uid="{00000000-0005-0000-0000-00002A400000}"/>
    <cellStyle name="Normal 13 3 7 2 2" xfId="42964" xr:uid="{00000000-0005-0000-0000-00005FA00000}"/>
    <cellStyle name="Normal 13 3 7 3" xfId="20497" xr:uid="{00000000-0005-0000-0000-00002B400000}"/>
    <cellStyle name="Normal 13 3 7 3 2" xfId="42965" xr:uid="{00000000-0005-0000-0000-000060A00000}"/>
    <cellStyle name="Normal 13 3 7 4" xfId="20498" xr:uid="{00000000-0005-0000-0000-00002C400000}"/>
    <cellStyle name="Normal 13 3 7 4 2" xfId="42966" xr:uid="{00000000-0005-0000-0000-000061A00000}"/>
    <cellStyle name="Normal 13 3 7 5" xfId="32023" xr:uid="{00000000-0005-0000-0000-00005EA00000}"/>
    <cellStyle name="Normal 13 3 8" xfId="20499" xr:uid="{00000000-0005-0000-0000-00002D400000}"/>
    <cellStyle name="Normal 13 3 8 2" xfId="42967" xr:uid="{00000000-0005-0000-0000-000062A00000}"/>
    <cellStyle name="Normal 13 3 9" xfId="20500" xr:uid="{00000000-0005-0000-0000-00002E400000}"/>
    <cellStyle name="Normal 13 3 9 2" xfId="42968" xr:uid="{00000000-0005-0000-0000-000063A00000}"/>
    <cellStyle name="Normal 13 4" xfId="3099" xr:uid="{00000000-0005-0000-0000-00002F400000}"/>
    <cellStyle name="Normal 13 4 2" xfId="3100" xr:uid="{00000000-0005-0000-0000-000030400000}"/>
    <cellStyle name="Normal 13 4 2 2" xfId="6684" xr:uid="{00000000-0005-0000-0000-000031400000}"/>
    <cellStyle name="Normal 13 4 2 2 2" xfId="20501" xr:uid="{00000000-0005-0000-0000-000032400000}"/>
    <cellStyle name="Normal 13 4 2 2 2 2" xfId="42969" xr:uid="{00000000-0005-0000-0000-000067A00000}"/>
    <cellStyle name="Normal 13 4 2 2 3" xfId="20502" xr:uid="{00000000-0005-0000-0000-000033400000}"/>
    <cellStyle name="Normal 13 4 2 2 3 2" xfId="42970" xr:uid="{00000000-0005-0000-0000-000068A00000}"/>
    <cellStyle name="Normal 13 4 2 2 4" xfId="20503" xr:uid="{00000000-0005-0000-0000-000034400000}"/>
    <cellStyle name="Normal 13 4 2 2 4 2" xfId="42971" xr:uid="{00000000-0005-0000-0000-000069A00000}"/>
    <cellStyle name="Normal 13 4 2 2 5" xfId="30259" xr:uid="{00000000-0005-0000-0000-000066A00000}"/>
    <cellStyle name="Normal 13 4 2 3" xfId="9382" xr:uid="{00000000-0005-0000-0000-000035400000}"/>
    <cellStyle name="Normal 13 4 2 3 2" xfId="20504" xr:uid="{00000000-0005-0000-0000-000036400000}"/>
    <cellStyle name="Normal 13 4 2 3 2 2" xfId="42972" xr:uid="{00000000-0005-0000-0000-00006BA00000}"/>
    <cellStyle name="Normal 13 4 2 3 3" xfId="20505" xr:uid="{00000000-0005-0000-0000-000037400000}"/>
    <cellStyle name="Normal 13 4 2 3 3 2" xfId="42973" xr:uid="{00000000-0005-0000-0000-00006CA00000}"/>
    <cellStyle name="Normal 13 4 2 3 4" xfId="20506" xr:uid="{00000000-0005-0000-0000-000038400000}"/>
    <cellStyle name="Normal 13 4 2 3 4 2" xfId="42974" xr:uid="{00000000-0005-0000-0000-00006DA00000}"/>
    <cellStyle name="Normal 13 4 2 3 5" xfId="32031" xr:uid="{00000000-0005-0000-0000-00006AA00000}"/>
    <cellStyle name="Normal 13 4 2 4" xfId="20507" xr:uid="{00000000-0005-0000-0000-000039400000}"/>
    <cellStyle name="Normal 13 4 2 4 2" xfId="42975" xr:uid="{00000000-0005-0000-0000-00006EA00000}"/>
    <cellStyle name="Normal 13 4 2 5" xfId="20508" xr:uid="{00000000-0005-0000-0000-00003A400000}"/>
    <cellStyle name="Normal 13 4 2 5 2" xfId="42976" xr:uid="{00000000-0005-0000-0000-00006FA00000}"/>
    <cellStyle name="Normal 13 4 2 6" xfId="20509" xr:uid="{00000000-0005-0000-0000-00003B400000}"/>
    <cellStyle name="Normal 13 4 2 6 2" xfId="42977" xr:uid="{00000000-0005-0000-0000-000070A00000}"/>
    <cellStyle name="Normal 13 4 2 7" xfId="28427" xr:uid="{00000000-0005-0000-0000-000065A00000}"/>
    <cellStyle name="Normal 13 4 3" xfId="6683" xr:uid="{00000000-0005-0000-0000-00003C400000}"/>
    <cellStyle name="Normal 13 4 3 2" xfId="20510" xr:uid="{00000000-0005-0000-0000-00003D400000}"/>
    <cellStyle name="Normal 13 4 3 2 2" xfId="42978" xr:uid="{00000000-0005-0000-0000-000072A00000}"/>
    <cellStyle name="Normal 13 4 3 3" xfId="20511" xr:uid="{00000000-0005-0000-0000-00003E400000}"/>
    <cellStyle name="Normal 13 4 3 3 2" xfId="42979" xr:uid="{00000000-0005-0000-0000-000073A00000}"/>
    <cellStyle name="Normal 13 4 3 4" xfId="20512" xr:uid="{00000000-0005-0000-0000-00003F400000}"/>
    <cellStyle name="Normal 13 4 3 4 2" xfId="42980" xr:uid="{00000000-0005-0000-0000-000074A00000}"/>
    <cellStyle name="Normal 13 4 3 5" xfId="30258" xr:uid="{00000000-0005-0000-0000-000071A00000}"/>
    <cellStyle name="Normal 13 4 4" xfId="9381" xr:uid="{00000000-0005-0000-0000-000040400000}"/>
    <cellStyle name="Normal 13 4 4 2" xfId="20513" xr:uid="{00000000-0005-0000-0000-000041400000}"/>
    <cellStyle name="Normal 13 4 4 2 2" xfId="42981" xr:uid="{00000000-0005-0000-0000-000076A00000}"/>
    <cellStyle name="Normal 13 4 4 3" xfId="20514" xr:uid="{00000000-0005-0000-0000-000042400000}"/>
    <cellStyle name="Normal 13 4 4 3 2" xfId="42982" xr:uid="{00000000-0005-0000-0000-000077A00000}"/>
    <cellStyle name="Normal 13 4 4 4" xfId="20515" xr:uid="{00000000-0005-0000-0000-000043400000}"/>
    <cellStyle name="Normal 13 4 4 4 2" xfId="42983" xr:uid="{00000000-0005-0000-0000-000078A00000}"/>
    <cellStyle name="Normal 13 4 4 5" xfId="32030" xr:uid="{00000000-0005-0000-0000-000075A00000}"/>
    <cellStyle name="Normal 13 4 5" xfId="20516" xr:uid="{00000000-0005-0000-0000-000044400000}"/>
    <cellStyle name="Normal 13 4 5 2" xfId="42984" xr:uid="{00000000-0005-0000-0000-000079A00000}"/>
    <cellStyle name="Normal 13 4 6" xfId="20517" xr:uid="{00000000-0005-0000-0000-000045400000}"/>
    <cellStyle name="Normal 13 4 6 2" xfId="42985" xr:uid="{00000000-0005-0000-0000-00007AA00000}"/>
    <cellStyle name="Normal 13 4 7" xfId="20518" xr:uid="{00000000-0005-0000-0000-000046400000}"/>
    <cellStyle name="Normal 13 4 7 2" xfId="42986" xr:uid="{00000000-0005-0000-0000-00007BA00000}"/>
    <cellStyle name="Normal 13 4 8" xfId="28426" xr:uid="{00000000-0005-0000-0000-000064A00000}"/>
    <cellStyle name="Normal 13 5" xfId="3101" xr:uid="{00000000-0005-0000-0000-000047400000}"/>
    <cellStyle name="Normal 13 5 2" xfId="3102" xr:uid="{00000000-0005-0000-0000-000048400000}"/>
    <cellStyle name="Normal 13 5 2 2" xfId="6686" xr:uid="{00000000-0005-0000-0000-000049400000}"/>
    <cellStyle name="Normal 13 5 2 2 2" xfId="20519" xr:uid="{00000000-0005-0000-0000-00004A400000}"/>
    <cellStyle name="Normal 13 5 2 2 2 2" xfId="42987" xr:uid="{00000000-0005-0000-0000-00007FA00000}"/>
    <cellStyle name="Normal 13 5 2 2 3" xfId="20520" xr:uid="{00000000-0005-0000-0000-00004B400000}"/>
    <cellStyle name="Normal 13 5 2 2 3 2" xfId="42988" xr:uid="{00000000-0005-0000-0000-000080A00000}"/>
    <cellStyle name="Normal 13 5 2 2 4" xfId="20521" xr:uid="{00000000-0005-0000-0000-00004C400000}"/>
    <cellStyle name="Normal 13 5 2 2 4 2" xfId="42989" xr:uid="{00000000-0005-0000-0000-000081A00000}"/>
    <cellStyle name="Normal 13 5 2 2 5" xfId="30261" xr:uid="{00000000-0005-0000-0000-00007EA00000}"/>
    <cellStyle name="Normal 13 5 2 3" xfId="9384" xr:uid="{00000000-0005-0000-0000-00004D400000}"/>
    <cellStyle name="Normal 13 5 2 3 2" xfId="32033" xr:uid="{00000000-0005-0000-0000-000082A00000}"/>
    <cellStyle name="Normal 13 5 2 4" xfId="20522" xr:uid="{00000000-0005-0000-0000-00004E400000}"/>
    <cellStyle name="Normal 13 5 2 4 2" xfId="42990" xr:uid="{00000000-0005-0000-0000-000083A00000}"/>
    <cellStyle name="Normal 13 5 2 5" xfId="20523" xr:uid="{00000000-0005-0000-0000-00004F400000}"/>
    <cellStyle name="Normal 13 5 2 5 2" xfId="42991" xr:uid="{00000000-0005-0000-0000-000084A00000}"/>
    <cellStyle name="Normal 13 5 2 6" xfId="28429" xr:uid="{00000000-0005-0000-0000-00007DA00000}"/>
    <cellStyle name="Normal 13 5 3" xfId="6685" xr:uid="{00000000-0005-0000-0000-000050400000}"/>
    <cellStyle name="Normal 13 5 3 2" xfId="20524" xr:uid="{00000000-0005-0000-0000-000051400000}"/>
    <cellStyle name="Normal 13 5 3 2 2" xfId="42992" xr:uid="{00000000-0005-0000-0000-000086A00000}"/>
    <cellStyle name="Normal 13 5 3 3" xfId="20525" xr:uid="{00000000-0005-0000-0000-000052400000}"/>
    <cellStyle name="Normal 13 5 3 3 2" xfId="42993" xr:uid="{00000000-0005-0000-0000-000087A00000}"/>
    <cellStyle name="Normal 13 5 3 4" xfId="20526" xr:uid="{00000000-0005-0000-0000-000053400000}"/>
    <cellStyle name="Normal 13 5 3 4 2" xfId="42994" xr:uid="{00000000-0005-0000-0000-000088A00000}"/>
    <cellStyle name="Normal 13 5 3 5" xfId="30260" xr:uid="{00000000-0005-0000-0000-000085A00000}"/>
    <cellStyle name="Normal 13 5 4" xfId="9383" xr:uid="{00000000-0005-0000-0000-000054400000}"/>
    <cellStyle name="Normal 13 5 4 2" xfId="20527" xr:uid="{00000000-0005-0000-0000-000055400000}"/>
    <cellStyle name="Normal 13 5 4 2 2" xfId="42995" xr:uid="{00000000-0005-0000-0000-00008AA00000}"/>
    <cellStyle name="Normal 13 5 4 3" xfId="20528" xr:uid="{00000000-0005-0000-0000-000056400000}"/>
    <cellStyle name="Normal 13 5 4 3 2" xfId="42996" xr:uid="{00000000-0005-0000-0000-00008BA00000}"/>
    <cellStyle name="Normal 13 5 4 4" xfId="20529" xr:uid="{00000000-0005-0000-0000-000057400000}"/>
    <cellStyle name="Normal 13 5 4 4 2" xfId="42997" xr:uid="{00000000-0005-0000-0000-00008CA00000}"/>
    <cellStyle name="Normal 13 5 4 5" xfId="32032" xr:uid="{00000000-0005-0000-0000-000089A00000}"/>
    <cellStyle name="Normal 13 5 5" xfId="20530" xr:uid="{00000000-0005-0000-0000-000058400000}"/>
    <cellStyle name="Normal 13 5 5 2" xfId="42998" xr:uid="{00000000-0005-0000-0000-00008DA00000}"/>
    <cellStyle name="Normal 13 5 6" xfId="20531" xr:uid="{00000000-0005-0000-0000-000059400000}"/>
    <cellStyle name="Normal 13 5 6 2" xfId="42999" xr:uid="{00000000-0005-0000-0000-00008EA00000}"/>
    <cellStyle name="Normal 13 5 7" xfId="20532" xr:uid="{00000000-0005-0000-0000-00005A400000}"/>
    <cellStyle name="Normal 13 5 7 2" xfId="43000" xr:uid="{00000000-0005-0000-0000-00008FA00000}"/>
    <cellStyle name="Normal 13 5 8" xfId="28428" xr:uid="{00000000-0005-0000-0000-00007CA00000}"/>
    <cellStyle name="Normal 13 6" xfId="3103" xr:uid="{00000000-0005-0000-0000-00005B400000}"/>
    <cellStyle name="Normal 13 6 2" xfId="3104" xr:uid="{00000000-0005-0000-0000-00005C400000}"/>
    <cellStyle name="Normal 13 6 2 2" xfId="6688" xr:uid="{00000000-0005-0000-0000-00005D400000}"/>
    <cellStyle name="Normal 13 6 2 2 2" xfId="20533" xr:uid="{00000000-0005-0000-0000-00005E400000}"/>
    <cellStyle name="Normal 13 6 2 2 2 2" xfId="43001" xr:uid="{00000000-0005-0000-0000-000093A00000}"/>
    <cellStyle name="Normal 13 6 2 2 3" xfId="20534" xr:uid="{00000000-0005-0000-0000-00005F400000}"/>
    <cellStyle name="Normal 13 6 2 2 3 2" xfId="43002" xr:uid="{00000000-0005-0000-0000-000094A00000}"/>
    <cellStyle name="Normal 13 6 2 2 4" xfId="20535" xr:uid="{00000000-0005-0000-0000-000060400000}"/>
    <cellStyle name="Normal 13 6 2 2 4 2" xfId="43003" xr:uid="{00000000-0005-0000-0000-000095A00000}"/>
    <cellStyle name="Normal 13 6 2 2 5" xfId="30263" xr:uid="{00000000-0005-0000-0000-000092A00000}"/>
    <cellStyle name="Normal 13 6 2 3" xfId="9386" xr:uid="{00000000-0005-0000-0000-000061400000}"/>
    <cellStyle name="Normal 13 6 2 3 2" xfId="32035" xr:uid="{00000000-0005-0000-0000-000096A00000}"/>
    <cellStyle name="Normal 13 6 2 4" xfId="20536" xr:uid="{00000000-0005-0000-0000-000062400000}"/>
    <cellStyle name="Normal 13 6 2 4 2" xfId="43004" xr:uid="{00000000-0005-0000-0000-000097A00000}"/>
    <cellStyle name="Normal 13 6 2 5" xfId="20537" xr:uid="{00000000-0005-0000-0000-000063400000}"/>
    <cellStyle name="Normal 13 6 2 5 2" xfId="43005" xr:uid="{00000000-0005-0000-0000-000098A00000}"/>
    <cellStyle name="Normal 13 6 2 6" xfId="28431" xr:uid="{00000000-0005-0000-0000-000091A00000}"/>
    <cellStyle name="Normal 13 6 3" xfId="6687" xr:uid="{00000000-0005-0000-0000-000064400000}"/>
    <cellStyle name="Normal 13 6 3 2" xfId="20538" xr:uid="{00000000-0005-0000-0000-000065400000}"/>
    <cellStyle name="Normal 13 6 3 2 2" xfId="43006" xr:uid="{00000000-0005-0000-0000-00009AA00000}"/>
    <cellStyle name="Normal 13 6 3 3" xfId="20539" xr:uid="{00000000-0005-0000-0000-000066400000}"/>
    <cellStyle name="Normal 13 6 3 3 2" xfId="43007" xr:uid="{00000000-0005-0000-0000-00009BA00000}"/>
    <cellStyle name="Normal 13 6 3 4" xfId="20540" xr:uid="{00000000-0005-0000-0000-000067400000}"/>
    <cellStyle name="Normal 13 6 3 4 2" xfId="43008" xr:uid="{00000000-0005-0000-0000-00009CA00000}"/>
    <cellStyle name="Normal 13 6 3 5" xfId="30262" xr:uid="{00000000-0005-0000-0000-000099A00000}"/>
    <cellStyle name="Normal 13 6 4" xfId="9385" xr:uid="{00000000-0005-0000-0000-000068400000}"/>
    <cellStyle name="Normal 13 6 4 2" xfId="32034" xr:uid="{00000000-0005-0000-0000-00009DA00000}"/>
    <cellStyle name="Normal 13 6 5" xfId="20541" xr:uid="{00000000-0005-0000-0000-000069400000}"/>
    <cellStyle name="Normal 13 6 5 2" xfId="43009" xr:uid="{00000000-0005-0000-0000-00009EA00000}"/>
    <cellStyle name="Normal 13 6 6" xfId="20542" xr:uid="{00000000-0005-0000-0000-00006A400000}"/>
    <cellStyle name="Normal 13 6 6 2" xfId="43010" xr:uid="{00000000-0005-0000-0000-00009FA00000}"/>
    <cellStyle name="Normal 13 6 7" xfId="28430" xr:uid="{00000000-0005-0000-0000-000090A00000}"/>
    <cellStyle name="Normal 13 7" xfId="3105" xr:uid="{00000000-0005-0000-0000-00006B400000}"/>
    <cellStyle name="Normal 13 7 2" xfId="6689" xr:uid="{00000000-0005-0000-0000-00006C400000}"/>
    <cellStyle name="Normal 13 7 2 2" xfId="20543" xr:uid="{00000000-0005-0000-0000-00006D400000}"/>
    <cellStyle name="Normal 13 7 2 2 2" xfId="43011" xr:uid="{00000000-0005-0000-0000-0000A2A00000}"/>
    <cellStyle name="Normal 13 7 2 3" xfId="20544" xr:uid="{00000000-0005-0000-0000-00006E400000}"/>
    <cellStyle name="Normal 13 7 2 3 2" xfId="43012" xr:uid="{00000000-0005-0000-0000-0000A3A00000}"/>
    <cellStyle name="Normal 13 7 2 4" xfId="20545" xr:uid="{00000000-0005-0000-0000-00006F400000}"/>
    <cellStyle name="Normal 13 7 2 4 2" xfId="43013" xr:uid="{00000000-0005-0000-0000-0000A4A00000}"/>
    <cellStyle name="Normal 13 7 2 5" xfId="30264" xr:uid="{00000000-0005-0000-0000-0000A1A00000}"/>
    <cellStyle name="Normal 13 7 3" xfId="9387" xr:uid="{00000000-0005-0000-0000-000070400000}"/>
    <cellStyle name="Normal 13 7 3 2" xfId="32036" xr:uid="{00000000-0005-0000-0000-0000A5A00000}"/>
    <cellStyle name="Normal 13 7 4" xfId="20546" xr:uid="{00000000-0005-0000-0000-000071400000}"/>
    <cellStyle name="Normal 13 7 4 2" xfId="43014" xr:uid="{00000000-0005-0000-0000-0000A6A00000}"/>
    <cellStyle name="Normal 13 7 5" xfId="20547" xr:uid="{00000000-0005-0000-0000-000072400000}"/>
    <cellStyle name="Normal 13 7 5 2" xfId="43015" xr:uid="{00000000-0005-0000-0000-0000A7A00000}"/>
    <cellStyle name="Normal 13 7 6" xfId="28432" xr:uid="{00000000-0005-0000-0000-0000A0A00000}"/>
    <cellStyle name="Normal 13 8" xfId="5082" xr:uid="{00000000-0005-0000-0000-000073400000}"/>
    <cellStyle name="Normal 13 8 2" xfId="8260" xr:uid="{00000000-0005-0000-0000-000074400000}"/>
    <cellStyle name="Normal 13 8 2 2" xfId="30915" xr:uid="{00000000-0005-0000-0000-0000A9A00000}"/>
    <cellStyle name="Normal 13 8 3" xfId="10038" xr:uid="{00000000-0005-0000-0000-000075400000}"/>
    <cellStyle name="Normal 13 8 3 2" xfId="20548" xr:uid="{00000000-0005-0000-0000-000076400000}"/>
    <cellStyle name="Normal 13 8 3 2 2" xfId="43016" xr:uid="{00000000-0005-0000-0000-0000ABA00000}"/>
    <cellStyle name="Normal 13 8 3 3" xfId="20549" xr:uid="{00000000-0005-0000-0000-000077400000}"/>
    <cellStyle name="Normal 13 8 3 3 2" xfId="43017" xr:uid="{00000000-0005-0000-0000-0000ACA00000}"/>
    <cellStyle name="Normal 13 8 3 4" xfId="32687" xr:uid="{00000000-0005-0000-0000-0000AAA00000}"/>
    <cellStyle name="Normal 13 8 4" xfId="29095" xr:uid="{00000000-0005-0000-0000-0000A8A00000}"/>
    <cellStyle name="Normal 13 9" xfId="5105" xr:uid="{00000000-0005-0000-0000-000078400000}"/>
    <cellStyle name="Normal 13 9 2" xfId="20550" xr:uid="{00000000-0005-0000-0000-000079400000}"/>
    <cellStyle name="Normal 13 9 2 2" xfId="43018" xr:uid="{00000000-0005-0000-0000-0000ADA00000}"/>
    <cellStyle name="Normal 13 9 3" xfId="20551" xr:uid="{00000000-0005-0000-0000-00007A400000}"/>
    <cellStyle name="Normal 13 9 3 2" xfId="43019" xr:uid="{00000000-0005-0000-0000-0000AEA00000}"/>
    <cellStyle name="Normal 13 9 4" xfId="20552" xr:uid="{00000000-0005-0000-0000-00007B400000}"/>
    <cellStyle name="Normal 13 9 4 2" xfId="43020" xr:uid="{00000000-0005-0000-0000-0000AFA00000}"/>
    <cellStyle name="Normal 14" xfId="3106" xr:uid="{00000000-0005-0000-0000-00007C400000}"/>
    <cellStyle name="Normal 14 10" xfId="20553" xr:uid="{00000000-0005-0000-0000-00007D400000}"/>
    <cellStyle name="Normal 14 10 2" xfId="43021" xr:uid="{00000000-0005-0000-0000-0000B0A00000}"/>
    <cellStyle name="Normal 14 11" xfId="20554" xr:uid="{00000000-0005-0000-0000-00007E400000}"/>
    <cellStyle name="Normal 14 11 2" xfId="43022" xr:uid="{00000000-0005-0000-0000-0000B1A00000}"/>
    <cellStyle name="Normal 14 2" xfId="3107" xr:uid="{00000000-0005-0000-0000-00007F400000}"/>
    <cellStyle name="Normal 14 2 10" xfId="20555" xr:uid="{00000000-0005-0000-0000-000080400000}"/>
    <cellStyle name="Normal 14 2 10 2" xfId="43023" xr:uid="{00000000-0005-0000-0000-0000B3A00000}"/>
    <cellStyle name="Normal 14 2 11" xfId="20556" xr:uid="{00000000-0005-0000-0000-000081400000}"/>
    <cellStyle name="Normal 14 2 11 2" xfId="43024" xr:uid="{00000000-0005-0000-0000-0000B4A00000}"/>
    <cellStyle name="Normal 14 2 12" xfId="28433" xr:uid="{00000000-0005-0000-0000-0000B2A00000}"/>
    <cellStyle name="Normal 14 2 2" xfId="3108" xr:uid="{00000000-0005-0000-0000-000082400000}"/>
    <cellStyle name="Normal 14 2 2 2" xfId="6691" xr:uid="{00000000-0005-0000-0000-000083400000}"/>
    <cellStyle name="Normal 14 2 3" xfId="3109" xr:uid="{00000000-0005-0000-0000-000084400000}"/>
    <cellStyle name="Normal 14 2 3 2" xfId="3110" xr:uid="{00000000-0005-0000-0000-000085400000}"/>
    <cellStyle name="Normal 14 2 3 2 2" xfId="6693" xr:uid="{00000000-0005-0000-0000-000086400000}"/>
    <cellStyle name="Normal 14 2 3 2 2 2" xfId="20557" xr:uid="{00000000-0005-0000-0000-000087400000}"/>
    <cellStyle name="Normal 14 2 3 2 2 2 2" xfId="43025" xr:uid="{00000000-0005-0000-0000-0000B8A00000}"/>
    <cellStyle name="Normal 14 2 3 2 2 3" xfId="20558" xr:uid="{00000000-0005-0000-0000-000088400000}"/>
    <cellStyle name="Normal 14 2 3 2 2 3 2" xfId="43026" xr:uid="{00000000-0005-0000-0000-0000B9A00000}"/>
    <cellStyle name="Normal 14 2 3 2 2 4" xfId="20559" xr:uid="{00000000-0005-0000-0000-000089400000}"/>
    <cellStyle name="Normal 14 2 3 2 2 4 2" xfId="43027" xr:uid="{00000000-0005-0000-0000-0000BAA00000}"/>
    <cellStyle name="Normal 14 2 3 2 2 5" xfId="30267" xr:uid="{00000000-0005-0000-0000-0000B7A00000}"/>
    <cellStyle name="Normal 14 2 3 2 3" xfId="9390" xr:uid="{00000000-0005-0000-0000-00008A400000}"/>
    <cellStyle name="Normal 14 2 3 2 3 2" xfId="32039" xr:uid="{00000000-0005-0000-0000-0000BBA00000}"/>
    <cellStyle name="Normal 14 2 3 2 4" xfId="20560" xr:uid="{00000000-0005-0000-0000-00008B400000}"/>
    <cellStyle name="Normal 14 2 3 2 4 2" xfId="43028" xr:uid="{00000000-0005-0000-0000-0000BCA00000}"/>
    <cellStyle name="Normal 14 2 3 2 5" xfId="20561" xr:uid="{00000000-0005-0000-0000-00008C400000}"/>
    <cellStyle name="Normal 14 2 3 2 5 2" xfId="43029" xr:uid="{00000000-0005-0000-0000-0000BDA00000}"/>
    <cellStyle name="Normal 14 2 3 2 6" xfId="28435" xr:uid="{00000000-0005-0000-0000-0000B6A00000}"/>
    <cellStyle name="Normal 14 2 3 3" xfId="6692" xr:uid="{00000000-0005-0000-0000-00008D400000}"/>
    <cellStyle name="Normal 14 2 3 3 2" xfId="20562" xr:uid="{00000000-0005-0000-0000-00008E400000}"/>
    <cellStyle name="Normal 14 2 3 3 2 2" xfId="43030" xr:uid="{00000000-0005-0000-0000-0000BFA00000}"/>
    <cellStyle name="Normal 14 2 3 3 3" xfId="20563" xr:uid="{00000000-0005-0000-0000-00008F400000}"/>
    <cellStyle name="Normal 14 2 3 3 3 2" xfId="43031" xr:uid="{00000000-0005-0000-0000-0000C0A00000}"/>
    <cellStyle name="Normal 14 2 3 3 4" xfId="20564" xr:uid="{00000000-0005-0000-0000-000090400000}"/>
    <cellStyle name="Normal 14 2 3 3 4 2" xfId="43032" xr:uid="{00000000-0005-0000-0000-0000C1A00000}"/>
    <cellStyle name="Normal 14 2 3 3 5" xfId="30266" xr:uid="{00000000-0005-0000-0000-0000BEA00000}"/>
    <cellStyle name="Normal 14 2 3 4" xfId="9389" xr:uid="{00000000-0005-0000-0000-000091400000}"/>
    <cellStyle name="Normal 14 2 3 4 2" xfId="20565" xr:uid="{00000000-0005-0000-0000-000092400000}"/>
    <cellStyle name="Normal 14 2 3 4 2 2" xfId="43033" xr:uid="{00000000-0005-0000-0000-0000C3A00000}"/>
    <cellStyle name="Normal 14 2 3 4 3" xfId="20566" xr:uid="{00000000-0005-0000-0000-000093400000}"/>
    <cellStyle name="Normal 14 2 3 4 3 2" xfId="43034" xr:uid="{00000000-0005-0000-0000-0000C4A00000}"/>
    <cellStyle name="Normal 14 2 3 4 4" xfId="20567" xr:uid="{00000000-0005-0000-0000-000094400000}"/>
    <cellStyle name="Normal 14 2 3 4 4 2" xfId="43035" xr:uid="{00000000-0005-0000-0000-0000C5A00000}"/>
    <cellStyle name="Normal 14 2 3 4 5" xfId="32038" xr:uid="{00000000-0005-0000-0000-0000C2A00000}"/>
    <cellStyle name="Normal 14 2 3 5" xfId="20568" xr:uid="{00000000-0005-0000-0000-000095400000}"/>
    <cellStyle name="Normal 14 2 3 5 2" xfId="43036" xr:uid="{00000000-0005-0000-0000-0000C6A00000}"/>
    <cellStyle name="Normal 14 2 3 6" xfId="20569" xr:uid="{00000000-0005-0000-0000-000096400000}"/>
    <cellStyle name="Normal 14 2 3 6 2" xfId="43037" xr:uid="{00000000-0005-0000-0000-0000C7A00000}"/>
    <cellStyle name="Normal 14 2 3 7" xfId="20570" xr:uid="{00000000-0005-0000-0000-000097400000}"/>
    <cellStyle name="Normal 14 2 3 7 2" xfId="43038" xr:uid="{00000000-0005-0000-0000-0000C8A00000}"/>
    <cellStyle name="Normal 14 2 3 8" xfId="28434" xr:uid="{00000000-0005-0000-0000-0000B5A00000}"/>
    <cellStyle name="Normal 14 2 4" xfId="3111" xr:uid="{00000000-0005-0000-0000-000098400000}"/>
    <cellStyle name="Normal 14 2 4 2" xfId="3112" xr:uid="{00000000-0005-0000-0000-000099400000}"/>
    <cellStyle name="Normal 14 2 4 2 2" xfId="6695" xr:uid="{00000000-0005-0000-0000-00009A400000}"/>
    <cellStyle name="Normal 14 2 4 2 2 2" xfId="20571" xr:uid="{00000000-0005-0000-0000-00009B400000}"/>
    <cellStyle name="Normal 14 2 4 2 2 2 2" xfId="43039" xr:uid="{00000000-0005-0000-0000-0000CCA00000}"/>
    <cellStyle name="Normal 14 2 4 2 2 3" xfId="20572" xr:uid="{00000000-0005-0000-0000-00009C400000}"/>
    <cellStyle name="Normal 14 2 4 2 2 3 2" xfId="43040" xr:uid="{00000000-0005-0000-0000-0000CDA00000}"/>
    <cellStyle name="Normal 14 2 4 2 2 4" xfId="20573" xr:uid="{00000000-0005-0000-0000-00009D400000}"/>
    <cellStyle name="Normal 14 2 4 2 2 4 2" xfId="43041" xr:uid="{00000000-0005-0000-0000-0000CEA00000}"/>
    <cellStyle name="Normal 14 2 4 2 2 5" xfId="30269" xr:uid="{00000000-0005-0000-0000-0000CBA00000}"/>
    <cellStyle name="Normal 14 2 4 2 3" xfId="9392" xr:uid="{00000000-0005-0000-0000-00009E400000}"/>
    <cellStyle name="Normal 14 2 4 2 3 2" xfId="32041" xr:uid="{00000000-0005-0000-0000-0000CFA00000}"/>
    <cellStyle name="Normal 14 2 4 2 4" xfId="20574" xr:uid="{00000000-0005-0000-0000-00009F400000}"/>
    <cellStyle name="Normal 14 2 4 2 4 2" xfId="43042" xr:uid="{00000000-0005-0000-0000-0000D0A00000}"/>
    <cellStyle name="Normal 14 2 4 2 5" xfId="20575" xr:uid="{00000000-0005-0000-0000-0000A0400000}"/>
    <cellStyle name="Normal 14 2 4 2 5 2" xfId="43043" xr:uid="{00000000-0005-0000-0000-0000D1A00000}"/>
    <cellStyle name="Normal 14 2 4 2 6" xfId="28437" xr:uid="{00000000-0005-0000-0000-0000CAA00000}"/>
    <cellStyle name="Normal 14 2 4 3" xfId="6694" xr:uid="{00000000-0005-0000-0000-0000A1400000}"/>
    <cellStyle name="Normal 14 2 4 3 2" xfId="20576" xr:uid="{00000000-0005-0000-0000-0000A2400000}"/>
    <cellStyle name="Normal 14 2 4 3 2 2" xfId="43044" xr:uid="{00000000-0005-0000-0000-0000D3A00000}"/>
    <cellStyle name="Normal 14 2 4 3 3" xfId="20577" xr:uid="{00000000-0005-0000-0000-0000A3400000}"/>
    <cellStyle name="Normal 14 2 4 3 3 2" xfId="43045" xr:uid="{00000000-0005-0000-0000-0000D4A00000}"/>
    <cellStyle name="Normal 14 2 4 3 4" xfId="20578" xr:uid="{00000000-0005-0000-0000-0000A4400000}"/>
    <cellStyle name="Normal 14 2 4 3 4 2" xfId="43046" xr:uid="{00000000-0005-0000-0000-0000D5A00000}"/>
    <cellStyle name="Normal 14 2 4 3 5" xfId="30268" xr:uid="{00000000-0005-0000-0000-0000D2A00000}"/>
    <cellStyle name="Normal 14 2 4 4" xfId="9391" xr:uid="{00000000-0005-0000-0000-0000A5400000}"/>
    <cellStyle name="Normal 14 2 4 4 2" xfId="32040" xr:uid="{00000000-0005-0000-0000-0000D6A00000}"/>
    <cellStyle name="Normal 14 2 4 5" xfId="20579" xr:uid="{00000000-0005-0000-0000-0000A6400000}"/>
    <cellStyle name="Normal 14 2 4 5 2" xfId="43047" xr:uid="{00000000-0005-0000-0000-0000D7A00000}"/>
    <cellStyle name="Normal 14 2 4 6" xfId="20580" xr:uid="{00000000-0005-0000-0000-0000A7400000}"/>
    <cellStyle name="Normal 14 2 4 6 2" xfId="43048" xr:uid="{00000000-0005-0000-0000-0000D8A00000}"/>
    <cellStyle name="Normal 14 2 4 7" xfId="28436" xr:uid="{00000000-0005-0000-0000-0000C9A00000}"/>
    <cellStyle name="Normal 14 2 5" xfId="3113" xr:uid="{00000000-0005-0000-0000-0000A8400000}"/>
    <cellStyle name="Normal 14 2 5 2" xfId="6696" xr:uid="{00000000-0005-0000-0000-0000A9400000}"/>
    <cellStyle name="Normal 14 2 5 2 2" xfId="20581" xr:uid="{00000000-0005-0000-0000-0000AA400000}"/>
    <cellStyle name="Normal 14 2 5 2 2 2" xfId="43049" xr:uid="{00000000-0005-0000-0000-0000DBA00000}"/>
    <cellStyle name="Normal 14 2 5 2 3" xfId="20582" xr:uid="{00000000-0005-0000-0000-0000AB400000}"/>
    <cellStyle name="Normal 14 2 5 2 3 2" xfId="43050" xr:uid="{00000000-0005-0000-0000-0000DCA00000}"/>
    <cellStyle name="Normal 14 2 5 2 4" xfId="20583" xr:uid="{00000000-0005-0000-0000-0000AC400000}"/>
    <cellStyle name="Normal 14 2 5 2 4 2" xfId="43051" xr:uid="{00000000-0005-0000-0000-0000DDA00000}"/>
    <cellStyle name="Normal 14 2 5 2 5" xfId="30270" xr:uid="{00000000-0005-0000-0000-0000DAA00000}"/>
    <cellStyle name="Normal 14 2 5 3" xfId="9393" xr:uid="{00000000-0005-0000-0000-0000AD400000}"/>
    <cellStyle name="Normal 14 2 5 3 2" xfId="32042" xr:uid="{00000000-0005-0000-0000-0000DEA00000}"/>
    <cellStyle name="Normal 14 2 5 4" xfId="20584" xr:uid="{00000000-0005-0000-0000-0000AE400000}"/>
    <cellStyle name="Normal 14 2 5 4 2" xfId="43052" xr:uid="{00000000-0005-0000-0000-0000DFA00000}"/>
    <cellStyle name="Normal 14 2 5 5" xfId="20585" xr:uid="{00000000-0005-0000-0000-0000AF400000}"/>
    <cellStyle name="Normal 14 2 5 5 2" xfId="43053" xr:uid="{00000000-0005-0000-0000-0000E0A00000}"/>
    <cellStyle name="Normal 14 2 5 6" xfId="28438" xr:uid="{00000000-0005-0000-0000-0000D9A00000}"/>
    <cellStyle name="Normal 14 2 6" xfId="3114" xr:uid="{00000000-0005-0000-0000-0000B0400000}"/>
    <cellStyle name="Normal 14 2 6 2" xfId="6697" xr:uid="{00000000-0005-0000-0000-0000B1400000}"/>
    <cellStyle name="Normal 14 2 6 2 2" xfId="20586" xr:uid="{00000000-0005-0000-0000-0000B2400000}"/>
    <cellStyle name="Normal 14 2 6 2 2 2" xfId="43054" xr:uid="{00000000-0005-0000-0000-0000E3A00000}"/>
    <cellStyle name="Normal 14 2 6 2 3" xfId="20587" xr:uid="{00000000-0005-0000-0000-0000B3400000}"/>
    <cellStyle name="Normal 14 2 6 2 3 2" xfId="43055" xr:uid="{00000000-0005-0000-0000-0000E4A00000}"/>
    <cellStyle name="Normal 14 2 6 2 4" xfId="20588" xr:uid="{00000000-0005-0000-0000-0000B4400000}"/>
    <cellStyle name="Normal 14 2 6 2 4 2" xfId="43056" xr:uid="{00000000-0005-0000-0000-0000E5A00000}"/>
    <cellStyle name="Normal 14 2 6 2 5" xfId="30271" xr:uid="{00000000-0005-0000-0000-0000E2A00000}"/>
    <cellStyle name="Normal 14 2 6 3" xfId="9394" xr:uid="{00000000-0005-0000-0000-0000B5400000}"/>
    <cellStyle name="Normal 14 2 6 3 2" xfId="32043" xr:uid="{00000000-0005-0000-0000-0000E6A00000}"/>
    <cellStyle name="Normal 14 2 6 4" xfId="20589" xr:uid="{00000000-0005-0000-0000-0000B6400000}"/>
    <cellStyle name="Normal 14 2 6 4 2" xfId="43057" xr:uid="{00000000-0005-0000-0000-0000E7A00000}"/>
    <cellStyle name="Normal 14 2 6 5" xfId="20590" xr:uid="{00000000-0005-0000-0000-0000B7400000}"/>
    <cellStyle name="Normal 14 2 6 5 2" xfId="43058" xr:uid="{00000000-0005-0000-0000-0000E8A00000}"/>
    <cellStyle name="Normal 14 2 6 6" xfId="28439" xr:uid="{00000000-0005-0000-0000-0000E1A00000}"/>
    <cellStyle name="Normal 14 2 7" xfId="6690" xr:uid="{00000000-0005-0000-0000-0000B8400000}"/>
    <cellStyle name="Normal 14 2 7 2" xfId="20591" xr:uid="{00000000-0005-0000-0000-0000B9400000}"/>
    <cellStyle name="Normal 14 2 7 2 2" xfId="43059" xr:uid="{00000000-0005-0000-0000-0000EAA00000}"/>
    <cellStyle name="Normal 14 2 7 3" xfId="20592" xr:uid="{00000000-0005-0000-0000-0000BA400000}"/>
    <cellStyle name="Normal 14 2 7 3 2" xfId="43060" xr:uid="{00000000-0005-0000-0000-0000EBA00000}"/>
    <cellStyle name="Normal 14 2 7 4" xfId="20593" xr:uid="{00000000-0005-0000-0000-0000BB400000}"/>
    <cellStyle name="Normal 14 2 7 4 2" xfId="43061" xr:uid="{00000000-0005-0000-0000-0000ECA00000}"/>
    <cellStyle name="Normal 14 2 7 5" xfId="30265" xr:uid="{00000000-0005-0000-0000-0000E9A00000}"/>
    <cellStyle name="Normal 14 2 8" xfId="9388" xr:uid="{00000000-0005-0000-0000-0000BC400000}"/>
    <cellStyle name="Normal 14 2 8 2" xfId="20594" xr:uid="{00000000-0005-0000-0000-0000BD400000}"/>
    <cellStyle name="Normal 14 2 8 2 2" xfId="43062" xr:uid="{00000000-0005-0000-0000-0000EEA00000}"/>
    <cellStyle name="Normal 14 2 8 3" xfId="20595" xr:uid="{00000000-0005-0000-0000-0000BE400000}"/>
    <cellStyle name="Normal 14 2 8 3 2" xfId="43063" xr:uid="{00000000-0005-0000-0000-0000EFA00000}"/>
    <cellStyle name="Normal 14 2 8 4" xfId="20596" xr:uid="{00000000-0005-0000-0000-0000BF400000}"/>
    <cellStyle name="Normal 14 2 8 4 2" xfId="43064" xr:uid="{00000000-0005-0000-0000-0000F0A00000}"/>
    <cellStyle name="Normal 14 2 8 5" xfId="32037" xr:uid="{00000000-0005-0000-0000-0000EDA00000}"/>
    <cellStyle name="Normal 14 2 9" xfId="20597" xr:uid="{00000000-0005-0000-0000-0000C0400000}"/>
    <cellStyle name="Normal 14 2 9 2" xfId="43065" xr:uid="{00000000-0005-0000-0000-0000F1A00000}"/>
    <cellStyle name="Normal 14 3" xfId="3115" xr:uid="{00000000-0005-0000-0000-0000C1400000}"/>
    <cellStyle name="Normal 14 3 2" xfId="3116" xr:uid="{00000000-0005-0000-0000-0000C2400000}"/>
    <cellStyle name="Normal 14 3 2 2" xfId="6699" xr:uid="{00000000-0005-0000-0000-0000C3400000}"/>
    <cellStyle name="Normal 14 3 3" xfId="3117" xr:uid="{00000000-0005-0000-0000-0000C4400000}"/>
    <cellStyle name="Normal 14 3 3 2" xfId="3118" xr:uid="{00000000-0005-0000-0000-0000C5400000}"/>
    <cellStyle name="Normal 14 3 3 2 2" xfId="6701" xr:uid="{00000000-0005-0000-0000-0000C6400000}"/>
    <cellStyle name="Normal 14 3 3 2 2 2" xfId="20598" xr:uid="{00000000-0005-0000-0000-0000C7400000}"/>
    <cellStyle name="Normal 14 3 3 2 2 2 2" xfId="43066" xr:uid="{00000000-0005-0000-0000-0000F6A00000}"/>
    <cellStyle name="Normal 14 3 3 2 2 3" xfId="20599" xr:uid="{00000000-0005-0000-0000-0000C8400000}"/>
    <cellStyle name="Normal 14 3 3 2 2 3 2" xfId="43067" xr:uid="{00000000-0005-0000-0000-0000F7A00000}"/>
    <cellStyle name="Normal 14 3 3 2 2 4" xfId="20600" xr:uid="{00000000-0005-0000-0000-0000C9400000}"/>
    <cellStyle name="Normal 14 3 3 2 2 4 2" xfId="43068" xr:uid="{00000000-0005-0000-0000-0000F8A00000}"/>
    <cellStyle name="Normal 14 3 3 2 2 5" xfId="30274" xr:uid="{00000000-0005-0000-0000-0000F5A00000}"/>
    <cellStyle name="Normal 14 3 3 2 3" xfId="9397" xr:uid="{00000000-0005-0000-0000-0000CA400000}"/>
    <cellStyle name="Normal 14 3 3 2 3 2" xfId="32046" xr:uid="{00000000-0005-0000-0000-0000F9A00000}"/>
    <cellStyle name="Normal 14 3 3 2 4" xfId="20601" xr:uid="{00000000-0005-0000-0000-0000CB400000}"/>
    <cellStyle name="Normal 14 3 3 2 4 2" xfId="43069" xr:uid="{00000000-0005-0000-0000-0000FAA00000}"/>
    <cellStyle name="Normal 14 3 3 2 5" xfId="20602" xr:uid="{00000000-0005-0000-0000-0000CC400000}"/>
    <cellStyle name="Normal 14 3 3 2 5 2" xfId="43070" xr:uid="{00000000-0005-0000-0000-0000FBA00000}"/>
    <cellStyle name="Normal 14 3 3 2 6" xfId="28442" xr:uid="{00000000-0005-0000-0000-0000F4A00000}"/>
    <cellStyle name="Normal 14 3 3 3" xfId="6700" xr:uid="{00000000-0005-0000-0000-0000CD400000}"/>
    <cellStyle name="Normal 14 3 3 3 2" xfId="20603" xr:uid="{00000000-0005-0000-0000-0000CE400000}"/>
    <cellStyle name="Normal 14 3 3 3 2 2" xfId="43071" xr:uid="{00000000-0005-0000-0000-0000FDA00000}"/>
    <cellStyle name="Normal 14 3 3 3 3" xfId="20604" xr:uid="{00000000-0005-0000-0000-0000CF400000}"/>
    <cellStyle name="Normal 14 3 3 3 3 2" xfId="43072" xr:uid="{00000000-0005-0000-0000-0000FEA00000}"/>
    <cellStyle name="Normal 14 3 3 3 4" xfId="20605" xr:uid="{00000000-0005-0000-0000-0000D0400000}"/>
    <cellStyle name="Normal 14 3 3 3 4 2" xfId="43073" xr:uid="{00000000-0005-0000-0000-0000FFA00000}"/>
    <cellStyle name="Normal 14 3 3 3 5" xfId="30273" xr:uid="{00000000-0005-0000-0000-0000FCA00000}"/>
    <cellStyle name="Normal 14 3 3 4" xfId="9396" xr:uid="{00000000-0005-0000-0000-0000D1400000}"/>
    <cellStyle name="Normal 14 3 3 4 2" xfId="32045" xr:uid="{00000000-0005-0000-0000-000000A10000}"/>
    <cellStyle name="Normal 14 3 3 5" xfId="20606" xr:uid="{00000000-0005-0000-0000-0000D2400000}"/>
    <cellStyle name="Normal 14 3 3 5 2" xfId="43074" xr:uid="{00000000-0005-0000-0000-000001A10000}"/>
    <cellStyle name="Normal 14 3 3 6" xfId="20607" xr:uid="{00000000-0005-0000-0000-0000D3400000}"/>
    <cellStyle name="Normal 14 3 3 6 2" xfId="43075" xr:uid="{00000000-0005-0000-0000-000002A10000}"/>
    <cellStyle name="Normal 14 3 3 7" xfId="28441" xr:uid="{00000000-0005-0000-0000-0000F3A00000}"/>
    <cellStyle name="Normal 14 3 4" xfId="3119" xr:uid="{00000000-0005-0000-0000-0000D4400000}"/>
    <cellStyle name="Normal 14 3 4 2" xfId="3120" xr:uid="{00000000-0005-0000-0000-0000D5400000}"/>
    <cellStyle name="Normal 14 3 4 2 2" xfId="6703" xr:uid="{00000000-0005-0000-0000-0000D6400000}"/>
    <cellStyle name="Normal 14 3 4 2 2 2" xfId="20608" xr:uid="{00000000-0005-0000-0000-0000D7400000}"/>
    <cellStyle name="Normal 14 3 4 2 2 2 2" xfId="43076" xr:uid="{00000000-0005-0000-0000-000006A10000}"/>
    <cellStyle name="Normal 14 3 4 2 2 3" xfId="20609" xr:uid="{00000000-0005-0000-0000-0000D8400000}"/>
    <cellStyle name="Normal 14 3 4 2 2 3 2" xfId="43077" xr:uid="{00000000-0005-0000-0000-000007A10000}"/>
    <cellStyle name="Normal 14 3 4 2 2 4" xfId="20610" xr:uid="{00000000-0005-0000-0000-0000D9400000}"/>
    <cellStyle name="Normal 14 3 4 2 2 4 2" xfId="43078" xr:uid="{00000000-0005-0000-0000-000008A10000}"/>
    <cellStyle name="Normal 14 3 4 2 2 5" xfId="30276" xr:uid="{00000000-0005-0000-0000-000005A10000}"/>
    <cellStyle name="Normal 14 3 4 2 3" xfId="9399" xr:uid="{00000000-0005-0000-0000-0000DA400000}"/>
    <cellStyle name="Normal 14 3 4 2 3 2" xfId="32048" xr:uid="{00000000-0005-0000-0000-000009A10000}"/>
    <cellStyle name="Normal 14 3 4 2 4" xfId="20611" xr:uid="{00000000-0005-0000-0000-0000DB400000}"/>
    <cellStyle name="Normal 14 3 4 2 4 2" xfId="43079" xr:uid="{00000000-0005-0000-0000-00000AA10000}"/>
    <cellStyle name="Normal 14 3 4 2 5" xfId="20612" xr:uid="{00000000-0005-0000-0000-0000DC400000}"/>
    <cellStyle name="Normal 14 3 4 2 5 2" xfId="43080" xr:uid="{00000000-0005-0000-0000-00000BA10000}"/>
    <cellStyle name="Normal 14 3 4 2 6" xfId="28444" xr:uid="{00000000-0005-0000-0000-000004A10000}"/>
    <cellStyle name="Normal 14 3 4 3" xfId="6702" xr:uid="{00000000-0005-0000-0000-0000DD400000}"/>
    <cellStyle name="Normal 14 3 4 3 2" xfId="20613" xr:uid="{00000000-0005-0000-0000-0000DE400000}"/>
    <cellStyle name="Normal 14 3 4 3 2 2" xfId="43081" xr:uid="{00000000-0005-0000-0000-00000DA10000}"/>
    <cellStyle name="Normal 14 3 4 3 3" xfId="20614" xr:uid="{00000000-0005-0000-0000-0000DF400000}"/>
    <cellStyle name="Normal 14 3 4 3 3 2" xfId="43082" xr:uid="{00000000-0005-0000-0000-00000EA10000}"/>
    <cellStyle name="Normal 14 3 4 3 4" xfId="20615" xr:uid="{00000000-0005-0000-0000-0000E0400000}"/>
    <cellStyle name="Normal 14 3 4 3 4 2" xfId="43083" xr:uid="{00000000-0005-0000-0000-00000FA10000}"/>
    <cellStyle name="Normal 14 3 4 3 5" xfId="30275" xr:uid="{00000000-0005-0000-0000-00000CA10000}"/>
    <cellStyle name="Normal 14 3 4 4" xfId="9398" xr:uid="{00000000-0005-0000-0000-0000E1400000}"/>
    <cellStyle name="Normal 14 3 4 4 2" xfId="32047" xr:uid="{00000000-0005-0000-0000-000010A10000}"/>
    <cellStyle name="Normal 14 3 4 5" xfId="20616" xr:uid="{00000000-0005-0000-0000-0000E2400000}"/>
    <cellStyle name="Normal 14 3 4 5 2" xfId="43084" xr:uid="{00000000-0005-0000-0000-000011A10000}"/>
    <cellStyle name="Normal 14 3 4 6" xfId="20617" xr:uid="{00000000-0005-0000-0000-0000E3400000}"/>
    <cellStyle name="Normal 14 3 4 6 2" xfId="43085" xr:uid="{00000000-0005-0000-0000-000012A10000}"/>
    <cellStyle name="Normal 14 3 4 7" xfId="28443" xr:uid="{00000000-0005-0000-0000-000003A10000}"/>
    <cellStyle name="Normal 14 3 5" xfId="3121" xr:uid="{00000000-0005-0000-0000-0000E4400000}"/>
    <cellStyle name="Normal 14 3 5 2" xfId="6704" xr:uid="{00000000-0005-0000-0000-0000E5400000}"/>
    <cellStyle name="Normal 14 3 5 2 2" xfId="20618" xr:uid="{00000000-0005-0000-0000-0000E6400000}"/>
    <cellStyle name="Normal 14 3 5 2 2 2" xfId="43086" xr:uid="{00000000-0005-0000-0000-000015A10000}"/>
    <cellStyle name="Normal 14 3 5 2 3" xfId="20619" xr:uid="{00000000-0005-0000-0000-0000E7400000}"/>
    <cellStyle name="Normal 14 3 5 2 3 2" xfId="43087" xr:uid="{00000000-0005-0000-0000-000016A10000}"/>
    <cellStyle name="Normal 14 3 5 2 4" xfId="20620" xr:uid="{00000000-0005-0000-0000-0000E8400000}"/>
    <cellStyle name="Normal 14 3 5 2 4 2" xfId="43088" xr:uid="{00000000-0005-0000-0000-000017A10000}"/>
    <cellStyle name="Normal 14 3 5 2 5" xfId="30277" xr:uid="{00000000-0005-0000-0000-000014A10000}"/>
    <cellStyle name="Normal 14 3 5 3" xfId="9400" xr:uid="{00000000-0005-0000-0000-0000E9400000}"/>
    <cellStyle name="Normal 14 3 5 3 2" xfId="32049" xr:uid="{00000000-0005-0000-0000-000018A10000}"/>
    <cellStyle name="Normal 14 3 5 4" xfId="20621" xr:uid="{00000000-0005-0000-0000-0000EA400000}"/>
    <cellStyle name="Normal 14 3 5 4 2" xfId="43089" xr:uid="{00000000-0005-0000-0000-000019A10000}"/>
    <cellStyle name="Normal 14 3 5 5" xfId="20622" xr:uid="{00000000-0005-0000-0000-0000EB400000}"/>
    <cellStyle name="Normal 14 3 5 5 2" xfId="43090" xr:uid="{00000000-0005-0000-0000-00001AA10000}"/>
    <cellStyle name="Normal 14 3 5 6" xfId="28445" xr:uid="{00000000-0005-0000-0000-000013A10000}"/>
    <cellStyle name="Normal 14 3 6" xfId="3122" xr:uid="{00000000-0005-0000-0000-0000EC400000}"/>
    <cellStyle name="Normal 14 3 6 2" xfId="6705" xr:uid="{00000000-0005-0000-0000-0000ED400000}"/>
    <cellStyle name="Normal 14 3 6 2 2" xfId="20623" xr:uid="{00000000-0005-0000-0000-0000EE400000}"/>
    <cellStyle name="Normal 14 3 6 2 2 2" xfId="43091" xr:uid="{00000000-0005-0000-0000-00001DA10000}"/>
    <cellStyle name="Normal 14 3 6 2 3" xfId="20624" xr:uid="{00000000-0005-0000-0000-0000EF400000}"/>
    <cellStyle name="Normal 14 3 6 2 3 2" xfId="43092" xr:uid="{00000000-0005-0000-0000-00001EA10000}"/>
    <cellStyle name="Normal 14 3 6 2 4" xfId="20625" xr:uid="{00000000-0005-0000-0000-0000F0400000}"/>
    <cellStyle name="Normal 14 3 6 2 4 2" xfId="43093" xr:uid="{00000000-0005-0000-0000-00001FA10000}"/>
    <cellStyle name="Normal 14 3 6 2 5" xfId="30278" xr:uid="{00000000-0005-0000-0000-00001CA10000}"/>
    <cellStyle name="Normal 14 3 6 3" xfId="9401" xr:uid="{00000000-0005-0000-0000-0000F1400000}"/>
    <cellStyle name="Normal 14 3 6 3 2" xfId="32050" xr:uid="{00000000-0005-0000-0000-000020A10000}"/>
    <cellStyle name="Normal 14 3 6 4" xfId="20626" xr:uid="{00000000-0005-0000-0000-0000F2400000}"/>
    <cellStyle name="Normal 14 3 6 4 2" xfId="43094" xr:uid="{00000000-0005-0000-0000-000021A10000}"/>
    <cellStyle name="Normal 14 3 6 5" xfId="20627" xr:uid="{00000000-0005-0000-0000-0000F3400000}"/>
    <cellStyle name="Normal 14 3 6 5 2" xfId="43095" xr:uid="{00000000-0005-0000-0000-000022A10000}"/>
    <cellStyle name="Normal 14 3 6 6" xfId="28446" xr:uid="{00000000-0005-0000-0000-00001BA10000}"/>
    <cellStyle name="Normal 14 3 7" xfId="6698" xr:uid="{00000000-0005-0000-0000-0000F4400000}"/>
    <cellStyle name="Normal 14 3 7 2" xfId="20628" xr:uid="{00000000-0005-0000-0000-0000F5400000}"/>
    <cellStyle name="Normal 14 3 7 2 2" xfId="43096" xr:uid="{00000000-0005-0000-0000-000024A10000}"/>
    <cellStyle name="Normal 14 3 7 3" xfId="20629" xr:uid="{00000000-0005-0000-0000-0000F6400000}"/>
    <cellStyle name="Normal 14 3 7 3 2" xfId="43097" xr:uid="{00000000-0005-0000-0000-000025A10000}"/>
    <cellStyle name="Normal 14 3 7 4" xfId="20630" xr:uid="{00000000-0005-0000-0000-0000F7400000}"/>
    <cellStyle name="Normal 14 3 7 4 2" xfId="43098" xr:uid="{00000000-0005-0000-0000-000026A10000}"/>
    <cellStyle name="Normal 14 3 7 5" xfId="30272" xr:uid="{00000000-0005-0000-0000-000023A10000}"/>
    <cellStyle name="Normal 14 3 8" xfId="9395" xr:uid="{00000000-0005-0000-0000-0000F8400000}"/>
    <cellStyle name="Normal 14 3 8 2" xfId="32044" xr:uid="{00000000-0005-0000-0000-000027A10000}"/>
    <cellStyle name="Normal 14 3 9" xfId="28440" xr:uid="{00000000-0005-0000-0000-0000F2A00000}"/>
    <cellStyle name="Normal 14 4" xfId="3123" xr:uid="{00000000-0005-0000-0000-0000F9400000}"/>
    <cellStyle name="Normal 14 4 2" xfId="3124" xr:uid="{00000000-0005-0000-0000-0000FA400000}"/>
    <cellStyle name="Normal 14 4 2 2" xfId="6707" xr:uid="{00000000-0005-0000-0000-0000FB400000}"/>
    <cellStyle name="Normal 14 4 2 2 2" xfId="20631" xr:uid="{00000000-0005-0000-0000-0000FC400000}"/>
    <cellStyle name="Normal 14 4 2 2 2 2" xfId="43099" xr:uid="{00000000-0005-0000-0000-00002BA10000}"/>
    <cellStyle name="Normal 14 4 2 2 3" xfId="20632" xr:uid="{00000000-0005-0000-0000-0000FD400000}"/>
    <cellStyle name="Normal 14 4 2 2 3 2" xfId="43100" xr:uid="{00000000-0005-0000-0000-00002CA10000}"/>
    <cellStyle name="Normal 14 4 2 2 4" xfId="20633" xr:uid="{00000000-0005-0000-0000-0000FE400000}"/>
    <cellStyle name="Normal 14 4 2 2 4 2" xfId="43101" xr:uid="{00000000-0005-0000-0000-00002DA10000}"/>
    <cellStyle name="Normal 14 4 2 2 5" xfId="30280" xr:uid="{00000000-0005-0000-0000-00002AA10000}"/>
    <cellStyle name="Normal 14 4 2 3" xfId="9403" xr:uid="{00000000-0005-0000-0000-0000FF400000}"/>
    <cellStyle name="Normal 14 4 2 3 2" xfId="32052" xr:uid="{00000000-0005-0000-0000-00002EA10000}"/>
    <cellStyle name="Normal 14 4 2 4" xfId="20634" xr:uid="{00000000-0005-0000-0000-000000410000}"/>
    <cellStyle name="Normal 14 4 2 4 2" xfId="43102" xr:uid="{00000000-0005-0000-0000-00002FA10000}"/>
    <cellStyle name="Normal 14 4 2 5" xfId="20635" xr:uid="{00000000-0005-0000-0000-000001410000}"/>
    <cellStyle name="Normal 14 4 2 5 2" xfId="43103" xr:uid="{00000000-0005-0000-0000-000030A10000}"/>
    <cellStyle name="Normal 14 4 2 6" xfId="28448" xr:uid="{00000000-0005-0000-0000-000029A10000}"/>
    <cellStyle name="Normal 14 4 3" xfId="6706" xr:uid="{00000000-0005-0000-0000-000002410000}"/>
    <cellStyle name="Normal 14 4 3 2" xfId="20636" xr:uid="{00000000-0005-0000-0000-000003410000}"/>
    <cellStyle name="Normal 14 4 3 2 2" xfId="43104" xr:uid="{00000000-0005-0000-0000-000032A10000}"/>
    <cellStyle name="Normal 14 4 3 3" xfId="20637" xr:uid="{00000000-0005-0000-0000-000004410000}"/>
    <cellStyle name="Normal 14 4 3 3 2" xfId="43105" xr:uid="{00000000-0005-0000-0000-000033A10000}"/>
    <cellStyle name="Normal 14 4 3 4" xfId="20638" xr:uid="{00000000-0005-0000-0000-000005410000}"/>
    <cellStyle name="Normal 14 4 3 4 2" xfId="43106" xr:uid="{00000000-0005-0000-0000-000034A10000}"/>
    <cellStyle name="Normal 14 4 3 5" xfId="30279" xr:uid="{00000000-0005-0000-0000-000031A10000}"/>
    <cellStyle name="Normal 14 4 4" xfId="9402" xr:uid="{00000000-0005-0000-0000-000006410000}"/>
    <cellStyle name="Normal 14 4 4 2" xfId="20639" xr:uid="{00000000-0005-0000-0000-000007410000}"/>
    <cellStyle name="Normal 14 4 4 2 2" xfId="43107" xr:uid="{00000000-0005-0000-0000-000036A10000}"/>
    <cellStyle name="Normal 14 4 4 3" xfId="20640" xr:uid="{00000000-0005-0000-0000-000008410000}"/>
    <cellStyle name="Normal 14 4 4 3 2" xfId="43108" xr:uid="{00000000-0005-0000-0000-000037A10000}"/>
    <cellStyle name="Normal 14 4 4 4" xfId="20641" xr:uid="{00000000-0005-0000-0000-000009410000}"/>
    <cellStyle name="Normal 14 4 4 4 2" xfId="43109" xr:uid="{00000000-0005-0000-0000-000038A10000}"/>
    <cellStyle name="Normal 14 4 4 5" xfId="32051" xr:uid="{00000000-0005-0000-0000-000035A10000}"/>
    <cellStyle name="Normal 14 4 5" xfId="20642" xr:uid="{00000000-0005-0000-0000-00000A410000}"/>
    <cellStyle name="Normal 14 4 5 2" xfId="43110" xr:uid="{00000000-0005-0000-0000-000039A10000}"/>
    <cellStyle name="Normal 14 4 6" xfId="20643" xr:uid="{00000000-0005-0000-0000-00000B410000}"/>
    <cellStyle name="Normal 14 4 6 2" xfId="43111" xr:uid="{00000000-0005-0000-0000-00003AA10000}"/>
    <cellStyle name="Normal 14 4 7" xfId="20644" xr:uid="{00000000-0005-0000-0000-00000C410000}"/>
    <cellStyle name="Normal 14 4 7 2" xfId="43112" xr:uid="{00000000-0005-0000-0000-00003BA10000}"/>
    <cellStyle name="Normal 14 4 8" xfId="28447" xr:uid="{00000000-0005-0000-0000-000028A10000}"/>
    <cellStyle name="Normal 14 5" xfId="3125" xr:uid="{00000000-0005-0000-0000-00000D410000}"/>
    <cellStyle name="Normal 14 5 2" xfId="3126" xr:uid="{00000000-0005-0000-0000-00000E410000}"/>
    <cellStyle name="Normal 14 5 2 2" xfId="6709" xr:uid="{00000000-0005-0000-0000-00000F410000}"/>
    <cellStyle name="Normal 14 5 2 2 2" xfId="20645" xr:uid="{00000000-0005-0000-0000-000010410000}"/>
    <cellStyle name="Normal 14 5 2 2 2 2" xfId="43113" xr:uid="{00000000-0005-0000-0000-00003FA10000}"/>
    <cellStyle name="Normal 14 5 2 2 3" xfId="20646" xr:uid="{00000000-0005-0000-0000-000011410000}"/>
    <cellStyle name="Normal 14 5 2 2 3 2" xfId="43114" xr:uid="{00000000-0005-0000-0000-000040A10000}"/>
    <cellStyle name="Normal 14 5 2 2 4" xfId="20647" xr:uid="{00000000-0005-0000-0000-000012410000}"/>
    <cellStyle name="Normal 14 5 2 2 4 2" xfId="43115" xr:uid="{00000000-0005-0000-0000-000041A10000}"/>
    <cellStyle name="Normal 14 5 2 2 5" xfId="30282" xr:uid="{00000000-0005-0000-0000-00003EA10000}"/>
    <cellStyle name="Normal 14 5 2 3" xfId="9405" xr:uid="{00000000-0005-0000-0000-000013410000}"/>
    <cellStyle name="Normal 14 5 2 3 2" xfId="32054" xr:uid="{00000000-0005-0000-0000-000042A10000}"/>
    <cellStyle name="Normal 14 5 2 4" xfId="20648" xr:uid="{00000000-0005-0000-0000-000014410000}"/>
    <cellStyle name="Normal 14 5 2 4 2" xfId="43116" xr:uid="{00000000-0005-0000-0000-000043A10000}"/>
    <cellStyle name="Normal 14 5 2 5" xfId="20649" xr:uid="{00000000-0005-0000-0000-000015410000}"/>
    <cellStyle name="Normal 14 5 2 5 2" xfId="43117" xr:uid="{00000000-0005-0000-0000-000044A10000}"/>
    <cellStyle name="Normal 14 5 2 6" xfId="28450" xr:uid="{00000000-0005-0000-0000-00003DA10000}"/>
    <cellStyle name="Normal 14 5 3" xfId="6708" xr:uid="{00000000-0005-0000-0000-000016410000}"/>
    <cellStyle name="Normal 14 5 3 2" xfId="20650" xr:uid="{00000000-0005-0000-0000-000017410000}"/>
    <cellStyle name="Normal 14 5 3 2 2" xfId="43118" xr:uid="{00000000-0005-0000-0000-000046A10000}"/>
    <cellStyle name="Normal 14 5 3 3" xfId="20651" xr:uid="{00000000-0005-0000-0000-000018410000}"/>
    <cellStyle name="Normal 14 5 3 3 2" xfId="43119" xr:uid="{00000000-0005-0000-0000-000047A10000}"/>
    <cellStyle name="Normal 14 5 3 4" xfId="20652" xr:uid="{00000000-0005-0000-0000-000019410000}"/>
    <cellStyle name="Normal 14 5 3 4 2" xfId="43120" xr:uid="{00000000-0005-0000-0000-000048A10000}"/>
    <cellStyle name="Normal 14 5 3 5" xfId="30281" xr:uid="{00000000-0005-0000-0000-000045A10000}"/>
    <cellStyle name="Normal 14 5 4" xfId="9404" xr:uid="{00000000-0005-0000-0000-00001A410000}"/>
    <cellStyle name="Normal 14 5 4 2" xfId="32053" xr:uid="{00000000-0005-0000-0000-000049A10000}"/>
    <cellStyle name="Normal 14 5 5" xfId="20653" xr:uid="{00000000-0005-0000-0000-00001B410000}"/>
    <cellStyle name="Normal 14 5 5 2" xfId="43121" xr:uid="{00000000-0005-0000-0000-00004AA10000}"/>
    <cellStyle name="Normal 14 5 6" xfId="20654" xr:uid="{00000000-0005-0000-0000-00001C410000}"/>
    <cellStyle name="Normal 14 5 6 2" xfId="43122" xr:uid="{00000000-0005-0000-0000-00004BA10000}"/>
    <cellStyle name="Normal 14 5 7" xfId="28449" xr:uid="{00000000-0005-0000-0000-00003CA10000}"/>
    <cellStyle name="Normal 14 6" xfId="3127" xr:uid="{00000000-0005-0000-0000-00001D410000}"/>
    <cellStyle name="Normal 14 6 2" xfId="6710" xr:uid="{00000000-0005-0000-0000-00001E410000}"/>
    <cellStyle name="Normal 14 6 2 2" xfId="20655" xr:uid="{00000000-0005-0000-0000-00001F410000}"/>
    <cellStyle name="Normal 14 6 2 2 2" xfId="43123" xr:uid="{00000000-0005-0000-0000-00004EA10000}"/>
    <cellStyle name="Normal 14 6 2 3" xfId="20656" xr:uid="{00000000-0005-0000-0000-000020410000}"/>
    <cellStyle name="Normal 14 6 2 3 2" xfId="43124" xr:uid="{00000000-0005-0000-0000-00004FA10000}"/>
    <cellStyle name="Normal 14 6 2 4" xfId="20657" xr:uid="{00000000-0005-0000-0000-000021410000}"/>
    <cellStyle name="Normal 14 6 2 4 2" xfId="43125" xr:uid="{00000000-0005-0000-0000-000050A10000}"/>
    <cellStyle name="Normal 14 6 2 5" xfId="30283" xr:uid="{00000000-0005-0000-0000-00004DA10000}"/>
    <cellStyle name="Normal 14 6 3" xfId="9406" xr:uid="{00000000-0005-0000-0000-000022410000}"/>
    <cellStyle name="Normal 14 6 3 2" xfId="32055" xr:uid="{00000000-0005-0000-0000-000051A10000}"/>
    <cellStyle name="Normal 14 6 4" xfId="20658" xr:uid="{00000000-0005-0000-0000-000023410000}"/>
    <cellStyle name="Normal 14 6 4 2" xfId="43126" xr:uid="{00000000-0005-0000-0000-000052A10000}"/>
    <cellStyle name="Normal 14 6 5" xfId="20659" xr:uid="{00000000-0005-0000-0000-000024410000}"/>
    <cellStyle name="Normal 14 6 5 2" xfId="43127" xr:uid="{00000000-0005-0000-0000-000053A10000}"/>
    <cellStyle name="Normal 14 6 6" xfId="28451" xr:uid="{00000000-0005-0000-0000-00004CA10000}"/>
    <cellStyle name="Normal 14 7" xfId="5087" xr:uid="{00000000-0005-0000-0000-000025410000}"/>
    <cellStyle name="Normal 14 7 2" xfId="8263" xr:uid="{00000000-0005-0000-0000-000026410000}"/>
    <cellStyle name="Normal 14 7 2 2" xfId="30918" xr:uid="{00000000-0005-0000-0000-000055A10000}"/>
    <cellStyle name="Normal 14 7 3" xfId="10041" xr:uid="{00000000-0005-0000-0000-000027410000}"/>
    <cellStyle name="Normal 14 7 3 2" xfId="20660" xr:uid="{00000000-0005-0000-0000-000028410000}"/>
    <cellStyle name="Normal 14 7 3 2 2" xfId="43128" xr:uid="{00000000-0005-0000-0000-000057A10000}"/>
    <cellStyle name="Normal 14 7 3 3" xfId="20661" xr:uid="{00000000-0005-0000-0000-000029410000}"/>
    <cellStyle name="Normal 14 7 3 3 2" xfId="43129" xr:uid="{00000000-0005-0000-0000-000058A10000}"/>
    <cellStyle name="Normal 14 7 3 4" xfId="32690" xr:uid="{00000000-0005-0000-0000-000056A10000}"/>
    <cellStyle name="Normal 14 7 4" xfId="29098" xr:uid="{00000000-0005-0000-0000-000054A10000}"/>
    <cellStyle name="Normal 14 8" xfId="20662" xr:uid="{00000000-0005-0000-0000-00002A410000}"/>
    <cellStyle name="Normal 14 8 2" xfId="20663" xr:uid="{00000000-0005-0000-0000-00002B410000}"/>
    <cellStyle name="Normal 14 8 2 2" xfId="43131" xr:uid="{00000000-0005-0000-0000-00005AA10000}"/>
    <cellStyle name="Normal 14 8 3" xfId="20664" xr:uid="{00000000-0005-0000-0000-00002C410000}"/>
    <cellStyle name="Normal 14 8 3 2" xfId="43132" xr:uid="{00000000-0005-0000-0000-00005BA10000}"/>
    <cellStyle name="Normal 14 8 4" xfId="20665" xr:uid="{00000000-0005-0000-0000-00002D410000}"/>
    <cellStyle name="Normal 14 8 4 2" xfId="43133" xr:uid="{00000000-0005-0000-0000-00005CA10000}"/>
    <cellStyle name="Normal 14 8 5" xfId="43130" xr:uid="{00000000-0005-0000-0000-000059A10000}"/>
    <cellStyle name="Normal 14 9" xfId="20666" xr:uid="{00000000-0005-0000-0000-00002E410000}"/>
    <cellStyle name="Normal 14 9 2" xfId="43134" xr:uid="{00000000-0005-0000-0000-00005DA10000}"/>
    <cellStyle name="Normal 15" xfId="3128" xr:uid="{00000000-0005-0000-0000-00002F410000}"/>
    <cellStyle name="Normal 15 10" xfId="20667" xr:uid="{00000000-0005-0000-0000-000030410000}"/>
    <cellStyle name="Normal 15 10 2" xfId="43135" xr:uid="{00000000-0005-0000-0000-00005EA10000}"/>
    <cellStyle name="Normal 15 2" xfId="3129" xr:uid="{00000000-0005-0000-0000-000031410000}"/>
    <cellStyle name="Normal 15 2 2" xfId="3130" xr:uid="{00000000-0005-0000-0000-000032410000}"/>
    <cellStyle name="Normal 15 2 2 2" xfId="3131" xr:uid="{00000000-0005-0000-0000-000033410000}"/>
    <cellStyle name="Normal 15 2 2 2 2" xfId="6712" xr:uid="{00000000-0005-0000-0000-000034410000}"/>
    <cellStyle name="Normal 15 2 2 2 2 2" xfId="20668" xr:uid="{00000000-0005-0000-0000-000035410000}"/>
    <cellStyle name="Normal 15 2 2 2 2 2 2" xfId="43136" xr:uid="{00000000-0005-0000-0000-000062A10000}"/>
    <cellStyle name="Normal 15 2 2 2 2 3" xfId="20669" xr:uid="{00000000-0005-0000-0000-000036410000}"/>
    <cellStyle name="Normal 15 2 2 2 2 3 2" xfId="43137" xr:uid="{00000000-0005-0000-0000-000063A10000}"/>
    <cellStyle name="Normal 15 2 2 2 2 4" xfId="20670" xr:uid="{00000000-0005-0000-0000-000037410000}"/>
    <cellStyle name="Normal 15 2 2 2 2 4 2" xfId="43138" xr:uid="{00000000-0005-0000-0000-000064A10000}"/>
    <cellStyle name="Normal 15 2 2 2 2 5" xfId="30285" xr:uid="{00000000-0005-0000-0000-000061A10000}"/>
    <cellStyle name="Normal 15 2 2 2 3" xfId="9408" xr:uid="{00000000-0005-0000-0000-000038410000}"/>
    <cellStyle name="Normal 15 2 2 2 3 2" xfId="32057" xr:uid="{00000000-0005-0000-0000-000065A10000}"/>
    <cellStyle name="Normal 15 2 2 2 4" xfId="20671" xr:uid="{00000000-0005-0000-0000-000039410000}"/>
    <cellStyle name="Normal 15 2 2 2 4 2" xfId="43139" xr:uid="{00000000-0005-0000-0000-000066A10000}"/>
    <cellStyle name="Normal 15 2 2 2 5" xfId="20672" xr:uid="{00000000-0005-0000-0000-00003A410000}"/>
    <cellStyle name="Normal 15 2 2 2 5 2" xfId="43140" xr:uid="{00000000-0005-0000-0000-000067A10000}"/>
    <cellStyle name="Normal 15 2 2 2 6" xfId="28453" xr:uid="{00000000-0005-0000-0000-000060A10000}"/>
    <cellStyle name="Normal 15 2 2 3" xfId="6711" xr:uid="{00000000-0005-0000-0000-00003B410000}"/>
    <cellStyle name="Normal 15 2 2 3 2" xfId="20673" xr:uid="{00000000-0005-0000-0000-00003C410000}"/>
    <cellStyle name="Normal 15 2 2 3 2 2" xfId="43141" xr:uid="{00000000-0005-0000-0000-000069A10000}"/>
    <cellStyle name="Normal 15 2 2 3 3" xfId="20674" xr:uid="{00000000-0005-0000-0000-00003D410000}"/>
    <cellStyle name="Normal 15 2 2 3 3 2" xfId="43142" xr:uid="{00000000-0005-0000-0000-00006AA10000}"/>
    <cellStyle name="Normal 15 2 2 3 4" xfId="20675" xr:uid="{00000000-0005-0000-0000-00003E410000}"/>
    <cellStyle name="Normal 15 2 2 3 4 2" xfId="43143" xr:uid="{00000000-0005-0000-0000-00006BA10000}"/>
    <cellStyle name="Normal 15 2 2 3 5" xfId="30284" xr:uid="{00000000-0005-0000-0000-000068A10000}"/>
    <cellStyle name="Normal 15 2 2 4" xfId="9407" xr:uid="{00000000-0005-0000-0000-00003F410000}"/>
    <cellStyle name="Normal 15 2 2 4 2" xfId="20676" xr:uid="{00000000-0005-0000-0000-000040410000}"/>
    <cellStyle name="Normal 15 2 2 4 2 2" xfId="43144" xr:uid="{00000000-0005-0000-0000-00006DA10000}"/>
    <cellStyle name="Normal 15 2 2 4 3" xfId="20677" xr:uid="{00000000-0005-0000-0000-000041410000}"/>
    <cellStyle name="Normal 15 2 2 4 3 2" xfId="43145" xr:uid="{00000000-0005-0000-0000-00006EA10000}"/>
    <cellStyle name="Normal 15 2 2 4 4" xfId="20678" xr:uid="{00000000-0005-0000-0000-000042410000}"/>
    <cellStyle name="Normal 15 2 2 4 4 2" xfId="43146" xr:uid="{00000000-0005-0000-0000-00006FA10000}"/>
    <cellStyle name="Normal 15 2 2 4 5" xfId="32056" xr:uid="{00000000-0005-0000-0000-00006CA10000}"/>
    <cellStyle name="Normal 15 2 2 5" xfId="20679" xr:uid="{00000000-0005-0000-0000-000043410000}"/>
    <cellStyle name="Normal 15 2 2 5 2" xfId="43147" xr:uid="{00000000-0005-0000-0000-000070A10000}"/>
    <cellStyle name="Normal 15 2 2 6" xfId="20680" xr:uid="{00000000-0005-0000-0000-000044410000}"/>
    <cellStyle name="Normal 15 2 2 6 2" xfId="43148" xr:uid="{00000000-0005-0000-0000-000071A10000}"/>
    <cellStyle name="Normal 15 2 2 7" xfId="20681" xr:uid="{00000000-0005-0000-0000-000045410000}"/>
    <cellStyle name="Normal 15 2 2 7 2" xfId="43149" xr:uid="{00000000-0005-0000-0000-000072A10000}"/>
    <cellStyle name="Normal 15 2 2 8" xfId="28452" xr:uid="{00000000-0005-0000-0000-00005FA10000}"/>
    <cellStyle name="Normal 15 2 3" xfId="20682" xr:uid="{00000000-0005-0000-0000-000046410000}"/>
    <cellStyle name="Normal 15 2 3 2" xfId="20683" xr:uid="{00000000-0005-0000-0000-000047410000}"/>
    <cellStyle name="Normal 15 2 3 3" xfId="20684" xr:uid="{00000000-0005-0000-0000-000048410000}"/>
    <cellStyle name="Normal 15 2 3 3 2" xfId="20685" xr:uid="{00000000-0005-0000-0000-000049410000}"/>
    <cellStyle name="Normal 15 2 3 3 2 2" xfId="43152" xr:uid="{00000000-0005-0000-0000-000075A10000}"/>
    <cellStyle name="Normal 15 2 3 3 3" xfId="20686" xr:uid="{00000000-0005-0000-0000-00004A410000}"/>
    <cellStyle name="Normal 15 2 3 3 3 2" xfId="43153" xr:uid="{00000000-0005-0000-0000-000076A10000}"/>
    <cellStyle name="Normal 15 2 3 3 4" xfId="43151" xr:uid="{00000000-0005-0000-0000-000074A10000}"/>
    <cellStyle name="Normal 15 2 3 4" xfId="43150" xr:uid="{00000000-0005-0000-0000-000073A10000}"/>
    <cellStyle name="Normal 15 2 4" xfId="20687" xr:uid="{00000000-0005-0000-0000-00004B410000}"/>
    <cellStyle name="Normal 15 2 4 2" xfId="20688" xr:uid="{00000000-0005-0000-0000-00004C410000}"/>
    <cellStyle name="Normal 15 2 4 2 2" xfId="43155" xr:uid="{00000000-0005-0000-0000-000078A10000}"/>
    <cellStyle name="Normal 15 2 4 3" xfId="20689" xr:uid="{00000000-0005-0000-0000-00004D410000}"/>
    <cellStyle name="Normal 15 2 4 3 2" xfId="43156" xr:uid="{00000000-0005-0000-0000-000079A10000}"/>
    <cellStyle name="Normal 15 2 4 4" xfId="20690" xr:uid="{00000000-0005-0000-0000-00004E410000}"/>
    <cellStyle name="Normal 15 2 4 4 2" xfId="43157" xr:uid="{00000000-0005-0000-0000-00007AA10000}"/>
    <cellStyle name="Normal 15 2 4 5" xfId="43154" xr:uid="{00000000-0005-0000-0000-000077A10000}"/>
    <cellStyle name="Normal 15 2 5" xfId="20691" xr:uid="{00000000-0005-0000-0000-00004F410000}"/>
    <cellStyle name="Normal 15 2 5 2" xfId="43158" xr:uid="{00000000-0005-0000-0000-00007BA10000}"/>
    <cellStyle name="Normal 15 2 6" xfId="20692" xr:uid="{00000000-0005-0000-0000-000050410000}"/>
    <cellStyle name="Normal 15 2 6 2" xfId="43159" xr:uid="{00000000-0005-0000-0000-00007CA10000}"/>
    <cellStyle name="Normal 15 2 7" xfId="20693" xr:uid="{00000000-0005-0000-0000-000051410000}"/>
    <cellStyle name="Normal 15 2 7 2" xfId="43160" xr:uid="{00000000-0005-0000-0000-00007DA10000}"/>
    <cellStyle name="Normal 15 3" xfId="3132" xr:uid="{00000000-0005-0000-0000-000052410000}"/>
    <cellStyle name="Normal 15 3 2" xfId="3133" xr:uid="{00000000-0005-0000-0000-000053410000}"/>
    <cellStyle name="Normal 15 3 2 2" xfId="6713" xr:uid="{00000000-0005-0000-0000-000054410000}"/>
    <cellStyle name="Normal 15 3 3" xfId="3134" xr:uid="{00000000-0005-0000-0000-000055410000}"/>
    <cellStyle name="Normal 15 3 3 2" xfId="3135" xr:uid="{00000000-0005-0000-0000-000056410000}"/>
    <cellStyle name="Normal 15 3 3 2 2" xfId="6715" xr:uid="{00000000-0005-0000-0000-000057410000}"/>
    <cellStyle name="Normal 15 3 3 2 2 2" xfId="20694" xr:uid="{00000000-0005-0000-0000-000058410000}"/>
    <cellStyle name="Normal 15 3 3 2 2 2 2" xfId="43161" xr:uid="{00000000-0005-0000-0000-000081A10000}"/>
    <cellStyle name="Normal 15 3 3 2 2 3" xfId="20695" xr:uid="{00000000-0005-0000-0000-000059410000}"/>
    <cellStyle name="Normal 15 3 3 2 2 3 2" xfId="43162" xr:uid="{00000000-0005-0000-0000-000082A10000}"/>
    <cellStyle name="Normal 15 3 3 2 2 4" xfId="20696" xr:uid="{00000000-0005-0000-0000-00005A410000}"/>
    <cellStyle name="Normal 15 3 3 2 2 4 2" xfId="43163" xr:uid="{00000000-0005-0000-0000-000083A10000}"/>
    <cellStyle name="Normal 15 3 3 2 2 5" xfId="30287" xr:uid="{00000000-0005-0000-0000-000080A10000}"/>
    <cellStyle name="Normal 15 3 3 2 3" xfId="9410" xr:uid="{00000000-0005-0000-0000-00005B410000}"/>
    <cellStyle name="Normal 15 3 3 2 3 2" xfId="32059" xr:uid="{00000000-0005-0000-0000-000084A10000}"/>
    <cellStyle name="Normal 15 3 3 2 4" xfId="20697" xr:uid="{00000000-0005-0000-0000-00005C410000}"/>
    <cellStyle name="Normal 15 3 3 2 4 2" xfId="43164" xr:uid="{00000000-0005-0000-0000-000085A10000}"/>
    <cellStyle name="Normal 15 3 3 2 5" xfId="20698" xr:uid="{00000000-0005-0000-0000-00005D410000}"/>
    <cellStyle name="Normal 15 3 3 2 5 2" xfId="43165" xr:uid="{00000000-0005-0000-0000-000086A10000}"/>
    <cellStyle name="Normal 15 3 3 2 6" xfId="28455" xr:uid="{00000000-0005-0000-0000-00007FA10000}"/>
    <cellStyle name="Normal 15 3 3 3" xfId="6714" xr:uid="{00000000-0005-0000-0000-00005E410000}"/>
    <cellStyle name="Normal 15 3 3 3 2" xfId="20699" xr:uid="{00000000-0005-0000-0000-00005F410000}"/>
    <cellStyle name="Normal 15 3 3 3 2 2" xfId="43166" xr:uid="{00000000-0005-0000-0000-000088A10000}"/>
    <cellStyle name="Normal 15 3 3 3 3" xfId="20700" xr:uid="{00000000-0005-0000-0000-000060410000}"/>
    <cellStyle name="Normal 15 3 3 3 3 2" xfId="43167" xr:uid="{00000000-0005-0000-0000-000089A10000}"/>
    <cellStyle name="Normal 15 3 3 3 4" xfId="20701" xr:uid="{00000000-0005-0000-0000-000061410000}"/>
    <cellStyle name="Normal 15 3 3 3 4 2" xfId="43168" xr:uid="{00000000-0005-0000-0000-00008AA10000}"/>
    <cellStyle name="Normal 15 3 3 3 5" xfId="30286" xr:uid="{00000000-0005-0000-0000-000087A10000}"/>
    <cellStyle name="Normal 15 3 3 4" xfId="9409" xr:uid="{00000000-0005-0000-0000-000062410000}"/>
    <cellStyle name="Normal 15 3 3 4 2" xfId="32058" xr:uid="{00000000-0005-0000-0000-00008BA10000}"/>
    <cellStyle name="Normal 15 3 3 5" xfId="20702" xr:uid="{00000000-0005-0000-0000-000063410000}"/>
    <cellStyle name="Normal 15 3 3 5 2" xfId="43169" xr:uid="{00000000-0005-0000-0000-00008CA10000}"/>
    <cellStyle name="Normal 15 3 3 6" xfId="20703" xr:uid="{00000000-0005-0000-0000-000064410000}"/>
    <cellStyle name="Normal 15 3 3 6 2" xfId="43170" xr:uid="{00000000-0005-0000-0000-00008DA10000}"/>
    <cellStyle name="Normal 15 3 3 7" xfId="28454" xr:uid="{00000000-0005-0000-0000-00007EA10000}"/>
    <cellStyle name="Normal 15 3 4" xfId="20704" xr:uid="{00000000-0005-0000-0000-000065410000}"/>
    <cellStyle name="Normal 15 3 4 2" xfId="20705" xr:uid="{00000000-0005-0000-0000-000066410000}"/>
    <cellStyle name="Normal 15 3 4 2 2" xfId="20706" xr:uid="{00000000-0005-0000-0000-000067410000}"/>
    <cellStyle name="Normal 15 3 4 2 2 2" xfId="43172" xr:uid="{00000000-0005-0000-0000-00008FA10000}"/>
    <cellStyle name="Normal 15 3 4 3" xfId="20707" xr:uid="{00000000-0005-0000-0000-000068410000}"/>
    <cellStyle name="Normal 15 3 4 3 2" xfId="20708" xr:uid="{00000000-0005-0000-0000-000069410000}"/>
    <cellStyle name="Normal 15 3 4 3 2 2" xfId="43174" xr:uid="{00000000-0005-0000-0000-000091A10000}"/>
    <cellStyle name="Normal 15 3 4 3 3" xfId="20709" xr:uid="{00000000-0005-0000-0000-00006A410000}"/>
    <cellStyle name="Normal 15 3 4 3 3 2" xfId="43175" xr:uid="{00000000-0005-0000-0000-000092A10000}"/>
    <cellStyle name="Normal 15 3 4 3 4" xfId="43173" xr:uid="{00000000-0005-0000-0000-000090A10000}"/>
    <cellStyle name="Normal 15 3 4 4" xfId="20710" xr:uid="{00000000-0005-0000-0000-00006B410000}"/>
    <cellStyle name="Normal 15 3 4 4 2" xfId="43176" xr:uid="{00000000-0005-0000-0000-000093A10000}"/>
    <cellStyle name="Normal 15 3 4 5" xfId="43171" xr:uid="{00000000-0005-0000-0000-00008EA10000}"/>
    <cellStyle name="Normal 15 3 5" xfId="20711" xr:uid="{00000000-0005-0000-0000-00006C410000}"/>
    <cellStyle name="Normal 15 3 5 2" xfId="20712" xr:uid="{00000000-0005-0000-0000-00006D410000}"/>
    <cellStyle name="Normal 15 3 5 2 2" xfId="43178" xr:uid="{00000000-0005-0000-0000-000095A10000}"/>
    <cellStyle name="Normal 15 3 5 3" xfId="20713" xr:uid="{00000000-0005-0000-0000-00006E410000}"/>
    <cellStyle name="Normal 15 3 5 3 2" xfId="43179" xr:uid="{00000000-0005-0000-0000-000096A10000}"/>
    <cellStyle name="Normal 15 3 5 4" xfId="20714" xr:uid="{00000000-0005-0000-0000-00006F410000}"/>
    <cellStyle name="Normal 15 3 5 4 2" xfId="43180" xr:uid="{00000000-0005-0000-0000-000097A10000}"/>
    <cellStyle name="Normal 15 3 5 5" xfId="43177" xr:uid="{00000000-0005-0000-0000-000094A10000}"/>
    <cellStyle name="Normal 15 3 6" xfId="20715" xr:uid="{00000000-0005-0000-0000-000070410000}"/>
    <cellStyle name="Normal 15 3 6 2" xfId="43181" xr:uid="{00000000-0005-0000-0000-000098A10000}"/>
    <cellStyle name="Normal 15 3 7" xfId="20716" xr:uid="{00000000-0005-0000-0000-000071410000}"/>
    <cellStyle name="Normal 15 3 7 2" xfId="43182" xr:uid="{00000000-0005-0000-0000-000099A10000}"/>
    <cellStyle name="Normal 15 3 8" xfId="20717" xr:uid="{00000000-0005-0000-0000-000072410000}"/>
    <cellStyle name="Normal 15 3 8 2" xfId="43183" xr:uid="{00000000-0005-0000-0000-00009AA10000}"/>
    <cellStyle name="Normal 15 4" xfId="3136" xr:uid="{00000000-0005-0000-0000-000073410000}"/>
    <cellStyle name="Normal 15 4 2" xfId="6716" xr:uid="{00000000-0005-0000-0000-000074410000}"/>
    <cellStyle name="Normal 15 5" xfId="20718" xr:uid="{00000000-0005-0000-0000-000075410000}"/>
    <cellStyle name="Normal 15 5 2" xfId="20719" xr:uid="{00000000-0005-0000-0000-000076410000}"/>
    <cellStyle name="Normal 15 5 3" xfId="20720" xr:uid="{00000000-0005-0000-0000-000077410000}"/>
    <cellStyle name="Normal 15 5 3 2" xfId="20721" xr:uid="{00000000-0005-0000-0000-000078410000}"/>
    <cellStyle name="Normal 15 5 3 2 2" xfId="43186" xr:uid="{00000000-0005-0000-0000-00009DA10000}"/>
    <cellStyle name="Normal 15 5 3 3" xfId="20722" xr:uid="{00000000-0005-0000-0000-000079410000}"/>
    <cellStyle name="Normal 15 5 3 3 2" xfId="43187" xr:uid="{00000000-0005-0000-0000-00009EA10000}"/>
    <cellStyle name="Normal 15 5 3 4" xfId="43185" xr:uid="{00000000-0005-0000-0000-00009CA10000}"/>
    <cellStyle name="Normal 15 5 4" xfId="43184" xr:uid="{00000000-0005-0000-0000-00009BA10000}"/>
    <cellStyle name="Normal 15 6" xfId="20723" xr:uid="{00000000-0005-0000-0000-00007A410000}"/>
    <cellStyle name="Normal 15 6 2" xfId="20724" xr:uid="{00000000-0005-0000-0000-00007B410000}"/>
    <cellStyle name="Normal 15 6 2 2" xfId="43188" xr:uid="{00000000-0005-0000-0000-00009FA10000}"/>
    <cellStyle name="Normal 15 7" xfId="20725" xr:uid="{00000000-0005-0000-0000-00007C410000}"/>
    <cellStyle name="Normal 15 7 2" xfId="20726" xr:uid="{00000000-0005-0000-0000-00007D410000}"/>
    <cellStyle name="Normal 15 7 2 2" xfId="43190" xr:uid="{00000000-0005-0000-0000-0000A1A10000}"/>
    <cellStyle name="Normal 15 7 3" xfId="20727" xr:uid="{00000000-0005-0000-0000-00007E410000}"/>
    <cellStyle name="Normal 15 7 3 2" xfId="43191" xr:uid="{00000000-0005-0000-0000-0000A2A10000}"/>
    <cellStyle name="Normal 15 7 4" xfId="20728" xr:uid="{00000000-0005-0000-0000-00007F410000}"/>
    <cellStyle name="Normal 15 7 4 2" xfId="43192" xr:uid="{00000000-0005-0000-0000-0000A3A10000}"/>
    <cellStyle name="Normal 15 7 5" xfId="43189" xr:uid="{00000000-0005-0000-0000-0000A0A10000}"/>
    <cellStyle name="Normal 15 8" xfId="20729" xr:uid="{00000000-0005-0000-0000-000080410000}"/>
    <cellStyle name="Normal 15 8 2" xfId="43193" xr:uid="{00000000-0005-0000-0000-0000A4A10000}"/>
    <cellStyle name="Normal 15 9" xfId="20730" xr:uid="{00000000-0005-0000-0000-000081410000}"/>
    <cellStyle name="Normal 15 9 2" xfId="43194" xr:uid="{00000000-0005-0000-0000-0000A5A10000}"/>
    <cellStyle name="Normal 16" xfId="3137" xr:uid="{00000000-0005-0000-0000-000082410000}"/>
    <cellStyle name="Normal 16 2" xfId="3138" xr:uid="{00000000-0005-0000-0000-000083410000}"/>
    <cellStyle name="Normal 16 2 2" xfId="3139" xr:uid="{00000000-0005-0000-0000-000084410000}"/>
    <cellStyle name="Normal 16 2 2 2" xfId="6718" xr:uid="{00000000-0005-0000-0000-000085410000}"/>
    <cellStyle name="Normal 16 2 2 2 2" xfId="20731" xr:uid="{00000000-0005-0000-0000-000086410000}"/>
    <cellStyle name="Normal 16 2 2 2 2 2" xfId="43195" xr:uid="{00000000-0005-0000-0000-0000A9A10000}"/>
    <cellStyle name="Normal 16 2 2 2 3" xfId="20732" xr:uid="{00000000-0005-0000-0000-000087410000}"/>
    <cellStyle name="Normal 16 2 2 2 3 2" xfId="43196" xr:uid="{00000000-0005-0000-0000-0000AAA10000}"/>
    <cellStyle name="Normal 16 2 2 2 4" xfId="20733" xr:uid="{00000000-0005-0000-0000-000088410000}"/>
    <cellStyle name="Normal 16 2 2 2 4 2" xfId="43197" xr:uid="{00000000-0005-0000-0000-0000ABA10000}"/>
    <cellStyle name="Normal 16 2 2 2 5" xfId="30289" xr:uid="{00000000-0005-0000-0000-0000A8A10000}"/>
    <cellStyle name="Normal 16 2 2 3" xfId="9412" xr:uid="{00000000-0005-0000-0000-000089410000}"/>
    <cellStyle name="Normal 16 2 2 3 2" xfId="20734" xr:uid="{00000000-0005-0000-0000-00008A410000}"/>
    <cellStyle name="Normal 16 2 2 3 2 2" xfId="43198" xr:uid="{00000000-0005-0000-0000-0000ADA10000}"/>
    <cellStyle name="Normal 16 2 2 3 3" xfId="20735" xr:uid="{00000000-0005-0000-0000-00008B410000}"/>
    <cellStyle name="Normal 16 2 2 3 3 2" xfId="43199" xr:uid="{00000000-0005-0000-0000-0000AEA10000}"/>
    <cellStyle name="Normal 16 2 2 3 4" xfId="20736" xr:uid="{00000000-0005-0000-0000-00008C410000}"/>
    <cellStyle name="Normal 16 2 2 3 4 2" xfId="43200" xr:uid="{00000000-0005-0000-0000-0000AFA10000}"/>
    <cellStyle name="Normal 16 2 2 3 5" xfId="32061" xr:uid="{00000000-0005-0000-0000-0000ACA10000}"/>
    <cellStyle name="Normal 16 2 2 4" xfId="20737" xr:uid="{00000000-0005-0000-0000-00008D410000}"/>
    <cellStyle name="Normal 16 2 2 4 2" xfId="43201" xr:uid="{00000000-0005-0000-0000-0000B0A10000}"/>
    <cellStyle name="Normal 16 2 2 5" xfId="20738" xr:uid="{00000000-0005-0000-0000-00008E410000}"/>
    <cellStyle name="Normal 16 2 2 5 2" xfId="43202" xr:uid="{00000000-0005-0000-0000-0000B1A10000}"/>
    <cellStyle name="Normal 16 2 2 6" xfId="20739" xr:uid="{00000000-0005-0000-0000-00008F410000}"/>
    <cellStyle name="Normal 16 2 2 6 2" xfId="43203" xr:uid="{00000000-0005-0000-0000-0000B2A10000}"/>
    <cellStyle name="Normal 16 2 2 7" xfId="28457" xr:uid="{00000000-0005-0000-0000-0000A7A10000}"/>
    <cellStyle name="Normal 16 2 3" xfId="6717" xr:uid="{00000000-0005-0000-0000-000090410000}"/>
    <cellStyle name="Normal 16 2 3 2" xfId="20740" xr:uid="{00000000-0005-0000-0000-000091410000}"/>
    <cellStyle name="Normal 16 2 3 2 2" xfId="43204" xr:uid="{00000000-0005-0000-0000-0000B4A10000}"/>
    <cellStyle name="Normal 16 2 3 3" xfId="20741" xr:uid="{00000000-0005-0000-0000-000092410000}"/>
    <cellStyle name="Normal 16 2 3 3 2" xfId="43205" xr:uid="{00000000-0005-0000-0000-0000B5A10000}"/>
    <cellStyle name="Normal 16 2 3 4" xfId="20742" xr:uid="{00000000-0005-0000-0000-000093410000}"/>
    <cellStyle name="Normal 16 2 3 4 2" xfId="43206" xr:uid="{00000000-0005-0000-0000-0000B6A10000}"/>
    <cellStyle name="Normal 16 2 3 5" xfId="30288" xr:uid="{00000000-0005-0000-0000-0000B3A10000}"/>
    <cellStyle name="Normal 16 2 4" xfId="9411" xr:uid="{00000000-0005-0000-0000-000094410000}"/>
    <cellStyle name="Normal 16 2 4 2" xfId="20743" xr:uid="{00000000-0005-0000-0000-000095410000}"/>
    <cellStyle name="Normal 16 2 4 2 2" xfId="43207" xr:uid="{00000000-0005-0000-0000-0000B8A10000}"/>
    <cellStyle name="Normal 16 2 4 3" xfId="20744" xr:uid="{00000000-0005-0000-0000-000096410000}"/>
    <cellStyle name="Normal 16 2 4 3 2" xfId="43208" xr:uid="{00000000-0005-0000-0000-0000B9A10000}"/>
    <cellStyle name="Normal 16 2 4 4" xfId="20745" xr:uid="{00000000-0005-0000-0000-000097410000}"/>
    <cellStyle name="Normal 16 2 4 4 2" xfId="43209" xr:uid="{00000000-0005-0000-0000-0000BAA10000}"/>
    <cellStyle name="Normal 16 2 4 5" xfId="32060" xr:uid="{00000000-0005-0000-0000-0000B7A10000}"/>
    <cellStyle name="Normal 16 2 5" xfId="20746" xr:uid="{00000000-0005-0000-0000-000098410000}"/>
    <cellStyle name="Normal 16 2 5 2" xfId="43210" xr:uid="{00000000-0005-0000-0000-0000BBA10000}"/>
    <cellStyle name="Normal 16 2 6" xfId="20747" xr:uid="{00000000-0005-0000-0000-000099410000}"/>
    <cellStyle name="Normal 16 2 6 2" xfId="43211" xr:uid="{00000000-0005-0000-0000-0000BCA10000}"/>
    <cellStyle name="Normal 16 2 7" xfId="20748" xr:uid="{00000000-0005-0000-0000-00009A410000}"/>
    <cellStyle name="Normal 16 2 7 2" xfId="43212" xr:uid="{00000000-0005-0000-0000-0000BDA10000}"/>
    <cellStyle name="Normal 16 2 8" xfId="28456" xr:uid="{00000000-0005-0000-0000-0000A6A10000}"/>
    <cellStyle name="Normal 16 3" xfId="3140" xr:uid="{00000000-0005-0000-0000-00009B410000}"/>
    <cellStyle name="Normal 16 3 2" xfId="3141" xr:uid="{00000000-0005-0000-0000-00009C410000}"/>
    <cellStyle name="Normal 16 3 2 2" xfId="6720" xr:uid="{00000000-0005-0000-0000-00009D410000}"/>
    <cellStyle name="Normal 16 3 2 2 2" xfId="20749" xr:uid="{00000000-0005-0000-0000-00009E410000}"/>
    <cellStyle name="Normal 16 3 2 2 2 2" xfId="43213" xr:uid="{00000000-0005-0000-0000-0000C1A10000}"/>
    <cellStyle name="Normal 16 3 2 2 3" xfId="20750" xr:uid="{00000000-0005-0000-0000-00009F410000}"/>
    <cellStyle name="Normal 16 3 2 2 3 2" xfId="43214" xr:uid="{00000000-0005-0000-0000-0000C2A10000}"/>
    <cellStyle name="Normal 16 3 2 2 4" xfId="20751" xr:uid="{00000000-0005-0000-0000-0000A0410000}"/>
    <cellStyle name="Normal 16 3 2 2 4 2" xfId="43215" xr:uid="{00000000-0005-0000-0000-0000C3A10000}"/>
    <cellStyle name="Normal 16 3 2 2 5" xfId="30291" xr:uid="{00000000-0005-0000-0000-0000C0A10000}"/>
    <cellStyle name="Normal 16 3 2 3" xfId="9414" xr:uid="{00000000-0005-0000-0000-0000A1410000}"/>
    <cellStyle name="Normal 16 3 2 3 2" xfId="32063" xr:uid="{00000000-0005-0000-0000-0000C4A10000}"/>
    <cellStyle name="Normal 16 3 2 4" xfId="20752" xr:uid="{00000000-0005-0000-0000-0000A2410000}"/>
    <cellStyle name="Normal 16 3 2 4 2" xfId="43216" xr:uid="{00000000-0005-0000-0000-0000C5A10000}"/>
    <cellStyle name="Normal 16 3 2 5" xfId="20753" xr:uid="{00000000-0005-0000-0000-0000A3410000}"/>
    <cellStyle name="Normal 16 3 2 5 2" xfId="43217" xr:uid="{00000000-0005-0000-0000-0000C6A10000}"/>
    <cellStyle name="Normal 16 3 2 6" xfId="28459" xr:uid="{00000000-0005-0000-0000-0000BFA10000}"/>
    <cellStyle name="Normal 16 3 3" xfId="6719" xr:uid="{00000000-0005-0000-0000-0000A4410000}"/>
    <cellStyle name="Normal 16 3 3 2" xfId="20754" xr:uid="{00000000-0005-0000-0000-0000A5410000}"/>
    <cellStyle name="Normal 16 3 3 2 2" xfId="43218" xr:uid="{00000000-0005-0000-0000-0000C8A10000}"/>
    <cellStyle name="Normal 16 3 3 3" xfId="20755" xr:uid="{00000000-0005-0000-0000-0000A6410000}"/>
    <cellStyle name="Normal 16 3 3 3 2" xfId="43219" xr:uid="{00000000-0005-0000-0000-0000C9A10000}"/>
    <cellStyle name="Normal 16 3 3 4" xfId="20756" xr:uid="{00000000-0005-0000-0000-0000A7410000}"/>
    <cellStyle name="Normal 16 3 3 4 2" xfId="43220" xr:uid="{00000000-0005-0000-0000-0000CAA10000}"/>
    <cellStyle name="Normal 16 3 3 5" xfId="30290" xr:uid="{00000000-0005-0000-0000-0000C7A10000}"/>
    <cellStyle name="Normal 16 3 4" xfId="9413" xr:uid="{00000000-0005-0000-0000-0000A8410000}"/>
    <cellStyle name="Normal 16 3 4 2" xfId="20757" xr:uid="{00000000-0005-0000-0000-0000A9410000}"/>
    <cellStyle name="Normal 16 3 4 2 2" xfId="43221" xr:uid="{00000000-0005-0000-0000-0000CCA10000}"/>
    <cellStyle name="Normal 16 3 4 3" xfId="20758" xr:uid="{00000000-0005-0000-0000-0000AA410000}"/>
    <cellStyle name="Normal 16 3 4 3 2" xfId="43222" xr:uid="{00000000-0005-0000-0000-0000CDA10000}"/>
    <cellStyle name="Normal 16 3 4 4" xfId="20759" xr:uid="{00000000-0005-0000-0000-0000AB410000}"/>
    <cellStyle name="Normal 16 3 4 4 2" xfId="43223" xr:uid="{00000000-0005-0000-0000-0000CEA10000}"/>
    <cellStyle name="Normal 16 3 4 5" xfId="32062" xr:uid="{00000000-0005-0000-0000-0000CBA10000}"/>
    <cellStyle name="Normal 16 3 5" xfId="20760" xr:uid="{00000000-0005-0000-0000-0000AC410000}"/>
    <cellStyle name="Normal 16 3 5 2" xfId="43224" xr:uid="{00000000-0005-0000-0000-0000CFA10000}"/>
    <cellStyle name="Normal 16 3 6" xfId="20761" xr:uid="{00000000-0005-0000-0000-0000AD410000}"/>
    <cellStyle name="Normal 16 3 6 2" xfId="43225" xr:uid="{00000000-0005-0000-0000-0000D0A10000}"/>
    <cellStyle name="Normal 16 3 7" xfId="20762" xr:uid="{00000000-0005-0000-0000-0000AE410000}"/>
    <cellStyle name="Normal 16 3 7 2" xfId="43226" xr:uid="{00000000-0005-0000-0000-0000D1A10000}"/>
    <cellStyle name="Normal 16 3 8" xfId="28458" xr:uid="{00000000-0005-0000-0000-0000BEA10000}"/>
    <cellStyle name="Normal 16 4" xfId="5106" xr:uid="{00000000-0005-0000-0000-0000AF410000}"/>
    <cellStyle name="Normal 16 4 2" xfId="20763" xr:uid="{00000000-0005-0000-0000-0000B0410000}"/>
    <cellStyle name="Normal 16 4 3" xfId="20764" xr:uid="{00000000-0005-0000-0000-0000B1410000}"/>
    <cellStyle name="Normal 16 4 3 2" xfId="20765" xr:uid="{00000000-0005-0000-0000-0000B2410000}"/>
    <cellStyle name="Normal 16 4 3 2 2" xfId="43228" xr:uid="{00000000-0005-0000-0000-0000D3A10000}"/>
    <cellStyle name="Normal 16 4 3 3" xfId="20766" xr:uid="{00000000-0005-0000-0000-0000B3410000}"/>
    <cellStyle name="Normal 16 4 3 3 2" xfId="43229" xr:uid="{00000000-0005-0000-0000-0000D4A10000}"/>
    <cellStyle name="Normal 16 4 3 4" xfId="43227" xr:uid="{00000000-0005-0000-0000-0000D2A10000}"/>
    <cellStyle name="Normal 16 5" xfId="20767" xr:uid="{00000000-0005-0000-0000-0000B4410000}"/>
    <cellStyle name="Normal 16 5 2" xfId="20768" xr:uid="{00000000-0005-0000-0000-0000B5410000}"/>
    <cellStyle name="Normal 16 5 2 2" xfId="43231" xr:uid="{00000000-0005-0000-0000-0000D6A10000}"/>
    <cellStyle name="Normal 16 5 3" xfId="20769" xr:uid="{00000000-0005-0000-0000-0000B6410000}"/>
    <cellStyle name="Normal 16 5 3 2" xfId="43232" xr:uid="{00000000-0005-0000-0000-0000D7A10000}"/>
    <cellStyle name="Normal 16 5 4" xfId="20770" xr:uid="{00000000-0005-0000-0000-0000B7410000}"/>
    <cellStyle name="Normal 16 5 4 2" xfId="43233" xr:uid="{00000000-0005-0000-0000-0000D8A10000}"/>
    <cellStyle name="Normal 16 5 5" xfId="43230" xr:uid="{00000000-0005-0000-0000-0000D5A10000}"/>
    <cellStyle name="Normal 16 6" xfId="20771" xr:uid="{00000000-0005-0000-0000-0000B8410000}"/>
    <cellStyle name="Normal 16 6 2" xfId="43234" xr:uid="{00000000-0005-0000-0000-0000D9A10000}"/>
    <cellStyle name="Normal 16 7" xfId="20772" xr:uid="{00000000-0005-0000-0000-0000B9410000}"/>
    <cellStyle name="Normal 16 7 2" xfId="43235" xr:uid="{00000000-0005-0000-0000-0000DAA10000}"/>
    <cellStyle name="Normal 16 8" xfId="20773" xr:uid="{00000000-0005-0000-0000-0000BA410000}"/>
    <cellStyle name="Normal 16 8 2" xfId="43236" xr:uid="{00000000-0005-0000-0000-0000DBA10000}"/>
    <cellStyle name="Normal 17" xfId="3142" xr:uid="{00000000-0005-0000-0000-0000BB410000}"/>
    <cellStyle name="Normal 17 10" xfId="20774" xr:uid="{00000000-0005-0000-0000-0000BC410000}"/>
    <cellStyle name="Normal 17 10 2" xfId="43237" xr:uid="{00000000-0005-0000-0000-0000DDA10000}"/>
    <cellStyle name="Normal 17 11" xfId="20775" xr:uid="{00000000-0005-0000-0000-0000BD410000}"/>
    <cellStyle name="Normal 17 11 2" xfId="43238" xr:uid="{00000000-0005-0000-0000-0000DEA10000}"/>
    <cellStyle name="Normal 17 12" xfId="28460" xr:uid="{00000000-0005-0000-0000-0000DCA10000}"/>
    <cellStyle name="Normal 17 2" xfId="3143" xr:uid="{00000000-0005-0000-0000-0000BE410000}"/>
    <cellStyle name="Normal 17 2 2" xfId="20776" xr:uid="{00000000-0005-0000-0000-0000BF410000}"/>
    <cellStyle name="Normal 17 2 2 2" xfId="20777" xr:uid="{00000000-0005-0000-0000-0000C0410000}"/>
    <cellStyle name="Normal 17 2 2 3" xfId="20778" xr:uid="{00000000-0005-0000-0000-0000C1410000}"/>
    <cellStyle name="Normal 17 2 2 3 2" xfId="20779" xr:uid="{00000000-0005-0000-0000-0000C2410000}"/>
    <cellStyle name="Normal 17 2 2 3 2 2" xfId="43241" xr:uid="{00000000-0005-0000-0000-0000E1A10000}"/>
    <cellStyle name="Normal 17 2 2 3 3" xfId="20780" xr:uid="{00000000-0005-0000-0000-0000C3410000}"/>
    <cellStyle name="Normal 17 2 2 3 3 2" xfId="43242" xr:uid="{00000000-0005-0000-0000-0000E2A10000}"/>
    <cellStyle name="Normal 17 2 2 3 4" xfId="43240" xr:uid="{00000000-0005-0000-0000-0000E0A10000}"/>
    <cellStyle name="Normal 17 2 2 4" xfId="43239" xr:uid="{00000000-0005-0000-0000-0000DFA10000}"/>
    <cellStyle name="Normal 17 2 3" xfId="20781" xr:uid="{00000000-0005-0000-0000-0000C4410000}"/>
    <cellStyle name="Normal 17 2 3 2" xfId="20782" xr:uid="{00000000-0005-0000-0000-0000C5410000}"/>
    <cellStyle name="Normal 17 2 3 2 2" xfId="43244" xr:uid="{00000000-0005-0000-0000-0000E4A10000}"/>
    <cellStyle name="Normal 17 2 3 3" xfId="20783" xr:uid="{00000000-0005-0000-0000-0000C6410000}"/>
    <cellStyle name="Normal 17 2 3 3 2" xfId="43245" xr:uid="{00000000-0005-0000-0000-0000E5A10000}"/>
    <cellStyle name="Normal 17 2 3 4" xfId="20784" xr:uid="{00000000-0005-0000-0000-0000C7410000}"/>
    <cellStyle name="Normal 17 2 3 4 2" xfId="43246" xr:uid="{00000000-0005-0000-0000-0000E6A10000}"/>
    <cellStyle name="Normal 17 2 3 5" xfId="43243" xr:uid="{00000000-0005-0000-0000-0000E3A10000}"/>
    <cellStyle name="Normal 17 2 4" xfId="20785" xr:uid="{00000000-0005-0000-0000-0000C8410000}"/>
    <cellStyle name="Normal 17 2 4 2" xfId="43247" xr:uid="{00000000-0005-0000-0000-0000E7A10000}"/>
    <cellStyle name="Normal 17 2 5" xfId="20786" xr:uid="{00000000-0005-0000-0000-0000C9410000}"/>
    <cellStyle name="Normal 17 2 5 2" xfId="43248" xr:uid="{00000000-0005-0000-0000-0000E8A10000}"/>
    <cellStyle name="Normal 17 2 6" xfId="20787" xr:uid="{00000000-0005-0000-0000-0000CA410000}"/>
    <cellStyle name="Normal 17 2 6 2" xfId="43249" xr:uid="{00000000-0005-0000-0000-0000E9A10000}"/>
    <cellStyle name="Normal 17 3" xfId="3144" xr:uid="{00000000-0005-0000-0000-0000CB410000}"/>
    <cellStyle name="Normal 17 3 2" xfId="3145" xr:uid="{00000000-0005-0000-0000-0000CC410000}"/>
    <cellStyle name="Normal 17 3 2 2" xfId="6723" xr:uid="{00000000-0005-0000-0000-0000CD410000}"/>
    <cellStyle name="Normal 17 3 2 2 2" xfId="20788" xr:uid="{00000000-0005-0000-0000-0000CE410000}"/>
    <cellStyle name="Normal 17 3 2 2 2 2" xfId="43250" xr:uid="{00000000-0005-0000-0000-0000EDA10000}"/>
    <cellStyle name="Normal 17 3 2 2 3" xfId="20789" xr:uid="{00000000-0005-0000-0000-0000CF410000}"/>
    <cellStyle name="Normal 17 3 2 2 3 2" xfId="43251" xr:uid="{00000000-0005-0000-0000-0000EEA10000}"/>
    <cellStyle name="Normal 17 3 2 2 4" xfId="20790" xr:uid="{00000000-0005-0000-0000-0000D0410000}"/>
    <cellStyle name="Normal 17 3 2 2 4 2" xfId="43252" xr:uid="{00000000-0005-0000-0000-0000EFA10000}"/>
    <cellStyle name="Normal 17 3 2 2 5" xfId="30294" xr:uid="{00000000-0005-0000-0000-0000ECA10000}"/>
    <cellStyle name="Normal 17 3 2 3" xfId="9417" xr:uid="{00000000-0005-0000-0000-0000D1410000}"/>
    <cellStyle name="Normal 17 3 2 3 2" xfId="32066" xr:uid="{00000000-0005-0000-0000-0000F0A10000}"/>
    <cellStyle name="Normal 17 3 2 4" xfId="20791" xr:uid="{00000000-0005-0000-0000-0000D2410000}"/>
    <cellStyle name="Normal 17 3 2 4 2" xfId="43253" xr:uid="{00000000-0005-0000-0000-0000F1A10000}"/>
    <cellStyle name="Normal 17 3 2 5" xfId="20792" xr:uid="{00000000-0005-0000-0000-0000D3410000}"/>
    <cellStyle name="Normal 17 3 2 5 2" xfId="43254" xr:uid="{00000000-0005-0000-0000-0000F2A10000}"/>
    <cellStyle name="Normal 17 3 2 6" xfId="28462" xr:uid="{00000000-0005-0000-0000-0000EBA10000}"/>
    <cellStyle name="Normal 17 3 3" xfId="6722" xr:uid="{00000000-0005-0000-0000-0000D4410000}"/>
    <cellStyle name="Normal 17 3 3 2" xfId="20793" xr:uid="{00000000-0005-0000-0000-0000D5410000}"/>
    <cellStyle name="Normal 17 3 3 2 2" xfId="43255" xr:uid="{00000000-0005-0000-0000-0000F4A10000}"/>
    <cellStyle name="Normal 17 3 3 3" xfId="20794" xr:uid="{00000000-0005-0000-0000-0000D6410000}"/>
    <cellStyle name="Normal 17 3 3 3 2" xfId="43256" xr:uid="{00000000-0005-0000-0000-0000F5A10000}"/>
    <cellStyle name="Normal 17 3 3 4" xfId="20795" xr:uid="{00000000-0005-0000-0000-0000D7410000}"/>
    <cellStyle name="Normal 17 3 3 4 2" xfId="43257" xr:uid="{00000000-0005-0000-0000-0000F6A10000}"/>
    <cellStyle name="Normal 17 3 3 5" xfId="30293" xr:uid="{00000000-0005-0000-0000-0000F3A10000}"/>
    <cellStyle name="Normal 17 3 4" xfId="9416" xr:uid="{00000000-0005-0000-0000-0000D8410000}"/>
    <cellStyle name="Normal 17 3 4 2" xfId="32065" xr:uid="{00000000-0005-0000-0000-0000F7A10000}"/>
    <cellStyle name="Normal 17 3 5" xfId="20796" xr:uid="{00000000-0005-0000-0000-0000D9410000}"/>
    <cellStyle name="Normal 17 3 5 2" xfId="43258" xr:uid="{00000000-0005-0000-0000-0000F8A10000}"/>
    <cellStyle name="Normal 17 3 6" xfId="20797" xr:uid="{00000000-0005-0000-0000-0000DA410000}"/>
    <cellStyle name="Normal 17 3 6 2" xfId="43259" xr:uid="{00000000-0005-0000-0000-0000F9A10000}"/>
    <cellStyle name="Normal 17 3 7" xfId="28461" xr:uid="{00000000-0005-0000-0000-0000EAA10000}"/>
    <cellStyle name="Normal 17 4" xfId="3146" xr:uid="{00000000-0005-0000-0000-0000DB410000}"/>
    <cellStyle name="Normal 17 4 2" xfId="3147" xr:uid="{00000000-0005-0000-0000-0000DC410000}"/>
    <cellStyle name="Normal 17 4 2 2" xfId="6725" xr:uid="{00000000-0005-0000-0000-0000DD410000}"/>
    <cellStyle name="Normal 17 4 2 2 2" xfId="20798" xr:uid="{00000000-0005-0000-0000-0000DE410000}"/>
    <cellStyle name="Normal 17 4 2 2 2 2" xfId="43260" xr:uid="{00000000-0005-0000-0000-0000FDA10000}"/>
    <cellStyle name="Normal 17 4 2 2 3" xfId="20799" xr:uid="{00000000-0005-0000-0000-0000DF410000}"/>
    <cellStyle name="Normal 17 4 2 2 3 2" xfId="43261" xr:uid="{00000000-0005-0000-0000-0000FEA10000}"/>
    <cellStyle name="Normal 17 4 2 2 4" xfId="20800" xr:uid="{00000000-0005-0000-0000-0000E0410000}"/>
    <cellStyle name="Normal 17 4 2 2 4 2" xfId="43262" xr:uid="{00000000-0005-0000-0000-0000FFA10000}"/>
    <cellStyle name="Normal 17 4 2 2 5" xfId="30296" xr:uid="{00000000-0005-0000-0000-0000FCA10000}"/>
    <cellStyle name="Normal 17 4 2 3" xfId="9419" xr:uid="{00000000-0005-0000-0000-0000E1410000}"/>
    <cellStyle name="Normal 17 4 2 3 2" xfId="32068" xr:uid="{00000000-0005-0000-0000-000000A20000}"/>
    <cellStyle name="Normal 17 4 2 4" xfId="20801" xr:uid="{00000000-0005-0000-0000-0000E2410000}"/>
    <cellStyle name="Normal 17 4 2 4 2" xfId="43263" xr:uid="{00000000-0005-0000-0000-000001A20000}"/>
    <cellStyle name="Normal 17 4 2 5" xfId="20802" xr:uid="{00000000-0005-0000-0000-0000E3410000}"/>
    <cellStyle name="Normal 17 4 2 5 2" xfId="43264" xr:uid="{00000000-0005-0000-0000-000002A20000}"/>
    <cellStyle name="Normal 17 4 2 6" xfId="28464" xr:uid="{00000000-0005-0000-0000-0000FBA10000}"/>
    <cellStyle name="Normal 17 4 3" xfId="6724" xr:uid="{00000000-0005-0000-0000-0000E4410000}"/>
    <cellStyle name="Normal 17 4 3 2" xfId="20803" xr:uid="{00000000-0005-0000-0000-0000E5410000}"/>
    <cellStyle name="Normal 17 4 3 2 2" xfId="43265" xr:uid="{00000000-0005-0000-0000-000004A20000}"/>
    <cellStyle name="Normal 17 4 3 3" xfId="20804" xr:uid="{00000000-0005-0000-0000-0000E6410000}"/>
    <cellStyle name="Normal 17 4 3 3 2" xfId="43266" xr:uid="{00000000-0005-0000-0000-000005A20000}"/>
    <cellStyle name="Normal 17 4 3 4" xfId="20805" xr:uid="{00000000-0005-0000-0000-0000E7410000}"/>
    <cellStyle name="Normal 17 4 3 4 2" xfId="43267" xr:uid="{00000000-0005-0000-0000-000006A20000}"/>
    <cellStyle name="Normal 17 4 3 5" xfId="30295" xr:uid="{00000000-0005-0000-0000-000003A20000}"/>
    <cellStyle name="Normal 17 4 4" xfId="9418" xr:uid="{00000000-0005-0000-0000-0000E8410000}"/>
    <cellStyle name="Normal 17 4 4 2" xfId="32067" xr:uid="{00000000-0005-0000-0000-000007A20000}"/>
    <cellStyle name="Normal 17 4 5" xfId="20806" xr:uid="{00000000-0005-0000-0000-0000E9410000}"/>
    <cellStyle name="Normal 17 4 5 2" xfId="43268" xr:uid="{00000000-0005-0000-0000-000008A20000}"/>
    <cellStyle name="Normal 17 4 6" xfId="20807" xr:uid="{00000000-0005-0000-0000-0000EA410000}"/>
    <cellStyle name="Normal 17 4 6 2" xfId="43269" xr:uid="{00000000-0005-0000-0000-000009A20000}"/>
    <cellStyle name="Normal 17 4 7" xfId="28463" xr:uid="{00000000-0005-0000-0000-0000FAA10000}"/>
    <cellStyle name="Normal 17 5" xfId="3148" xr:uid="{00000000-0005-0000-0000-0000EB410000}"/>
    <cellStyle name="Normal 17 5 2" xfId="3149" xr:uid="{00000000-0005-0000-0000-0000EC410000}"/>
    <cellStyle name="Normal 17 5 2 2" xfId="6727" xr:uid="{00000000-0005-0000-0000-0000ED410000}"/>
    <cellStyle name="Normal 17 5 2 2 2" xfId="20808" xr:uid="{00000000-0005-0000-0000-0000EE410000}"/>
    <cellStyle name="Normal 17 5 2 2 2 2" xfId="43270" xr:uid="{00000000-0005-0000-0000-00000DA20000}"/>
    <cellStyle name="Normal 17 5 2 2 3" xfId="20809" xr:uid="{00000000-0005-0000-0000-0000EF410000}"/>
    <cellStyle name="Normal 17 5 2 2 3 2" xfId="43271" xr:uid="{00000000-0005-0000-0000-00000EA20000}"/>
    <cellStyle name="Normal 17 5 2 2 4" xfId="20810" xr:uid="{00000000-0005-0000-0000-0000F0410000}"/>
    <cellStyle name="Normal 17 5 2 2 4 2" xfId="43272" xr:uid="{00000000-0005-0000-0000-00000FA20000}"/>
    <cellStyle name="Normal 17 5 2 2 5" xfId="30298" xr:uid="{00000000-0005-0000-0000-00000CA20000}"/>
    <cellStyle name="Normal 17 5 2 3" xfId="9421" xr:uid="{00000000-0005-0000-0000-0000F1410000}"/>
    <cellStyle name="Normal 17 5 2 3 2" xfId="32070" xr:uid="{00000000-0005-0000-0000-000010A20000}"/>
    <cellStyle name="Normal 17 5 2 4" xfId="20811" xr:uid="{00000000-0005-0000-0000-0000F2410000}"/>
    <cellStyle name="Normal 17 5 2 4 2" xfId="43273" xr:uid="{00000000-0005-0000-0000-000011A20000}"/>
    <cellStyle name="Normal 17 5 2 5" xfId="20812" xr:uid="{00000000-0005-0000-0000-0000F3410000}"/>
    <cellStyle name="Normal 17 5 2 5 2" xfId="43274" xr:uid="{00000000-0005-0000-0000-000012A20000}"/>
    <cellStyle name="Normal 17 5 2 6" xfId="28466" xr:uid="{00000000-0005-0000-0000-00000BA20000}"/>
    <cellStyle name="Normal 17 5 3" xfId="6726" xr:uid="{00000000-0005-0000-0000-0000F4410000}"/>
    <cellStyle name="Normal 17 5 3 2" xfId="20813" xr:uid="{00000000-0005-0000-0000-0000F5410000}"/>
    <cellStyle name="Normal 17 5 3 2 2" xfId="43275" xr:uid="{00000000-0005-0000-0000-000014A20000}"/>
    <cellStyle name="Normal 17 5 3 3" xfId="20814" xr:uid="{00000000-0005-0000-0000-0000F6410000}"/>
    <cellStyle name="Normal 17 5 3 3 2" xfId="43276" xr:uid="{00000000-0005-0000-0000-000015A20000}"/>
    <cellStyle name="Normal 17 5 3 4" xfId="20815" xr:uid="{00000000-0005-0000-0000-0000F7410000}"/>
    <cellStyle name="Normal 17 5 3 4 2" xfId="43277" xr:uid="{00000000-0005-0000-0000-000016A20000}"/>
    <cellStyle name="Normal 17 5 3 5" xfId="30297" xr:uid="{00000000-0005-0000-0000-000013A20000}"/>
    <cellStyle name="Normal 17 5 4" xfId="9420" xr:uid="{00000000-0005-0000-0000-0000F8410000}"/>
    <cellStyle name="Normal 17 5 4 2" xfId="32069" xr:uid="{00000000-0005-0000-0000-000017A20000}"/>
    <cellStyle name="Normal 17 5 5" xfId="20816" xr:uid="{00000000-0005-0000-0000-0000F9410000}"/>
    <cellStyle name="Normal 17 5 5 2" xfId="43278" xr:uid="{00000000-0005-0000-0000-000018A20000}"/>
    <cellStyle name="Normal 17 5 6" xfId="20817" xr:uid="{00000000-0005-0000-0000-0000FA410000}"/>
    <cellStyle name="Normal 17 5 6 2" xfId="43279" xr:uid="{00000000-0005-0000-0000-000019A20000}"/>
    <cellStyle name="Normal 17 5 7" xfId="28465" xr:uid="{00000000-0005-0000-0000-00000AA20000}"/>
    <cellStyle name="Normal 17 6" xfId="3150" xr:uid="{00000000-0005-0000-0000-0000FB410000}"/>
    <cellStyle name="Normal 17 6 2" xfId="6728" xr:uid="{00000000-0005-0000-0000-0000FC410000}"/>
    <cellStyle name="Normal 17 6 2 2" xfId="20818" xr:uid="{00000000-0005-0000-0000-0000FD410000}"/>
    <cellStyle name="Normal 17 6 2 2 2" xfId="43280" xr:uid="{00000000-0005-0000-0000-00001CA20000}"/>
    <cellStyle name="Normal 17 6 2 3" xfId="20819" xr:uid="{00000000-0005-0000-0000-0000FE410000}"/>
    <cellStyle name="Normal 17 6 2 3 2" xfId="43281" xr:uid="{00000000-0005-0000-0000-00001DA20000}"/>
    <cellStyle name="Normal 17 6 2 4" xfId="20820" xr:uid="{00000000-0005-0000-0000-0000FF410000}"/>
    <cellStyle name="Normal 17 6 2 4 2" xfId="43282" xr:uid="{00000000-0005-0000-0000-00001EA20000}"/>
    <cellStyle name="Normal 17 6 2 5" xfId="30299" xr:uid="{00000000-0005-0000-0000-00001BA20000}"/>
    <cellStyle name="Normal 17 6 3" xfId="9422" xr:uid="{00000000-0005-0000-0000-000000420000}"/>
    <cellStyle name="Normal 17 6 3 2" xfId="32071" xr:uid="{00000000-0005-0000-0000-00001FA20000}"/>
    <cellStyle name="Normal 17 6 4" xfId="20821" xr:uid="{00000000-0005-0000-0000-000001420000}"/>
    <cellStyle name="Normal 17 6 4 2" xfId="43283" xr:uid="{00000000-0005-0000-0000-000020A20000}"/>
    <cellStyle name="Normal 17 6 5" xfId="20822" xr:uid="{00000000-0005-0000-0000-000002420000}"/>
    <cellStyle name="Normal 17 6 5 2" xfId="43284" xr:uid="{00000000-0005-0000-0000-000021A20000}"/>
    <cellStyle name="Normal 17 6 6" xfId="28467" xr:uid="{00000000-0005-0000-0000-00001AA20000}"/>
    <cellStyle name="Normal 17 7" xfId="6721" xr:uid="{00000000-0005-0000-0000-000003420000}"/>
    <cellStyle name="Normal 17 7 2" xfId="20823" xr:uid="{00000000-0005-0000-0000-000004420000}"/>
    <cellStyle name="Normal 17 7 3" xfId="20824" xr:uid="{00000000-0005-0000-0000-000005420000}"/>
    <cellStyle name="Normal 17 7 3 2" xfId="20825" xr:uid="{00000000-0005-0000-0000-000006420000}"/>
    <cellStyle name="Normal 17 7 3 2 2" xfId="43286" xr:uid="{00000000-0005-0000-0000-000024A20000}"/>
    <cellStyle name="Normal 17 7 3 3" xfId="20826" xr:uid="{00000000-0005-0000-0000-000007420000}"/>
    <cellStyle name="Normal 17 7 3 3 2" xfId="43287" xr:uid="{00000000-0005-0000-0000-000025A20000}"/>
    <cellStyle name="Normal 17 7 3 4" xfId="43285" xr:uid="{00000000-0005-0000-0000-000023A20000}"/>
    <cellStyle name="Normal 17 7 4" xfId="30292" xr:uid="{00000000-0005-0000-0000-000022A20000}"/>
    <cellStyle name="Normal 17 8" xfId="9415" xr:uid="{00000000-0005-0000-0000-000008420000}"/>
    <cellStyle name="Normal 17 8 2" xfId="20827" xr:uid="{00000000-0005-0000-0000-000009420000}"/>
    <cellStyle name="Normal 17 8 2 2" xfId="43288" xr:uid="{00000000-0005-0000-0000-000027A20000}"/>
    <cellStyle name="Normal 17 8 3" xfId="20828" xr:uid="{00000000-0005-0000-0000-00000A420000}"/>
    <cellStyle name="Normal 17 8 3 2" xfId="43289" xr:uid="{00000000-0005-0000-0000-000028A20000}"/>
    <cellStyle name="Normal 17 8 4" xfId="20829" xr:uid="{00000000-0005-0000-0000-00000B420000}"/>
    <cellStyle name="Normal 17 8 4 2" xfId="43290" xr:uid="{00000000-0005-0000-0000-000029A20000}"/>
    <cellStyle name="Normal 17 8 5" xfId="32064" xr:uid="{00000000-0005-0000-0000-000026A20000}"/>
    <cellStyle name="Normal 17 9" xfId="20830" xr:uid="{00000000-0005-0000-0000-00000C420000}"/>
    <cellStyle name="Normal 17 9 2" xfId="43291" xr:uid="{00000000-0005-0000-0000-00002AA20000}"/>
    <cellStyle name="Normal 18" xfId="3151" xr:uid="{00000000-0005-0000-0000-00000D420000}"/>
    <cellStyle name="Normal 18 2" xfId="3152" xr:uid="{00000000-0005-0000-0000-00000E420000}"/>
    <cellStyle name="Normal 18 2 2" xfId="6729" xr:uid="{00000000-0005-0000-0000-00000F420000}"/>
    <cellStyle name="Normal 18 3" xfId="20831" xr:uid="{00000000-0005-0000-0000-000010420000}"/>
    <cellStyle name="Normal 18 4" xfId="20832" xr:uid="{00000000-0005-0000-0000-000011420000}"/>
    <cellStyle name="Normal 18 4 2" xfId="20833" xr:uid="{00000000-0005-0000-0000-000012420000}"/>
    <cellStyle name="Normal 18 4 2 2" xfId="43292" xr:uid="{00000000-0005-0000-0000-00002BA20000}"/>
    <cellStyle name="Normal 19" xfId="3153" xr:uid="{00000000-0005-0000-0000-000013420000}"/>
    <cellStyle name="Normal 19 2" xfId="3154" xr:uid="{00000000-0005-0000-0000-000014420000}"/>
    <cellStyle name="Normal 19 2 2" xfId="3155" xr:uid="{00000000-0005-0000-0000-000015420000}"/>
    <cellStyle name="Normal 19 2 2 2" xfId="6731" xr:uid="{00000000-0005-0000-0000-000016420000}"/>
    <cellStyle name="Normal 19 2 2 2 2" xfId="20834" xr:uid="{00000000-0005-0000-0000-000017420000}"/>
    <cellStyle name="Normal 19 2 2 2 2 2" xfId="43293" xr:uid="{00000000-0005-0000-0000-00002FA20000}"/>
    <cellStyle name="Normal 19 2 2 2 3" xfId="20835" xr:uid="{00000000-0005-0000-0000-000018420000}"/>
    <cellStyle name="Normal 19 2 2 2 3 2" xfId="43294" xr:uid="{00000000-0005-0000-0000-000030A20000}"/>
    <cellStyle name="Normal 19 2 2 2 4" xfId="20836" xr:uid="{00000000-0005-0000-0000-000019420000}"/>
    <cellStyle name="Normal 19 2 2 2 4 2" xfId="43295" xr:uid="{00000000-0005-0000-0000-000031A20000}"/>
    <cellStyle name="Normal 19 2 2 2 5" xfId="30301" xr:uid="{00000000-0005-0000-0000-00002EA20000}"/>
    <cellStyle name="Normal 19 2 2 3" xfId="9424" xr:uid="{00000000-0005-0000-0000-00001A420000}"/>
    <cellStyle name="Normal 19 2 2 3 2" xfId="32073" xr:uid="{00000000-0005-0000-0000-000032A20000}"/>
    <cellStyle name="Normal 19 2 2 4" xfId="20837" xr:uid="{00000000-0005-0000-0000-00001B420000}"/>
    <cellStyle name="Normal 19 2 2 4 2" xfId="43296" xr:uid="{00000000-0005-0000-0000-000033A20000}"/>
    <cellStyle name="Normal 19 2 2 5" xfId="20838" xr:uid="{00000000-0005-0000-0000-00001C420000}"/>
    <cellStyle name="Normal 19 2 2 5 2" xfId="43297" xr:uid="{00000000-0005-0000-0000-000034A20000}"/>
    <cellStyle name="Normal 19 2 2 6" xfId="28469" xr:uid="{00000000-0005-0000-0000-00002DA20000}"/>
    <cellStyle name="Normal 19 2 3" xfId="6730" xr:uid="{00000000-0005-0000-0000-00001D420000}"/>
    <cellStyle name="Normal 19 2 3 2" xfId="20839" xr:uid="{00000000-0005-0000-0000-00001E420000}"/>
    <cellStyle name="Normal 19 2 3 2 2" xfId="43298" xr:uid="{00000000-0005-0000-0000-000036A20000}"/>
    <cellStyle name="Normal 19 2 3 3" xfId="20840" xr:uid="{00000000-0005-0000-0000-00001F420000}"/>
    <cellStyle name="Normal 19 2 3 3 2" xfId="43299" xr:uid="{00000000-0005-0000-0000-000037A20000}"/>
    <cellStyle name="Normal 19 2 3 4" xfId="20841" xr:uid="{00000000-0005-0000-0000-000020420000}"/>
    <cellStyle name="Normal 19 2 3 4 2" xfId="43300" xr:uid="{00000000-0005-0000-0000-000038A20000}"/>
    <cellStyle name="Normal 19 2 3 5" xfId="30300" xr:uid="{00000000-0005-0000-0000-000035A20000}"/>
    <cellStyle name="Normal 19 2 4" xfId="9423" xr:uid="{00000000-0005-0000-0000-000021420000}"/>
    <cellStyle name="Normal 19 2 4 2" xfId="20842" xr:uid="{00000000-0005-0000-0000-000022420000}"/>
    <cellStyle name="Normal 19 2 4 2 2" xfId="43301" xr:uid="{00000000-0005-0000-0000-00003AA20000}"/>
    <cellStyle name="Normal 19 2 4 3" xfId="20843" xr:uid="{00000000-0005-0000-0000-000023420000}"/>
    <cellStyle name="Normal 19 2 4 3 2" xfId="43302" xr:uid="{00000000-0005-0000-0000-00003BA20000}"/>
    <cellStyle name="Normal 19 2 4 4" xfId="20844" xr:uid="{00000000-0005-0000-0000-000024420000}"/>
    <cellStyle name="Normal 19 2 4 4 2" xfId="43303" xr:uid="{00000000-0005-0000-0000-00003CA20000}"/>
    <cellStyle name="Normal 19 2 4 5" xfId="32072" xr:uid="{00000000-0005-0000-0000-000039A20000}"/>
    <cellStyle name="Normal 19 2 5" xfId="20845" xr:uid="{00000000-0005-0000-0000-000025420000}"/>
    <cellStyle name="Normal 19 2 5 2" xfId="43304" xr:uid="{00000000-0005-0000-0000-00003DA20000}"/>
    <cellStyle name="Normal 19 2 6" xfId="20846" xr:uid="{00000000-0005-0000-0000-000026420000}"/>
    <cellStyle name="Normal 19 2 6 2" xfId="43305" xr:uid="{00000000-0005-0000-0000-00003EA20000}"/>
    <cellStyle name="Normal 19 2 7" xfId="20847" xr:uid="{00000000-0005-0000-0000-000027420000}"/>
    <cellStyle name="Normal 19 2 7 2" xfId="43306" xr:uid="{00000000-0005-0000-0000-00003FA20000}"/>
    <cellStyle name="Normal 19 2 8" xfId="28468" xr:uid="{00000000-0005-0000-0000-00002CA20000}"/>
    <cellStyle name="Normal 19 3" xfId="3156" xr:uid="{00000000-0005-0000-0000-000028420000}"/>
    <cellStyle name="Normal 19 3 2" xfId="6732" xr:uid="{00000000-0005-0000-0000-000029420000}"/>
    <cellStyle name="Normal 19 3 3" xfId="20848" xr:uid="{00000000-0005-0000-0000-00002A420000}"/>
    <cellStyle name="Normal 19 3 3 2" xfId="20849" xr:uid="{00000000-0005-0000-0000-00002B420000}"/>
    <cellStyle name="Normal 19 3 3 2 2" xfId="43308" xr:uid="{00000000-0005-0000-0000-000041A20000}"/>
    <cellStyle name="Normal 19 3 3 3" xfId="20850" xr:uid="{00000000-0005-0000-0000-00002C420000}"/>
    <cellStyle name="Normal 19 3 3 3 2" xfId="43309" xr:uid="{00000000-0005-0000-0000-000042A20000}"/>
    <cellStyle name="Normal 19 3 3 4" xfId="43307" xr:uid="{00000000-0005-0000-0000-000040A20000}"/>
    <cellStyle name="Normal 19 4" xfId="20851" xr:uid="{00000000-0005-0000-0000-00002D420000}"/>
    <cellStyle name="Normal 19 4 2" xfId="20852" xr:uid="{00000000-0005-0000-0000-00002E420000}"/>
    <cellStyle name="Normal 19 4 2 2" xfId="43311" xr:uid="{00000000-0005-0000-0000-000044A20000}"/>
    <cellStyle name="Normal 19 4 3" xfId="20853" xr:uid="{00000000-0005-0000-0000-00002F420000}"/>
    <cellStyle name="Normal 19 4 3 2" xfId="43312" xr:uid="{00000000-0005-0000-0000-000045A20000}"/>
    <cellStyle name="Normal 19 4 4" xfId="20854" xr:uid="{00000000-0005-0000-0000-000030420000}"/>
    <cellStyle name="Normal 19 4 4 2" xfId="43313" xr:uid="{00000000-0005-0000-0000-000046A20000}"/>
    <cellStyle name="Normal 19 4 5" xfId="43310" xr:uid="{00000000-0005-0000-0000-000043A20000}"/>
    <cellStyle name="Normal 19 5" xfId="20855" xr:uid="{00000000-0005-0000-0000-000031420000}"/>
    <cellStyle name="Normal 19 5 2" xfId="43314" xr:uid="{00000000-0005-0000-0000-000047A20000}"/>
    <cellStyle name="Normal 19 6" xfId="20856" xr:uid="{00000000-0005-0000-0000-000032420000}"/>
    <cellStyle name="Normal 19 6 2" xfId="43315" xr:uid="{00000000-0005-0000-0000-000048A20000}"/>
    <cellStyle name="Normal 19 7" xfId="20857" xr:uid="{00000000-0005-0000-0000-000033420000}"/>
    <cellStyle name="Normal 19 7 2" xfId="43316" xr:uid="{00000000-0005-0000-0000-000049A20000}"/>
    <cellStyle name="Normal 2" xfId="4853" xr:uid="{00000000-0005-0000-0000-000034420000}"/>
    <cellStyle name="Normal 2 10" xfId="3157" xr:uid="{00000000-0005-0000-0000-000035420000}"/>
    <cellStyle name="Normal 2 10 2" xfId="3158" xr:uid="{00000000-0005-0000-0000-000036420000}"/>
    <cellStyle name="Normal 2 10 2 2" xfId="6733" xr:uid="{00000000-0005-0000-0000-000037420000}"/>
    <cellStyle name="Normal 2 11" xfId="3159" xr:uid="{00000000-0005-0000-0000-000038420000}"/>
    <cellStyle name="Normal 2 11 2" xfId="3160" xr:uid="{00000000-0005-0000-0000-000039420000}"/>
    <cellStyle name="Normal 2 11 2 2" xfId="6734" xr:uid="{00000000-0005-0000-0000-00003A420000}"/>
    <cellStyle name="Normal 2 12" xfId="3161" xr:uid="{00000000-0005-0000-0000-00003B420000}"/>
    <cellStyle name="Normal 2 12 2" xfId="3162" xr:uid="{00000000-0005-0000-0000-00003C420000}"/>
    <cellStyle name="Normal 2 12 2 2" xfId="6735" xr:uid="{00000000-0005-0000-0000-00003D420000}"/>
    <cellStyle name="Normal 2 13" xfId="3163" xr:uid="{00000000-0005-0000-0000-00003E420000}"/>
    <cellStyle name="Normal 2 13 2" xfId="3164" xr:uid="{00000000-0005-0000-0000-00003F420000}"/>
    <cellStyle name="Normal 2 13 2 2" xfId="6736" xr:uid="{00000000-0005-0000-0000-000040420000}"/>
    <cellStyle name="Normal 2 14" xfId="3165" xr:uid="{00000000-0005-0000-0000-000041420000}"/>
    <cellStyle name="Normal 2 14 2" xfId="3166" xr:uid="{00000000-0005-0000-0000-000042420000}"/>
    <cellStyle name="Normal 2 14 2 2" xfId="6737" xr:uid="{00000000-0005-0000-0000-000043420000}"/>
    <cellStyle name="Normal 2 15" xfId="3167" xr:uid="{00000000-0005-0000-0000-000044420000}"/>
    <cellStyle name="Normal 2 15 2" xfId="3168" xr:uid="{00000000-0005-0000-0000-000045420000}"/>
    <cellStyle name="Normal 2 15 2 2" xfId="6738" xr:uid="{00000000-0005-0000-0000-000046420000}"/>
    <cellStyle name="Normal 2 16" xfId="3169" xr:uid="{00000000-0005-0000-0000-000047420000}"/>
    <cellStyle name="Normal 2 16 2" xfId="3170" xr:uid="{00000000-0005-0000-0000-000048420000}"/>
    <cellStyle name="Normal 2 16 2 2" xfId="6739" xr:uid="{00000000-0005-0000-0000-000049420000}"/>
    <cellStyle name="Normal 2 17" xfId="3171" xr:uid="{00000000-0005-0000-0000-00004A420000}"/>
    <cellStyle name="Normal 2 18" xfId="3172" xr:uid="{00000000-0005-0000-0000-00004B420000}"/>
    <cellStyle name="Normal 2 18 2" xfId="3173" xr:uid="{00000000-0005-0000-0000-00004C420000}"/>
    <cellStyle name="Normal 2 18 2 2" xfId="6740" xr:uid="{00000000-0005-0000-0000-00004D420000}"/>
    <cellStyle name="Normal 2 19" xfId="3174" xr:uid="{00000000-0005-0000-0000-00004E420000}"/>
    <cellStyle name="Normal 2 19 2" xfId="3175" xr:uid="{00000000-0005-0000-0000-00004F420000}"/>
    <cellStyle name="Normal 2 19 2 2" xfId="6741" xr:uid="{00000000-0005-0000-0000-000050420000}"/>
    <cellStyle name="Normal 2 2" xfId="3176" xr:uid="{00000000-0005-0000-0000-000051420000}"/>
    <cellStyle name="Normal 2 2 10" xfId="3177" xr:uid="{00000000-0005-0000-0000-000052420000}"/>
    <cellStyle name="Normal 2 2 10 2" xfId="3178" xr:uid="{00000000-0005-0000-0000-000053420000}"/>
    <cellStyle name="Normal 2 2 10 2 2" xfId="6742" xr:uid="{00000000-0005-0000-0000-000054420000}"/>
    <cellStyle name="Normal 2 2 11" xfId="3179" xr:uid="{00000000-0005-0000-0000-000055420000}"/>
    <cellStyle name="Normal 2 2 11 2" xfId="3180" xr:uid="{00000000-0005-0000-0000-000056420000}"/>
    <cellStyle name="Normal 2 2 11 2 2" xfId="6743" xr:uid="{00000000-0005-0000-0000-000057420000}"/>
    <cellStyle name="Normal 2 2 12" xfId="3181" xr:uid="{00000000-0005-0000-0000-000058420000}"/>
    <cellStyle name="Normal 2 2 12 2" xfId="3182" xr:uid="{00000000-0005-0000-0000-000059420000}"/>
    <cellStyle name="Normal 2 2 12 2 2" xfId="6744" xr:uid="{00000000-0005-0000-0000-00005A420000}"/>
    <cellStyle name="Normal 2 2 13" xfId="3183" xr:uid="{00000000-0005-0000-0000-00005B420000}"/>
    <cellStyle name="Normal 2 2 13 2" xfId="3184" xr:uid="{00000000-0005-0000-0000-00005C420000}"/>
    <cellStyle name="Normal 2 2 13 2 2" xfId="6745" xr:uid="{00000000-0005-0000-0000-00005D420000}"/>
    <cellStyle name="Normal 2 2 14" xfId="3185" xr:uid="{00000000-0005-0000-0000-00005E420000}"/>
    <cellStyle name="Normal 2 2 14 2" xfId="3186" xr:uid="{00000000-0005-0000-0000-00005F420000}"/>
    <cellStyle name="Normal 2 2 14 2 2" xfId="6746" xr:uid="{00000000-0005-0000-0000-000060420000}"/>
    <cellStyle name="Normal 2 2 15" xfId="3187" xr:uid="{00000000-0005-0000-0000-000061420000}"/>
    <cellStyle name="Normal 2 2 15 2" xfId="3188" xr:uid="{00000000-0005-0000-0000-000062420000}"/>
    <cellStyle name="Normal 2 2 15 2 2" xfId="6747" xr:uid="{00000000-0005-0000-0000-000063420000}"/>
    <cellStyle name="Normal 2 2 16" xfId="3189" xr:uid="{00000000-0005-0000-0000-000064420000}"/>
    <cellStyle name="Normal 2 2 16 2" xfId="3190" xr:uid="{00000000-0005-0000-0000-000065420000}"/>
    <cellStyle name="Normal 2 2 16 2 2" xfId="6748" xr:uid="{00000000-0005-0000-0000-000066420000}"/>
    <cellStyle name="Normal 2 2 17" xfId="3191" xr:uid="{00000000-0005-0000-0000-000067420000}"/>
    <cellStyle name="Normal 2 2 17 2" xfId="3192" xr:uid="{00000000-0005-0000-0000-000068420000}"/>
    <cellStyle name="Normal 2 2 17 2 2" xfId="6749" xr:uid="{00000000-0005-0000-0000-000069420000}"/>
    <cellStyle name="Normal 2 2 18" xfId="3193" xr:uid="{00000000-0005-0000-0000-00006A420000}"/>
    <cellStyle name="Normal 2 2 18 2" xfId="3194" xr:uid="{00000000-0005-0000-0000-00006B420000}"/>
    <cellStyle name="Normal 2 2 18 2 2" xfId="6750" xr:uid="{00000000-0005-0000-0000-00006C420000}"/>
    <cellStyle name="Normal 2 2 19" xfId="3195" xr:uid="{00000000-0005-0000-0000-00006D420000}"/>
    <cellStyle name="Normal 2 2 19 2" xfId="3196" xr:uid="{00000000-0005-0000-0000-00006E420000}"/>
    <cellStyle name="Normal 2 2 19 2 2" xfId="6751" xr:uid="{00000000-0005-0000-0000-00006F420000}"/>
    <cellStyle name="Normal 2 2 2" xfId="3197" xr:uid="{00000000-0005-0000-0000-000070420000}"/>
    <cellStyle name="Normal 2 2 2 2" xfId="3198" xr:uid="{00000000-0005-0000-0000-000071420000}"/>
    <cellStyle name="Normal 2 2 2 2 2" xfId="4863" xr:uid="{00000000-0005-0000-0000-000072420000}"/>
    <cellStyle name="Normal 2 2 2 2 3" xfId="6752" xr:uid="{00000000-0005-0000-0000-000073420000}"/>
    <cellStyle name="Normal 2 2 2 3" xfId="4864" xr:uid="{00000000-0005-0000-0000-000074420000}"/>
    <cellStyle name="Normal 2 2 2 4" xfId="4862" xr:uid="{00000000-0005-0000-0000-000075420000}"/>
    <cellStyle name="Normal 2 2 20" xfId="3199" xr:uid="{00000000-0005-0000-0000-000076420000}"/>
    <cellStyle name="Normal 2 2 20 2" xfId="3200" xr:uid="{00000000-0005-0000-0000-000077420000}"/>
    <cellStyle name="Normal 2 2 20 2 2" xfId="6753" xr:uid="{00000000-0005-0000-0000-000078420000}"/>
    <cellStyle name="Normal 2 2 21" xfId="3201" xr:uid="{00000000-0005-0000-0000-000079420000}"/>
    <cellStyle name="Normal 2 2 21 2" xfId="3202" xr:uid="{00000000-0005-0000-0000-00007A420000}"/>
    <cellStyle name="Normal 2 2 21 2 2" xfId="6754" xr:uid="{00000000-0005-0000-0000-00007B420000}"/>
    <cellStyle name="Normal 2 2 22" xfId="3203" xr:uid="{00000000-0005-0000-0000-00007C420000}"/>
    <cellStyle name="Normal 2 2 22 2" xfId="3204" xr:uid="{00000000-0005-0000-0000-00007D420000}"/>
    <cellStyle name="Normal 2 2 22 2 2" xfId="6755" xr:uid="{00000000-0005-0000-0000-00007E420000}"/>
    <cellStyle name="Normal 2 2 23" xfId="3205" xr:uid="{00000000-0005-0000-0000-00007F420000}"/>
    <cellStyle name="Normal 2 2 24" xfId="3206" xr:uid="{00000000-0005-0000-0000-000080420000}"/>
    <cellStyle name="Normal 2 2 25" xfId="4861" xr:uid="{00000000-0005-0000-0000-000081420000}"/>
    <cellStyle name="Normal 2 2 26" xfId="10056" xr:uid="{00000000-0005-0000-0000-000082420000}"/>
    <cellStyle name="Normal 2 2 27" xfId="27184" xr:uid="{00000000-0005-0000-0000-000029000000}"/>
    <cellStyle name="Normal 2 2 3" xfId="3207" xr:uid="{00000000-0005-0000-0000-000083420000}"/>
    <cellStyle name="Normal 2 2 3 2" xfId="3208" xr:uid="{00000000-0005-0000-0000-000084420000}"/>
    <cellStyle name="Normal 2 2 3 2 2" xfId="6756" xr:uid="{00000000-0005-0000-0000-000085420000}"/>
    <cellStyle name="Normal 2 2 3 2 3" xfId="20858" xr:uid="{00000000-0005-0000-0000-000086420000}"/>
    <cellStyle name="Normal 2 2 3 2 3 2" xfId="43317" xr:uid="{00000000-0005-0000-0000-00004AA20000}"/>
    <cellStyle name="Normal 2 2 3 3" xfId="4865" xr:uid="{00000000-0005-0000-0000-000087420000}"/>
    <cellStyle name="Normal 2 2 4" xfId="3209" xr:uid="{00000000-0005-0000-0000-000088420000}"/>
    <cellStyle name="Normal 2 2 4 2" xfId="3210" xr:uid="{00000000-0005-0000-0000-000089420000}"/>
    <cellStyle name="Normal 2 2 4 2 2" xfId="6757" xr:uid="{00000000-0005-0000-0000-00008A420000}"/>
    <cellStyle name="Normal 2 2 4 3" xfId="4866" xr:uid="{00000000-0005-0000-0000-00008B420000}"/>
    <cellStyle name="Normal 2 2 5" xfId="3211" xr:uid="{00000000-0005-0000-0000-00008C420000}"/>
    <cellStyle name="Normal 2 2 5 2" xfId="3212" xr:uid="{00000000-0005-0000-0000-00008D420000}"/>
    <cellStyle name="Normal 2 2 5 2 2" xfId="6758" xr:uid="{00000000-0005-0000-0000-00008E420000}"/>
    <cellStyle name="Normal 2 2 6" xfId="3213" xr:uid="{00000000-0005-0000-0000-00008F420000}"/>
    <cellStyle name="Normal 2 2 6 2" xfId="3214" xr:uid="{00000000-0005-0000-0000-000090420000}"/>
    <cellStyle name="Normal 2 2 6 2 2" xfId="6759" xr:uid="{00000000-0005-0000-0000-000091420000}"/>
    <cellStyle name="Normal 2 2 7" xfId="3215" xr:uid="{00000000-0005-0000-0000-000092420000}"/>
    <cellStyle name="Normal 2 2 7 2" xfId="3216" xr:uid="{00000000-0005-0000-0000-000093420000}"/>
    <cellStyle name="Normal 2 2 7 2 2" xfId="6760" xr:uid="{00000000-0005-0000-0000-000094420000}"/>
    <cellStyle name="Normal 2 2 8" xfId="3217" xr:uid="{00000000-0005-0000-0000-000095420000}"/>
    <cellStyle name="Normal 2 2 8 2" xfId="3218" xr:uid="{00000000-0005-0000-0000-000096420000}"/>
    <cellStyle name="Normal 2 2 8 2 2" xfId="6761" xr:uid="{00000000-0005-0000-0000-000097420000}"/>
    <cellStyle name="Normal 2 2 9" xfId="3219" xr:uid="{00000000-0005-0000-0000-000098420000}"/>
    <cellStyle name="Normal 2 2 9 2" xfId="3220" xr:uid="{00000000-0005-0000-0000-000099420000}"/>
    <cellStyle name="Normal 2 2 9 2 2" xfId="6762" xr:uid="{00000000-0005-0000-0000-00009A420000}"/>
    <cellStyle name="Normal 2 20" xfId="3221" xr:uid="{00000000-0005-0000-0000-00009B420000}"/>
    <cellStyle name="Normal 2 21" xfId="3222" xr:uid="{00000000-0005-0000-0000-00009C420000}"/>
    <cellStyle name="Normal 2 21 2" xfId="3223" xr:uid="{00000000-0005-0000-0000-00009D420000}"/>
    <cellStyle name="Normal 2 21 2 2" xfId="6763" xr:uid="{00000000-0005-0000-0000-00009E420000}"/>
    <cellStyle name="Normal 2 22" xfId="3224" xr:uid="{00000000-0005-0000-0000-00009F420000}"/>
    <cellStyle name="Normal 2 23" xfId="3225" xr:uid="{00000000-0005-0000-0000-0000A0420000}"/>
    <cellStyle name="Normal 2 24" xfId="3226" xr:uid="{00000000-0005-0000-0000-0000A1420000}"/>
    <cellStyle name="Normal 2 24 2" xfId="3227" xr:uid="{00000000-0005-0000-0000-0000A2420000}"/>
    <cellStyle name="Normal 2 24 2 2" xfId="6764" xr:uid="{00000000-0005-0000-0000-0000A3420000}"/>
    <cellStyle name="Normal 2 25" xfId="3228" xr:uid="{00000000-0005-0000-0000-0000A4420000}"/>
    <cellStyle name="Normal 2 25 2" xfId="3229" xr:uid="{00000000-0005-0000-0000-0000A5420000}"/>
    <cellStyle name="Normal 2 25 2 2" xfId="6765" xr:uid="{00000000-0005-0000-0000-0000A6420000}"/>
    <cellStyle name="Normal 2 26" xfId="3230" xr:uid="{00000000-0005-0000-0000-0000A7420000}"/>
    <cellStyle name="Normal 2 27" xfId="3231" xr:uid="{00000000-0005-0000-0000-0000A8420000}"/>
    <cellStyle name="Normal 2 28" xfId="3232" xr:uid="{00000000-0005-0000-0000-0000A9420000}"/>
    <cellStyle name="Normal 2 28 2" xfId="3233" xr:uid="{00000000-0005-0000-0000-0000AA420000}"/>
    <cellStyle name="Normal 2 28 2 2" xfId="6766" xr:uid="{00000000-0005-0000-0000-0000AB420000}"/>
    <cellStyle name="Normal 2 29" xfId="3234" xr:uid="{00000000-0005-0000-0000-0000AC420000}"/>
    <cellStyle name="Normal 2 3" xfId="3235" xr:uid="{00000000-0005-0000-0000-0000AD420000}"/>
    <cellStyle name="Normal 2 3 2" xfId="3236" xr:uid="{00000000-0005-0000-0000-0000AE420000}"/>
    <cellStyle name="Normal 2 3 2 2" xfId="3237" xr:uid="{00000000-0005-0000-0000-0000AF420000}"/>
    <cellStyle name="Normal 2 3 2 2 2" xfId="6767" xr:uid="{00000000-0005-0000-0000-0000B0420000}"/>
    <cellStyle name="Normal 2 3 2 3" xfId="4868" xr:uid="{00000000-0005-0000-0000-0000B1420000}"/>
    <cellStyle name="Normal 2 3 3" xfId="3238" xr:uid="{00000000-0005-0000-0000-0000B2420000}"/>
    <cellStyle name="Normal 2 3 3 2" xfId="3239" xr:uid="{00000000-0005-0000-0000-0000B3420000}"/>
    <cellStyle name="Normal 2 3 3 2 2" xfId="6769" xr:uid="{00000000-0005-0000-0000-0000B4420000}"/>
    <cellStyle name="Normal 2 3 3 2 2 2" xfId="20859" xr:uid="{00000000-0005-0000-0000-0000B5420000}"/>
    <cellStyle name="Normal 2 3 3 2 2 2 2" xfId="43318" xr:uid="{00000000-0005-0000-0000-00004EA20000}"/>
    <cellStyle name="Normal 2 3 3 2 2 3" xfId="20860" xr:uid="{00000000-0005-0000-0000-0000B6420000}"/>
    <cellStyle name="Normal 2 3 3 2 2 3 2" xfId="43319" xr:uid="{00000000-0005-0000-0000-00004FA20000}"/>
    <cellStyle name="Normal 2 3 3 2 2 4" xfId="20861" xr:uid="{00000000-0005-0000-0000-0000B7420000}"/>
    <cellStyle name="Normal 2 3 3 2 2 4 2" xfId="43320" xr:uid="{00000000-0005-0000-0000-000050A20000}"/>
    <cellStyle name="Normal 2 3 3 2 2 5" xfId="30303" xr:uid="{00000000-0005-0000-0000-00004DA20000}"/>
    <cellStyle name="Normal 2 3 3 2 3" xfId="9426" xr:uid="{00000000-0005-0000-0000-0000B8420000}"/>
    <cellStyle name="Normal 2 3 3 2 3 2" xfId="20862" xr:uid="{00000000-0005-0000-0000-0000B9420000}"/>
    <cellStyle name="Normal 2 3 3 2 3 2 2" xfId="43321" xr:uid="{00000000-0005-0000-0000-000052A20000}"/>
    <cellStyle name="Normal 2 3 3 2 3 3" xfId="20863" xr:uid="{00000000-0005-0000-0000-0000BA420000}"/>
    <cellStyle name="Normal 2 3 3 2 3 3 2" xfId="43322" xr:uid="{00000000-0005-0000-0000-000053A20000}"/>
    <cellStyle name="Normal 2 3 3 2 3 4" xfId="20864" xr:uid="{00000000-0005-0000-0000-0000BB420000}"/>
    <cellStyle name="Normal 2 3 3 2 3 4 2" xfId="43323" xr:uid="{00000000-0005-0000-0000-000054A20000}"/>
    <cellStyle name="Normal 2 3 3 2 3 5" xfId="32075" xr:uid="{00000000-0005-0000-0000-000051A20000}"/>
    <cellStyle name="Normal 2 3 3 2 4" xfId="20865" xr:uid="{00000000-0005-0000-0000-0000BC420000}"/>
    <cellStyle name="Normal 2 3 3 2 4 2" xfId="43324" xr:uid="{00000000-0005-0000-0000-000055A20000}"/>
    <cellStyle name="Normal 2 3 3 2 5" xfId="20866" xr:uid="{00000000-0005-0000-0000-0000BD420000}"/>
    <cellStyle name="Normal 2 3 3 2 5 2" xfId="43325" xr:uid="{00000000-0005-0000-0000-000056A20000}"/>
    <cellStyle name="Normal 2 3 3 2 6" xfId="20867" xr:uid="{00000000-0005-0000-0000-0000BE420000}"/>
    <cellStyle name="Normal 2 3 3 2 6 2" xfId="43326" xr:uid="{00000000-0005-0000-0000-000057A20000}"/>
    <cellStyle name="Normal 2 3 3 2 7" xfId="28471" xr:uid="{00000000-0005-0000-0000-00004CA20000}"/>
    <cellStyle name="Normal 2 3 3 3" xfId="4869" xr:uid="{00000000-0005-0000-0000-0000BF420000}"/>
    <cellStyle name="Normal 2 3 3 3 2" xfId="20868" xr:uid="{00000000-0005-0000-0000-0000C0420000}"/>
    <cellStyle name="Normal 2 3 3 3 2 2" xfId="43327" xr:uid="{00000000-0005-0000-0000-000058A20000}"/>
    <cellStyle name="Normal 2 3 3 3 3" xfId="20869" xr:uid="{00000000-0005-0000-0000-0000C1420000}"/>
    <cellStyle name="Normal 2 3 3 3 3 2" xfId="43328" xr:uid="{00000000-0005-0000-0000-000059A20000}"/>
    <cellStyle name="Normal 2 3 3 3 4" xfId="20870" xr:uid="{00000000-0005-0000-0000-0000C2420000}"/>
    <cellStyle name="Normal 2 3 3 3 4 2" xfId="43329" xr:uid="{00000000-0005-0000-0000-00005AA20000}"/>
    <cellStyle name="Normal 2 3 3 4" xfId="6768" xr:uid="{00000000-0005-0000-0000-0000C3420000}"/>
    <cellStyle name="Normal 2 3 3 4 2" xfId="20871" xr:uid="{00000000-0005-0000-0000-0000C4420000}"/>
    <cellStyle name="Normal 2 3 3 4 2 2" xfId="43330" xr:uid="{00000000-0005-0000-0000-00005CA20000}"/>
    <cellStyle name="Normal 2 3 3 4 3" xfId="20872" xr:uid="{00000000-0005-0000-0000-0000C5420000}"/>
    <cellStyle name="Normal 2 3 3 4 3 2" xfId="43331" xr:uid="{00000000-0005-0000-0000-00005DA20000}"/>
    <cellStyle name="Normal 2 3 3 4 4" xfId="20873" xr:uid="{00000000-0005-0000-0000-0000C6420000}"/>
    <cellStyle name="Normal 2 3 3 4 4 2" xfId="43332" xr:uid="{00000000-0005-0000-0000-00005EA20000}"/>
    <cellStyle name="Normal 2 3 3 4 5" xfId="30302" xr:uid="{00000000-0005-0000-0000-00005BA20000}"/>
    <cellStyle name="Normal 2 3 3 5" xfId="9425" xr:uid="{00000000-0005-0000-0000-0000C7420000}"/>
    <cellStyle name="Normal 2 3 3 5 2" xfId="32074" xr:uid="{00000000-0005-0000-0000-00005FA20000}"/>
    <cellStyle name="Normal 2 3 3 6" xfId="20874" xr:uid="{00000000-0005-0000-0000-0000C8420000}"/>
    <cellStyle name="Normal 2 3 3 6 2" xfId="43333" xr:uid="{00000000-0005-0000-0000-000060A20000}"/>
    <cellStyle name="Normal 2 3 3 7" xfId="20875" xr:uid="{00000000-0005-0000-0000-0000C9420000}"/>
    <cellStyle name="Normal 2 3 3 7 2" xfId="43334" xr:uid="{00000000-0005-0000-0000-000061A20000}"/>
    <cellStyle name="Normal 2 3 3 8" xfId="28470" xr:uid="{00000000-0005-0000-0000-00004BA20000}"/>
    <cellStyle name="Normal 2 3 4" xfId="3240" xr:uid="{00000000-0005-0000-0000-0000CA420000}"/>
    <cellStyle name="Normal 2 3 4 2" xfId="6770" xr:uid="{00000000-0005-0000-0000-0000CB420000}"/>
    <cellStyle name="Normal 2 3 5" xfId="4867" xr:uid="{00000000-0005-0000-0000-0000CC420000}"/>
    <cellStyle name="Normal 2 3 6" xfId="5107" xr:uid="{00000000-0005-0000-0000-0000CD420000}"/>
    <cellStyle name="Normal 2 3 6 2" xfId="8267" xr:uid="{00000000-0005-0000-0000-0000CE420000}"/>
    <cellStyle name="Normal 2 3 6 2 2" xfId="30920" xr:uid="{00000000-0005-0000-0000-000063A20000}"/>
    <cellStyle name="Normal 2 3 6 3" xfId="10043" xr:uid="{00000000-0005-0000-0000-0000CF420000}"/>
    <cellStyle name="Normal 2 3 6 3 2" xfId="32692" xr:uid="{00000000-0005-0000-0000-000064A20000}"/>
    <cellStyle name="Normal 2 3 6 4" xfId="29104" xr:uid="{00000000-0005-0000-0000-000062A20000}"/>
    <cellStyle name="Normal 2 30" xfId="3241" xr:uid="{00000000-0005-0000-0000-0000D0420000}"/>
    <cellStyle name="Normal 2 31" xfId="3242" xr:uid="{00000000-0005-0000-0000-0000D1420000}"/>
    <cellStyle name="Normal 2 32" xfId="3243" xr:uid="{00000000-0005-0000-0000-0000D2420000}"/>
    <cellStyle name="Normal 2 33" xfId="3244" xr:uid="{00000000-0005-0000-0000-0000D3420000}"/>
    <cellStyle name="Normal 2 34" xfId="3245" xr:uid="{00000000-0005-0000-0000-0000D4420000}"/>
    <cellStyle name="Normal 2 34 2" xfId="3246" xr:uid="{00000000-0005-0000-0000-0000D5420000}"/>
    <cellStyle name="Normal 2 34 2 2" xfId="6771" xr:uid="{00000000-0005-0000-0000-0000D6420000}"/>
    <cellStyle name="Normal 2 35" xfId="3247" xr:uid="{00000000-0005-0000-0000-0000D7420000}"/>
    <cellStyle name="Normal 2 35 2" xfId="3248" xr:uid="{00000000-0005-0000-0000-0000D8420000}"/>
    <cellStyle name="Normal 2 35 2 2" xfId="6772" xr:uid="{00000000-0005-0000-0000-0000D9420000}"/>
    <cellStyle name="Normal 2 36" xfId="3249" xr:uid="{00000000-0005-0000-0000-0000DA420000}"/>
    <cellStyle name="Normal 2 37" xfId="3250" xr:uid="{00000000-0005-0000-0000-0000DB420000}"/>
    <cellStyle name="Normal 2 37 2" xfId="3251" xr:uid="{00000000-0005-0000-0000-0000DC420000}"/>
    <cellStyle name="Normal 2 37 2 2" xfId="6773" xr:uid="{00000000-0005-0000-0000-0000DD420000}"/>
    <cellStyle name="Normal 2 37 3" xfId="20876" xr:uid="{00000000-0005-0000-0000-0000DE420000}"/>
    <cellStyle name="Normal 2 37 3 2" xfId="20877" xr:uid="{00000000-0005-0000-0000-0000DF420000}"/>
    <cellStyle name="Normal 2 37 3 2 2" xfId="43335" xr:uid="{00000000-0005-0000-0000-000065A20000}"/>
    <cellStyle name="Normal 2 37 4" xfId="20878" xr:uid="{00000000-0005-0000-0000-0000E0420000}"/>
    <cellStyle name="Normal 2 37 4 2" xfId="43336" xr:uid="{00000000-0005-0000-0000-000066A20000}"/>
    <cellStyle name="Normal 2 38" xfId="3252" xr:uid="{00000000-0005-0000-0000-0000E1420000}"/>
    <cellStyle name="Normal 2 38 10" xfId="28472" xr:uid="{00000000-0005-0000-0000-000067A20000}"/>
    <cellStyle name="Normal 2 38 2" xfId="3253" xr:uid="{00000000-0005-0000-0000-0000E2420000}"/>
    <cellStyle name="Normal 2 38 2 2" xfId="3254" xr:uid="{00000000-0005-0000-0000-0000E3420000}"/>
    <cellStyle name="Normal 2 38 2 2 2" xfId="6776" xr:uid="{00000000-0005-0000-0000-0000E4420000}"/>
    <cellStyle name="Normal 2 38 2 2 2 2" xfId="20879" xr:uid="{00000000-0005-0000-0000-0000E5420000}"/>
    <cellStyle name="Normal 2 38 2 2 2 2 2" xfId="43337" xr:uid="{00000000-0005-0000-0000-00006BA20000}"/>
    <cellStyle name="Normal 2 38 2 2 2 3" xfId="20880" xr:uid="{00000000-0005-0000-0000-0000E6420000}"/>
    <cellStyle name="Normal 2 38 2 2 2 3 2" xfId="43338" xr:uid="{00000000-0005-0000-0000-00006CA20000}"/>
    <cellStyle name="Normal 2 38 2 2 2 4" xfId="20881" xr:uid="{00000000-0005-0000-0000-0000E7420000}"/>
    <cellStyle name="Normal 2 38 2 2 2 4 2" xfId="43339" xr:uid="{00000000-0005-0000-0000-00006DA20000}"/>
    <cellStyle name="Normal 2 38 2 2 2 5" xfId="30306" xr:uid="{00000000-0005-0000-0000-00006AA20000}"/>
    <cellStyle name="Normal 2 38 2 2 3" xfId="9429" xr:uid="{00000000-0005-0000-0000-0000E8420000}"/>
    <cellStyle name="Normal 2 38 2 2 3 2" xfId="32078" xr:uid="{00000000-0005-0000-0000-00006EA20000}"/>
    <cellStyle name="Normal 2 38 2 2 4" xfId="20882" xr:uid="{00000000-0005-0000-0000-0000E9420000}"/>
    <cellStyle name="Normal 2 38 2 2 4 2" xfId="43340" xr:uid="{00000000-0005-0000-0000-00006FA20000}"/>
    <cellStyle name="Normal 2 38 2 2 5" xfId="20883" xr:uid="{00000000-0005-0000-0000-0000EA420000}"/>
    <cellStyle name="Normal 2 38 2 2 5 2" xfId="43341" xr:uid="{00000000-0005-0000-0000-000070A20000}"/>
    <cellStyle name="Normal 2 38 2 2 6" xfId="28474" xr:uid="{00000000-0005-0000-0000-000069A20000}"/>
    <cellStyle name="Normal 2 38 2 3" xfId="6775" xr:uid="{00000000-0005-0000-0000-0000EB420000}"/>
    <cellStyle name="Normal 2 38 2 3 2" xfId="20884" xr:uid="{00000000-0005-0000-0000-0000EC420000}"/>
    <cellStyle name="Normal 2 38 2 3 2 2" xfId="43342" xr:uid="{00000000-0005-0000-0000-000072A20000}"/>
    <cellStyle name="Normal 2 38 2 3 3" xfId="20885" xr:uid="{00000000-0005-0000-0000-0000ED420000}"/>
    <cellStyle name="Normal 2 38 2 3 3 2" xfId="43343" xr:uid="{00000000-0005-0000-0000-000073A20000}"/>
    <cellStyle name="Normal 2 38 2 3 4" xfId="20886" xr:uid="{00000000-0005-0000-0000-0000EE420000}"/>
    <cellStyle name="Normal 2 38 2 3 4 2" xfId="43344" xr:uid="{00000000-0005-0000-0000-000074A20000}"/>
    <cellStyle name="Normal 2 38 2 3 5" xfId="30305" xr:uid="{00000000-0005-0000-0000-000071A20000}"/>
    <cellStyle name="Normal 2 38 2 4" xfId="9428" xr:uid="{00000000-0005-0000-0000-0000EF420000}"/>
    <cellStyle name="Normal 2 38 2 4 2" xfId="32077" xr:uid="{00000000-0005-0000-0000-000075A20000}"/>
    <cellStyle name="Normal 2 38 2 5" xfId="20887" xr:uid="{00000000-0005-0000-0000-0000F0420000}"/>
    <cellStyle name="Normal 2 38 2 5 2" xfId="43345" xr:uid="{00000000-0005-0000-0000-000076A20000}"/>
    <cellStyle name="Normal 2 38 2 6" xfId="20888" xr:uid="{00000000-0005-0000-0000-0000F1420000}"/>
    <cellStyle name="Normal 2 38 2 6 2" xfId="43346" xr:uid="{00000000-0005-0000-0000-000077A20000}"/>
    <cellStyle name="Normal 2 38 2 7" xfId="28473" xr:uid="{00000000-0005-0000-0000-000068A20000}"/>
    <cellStyle name="Normal 2 38 3" xfId="3255" xr:uid="{00000000-0005-0000-0000-0000F2420000}"/>
    <cellStyle name="Normal 2 38 3 2" xfId="3256" xr:uid="{00000000-0005-0000-0000-0000F3420000}"/>
    <cellStyle name="Normal 2 38 3 2 2" xfId="6778" xr:uid="{00000000-0005-0000-0000-0000F4420000}"/>
    <cellStyle name="Normal 2 38 3 2 2 2" xfId="20889" xr:uid="{00000000-0005-0000-0000-0000F5420000}"/>
    <cellStyle name="Normal 2 38 3 2 2 2 2" xfId="43347" xr:uid="{00000000-0005-0000-0000-00007BA20000}"/>
    <cellStyle name="Normal 2 38 3 2 2 3" xfId="20890" xr:uid="{00000000-0005-0000-0000-0000F6420000}"/>
    <cellStyle name="Normal 2 38 3 2 2 3 2" xfId="43348" xr:uid="{00000000-0005-0000-0000-00007CA20000}"/>
    <cellStyle name="Normal 2 38 3 2 2 4" xfId="20891" xr:uid="{00000000-0005-0000-0000-0000F7420000}"/>
    <cellStyle name="Normal 2 38 3 2 2 4 2" xfId="43349" xr:uid="{00000000-0005-0000-0000-00007DA20000}"/>
    <cellStyle name="Normal 2 38 3 2 2 5" xfId="30308" xr:uid="{00000000-0005-0000-0000-00007AA20000}"/>
    <cellStyle name="Normal 2 38 3 2 3" xfId="9431" xr:uid="{00000000-0005-0000-0000-0000F8420000}"/>
    <cellStyle name="Normal 2 38 3 2 3 2" xfId="32080" xr:uid="{00000000-0005-0000-0000-00007EA20000}"/>
    <cellStyle name="Normal 2 38 3 2 4" xfId="20892" xr:uid="{00000000-0005-0000-0000-0000F9420000}"/>
    <cellStyle name="Normal 2 38 3 2 4 2" xfId="43350" xr:uid="{00000000-0005-0000-0000-00007FA20000}"/>
    <cellStyle name="Normal 2 38 3 2 5" xfId="20893" xr:uid="{00000000-0005-0000-0000-0000FA420000}"/>
    <cellStyle name="Normal 2 38 3 2 5 2" xfId="43351" xr:uid="{00000000-0005-0000-0000-000080A20000}"/>
    <cellStyle name="Normal 2 38 3 2 6" xfId="28476" xr:uid="{00000000-0005-0000-0000-000079A20000}"/>
    <cellStyle name="Normal 2 38 3 3" xfId="6777" xr:uid="{00000000-0005-0000-0000-0000FB420000}"/>
    <cellStyle name="Normal 2 38 3 3 2" xfId="20894" xr:uid="{00000000-0005-0000-0000-0000FC420000}"/>
    <cellStyle name="Normal 2 38 3 3 2 2" xfId="43352" xr:uid="{00000000-0005-0000-0000-000082A20000}"/>
    <cellStyle name="Normal 2 38 3 3 3" xfId="20895" xr:uid="{00000000-0005-0000-0000-0000FD420000}"/>
    <cellStyle name="Normal 2 38 3 3 3 2" xfId="43353" xr:uid="{00000000-0005-0000-0000-000083A20000}"/>
    <cellStyle name="Normal 2 38 3 3 4" xfId="20896" xr:uid="{00000000-0005-0000-0000-0000FE420000}"/>
    <cellStyle name="Normal 2 38 3 3 4 2" xfId="43354" xr:uid="{00000000-0005-0000-0000-000084A20000}"/>
    <cellStyle name="Normal 2 38 3 3 5" xfId="30307" xr:uid="{00000000-0005-0000-0000-000081A20000}"/>
    <cellStyle name="Normal 2 38 3 4" xfId="9430" xr:uid="{00000000-0005-0000-0000-0000FF420000}"/>
    <cellStyle name="Normal 2 38 3 4 2" xfId="32079" xr:uid="{00000000-0005-0000-0000-000085A20000}"/>
    <cellStyle name="Normal 2 38 3 5" xfId="20897" xr:uid="{00000000-0005-0000-0000-000000430000}"/>
    <cellStyle name="Normal 2 38 3 5 2" xfId="43355" xr:uid="{00000000-0005-0000-0000-000086A20000}"/>
    <cellStyle name="Normal 2 38 3 6" xfId="20898" xr:uid="{00000000-0005-0000-0000-000001430000}"/>
    <cellStyle name="Normal 2 38 3 6 2" xfId="43356" xr:uid="{00000000-0005-0000-0000-000087A20000}"/>
    <cellStyle name="Normal 2 38 3 7" xfId="28475" xr:uid="{00000000-0005-0000-0000-000078A20000}"/>
    <cellStyle name="Normal 2 38 4" xfId="3257" xr:uid="{00000000-0005-0000-0000-000002430000}"/>
    <cellStyle name="Normal 2 38 4 2" xfId="6779" xr:uid="{00000000-0005-0000-0000-000003430000}"/>
    <cellStyle name="Normal 2 38 4 2 2" xfId="20899" xr:uid="{00000000-0005-0000-0000-000004430000}"/>
    <cellStyle name="Normal 2 38 4 2 2 2" xfId="43357" xr:uid="{00000000-0005-0000-0000-00008AA20000}"/>
    <cellStyle name="Normal 2 38 4 2 3" xfId="20900" xr:uid="{00000000-0005-0000-0000-000005430000}"/>
    <cellStyle name="Normal 2 38 4 2 3 2" xfId="43358" xr:uid="{00000000-0005-0000-0000-00008BA20000}"/>
    <cellStyle name="Normal 2 38 4 2 4" xfId="20901" xr:uid="{00000000-0005-0000-0000-000006430000}"/>
    <cellStyle name="Normal 2 38 4 2 4 2" xfId="43359" xr:uid="{00000000-0005-0000-0000-00008CA20000}"/>
    <cellStyle name="Normal 2 38 4 2 5" xfId="30309" xr:uid="{00000000-0005-0000-0000-000089A20000}"/>
    <cellStyle name="Normal 2 38 4 3" xfId="9432" xr:uid="{00000000-0005-0000-0000-000007430000}"/>
    <cellStyle name="Normal 2 38 4 3 2" xfId="32081" xr:uid="{00000000-0005-0000-0000-00008DA20000}"/>
    <cellStyle name="Normal 2 38 4 4" xfId="20902" xr:uid="{00000000-0005-0000-0000-000008430000}"/>
    <cellStyle name="Normal 2 38 4 4 2" xfId="43360" xr:uid="{00000000-0005-0000-0000-00008EA20000}"/>
    <cellStyle name="Normal 2 38 4 5" xfId="20903" xr:uid="{00000000-0005-0000-0000-000009430000}"/>
    <cellStyle name="Normal 2 38 4 5 2" xfId="43361" xr:uid="{00000000-0005-0000-0000-00008FA20000}"/>
    <cellStyle name="Normal 2 38 4 6" xfId="28477" xr:uid="{00000000-0005-0000-0000-000088A20000}"/>
    <cellStyle name="Normal 2 38 5" xfId="3258" xr:uid="{00000000-0005-0000-0000-00000A430000}"/>
    <cellStyle name="Normal 2 38 5 2" xfId="6780" xr:uid="{00000000-0005-0000-0000-00000B430000}"/>
    <cellStyle name="Normal 2 38 5 2 2" xfId="20904" xr:uid="{00000000-0005-0000-0000-00000C430000}"/>
    <cellStyle name="Normal 2 38 5 2 2 2" xfId="43362" xr:uid="{00000000-0005-0000-0000-000092A20000}"/>
    <cellStyle name="Normal 2 38 5 2 3" xfId="20905" xr:uid="{00000000-0005-0000-0000-00000D430000}"/>
    <cellStyle name="Normal 2 38 5 2 3 2" xfId="43363" xr:uid="{00000000-0005-0000-0000-000093A20000}"/>
    <cellStyle name="Normal 2 38 5 2 4" xfId="20906" xr:uid="{00000000-0005-0000-0000-00000E430000}"/>
    <cellStyle name="Normal 2 38 5 2 4 2" xfId="43364" xr:uid="{00000000-0005-0000-0000-000094A20000}"/>
    <cellStyle name="Normal 2 38 5 2 5" xfId="30310" xr:uid="{00000000-0005-0000-0000-000091A20000}"/>
    <cellStyle name="Normal 2 38 5 3" xfId="9433" xr:uid="{00000000-0005-0000-0000-00000F430000}"/>
    <cellStyle name="Normal 2 38 5 3 2" xfId="32082" xr:uid="{00000000-0005-0000-0000-000095A20000}"/>
    <cellStyle name="Normal 2 38 5 4" xfId="20907" xr:uid="{00000000-0005-0000-0000-000010430000}"/>
    <cellStyle name="Normal 2 38 5 4 2" xfId="43365" xr:uid="{00000000-0005-0000-0000-000096A20000}"/>
    <cellStyle name="Normal 2 38 5 5" xfId="20908" xr:uid="{00000000-0005-0000-0000-000011430000}"/>
    <cellStyle name="Normal 2 38 5 5 2" xfId="43366" xr:uid="{00000000-0005-0000-0000-000097A20000}"/>
    <cellStyle name="Normal 2 38 5 6" xfId="28478" xr:uid="{00000000-0005-0000-0000-000090A20000}"/>
    <cellStyle name="Normal 2 38 6" xfId="6774" xr:uid="{00000000-0005-0000-0000-000012430000}"/>
    <cellStyle name="Normal 2 38 6 2" xfId="20909" xr:uid="{00000000-0005-0000-0000-000013430000}"/>
    <cellStyle name="Normal 2 38 6 2 2" xfId="43367" xr:uid="{00000000-0005-0000-0000-000099A20000}"/>
    <cellStyle name="Normal 2 38 6 3" xfId="20910" xr:uid="{00000000-0005-0000-0000-000014430000}"/>
    <cellStyle name="Normal 2 38 6 3 2" xfId="43368" xr:uid="{00000000-0005-0000-0000-00009AA20000}"/>
    <cellStyle name="Normal 2 38 6 4" xfId="20911" xr:uid="{00000000-0005-0000-0000-000015430000}"/>
    <cellStyle name="Normal 2 38 6 4 2" xfId="43369" xr:uid="{00000000-0005-0000-0000-00009BA20000}"/>
    <cellStyle name="Normal 2 38 6 5" xfId="30304" xr:uid="{00000000-0005-0000-0000-000098A20000}"/>
    <cellStyle name="Normal 2 38 7" xfId="9427" xr:uid="{00000000-0005-0000-0000-000016430000}"/>
    <cellStyle name="Normal 2 38 7 2" xfId="32076" xr:uid="{00000000-0005-0000-0000-00009CA20000}"/>
    <cellStyle name="Normal 2 38 8" xfId="20912" xr:uid="{00000000-0005-0000-0000-000017430000}"/>
    <cellStyle name="Normal 2 38 8 2" xfId="43370" xr:uid="{00000000-0005-0000-0000-00009DA20000}"/>
    <cellStyle name="Normal 2 38 9" xfId="20913" xr:uid="{00000000-0005-0000-0000-000018430000}"/>
    <cellStyle name="Normal 2 38 9 2" xfId="43371" xr:uid="{00000000-0005-0000-0000-00009EA20000}"/>
    <cellStyle name="Normal 2 39" xfId="3259" xr:uid="{00000000-0005-0000-0000-000019430000}"/>
    <cellStyle name="Normal 2 39 2" xfId="3260" xr:uid="{00000000-0005-0000-0000-00001A430000}"/>
    <cellStyle name="Normal 2 39 2 2" xfId="6782" xr:uid="{00000000-0005-0000-0000-00001B430000}"/>
    <cellStyle name="Normal 2 39 2 2 2" xfId="20914" xr:uid="{00000000-0005-0000-0000-00001C430000}"/>
    <cellStyle name="Normal 2 39 2 2 2 2" xfId="43372" xr:uid="{00000000-0005-0000-0000-0000A2A20000}"/>
    <cellStyle name="Normal 2 39 2 2 3" xfId="20915" xr:uid="{00000000-0005-0000-0000-00001D430000}"/>
    <cellStyle name="Normal 2 39 2 2 3 2" xfId="43373" xr:uid="{00000000-0005-0000-0000-0000A3A20000}"/>
    <cellStyle name="Normal 2 39 2 2 4" xfId="20916" xr:uid="{00000000-0005-0000-0000-00001E430000}"/>
    <cellStyle name="Normal 2 39 2 2 4 2" xfId="43374" xr:uid="{00000000-0005-0000-0000-0000A4A20000}"/>
    <cellStyle name="Normal 2 39 2 2 5" xfId="30312" xr:uid="{00000000-0005-0000-0000-0000A1A20000}"/>
    <cellStyle name="Normal 2 39 2 3" xfId="9435" xr:uid="{00000000-0005-0000-0000-00001F430000}"/>
    <cellStyle name="Normal 2 39 2 3 2" xfId="32084" xr:uid="{00000000-0005-0000-0000-0000A5A20000}"/>
    <cellStyle name="Normal 2 39 2 4" xfId="20917" xr:uid="{00000000-0005-0000-0000-000020430000}"/>
    <cellStyle name="Normal 2 39 2 4 2" xfId="43375" xr:uid="{00000000-0005-0000-0000-0000A6A20000}"/>
    <cellStyle name="Normal 2 39 2 5" xfId="20918" xr:uid="{00000000-0005-0000-0000-000021430000}"/>
    <cellStyle name="Normal 2 39 2 5 2" xfId="43376" xr:uid="{00000000-0005-0000-0000-0000A7A20000}"/>
    <cellStyle name="Normal 2 39 2 6" xfId="28480" xr:uid="{00000000-0005-0000-0000-0000A0A20000}"/>
    <cellStyle name="Normal 2 39 3" xfId="6781" xr:uid="{00000000-0005-0000-0000-000022430000}"/>
    <cellStyle name="Normal 2 39 3 2" xfId="20919" xr:uid="{00000000-0005-0000-0000-000023430000}"/>
    <cellStyle name="Normal 2 39 3 2 2" xfId="43377" xr:uid="{00000000-0005-0000-0000-0000A9A20000}"/>
    <cellStyle name="Normal 2 39 3 3" xfId="20920" xr:uid="{00000000-0005-0000-0000-000024430000}"/>
    <cellStyle name="Normal 2 39 3 3 2" xfId="43378" xr:uid="{00000000-0005-0000-0000-0000AAA20000}"/>
    <cellStyle name="Normal 2 39 3 4" xfId="20921" xr:uid="{00000000-0005-0000-0000-000025430000}"/>
    <cellStyle name="Normal 2 39 3 4 2" xfId="43379" xr:uid="{00000000-0005-0000-0000-0000ABA20000}"/>
    <cellStyle name="Normal 2 39 3 5" xfId="30311" xr:uid="{00000000-0005-0000-0000-0000A8A20000}"/>
    <cellStyle name="Normal 2 39 4" xfId="9434" xr:uid="{00000000-0005-0000-0000-000026430000}"/>
    <cellStyle name="Normal 2 39 4 2" xfId="32083" xr:uid="{00000000-0005-0000-0000-0000ACA20000}"/>
    <cellStyle name="Normal 2 39 5" xfId="20922" xr:uid="{00000000-0005-0000-0000-000027430000}"/>
    <cellStyle name="Normal 2 39 5 2" xfId="43380" xr:uid="{00000000-0005-0000-0000-0000ADA20000}"/>
    <cellStyle name="Normal 2 39 6" xfId="20923" xr:uid="{00000000-0005-0000-0000-000028430000}"/>
    <cellStyle name="Normal 2 39 6 2" xfId="43381" xr:uid="{00000000-0005-0000-0000-0000AEA20000}"/>
    <cellStyle name="Normal 2 39 7" xfId="28479" xr:uid="{00000000-0005-0000-0000-00009FA20000}"/>
    <cellStyle name="Normal 2 4" xfId="3261" xr:uid="{00000000-0005-0000-0000-000029430000}"/>
    <cellStyle name="Normal 2 4 2" xfId="3262" xr:uid="{00000000-0005-0000-0000-00002A430000}"/>
    <cellStyle name="Normal 2 4 2 2" xfId="3263" xr:uid="{00000000-0005-0000-0000-00002B430000}"/>
    <cellStyle name="Normal 2 4 2 2 2" xfId="6783" xr:uid="{00000000-0005-0000-0000-00002C430000}"/>
    <cellStyle name="Normal 2 4 2 3" xfId="4871" xr:uid="{00000000-0005-0000-0000-00002D430000}"/>
    <cellStyle name="Normal 2 4 3" xfId="3264" xr:uid="{00000000-0005-0000-0000-00002E430000}"/>
    <cellStyle name="Normal 2 4 3 2" xfId="6784" xr:uid="{00000000-0005-0000-0000-00002F430000}"/>
    <cellStyle name="Normal 2 4 4" xfId="4870" xr:uid="{00000000-0005-0000-0000-000030430000}"/>
    <cellStyle name="Normal 2 4 4 2" xfId="8218" xr:uid="{00000000-0005-0000-0000-000031430000}"/>
    <cellStyle name="Normal 2 4 4 2 2" xfId="30873" xr:uid="{00000000-0005-0000-0000-0000B0A20000}"/>
    <cellStyle name="Normal 2 4 4 3" xfId="9996" xr:uid="{00000000-0005-0000-0000-000032430000}"/>
    <cellStyle name="Normal 2 4 4 3 2" xfId="32645" xr:uid="{00000000-0005-0000-0000-0000B1A20000}"/>
    <cellStyle name="Normal 2 4 4 4" xfId="29049" xr:uid="{00000000-0005-0000-0000-0000AFA20000}"/>
    <cellStyle name="Normal 2 4 5" xfId="5108" xr:uid="{00000000-0005-0000-0000-000033430000}"/>
    <cellStyle name="Normal 2 4 5 2" xfId="8268" xr:uid="{00000000-0005-0000-0000-000034430000}"/>
    <cellStyle name="Normal 2 4 5 2 2" xfId="30921" xr:uid="{00000000-0005-0000-0000-0000B3A20000}"/>
    <cellStyle name="Normal 2 4 5 3" xfId="10044" xr:uid="{00000000-0005-0000-0000-000035430000}"/>
    <cellStyle name="Normal 2 4 5 3 2" xfId="32693" xr:uid="{00000000-0005-0000-0000-0000B4A20000}"/>
    <cellStyle name="Normal 2 4 5 4" xfId="29105" xr:uid="{00000000-0005-0000-0000-0000B2A20000}"/>
    <cellStyle name="Normal 2 40" xfId="3265" xr:uid="{00000000-0005-0000-0000-000036430000}"/>
    <cellStyle name="Normal 2 40 2" xfId="3266" xr:uid="{00000000-0005-0000-0000-000037430000}"/>
    <cellStyle name="Normal 2 40 2 2" xfId="6786" xr:uid="{00000000-0005-0000-0000-000038430000}"/>
    <cellStyle name="Normal 2 40 2 2 2" xfId="20924" xr:uid="{00000000-0005-0000-0000-000039430000}"/>
    <cellStyle name="Normal 2 40 2 2 2 2" xfId="43382" xr:uid="{00000000-0005-0000-0000-0000B8A20000}"/>
    <cellStyle name="Normal 2 40 2 2 3" xfId="20925" xr:uid="{00000000-0005-0000-0000-00003A430000}"/>
    <cellStyle name="Normal 2 40 2 2 3 2" xfId="43383" xr:uid="{00000000-0005-0000-0000-0000B9A20000}"/>
    <cellStyle name="Normal 2 40 2 2 4" xfId="20926" xr:uid="{00000000-0005-0000-0000-00003B430000}"/>
    <cellStyle name="Normal 2 40 2 2 4 2" xfId="43384" xr:uid="{00000000-0005-0000-0000-0000BAA20000}"/>
    <cellStyle name="Normal 2 40 2 2 5" xfId="30314" xr:uid="{00000000-0005-0000-0000-0000B7A20000}"/>
    <cellStyle name="Normal 2 40 2 3" xfId="9437" xr:uid="{00000000-0005-0000-0000-00003C430000}"/>
    <cellStyle name="Normal 2 40 2 3 2" xfId="32086" xr:uid="{00000000-0005-0000-0000-0000BBA20000}"/>
    <cellStyle name="Normal 2 40 2 4" xfId="20927" xr:uid="{00000000-0005-0000-0000-00003D430000}"/>
    <cellStyle name="Normal 2 40 2 4 2" xfId="43385" xr:uid="{00000000-0005-0000-0000-0000BCA20000}"/>
    <cellStyle name="Normal 2 40 2 5" xfId="20928" xr:uid="{00000000-0005-0000-0000-00003E430000}"/>
    <cellStyle name="Normal 2 40 2 5 2" xfId="43386" xr:uid="{00000000-0005-0000-0000-0000BDA20000}"/>
    <cellStyle name="Normal 2 40 2 6" xfId="28482" xr:uid="{00000000-0005-0000-0000-0000B6A20000}"/>
    <cellStyle name="Normal 2 40 3" xfId="6785" xr:uid="{00000000-0005-0000-0000-00003F430000}"/>
    <cellStyle name="Normal 2 40 3 2" xfId="10048" xr:uid="{00000000-0005-0000-0000-000040430000}"/>
    <cellStyle name="Normal 2 40 3 2 2" xfId="10069" xr:uid="{00000000-0005-0000-0000-000041430000}"/>
    <cellStyle name="Normal 2 40 3 2 2 2" xfId="32712" xr:uid="{00000000-0005-0000-0000-0000C0A20000}"/>
    <cellStyle name="Normal 2 40 3 2 3" xfId="32697" xr:uid="{00000000-0005-0000-0000-0000BFA20000}"/>
    <cellStyle name="Normal 2 40 3 3" xfId="20929" xr:uid="{00000000-0005-0000-0000-000042430000}"/>
    <cellStyle name="Normal 2 40 3 3 2" xfId="43387" xr:uid="{00000000-0005-0000-0000-0000C1A20000}"/>
    <cellStyle name="Normal 2 40 3 4" xfId="20930" xr:uid="{00000000-0005-0000-0000-000043430000}"/>
    <cellStyle name="Normal 2 40 3 4 2" xfId="43388" xr:uid="{00000000-0005-0000-0000-0000C2A20000}"/>
    <cellStyle name="Normal 2 40 3 5" xfId="30313" xr:uid="{00000000-0005-0000-0000-0000BEA20000}"/>
    <cellStyle name="Normal 2 40 4" xfId="9436" xr:uid="{00000000-0005-0000-0000-000044430000}"/>
    <cellStyle name="Normal 2 40 4 2" xfId="32085" xr:uid="{00000000-0005-0000-0000-0000C3A20000}"/>
    <cellStyle name="Normal 2 40 5" xfId="20931" xr:uid="{00000000-0005-0000-0000-000045430000}"/>
    <cellStyle name="Normal 2 40 5 2" xfId="43389" xr:uid="{00000000-0005-0000-0000-0000C4A20000}"/>
    <cellStyle name="Normal 2 40 6" xfId="20932" xr:uid="{00000000-0005-0000-0000-000046430000}"/>
    <cellStyle name="Normal 2 40 6 2" xfId="43390" xr:uid="{00000000-0005-0000-0000-0000C5A20000}"/>
    <cellStyle name="Normal 2 40 7" xfId="28481" xr:uid="{00000000-0005-0000-0000-0000B5A20000}"/>
    <cellStyle name="Normal 2 41" xfId="3267" xr:uid="{00000000-0005-0000-0000-000047430000}"/>
    <cellStyle name="Normal 2 41 2" xfId="6787" xr:uid="{00000000-0005-0000-0000-000048430000}"/>
    <cellStyle name="Normal 2 41 2 2" xfId="20933" xr:uid="{00000000-0005-0000-0000-000049430000}"/>
    <cellStyle name="Normal 2 41 2 2 2" xfId="43391" xr:uid="{00000000-0005-0000-0000-0000C8A20000}"/>
    <cellStyle name="Normal 2 41 2 3" xfId="20934" xr:uid="{00000000-0005-0000-0000-00004A430000}"/>
    <cellStyle name="Normal 2 41 2 3 2" xfId="43392" xr:uid="{00000000-0005-0000-0000-0000C9A20000}"/>
    <cellStyle name="Normal 2 41 2 4" xfId="20935" xr:uid="{00000000-0005-0000-0000-00004B430000}"/>
    <cellStyle name="Normal 2 41 2 4 2" xfId="43393" xr:uid="{00000000-0005-0000-0000-0000CAA20000}"/>
    <cellStyle name="Normal 2 41 2 5" xfId="30315" xr:uid="{00000000-0005-0000-0000-0000C7A20000}"/>
    <cellStyle name="Normal 2 41 3" xfId="9438" xr:uid="{00000000-0005-0000-0000-00004C430000}"/>
    <cellStyle name="Normal 2 41 3 2" xfId="32087" xr:uid="{00000000-0005-0000-0000-0000CBA20000}"/>
    <cellStyle name="Normal 2 41 4" xfId="20936" xr:uid="{00000000-0005-0000-0000-00004D430000}"/>
    <cellStyle name="Normal 2 41 4 2" xfId="43394" xr:uid="{00000000-0005-0000-0000-0000CCA20000}"/>
    <cellStyle name="Normal 2 41 5" xfId="20937" xr:uid="{00000000-0005-0000-0000-00004E430000}"/>
    <cellStyle name="Normal 2 41 5 2" xfId="43395" xr:uid="{00000000-0005-0000-0000-0000CDA20000}"/>
    <cellStyle name="Normal 2 41 6" xfId="28483" xr:uid="{00000000-0005-0000-0000-0000C6A20000}"/>
    <cellStyle name="Normal 2 42" xfId="3268" xr:uid="{00000000-0005-0000-0000-00004F430000}"/>
    <cellStyle name="Normal 2 42 2" xfId="6788" xr:uid="{00000000-0005-0000-0000-000050430000}"/>
    <cellStyle name="Normal 2 43" xfId="5130" xr:uid="{00000000-0005-0000-0000-000051430000}"/>
    <cellStyle name="Normal 2 5" xfId="3269" xr:uid="{00000000-0005-0000-0000-000052430000}"/>
    <cellStyle name="Normal 2 5 2" xfId="3270" xr:uid="{00000000-0005-0000-0000-000053430000}"/>
    <cellStyle name="Normal 2 5 2 2" xfId="4873" xr:uid="{00000000-0005-0000-0000-000054430000}"/>
    <cellStyle name="Normal 2 5 2 2 2" xfId="8219" xr:uid="{00000000-0005-0000-0000-000055430000}"/>
    <cellStyle name="Normal 2 5 2 2 2 2" xfId="30874" xr:uid="{00000000-0005-0000-0000-0000CFA20000}"/>
    <cellStyle name="Normal 2 5 2 2 3" xfId="9997" xr:uid="{00000000-0005-0000-0000-000056430000}"/>
    <cellStyle name="Normal 2 5 2 2 3 2" xfId="32646" xr:uid="{00000000-0005-0000-0000-0000D0A20000}"/>
    <cellStyle name="Normal 2 5 2 2 4" xfId="29050" xr:uid="{00000000-0005-0000-0000-0000CEA20000}"/>
    <cellStyle name="Normal 2 5 2 3" xfId="6789" xr:uid="{00000000-0005-0000-0000-000057430000}"/>
    <cellStyle name="Normal 2 5 3" xfId="4872" xr:uid="{00000000-0005-0000-0000-000058430000}"/>
    <cellStyle name="Normal 2 5 4" xfId="5109" xr:uid="{00000000-0005-0000-0000-000059430000}"/>
    <cellStyle name="Normal 2 5 4 2" xfId="8269" xr:uid="{00000000-0005-0000-0000-00005A430000}"/>
    <cellStyle name="Normal 2 5 4 2 2" xfId="30922" xr:uid="{00000000-0005-0000-0000-0000D2A20000}"/>
    <cellStyle name="Normal 2 5 4 3" xfId="10045" xr:uid="{00000000-0005-0000-0000-00005B430000}"/>
    <cellStyle name="Normal 2 5 4 3 2" xfId="32694" xr:uid="{00000000-0005-0000-0000-0000D3A20000}"/>
    <cellStyle name="Normal 2 5 4 4" xfId="29106" xr:uid="{00000000-0005-0000-0000-0000D1A20000}"/>
    <cellStyle name="Normal 2 6" xfId="3271" xr:uid="{00000000-0005-0000-0000-00005C430000}"/>
    <cellStyle name="Normal 2 6 2" xfId="3272" xr:uid="{00000000-0005-0000-0000-00005D430000}"/>
    <cellStyle name="Normal 2 6 2 2" xfId="3273" xr:uid="{00000000-0005-0000-0000-00005E430000}"/>
    <cellStyle name="Normal 2 6 2 2 2" xfId="6791" xr:uid="{00000000-0005-0000-0000-00005F430000}"/>
    <cellStyle name="Normal 2 6 2 2 2 2" xfId="20938" xr:uid="{00000000-0005-0000-0000-000060430000}"/>
    <cellStyle name="Normal 2 6 2 2 2 2 2" xfId="43396" xr:uid="{00000000-0005-0000-0000-0000D7A20000}"/>
    <cellStyle name="Normal 2 6 2 2 2 3" xfId="20939" xr:uid="{00000000-0005-0000-0000-000061430000}"/>
    <cellStyle name="Normal 2 6 2 2 2 3 2" xfId="43397" xr:uid="{00000000-0005-0000-0000-0000D8A20000}"/>
    <cellStyle name="Normal 2 6 2 2 2 4" xfId="20940" xr:uid="{00000000-0005-0000-0000-000062430000}"/>
    <cellStyle name="Normal 2 6 2 2 2 4 2" xfId="43398" xr:uid="{00000000-0005-0000-0000-0000D9A20000}"/>
    <cellStyle name="Normal 2 6 2 2 2 5" xfId="30317" xr:uid="{00000000-0005-0000-0000-0000D6A20000}"/>
    <cellStyle name="Normal 2 6 2 2 3" xfId="9440" xr:uid="{00000000-0005-0000-0000-000063430000}"/>
    <cellStyle name="Normal 2 6 2 2 3 2" xfId="20941" xr:uid="{00000000-0005-0000-0000-000064430000}"/>
    <cellStyle name="Normal 2 6 2 2 3 2 2" xfId="43399" xr:uid="{00000000-0005-0000-0000-0000DBA20000}"/>
    <cellStyle name="Normal 2 6 2 2 3 3" xfId="20942" xr:uid="{00000000-0005-0000-0000-000065430000}"/>
    <cellStyle name="Normal 2 6 2 2 3 3 2" xfId="43400" xr:uid="{00000000-0005-0000-0000-0000DCA20000}"/>
    <cellStyle name="Normal 2 6 2 2 3 4" xfId="20943" xr:uid="{00000000-0005-0000-0000-000066430000}"/>
    <cellStyle name="Normal 2 6 2 2 3 4 2" xfId="43401" xr:uid="{00000000-0005-0000-0000-0000DDA20000}"/>
    <cellStyle name="Normal 2 6 2 2 3 5" xfId="32089" xr:uid="{00000000-0005-0000-0000-0000DAA20000}"/>
    <cellStyle name="Normal 2 6 2 2 4" xfId="20944" xr:uid="{00000000-0005-0000-0000-000067430000}"/>
    <cellStyle name="Normal 2 6 2 2 4 2" xfId="43402" xr:uid="{00000000-0005-0000-0000-0000DEA20000}"/>
    <cellStyle name="Normal 2 6 2 2 5" xfId="20945" xr:uid="{00000000-0005-0000-0000-000068430000}"/>
    <cellStyle name="Normal 2 6 2 2 5 2" xfId="43403" xr:uid="{00000000-0005-0000-0000-0000DFA20000}"/>
    <cellStyle name="Normal 2 6 2 2 6" xfId="20946" xr:uid="{00000000-0005-0000-0000-000069430000}"/>
    <cellStyle name="Normal 2 6 2 2 6 2" xfId="43404" xr:uid="{00000000-0005-0000-0000-0000E0A20000}"/>
    <cellStyle name="Normal 2 6 2 2 7" xfId="28485" xr:uid="{00000000-0005-0000-0000-0000D5A20000}"/>
    <cellStyle name="Normal 2 6 2 3" xfId="6790" xr:uid="{00000000-0005-0000-0000-00006A430000}"/>
    <cellStyle name="Normal 2 6 2 3 2" xfId="20947" xr:uid="{00000000-0005-0000-0000-00006B430000}"/>
    <cellStyle name="Normal 2 6 2 3 2 2" xfId="43405" xr:uid="{00000000-0005-0000-0000-0000E2A20000}"/>
    <cellStyle name="Normal 2 6 2 3 3" xfId="20948" xr:uid="{00000000-0005-0000-0000-00006C430000}"/>
    <cellStyle name="Normal 2 6 2 3 3 2" xfId="43406" xr:uid="{00000000-0005-0000-0000-0000E3A20000}"/>
    <cellStyle name="Normal 2 6 2 3 4" xfId="20949" xr:uid="{00000000-0005-0000-0000-00006D430000}"/>
    <cellStyle name="Normal 2 6 2 3 4 2" xfId="43407" xr:uid="{00000000-0005-0000-0000-0000E4A20000}"/>
    <cellStyle name="Normal 2 6 2 3 5" xfId="30316" xr:uid="{00000000-0005-0000-0000-0000E1A20000}"/>
    <cellStyle name="Normal 2 6 2 4" xfId="9439" xr:uid="{00000000-0005-0000-0000-00006E430000}"/>
    <cellStyle name="Normal 2 6 2 4 2" xfId="20950" xr:uid="{00000000-0005-0000-0000-00006F430000}"/>
    <cellStyle name="Normal 2 6 2 4 2 2" xfId="43408" xr:uid="{00000000-0005-0000-0000-0000E6A20000}"/>
    <cellStyle name="Normal 2 6 2 4 3" xfId="20951" xr:uid="{00000000-0005-0000-0000-000070430000}"/>
    <cellStyle name="Normal 2 6 2 4 3 2" xfId="43409" xr:uid="{00000000-0005-0000-0000-0000E7A20000}"/>
    <cellStyle name="Normal 2 6 2 4 4" xfId="20952" xr:uid="{00000000-0005-0000-0000-000071430000}"/>
    <cellStyle name="Normal 2 6 2 4 4 2" xfId="43410" xr:uid="{00000000-0005-0000-0000-0000E8A20000}"/>
    <cellStyle name="Normal 2 6 2 4 5" xfId="32088" xr:uid="{00000000-0005-0000-0000-0000E5A20000}"/>
    <cellStyle name="Normal 2 6 2 5" xfId="20953" xr:uid="{00000000-0005-0000-0000-000072430000}"/>
    <cellStyle name="Normal 2 6 2 5 2" xfId="43411" xr:uid="{00000000-0005-0000-0000-0000E9A20000}"/>
    <cellStyle name="Normal 2 6 2 6" xfId="20954" xr:uid="{00000000-0005-0000-0000-000073430000}"/>
    <cellStyle name="Normal 2 6 2 6 2" xfId="43412" xr:uid="{00000000-0005-0000-0000-0000EAA20000}"/>
    <cellStyle name="Normal 2 6 2 7" xfId="20955" xr:uid="{00000000-0005-0000-0000-000074430000}"/>
    <cellStyle name="Normal 2 6 2 7 2" xfId="43413" xr:uid="{00000000-0005-0000-0000-0000EBA20000}"/>
    <cellStyle name="Normal 2 6 2 8" xfId="28484" xr:uid="{00000000-0005-0000-0000-0000D4A20000}"/>
    <cellStyle name="Normal 2 6 3" xfId="3274" xr:uid="{00000000-0005-0000-0000-000075430000}"/>
    <cellStyle name="Normal 2 6 3 2" xfId="3275" xr:uid="{00000000-0005-0000-0000-000076430000}"/>
    <cellStyle name="Normal 2 6 3 2 2" xfId="6793" xr:uid="{00000000-0005-0000-0000-000077430000}"/>
    <cellStyle name="Normal 2 6 3 2 2 2" xfId="20956" xr:uid="{00000000-0005-0000-0000-000078430000}"/>
    <cellStyle name="Normal 2 6 3 2 2 2 2" xfId="43414" xr:uid="{00000000-0005-0000-0000-0000EFA20000}"/>
    <cellStyle name="Normal 2 6 3 2 2 3" xfId="20957" xr:uid="{00000000-0005-0000-0000-000079430000}"/>
    <cellStyle name="Normal 2 6 3 2 2 3 2" xfId="43415" xr:uid="{00000000-0005-0000-0000-0000F0A20000}"/>
    <cellStyle name="Normal 2 6 3 2 2 4" xfId="20958" xr:uid="{00000000-0005-0000-0000-00007A430000}"/>
    <cellStyle name="Normal 2 6 3 2 2 4 2" xfId="43416" xr:uid="{00000000-0005-0000-0000-0000F1A20000}"/>
    <cellStyle name="Normal 2 6 3 2 2 5" xfId="30319" xr:uid="{00000000-0005-0000-0000-0000EEA20000}"/>
    <cellStyle name="Normal 2 6 3 2 3" xfId="9442" xr:uid="{00000000-0005-0000-0000-00007B430000}"/>
    <cellStyle name="Normal 2 6 3 2 3 2" xfId="20959" xr:uid="{00000000-0005-0000-0000-00007C430000}"/>
    <cellStyle name="Normal 2 6 3 2 3 2 2" xfId="43417" xr:uid="{00000000-0005-0000-0000-0000F3A20000}"/>
    <cellStyle name="Normal 2 6 3 2 3 3" xfId="20960" xr:uid="{00000000-0005-0000-0000-00007D430000}"/>
    <cellStyle name="Normal 2 6 3 2 3 3 2" xfId="43418" xr:uid="{00000000-0005-0000-0000-0000F4A20000}"/>
    <cellStyle name="Normal 2 6 3 2 3 4" xfId="20961" xr:uid="{00000000-0005-0000-0000-00007E430000}"/>
    <cellStyle name="Normal 2 6 3 2 3 4 2" xfId="43419" xr:uid="{00000000-0005-0000-0000-0000F5A20000}"/>
    <cellStyle name="Normal 2 6 3 2 3 5" xfId="32091" xr:uid="{00000000-0005-0000-0000-0000F2A20000}"/>
    <cellStyle name="Normal 2 6 3 2 4" xfId="20962" xr:uid="{00000000-0005-0000-0000-00007F430000}"/>
    <cellStyle name="Normal 2 6 3 2 4 2" xfId="43420" xr:uid="{00000000-0005-0000-0000-0000F6A20000}"/>
    <cellStyle name="Normal 2 6 3 2 5" xfId="20963" xr:uid="{00000000-0005-0000-0000-000080430000}"/>
    <cellStyle name="Normal 2 6 3 2 5 2" xfId="43421" xr:uid="{00000000-0005-0000-0000-0000F7A20000}"/>
    <cellStyle name="Normal 2 6 3 2 6" xfId="20964" xr:uid="{00000000-0005-0000-0000-000081430000}"/>
    <cellStyle name="Normal 2 6 3 2 6 2" xfId="43422" xr:uid="{00000000-0005-0000-0000-0000F8A20000}"/>
    <cellStyle name="Normal 2 6 3 2 7" xfId="28487" xr:uid="{00000000-0005-0000-0000-0000EDA20000}"/>
    <cellStyle name="Normal 2 6 3 3" xfId="6792" xr:uid="{00000000-0005-0000-0000-000082430000}"/>
    <cellStyle name="Normal 2 6 3 3 2" xfId="20965" xr:uid="{00000000-0005-0000-0000-000083430000}"/>
    <cellStyle name="Normal 2 6 3 3 2 2" xfId="43423" xr:uid="{00000000-0005-0000-0000-0000FAA20000}"/>
    <cellStyle name="Normal 2 6 3 3 3" xfId="20966" xr:uid="{00000000-0005-0000-0000-000084430000}"/>
    <cellStyle name="Normal 2 6 3 3 3 2" xfId="43424" xr:uid="{00000000-0005-0000-0000-0000FBA20000}"/>
    <cellStyle name="Normal 2 6 3 3 4" xfId="20967" xr:uid="{00000000-0005-0000-0000-000085430000}"/>
    <cellStyle name="Normal 2 6 3 3 4 2" xfId="43425" xr:uid="{00000000-0005-0000-0000-0000FCA20000}"/>
    <cellStyle name="Normal 2 6 3 3 5" xfId="30318" xr:uid="{00000000-0005-0000-0000-0000F9A20000}"/>
    <cellStyle name="Normal 2 6 3 4" xfId="9441" xr:uid="{00000000-0005-0000-0000-000086430000}"/>
    <cellStyle name="Normal 2 6 3 4 2" xfId="20968" xr:uid="{00000000-0005-0000-0000-000087430000}"/>
    <cellStyle name="Normal 2 6 3 4 2 2" xfId="43426" xr:uid="{00000000-0005-0000-0000-0000FEA20000}"/>
    <cellStyle name="Normal 2 6 3 4 3" xfId="20969" xr:uid="{00000000-0005-0000-0000-000088430000}"/>
    <cellStyle name="Normal 2 6 3 4 3 2" xfId="43427" xr:uid="{00000000-0005-0000-0000-0000FFA20000}"/>
    <cellStyle name="Normal 2 6 3 4 4" xfId="20970" xr:uid="{00000000-0005-0000-0000-000089430000}"/>
    <cellStyle name="Normal 2 6 3 4 4 2" xfId="43428" xr:uid="{00000000-0005-0000-0000-000000A30000}"/>
    <cellStyle name="Normal 2 6 3 4 5" xfId="32090" xr:uid="{00000000-0005-0000-0000-0000FDA20000}"/>
    <cellStyle name="Normal 2 6 3 5" xfId="20971" xr:uid="{00000000-0005-0000-0000-00008A430000}"/>
    <cellStyle name="Normal 2 6 3 5 2" xfId="43429" xr:uid="{00000000-0005-0000-0000-000001A30000}"/>
    <cellStyle name="Normal 2 6 3 6" xfId="20972" xr:uid="{00000000-0005-0000-0000-00008B430000}"/>
    <cellStyle name="Normal 2 6 3 6 2" xfId="43430" xr:uid="{00000000-0005-0000-0000-000002A30000}"/>
    <cellStyle name="Normal 2 6 3 7" xfId="20973" xr:uid="{00000000-0005-0000-0000-00008C430000}"/>
    <cellStyle name="Normal 2 6 3 7 2" xfId="43431" xr:uid="{00000000-0005-0000-0000-000003A30000}"/>
    <cellStyle name="Normal 2 6 3 8" xfId="28486" xr:uid="{00000000-0005-0000-0000-0000ECA20000}"/>
    <cellStyle name="Normal 2 6 4" xfId="3276" xr:uid="{00000000-0005-0000-0000-00008D430000}"/>
    <cellStyle name="Normal 2 6 4 2" xfId="3277" xr:uid="{00000000-0005-0000-0000-00008E430000}"/>
    <cellStyle name="Normal 2 6 4 2 2" xfId="6795" xr:uid="{00000000-0005-0000-0000-00008F430000}"/>
    <cellStyle name="Normal 2 6 4 2 2 2" xfId="20974" xr:uid="{00000000-0005-0000-0000-000090430000}"/>
    <cellStyle name="Normal 2 6 4 2 2 2 2" xfId="43432" xr:uid="{00000000-0005-0000-0000-000007A30000}"/>
    <cellStyle name="Normal 2 6 4 2 2 3" xfId="20975" xr:uid="{00000000-0005-0000-0000-000091430000}"/>
    <cellStyle name="Normal 2 6 4 2 2 3 2" xfId="43433" xr:uid="{00000000-0005-0000-0000-000008A30000}"/>
    <cellStyle name="Normal 2 6 4 2 2 4" xfId="20976" xr:uid="{00000000-0005-0000-0000-000092430000}"/>
    <cellStyle name="Normal 2 6 4 2 2 4 2" xfId="43434" xr:uid="{00000000-0005-0000-0000-000009A30000}"/>
    <cellStyle name="Normal 2 6 4 2 2 5" xfId="30321" xr:uid="{00000000-0005-0000-0000-000006A30000}"/>
    <cellStyle name="Normal 2 6 4 2 3" xfId="9444" xr:uid="{00000000-0005-0000-0000-000093430000}"/>
    <cellStyle name="Normal 2 6 4 2 3 2" xfId="32093" xr:uid="{00000000-0005-0000-0000-00000AA30000}"/>
    <cellStyle name="Normal 2 6 4 2 4" xfId="20977" xr:uid="{00000000-0005-0000-0000-000094430000}"/>
    <cellStyle name="Normal 2 6 4 2 4 2" xfId="43435" xr:uid="{00000000-0005-0000-0000-00000BA30000}"/>
    <cellStyle name="Normal 2 6 4 2 5" xfId="20978" xr:uid="{00000000-0005-0000-0000-000095430000}"/>
    <cellStyle name="Normal 2 6 4 2 5 2" xfId="43436" xr:uid="{00000000-0005-0000-0000-00000CA30000}"/>
    <cellStyle name="Normal 2 6 4 2 6" xfId="28489" xr:uid="{00000000-0005-0000-0000-000005A30000}"/>
    <cellStyle name="Normal 2 6 4 3" xfId="6794" xr:uid="{00000000-0005-0000-0000-000096430000}"/>
    <cellStyle name="Normal 2 6 4 3 2" xfId="20979" xr:uid="{00000000-0005-0000-0000-000097430000}"/>
    <cellStyle name="Normal 2 6 4 3 2 2" xfId="43437" xr:uid="{00000000-0005-0000-0000-00000EA30000}"/>
    <cellStyle name="Normal 2 6 4 3 3" xfId="20980" xr:uid="{00000000-0005-0000-0000-000098430000}"/>
    <cellStyle name="Normal 2 6 4 3 3 2" xfId="43438" xr:uid="{00000000-0005-0000-0000-00000FA30000}"/>
    <cellStyle name="Normal 2 6 4 3 4" xfId="20981" xr:uid="{00000000-0005-0000-0000-000099430000}"/>
    <cellStyle name="Normal 2 6 4 3 4 2" xfId="43439" xr:uid="{00000000-0005-0000-0000-000010A30000}"/>
    <cellStyle name="Normal 2 6 4 3 5" xfId="30320" xr:uid="{00000000-0005-0000-0000-00000DA30000}"/>
    <cellStyle name="Normal 2 6 4 4" xfId="9443" xr:uid="{00000000-0005-0000-0000-00009A430000}"/>
    <cellStyle name="Normal 2 6 4 4 2" xfId="20982" xr:uid="{00000000-0005-0000-0000-00009B430000}"/>
    <cellStyle name="Normal 2 6 4 4 2 2" xfId="43440" xr:uid="{00000000-0005-0000-0000-000012A30000}"/>
    <cellStyle name="Normal 2 6 4 4 3" xfId="20983" xr:uid="{00000000-0005-0000-0000-00009C430000}"/>
    <cellStyle name="Normal 2 6 4 4 3 2" xfId="43441" xr:uid="{00000000-0005-0000-0000-000013A30000}"/>
    <cellStyle name="Normal 2 6 4 4 4" xfId="20984" xr:uid="{00000000-0005-0000-0000-00009D430000}"/>
    <cellStyle name="Normal 2 6 4 4 4 2" xfId="43442" xr:uid="{00000000-0005-0000-0000-000014A30000}"/>
    <cellStyle name="Normal 2 6 4 4 5" xfId="32092" xr:uid="{00000000-0005-0000-0000-000011A30000}"/>
    <cellStyle name="Normal 2 6 4 5" xfId="20985" xr:uid="{00000000-0005-0000-0000-00009E430000}"/>
    <cellStyle name="Normal 2 6 4 5 2" xfId="43443" xr:uid="{00000000-0005-0000-0000-000015A30000}"/>
    <cellStyle name="Normal 2 6 4 6" xfId="20986" xr:uid="{00000000-0005-0000-0000-00009F430000}"/>
    <cellStyle name="Normal 2 6 4 6 2" xfId="43444" xr:uid="{00000000-0005-0000-0000-000016A30000}"/>
    <cellStyle name="Normal 2 6 4 7" xfId="20987" xr:uid="{00000000-0005-0000-0000-0000A0430000}"/>
    <cellStyle name="Normal 2 6 4 7 2" xfId="43445" xr:uid="{00000000-0005-0000-0000-000017A30000}"/>
    <cellStyle name="Normal 2 6 4 8" xfId="28488" xr:uid="{00000000-0005-0000-0000-000004A30000}"/>
    <cellStyle name="Normal 2 6 5" xfId="3278" xr:uid="{00000000-0005-0000-0000-0000A1430000}"/>
    <cellStyle name="Normal 2 6 5 2" xfId="6796" xr:uid="{00000000-0005-0000-0000-0000A2430000}"/>
    <cellStyle name="Normal 2 6 5 3" xfId="20988" xr:uid="{00000000-0005-0000-0000-0000A3430000}"/>
    <cellStyle name="Normal 2 6 5 3 2" xfId="20989" xr:uid="{00000000-0005-0000-0000-0000A4430000}"/>
    <cellStyle name="Normal 2 6 5 3 2 2" xfId="43447" xr:uid="{00000000-0005-0000-0000-000019A30000}"/>
    <cellStyle name="Normal 2 6 5 3 3" xfId="20990" xr:uid="{00000000-0005-0000-0000-0000A5430000}"/>
    <cellStyle name="Normal 2 6 5 3 3 2" xfId="43448" xr:uid="{00000000-0005-0000-0000-00001AA30000}"/>
    <cellStyle name="Normal 2 6 5 3 4" xfId="43446" xr:uid="{00000000-0005-0000-0000-000018A30000}"/>
    <cellStyle name="Normal 2 6 6" xfId="20991" xr:uid="{00000000-0005-0000-0000-0000A6430000}"/>
    <cellStyle name="Normal 2 6 6 2" xfId="20992" xr:uid="{00000000-0005-0000-0000-0000A7430000}"/>
    <cellStyle name="Normal 2 6 6 2 2" xfId="43450" xr:uid="{00000000-0005-0000-0000-00001CA30000}"/>
    <cellStyle name="Normal 2 6 6 3" xfId="20993" xr:uid="{00000000-0005-0000-0000-0000A8430000}"/>
    <cellStyle name="Normal 2 6 6 3 2" xfId="43451" xr:uid="{00000000-0005-0000-0000-00001DA30000}"/>
    <cellStyle name="Normal 2 6 6 4" xfId="20994" xr:uid="{00000000-0005-0000-0000-0000A9430000}"/>
    <cellStyle name="Normal 2 6 6 4 2" xfId="43452" xr:uid="{00000000-0005-0000-0000-00001EA30000}"/>
    <cellStyle name="Normal 2 6 6 5" xfId="43449" xr:uid="{00000000-0005-0000-0000-00001BA30000}"/>
    <cellStyle name="Normal 2 6 7" xfId="20995" xr:uid="{00000000-0005-0000-0000-0000AA430000}"/>
    <cellStyle name="Normal 2 6 7 2" xfId="43453" xr:uid="{00000000-0005-0000-0000-00001FA30000}"/>
    <cellStyle name="Normal 2 6 8" xfId="20996" xr:uid="{00000000-0005-0000-0000-0000AB430000}"/>
    <cellStyle name="Normal 2 6 8 2" xfId="43454" xr:uid="{00000000-0005-0000-0000-000020A30000}"/>
    <cellStyle name="Normal 2 6 9" xfId="20997" xr:uid="{00000000-0005-0000-0000-0000AC430000}"/>
    <cellStyle name="Normal 2 6 9 2" xfId="43455" xr:uid="{00000000-0005-0000-0000-000021A30000}"/>
    <cellStyle name="Normal 2 7" xfId="3279" xr:uid="{00000000-0005-0000-0000-0000AD430000}"/>
    <cellStyle name="Normal 2 7 2" xfId="3280" xr:uid="{00000000-0005-0000-0000-0000AE430000}"/>
    <cellStyle name="Normal 2 7 2 2" xfId="6797" xr:uid="{00000000-0005-0000-0000-0000AF430000}"/>
    <cellStyle name="Normal 2 8" xfId="3281" xr:uid="{00000000-0005-0000-0000-0000B0430000}"/>
    <cellStyle name="Normal 2 8 2" xfId="3282" xr:uid="{00000000-0005-0000-0000-0000B1430000}"/>
    <cellStyle name="Normal 2 8 2 2" xfId="3283" xr:uid="{00000000-0005-0000-0000-0000B2430000}"/>
    <cellStyle name="Normal 2 8 2 2 2" xfId="6799" xr:uid="{00000000-0005-0000-0000-0000B3430000}"/>
    <cellStyle name="Normal 2 8 2 2 2 2" xfId="20998" xr:uid="{00000000-0005-0000-0000-0000B4430000}"/>
    <cellStyle name="Normal 2 8 2 2 2 2 2" xfId="43456" xr:uid="{00000000-0005-0000-0000-000025A30000}"/>
    <cellStyle name="Normal 2 8 2 2 2 3" xfId="20999" xr:uid="{00000000-0005-0000-0000-0000B5430000}"/>
    <cellStyle name="Normal 2 8 2 2 2 3 2" xfId="43457" xr:uid="{00000000-0005-0000-0000-000026A30000}"/>
    <cellStyle name="Normal 2 8 2 2 2 4" xfId="21000" xr:uid="{00000000-0005-0000-0000-0000B6430000}"/>
    <cellStyle name="Normal 2 8 2 2 2 4 2" xfId="43458" xr:uid="{00000000-0005-0000-0000-000027A30000}"/>
    <cellStyle name="Normal 2 8 2 2 2 5" xfId="30323" xr:uid="{00000000-0005-0000-0000-000024A30000}"/>
    <cellStyle name="Normal 2 8 2 2 3" xfId="9446" xr:uid="{00000000-0005-0000-0000-0000B7430000}"/>
    <cellStyle name="Normal 2 8 2 2 3 2" xfId="32095" xr:uid="{00000000-0005-0000-0000-000028A30000}"/>
    <cellStyle name="Normal 2 8 2 2 4" xfId="21001" xr:uid="{00000000-0005-0000-0000-0000B8430000}"/>
    <cellStyle name="Normal 2 8 2 2 4 2" xfId="43459" xr:uid="{00000000-0005-0000-0000-000029A30000}"/>
    <cellStyle name="Normal 2 8 2 2 5" xfId="21002" xr:uid="{00000000-0005-0000-0000-0000B9430000}"/>
    <cellStyle name="Normal 2 8 2 2 5 2" xfId="43460" xr:uid="{00000000-0005-0000-0000-00002AA30000}"/>
    <cellStyle name="Normal 2 8 2 2 6" xfId="28491" xr:uid="{00000000-0005-0000-0000-000023A30000}"/>
    <cellStyle name="Normal 2 8 2 3" xfId="6798" xr:uid="{00000000-0005-0000-0000-0000BA430000}"/>
    <cellStyle name="Normal 2 8 2 3 2" xfId="21003" xr:uid="{00000000-0005-0000-0000-0000BB430000}"/>
    <cellStyle name="Normal 2 8 2 3 2 2" xfId="43461" xr:uid="{00000000-0005-0000-0000-00002CA30000}"/>
    <cellStyle name="Normal 2 8 2 3 3" xfId="21004" xr:uid="{00000000-0005-0000-0000-0000BC430000}"/>
    <cellStyle name="Normal 2 8 2 3 3 2" xfId="43462" xr:uid="{00000000-0005-0000-0000-00002DA30000}"/>
    <cellStyle name="Normal 2 8 2 3 4" xfId="21005" xr:uid="{00000000-0005-0000-0000-0000BD430000}"/>
    <cellStyle name="Normal 2 8 2 3 4 2" xfId="43463" xr:uid="{00000000-0005-0000-0000-00002EA30000}"/>
    <cellStyle name="Normal 2 8 2 3 5" xfId="30322" xr:uid="{00000000-0005-0000-0000-00002BA30000}"/>
    <cellStyle name="Normal 2 8 2 4" xfId="9445" xr:uid="{00000000-0005-0000-0000-0000BE430000}"/>
    <cellStyle name="Normal 2 8 2 4 2" xfId="32094" xr:uid="{00000000-0005-0000-0000-00002FA30000}"/>
    <cellStyle name="Normal 2 8 2 5" xfId="21006" xr:uid="{00000000-0005-0000-0000-0000BF430000}"/>
    <cellStyle name="Normal 2 8 2 5 2" xfId="43464" xr:uid="{00000000-0005-0000-0000-000030A30000}"/>
    <cellStyle name="Normal 2 8 2 6" xfId="21007" xr:uid="{00000000-0005-0000-0000-0000C0430000}"/>
    <cellStyle name="Normal 2 8 2 6 2" xfId="43465" xr:uid="{00000000-0005-0000-0000-000031A30000}"/>
    <cellStyle name="Normal 2 8 2 7" xfId="28490" xr:uid="{00000000-0005-0000-0000-000022A30000}"/>
    <cellStyle name="Normal 2 9" xfId="3284" xr:uid="{00000000-0005-0000-0000-0000C1430000}"/>
    <cellStyle name="Normal 2 9 10" xfId="28492" xr:uid="{00000000-0005-0000-0000-000032A30000}"/>
    <cellStyle name="Normal 2 9 2" xfId="3285" xr:uid="{00000000-0005-0000-0000-0000C2430000}"/>
    <cellStyle name="Normal 2 9 2 2" xfId="3286" xr:uid="{00000000-0005-0000-0000-0000C3430000}"/>
    <cellStyle name="Normal 2 9 2 2 2" xfId="6801" xr:uid="{00000000-0005-0000-0000-0000C4430000}"/>
    <cellStyle name="Normal 2 9 3" xfId="3287" xr:uid="{00000000-0005-0000-0000-0000C5430000}"/>
    <cellStyle name="Normal 2 9 3 2" xfId="3288" xr:uid="{00000000-0005-0000-0000-0000C6430000}"/>
    <cellStyle name="Normal 2 9 3 2 2" xfId="6803" xr:uid="{00000000-0005-0000-0000-0000C7430000}"/>
    <cellStyle name="Normal 2 9 3 2 2 2" xfId="21008" xr:uid="{00000000-0005-0000-0000-0000C8430000}"/>
    <cellStyle name="Normal 2 9 3 2 2 2 2" xfId="43466" xr:uid="{00000000-0005-0000-0000-000036A30000}"/>
    <cellStyle name="Normal 2 9 3 2 2 3" xfId="21009" xr:uid="{00000000-0005-0000-0000-0000C9430000}"/>
    <cellStyle name="Normal 2 9 3 2 2 3 2" xfId="43467" xr:uid="{00000000-0005-0000-0000-000037A30000}"/>
    <cellStyle name="Normal 2 9 3 2 2 4" xfId="21010" xr:uid="{00000000-0005-0000-0000-0000CA430000}"/>
    <cellStyle name="Normal 2 9 3 2 2 4 2" xfId="43468" xr:uid="{00000000-0005-0000-0000-000038A30000}"/>
    <cellStyle name="Normal 2 9 3 2 2 5" xfId="30326" xr:uid="{00000000-0005-0000-0000-000035A30000}"/>
    <cellStyle name="Normal 2 9 3 2 3" xfId="9449" xr:uid="{00000000-0005-0000-0000-0000CB430000}"/>
    <cellStyle name="Normal 2 9 3 2 3 2" xfId="32098" xr:uid="{00000000-0005-0000-0000-000039A30000}"/>
    <cellStyle name="Normal 2 9 3 2 4" xfId="21011" xr:uid="{00000000-0005-0000-0000-0000CC430000}"/>
    <cellStyle name="Normal 2 9 3 2 4 2" xfId="43469" xr:uid="{00000000-0005-0000-0000-00003AA30000}"/>
    <cellStyle name="Normal 2 9 3 2 5" xfId="21012" xr:uid="{00000000-0005-0000-0000-0000CD430000}"/>
    <cellStyle name="Normal 2 9 3 2 5 2" xfId="43470" xr:uid="{00000000-0005-0000-0000-00003BA30000}"/>
    <cellStyle name="Normal 2 9 3 2 6" xfId="28494" xr:uid="{00000000-0005-0000-0000-000034A30000}"/>
    <cellStyle name="Normal 2 9 3 3" xfId="6802" xr:uid="{00000000-0005-0000-0000-0000CE430000}"/>
    <cellStyle name="Normal 2 9 3 3 2" xfId="21013" xr:uid="{00000000-0005-0000-0000-0000CF430000}"/>
    <cellStyle name="Normal 2 9 3 3 2 2" xfId="43471" xr:uid="{00000000-0005-0000-0000-00003DA30000}"/>
    <cellStyle name="Normal 2 9 3 3 3" xfId="21014" xr:uid="{00000000-0005-0000-0000-0000D0430000}"/>
    <cellStyle name="Normal 2 9 3 3 3 2" xfId="43472" xr:uid="{00000000-0005-0000-0000-00003EA30000}"/>
    <cellStyle name="Normal 2 9 3 3 4" xfId="21015" xr:uid="{00000000-0005-0000-0000-0000D1430000}"/>
    <cellStyle name="Normal 2 9 3 3 4 2" xfId="43473" xr:uid="{00000000-0005-0000-0000-00003FA30000}"/>
    <cellStyle name="Normal 2 9 3 3 5" xfId="30325" xr:uid="{00000000-0005-0000-0000-00003CA30000}"/>
    <cellStyle name="Normal 2 9 3 4" xfId="9448" xr:uid="{00000000-0005-0000-0000-0000D2430000}"/>
    <cellStyle name="Normal 2 9 3 4 2" xfId="32097" xr:uid="{00000000-0005-0000-0000-000040A30000}"/>
    <cellStyle name="Normal 2 9 3 5" xfId="21016" xr:uid="{00000000-0005-0000-0000-0000D3430000}"/>
    <cellStyle name="Normal 2 9 3 5 2" xfId="43474" xr:uid="{00000000-0005-0000-0000-000041A30000}"/>
    <cellStyle name="Normal 2 9 3 6" xfId="21017" xr:uid="{00000000-0005-0000-0000-0000D4430000}"/>
    <cellStyle name="Normal 2 9 3 6 2" xfId="43475" xr:uid="{00000000-0005-0000-0000-000042A30000}"/>
    <cellStyle name="Normal 2 9 3 7" xfId="28493" xr:uid="{00000000-0005-0000-0000-000033A30000}"/>
    <cellStyle name="Normal 2 9 4" xfId="3289" xr:uid="{00000000-0005-0000-0000-0000D5430000}"/>
    <cellStyle name="Normal 2 9 4 2" xfId="3290" xr:uid="{00000000-0005-0000-0000-0000D6430000}"/>
    <cellStyle name="Normal 2 9 4 2 2" xfId="6805" xr:uid="{00000000-0005-0000-0000-0000D7430000}"/>
    <cellStyle name="Normal 2 9 4 2 2 2" xfId="21018" xr:uid="{00000000-0005-0000-0000-0000D8430000}"/>
    <cellStyle name="Normal 2 9 4 2 2 2 2" xfId="43476" xr:uid="{00000000-0005-0000-0000-000046A30000}"/>
    <cellStyle name="Normal 2 9 4 2 2 3" xfId="21019" xr:uid="{00000000-0005-0000-0000-0000D9430000}"/>
    <cellStyle name="Normal 2 9 4 2 2 3 2" xfId="43477" xr:uid="{00000000-0005-0000-0000-000047A30000}"/>
    <cellStyle name="Normal 2 9 4 2 2 4" xfId="21020" xr:uid="{00000000-0005-0000-0000-0000DA430000}"/>
    <cellStyle name="Normal 2 9 4 2 2 4 2" xfId="43478" xr:uid="{00000000-0005-0000-0000-000048A30000}"/>
    <cellStyle name="Normal 2 9 4 2 2 5" xfId="30328" xr:uid="{00000000-0005-0000-0000-000045A30000}"/>
    <cellStyle name="Normal 2 9 4 2 3" xfId="9451" xr:uid="{00000000-0005-0000-0000-0000DB430000}"/>
    <cellStyle name="Normal 2 9 4 2 3 2" xfId="32100" xr:uid="{00000000-0005-0000-0000-000049A30000}"/>
    <cellStyle name="Normal 2 9 4 2 4" xfId="21021" xr:uid="{00000000-0005-0000-0000-0000DC430000}"/>
    <cellStyle name="Normal 2 9 4 2 4 2" xfId="43479" xr:uid="{00000000-0005-0000-0000-00004AA30000}"/>
    <cellStyle name="Normal 2 9 4 2 5" xfId="21022" xr:uid="{00000000-0005-0000-0000-0000DD430000}"/>
    <cellStyle name="Normal 2 9 4 2 5 2" xfId="43480" xr:uid="{00000000-0005-0000-0000-00004BA30000}"/>
    <cellStyle name="Normal 2 9 4 2 6" xfId="28496" xr:uid="{00000000-0005-0000-0000-000044A30000}"/>
    <cellStyle name="Normal 2 9 4 3" xfId="6804" xr:uid="{00000000-0005-0000-0000-0000DE430000}"/>
    <cellStyle name="Normal 2 9 4 3 2" xfId="21023" xr:uid="{00000000-0005-0000-0000-0000DF430000}"/>
    <cellStyle name="Normal 2 9 4 3 2 2" xfId="43481" xr:uid="{00000000-0005-0000-0000-00004DA30000}"/>
    <cellStyle name="Normal 2 9 4 3 3" xfId="21024" xr:uid="{00000000-0005-0000-0000-0000E0430000}"/>
    <cellStyle name="Normal 2 9 4 3 3 2" xfId="43482" xr:uid="{00000000-0005-0000-0000-00004EA30000}"/>
    <cellStyle name="Normal 2 9 4 3 4" xfId="21025" xr:uid="{00000000-0005-0000-0000-0000E1430000}"/>
    <cellStyle name="Normal 2 9 4 3 4 2" xfId="43483" xr:uid="{00000000-0005-0000-0000-00004FA30000}"/>
    <cellStyle name="Normal 2 9 4 3 5" xfId="30327" xr:uid="{00000000-0005-0000-0000-00004CA30000}"/>
    <cellStyle name="Normal 2 9 4 4" xfId="9450" xr:uid="{00000000-0005-0000-0000-0000E2430000}"/>
    <cellStyle name="Normal 2 9 4 4 2" xfId="32099" xr:uid="{00000000-0005-0000-0000-000050A30000}"/>
    <cellStyle name="Normal 2 9 4 5" xfId="21026" xr:uid="{00000000-0005-0000-0000-0000E3430000}"/>
    <cellStyle name="Normal 2 9 4 5 2" xfId="43484" xr:uid="{00000000-0005-0000-0000-000051A30000}"/>
    <cellStyle name="Normal 2 9 4 6" xfId="21027" xr:uid="{00000000-0005-0000-0000-0000E4430000}"/>
    <cellStyle name="Normal 2 9 4 6 2" xfId="43485" xr:uid="{00000000-0005-0000-0000-000052A30000}"/>
    <cellStyle name="Normal 2 9 4 7" xfId="28495" xr:uid="{00000000-0005-0000-0000-000043A30000}"/>
    <cellStyle name="Normal 2 9 5" xfId="3291" xr:uid="{00000000-0005-0000-0000-0000E5430000}"/>
    <cellStyle name="Normal 2 9 5 2" xfId="3292" xr:uid="{00000000-0005-0000-0000-0000E6430000}"/>
    <cellStyle name="Normal 2 9 5 2 2" xfId="6807" xr:uid="{00000000-0005-0000-0000-0000E7430000}"/>
    <cellStyle name="Normal 2 9 5 2 2 2" xfId="21028" xr:uid="{00000000-0005-0000-0000-0000E8430000}"/>
    <cellStyle name="Normal 2 9 5 2 2 2 2" xfId="43486" xr:uid="{00000000-0005-0000-0000-000056A30000}"/>
    <cellStyle name="Normal 2 9 5 2 2 3" xfId="21029" xr:uid="{00000000-0005-0000-0000-0000E9430000}"/>
    <cellStyle name="Normal 2 9 5 2 2 3 2" xfId="43487" xr:uid="{00000000-0005-0000-0000-000057A30000}"/>
    <cellStyle name="Normal 2 9 5 2 2 4" xfId="21030" xr:uid="{00000000-0005-0000-0000-0000EA430000}"/>
    <cellStyle name="Normal 2 9 5 2 2 4 2" xfId="43488" xr:uid="{00000000-0005-0000-0000-000058A30000}"/>
    <cellStyle name="Normal 2 9 5 2 2 5" xfId="30330" xr:uid="{00000000-0005-0000-0000-000055A30000}"/>
    <cellStyle name="Normal 2 9 5 2 3" xfId="9453" xr:uid="{00000000-0005-0000-0000-0000EB430000}"/>
    <cellStyle name="Normal 2 9 5 2 3 2" xfId="32102" xr:uid="{00000000-0005-0000-0000-000059A30000}"/>
    <cellStyle name="Normal 2 9 5 2 4" xfId="21031" xr:uid="{00000000-0005-0000-0000-0000EC430000}"/>
    <cellStyle name="Normal 2 9 5 2 4 2" xfId="43489" xr:uid="{00000000-0005-0000-0000-00005AA30000}"/>
    <cellStyle name="Normal 2 9 5 2 5" xfId="21032" xr:uid="{00000000-0005-0000-0000-0000ED430000}"/>
    <cellStyle name="Normal 2 9 5 2 5 2" xfId="43490" xr:uid="{00000000-0005-0000-0000-00005BA30000}"/>
    <cellStyle name="Normal 2 9 5 2 6" xfId="28498" xr:uid="{00000000-0005-0000-0000-000054A30000}"/>
    <cellStyle name="Normal 2 9 5 3" xfId="6806" xr:uid="{00000000-0005-0000-0000-0000EE430000}"/>
    <cellStyle name="Normal 2 9 5 3 2" xfId="21033" xr:uid="{00000000-0005-0000-0000-0000EF430000}"/>
    <cellStyle name="Normal 2 9 5 3 2 2" xfId="43491" xr:uid="{00000000-0005-0000-0000-00005DA30000}"/>
    <cellStyle name="Normal 2 9 5 3 3" xfId="21034" xr:uid="{00000000-0005-0000-0000-0000F0430000}"/>
    <cellStyle name="Normal 2 9 5 3 3 2" xfId="43492" xr:uid="{00000000-0005-0000-0000-00005EA30000}"/>
    <cellStyle name="Normal 2 9 5 3 4" xfId="21035" xr:uid="{00000000-0005-0000-0000-0000F1430000}"/>
    <cellStyle name="Normal 2 9 5 3 4 2" xfId="43493" xr:uid="{00000000-0005-0000-0000-00005FA30000}"/>
    <cellStyle name="Normal 2 9 5 3 5" xfId="30329" xr:uid="{00000000-0005-0000-0000-00005CA30000}"/>
    <cellStyle name="Normal 2 9 5 4" xfId="9452" xr:uid="{00000000-0005-0000-0000-0000F2430000}"/>
    <cellStyle name="Normal 2 9 5 4 2" xfId="32101" xr:uid="{00000000-0005-0000-0000-000060A30000}"/>
    <cellStyle name="Normal 2 9 5 5" xfId="21036" xr:uid="{00000000-0005-0000-0000-0000F3430000}"/>
    <cellStyle name="Normal 2 9 5 5 2" xfId="43494" xr:uid="{00000000-0005-0000-0000-000061A30000}"/>
    <cellStyle name="Normal 2 9 5 6" xfId="21037" xr:uid="{00000000-0005-0000-0000-0000F4430000}"/>
    <cellStyle name="Normal 2 9 5 6 2" xfId="43495" xr:uid="{00000000-0005-0000-0000-000062A30000}"/>
    <cellStyle name="Normal 2 9 5 7" xfId="28497" xr:uid="{00000000-0005-0000-0000-000053A30000}"/>
    <cellStyle name="Normal 2 9 6" xfId="3293" xr:uid="{00000000-0005-0000-0000-0000F5430000}"/>
    <cellStyle name="Normal 2 9 6 2" xfId="6808" xr:uid="{00000000-0005-0000-0000-0000F6430000}"/>
    <cellStyle name="Normal 2 9 6 2 2" xfId="21038" xr:uid="{00000000-0005-0000-0000-0000F7430000}"/>
    <cellStyle name="Normal 2 9 6 2 2 2" xfId="43496" xr:uid="{00000000-0005-0000-0000-000065A30000}"/>
    <cellStyle name="Normal 2 9 6 2 3" xfId="21039" xr:uid="{00000000-0005-0000-0000-0000F8430000}"/>
    <cellStyle name="Normal 2 9 6 2 3 2" xfId="43497" xr:uid="{00000000-0005-0000-0000-000066A30000}"/>
    <cellStyle name="Normal 2 9 6 2 4" xfId="21040" xr:uid="{00000000-0005-0000-0000-0000F9430000}"/>
    <cellStyle name="Normal 2 9 6 2 4 2" xfId="43498" xr:uid="{00000000-0005-0000-0000-000067A30000}"/>
    <cellStyle name="Normal 2 9 6 2 5" xfId="30331" xr:uid="{00000000-0005-0000-0000-000064A30000}"/>
    <cellStyle name="Normal 2 9 6 3" xfId="9454" xr:uid="{00000000-0005-0000-0000-0000FA430000}"/>
    <cellStyle name="Normal 2 9 6 3 2" xfId="32103" xr:uid="{00000000-0005-0000-0000-000068A30000}"/>
    <cellStyle name="Normal 2 9 6 4" xfId="21041" xr:uid="{00000000-0005-0000-0000-0000FB430000}"/>
    <cellStyle name="Normal 2 9 6 4 2" xfId="43499" xr:uid="{00000000-0005-0000-0000-000069A30000}"/>
    <cellStyle name="Normal 2 9 6 5" xfId="21042" xr:uid="{00000000-0005-0000-0000-0000FC430000}"/>
    <cellStyle name="Normal 2 9 6 5 2" xfId="43500" xr:uid="{00000000-0005-0000-0000-00006AA30000}"/>
    <cellStyle name="Normal 2 9 6 6" xfId="28499" xr:uid="{00000000-0005-0000-0000-000063A30000}"/>
    <cellStyle name="Normal 2 9 7" xfId="3294" xr:uid="{00000000-0005-0000-0000-0000FD430000}"/>
    <cellStyle name="Normal 2 9 7 2" xfId="6809" xr:uid="{00000000-0005-0000-0000-0000FE430000}"/>
    <cellStyle name="Normal 2 9 8" xfId="6800" xr:uid="{00000000-0005-0000-0000-0000FF430000}"/>
    <cellStyle name="Normal 2 9 8 2" xfId="30324" xr:uid="{00000000-0005-0000-0000-00006BA30000}"/>
    <cellStyle name="Normal 2 9 9" xfId="9447" xr:uid="{00000000-0005-0000-0000-000000440000}"/>
    <cellStyle name="Normal 2 9 9 2" xfId="32096" xr:uid="{00000000-0005-0000-0000-00006CA30000}"/>
    <cellStyle name="Normal 2_Master ABS MBS" xfId="5110" xr:uid="{00000000-0005-0000-0000-000001440000}"/>
    <cellStyle name="Normal 20" xfId="3295" xr:uid="{00000000-0005-0000-0000-000002440000}"/>
    <cellStyle name="Normal 20 2" xfId="3296" xr:uid="{00000000-0005-0000-0000-000003440000}"/>
    <cellStyle name="Normal 20 2 2" xfId="3297" xr:uid="{00000000-0005-0000-0000-000004440000}"/>
    <cellStyle name="Normal 20 2 2 2" xfId="6811" xr:uid="{00000000-0005-0000-0000-000005440000}"/>
    <cellStyle name="Normal 20 2 2 2 2" xfId="21043" xr:uid="{00000000-0005-0000-0000-000006440000}"/>
    <cellStyle name="Normal 20 2 2 2 2 2" xfId="43501" xr:uid="{00000000-0005-0000-0000-000070A30000}"/>
    <cellStyle name="Normal 20 2 2 2 3" xfId="21044" xr:uid="{00000000-0005-0000-0000-000007440000}"/>
    <cellStyle name="Normal 20 2 2 2 3 2" xfId="43502" xr:uid="{00000000-0005-0000-0000-000071A30000}"/>
    <cellStyle name="Normal 20 2 2 2 4" xfId="21045" xr:uid="{00000000-0005-0000-0000-000008440000}"/>
    <cellStyle name="Normal 20 2 2 2 4 2" xfId="43503" xr:uid="{00000000-0005-0000-0000-000072A30000}"/>
    <cellStyle name="Normal 20 2 2 2 5" xfId="30333" xr:uid="{00000000-0005-0000-0000-00006FA30000}"/>
    <cellStyle name="Normal 20 2 2 3" xfId="9456" xr:uid="{00000000-0005-0000-0000-000009440000}"/>
    <cellStyle name="Normal 20 2 2 3 2" xfId="32105" xr:uid="{00000000-0005-0000-0000-000073A30000}"/>
    <cellStyle name="Normal 20 2 2 4" xfId="21046" xr:uid="{00000000-0005-0000-0000-00000A440000}"/>
    <cellStyle name="Normal 20 2 2 4 2" xfId="43504" xr:uid="{00000000-0005-0000-0000-000074A30000}"/>
    <cellStyle name="Normal 20 2 2 5" xfId="21047" xr:uid="{00000000-0005-0000-0000-00000B440000}"/>
    <cellStyle name="Normal 20 2 2 5 2" xfId="43505" xr:uid="{00000000-0005-0000-0000-000075A30000}"/>
    <cellStyle name="Normal 20 2 2 6" xfId="28501" xr:uid="{00000000-0005-0000-0000-00006EA30000}"/>
    <cellStyle name="Normal 20 2 3" xfId="6810" xr:uid="{00000000-0005-0000-0000-00000C440000}"/>
    <cellStyle name="Normal 20 2 3 2" xfId="21048" xr:uid="{00000000-0005-0000-0000-00000D440000}"/>
    <cellStyle name="Normal 20 2 3 2 2" xfId="43506" xr:uid="{00000000-0005-0000-0000-000077A30000}"/>
    <cellStyle name="Normal 20 2 3 3" xfId="21049" xr:uid="{00000000-0005-0000-0000-00000E440000}"/>
    <cellStyle name="Normal 20 2 3 3 2" xfId="43507" xr:uid="{00000000-0005-0000-0000-000078A30000}"/>
    <cellStyle name="Normal 20 2 3 4" xfId="21050" xr:uid="{00000000-0005-0000-0000-00000F440000}"/>
    <cellStyle name="Normal 20 2 3 4 2" xfId="43508" xr:uid="{00000000-0005-0000-0000-000079A30000}"/>
    <cellStyle name="Normal 20 2 3 5" xfId="30332" xr:uid="{00000000-0005-0000-0000-000076A30000}"/>
    <cellStyle name="Normal 20 2 4" xfId="9455" xr:uid="{00000000-0005-0000-0000-000010440000}"/>
    <cellStyle name="Normal 20 2 4 2" xfId="21051" xr:uid="{00000000-0005-0000-0000-000011440000}"/>
    <cellStyle name="Normal 20 2 4 2 2" xfId="43509" xr:uid="{00000000-0005-0000-0000-00007BA30000}"/>
    <cellStyle name="Normal 20 2 4 3" xfId="21052" xr:uid="{00000000-0005-0000-0000-000012440000}"/>
    <cellStyle name="Normal 20 2 4 3 2" xfId="43510" xr:uid="{00000000-0005-0000-0000-00007CA30000}"/>
    <cellStyle name="Normal 20 2 4 4" xfId="21053" xr:uid="{00000000-0005-0000-0000-000013440000}"/>
    <cellStyle name="Normal 20 2 4 4 2" xfId="43511" xr:uid="{00000000-0005-0000-0000-00007DA30000}"/>
    <cellStyle name="Normal 20 2 4 5" xfId="32104" xr:uid="{00000000-0005-0000-0000-00007AA30000}"/>
    <cellStyle name="Normal 20 2 5" xfId="21054" xr:uid="{00000000-0005-0000-0000-000014440000}"/>
    <cellStyle name="Normal 20 2 5 2" xfId="43512" xr:uid="{00000000-0005-0000-0000-00007EA30000}"/>
    <cellStyle name="Normal 20 2 6" xfId="21055" xr:uid="{00000000-0005-0000-0000-000015440000}"/>
    <cellStyle name="Normal 20 2 6 2" xfId="43513" xr:uid="{00000000-0005-0000-0000-00007FA30000}"/>
    <cellStyle name="Normal 20 2 7" xfId="21056" xr:uid="{00000000-0005-0000-0000-000016440000}"/>
    <cellStyle name="Normal 20 2 7 2" xfId="43514" xr:uid="{00000000-0005-0000-0000-000080A30000}"/>
    <cellStyle name="Normal 20 2 8" xfId="28500" xr:uid="{00000000-0005-0000-0000-00006DA30000}"/>
    <cellStyle name="Normal 20 3" xfId="3298" xr:uid="{00000000-0005-0000-0000-000017440000}"/>
    <cellStyle name="Normal 20 3 2" xfId="6812" xr:uid="{00000000-0005-0000-0000-000018440000}"/>
    <cellStyle name="Normal 20 3 3" xfId="21057" xr:uid="{00000000-0005-0000-0000-000019440000}"/>
    <cellStyle name="Normal 20 3 3 2" xfId="21058" xr:uid="{00000000-0005-0000-0000-00001A440000}"/>
    <cellStyle name="Normal 20 3 3 2 2" xfId="43516" xr:uid="{00000000-0005-0000-0000-000082A30000}"/>
    <cellStyle name="Normal 20 3 3 3" xfId="21059" xr:uid="{00000000-0005-0000-0000-00001B440000}"/>
    <cellStyle name="Normal 20 3 3 3 2" xfId="43517" xr:uid="{00000000-0005-0000-0000-000083A30000}"/>
    <cellStyle name="Normal 20 3 3 4" xfId="43515" xr:uid="{00000000-0005-0000-0000-000081A30000}"/>
    <cellStyle name="Normal 20 4" xfId="21060" xr:uid="{00000000-0005-0000-0000-00001C440000}"/>
    <cellStyle name="Normal 20 4 2" xfId="21061" xr:uid="{00000000-0005-0000-0000-00001D440000}"/>
    <cellStyle name="Normal 20 4 2 2" xfId="43519" xr:uid="{00000000-0005-0000-0000-000085A30000}"/>
    <cellStyle name="Normal 20 4 3" xfId="21062" xr:uid="{00000000-0005-0000-0000-00001E440000}"/>
    <cellStyle name="Normal 20 4 3 2" xfId="43520" xr:uid="{00000000-0005-0000-0000-000086A30000}"/>
    <cellStyle name="Normal 20 4 4" xfId="21063" xr:uid="{00000000-0005-0000-0000-00001F440000}"/>
    <cellStyle name="Normal 20 4 4 2" xfId="43521" xr:uid="{00000000-0005-0000-0000-000087A30000}"/>
    <cellStyle name="Normal 20 4 5" xfId="43518" xr:uid="{00000000-0005-0000-0000-000084A30000}"/>
    <cellStyle name="Normal 20 5" xfId="21064" xr:uid="{00000000-0005-0000-0000-000020440000}"/>
    <cellStyle name="Normal 20 5 2" xfId="43522" xr:uid="{00000000-0005-0000-0000-000088A30000}"/>
    <cellStyle name="Normal 20 6" xfId="21065" xr:uid="{00000000-0005-0000-0000-000021440000}"/>
    <cellStyle name="Normal 20 6 2" xfId="43523" xr:uid="{00000000-0005-0000-0000-000089A30000}"/>
    <cellStyle name="Normal 20 7" xfId="21066" xr:uid="{00000000-0005-0000-0000-000022440000}"/>
    <cellStyle name="Normal 20 7 2" xfId="43524" xr:uid="{00000000-0005-0000-0000-00008AA30000}"/>
    <cellStyle name="Normal 21" xfId="3299" xr:uid="{00000000-0005-0000-0000-000023440000}"/>
    <cellStyle name="Normal 21 2" xfId="3300" xr:uid="{00000000-0005-0000-0000-000024440000}"/>
    <cellStyle name="Normal 21 2 2" xfId="6813" xr:uid="{00000000-0005-0000-0000-000025440000}"/>
    <cellStyle name="Normal 21 2 2 2" xfId="21067" xr:uid="{00000000-0005-0000-0000-000026440000}"/>
    <cellStyle name="Normal 21 2 2 2 2" xfId="43525" xr:uid="{00000000-0005-0000-0000-00008BA30000}"/>
    <cellStyle name="Normal 21 2 2 3" xfId="21068" xr:uid="{00000000-0005-0000-0000-000027440000}"/>
    <cellStyle name="Normal 21 2 2 3 2" xfId="43526" xr:uid="{00000000-0005-0000-0000-00008CA30000}"/>
    <cellStyle name="Normal 21 2 2 4" xfId="21069" xr:uid="{00000000-0005-0000-0000-000028440000}"/>
    <cellStyle name="Normal 21 2 2 4 2" xfId="43527" xr:uid="{00000000-0005-0000-0000-00008DA30000}"/>
    <cellStyle name="Normal 21 2 3" xfId="21070" xr:uid="{00000000-0005-0000-0000-000029440000}"/>
    <cellStyle name="Normal 21 2 3 2" xfId="43528" xr:uid="{00000000-0005-0000-0000-00008EA30000}"/>
    <cellStyle name="Normal 21 2 4" xfId="21071" xr:uid="{00000000-0005-0000-0000-00002A440000}"/>
    <cellStyle name="Normal 21 2 4 2" xfId="43529" xr:uid="{00000000-0005-0000-0000-00008FA30000}"/>
    <cellStyle name="Normal 21 2 5" xfId="21072" xr:uid="{00000000-0005-0000-0000-00002B440000}"/>
    <cellStyle name="Normal 21 2 5 2" xfId="43530" xr:uid="{00000000-0005-0000-0000-000090A30000}"/>
    <cellStyle name="Normal 21 3" xfId="21073" xr:uid="{00000000-0005-0000-0000-00002C440000}"/>
    <cellStyle name="Normal 21 3 2" xfId="21074" xr:uid="{00000000-0005-0000-0000-00002D440000}"/>
    <cellStyle name="Normal 21 3 3" xfId="21075" xr:uid="{00000000-0005-0000-0000-00002E440000}"/>
    <cellStyle name="Normal 21 3 3 2" xfId="21076" xr:uid="{00000000-0005-0000-0000-00002F440000}"/>
    <cellStyle name="Normal 21 3 3 2 2" xfId="43533" xr:uid="{00000000-0005-0000-0000-000093A30000}"/>
    <cellStyle name="Normal 21 3 3 3" xfId="21077" xr:uid="{00000000-0005-0000-0000-000030440000}"/>
    <cellStyle name="Normal 21 3 3 3 2" xfId="43534" xr:uid="{00000000-0005-0000-0000-000094A30000}"/>
    <cellStyle name="Normal 21 3 3 4" xfId="43532" xr:uid="{00000000-0005-0000-0000-000092A30000}"/>
    <cellStyle name="Normal 21 3 4" xfId="43531" xr:uid="{00000000-0005-0000-0000-000091A30000}"/>
    <cellStyle name="Normal 21 4" xfId="21078" xr:uid="{00000000-0005-0000-0000-000031440000}"/>
    <cellStyle name="Normal 21 4 2" xfId="21079" xr:uid="{00000000-0005-0000-0000-000032440000}"/>
    <cellStyle name="Normal 21 4 2 2" xfId="43536" xr:uid="{00000000-0005-0000-0000-000096A30000}"/>
    <cellStyle name="Normal 21 4 3" xfId="21080" xr:uid="{00000000-0005-0000-0000-000033440000}"/>
    <cellStyle name="Normal 21 4 3 2" xfId="43537" xr:uid="{00000000-0005-0000-0000-000097A30000}"/>
    <cellStyle name="Normal 21 4 4" xfId="21081" xr:uid="{00000000-0005-0000-0000-000034440000}"/>
    <cellStyle name="Normal 21 4 4 2" xfId="43538" xr:uid="{00000000-0005-0000-0000-000098A30000}"/>
    <cellStyle name="Normal 21 4 5" xfId="43535" xr:uid="{00000000-0005-0000-0000-000095A30000}"/>
    <cellStyle name="Normal 21 5" xfId="21082" xr:uid="{00000000-0005-0000-0000-000035440000}"/>
    <cellStyle name="Normal 21 5 2" xfId="43539" xr:uid="{00000000-0005-0000-0000-000099A30000}"/>
    <cellStyle name="Normal 21 6" xfId="21083" xr:uid="{00000000-0005-0000-0000-000036440000}"/>
    <cellStyle name="Normal 21 6 2" xfId="43540" xr:uid="{00000000-0005-0000-0000-00009AA30000}"/>
    <cellStyle name="Normal 21 7" xfId="21084" xr:uid="{00000000-0005-0000-0000-000037440000}"/>
    <cellStyle name="Normal 21 7 2" xfId="43541" xr:uid="{00000000-0005-0000-0000-00009BA30000}"/>
    <cellStyle name="Normal 22" xfId="3301" xr:uid="{00000000-0005-0000-0000-000038440000}"/>
    <cellStyle name="Normal 22 2" xfId="3302" xr:uid="{00000000-0005-0000-0000-000039440000}"/>
    <cellStyle name="Normal 22 2 2" xfId="6814" xr:uid="{00000000-0005-0000-0000-00003A440000}"/>
    <cellStyle name="Normal 22 2 2 2" xfId="21085" xr:uid="{00000000-0005-0000-0000-00003B440000}"/>
    <cellStyle name="Normal 22 2 2 2 2" xfId="43542" xr:uid="{00000000-0005-0000-0000-00009CA30000}"/>
    <cellStyle name="Normal 22 2 2 3" xfId="21086" xr:uid="{00000000-0005-0000-0000-00003C440000}"/>
    <cellStyle name="Normal 22 2 2 3 2" xfId="43543" xr:uid="{00000000-0005-0000-0000-00009DA30000}"/>
    <cellStyle name="Normal 22 2 2 4" xfId="21087" xr:uid="{00000000-0005-0000-0000-00003D440000}"/>
    <cellStyle name="Normal 22 2 2 4 2" xfId="43544" xr:uid="{00000000-0005-0000-0000-00009EA30000}"/>
    <cellStyle name="Normal 22 2 3" xfId="21088" xr:uid="{00000000-0005-0000-0000-00003E440000}"/>
    <cellStyle name="Normal 22 2 3 2" xfId="43545" xr:uid="{00000000-0005-0000-0000-00009FA30000}"/>
    <cellStyle name="Normal 22 2 4" xfId="21089" xr:uid="{00000000-0005-0000-0000-00003F440000}"/>
    <cellStyle name="Normal 22 2 4 2" xfId="43546" xr:uid="{00000000-0005-0000-0000-0000A0A30000}"/>
    <cellStyle name="Normal 22 2 5" xfId="21090" xr:uid="{00000000-0005-0000-0000-000040440000}"/>
    <cellStyle name="Normal 22 2 5 2" xfId="43547" xr:uid="{00000000-0005-0000-0000-0000A1A30000}"/>
    <cellStyle name="Normal 22 3" xfId="21091" xr:uid="{00000000-0005-0000-0000-000041440000}"/>
    <cellStyle name="Normal 22 3 2" xfId="21092" xr:uid="{00000000-0005-0000-0000-000042440000}"/>
    <cellStyle name="Normal 22 3 3" xfId="21093" xr:uid="{00000000-0005-0000-0000-000043440000}"/>
    <cellStyle name="Normal 22 3 3 2" xfId="21094" xr:uid="{00000000-0005-0000-0000-000044440000}"/>
    <cellStyle name="Normal 22 3 3 2 2" xfId="43550" xr:uid="{00000000-0005-0000-0000-0000A4A30000}"/>
    <cellStyle name="Normal 22 3 3 3" xfId="21095" xr:uid="{00000000-0005-0000-0000-000045440000}"/>
    <cellStyle name="Normal 22 3 3 3 2" xfId="43551" xr:uid="{00000000-0005-0000-0000-0000A5A30000}"/>
    <cellStyle name="Normal 22 3 3 4" xfId="43549" xr:uid="{00000000-0005-0000-0000-0000A3A30000}"/>
    <cellStyle name="Normal 22 3 4" xfId="43548" xr:uid="{00000000-0005-0000-0000-0000A2A30000}"/>
    <cellStyle name="Normal 22 4" xfId="21096" xr:uid="{00000000-0005-0000-0000-000046440000}"/>
    <cellStyle name="Normal 22 4 2" xfId="21097" xr:uid="{00000000-0005-0000-0000-000047440000}"/>
    <cellStyle name="Normal 22 4 2 2" xfId="43553" xr:uid="{00000000-0005-0000-0000-0000A7A30000}"/>
    <cellStyle name="Normal 22 4 3" xfId="21098" xr:uid="{00000000-0005-0000-0000-000048440000}"/>
    <cellStyle name="Normal 22 4 3 2" xfId="43554" xr:uid="{00000000-0005-0000-0000-0000A8A30000}"/>
    <cellStyle name="Normal 22 4 4" xfId="21099" xr:uid="{00000000-0005-0000-0000-000049440000}"/>
    <cellStyle name="Normal 22 4 4 2" xfId="43555" xr:uid="{00000000-0005-0000-0000-0000A9A30000}"/>
    <cellStyle name="Normal 22 4 5" xfId="43552" xr:uid="{00000000-0005-0000-0000-0000A6A30000}"/>
    <cellStyle name="Normal 22 5" xfId="21100" xr:uid="{00000000-0005-0000-0000-00004A440000}"/>
    <cellStyle name="Normal 22 5 2" xfId="43556" xr:uid="{00000000-0005-0000-0000-0000AAA30000}"/>
    <cellStyle name="Normal 22 6" xfId="21101" xr:uid="{00000000-0005-0000-0000-00004B440000}"/>
    <cellStyle name="Normal 22 6 2" xfId="43557" xr:uid="{00000000-0005-0000-0000-0000ABA30000}"/>
    <cellStyle name="Normal 22 7" xfId="21102" xr:uid="{00000000-0005-0000-0000-00004C440000}"/>
    <cellStyle name="Normal 22 7 2" xfId="43558" xr:uid="{00000000-0005-0000-0000-0000ACA30000}"/>
    <cellStyle name="Normal 23" xfId="3303" xr:uid="{00000000-0005-0000-0000-00004D440000}"/>
    <cellStyle name="Normal 23 2" xfId="3304" xr:uid="{00000000-0005-0000-0000-00004E440000}"/>
    <cellStyle name="Normal 23 2 2" xfId="6815" xr:uid="{00000000-0005-0000-0000-00004F440000}"/>
    <cellStyle name="Normal 23 2 2 2" xfId="21103" xr:uid="{00000000-0005-0000-0000-000050440000}"/>
    <cellStyle name="Normal 23 2 2 2 2" xfId="43559" xr:uid="{00000000-0005-0000-0000-0000ADA30000}"/>
    <cellStyle name="Normal 23 2 2 3" xfId="21104" xr:uid="{00000000-0005-0000-0000-000051440000}"/>
    <cellStyle name="Normal 23 2 2 3 2" xfId="43560" xr:uid="{00000000-0005-0000-0000-0000AEA30000}"/>
    <cellStyle name="Normal 23 2 2 4" xfId="21105" xr:uid="{00000000-0005-0000-0000-000052440000}"/>
    <cellStyle name="Normal 23 2 2 4 2" xfId="43561" xr:uid="{00000000-0005-0000-0000-0000AFA30000}"/>
    <cellStyle name="Normal 23 2 3" xfId="21106" xr:uid="{00000000-0005-0000-0000-000053440000}"/>
    <cellStyle name="Normal 23 2 3 2" xfId="43562" xr:uid="{00000000-0005-0000-0000-0000B0A30000}"/>
    <cellStyle name="Normal 23 2 4" xfId="21107" xr:uid="{00000000-0005-0000-0000-000054440000}"/>
    <cellStyle name="Normal 23 2 4 2" xfId="43563" xr:uid="{00000000-0005-0000-0000-0000B1A30000}"/>
    <cellStyle name="Normal 23 2 5" xfId="21108" xr:uid="{00000000-0005-0000-0000-000055440000}"/>
    <cellStyle name="Normal 23 2 5 2" xfId="43564" xr:uid="{00000000-0005-0000-0000-0000B2A30000}"/>
    <cellStyle name="Normal 23 3" xfId="21109" xr:uid="{00000000-0005-0000-0000-000056440000}"/>
    <cellStyle name="Normal 23 3 2" xfId="21110" xr:uid="{00000000-0005-0000-0000-000057440000}"/>
    <cellStyle name="Normal 23 3 3" xfId="21111" xr:uid="{00000000-0005-0000-0000-000058440000}"/>
    <cellStyle name="Normal 23 3 3 2" xfId="21112" xr:uid="{00000000-0005-0000-0000-000059440000}"/>
    <cellStyle name="Normal 23 3 3 2 2" xfId="43567" xr:uid="{00000000-0005-0000-0000-0000B5A30000}"/>
    <cellStyle name="Normal 23 3 3 3" xfId="21113" xr:uid="{00000000-0005-0000-0000-00005A440000}"/>
    <cellStyle name="Normal 23 3 3 3 2" xfId="43568" xr:uid="{00000000-0005-0000-0000-0000B6A30000}"/>
    <cellStyle name="Normal 23 3 3 4" xfId="43566" xr:uid="{00000000-0005-0000-0000-0000B4A30000}"/>
    <cellStyle name="Normal 23 3 4" xfId="43565" xr:uid="{00000000-0005-0000-0000-0000B3A30000}"/>
    <cellStyle name="Normal 23 4" xfId="21114" xr:uid="{00000000-0005-0000-0000-00005B440000}"/>
    <cellStyle name="Normal 23 4 2" xfId="21115" xr:uid="{00000000-0005-0000-0000-00005C440000}"/>
    <cellStyle name="Normal 23 4 2 2" xfId="43570" xr:uid="{00000000-0005-0000-0000-0000B8A30000}"/>
    <cellStyle name="Normal 23 4 3" xfId="21116" xr:uid="{00000000-0005-0000-0000-00005D440000}"/>
    <cellStyle name="Normal 23 4 3 2" xfId="43571" xr:uid="{00000000-0005-0000-0000-0000B9A30000}"/>
    <cellStyle name="Normal 23 4 4" xfId="21117" xr:uid="{00000000-0005-0000-0000-00005E440000}"/>
    <cellStyle name="Normal 23 4 4 2" xfId="43572" xr:uid="{00000000-0005-0000-0000-0000BAA30000}"/>
    <cellStyle name="Normal 23 4 5" xfId="43569" xr:uid="{00000000-0005-0000-0000-0000B7A30000}"/>
    <cellStyle name="Normal 23 5" xfId="21118" xr:uid="{00000000-0005-0000-0000-00005F440000}"/>
    <cellStyle name="Normal 23 5 2" xfId="43573" xr:uid="{00000000-0005-0000-0000-0000BBA30000}"/>
    <cellStyle name="Normal 23 6" xfId="21119" xr:uid="{00000000-0005-0000-0000-000060440000}"/>
    <cellStyle name="Normal 23 6 2" xfId="43574" xr:uid="{00000000-0005-0000-0000-0000BCA30000}"/>
    <cellStyle name="Normal 23 7" xfId="21120" xr:uid="{00000000-0005-0000-0000-000061440000}"/>
    <cellStyle name="Normal 23 7 2" xfId="43575" xr:uid="{00000000-0005-0000-0000-0000BDA30000}"/>
    <cellStyle name="Normal 24" xfId="3305" xr:uid="{00000000-0005-0000-0000-000062440000}"/>
    <cellStyle name="Normal 24 2" xfId="3306" xr:uid="{00000000-0005-0000-0000-000063440000}"/>
    <cellStyle name="Normal 24 2 2" xfId="6816" xr:uid="{00000000-0005-0000-0000-000064440000}"/>
    <cellStyle name="Normal 24 2 3" xfId="21121" xr:uid="{00000000-0005-0000-0000-000065440000}"/>
    <cellStyle name="Normal 24 2 3 2" xfId="21122" xr:uid="{00000000-0005-0000-0000-000066440000}"/>
    <cellStyle name="Normal 24 2 3 2 2" xfId="43577" xr:uid="{00000000-0005-0000-0000-0000BFA30000}"/>
    <cellStyle name="Normal 24 2 3 3" xfId="21123" xr:uid="{00000000-0005-0000-0000-000067440000}"/>
    <cellStyle name="Normal 24 2 3 3 2" xfId="43578" xr:uid="{00000000-0005-0000-0000-0000C0A30000}"/>
    <cellStyle name="Normal 24 2 3 4" xfId="43576" xr:uid="{00000000-0005-0000-0000-0000BEA30000}"/>
    <cellStyle name="Normal 24 3" xfId="21124" xr:uid="{00000000-0005-0000-0000-000068440000}"/>
    <cellStyle name="Normal 24 3 2" xfId="21125" xr:uid="{00000000-0005-0000-0000-000069440000}"/>
    <cellStyle name="Normal 24 3 2 2" xfId="43580" xr:uid="{00000000-0005-0000-0000-0000C2A30000}"/>
    <cellStyle name="Normal 24 3 3" xfId="21126" xr:uid="{00000000-0005-0000-0000-00006A440000}"/>
    <cellStyle name="Normal 24 3 3 2" xfId="43581" xr:uid="{00000000-0005-0000-0000-0000C3A30000}"/>
    <cellStyle name="Normal 24 3 4" xfId="21127" xr:uid="{00000000-0005-0000-0000-00006B440000}"/>
    <cellStyle name="Normal 24 3 4 2" xfId="43582" xr:uid="{00000000-0005-0000-0000-0000C4A30000}"/>
    <cellStyle name="Normal 24 3 5" xfId="43579" xr:uid="{00000000-0005-0000-0000-0000C1A30000}"/>
    <cellStyle name="Normal 24 4" xfId="21128" xr:uid="{00000000-0005-0000-0000-00006C440000}"/>
    <cellStyle name="Normal 24 4 2" xfId="43583" xr:uid="{00000000-0005-0000-0000-0000C5A30000}"/>
    <cellStyle name="Normal 24 5" xfId="21129" xr:uid="{00000000-0005-0000-0000-00006D440000}"/>
    <cellStyle name="Normal 24 5 2" xfId="43584" xr:uid="{00000000-0005-0000-0000-0000C6A30000}"/>
    <cellStyle name="Normal 24 6" xfId="21130" xr:uid="{00000000-0005-0000-0000-00006E440000}"/>
    <cellStyle name="Normal 24 6 2" xfId="43585" xr:uid="{00000000-0005-0000-0000-0000C7A30000}"/>
    <cellStyle name="Normal 25" xfId="3307" xr:uid="{00000000-0005-0000-0000-00006F440000}"/>
    <cellStyle name="Normal 25 2" xfId="3308" xr:uid="{00000000-0005-0000-0000-000070440000}"/>
    <cellStyle name="Normal 25 2 2" xfId="6817" xr:uid="{00000000-0005-0000-0000-000071440000}"/>
    <cellStyle name="Normal 26" xfId="3309" xr:uid="{00000000-0005-0000-0000-000072440000}"/>
    <cellStyle name="Normal 26 2" xfId="3310" xr:uid="{00000000-0005-0000-0000-000073440000}"/>
    <cellStyle name="Normal 26 2 2" xfId="6818" xr:uid="{00000000-0005-0000-0000-000074440000}"/>
    <cellStyle name="Normal 26 2 3" xfId="21131" xr:uid="{00000000-0005-0000-0000-000075440000}"/>
    <cellStyle name="Normal 26 2 3 2" xfId="43586" xr:uid="{00000000-0005-0000-0000-0000C8A30000}"/>
    <cellStyle name="Normal 26 3" xfId="21132" xr:uid="{00000000-0005-0000-0000-000076440000}"/>
    <cellStyle name="Normal 26 3 2" xfId="21133" xr:uid="{00000000-0005-0000-0000-000077440000}"/>
    <cellStyle name="Normal 26 3 2 2" xfId="43588" xr:uid="{00000000-0005-0000-0000-0000CAA30000}"/>
    <cellStyle name="Normal 26 3 3" xfId="21134" xr:uid="{00000000-0005-0000-0000-000078440000}"/>
    <cellStyle name="Normal 26 3 3 2" xfId="43589" xr:uid="{00000000-0005-0000-0000-0000CBA30000}"/>
    <cellStyle name="Normal 26 3 4" xfId="43587" xr:uid="{00000000-0005-0000-0000-0000C9A30000}"/>
    <cellStyle name="Normal 26 4" xfId="21135" xr:uid="{00000000-0005-0000-0000-000079440000}"/>
    <cellStyle name="Normal 26 4 2" xfId="43590" xr:uid="{00000000-0005-0000-0000-0000CCA30000}"/>
    <cellStyle name="Normal 27" xfId="3311" xr:uid="{00000000-0005-0000-0000-00007A440000}"/>
    <cellStyle name="Normal 27 2" xfId="3312" xr:uid="{00000000-0005-0000-0000-00007B440000}"/>
    <cellStyle name="Normal 27 2 2" xfId="6819" xr:uid="{00000000-0005-0000-0000-00007C440000}"/>
    <cellStyle name="Normal 27 2 3" xfId="21136" xr:uid="{00000000-0005-0000-0000-00007D440000}"/>
    <cellStyle name="Normal 27 3" xfId="21137" xr:uid="{00000000-0005-0000-0000-00007E440000}"/>
    <cellStyle name="Normal 27 3 2" xfId="21138" xr:uid="{00000000-0005-0000-0000-00007F440000}"/>
    <cellStyle name="Normal 27 3 2 2" xfId="43592" xr:uid="{00000000-0005-0000-0000-0000CEA30000}"/>
    <cellStyle name="Normal 27 3 3" xfId="21139" xr:uid="{00000000-0005-0000-0000-000080440000}"/>
    <cellStyle name="Normal 27 3 3 2" xfId="43593" xr:uid="{00000000-0005-0000-0000-0000CFA30000}"/>
    <cellStyle name="Normal 27 3 4" xfId="43591" xr:uid="{00000000-0005-0000-0000-0000CDA30000}"/>
    <cellStyle name="Normal 28" xfId="3313" xr:uid="{00000000-0005-0000-0000-000081440000}"/>
    <cellStyle name="Normal 28 2" xfId="3314" xr:uid="{00000000-0005-0000-0000-000082440000}"/>
    <cellStyle name="Normal 28 2 2" xfId="6820" xr:uid="{00000000-0005-0000-0000-000083440000}"/>
    <cellStyle name="Normal 29" xfId="3315" xr:uid="{00000000-0005-0000-0000-000084440000}"/>
    <cellStyle name="Normal 29 2" xfId="3316" xr:uid="{00000000-0005-0000-0000-000085440000}"/>
    <cellStyle name="Normal 29 2 2" xfId="6821" xr:uid="{00000000-0005-0000-0000-000086440000}"/>
    <cellStyle name="Normal 3" xfId="3317" xr:uid="{00000000-0005-0000-0000-000087440000}"/>
    <cellStyle name="Normal 3 10" xfId="3318" xr:uid="{00000000-0005-0000-0000-000088440000}"/>
    <cellStyle name="Normal 3 10 2" xfId="3319" xr:uid="{00000000-0005-0000-0000-000089440000}"/>
    <cellStyle name="Normal 3 10 2 2" xfId="6822" xr:uid="{00000000-0005-0000-0000-00008A440000}"/>
    <cellStyle name="Normal 3 11" xfId="3320" xr:uid="{00000000-0005-0000-0000-00008B440000}"/>
    <cellStyle name="Normal 3 12" xfId="3321" xr:uid="{00000000-0005-0000-0000-00008C440000}"/>
    <cellStyle name="Normal 3 13" xfId="3322" xr:uid="{00000000-0005-0000-0000-00008D440000}"/>
    <cellStyle name="Normal 3 14" xfId="3323" xr:uid="{00000000-0005-0000-0000-00008E440000}"/>
    <cellStyle name="Normal 3 15" xfId="3324" xr:uid="{00000000-0005-0000-0000-00008F440000}"/>
    <cellStyle name="Normal 3 16" xfId="3325" xr:uid="{00000000-0005-0000-0000-000090440000}"/>
    <cellStyle name="Normal 3 17" xfId="3326" xr:uid="{00000000-0005-0000-0000-000091440000}"/>
    <cellStyle name="Normal 3 18" xfId="3327" xr:uid="{00000000-0005-0000-0000-000092440000}"/>
    <cellStyle name="Normal 3 19" xfId="3328" xr:uid="{00000000-0005-0000-0000-000093440000}"/>
    <cellStyle name="Normal 3 2" xfId="3329" xr:uid="{00000000-0005-0000-0000-000094440000}"/>
    <cellStyle name="Normal 3 2 10" xfId="3330" xr:uid="{00000000-0005-0000-0000-000095440000}"/>
    <cellStyle name="Normal 3 2 10 2" xfId="3331" xr:uid="{00000000-0005-0000-0000-000096440000}"/>
    <cellStyle name="Normal 3 2 10 2 2" xfId="6823" xr:uid="{00000000-0005-0000-0000-000097440000}"/>
    <cellStyle name="Normal 3 2 11" xfId="3332" xr:uid="{00000000-0005-0000-0000-000098440000}"/>
    <cellStyle name="Normal 3 2 12" xfId="3333" xr:uid="{00000000-0005-0000-0000-000099440000}"/>
    <cellStyle name="Normal 3 2 12 2" xfId="3334" xr:uid="{00000000-0005-0000-0000-00009A440000}"/>
    <cellStyle name="Normal 3 2 12 2 2" xfId="6824" xr:uid="{00000000-0005-0000-0000-00009B440000}"/>
    <cellStyle name="Normal 3 2 13" xfId="3335" xr:uid="{00000000-0005-0000-0000-00009C440000}"/>
    <cellStyle name="Normal 3 2 13 2" xfId="3336" xr:uid="{00000000-0005-0000-0000-00009D440000}"/>
    <cellStyle name="Normal 3 2 13 2 2" xfId="6825" xr:uid="{00000000-0005-0000-0000-00009E440000}"/>
    <cellStyle name="Normal 3 2 14" xfId="3337" xr:uid="{00000000-0005-0000-0000-00009F440000}"/>
    <cellStyle name="Normal 3 2 15" xfId="3338" xr:uid="{00000000-0005-0000-0000-0000A0440000}"/>
    <cellStyle name="Normal 3 2 16" xfId="3339" xr:uid="{00000000-0005-0000-0000-0000A1440000}"/>
    <cellStyle name="Normal 3 2 16 2" xfId="3340" xr:uid="{00000000-0005-0000-0000-0000A2440000}"/>
    <cellStyle name="Normal 3 2 16 2 2" xfId="6826" xr:uid="{00000000-0005-0000-0000-0000A3440000}"/>
    <cellStyle name="Normal 3 2 17" xfId="3341" xr:uid="{00000000-0005-0000-0000-0000A4440000}"/>
    <cellStyle name="Normal 3 2 17 2" xfId="3342" xr:uid="{00000000-0005-0000-0000-0000A5440000}"/>
    <cellStyle name="Normal 3 2 17 2 2" xfId="6827" xr:uid="{00000000-0005-0000-0000-0000A6440000}"/>
    <cellStyle name="Normal 3 2 18" xfId="3343" xr:uid="{00000000-0005-0000-0000-0000A7440000}"/>
    <cellStyle name="Normal 3 2 19" xfId="3344" xr:uid="{00000000-0005-0000-0000-0000A8440000}"/>
    <cellStyle name="Normal 3 2 19 2" xfId="3345" xr:uid="{00000000-0005-0000-0000-0000A9440000}"/>
    <cellStyle name="Normal 3 2 19 2 2" xfId="6828" xr:uid="{00000000-0005-0000-0000-0000AA440000}"/>
    <cellStyle name="Normal 3 2 2" xfId="3346" xr:uid="{00000000-0005-0000-0000-0000AB440000}"/>
    <cellStyle name="Normal 3 2 2 10" xfId="3347" xr:uid="{00000000-0005-0000-0000-0000AC440000}"/>
    <cellStyle name="Normal 3 2 2 11" xfId="3348" xr:uid="{00000000-0005-0000-0000-0000AD440000}"/>
    <cellStyle name="Normal 3 2 2 12" xfId="3349" xr:uid="{00000000-0005-0000-0000-0000AE440000}"/>
    <cellStyle name="Normal 3 2 2 13" xfId="3350" xr:uid="{00000000-0005-0000-0000-0000AF440000}"/>
    <cellStyle name="Normal 3 2 2 14" xfId="3351" xr:uid="{00000000-0005-0000-0000-0000B0440000}"/>
    <cellStyle name="Normal 3 2 2 15" xfId="3352" xr:uid="{00000000-0005-0000-0000-0000B1440000}"/>
    <cellStyle name="Normal 3 2 2 15 2" xfId="6829" xr:uid="{00000000-0005-0000-0000-0000B2440000}"/>
    <cellStyle name="Normal 3 2 2 16" xfId="5021" xr:uid="{00000000-0005-0000-0000-0000B3440000}"/>
    <cellStyle name="Normal 3 2 2 2" xfId="3353" xr:uid="{00000000-0005-0000-0000-0000B4440000}"/>
    <cellStyle name="Normal 3 2 2 2 2" xfId="3354" xr:uid="{00000000-0005-0000-0000-0000B5440000}"/>
    <cellStyle name="Normal 3 2 2 2 2 2" xfId="3355" xr:uid="{00000000-0005-0000-0000-0000B6440000}"/>
    <cellStyle name="Normal 3 2 2 2 2 2 2" xfId="6830" xr:uid="{00000000-0005-0000-0000-0000B7440000}"/>
    <cellStyle name="Normal 3 2 2 2 3" xfId="21140" xr:uid="{00000000-0005-0000-0000-0000B8440000}"/>
    <cellStyle name="Normal 3 2 2 3" xfId="3356" xr:uid="{00000000-0005-0000-0000-0000B9440000}"/>
    <cellStyle name="Normal 3 2 2 4" xfId="3357" xr:uid="{00000000-0005-0000-0000-0000BA440000}"/>
    <cellStyle name="Normal 3 2 2 5" xfId="3358" xr:uid="{00000000-0005-0000-0000-0000BB440000}"/>
    <cellStyle name="Normal 3 2 2 6" xfId="3359" xr:uid="{00000000-0005-0000-0000-0000BC440000}"/>
    <cellStyle name="Normal 3 2 2 7" xfId="3360" xr:uid="{00000000-0005-0000-0000-0000BD440000}"/>
    <cellStyle name="Normal 3 2 2 8" xfId="3361" xr:uid="{00000000-0005-0000-0000-0000BE440000}"/>
    <cellStyle name="Normal 3 2 2 9" xfId="3362" xr:uid="{00000000-0005-0000-0000-0000BF440000}"/>
    <cellStyle name="Normal 3 2 20" xfId="3363" xr:uid="{00000000-0005-0000-0000-0000C0440000}"/>
    <cellStyle name="Normal 3 2 20 2" xfId="3364" xr:uid="{00000000-0005-0000-0000-0000C1440000}"/>
    <cellStyle name="Normal 3 2 20 2 2" xfId="6831" xr:uid="{00000000-0005-0000-0000-0000C2440000}"/>
    <cellStyle name="Normal 3 2 21" xfId="3365" xr:uid="{00000000-0005-0000-0000-0000C3440000}"/>
    <cellStyle name="Normal 3 2 21 2" xfId="3366" xr:uid="{00000000-0005-0000-0000-0000C4440000}"/>
    <cellStyle name="Normal 3 2 21 2 2" xfId="6832" xr:uid="{00000000-0005-0000-0000-0000C5440000}"/>
    <cellStyle name="Normal 3 2 22" xfId="3367" xr:uid="{00000000-0005-0000-0000-0000C6440000}"/>
    <cellStyle name="Normal 3 2 22 2" xfId="3368" xr:uid="{00000000-0005-0000-0000-0000C7440000}"/>
    <cellStyle name="Normal 3 2 22 2 2" xfId="6833" xr:uid="{00000000-0005-0000-0000-0000C8440000}"/>
    <cellStyle name="Normal 3 2 23" xfId="3369" xr:uid="{00000000-0005-0000-0000-0000C9440000}"/>
    <cellStyle name="Normal 3 2 23 2" xfId="3370" xr:uid="{00000000-0005-0000-0000-0000CA440000}"/>
    <cellStyle name="Normal 3 2 23 2 2" xfId="6834" xr:uid="{00000000-0005-0000-0000-0000CB440000}"/>
    <cellStyle name="Normal 3 2 24" xfId="3371" xr:uid="{00000000-0005-0000-0000-0000CC440000}"/>
    <cellStyle name="Normal 3 2 24 2" xfId="3372" xr:uid="{00000000-0005-0000-0000-0000CD440000}"/>
    <cellStyle name="Normal 3 2 24 2 2" xfId="6835" xr:uid="{00000000-0005-0000-0000-0000CE440000}"/>
    <cellStyle name="Normal 3 2 25" xfId="4875" xr:uid="{00000000-0005-0000-0000-0000CF440000}"/>
    <cellStyle name="Normal 3 2 25 2" xfId="8220" xr:uid="{00000000-0005-0000-0000-0000D0440000}"/>
    <cellStyle name="Normal 3 2 25 2 2" xfId="30875" xr:uid="{00000000-0005-0000-0000-0000D1A30000}"/>
    <cellStyle name="Normal 3 2 25 3" xfId="9998" xr:uid="{00000000-0005-0000-0000-0000D1440000}"/>
    <cellStyle name="Normal 3 2 25 3 2" xfId="32647" xr:uid="{00000000-0005-0000-0000-0000D2A30000}"/>
    <cellStyle name="Normal 3 2 25 4" xfId="29051" xr:uid="{00000000-0005-0000-0000-0000D0A30000}"/>
    <cellStyle name="Normal 3 2 26" xfId="5111" xr:uid="{00000000-0005-0000-0000-0000D2440000}"/>
    <cellStyle name="Normal 3 2 27" xfId="27094" xr:uid="{00000000-0005-0000-0000-0000D3440000}"/>
    <cellStyle name="Normal 3 2 28" xfId="27185" xr:uid="{00000000-0005-0000-0000-00002C000000}"/>
    <cellStyle name="Normal 3 2 3" xfId="3373" xr:uid="{00000000-0005-0000-0000-0000D4440000}"/>
    <cellStyle name="Normal 3 2 3 2" xfId="3374" xr:uid="{00000000-0005-0000-0000-0000D5440000}"/>
    <cellStyle name="Normal 3 2 3 3" xfId="3375" xr:uid="{00000000-0005-0000-0000-0000D6440000}"/>
    <cellStyle name="Normal 3 2 3 3 2" xfId="6836" xr:uid="{00000000-0005-0000-0000-0000D7440000}"/>
    <cellStyle name="Normal 3 2 3 4" xfId="21141" xr:uid="{00000000-0005-0000-0000-0000D8440000}"/>
    <cellStyle name="Normal 3 2 4" xfId="3376" xr:uid="{00000000-0005-0000-0000-0000D9440000}"/>
    <cellStyle name="Normal 3 2 5" xfId="3377" xr:uid="{00000000-0005-0000-0000-0000DA440000}"/>
    <cellStyle name="Normal 3 2 6" xfId="3378" xr:uid="{00000000-0005-0000-0000-0000DB440000}"/>
    <cellStyle name="Normal 3 2 7" xfId="3379" xr:uid="{00000000-0005-0000-0000-0000DC440000}"/>
    <cellStyle name="Normal 3 2 7 2" xfId="3380" xr:uid="{00000000-0005-0000-0000-0000DD440000}"/>
    <cellStyle name="Normal 3 2 7 2 2" xfId="6837" xr:uid="{00000000-0005-0000-0000-0000DE440000}"/>
    <cellStyle name="Normal 3 2 8" xfId="3381" xr:uid="{00000000-0005-0000-0000-0000DF440000}"/>
    <cellStyle name="Normal 3 2 9" xfId="3382" xr:uid="{00000000-0005-0000-0000-0000E0440000}"/>
    <cellStyle name="Normal 3 20" xfId="3383" xr:uid="{00000000-0005-0000-0000-0000E1440000}"/>
    <cellStyle name="Normal 3 21" xfId="3384" xr:uid="{00000000-0005-0000-0000-0000E2440000}"/>
    <cellStyle name="Normal 3 22" xfId="3385" xr:uid="{00000000-0005-0000-0000-0000E3440000}"/>
    <cellStyle name="Normal 3 22 2" xfId="3386" xr:uid="{00000000-0005-0000-0000-0000E4440000}"/>
    <cellStyle name="Normal 3 22 2 2" xfId="6838" xr:uid="{00000000-0005-0000-0000-0000E5440000}"/>
    <cellStyle name="Normal 3 23" xfId="3387" xr:uid="{00000000-0005-0000-0000-0000E6440000}"/>
    <cellStyle name="Normal 3 23 2" xfId="3388" xr:uid="{00000000-0005-0000-0000-0000E7440000}"/>
    <cellStyle name="Normal 3 23 2 2" xfId="6839" xr:uid="{00000000-0005-0000-0000-0000E8440000}"/>
    <cellStyle name="Normal 3 24" xfId="3389" xr:uid="{00000000-0005-0000-0000-0000E9440000}"/>
    <cellStyle name="Normal 3 24 2" xfId="3390" xr:uid="{00000000-0005-0000-0000-0000EA440000}"/>
    <cellStyle name="Normal 3 24 2 2" xfId="6840" xr:uid="{00000000-0005-0000-0000-0000EB440000}"/>
    <cellStyle name="Normal 3 24 2 2 2" xfId="21142" xr:uid="{00000000-0005-0000-0000-0000EC440000}"/>
    <cellStyle name="Normal 3 24 2 2 2 2" xfId="43594" xr:uid="{00000000-0005-0000-0000-0000D5A30000}"/>
    <cellStyle name="Normal 3 24 2 2 3" xfId="21143" xr:uid="{00000000-0005-0000-0000-0000ED440000}"/>
    <cellStyle name="Normal 3 24 2 2 3 2" xfId="43595" xr:uid="{00000000-0005-0000-0000-0000D6A30000}"/>
    <cellStyle name="Normal 3 24 2 2 4" xfId="21144" xr:uid="{00000000-0005-0000-0000-0000EE440000}"/>
    <cellStyle name="Normal 3 24 2 2 4 2" xfId="43596" xr:uid="{00000000-0005-0000-0000-0000D7A30000}"/>
    <cellStyle name="Normal 3 24 2 2 5" xfId="30334" xr:uid="{00000000-0005-0000-0000-0000D4A30000}"/>
    <cellStyle name="Normal 3 24 2 3" xfId="9457" xr:uid="{00000000-0005-0000-0000-0000EF440000}"/>
    <cellStyle name="Normal 3 24 2 3 2" xfId="32106" xr:uid="{00000000-0005-0000-0000-0000D8A30000}"/>
    <cellStyle name="Normal 3 24 2 4" xfId="21145" xr:uid="{00000000-0005-0000-0000-0000F0440000}"/>
    <cellStyle name="Normal 3 24 2 4 2" xfId="43597" xr:uid="{00000000-0005-0000-0000-0000D9A30000}"/>
    <cellStyle name="Normal 3 24 2 5" xfId="21146" xr:uid="{00000000-0005-0000-0000-0000F1440000}"/>
    <cellStyle name="Normal 3 24 2 5 2" xfId="43598" xr:uid="{00000000-0005-0000-0000-0000DAA30000}"/>
    <cellStyle name="Normal 3 24 2 6" xfId="28502" xr:uid="{00000000-0005-0000-0000-0000D3A30000}"/>
    <cellStyle name="Normal 3 24 3" xfId="3391" xr:uid="{00000000-0005-0000-0000-0000F2440000}"/>
    <cellStyle name="Normal 3 24 3 2" xfId="6841" xr:uid="{00000000-0005-0000-0000-0000F3440000}"/>
    <cellStyle name="Normal 3 24 3 2 2" xfId="30335" xr:uid="{00000000-0005-0000-0000-0000DCA30000}"/>
    <cellStyle name="Normal 3 24 3 3" xfId="9458" xr:uid="{00000000-0005-0000-0000-0000F4440000}"/>
    <cellStyle name="Normal 3 24 3 3 2" xfId="32107" xr:uid="{00000000-0005-0000-0000-0000DDA30000}"/>
    <cellStyle name="Normal 3 24 3 4" xfId="21147" xr:uid="{00000000-0005-0000-0000-0000F5440000}"/>
    <cellStyle name="Normal 3 24 3 4 2" xfId="43599" xr:uid="{00000000-0005-0000-0000-0000DEA30000}"/>
    <cellStyle name="Normal 3 24 3 5" xfId="28503" xr:uid="{00000000-0005-0000-0000-0000DBA30000}"/>
    <cellStyle name="Normal 3 24 4" xfId="21148" xr:uid="{00000000-0005-0000-0000-0000F6440000}"/>
    <cellStyle name="Normal 3 24 4 2" xfId="43600" xr:uid="{00000000-0005-0000-0000-0000DFA30000}"/>
    <cellStyle name="Normal 3 24 5" xfId="21149" xr:uid="{00000000-0005-0000-0000-0000F7440000}"/>
    <cellStyle name="Normal 3 24 5 2" xfId="43601" xr:uid="{00000000-0005-0000-0000-0000E0A30000}"/>
    <cellStyle name="Normal 3 24 6" xfId="21150" xr:uid="{00000000-0005-0000-0000-0000F8440000}"/>
    <cellStyle name="Normal 3 24 6 2" xfId="43602" xr:uid="{00000000-0005-0000-0000-0000E1A30000}"/>
    <cellStyle name="Normal 3 25" xfId="3392" xr:uid="{00000000-0005-0000-0000-0000F9440000}"/>
    <cellStyle name="Normal 3 25 2" xfId="6842" xr:uid="{00000000-0005-0000-0000-0000FA440000}"/>
    <cellStyle name="Normal 3 25 2 2" xfId="21151" xr:uid="{00000000-0005-0000-0000-0000FB440000}"/>
    <cellStyle name="Normal 3 25 2 2 2" xfId="43603" xr:uid="{00000000-0005-0000-0000-0000E4A30000}"/>
    <cellStyle name="Normal 3 25 2 3" xfId="21152" xr:uid="{00000000-0005-0000-0000-0000FC440000}"/>
    <cellStyle name="Normal 3 25 2 3 2" xfId="43604" xr:uid="{00000000-0005-0000-0000-0000E5A30000}"/>
    <cellStyle name="Normal 3 25 2 4" xfId="21153" xr:uid="{00000000-0005-0000-0000-0000FD440000}"/>
    <cellStyle name="Normal 3 25 2 4 2" xfId="43605" xr:uid="{00000000-0005-0000-0000-0000E6A30000}"/>
    <cellStyle name="Normal 3 25 2 5" xfId="30336" xr:uid="{00000000-0005-0000-0000-0000E3A30000}"/>
    <cellStyle name="Normal 3 25 3" xfId="9459" xr:uid="{00000000-0005-0000-0000-0000FE440000}"/>
    <cellStyle name="Normal 3 25 3 2" xfId="32108" xr:uid="{00000000-0005-0000-0000-0000E7A30000}"/>
    <cellStyle name="Normal 3 25 4" xfId="21154" xr:uid="{00000000-0005-0000-0000-0000FF440000}"/>
    <cellStyle name="Normal 3 25 4 2" xfId="43606" xr:uid="{00000000-0005-0000-0000-0000E8A30000}"/>
    <cellStyle name="Normal 3 25 5" xfId="21155" xr:uid="{00000000-0005-0000-0000-000000450000}"/>
    <cellStyle name="Normal 3 25 5 2" xfId="43607" xr:uid="{00000000-0005-0000-0000-0000E9A30000}"/>
    <cellStyle name="Normal 3 25 6" xfId="28504" xr:uid="{00000000-0005-0000-0000-0000E2A30000}"/>
    <cellStyle name="Normal 3 26" xfId="4874" xr:uid="{00000000-0005-0000-0000-000001450000}"/>
    <cellStyle name="Normal 3 27" xfId="4900" xr:uid="{00000000-0005-0000-0000-000002450000}"/>
    <cellStyle name="Normal 3 27 2" xfId="8223" xr:uid="{00000000-0005-0000-0000-000003450000}"/>
    <cellStyle name="Normal 3 27 2 2" xfId="30878" xr:uid="{00000000-0005-0000-0000-0000EBA30000}"/>
    <cellStyle name="Normal 3 27 3" xfId="10001" xr:uid="{00000000-0005-0000-0000-000004450000}"/>
    <cellStyle name="Normal 3 27 3 2" xfId="32650" xr:uid="{00000000-0005-0000-0000-0000ECA30000}"/>
    <cellStyle name="Normal 3 27 4" xfId="29055" xr:uid="{00000000-0005-0000-0000-0000EAA30000}"/>
    <cellStyle name="Normal 3 28" xfId="5094" xr:uid="{00000000-0005-0000-0000-000005450000}"/>
    <cellStyle name="Normal 3 3" xfId="3393" xr:uid="{00000000-0005-0000-0000-000006450000}"/>
    <cellStyle name="Normal 3 3 2" xfId="3394" xr:uid="{00000000-0005-0000-0000-000007450000}"/>
    <cellStyle name="Normal 3 3 3" xfId="3395" xr:uid="{00000000-0005-0000-0000-000008450000}"/>
    <cellStyle name="Normal 3 3 3 2" xfId="6843" xr:uid="{00000000-0005-0000-0000-000009450000}"/>
    <cellStyle name="Normal 3 3 4" xfId="4876" xr:uid="{00000000-0005-0000-0000-00000A450000}"/>
    <cellStyle name="Normal 3 3 5" xfId="5112" xr:uid="{00000000-0005-0000-0000-00000B450000}"/>
    <cellStyle name="Normal 3 4" xfId="3396" xr:uid="{00000000-0005-0000-0000-00000C450000}"/>
    <cellStyle name="Normal 3 4 2" xfId="3397" xr:uid="{00000000-0005-0000-0000-00000D450000}"/>
    <cellStyle name="Normal 3 4 2 2" xfId="6844" xr:uid="{00000000-0005-0000-0000-00000E450000}"/>
    <cellStyle name="Normal 3 4 3" xfId="4877" xr:uid="{00000000-0005-0000-0000-00000F450000}"/>
    <cellStyle name="Normal 3 4 4" xfId="5022" xr:uid="{00000000-0005-0000-0000-000010450000}"/>
    <cellStyle name="Normal 3 4 5" xfId="5113" xr:uid="{00000000-0005-0000-0000-000011450000}"/>
    <cellStyle name="Normal 3 5" xfId="3398" xr:uid="{00000000-0005-0000-0000-000012450000}"/>
    <cellStyle name="Normal 3 5 2" xfId="3399" xr:uid="{00000000-0005-0000-0000-000013450000}"/>
    <cellStyle name="Normal 3 5 2 2" xfId="3400" xr:uid="{00000000-0005-0000-0000-000014450000}"/>
    <cellStyle name="Normal 3 5 2 2 2" xfId="6845" xr:uid="{00000000-0005-0000-0000-000015450000}"/>
    <cellStyle name="Normal 3 5 3" xfId="3401" xr:uid="{00000000-0005-0000-0000-000016450000}"/>
    <cellStyle name="Normal 3 5 4" xfId="3402" xr:uid="{00000000-0005-0000-0000-000017450000}"/>
    <cellStyle name="Normal 3 5 4 2" xfId="6846" xr:uid="{00000000-0005-0000-0000-000018450000}"/>
    <cellStyle name="Normal 3 5 5" xfId="5114" xr:uid="{00000000-0005-0000-0000-000019450000}"/>
    <cellStyle name="Normal 3 6" xfId="3403" xr:uid="{00000000-0005-0000-0000-00001A450000}"/>
    <cellStyle name="Normal 3 6 10" xfId="28505" xr:uid="{00000000-0005-0000-0000-0000EDA30000}"/>
    <cellStyle name="Normal 3 6 2" xfId="3404" xr:uid="{00000000-0005-0000-0000-00001B450000}"/>
    <cellStyle name="Normal 3 6 2 2" xfId="3405" xr:uid="{00000000-0005-0000-0000-00001C450000}"/>
    <cellStyle name="Normal 3 6 2 2 2" xfId="6848" xr:uid="{00000000-0005-0000-0000-00001D450000}"/>
    <cellStyle name="Normal 3 6 3" xfId="3406" xr:uid="{00000000-0005-0000-0000-00001E450000}"/>
    <cellStyle name="Normal 3 6 3 2" xfId="3407" xr:uid="{00000000-0005-0000-0000-00001F450000}"/>
    <cellStyle name="Normal 3 6 3 2 2" xfId="6850" xr:uid="{00000000-0005-0000-0000-000020450000}"/>
    <cellStyle name="Normal 3 6 3 2 2 2" xfId="21156" xr:uid="{00000000-0005-0000-0000-000021450000}"/>
    <cellStyle name="Normal 3 6 3 2 2 2 2" xfId="43608" xr:uid="{00000000-0005-0000-0000-0000F1A30000}"/>
    <cellStyle name="Normal 3 6 3 2 2 3" xfId="21157" xr:uid="{00000000-0005-0000-0000-000022450000}"/>
    <cellStyle name="Normal 3 6 3 2 2 3 2" xfId="43609" xr:uid="{00000000-0005-0000-0000-0000F2A30000}"/>
    <cellStyle name="Normal 3 6 3 2 2 4" xfId="21158" xr:uid="{00000000-0005-0000-0000-000023450000}"/>
    <cellStyle name="Normal 3 6 3 2 2 4 2" xfId="43610" xr:uid="{00000000-0005-0000-0000-0000F3A30000}"/>
    <cellStyle name="Normal 3 6 3 2 2 5" xfId="30339" xr:uid="{00000000-0005-0000-0000-0000F0A30000}"/>
    <cellStyle name="Normal 3 6 3 2 3" xfId="9462" xr:uid="{00000000-0005-0000-0000-000024450000}"/>
    <cellStyle name="Normal 3 6 3 2 3 2" xfId="32111" xr:uid="{00000000-0005-0000-0000-0000F4A30000}"/>
    <cellStyle name="Normal 3 6 3 2 4" xfId="21159" xr:uid="{00000000-0005-0000-0000-000025450000}"/>
    <cellStyle name="Normal 3 6 3 2 4 2" xfId="43611" xr:uid="{00000000-0005-0000-0000-0000F5A30000}"/>
    <cellStyle name="Normal 3 6 3 2 5" xfId="21160" xr:uid="{00000000-0005-0000-0000-000026450000}"/>
    <cellStyle name="Normal 3 6 3 2 5 2" xfId="43612" xr:uid="{00000000-0005-0000-0000-0000F6A30000}"/>
    <cellStyle name="Normal 3 6 3 2 6" xfId="28507" xr:uid="{00000000-0005-0000-0000-0000EFA30000}"/>
    <cellStyle name="Normal 3 6 3 3" xfId="6849" xr:uid="{00000000-0005-0000-0000-000027450000}"/>
    <cellStyle name="Normal 3 6 3 3 2" xfId="21161" xr:uid="{00000000-0005-0000-0000-000028450000}"/>
    <cellStyle name="Normal 3 6 3 3 2 2" xfId="43613" xr:uid="{00000000-0005-0000-0000-0000F8A30000}"/>
    <cellStyle name="Normal 3 6 3 3 3" xfId="21162" xr:uid="{00000000-0005-0000-0000-000029450000}"/>
    <cellStyle name="Normal 3 6 3 3 3 2" xfId="43614" xr:uid="{00000000-0005-0000-0000-0000F9A30000}"/>
    <cellStyle name="Normal 3 6 3 3 4" xfId="21163" xr:uid="{00000000-0005-0000-0000-00002A450000}"/>
    <cellStyle name="Normal 3 6 3 3 4 2" xfId="43615" xr:uid="{00000000-0005-0000-0000-0000FAA30000}"/>
    <cellStyle name="Normal 3 6 3 3 5" xfId="30338" xr:uid="{00000000-0005-0000-0000-0000F7A30000}"/>
    <cellStyle name="Normal 3 6 3 4" xfId="9461" xr:uid="{00000000-0005-0000-0000-00002B450000}"/>
    <cellStyle name="Normal 3 6 3 4 2" xfId="32110" xr:uid="{00000000-0005-0000-0000-0000FBA30000}"/>
    <cellStyle name="Normal 3 6 3 5" xfId="21164" xr:uid="{00000000-0005-0000-0000-00002C450000}"/>
    <cellStyle name="Normal 3 6 3 5 2" xfId="43616" xr:uid="{00000000-0005-0000-0000-0000FCA30000}"/>
    <cellStyle name="Normal 3 6 3 6" xfId="21165" xr:uid="{00000000-0005-0000-0000-00002D450000}"/>
    <cellStyle name="Normal 3 6 3 6 2" xfId="43617" xr:uid="{00000000-0005-0000-0000-0000FDA30000}"/>
    <cellStyle name="Normal 3 6 3 7" xfId="28506" xr:uid="{00000000-0005-0000-0000-0000EEA30000}"/>
    <cellStyle name="Normal 3 6 4" xfId="3408" xr:uid="{00000000-0005-0000-0000-00002E450000}"/>
    <cellStyle name="Normal 3 6 4 2" xfId="3409" xr:uid="{00000000-0005-0000-0000-00002F450000}"/>
    <cellStyle name="Normal 3 6 4 2 2" xfId="6852" xr:uid="{00000000-0005-0000-0000-000030450000}"/>
    <cellStyle name="Normal 3 6 4 2 2 2" xfId="21166" xr:uid="{00000000-0005-0000-0000-000031450000}"/>
    <cellStyle name="Normal 3 6 4 2 2 2 2" xfId="43618" xr:uid="{00000000-0005-0000-0000-000001A40000}"/>
    <cellStyle name="Normal 3 6 4 2 2 3" xfId="21167" xr:uid="{00000000-0005-0000-0000-000032450000}"/>
    <cellStyle name="Normal 3 6 4 2 2 3 2" xfId="43619" xr:uid="{00000000-0005-0000-0000-000002A40000}"/>
    <cellStyle name="Normal 3 6 4 2 2 4" xfId="21168" xr:uid="{00000000-0005-0000-0000-000033450000}"/>
    <cellStyle name="Normal 3 6 4 2 2 4 2" xfId="43620" xr:uid="{00000000-0005-0000-0000-000003A40000}"/>
    <cellStyle name="Normal 3 6 4 2 2 5" xfId="30341" xr:uid="{00000000-0005-0000-0000-000000A40000}"/>
    <cellStyle name="Normal 3 6 4 2 3" xfId="9464" xr:uid="{00000000-0005-0000-0000-000034450000}"/>
    <cellStyle name="Normal 3 6 4 2 3 2" xfId="32113" xr:uid="{00000000-0005-0000-0000-000004A40000}"/>
    <cellStyle name="Normal 3 6 4 2 4" xfId="21169" xr:uid="{00000000-0005-0000-0000-000035450000}"/>
    <cellStyle name="Normal 3 6 4 2 4 2" xfId="43621" xr:uid="{00000000-0005-0000-0000-000005A40000}"/>
    <cellStyle name="Normal 3 6 4 2 5" xfId="21170" xr:uid="{00000000-0005-0000-0000-000036450000}"/>
    <cellStyle name="Normal 3 6 4 2 5 2" xfId="43622" xr:uid="{00000000-0005-0000-0000-000006A40000}"/>
    <cellStyle name="Normal 3 6 4 2 6" xfId="28509" xr:uid="{00000000-0005-0000-0000-0000FFA30000}"/>
    <cellStyle name="Normal 3 6 4 3" xfId="6851" xr:uid="{00000000-0005-0000-0000-000037450000}"/>
    <cellStyle name="Normal 3 6 4 3 2" xfId="21171" xr:uid="{00000000-0005-0000-0000-000038450000}"/>
    <cellStyle name="Normal 3 6 4 3 2 2" xfId="43623" xr:uid="{00000000-0005-0000-0000-000008A40000}"/>
    <cellStyle name="Normal 3 6 4 3 3" xfId="21172" xr:uid="{00000000-0005-0000-0000-000039450000}"/>
    <cellStyle name="Normal 3 6 4 3 3 2" xfId="43624" xr:uid="{00000000-0005-0000-0000-000009A40000}"/>
    <cellStyle name="Normal 3 6 4 3 4" xfId="21173" xr:uid="{00000000-0005-0000-0000-00003A450000}"/>
    <cellStyle name="Normal 3 6 4 3 4 2" xfId="43625" xr:uid="{00000000-0005-0000-0000-00000AA40000}"/>
    <cellStyle name="Normal 3 6 4 3 5" xfId="30340" xr:uid="{00000000-0005-0000-0000-000007A40000}"/>
    <cellStyle name="Normal 3 6 4 4" xfId="9463" xr:uid="{00000000-0005-0000-0000-00003B450000}"/>
    <cellStyle name="Normal 3 6 4 4 2" xfId="32112" xr:uid="{00000000-0005-0000-0000-00000BA40000}"/>
    <cellStyle name="Normal 3 6 4 5" xfId="21174" xr:uid="{00000000-0005-0000-0000-00003C450000}"/>
    <cellStyle name="Normal 3 6 4 5 2" xfId="43626" xr:uid="{00000000-0005-0000-0000-00000CA40000}"/>
    <cellStyle name="Normal 3 6 4 6" xfId="21175" xr:uid="{00000000-0005-0000-0000-00003D450000}"/>
    <cellStyle name="Normal 3 6 4 6 2" xfId="43627" xr:uid="{00000000-0005-0000-0000-00000DA40000}"/>
    <cellStyle name="Normal 3 6 4 7" xfId="28508" xr:uid="{00000000-0005-0000-0000-0000FEA30000}"/>
    <cellStyle name="Normal 3 6 5" xfId="3410" xr:uid="{00000000-0005-0000-0000-00003E450000}"/>
    <cellStyle name="Normal 3 6 5 2" xfId="3411" xr:uid="{00000000-0005-0000-0000-00003F450000}"/>
    <cellStyle name="Normal 3 6 5 2 2" xfId="6854" xr:uid="{00000000-0005-0000-0000-000040450000}"/>
    <cellStyle name="Normal 3 6 5 2 2 2" xfId="21176" xr:uid="{00000000-0005-0000-0000-000041450000}"/>
    <cellStyle name="Normal 3 6 5 2 2 2 2" xfId="43628" xr:uid="{00000000-0005-0000-0000-000011A40000}"/>
    <cellStyle name="Normal 3 6 5 2 2 3" xfId="21177" xr:uid="{00000000-0005-0000-0000-000042450000}"/>
    <cellStyle name="Normal 3 6 5 2 2 3 2" xfId="43629" xr:uid="{00000000-0005-0000-0000-000012A40000}"/>
    <cellStyle name="Normal 3 6 5 2 2 4" xfId="21178" xr:uid="{00000000-0005-0000-0000-000043450000}"/>
    <cellStyle name="Normal 3 6 5 2 2 4 2" xfId="43630" xr:uid="{00000000-0005-0000-0000-000013A40000}"/>
    <cellStyle name="Normal 3 6 5 2 2 5" xfId="30343" xr:uid="{00000000-0005-0000-0000-000010A40000}"/>
    <cellStyle name="Normal 3 6 5 2 3" xfId="9466" xr:uid="{00000000-0005-0000-0000-000044450000}"/>
    <cellStyle name="Normal 3 6 5 2 3 2" xfId="32115" xr:uid="{00000000-0005-0000-0000-000014A40000}"/>
    <cellStyle name="Normal 3 6 5 2 4" xfId="21179" xr:uid="{00000000-0005-0000-0000-000045450000}"/>
    <cellStyle name="Normal 3 6 5 2 4 2" xfId="43631" xr:uid="{00000000-0005-0000-0000-000015A40000}"/>
    <cellStyle name="Normal 3 6 5 2 5" xfId="21180" xr:uid="{00000000-0005-0000-0000-000046450000}"/>
    <cellStyle name="Normal 3 6 5 2 5 2" xfId="43632" xr:uid="{00000000-0005-0000-0000-000016A40000}"/>
    <cellStyle name="Normal 3 6 5 2 6" xfId="28511" xr:uid="{00000000-0005-0000-0000-00000FA40000}"/>
    <cellStyle name="Normal 3 6 5 3" xfId="6853" xr:uid="{00000000-0005-0000-0000-000047450000}"/>
    <cellStyle name="Normal 3 6 5 3 2" xfId="21181" xr:uid="{00000000-0005-0000-0000-000048450000}"/>
    <cellStyle name="Normal 3 6 5 3 2 2" xfId="43633" xr:uid="{00000000-0005-0000-0000-000018A40000}"/>
    <cellStyle name="Normal 3 6 5 3 3" xfId="21182" xr:uid="{00000000-0005-0000-0000-000049450000}"/>
    <cellStyle name="Normal 3 6 5 3 3 2" xfId="43634" xr:uid="{00000000-0005-0000-0000-000019A40000}"/>
    <cellStyle name="Normal 3 6 5 3 4" xfId="21183" xr:uid="{00000000-0005-0000-0000-00004A450000}"/>
    <cellStyle name="Normal 3 6 5 3 4 2" xfId="43635" xr:uid="{00000000-0005-0000-0000-00001AA40000}"/>
    <cellStyle name="Normal 3 6 5 3 5" xfId="30342" xr:uid="{00000000-0005-0000-0000-000017A40000}"/>
    <cellStyle name="Normal 3 6 5 4" xfId="9465" xr:uid="{00000000-0005-0000-0000-00004B450000}"/>
    <cellStyle name="Normal 3 6 5 4 2" xfId="32114" xr:uid="{00000000-0005-0000-0000-00001BA40000}"/>
    <cellStyle name="Normal 3 6 5 5" xfId="21184" xr:uid="{00000000-0005-0000-0000-00004C450000}"/>
    <cellStyle name="Normal 3 6 5 5 2" xfId="43636" xr:uid="{00000000-0005-0000-0000-00001CA40000}"/>
    <cellStyle name="Normal 3 6 5 6" xfId="21185" xr:uid="{00000000-0005-0000-0000-00004D450000}"/>
    <cellStyle name="Normal 3 6 5 6 2" xfId="43637" xr:uid="{00000000-0005-0000-0000-00001DA40000}"/>
    <cellStyle name="Normal 3 6 5 7" xfId="28510" xr:uid="{00000000-0005-0000-0000-00000EA40000}"/>
    <cellStyle name="Normal 3 6 6" xfId="3412" xr:uid="{00000000-0005-0000-0000-00004E450000}"/>
    <cellStyle name="Normal 3 6 6 2" xfId="6855" xr:uid="{00000000-0005-0000-0000-00004F450000}"/>
    <cellStyle name="Normal 3 6 6 2 2" xfId="21186" xr:uid="{00000000-0005-0000-0000-000050450000}"/>
    <cellStyle name="Normal 3 6 6 2 2 2" xfId="43638" xr:uid="{00000000-0005-0000-0000-000020A40000}"/>
    <cellStyle name="Normal 3 6 6 2 3" xfId="21187" xr:uid="{00000000-0005-0000-0000-000051450000}"/>
    <cellStyle name="Normal 3 6 6 2 3 2" xfId="43639" xr:uid="{00000000-0005-0000-0000-000021A40000}"/>
    <cellStyle name="Normal 3 6 6 2 4" xfId="21188" xr:uid="{00000000-0005-0000-0000-000052450000}"/>
    <cellStyle name="Normal 3 6 6 2 4 2" xfId="43640" xr:uid="{00000000-0005-0000-0000-000022A40000}"/>
    <cellStyle name="Normal 3 6 6 2 5" xfId="30344" xr:uid="{00000000-0005-0000-0000-00001FA40000}"/>
    <cellStyle name="Normal 3 6 6 3" xfId="9467" xr:uid="{00000000-0005-0000-0000-000053450000}"/>
    <cellStyle name="Normal 3 6 6 3 2" xfId="32116" xr:uid="{00000000-0005-0000-0000-000023A40000}"/>
    <cellStyle name="Normal 3 6 6 4" xfId="21189" xr:uid="{00000000-0005-0000-0000-000054450000}"/>
    <cellStyle name="Normal 3 6 6 4 2" xfId="43641" xr:uid="{00000000-0005-0000-0000-000024A40000}"/>
    <cellStyle name="Normal 3 6 6 5" xfId="21190" xr:uid="{00000000-0005-0000-0000-000055450000}"/>
    <cellStyle name="Normal 3 6 6 5 2" xfId="43642" xr:uid="{00000000-0005-0000-0000-000025A40000}"/>
    <cellStyle name="Normal 3 6 6 6" xfId="28512" xr:uid="{00000000-0005-0000-0000-00001EA40000}"/>
    <cellStyle name="Normal 3 6 7" xfId="3413" xr:uid="{00000000-0005-0000-0000-000056450000}"/>
    <cellStyle name="Normal 3 6 7 2" xfId="6856" xr:uid="{00000000-0005-0000-0000-000057450000}"/>
    <cellStyle name="Normal 3 6 8" xfId="6847" xr:uid="{00000000-0005-0000-0000-000058450000}"/>
    <cellStyle name="Normal 3 6 8 2" xfId="30337" xr:uid="{00000000-0005-0000-0000-000026A40000}"/>
    <cellStyle name="Normal 3 6 9" xfId="9460" xr:uid="{00000000-0005-0000-0000-000059450000}"/>
    <cellStyle name="Normal 3 6 9 2" xfId="32109" xr:uid="{00000000-0005-0000-0000-000027A40000}"/>
    <cellStyle name="Normal 3 7" xfId="3414" xr:uid="{00000000-0005-0000-0000-00005A450000}"/>
    <cellStyle name="Normal 3 7 2" xfId="3415" xr:uid="{00000000-0005-0000-0000-00005B450000}"/>
    <cellStyle name="Normal 3 7 2 2" xfId="6857" xr:uid="{00000000-0005-0000-0000-00005C450000}"/>
    <cellStyle name="Normal 3 8" xfId="3416" xr:uid="{00000000-0005-0000-0000-00005D450000}"/>
    <cellStyle name="Normal 3 8 2" xfId="3417" xr:uid="{00000000-0005-0000-0000-00005E450000}"/>
    <cellStyle name="Normal 3 8 2 2" xfId="6858" xr:uid="{00000000-0005-0000-0000-00005F450000}"/>
    <cellStyle name="Normal 3 9" xfId="3418" xr:uid="{00000000-0005-0000-0000-000060450000}"/>
    <cellStyle name="Normal 3 9 2" xfId="3419" xr:uid="{00000000-0005-0000-0000-000061450000}"/>
    <cellStyle name="Normal 3 9 2 2" xfId="6859" xr:uid="{00000000-0005-0000-0000-000062450000}"/>
    <cellStyle name="Normal 30" xfId="3420" xr:uid="{00000000-0005-0000-0000-000063450000}"/>
    <cellStyle name="Normal 30 2" xfId="3421" xr:uid="{00000000-0005-0000-0000-000064450000}"/>
    <cellStyle name="Normal 30 2 2" xfId="6860" xr:uid="{00000000-0005-0000-0000-000065450000}"/>
    <cellStyle name="Normal 31" xfId="3422" xr:uid="{00000000-0005-0000-0000-000066450000}"/>
    <cellStyle name="Normal 31 2" xfId="3423" xr:uid="{00000000-0005-0000-0000-000067450000}"/>
    <cellStyle name="Normal 31 2 2" xfId="6861" xr:uid="{00000000-0005-0000-0000-000068450000}"/>
    <cellStyle name="Normal 32" xfId="3424" xr:uid="{00000000-0005-0000-0000-000069450000}"/>
    <cellStyle name="Normal 32 2" xfId="3425" xr:uid="{00000000-0005-0000-0000-00006A450000}"/>
    <cellStyle name="Normal 32 2 2" xfId="6862" xr:uid="{00000000-0005-0000-0000-00006B450000}"/>
    <cellStyle name="Normal 33" xfId="3426" xr:uid="{00000000-0005-0000-0000-00006C450000}"/>
    <cellStyle name="Normal 33 2" xfId="3427" xr:uid="{00000000-0005-0000-0000-00006D450000}"/>
    <cellStyle name="Normal 33 2 2" xfId="6863" xr:uid="{00000000-0005-0000-0000-00006E450000}"/>
    <cellStyle name="Normal 34" xfId="3428" xr:uid="{00000000-0005-0000-0000-00006F450000}"/>
    <cellStyle name="Normal 35" xfId="3429" xr:uid="{00000000-0005-0000-0000-000070450000}"/>
    <cellStyle name="Normal 36" xfId="3430" xr:uid="{00000000-0005-0000-0000-000071450000}"/>
    <cellStyle name="Normal 36 2" xfId="3431" xr:uid="{00000000-0005-0000-0000-000072450000}"/>
    <cellStyle name="Normal 36 2 2" xfId="6864" xr:uid="{00000000-0005-0000-0000-000073450000}"/>
    <cellStyle name="Normal 37" xfId="3432" xr:uid="{00000000-0005-0000-0000-000074450000}"/>
    <cellStyle name="Normal 37 2" xfId="3433" xr:uid="{00000000-0005-0000-0000-000075450000}"/>
    <cellStyle name="Normal 37 2 2" xfId="6865" xr:uid="{00000000-0005-0000-0000-000076450000}"/>
    <cellStyle name="Normal 37 3" xfId="21191" xr:uid="{00000000-0005-0000-0000-000077450000}"/>
    <cellStyle name="Normal 37 3 2" xfId="21192" xr:uid="{00000000-0005-0000-0000-000078450000}"/>
    <cellStyle name="Normal 37 3 2 2" xfId="43643" xr:uid="{00000000-0005-0000-0000-000028A40000}"/>
    <cellStyle name="Normal 37 4" xfId="21193" xr:uid="{00000000-0005-0000-0000-000079450000}"/>
    <cellStyle name="Normal 37 4 2" xfId="43644" xr:uid="{00000000-0005-0000-0000-000029A40000}"/>
    <cellStyle name="Normal 38" xfId="3434" xr:uid="{00000000-0005-0000-0000-00007A450000}"/>
    <cellStyle name="Normal 38 10" xfId="28513" xr:uid="{00000000-0005-0000-0000-00002AA40000}"/>
    <cellStyle name="Normal 38 2" xfId="3435" xr:uid="{00000000-0005-0000-0000-00007B450000}"/>
    <cellStyle name="Normal 38 2 2" xfId="3436" xr:uid="{00000000-0005-0000-0000-00007C450000}"/>
    <cellStyle name="Normal 38 2 2 2" xfId="6868" xr:uid="{00000000-0005-0000-0000-00007D450000}"/>
    <cellStyle name="Normal 38 2 2 2 2" xfId="21194" xr:uid="{00000000-0005-0000-0000-00007E450000}"/>
    <cellStyle name="Normal 38 2 2 2 2 2" xfId="43645" xr:uid="{00000000-0005-0000-0000-00002EA40000}"/>
    <cellStyle name="Normal 38 2 2 2 3" xfId="21195" xr:uid="{00000000-0005-0000-0000-00007F450000}"/>
    <cellStyle name="Normal 38 2 2 2 3 2" xfId="43646" xr:uid="{00000000-0005-0000-0000-00002FA40000}"/>
    <cellStyle name="Normal 38 2 2 2 4" xfId="21196" xr:uid="{00000000-0005-0000-0000-000080450000}"/>
    <cellStyle name="Normal 38 2 2 2 4 2" xfId="43647" xr:uid="{00000000-0005-0000-0000-000030A40000}"/>
    <cellStyle name="Normal 38 2 2 2 5" xfId="30347" xr:uid="{00000000-0005-0000-0000-00002DA40000}"/>
    <cellStyle name="Normal 38 2 2 3" xfId="9470" xr:uid="{00000000-0005-0000-0000-000081450000}"/>
    <cellStyle name="Normal 38 2 2 3 2" xfId="32119" xr:uid="{00000000-0005-0000-0000-000031A40000}"/>
    <cellStyle name="Normal 38 2 2 4" xfId="21197" xr:uid="{00000000-0005-0000-0000-000082450000}"/>
    <cellStyle name="Normal 38 2 2 4 2" xfId="43648" xr:uid="{00000000-0005-0000-0000-000032A40000}"/>
    <cellStyle name="Normal 38 2 2 5" xfId="21198" xr:uid="{00000000-0005-0000-0000-000083450000}"/>
    <cellStyle name="Normal 38 2 2 5 2" xfId="43649" xr:uid="{00000000-0005-0000-0000-000033A40000}"/>
    <cellStyle name="Normal 38 2 2 6" xfId="28515" xr:uid="{00000000-0005-0000-0000-00002CA40000}"/>
    <cellStyle name="Normal 38 2 3" xfId="6867" xr:uid="{00000000-0005-0000-0000-000084450000}"/>
    <cellStyle name="Normal 38 2 3 2" xfId="21199" xr:uid="{00000000-0005-0000-0000-000085450000}"/>
    <cellStyle name="Normal 38 2 3 2 2" xfId="43650" xr:uid="{00000000-0005-0000-0000-000035A40000}"/>
    <cellStyle name="Normal 38 2 3 3" xfId="21200" xr:uid="{00000000-0005-0000-0000-000086450000}"/>
    <cellStyle name="Normal 38 2 3 3 2" xfId="43651" xr:uid="{00000000-0005-0000-0000-000036A40000}"/>
    <cellStyle name="Normal 38 2 3 4" xfId="21201" xr:uid="{00000000-0005-0000-0000-000087450000}"/>
    <cellStyle name="Normal 38 2 3 4 2" xfId="43652" xr:uid="{00000000-0005-0000-0000-000037A40000}"/>
    <cellStyle name="Normal 38 2 3 5" xfId="30346" xr:uid="{00000000-0005-0000-0000-000034A40000}"/>
    <cellStyle name="Normal 38 2 4" xfId="9469" xr:uid="{00000000-0005-0000-0000-000088450000}"/>
    <cellStyle name="Normal 38 2 4 2" xfId="32118" xr:uid="{00000000-0005-0000-0000-000038A40000}"/>
    <cellStyle name="Normal 38 2 5" xfId="21202" xr:uid="{00000000-0005-0000-0000-000089450000}"/>
    <cellStyle name="Normal 38 2 5 2" xfId="43653" xr:uid="{00000000-0005-0000-0000-000039A40000}"/>
    <cellStyle name="Normal 38 2 6" xfId="21203" xr:uid="{00000000-0005-0000-0000-00008A450000}"/>
    <cellStyle name="Normal 38 2 6 2" xfId="43654" xr:uid="{00000000-0005-0000-0000-00003AA40000}"/>
    <cellStyle name="Normal 38 2 7" xfId="28514" xr:uid="{00000000-0005-0000-0000-00002BA40000}"/>
    <cellStyle name="Normal 38 3" xfId="3437" xr:uid="{00000000-0005-0000-0000-00008B450000}"/>
    <cellStyle name="Normal 38 3 2" xfId="3438" xr:uid="{00000000-0005-0000-0000-00008C450000}"/>
    <cellStyle name="Normal 38 3 2 2" xfId="6870" xr:uid="{00000000-0005-0000-0000-00008D450000}"/>
    <cellStyle name="Normal 38 3 2 2 2" xfId="21204" xr:uid="{00000000-0005-0000-0000-00008E450000}"/>
    <cellStyle name="Normal 38 3 2 2 2 2" xfId="43655" xr:uid="{00000000-0005-0000-0000-00003EA40000}"/>
    <cellStyle name="Normal 38 3 2 2 3" xfId="21205" xr:uid="{00000000-0005-0000-0000-00008F450000}"/>
    <cellStyle name="Normal 38 3 2 2 3 2" xfId="43656" xr:uid="{00000000-0005-0000-0000-00003FA40000}"/>
    <cellStyle name="Normal 38 3 2 2 4" xfId="21206" xr:uid="{00000000-0005-0000-0000-000090450000}"/>
    <cellStyle name="Normal 38 3 2 2 4 2" xfId="43657" xr:uid="{00000000-0005-0000-0000-000040A40000}"/>
    <cellStyle name="Normal 38 3 2 2 5" xfId="30349" xr:uid="{00000000-0005-0000-0000-00003DA40000}"/>
    <cellStyle name="Normal 38 3 2 3" xfId="9472" xr:uid="{00000000-0005-0000-0000-000091450000}"/>
    <cellStyle name="Normal 38 3 2 3 2" xfId="32121" xr:uid="{00000000-0005-0000-0000-000041A40000}"/>
    <cellStyle name="Normal 38 3 2 4" xfId="21207" xr:uid="{00000000-0005-0000-0000-000092450000}"/>
    <cellStyle name="Normal 38 3 2 4 2" xfId="43658" xr:uid="{00000000-0005-0000-0000-000042A40000}"/>
    <cellStyle name="Normal 38 3 2 5" xfId="21208" xr:uid="{00000000-0005-0000-0000-000093450000}"/>
    <cellStyle name="Normal 38 3 2 5 2" xfId="43659" xr:uid="{00000000-0005-0000-0000-000043A40000}"/>
    <cellStyle name="Normal 38 3 2 6" xfId="28517" xr:uid="{00000000-0005-0000-0000-00003CA40000}"/>
    <cellStyle name="Normal 38 3 3" xfId="6869" xr:uid="{00000000-0005-0000-0000-000094450000}"/>
    <cellStyle name="Normal 38 3 3 2" xfId="21209" xr:uid="{00000000-0005-0000-0000-000095450000}"/>
    <cellStyle name="Normal 38 3 3 2 2" xfId="43660" xr:uid="{00000000-0005-0000-0000-000045A40000}"/>
    <cellStyle name="Normal 38 3 3 3" xfId="21210" xr:uid="{00000000-0005-0000-0000-000096450000}"/>
    <cellStyle name="Normal 38 3 3 3 2" xfId="43661" xr:uid="{00000000-0005-0000-0000-000046A40000}"/>
    <cellStyle name="Normal 38 3 3 4" xfId="21211" xr:uid="{00000000-0005-0000-0000-000097450000}"/>
    <cellStyle name="Normal 38 3 3 4 2" xfId="43662" xr:uid="{00000000-0005-0000-0000-000047A40000}"/>
    <cellStyle name="Normal 38 3 3 5" xfId="30348" xr:uid="{00000000-0005-0000-0000-000044A40000}"/>
    <cellStyle name="Normal 38 3 4" xfId="9471" xr:uid="{00000000-0005-0000-0000-000098450000}"/>
    <cellStyle name="Normal 38 3 4 2" xfId="32120" xr:uid="{00000000-0005-0000-0000-000048A40000}"/>
    <cellStyle name="Normal 38 3 5" xfId="21212" xr:uid="{00000000-0005-0000-0000-000099450000}"/>
    <cellStyle name="Normal 38 3 5 2" xfId="43663" xr:uid="{00000000-0005-0000-0000-000049A40000}"/>
    <cellStyle name="Normal 38 3 6" xfId="21213" xr:uid="{00000000-0005-0000-0000-00009A450000}"/>
    <cellStyle name="Normal 38 3 6 2" xfId="43664" xr:uid="{00000000-0005-0000-0000-00004AA40000}"/>
    <cellStyle name="Normal 38 3 7" xfId="28516" xr:uid="{00000000-0005-0000-0000-00003BA40000}"/>
    <cellStyle name="Normal 38 4" xfId="3439" xr:uid="{00000000-0005-0000-0000-00009B450000}"/>
    <cellStyle name="Normal 38 4 2" xfId="6871" xr:uid="{00000000-0005-0000-0000-00009C450000}"/>
    <cellStyle name="Normal 38 4 2 2" xfId="21214" xr:uid="{00000000-0005-0000-0000-00009D450000}"/>
    <cellStyle name="Normal 38 4 2 2 2" xfId="43665" xr:uid="{00000000-0005-0000-0000-00004DA40000}"/>
    <cellStyle name="Normal 38 4 2 3" xfId="21215" xr:uid="{00000000-0005-0000-0000-00009E450000}"/>
    <cellStyle name="Normal 38 4 2 3 2" xfId="43666" xr:uid="{00000000-0005-0000-0000-00004EA40000}"/>
    <cellStyle name="Normal 38 4 2 4" xfId="21216" xr:uid="{00000000-0005-0000-0000-00009F450000}"/>
    <cellStyle name="Normal 38 4 2 4 2" xfId="43667" xr:uid="{00000000-0005-0000-0000-00004FA40000}"/>
    <cellStyle name="Normal 38 4 2 5" xfId="30350" xr:uid="{00000000-0005-0000-0000-00004CA40000}"/>
    <cellStyle name="Normal 38 4 3" xfId="9473" xr:uid="{00000000-0005-0000-0000-0000A0450000}"/>
    <cellStyle name="Normal 38 4 3 2" xfId="32122" xr:uid="{00000000-0005-0000-0000-000050A40000}"/>
    <cellStyle name="Normal 38 4 4" xfId="21217" xr:uid="{00000000-0005-0000-0000-0000A1450000}"/>
    <cellStyle name="Normal 38 4 4 2" xfId="43668" xr:uid="{00000000-0005-0000-0000-000051A40000}"/>
    <cellStyle name="Normal 38 4 5" xfId="21218" xr:uid="{00000000-0005-0000-0000-0000A2450000}"/>
    <cellStyle name="Normal 38 4 5 2" xfId="43669" xr:uid="{00000000-0005-0000-0000-000052A40000}"/>
    <cellStyle name="Normal 38 4 6" xfId="28518" xr:uid="{00000000-0005-0000-0000-00004BA40000}"/>
    <cellStyle name="Normal 38 5" xfId="3440" xr:uid="{00000000-0005-0000-0000-0000A3450000}"/>
    <cellStyle name="Normal 38 5 2" xfId="6872" xr:uid="{00000000-0005-0000-0000-0000A4450000}"/>
    <cellStyle name="Normal 38 5 2 2" xfId="21219" xr:uid="{00000000-0005-0000-0000-0000A5450000}"/>
    <cellStyle name="Normal 38 5 2 2 2" xfId="43670" xr:uid="{00000000-0005-0000-0000-000055A40000}"/>
    <cellStyle name="Normal 38 5 2 3" xfId="21220" xr:uid="{00000000-0005-0000-0000-0000A6450000}"/>
    <cellStyle name="Normal 38 5 2 3 2" xfId="43671" xr:uid="{00000000-0005-0000-0000-000056A40000}"/>
    <cellStyle name="Normal 38 5 2 4" xfId="21221" xr:uid="{00000000-0005-0000-0000-0000A7450000}"/>
    <cellStyle name="Normal 38 5 2 4 2" xfId="43672" xr:uid="{00000000-0005-0000-0000-000057A40000}"/>
    <cellStyle name="Normal 38 5 2 5" xfId="30351" xr:uid="{00000000-0005-0000-0000-000054A40000}"/>
    <cellStyle name="Normal 38 5 3" xfId="9474" xr:uid="{00000000-0005-0000-0000-0000A8450000}"/>
    <cellStyle name="Normal 38 5 3 2" xfId="32123" xr:uid="{00000000-0005-0000-0000-000058A40000}"/>
    <cellStyle name="Normal 38 5 4" xfId="21222" xr:uid="{00000000-0005-0000-0000-0000A9450000}"/>
    <cellStyle name="Normal 38 5 4 2" xfId="43673" xr:uid="{00000000-0005-0000-0000-000059A40000}"/>
    <cellStyle name="Normal 38 5 5" xfId="21223" xr:uid="{00000000-0005-0000-0000-0000AA450000}"/>
    <cellStyle name="Normal 38 5 5 2" xfId="43674" xr:uid="{00000000-0005-0000-0000-00005AA40000}"/>
    <cellStyle name="Normal 38 5 6" xfId="28519" xr:uid="{00000000-0005-0000-0000-000053A40000}"/>
    <cellStyle name="Normal 38 6" xfId="6866" xr:uid="{00000000-0005-0000-0000-0000AB450000}"/>
    <cellStyle name="Normal 38 6 2" xfId="21224" xr:uid="{00000000-0005-0000-0000-0000AC450000}"/>
    <cellStyle name="Normal 38 6 2 2" xfId="43675" xr:uid="{00000000-0005-0000-0000-00005CA40000}"/>
    <cellStyle name="Normal 38 6 3" xfId="21225" xr:uid="{00000000-0005-0000-0000-0000AD450000}"/>
    <cellStyle name="Normal 38 6 3 2" xfId="43676" xr:uid="{00000000-0005-0000-0000-00005DA40000}"/>
    <cellStyle name="Normal 38 6 4" xfId="21226" xr:uid="{00000000-0005-0000-0000-0000AE450000}"/>
    <cellStyle name="Normal 38 6 4 2" xfId="43677" xr:uid="{00000000-0005-0000-0000-00005EA40000}"/>
    <cellStyle name="Normal 38 6 5" xfId="30345" xr:uid="{00000000-0005-0000-0000-00005BA40000}"/>
    <cellStyle name="Normal 38 7" xfId="9468" xr:uid="{00000000-0005-0000-0000-0000AF450000}"/>
    <cellStyle name="Normal 38 7 2" xfId="32117" xr:uid="{00000000-0005-0000-0000-00005FA40000}"/>
    <cellStyle name="Normal 38 8" xfId="21227" xr:uid="{00000000-0005-0000-0000-0000B0450000}"/>
    <cellStyle name="Normal 38 8 2" xfId="43678" xr:uid="{00000000-0005-0000-0000-000060A40000}"/>
    <cellStyle name="Normal 38 9" xfId="21228" xr:uid="{00000000-0005-0000-0000-0000B1450000}"/>
    <cellStyle name="Normal 38 9 2" xfId="43679" xr:uid="{00000000-0005-0000-0000-000061A40000}"/>
    <cellStyle name="Normal 39" xfId="3441" xr:uid="{00000000-0005-0000-0000-0000B2450000}"/>
    <cellStyle name="Normal 39 2" xfId="3442" xr:uid="{00000000-0005-0000-0000-0000B3450000}"/>
    <cellStyle name="Normal 39 2 2" xfId="6873" xr:uid="{00000000-0005-0000-0000-0000B4450000}"/>
    <cellStyle name="Normal 39 2 2 2" xfId="21229" xr:uid="{00000000-0005-0000-0000-0000B5450000}"/>
    <cellStyle name="Normal 39 2 2 2 2" xfId="43680" xr:uid="{00000000-0005-0000-0000-000064A40000}"/>
    <cellStyle name="Normal 39 2 2 3" xfId="21230" xr:uid="{00000000-0005-0000-0000-0000B6450000}"/>
    <cellStyle name="Normal 39 2 2 3 2" xfId="43681" xr:uid="{00000000-0005-0000-0000-000065A40000}"/>
    <cellStyle name="Normal 39 2 2 4" xfId="21231" xr:uid="{00000000-0005-0000-0000-0000B7450000}"/>
    <cellStyle name="Normal 39 2 2 4 2" xfId="43682" xr:uid="{00000000-0005-0000-0000-000066A40000}"/>
    <cellStyle name="Normal 39 2 2 5" xfId="30352" xr:uid="{00000000-0005-0000-0000-000063A40000}"/>
    <cellStyle name="Normal 39 2 3" xfId="9475" xr:uid="{00000000-0005-0000-0000-0000B8450000}"/>
    <cellStyle name="Normal 39 2 3 2" xfId="32124" xr:uid="{00000000-0005-0000-0000-000067A40000}"/>
    <cellStyle name="Normal 39 2 4" xfId="21232" xr:uid="{00000000-0005-0000-0000-0000B9450000}"/>
    <cellStyle name="Normal 39 2 4 2" xfId="43683" xr:uid="{00000000-0005-0000-0000-000068A40000}"/>
    <cellStyle name="Normal 39 2 5" xfId="21233" xr:uid="{00000000-0005-0000-0000-0000BA450000}"/>
    <cellStyle name="Normal 39 2 5 2" xfId="43684" xr:uid="{00000000-0005-0000-0000-000069A40000}"/>
    <cellStyle name="Normal 39 2 6" xfId="28520" xr:uid="{00000000-0005-0000-0000-000062A40000}"/>
    <cellStyle name="Normal 39 3" xfId="3443" xr:uid="{00000000-0005-0000-0000-0000BB450000}"/>
    <cellStyle name="Normal 39 3 2" xfId="6874" xr:uid="{00000000-0005-0000-0000-0000BC450000}"/>
    <cellStyle name="Normal 39 3 2 2" xfId="30353" xr:uid="{00000000-0005-0000-0000-00006BA40000}"/>
    <cellStyle name="Normal 39 3 3" xfId="9476" xr:uid="{00000000-0005-0000-0000-0000BD450000}"/>
    <cellStyle name="Normal 39 3 3 2" xfId="32125" xr:uid="{00000000-0005-0000-0000-00006CA40000}"/>
    <cellStyle name="Normal 39 3 4" xfId="21234" xr:uid="{00000000-0005-0000-0000-0000BE450000}"/>
    <cellStyle name="Normal 39 3 4 2" xfId="43685" xr:uid="{00000000-0005-0000-0000-00006DA40000}"/>
    <cellStyle name="Normal 39 3 5" xfId="28521" xr:uid="{00000000-0005-0000-0000-00006AA40000}"/>
    <cellStyle name="Normal 39 4" xfId="5115" xr:uid="{00000000-0005-0000-0000-0000BF450000}"/>
    <cellStyle name="Normal 39 5" xfId="21235" xr:uid="{00000000-0005-0000-0000-0000C0450000}"/>
    <cellStyle name="Normal 39 6" xfId="21236" xr:uid="{00000000-0005-0000-0000-0000C1450000}"/>
    <cellStyle name="Normal 39 6 2" xfId="43686" xr:uid="{00000000-0005-0000-0000-00006EA40000}"/>
    <cellStyle name="Normal 39 7" xfId="21237" xr:uid="{00000000-0005-0000-0000-0000C2450000}"/>
    <cellStyle name="Normal 39 7 2" xfId="43687" xr:uid="{00000000-0005-0000-0000-00006FA40000}"/>
    <cellStyle name="Normal 4" xfId="3444" xr:uid="{00000000-0005-0000-0000-0000C3450000}"/>
    <cellStyle name="Normal 4 10" xfId="3445" xr:uid="{00000000-0005-0000-0000-0000C4450000}"/>
    <cellStyle name="Normal 4 10 2" xfId="21238" xr:uid="{00000000-0005-0000-0000-0000C5450000}"/>
    <cellStyle name="Normal 4 10 2 2" xfId="21239" xr:uid="{00000000-0005-0000-0000-0000C6450000}"/>
    <cellStyle name="Normal 4 10 2 3" xfId="21240" xr:uid="{00000000-0005-0000-0000-0000C7450000}"/>
    <cellStyle name="Normal 4 10 2 3 2" xfId="21241" xr:uid="{00000000-0005-0000-0000-0000C8450000}"/>
    <cellStyle name="Normal 4 10 2 3 2 2" xfId="43690" xr:uid="{00000000-0005-0000-0000-000073A40000}"/>
    <cellStyle name="Normal 4 10 2 3 3" xfId="21242" xr:uid="{00000000-0005-0000-0000-0000C9450000}"/>
    <cellStyle name="Normal 4 10 2 3 3 2" xfId="43691" xr:uid="{00000000-0005-0000-0000-000074A40000}"/>
    <cellStyle name="Normal 4 10 2 3 4" xfId="43689" xr:uid="{00000000-0005-0000-0000-000072A40000}"/>
    <cellStyle name="Normal 4 10 2 4" xfId="43688" xr:uid="{00000000-0005-0000-0000-000071A40000}"/>
    <cellStyle name="Normal 4 10 3" xfId="21243" xr:uid="{00000000-0005-0000-0000-0000CA450000}"/>
    <cellStyle name="Normal 4 10 3 2" xfId="21244" xr:uid="{00000000-0005-0000-0000-0000CB450000}"/>
    <cellStyle name="Normal 4 10 3 2 2" xfId="43693" xr:uid="{00000000-0005-0000-0000-000076A40000}"/>
    <cellStyle name="Normal 4 10 3 3" xfId="21245" xr:uid="{00000000-0005-0000-0000-0000CC450000}"/>
    <cellStyle name="Normal 4 10 3 3 2" xfId="43694" xr:uid="{00000000-0005-0000-0000-000077A40000}"/>
    <cellStyle name="Normal 4 10 3 4" xfId="21246" xr:uid="{00000000-0005-0000-0000-0000CD450000}"/>
    <cellStyle name="Normal 4 10 3 4 2" xfId="43695" xr:uid="{00000000-0005-0000-0000-000078A40000}"/>
    <cellStyle name="Normal 4 10 3 5" xfId="43692" xr:uid="{00000000-0005-0000-0000-000075A40000}"/>
    <cellStyle name="Normal 4 10 4" xfId="21247" xr:uid="{00000000-0005-0000-0000-0000CE450000}"/>
    <cellStyle name="Normal 4 10 4 2" xfId="43696" xr:uid="{00000000-0005-0000-0000-000079A40000}"/>
    <cellStyle name="Normal 4 10 5" xfId="21248" xr:uid="{00000000-0005-0000-0000-0000CF450000}"/>
    <cellStyle name="Normal 4 10 5 2" xfId="43697" xr:uid="{00000000-0005-0000-0000-00007AA40000}"/>
    <cellStyle name="Normal 4 10 6" xfId="21249" xr:uid="{00000000-0005-0000-0000-0000D0450000}"/>
    <cellStyle name="Normal 4 10 6 2" xfId="43698" xr:uid="{00000000-0005-0000-0000-00007BA40000}"/>
    <cellStyle name="Normal 4 11" xfId="3446" xr:uid="{00000000-0005-0000-0000-0000D1450000}"/>
    <cellStyle name="Normal 4 11 2" xfId="21250" xr:uid="{00000000-0005-0000-0000-0000D2450000}"/>
    <cellStyle name="Normal 4 11 2 2" xfId="21251" xr:uid="{00000000-0005-0000-0000-0000D3450000}"/>
    <cellStyle name="Normal 4 11 2 2 2" xfId="43700" xr:uid="{00000000-0005-0000-0000-00007DA40000}"/>
    <cellStyle name="Normal 4 11 2 3" xfId="21252" xr:uid="{00000000-0005-0000-0000-0000D4450000}"/>
    <cellStyle name="Normal 4 11 2 3 2" xfId="43701" xr:uid="{00000000-0005-0000-0000-00007EA40000}"/>
    <cellStyle name="Normal 4 11 2 4" xfId="43699" xr:uid="{00000000-0005-0000-0000-00007CA40000}"/>
    <cellStyle name="Normal 4 12" xfId="3447" xr:uid="{00000000-0005-0000-0000-0000D5450000}"/>
    <cellStyle name="Normal 4 13" xfId="3448" xr:uid="{00000000-0005-0000-0000-0000D6450000}"/>
    <cellStyle name="Normal 4 14" xfId="3449" xr:uid="{00000000-0005-0000-0000-0000D7450000}"/>
    <cellStyle name="Normal 4 15" xfId="3450" xr:uid="{00000000-0005-0000-0000-0000D8450000}"/>
    <cellStyle name="Normal 4 16" xfId="3451" xr:uid="{00000000-0005-0000-0000-0000D9450000}"/>
    <cellStyle name="Normal 4 17" xfId="3452" xr:uid="{00000000-0005-0000-0000-0000DA450000}"/>
    <cellStyle name="Normal 4 18" xfId="3453" xr:uid="{00000000-0005-0000-0000-0000DB450000}"/>
    <cellStyle name="Normal 4 19" xfId="3454" xr:uid="{00000000-0005-0000-0000-0000DC450000}"/>
    <cellStyle name="Normal 4 2" xfId="3455" xr:uid="{00000000-0005-0000-0000-0000DD450000}"/>
    <cellStyle name="Normal 4 2 10" xfId="3456" xr:uid="{00000000-0005-0000-0000-0000DE450000}"/>
    <cellStyle name="Normal 4 2 10 10" xfId="28523" xr:uid="{00000000-0005-0000-0000-00007FA40000}"/>
    <cellStyle name="Normal 4 2 10 2" xfId="3457" xr:uid="{00000000-0005-0000-0000-0000DF450000}"/>
    <cellStyle name="Normal 4 2 10 2 2" xfId="3458" xr:uid="{00000000-0005-0000-0000-0000E0450000}"/>
    <cellStyle name="Normal 4 2 10 2 2 2" xfId="6878" xr:uid="{00000000-0005-0000-0000-0000E1450000}"/>
    <cellStyle name="Normal 4 2 10 2 2 2 2" xfId="21253" xr:uid="{00000000-0005-0000-0000-0000E2450000}"/>
    <cellStyle name="Normal 4 2 10 2 2 2 2 2" xfId="43702" xr:uid="{00000000-0005-0000-0000-000083A40000}"/>
    <cellStyle name="Normal 4 2 10 2 2 2 3" xfId="21254" xr:uid="{00000000-0005-0000-0000-0000E3450000}"/>
    <cellStyle name="Normal 4 2 10 2 2 2 3 2" xfId="43703" xr:uid="{00000000-0005-0000-0000-000084A40000}"/>
    <cellStyle name="Normal 4 2 10 2 2 2 4" xfId="21255" xr:uid="{00000000-0005-0000-0000-0000E4450000}"/>
    <cellStyle name="Normal 4 2 10 2 2 2 4 2" xfId="43704" xr:uid="{00000000-0005-0000-0000-000085A40000}"/>
    <cellStyle name="Normal 4 2 10 2 2 2 5" xfId="30357" xr:uid="{00000000-0005-0000-0000-000082A40000}"/>
    <cellStyle name="Normal 4 2 10 2 2 3" xfId="9480" xr:uid="{00000000-0005-0000-0000-0000E5450000}"/>
    <cellStyle name="Normal 4 2 10 2 2 3 2" xfId="32129" xr:uid="{00000000-0005-0000-0000-000086A40000}"/>
    <cellStyle name="Normal 4 2 10 2 2 4" xfId="21256" xr:uid="{00000000-0005-0000-0000-0000E6450000}"/>
    <cellStyle name="Normal 4 2 10 2 2 4 2" xfId="43705" xr:uid="{00000000-0005-0000-0000-000087A40000}"/>
    <cellStyle name="Normal 4 2 10 2 2 5" xfId="21257" xr:uid="{00000000-0005-0000-0000-0000E7450000}"/>
    <cellStyle name="Normal 4 2 10 2 2 5 2" xfId="43706" xr:uid="{00000000-0005-0000-0000-000088A40000}"/>
    <cellStyle name="Normal 4 2 10 2 2 6" xfId="28525" xr:uid="{00000000-0005-0000-0000-000081A40000}"/>
    <cellStyle name="Normal 4 2 10 2 3" xfId="6877" xr:uid="{00000000-0005-0000-0000-0000E8450000}"/>
    <cellStyle name="Normal 4 2 10 2 3 2" xfId="21258" xr:uid="{00000000-0005-0000-0000-0000E9450000}"/>
    <cellStyle name="Normal 4 2 10 2 3 2 2" xfId="43707" xr:uid="{00000000-0005-0000-0000-00008AA40000}"/>
    <cellStyle name="Normal 4 2 10 2 3 3" xfId="21259" xr:uid="{00000000-0005-0000-0000-0000EA450000}"/>
    <cellStyle name="Normal 4 2 10 2 3 3 2" xfId="43708" xr:uid="{00000000-0005-0000-0000-00008BA40000}"/>
    <cellStyle name="Normal 4 2 10 2 3 4" xfId="21260" xr:uid="{00000000-0005-0000-0000-0000EB450000}"/>
    <cellStyle name="Normal 4 2 10 2 3 4 2" xfId="43709" xr:uid="{00000000-0005-0000-0000-00008CA40000}"/>
    <cellStyle name="Normal 4 2 10 2 3 5" xfId="30356" xr:uid="{00000000-0005-0000-0000-000089A40000}"/>
    <cellStyle name="Normal 4 2 10 2 4" xfId="9479" xr:uid="{00000000-0005-0000-0000-0000EC450000}"/>
    <cellStyle name="Normal 4 2 10 2 4 2" xfId="32128" xr:uid="{00000000-0005-0000-0000-00008DA40000}"/>
    <cellStyle name="Normal 4 2 10 2 5" xfId="21261" xr:uid="{00000000-0005-0000-0000-0000ED450000}"/>
    <cellStyle name="Normal 4 2 10 2 5 2" xfId="43710" xr:uid="{00000000-0005-0000-0000-00008EA40000}"/>
    <cellStyle name="Normal 4 2 10 2 6" xfId="21262" xr:uid="{00000000-0005-0000-0000-0000EE450000}"/>
    <cellStyle name="Normal 4 2 10 2 6 2" xfId="43711" xr:uid="{00000000-0005-0000-0000-00008FA40000}"/>
    <cellStyle name="Normal 4 2 10 2 7" xfId="28524" xr:uid="{00000000-0005-0000-0000-000080A40000}"/>
    <cellStyle name="Normal 4 2 10 3" xfId="3459" xr:uid="{00000000-0005-0000-0000-0000EF450000}"/>
    <cellStyle name="Normal 4 2 10 3 2" xfId="3460" xr:uid="{00000000-0005-0000-0000-0000F0450000}"/>
    <cellStyle name="Normal 4 2 10 3 2 2" xfId="6880" xr:uid="{00000000-0005-0000-0000-0000F1450000}"/>
    <cellStyle name="Normal 4 2 10 3 2 2 2" xfId="21263" xr:uid="{00000000-0005-0000-0000-0000F2450000}"/>
    <cellStyle name="Normal 4 2 10 3 2 2 2 2" xfId="43712" xr:uid="{00000000-0005-0000-0000-000093A40000}"/>
    <cellStyle name="Normal 4 2 10 3 2 2 3" xfId="21264" xr:uid="{00000000-0005-0000-0000-0000F3450000}"/>
    <cellStyle name="Normal 4 2 10 3 2 2 3 2" xfId="43713" xr:uid="{00000000-0005-0000-0000-000094A40000}"/>
    <cellStyle name="Normal 4 2 10 3 2 2 4" xfId="21265" xr:uid="{00000000-0005-0000-0000-0000F4450000}"/>
    <cellStyle name="Normal 4 2 10 3 2 2 4 2" xfId="43714" xr:uid="{00000000-0005-0000-0000-000095A40000}"/>
    <cellStyle name="Normal 4 2 10 3 2 2 5" xfId="30359" xr:uid="{00000000-0005-0000-0000-000092A40000}"/>
    <cellStyle name="Normal 4 2 10 3 2 3" xfId="9482" xr:uid="{00000000-0005-0000-0000-0000F5450000}"/>
    <cellStyle name="Normal 4 2 10 3 2 3 2" xfId="32131" xr:uid="{00000000-0005-0000-0000-000096A40000}"/>
    <cellStyle name="Normal 4 2 10 3 2 4" xfId="21266" xr:uid="{00000000-0005-0000-0000-0000F6450000}"/>
    <cellStyle name="Normal 4 2 10 3 2 4 2" xfId="43715" xr:uid="{00000000-0005-0000-0000-000097A40000}"/>
    <cellStyle name="Normal 4 2 10 3 2 5" xfId="21267" xr:uid="{00000000-0005-0000-0000-0000F7450000}"/>
    <cellStyle name="Normal 4 2 10 3 2 5 2" xfId="43716" xr:uid="{00000000-0005-0000-0000-000098A40000}"/>
    <cellStyle name="Normal 4 2 10 3 2 6" xfId="28527" xr:uid="{00000000-0005-0000-0000-000091A40000}"/>
    <cellStyle name="Normal 4 2 10 3 3" xfId="6879" xr:uid="{00000000-0005-0000-0000-0000F8450000}"/>
    <cellStyle name="Normal 4 2 10 3 3 2" xfId="21268" xr:uid="{00000000-0005-0000-0000-0000F9450000}"/>
    <cellStyle name="Normal 4 2 10 3 3 2 2" xfId="43717" xr:uid="{00000000-0005-0000-0000-00009AA40000}"/>
    <cellStyle name="Normal 4 2 10 3 3 3" xfId="21269" xr:uid="{00000000-0005-0000-0000-0000FA450000}"/>
    <cellStyle name="Normal 4 2 10 3 3 3 2" xfId="43718" xr:uid="{00000000-0005-0000-0000-00009BA40000}"/>
    <cellStyle name="Normal 4 2 10 3 3 4" xfId="21270" xr:uid="{00000000-0005-0000-0000-0000FB450000}"/>
    <cellStyle name="Normal 4 2 10 3 3 4 2" xfId="43719" xr:uid="{00000000-0005-0000-0000-00009CA40000}"/>
    <cellStyle name="Normal 4 2 10 3 3 5" xfId="30358" xr:uid="{00000000-0005-0000-0000-000099A40000}"/>
    <cellStyle name="Normal 4 2 10 3 4" xfId="9481" xr:uid="{00000000-0005-0000-0000-0000FC450000}"/>
    <cellStyle name="Normal 4 2 10 3 4 2" xfId="32130" xr:uid="{00000000-0005-0000-0000-00009DA40000}"/>
    <cellStyle name="Normal 4 2 10 3 5" xfId="21271" xr:uid="{00000000-0005-0000-0000-0000FD450000}"/>
    <cellStyle name="Normal 4 2 10 3 5 2" xfId="43720" xr:uid="{00000000-0005-0000-0000-00009EA40000}"/>
    <cellStyle name="Normal 4 2 10 3 6" xfId="21272" xr:uid="{00000000-0005-0000-0000-0000FE450000}"/>
    <cellStyle name="Normal 4 2 10 3 6 2" xfId="43721" xr:uid="{00000000-0005-0000-0000-00009FA40000}"/>
    <cellStyle name="Normal 4 2 10 3 7" xfId="28526" xr:uid="{00000000-0005-0000-0000-000090A40000}"/>
    <cellStyle name="Normal 4 2 10 4" xfId="3461" xr:uid="{00000000-0005-0000-0000-0000FF450000}"/>
    <cellStyle name="Normal 4 2 10 4 2" xfId="6881" xr:uid="{00000000-0005-0000-0000-000000460000}"/>
    <cellStyle name="Normal 4 2 10 4 2 2" xfId="21273" xr:uid="{00000000-0005-0000-0000-000001460000}"/>
    <cellStyle name="Normal 4 2 10 4 2 2 2" xfId="43722" xr:uid="{00000000-0005-0000-0000-0000A2A40000}"/>
    <cellStyle name="Normal 4 2 10 4 2 3" xfId="21274" xr:uid="{00000000-0005-0000-0000-000002460000}"/>
    <cellStyle name="Normal 4 2 10 4 2 3 2" xfId="43723" xr:uid="{00000000-0005-0000-0000-0000A3A40000}"/>
    <cellStyle name="Normal 4 2 10 4 2 4" xfId="21275" xr:uid="{00000000-0005-0000-0000-000003460000}"/>
    <cellStyle name="Normal 4 2 10 4 2 4 2" xfId="43724" xr:uid="{00000000-0005-0000-0000-0000A4A40000}"/>
    <cellStyle name="Normal 4 2 10 4 2 5" xfId="30360" xr:uid="{00000000-0005-0000-0000-0000A1A40000}"/>
    <cellStyle name="Normal 4 2 10 4 3" xfId="9483" xr:uid="{00000000-0005-0000-0000-000004460000}"/>
    <cellStyle name="Normal 4 2 10 4 3 2" xfId="32132" xr:uid="{00000000-0005-0000-0000-0000A5A40000}"/>
    <cellStyle name="Normal 4 2 10 4 4" xfId="21276" xr:uid="{00000000-0005-0000-0000-000005460000}"/>
    <cellStyle name="Normal 4 2 10 4 4 2" xfId="43725" xr:uid="{00000000-0005-0000-0000-0000A6A40000}"/>
    <cellStyle name="Normal 4 2 10 4 5" xfId="21277" xr:uid="{00000000-0005-0000-0000-000006460000}"/>
    <cellStyle name="Normal 4 2 10 4 5 2" xfId="43726" xr:uid="{00000000-0005-0000-0000-0000A7A40000}"/>
    <cellStyle name="Normal 4 2 10 4 6" xfId="28528" xr:uid="{00000000-0005-0000-0000-0000A0A40000}"/>
    <cellStyle name="Normal 4 2 10 5" xfId="3462" xr:uid="{00000000-0005-0000-0000-000007460000}"/>
    <cellStyle name="Normal 4 2 10 5 2" xfId="6882" xr:uid="{00000000-0005-0000-0000-000008460000}"/>
    <cellStyle name="Normal 4 2 10 5 2 2" xfId="21278" xr:uid="{00000000-0005-0000-0000-000009460000}"/>
    <cellStyle name="Normal 4 2 10 5 2 2 2" xfId="43727" xr:uid="{00000000-0005-0000-0000-0000AAA40000}"/>
    <cellStyle name="Normal 4 2 10 5 2 3" xfId="21279" xr:uid="{00000000-0005-0000-0000-00000A460000}"/>
    <cellStyle name="Normal 4 2 10 5 2 3 2" xfId="43728" xr:uid="{00000000-0005-0000-0000-0000ABA40000}"/>
    <cellStyle name="Normal 4 2 10 5 2 4" xfId="21280" xr:uid="{00000000-0005-0000-0000-00000B460000}"/>
    <cellStyle name="Normal 4 2 10 5 2 4 2" xfId="43729" xr:uid="{00000000-0005-0000-0000-0000ACA40000}"/>
    <cellStyle name="Normal 4 2 10 5 2 5" xfId="30361" xr:uid="{00000000-0005-0000-0000-0000A9A40000}"/>
    <cellStyle name="Normal 4 2 10 5 3" xfId="9484" xr:uid="{00000000-0005-0000-0000-00000C460000}"/>
    <cellStyle name="Normal 4 2 10 5 3 2" xfId="32133" xr:uid="{00000000-0005-0000-0000-0000ADA40000}"/>
    <cellStyle name="Normal 4 2 10 5 4" xfId="21281" xr:uid="{00000000-0005-0000-0000-00000D460000}"/>
    <cellStyle name="Normal 4 2 10 5 4 2" xfId="43730" xr:uid="{00000000-0005-0000-0000-0000AEA40000}"/>
    <cellStyle name="Normal 4 2 10 5 5" xfId="21282" xr:uid="{00000000-0005-0000-0000-00000E460000}"/>
    <cellStyle name="Normal 4 2 10 5 5 2" xfId="43731" xr:uid="{00000000-0005-0000-0000-0000AFA40000}"/>
    <cellStyle name="Normal 4 2 10 5 6" xfId="28529" xr:uid="{00000000-0005-0000-0000-0000A8A40000}"/>
    <cellStyle name="Normal 4 2 10 6" xfId="6876" xr:uid="{00000000-0005-0000-0000-00000F460000}"/>
    <cellStyle name="Normal 4 2 10 6 2" xfId="21283" xr:uid="{00000000-0005-0000-0000-000010460000}"/>
    <cellStyle name="Normal 4 2 10 6 2 2" xfId="43732" xr:uid="{00000000-0005-0000-0000-0000B1A40000}"/>
    <cellStyle name="Normal 4 2 10 6 3" xfId="21284" xr:uid="{00000000-0005-0000-0000-000011460000}"/>
    <cellStyle name="Normal 4 2 10 6 3 2" xfId="43733" xr:uid="{00000000-0005-0000-0000-0000B2A40000}"/>
    <cellStyle name="Normal 4 2 10 6 4" xfId="21285" xr:uid="{00000000-0005-0000-0000-000012460000}"/>
    <cellStyle name="Normal 4 2 10 6 4 2" xfId="43734" xr:uid="{00000000-0005-0000-0000-0000B3A40000}"/>
    <cellStyle name="Normal 4 2 10 6 5" xfId="30355" xr:uid="{00000000-0005-0000-0000-0000B0A40000}"/>
    <cellStyle name="Normal 4 2 10 7" xfId="9478" xr:uid="{00000000-0005-0000-0000-000013460000}"/>
    <cellStyle name="Normal 4 2 10 7 2" xfId="32127" xr:uid="{00000000-0005-0000-0000-0000B4A40000}"/>
    <cellStyle name="Normal 4 2 10 8" xfId="21286" xr:uid="{00000000-0005-0000-0000-000014460000}"/>
    <cellStyle name="Normal 4 2 10 8 2" xfId="43735" xr:uid="{00000000-0005-0000-0000-0000B5A40000}"/>
    <cellStyle name="Normal 4 2 10 9" xfId="21287" xr:uid="{00000000-0005-0000-0000-000015460000}"/>
    <cellStyle name="Normal 4 2 10 9 2" xfId="43736" xr:uid="{00000000-0005-0000-0000-0000B6A40000}"/>
    <cellStyle name="Normal 4 2 11" xfId="3463" xr:uid="{00000000-0005-0000-0000-000016460000}"/>
    <cellStyle name="Normal 4 2 11 10" xfId="28530" xr:uid="{00000000-0005-0000-0000-0000B7A40000}"/>
    <cellStyle name="Normal 4 2 11 2" xfId="3464" xr:uid="{00000000-0005-0000-0000-000017460000}"/>
    <cellStyle name="Normal 4 2 11 2 2" xfId="3465" xr:uid="{00000000-0005-0000-0000-000018460000}"/>
    <cellStyle name="Normal 4 2 11 2 2 2" xfId="6885" xr:uid="{00000000-0005-0000-0000-000019460000}"/>
    <cellStyle name="Normal 4 2 11 2 2 2 2" xfId="21288" xr:uid="{00000000-0005-0000-0000-00001A460000}"/>
    <cellStyle name="Normal 4 2 11 2 2 2 2 2" xfId="43737" xr:uid="{00000000-0005-0000-0000-0000BBA40000}"/>
    <cellStyle name="Normal 4 2 11 2 2 2 3" xfId="21289" xr:uid="{00000000-0005-0000-0000-00001B460000}"/>
    <cellStyle name="Normal 4 2 11 2 2 2 3 2" xfId="43738" xr:uid="{00000000-0005-0000-0000-0000BCA40000}"/>
    <cellStyle name="Normal 4 2 11 2 2 2 4" xfId="21290" xr:uid="{00000000-0005-0000-0000-00001C460000}"/>
    <cellStyle name="Normal 4 2 11 2 2 2 4 2" xfId="43739" xr:uid="{00000000-0005-0000-0000-0000BDA40000}"/>
    <cellStyle name="Normal 4 2 11 2 2 2 5" xfId="30364" xr:uid="{00000000-0005-0000-0000-0000BAA40000}"/>
    <cellStyle name="Normal 4 2 11 2 2 3" xfId="9487" xr:uid="{00000000-0005-0000-0000-00001D460000}"/>
    <cellStyle name="Normal 4 2 11 2 2 3 2" xfId="32136" xr:uid="{00000000-0005-0000-0000-0000BEA40000}"/>
    <cellStyle name="Normal 4 2 11 2 2 4" xfId="21291" xr:uid="{00000000-0005-0000-0000-00001E460000}"/>
    <cellStyle name="Normal 4 2 11 2 2 4 2" xfId="43740" xr:uid="{00000000-0005-0000-0000-0000BFA40000}"/>
    <cellStyle name="Normal 4 2 11 2 2 5" xfId="21292" xr:uid="{00000000-0005-0000-0000-00001F460000}"/>
    <cellStyle name="Normal 4 2 11 2 2 5 2" xfId="43741" xr:uid="{00000000-0005-0000-0000-0000C0A40000}"/>
    <cellStyle name="Normal 4 2 11 2 2 6" xfId="28532" xr:uid="{00000000-0005-0000-0000-0000B9A40000}"/>
    <cellStyle name="Normal 4 2 11 2 3" xfId="6884" xr:uid="{00000000-0005-0000-0000-000020460000}"/>
    <cellStyle name="Normal 4 2 11 2 3 2" xfId="21293" xr:uid="{00000000-0005-0000-0000-000021460000}"/>
    <cellStyle name="Normal 4 2 11 2 3 2 2" xfId="43742" xr:uid="{00000000-0005-0000-0000-0000C2A40000}"/>
    <cellStyle name="Normal 4 2 11 2 3 3" xfId="21294" xr:uid="{00000000-0005-0000-0000-000022460000}"/>
    <cellStyle name="Normal 4 2 11 2 3 3 2" xfId="43743" xr:uid="{00000000-0005-0000-0000-0000C3A40000}"/>
    <cellStyle name="Normal 4 2 11 2 3 4" xfId="21295" xr:uid="{00000000-0005-0000-0000-000023460000}"/>
    <cellStyle name="Normal 4 2 11 2 3 4 2" xfId="43744" xr:uid="{00000000-0005-0000-0000-0000C4A40000}"/>
    <cellStyle name="Normal 4 2 11 2 3 5" xfId="30363" xr:uid="{00000000-0005-0000-0000-0000C1A40000}"/>
    <cellStyle name="Normal 4 2 11 2 4" xfId="9486" xr:uid="{00000000-0005-0000-0000-000024460000}"/>
    <cellStyle name="Normal 4 2 11 2 4 2" xfId="32135" xr:uid="{00000000-0005-0000-0000-0000C5A40000}"/>
    <cellStyle name="Normal 4 2 11 2 5" xfId="21296" xr:uid="{00000000-0005-0000-0000-000025460000}"/>
    <cellStyle name="Normal 4 2 11 2 5 2" xfId="43745" xr:uid="{00000000-0005-0000-0000-0000C6A40000}"/>
    <cellStyle name="Normal 4 2 11 2 6" xfId="21297" xr:uid="{00000000-0005-0000-0000-000026460000}"/>
    <cellStyle name="Normal 4 2 11 2 6 2" xfId="43746" xr:uid="{00000000-0005-0000-0000-0000C7A40000}"/>
    <cellStyle name="Normal 4 2 11 2 7" xfId="28531" xr:uid="{00000000-0005-0000-0000-0000B8A40000}"/>
    <cellStyle name="Normal 4 2 11 3" xfId="3466" xr:uid="{00000000-0005-0000-0000-000027460000}"/>
    <cellStyle name="Normal 4 2 11 3 2" xfId="3467" xr:uid="{00000000-0005-0000-0000-000028460000}"/>
    <cellStyle name="Normal 4 2 11 3 2 2" xfId="6887" xr:uid="{00000000-0005-0000-0000-000029460000}"/>
    <cellStyle name="Normal 4 2 11 3 2 2 2" xfId="21298" xr:uid="{00000000-0005-0000-0000-00002A460000}"/>
    <cellStyle name="Normal 4 2 11 3 2 2 2 2" xfId="43747" xr:uid="{00000000-0005-0000-0000-0000CBA40000}"/>
    <cellStyle name="Normal 4 2 11 3 2 2 3" xfId="21299" xr:uid="{00000000-0005-0000-0000-00002B460000}"/>
    <cellStyle name="Normal 4 2 11 3 2 2 3 2" xfId="43748" xr:uid="{00000000-0005-0000-0000-0000CCA40000}"/>
    <cellStyle name="Normal 4 2 11 3 2 2 4" xfId="21300" xr:uid="{00000000-0005-0000-0000-00002C460000}"/>
    <cellStyle name="Normal 4 2 11 3 2 2 4 2" xfId="43749" xr:uid="{00000000-0005-0000-0000-0000CDA40000}"/>
    <cellStyle name="Normal 4 2 11 3 2 2 5" xfId="30366" xr:uid="{00000000-0005-0000-0000-0000CAA40000}"/>
    <cellStyle name="Normal 4 2 11 3 2 3" xfId="9489" xr:uid="{00000000-0005-0000-0000-00002D460000}"/>
    <cellStyle name="Normal 4 2 11 3 2 3 2" xfId="32138" xr:uid="{00000000-0005-0000-0000-0000CEA40000}"/>
    <cellStyle name="Normal 4 2 11 3 2 4" xfId="21301" xr:uid="{00000000-0005-0000-0000-00002E460000}"/>
    <cellStyle name="Normal 4 2 11 3 2 4 2" xfId="43750" xr:uid="{00000000-0005-0000-0000-0000CFA40000}"/>
    <cellStyle name="Normal 4 2 11 3 2 5" xfId="21302" xr:uid="{00000000-0005-0000-0000-00002F460000}"/>
    <cellStyle name="Normal 4 2 11 3 2 5 2" xfId="43751" xr:uid="{00000000-0005-0000-0000-0000D0A40000}"/>
    <cellStyle name="Normal 4 2 11 3 2 6" xfId="28534" xr:uid="{00000000-0005-0000-0000-0000C9A40000}"/>
    <cellStyle name="Normal 4 2 11 3 3" xfId="6886" xr:uid="{00000000-0005-0000-0000-000030460000}"/>
    <cellStyle name="Normal 4 2 11 3 3 2" xfId="21303" xr:uid="{00000000-0005-0000-0000-000031460000}"/>
    <cellStyle name="Normal 4 2 11 3 3 2 2" xfId="43752" xr:uid="{00000000-0005-0000-0000-0000D2A40000}"/>
    <cellStyle name="Normal 4 2 11 3 3 3" xfId="21304" xr:uid="{00000000-0005-0000-0000-000032460000}"/>
    <cellStyle name="Normal 4 2 11 3 3 3 2" xfId="43753" xr:uid="{00000000-0005-0000-0000-0000D3A40000}"/>
    <cellStyle name="Normal 4 2 11 3 3 4" xfId="21305" xr:uid="{00000000-0005-0000-0000-000033460000}"/>
    <cellStyle name="Normal 4 2 11 3 3 4 2" xfId="43754" xr:uid="{00000000-0005-0000-0000-0000D4A40000}"/>
    <cellStyle name="Normal 4 2 11 3 3 5" xfId="30365" xr:uid="{00000000-0005-0000-0000-0000D1A40000}"/>
    <cellStyle name="Normal 4 2 11 3 4" xfId="9488" xr:uid="{00000000-0005-0000-0000-000034460000}"/>
    <cellStyle name="Normal 4 2 11 3 4 2" xfId="32137" xr:uid="{00000000-0005-0000-0000-0000D5A40000}"/>
    <cellStyle name="Normal 4 2 11 3 5" xfId="21306" xr:uid="{00000000-0005-0000-0000-000035460000}"/>
    <cellStyle name="Normal 4 2 11 3 5 2" xfId="43755" xr:uid="{00000000-0005-0000-0000-0000D6A40000}"/>
    <cellStyle name="Normal 4 2 11 3 6" xfId="21307" xr:uid="{00000000-0005-0000-0000-000036460000}"/>
    <cellStyle name="Normal 4 2 11 3 6 2" xfId="43756" xr:uid="{00000000-0005-0000-0000-0000D7A40000}"/>
    <cellStyle name="Normal 4 2 11 3 7" xfId="28533" xr:uid="{00000000-0005-0000-0000-0000C8A40000}"/>
    <cellStyle name="Normal 4 2 11 4" xfId="3468" xr:uid="{00000000-0005-0000-0000-000037460000}"/>
    <cellStyle name="Normal 4 2 11 4 2" xfId="6888" xr:uid="{00000000-0005-0000-0000-000038460000}"/>
    <cellStyle name="Normal 4 2 11 4 2 2" xfId="21308" xr:uid="{00000000-0005-0000-0000-000039460000}"/>
    <cellStyle name="Normal 4 2 11 4 2 2 2" xfId="43757" xr:uid="{00000000-0005-0000-0000-0000DAA40000}"/>
    <cellStyle name="Normal 4 2 11 4 2 3" xfId="21309" xr:uid="{00000000-0005-0000-0000-00003A460000}"/>
    <cellStyle name="Normal 4 2 11 4 2 3 2" xfId="43758" xr:uid="{00000000-0005-0000-0000-0000DBA40000}"/>
    <cellStyle name="Normal 4 2 11 4 2 4" xfId="21310" xr:uid="{00000000-0005-0000-0000-00003B460000}"/>
    <cellStyle name="Normal 4 2 11 4 2 4 2" xfId="43759" xr:uid="{00000000-0005-0000-0000-0000DCA40000}"/>
    <cellStyle name="Normal 4 2 11 4 2 5" xfId="30367" xr:uid="{00000000-0005-0000-0000-0000D9A40000}"/>
    <cellStyle name="Normal 4 2 11 4 3" xfId="9490" xr:uid="{00000000-0005-0000-0000-00003C460000}"/>
    <cellStyle name="Normal 4 2 11 4 3 2" xfId="32139" xr:uid="{00000000-0005-0000-0000-0000DDA40000}"/>
    <cellStyle name="Normal 4 2 11 4 4" xfId="21311" xr:uid="{00000000-0005-0000-0000-00003D460000}"/>
    <cellStyle name="Normal 4 2 11 4 4 2" xfId="43760" xr:uid="{00000000-0005-0000-0000-0000DEA40000}"/>
    <cellStyle name="Normal 4 2 11 4 5" xfId="21312" xr:uid="{00000000-0005-0000-0000-00003E460000}"/>
    <cellStyle name="Normal 4 2 11 4 5 2" xfId="43761" xr:uid="{00000000-0005-0000-0000-0000DFA40000}"/>
    <cellStyle name="Normal 4 2 11 4 6" xfId="28535" xr:uid="{00000000-0005-0000-0000-0000D8A40000}"/>
    <cellStyle name="Normal 4 2 11 5" xfId="3469" xr:uid="{00000000-0005-0000-0000-00003F460000}"/>
    <cellStyle name="Normal 4 2 11 5 2" xfId="6889" xr:uid="{00000000-0005-0000-0000-000040460000}"/>
    <cellStyle name="Normal 4 2 11 5 2 2" xfId="21313" xr:uid="{00000000-0005-0000-0000-000041460000}"/>
    <cellStyle name="Normal 4 2 11 5 2 2 2" xfId="43762" xr:uid="{00000000-0005-0000-0000-0000E2A40000}"/>
    <cellStyle name="Normal 4 2 11 5 2 3" xfId="21314" xr:uid="{00000000-0005-0000-0000-000042460000}"/>
    <cellStyle name="Normal 4 2 11 5 2 3 2" xfId="43763" xr:uid="{00000000-0005-0000-0000-0000E3A40000}"/>
    <cellStyle name="Normal 4 2 11 5 2 4" xfId="21315" xr:uid="{00000000-0005-0000-0000-000043460000}"/>
    <cellStyle name="Normal 4 2 11 5 2 4 2" xfId="43764" xr:uid="{00000000-0005-0000-0000-0000E4A40000}"/>
    <cellStyle name="Normal 4 2 11 5 2 5" xfId="30368" xr:uid="{00000000-0005-0000-0000-0000E1A40000}"/>
    <cellStyle name="Normal 4 2 11 5 3" xfId="9491" xr:uid="{00000000-0005-0000-0000-000044460000}"/>
    <cellStyle name="Normal 4 2 11 5 3 2" xfId="32140" xr:uid="{00000000-0005-0000-0000-0000E5A40000}"/>
    <cellStyle name="Normal 4 2 11 5 4" xfId="21316" xr:uid="{00000000-0005-0000-0000-000045460000}"/>
    <cellStyle name="Normal 4 2 11 5 4 2" xfId="43765" xr:uid="{00000000-0005-0000-0000-0000E6A40000}"/>
    <cellStyle name="Normal 4 2 11 5 5" xfId="21317" xr:uid="{00000000-0005-0000-0000-000046460000}"/>
    <cellStyle name="Normal 4 2 11 5 5 2" xfId="43766" xr:uid="{00000000-0005-0000-0000-0000E7A40000}"/>
    <cellStyle name="Normal 4 2 11 5 6" xfId="28536" xr:uid="{00000000-0005-0000-0000-0000E0A40000}"/>
    <cellStyle name="Normal 4 2 11 6" xfId="6883" xr:uid="{00000000-0005-0000-0000-000047460000}"/>
    <cellStyle name="Normal 4 2 11 6 2" xfId="21318" xr:uid="{00000000-0005-0000-0000-000048460000}"/>
    <cellStyle name="Normal 4 2 11 6 2 2" xfId="43767" xr:uid="{00000000-0005-0000-0000-0000E9A40000}"/>
    <cellStyle name="Normal 4 2 11 6 3" xfId="21319" xr:uid="{00000000-0005-0000-0000-000049460000}"/>
    <cellStyle name="Normal 4 2 11 6 3 2" xfId="43768" xr:uid="{00000000-0005-0000-0000-0000EAA40000}"/>
    <cellStyle name="Normal 4 2 11 6 4" xfId="21320" xr:uid="{00000000-0005-0000-0000-00004A460000}"/>
    <cellStyle name="Normal 4 2 11 6 4 2" xfId="43769" xr:uid="{00000000-0005-0000-0000-0000EBA40000}"/>
    <cellStyle name="Normal 4 2 11 6 5" xfId="30362" xr:uid="{00000000-0005-0000-0000-0000E8A40000}"/>
    <cellStyle name="Normal 4 2 11 7" xfId="9485" xr:uid="{00000000-0005-0000-0000-00004B460000}"/>
    <cellStyle name="Normal 4 2 11 7 2" xfId="32134" xr:uid="{00000000-0005-0000-0000-0000ECA40000}"/>
    <cellStyle name="Normal 4 2 11 8" xfId="21321" xr:uid="{00000000-0005-0000-0000-00004C460000}"/>
    <cellStyle name="Normal 4 2 11 8 2" xfId="43770" xr:uid="{00000000-0005-0000-0000-0000EDA40000}"/>
    <cellStyle name="Normal 4 2 11 9" xfId="21322" xr:uid="{00000000-0005-0000-0000-00004D460000}"/>
    <cellStyle name="Normal 4 2 11 9 2" xfId="43771" xr:uid="{00000000-0005-0000-0000-0000EEA40000}"/>
    <cellStyle name="Normal 4 2 12" xfId="3470" xr:uid="{00000000-0005-0000-0000-00004E460000}"/>
    <cellStyle name="Normal 4 2 12 2" xfId="3471" xr:uid="{00000000-0005-0000-0000-00004F460000}"/>
    <cellStyle name="Normal 4 2 12 2 2" xfId="6891" xr:uid="{00000000-0005-0000-0000-000050460000}"/>
    <cellStyle name="Normal 4 2 12 2 2 2" xfId="21323" xr:uid="{00000000-0005-0000-0000-000051460000}"/>
    <cellStyle name="Normal 4 2 12 2 2 2 2" xfId="43772" xr:uid="{00000000-0005-0000-0000-0000F2A40000}"/>
    <cellStyle name="Normal 4 2 12 2 2 3" xfId="21324" xr:uid="{00000000-0005-0000-0000-000052460000}"/>
    <cellStyle name="Normal 4 2 12 2 2 3 2" xfId="43773" xr:uid="{00000000-0005-0000-0000-0000F3A40000}"/>
    <cellStyle name="Normal 4 2 12 2 2 4" xfId="21325" xr:uid="{00000000-0005-0000-0000-000053460000}"/>
    <cellStyle name="Normal 4 2 12 2 2 4 2" xfId="43774" xr:uid="{00000000-0005-0000-0000-0000F4A40000}"/>
    <cellStyle name="Normal 4 2 12 2 2 5" xfId="30370" xr:uid="{00000000-0005-0000-0000-0000F1A40000}"/>
    <cellStyle name="Normal 4 2 12 2 3" xfId="9493" xr:uid="{00000000-0005-0000-0000-000054460000}"/>
    <cellStyle name="Normal 4 2 12 2 3 2" xfId="32142" xr:uid="{00000000-0005-0000-0000-0000F5A40000}"/>
    <cellStyle name="Normal 4 2 12 2 4" xfId="21326" xr:uid="{00000000-0005-0000-0000-000055460000}"/>
    <cellStyle name="Normal 4 2 12 2 4 2" xfId="43775" xr:uid="{00000000-0005-0000-0000-0000F6A40000}"/>
    <cellStyle name="Normal 4 2 12 2 5" xfId="21327" xr:uid="{00000000-0005-0000-0000-000056460000}"/>
    <cellStyle name="Normal 4 2 12 2 5 2" xfId="43776" xr:uid="{00000000-0005-0000-0000-0000F7A40000}"/>
    <cellStyle name="Normal 4 2 12 2 6" xfId="28538" xr:uid="{00000000-0005-0000-0000-0000F0A40000}"/>
    <cellStyle name="Normal 4 2 12 3" xfId="6890" xr:uid="{00000000-0005-0000-0000-000057460000}"/>
    <cellStyle name="Normal 4 2 12 3 2" xfId="21328" xr:uid="{00000000-0005-0000-0000-000058460000}"/>
    <cellStyle name="Normal 4 2 12 3 2 2" xfId="43777" xr:uid="{00000000-0005-0000-0000-0000F9A40000}"/>
    <cellStyle name="Normal 4 2 12 3 3" xfId="21329" xr:uid="{00000000-0005-0000-0000-000059460000}"/>
    <cellStyle name="Normal 4 2 12 3 3 2" xfId="43778" xr:uid="{00000000-0005-0000-0000-0000FAA40000}"/>
    <cellStyle name="Normal 4 2 12 3 4" xfId="21330" xr:uid="{00000000-0005-0000-0000-00005A460000}"/>
    <cellStyle name="Normal 4 2 12 3 4 2" xfId="43779" xr:uid="{00000000-0005-0000-0000-0000FBA40000}"/>
    <cellStyle name="Normal 4 2 12 3 5" xfId="30369" xr:uid="{00000000-0005-0000-0000-0000F8A40000}"/>
    <cellStyle name="Normal 4 2 12 4" xfId="9492" xr:uid="{00000000-0005-0000-0000-00005B460000}"/>
    <cellStyle name="Normal 4 2 12 4 2" xfId="32141" xr:uid="{00000000-0005-0000-0000-0000FCA40000}"/>
    <cellStyle name="Normal 4 2 12 5" xfId="21331" xr:uid="{00000000-0005-0000-0000-00005C460000}"/>
    <cellStyle name="Normal 4 2 12 5 2" xfId="43780" xr:uid="{00000000-0005-0000-0000-0000FDA40000}"/>
    <cellStyle name="Normal 4 2 12 6" xfId="21332" xr:uid="{00000000-0005-0000-0000-00005D460000}"/>
    <cellStyle name="Normal 4 2 12 6 2" xfId="43781" xr:uid="{00000000-0005-0000-0000-0000FEA40000}"/>
    <cellStyle name="Normal 4 2 12 7" xfId="28537" xr:uid="{00000000-0005-0000-0000-0000EFA40000}"/>
    <cellStyle name="Normal 4 2 13" xfId="4879" xr:uid="{00000000-0005-0000-0000-00005E460000}"/>
    <cellStyle name="Normal 4 2 13 2" xfId="21333" xr:uid="{00000000-0005-0000-0000-00005F460000}"/>
    <cellStyle name="Normal 4 2 13 3" xfId="21334" xr:uid="{00000000-0005-0000-0000-000060460000}"/>
    <cellStyle name="Normal 4 2 13 3 2" xfId="21335" xr:uid="{00000000-0005-0000-0000-000061460000}"/>
    <cellStyle name="Normal 4 2 13 3 2 2" xfId="43783" xr:uid="{00000000-0005-0000-0000-000000A50000}"/>
    <cellStyle name="Normal 4 2 13 3 3" xfId="21336" xr:uid="{00000000-0005-0000-0000-000062460000}"/>
    <cellStyle name="Normal 4 2 13 3 3 2" xfId="43784" xr:uid="{00000000-0005-0000-0000-000001A50000}"/>
    <cellStyle name="Normal 4 2 13 3 4" xfId="43782" xr:uid="{00000000-0005-0000-0000-0000FFA40000}"/>
    <cellStyle name="Normal 4 2 14" xfId="5059" xr:uid="{00000000-0005-0000-0000-000063460000}"/>
    <cellStyle name="Normal 4 2 14 2" xfId="21337" xr:uid="{00000000-0005-0000-0000-000064460000}"/>
    <cellStyle name="Normal 4 2 14 2 2" xfId="43785" xr:uid="{00000000-0005-0000-0000-000002A50000}"/>
    <cellStyle name="Normal 4 2 14 3" xfId="21338" xr:uid="{00000000-0005-0000-0000-000065460000}"/>
    <cellStyle name="Normal 4 2 14 3 2" xfId="43786" xr:uid="{00000000-0005-0000-0000-000003A50000}"/>
    <cellStyle name="Normal 4 2 14 4" xfId="21339" xr:uid="{00000000-0005-0000-0000-000066460000}"/>
    <cellStyle name="Normal 4 2 14 4 2" xfId="43787" xr:uid="{00000000-0005-0000-0000-000004A50000}"/>
    <cellStyle name="Normal 4 2 15" xfId="21340" xr:uid="{00000000-0005-0000-0000-000067460000}"/>
    <cellStyle name="Normal 4 2 15 2" xfId="43788" xr:uid="{00000000-0005-0000-0000-000005A50000}"/>
    <cellStyle name="Normal 4 2 16" xfId="21341" xr:uid="{00000000-0005-0000-0000-000068460000}"/>
    <cellStyle name="Normal 4 2 16 2" xfId="43789" xr:uid="{00000000-0005-0000-0000-000006A50000}"/>
    <cellStyle name="Normal 4 2 17" xfId="21342" xr:uid="{00000000-0005-0000-0000-000069460000}"/>
    <cellStyle name="Normal 4 2 17 2" xfId="43790" xr:uid="{00000000-0005-0000-0000-000007A50000}"/>
    <cellStyle name="Normal 4 2 2" xfId="3472" xr:uid="{00000000-0005-0000-0000-00006A460000}"/>
    <cellStyle name="Normal 4 2 2 10" xfId="21343" xr:uid="{00000000-0005-0000-0000-00006B460000}"/>
    <cellStyle name="Normal 4 2 2 10 2" xfId="21344" xr:uid="{00000000-0005-0000-0000-00006C460000}"/>
    <cellStyle name="Normal 4 2 2 10 2 2" xfId="43792" xr:uid="{00000000-0005-0000-0000-000009A50000}"/>
    <cellStyle name="Normal 4 2 2 10 3" xfId="21345" xr:uid="{00000000-0005-0000-0000-00006D460000}"/>
    <cellStyle name="Normal 4 2 2 10 3 2" xfId="43793" xr:uid="{00000000-0005-0000-0000-00000AA50000}"/>
    <cellStyle name="Normal 4 2 2 10 4" xfId="21346" xr:uid="{00000000-0005-0000-0000-00006E460000}"/>
    <cellStyle name="Normal 4 2 2 10 4 2" xfId="43794" xr:uid="{00000000-0005-0000-0000-00000BA50000}"/>
    <cellStyle name="Normal 4 2 2 10 5" xfId="43791" xr:uid="{00000000-0005-0000-0000-000008A50000}"/>
    <cellStyle name="Normal 4 2 2 11" xfId="21347" xr:uid="{00000000-0005-0000-0000-00006F460000}"/>
    <cellStyle name="Normal 4 2 2 11 2" xfId="43795" xr:uid="{00000000-0005-0000-0000-00000CA50000}"/>
    <cellStyle name="Normal 4 2 2 12" xfId="21348" xr:uid="{00000000-0005-0000-0000-000070460000}"/>
    <cellStyle name="Normal 4 2 2 12 2" xfId="43796" xr:uid="{00000000-0005-0000-0000-00000DA50000}"/>
    <cellStyle name="Normal 4 2 2 13" xfId="21349" xr:uid="{00000000-0005-0000-0000-000071460000}"/>
    <cellStyle name="Normal 4 2 2 13 2" xfId="43797" xr:uid="{00000000-0005-0000-0000-00000EA50000}"/>
    <cellStyle name="Normal 4 2 2 2" xfId="3473" xr:uid="{00000000-0005-0000-0000-000072460000}"/>
    <cellStyle name="Normal 4 2 2 2 10" xfId="6892" xr:uid="{00000000-0005-0000-0000-000073460000}"/>
    <cellStyle name="Normal 4 2 2 2 10 2" xfId="21350" xr:uid="{00000000-0005-0000-0000-000074460000}"/>
    <cellStyle name="Normal 4 2 2 2 10 2 2" xfId="43798" xr:uid="{00000000-0005-0000-0000-000011A50000}"/>
    <cellStyle name="Normal 4 2 2 2 10 3" xfId="21351" xr:uid="{00000000-0005-0000-0000-000075460000}"/>
    <cellStyle name="Normal 4 2 2 2 10 3 2" xfId="43799" xr:uid="{00000000-0005-0000-0000-000012A50000}"/>
    <cellStyle name="Normal 4 2 2 2 10 4" xfId="21352" xr:uid="{00000000-0005-0000-0000-000076460000}"/>
    <cellStyle name="Normal 4 2 2 2 10 4 2" xfId="43800" xr:uid="{00000000-0005-0000-0000-000013A50000}"/>
    <cellStyle name="Normal 4 2 2 2 10 5" xfId="30371" xr:uid="{00000000-0005-0000-0000-000010A50000}"/>
    <cellStyle name="Normal 4 2 2 2 11" xfId="9494" xr:uid="{00000000-0005-0000-0000-000077460000}"/>
    <cellStyle name="Normal 4 2 2 2 11 2" xfId="21353" xr:uid="{00000000-0005-0000-0000-000078460000}"/>
    <cellStyle name="Normal 4 2 2 2 11 2 2" xfId="43801" xr:uid="{00000000-0005-0000-0000-000015A50000}"/>
    <cellStyle name="Normal 4 2 2 2 11 3" xfId="21354" xr:uid="{00000000-0005-0000-0000-000079460000}"/>
    <cellStyle name="Normal 4 2 2 2 11 3 2" xfId="43802" xr:uid="{00000000-0005-0000-0000-000016A50000}"/>
    <cellStyle name="Normal 4 2 2 2 11 4" xfId="21355" xr:uid="{00000000-0005-0000-0000-00007A460000}"/>
    <cellStyle name="Normal 4 2 2 2 11 4 2" xfId="43803" xr:uid="{00000000-0005-0000-0000-000017A50000}"/>
    <cellStyle name="Normal 4 2 2 2 11 5" xfId="32143" xr:uid="{00000000-0005-0000-0000-000014A50000}"/>
    <cellStyle name="Normal 4 2 2 2 12" xfId="21356" xr:uid="{00000000-0005-0000-0000-00007B460000}"/>
    <cellStyle name="Normal 4 2 2 2 12 2" xfId="43804" xr:uid="{00000000-0005-0000-0000-000018A50000}"/>
    <cellStyle name="Normal 4 2 2 2 13" xfId="21357" xr:uid="{00000000-0005-0000-0000-00007C460000}"/>
    <cellStyle name="Normal 4 2 2 2 13 2" xfId="43805" xr:uid="{00000000-0005-0000-0000-000019A50000}"/>
    <cellStyle name="Normal 4 2 2 2 14" xfId="21358" xr:uid="{00000000-0005-0000-0000-00007D460000}"/>
    <cellStyle name="Normal 4 2 2 2 14 2" xfId="43806" xr:uid="{00000000-0005-0000-0000-00001AA50000}"/>
    <cellStyle name="Normal 4 2 2 2 15" xfId="28539" xr:uid="{00000000-0005-0000-0000-00000FA50000}"/>
    <cellStyle name="Normal 4 2 2 2 2" xfId="3474" xr:uid="{00000000-0005-0000-0000-00007E460000}"/>
    <cellStyle name="Normal 4 2 2 2 2 10" xfId="9495" xr:uid="{00000000-0005-0000-0000-00007F460000}"/>
    <cellStyle name="Normal 4 2 2 2 2 10 2" xfId="21359" xr:uid="{00000000-0005-0000-0000-000080460000}"/>
    <cellStyle name="Normal 4 2 2 2 2 10 2 2" xfId="43807" xr:uid="{00000000-0005-0000-0000-00001DA50000}"/>
    <cellStyle name="Normal 4 2 2 2 2 10 3" xfId="21360" xr:uid="{00000000-0005-0000-0000-000081460000}"/>
    <cellStyle name="Normal 4 2 2 2 2 10 3 2" xfId="43808" xr:uid="{00000000-0005-0000-0000-00001EA50000}"/>
    <cellStyle name="Normal 4 2 2 2 2 10 4" xfId="21361" xr:uid="{00000000-0005-0000-0000-000082460000}"/>
    <cellStyle name="Normal 4 2 2 2 2 10 4 2" xfId="43809" xr:uid="{00000000-0005-0000-0000-00001FA50000}"/>
    <cellStyle name="Normal 4 2 2 2 2 10 5" xfId="32144" xr:uid="{00000000-0005-0000-0000-00001CA50000}"/>
    <cellStyle name="Normal 4 2 2 2 2 11" xfId="21362" xr:uid="{00000000-0005-0000-0000-000083460000}"/>
    <cellStyle name="Normal 4 2 2 2 2 11 2" xfId="43810" xr:uid="{00000000-0005-0000-0000-000020A50000}"/>
    <cellStyle name="Normal 4 2 2 2 2 12" xfId="21363" xr:uid="{00000000-0005-0000-0000-000084460000}"/>
    <cellStyle name="Normal 4 2 2 2 2 12 2" xfId="43811" xr:uid="{00000000-0005-0000-0000-000021A50000}"/>
    <cellStyle name="Normal 4 2 2 2 2 13" xfId="21364" xr:uid="{00000000-0005-0000-0000-000085460000}"/>
    <cellStyle name="Normal 4 2 2 2 2 13 2" xfId="43812" xr:uid="{00000000-0005-0000-0000-000022A50000}"/>
    <cellStyle name="Normal 4 2 2 2 2 14" xfId="28540" xr:uid="{00000000-0005-0000-0000-00001BA50000}"/>
    <cellStyle name="Normal 4 2 2 2 2 2" xfId="3475" xr:uid="{00000000-0005-0000-0000-000086460000}"/>
    <cellStyle name="Normal 4 2 2 2 2 2 10" xfId="21365" xr:uid="{00000000-0005-0000-0000-000087460000}"/>
    <cellStyle name="Normal 4 2 2 2 2 2 10 2" xfId="43813" xr:uid="{00000000-0005-0000-0000-000024A50000}"/>
    <cellStyle name="Normal 4 2 2 2 2 2 11" xfId="28541" xr:uid="{00000000-0005-0000-0000-000023A50000}"/>
    <cellStyle name="Normal 4 2 2 2 2 2 2" xfId="3476" xr:uid="{00000000-0005-0000-0000-000088460000}"/>
    <cellStyle name="Normal 4 2 2 2 2 2 2 2" xfId="3477" xr:uid="{00000000-0005-0000-0000-000089460000}"/>
    <cellStyle name="Normal 4 2 2 2 2 2 2 2 2" xfId="6896" xr:uid="{00000000-0005-0000-0000-00008A460000}"/>
    <cellStyle name="Normal 4 2 2 2 2 2 2 2 2 2" xfId="21366" xr:uid="{00000000-0005-0000-0000-00008B460000}"/>
    <cellStyle name="Normal 4 2 2 2 2 2 2 2 2 2 2" xfId="43814" xr:uid="{00000000-0005-0000-0000-000028A50000}"/>
    <cellStyle name="Normal 4 2 2 2 2 2 2 2 2 3" xfId="21367" xr:uid="{00000000-0005-0000-0000-00008C460000}"/>
    <cellStyle name="Normal 4 2 2 2 2 2 2 2 2 3 2" xfId="43815" xr:uid="{00000000-0005-0000-0000-000029A50000}"/>
    <cellStyle name="Normal 4 2 2 2 2 2 2 2 2 4" xfId="21368" xr:uid="{00000000-0005-0000-0000-00008D460000}"/>
    <cellStyle name="Normal 4 2 2 2 2 2 2 2 2 4 2" xfId="43816" xr:uid="{00000000-0005-0000-0000-00002AA50000}"/>
    <cellStyle name="Normal 4 2 2 2 2 2 2 2 2 5" xfId="30375" xr:uid="{00000000-0005-0000-0000-000027A50000}"/>
    <cellStyle name="Normal 4 2 2 2 2 2 2 2 3" xfId="9498" xr:uid="{00000000-0005-0000-0000-00008E460000}"/>
    <cellStyle name="Normal 4 2 2 2 2 2 2 2 3 2" xfId="32147" xr:uid="{00000000-0005-0000-0000-00002BA50000}"/>
    <cellStyle name="Normal 4 2 2 2 2 2 2 2 4" xfId="21369" xr:uid="{00000000-0005-0000-0000-00008F460000}"/>
    <cellStyle name="Normal 4 2 2 2 2 2 2 2 4 2" xfId="43817" xr:uid="{00000000-0005-0000-0000-00002CA50000}"/>
    <cellStyle name="Normal 4 2 2 2 2 2 2 2 5" xfId="21370" xr:uid="{00000000-0005-0000-0000-000090460000}"/>
    <cellStyle name="Normal 4 2 2 2 2 2 2 2 5 2" xfId="43818" xr:uid="{00000000-0005-0000-0000-00002DA50000}"/>
    <cellStyle name="Normal 4 2 2 2 2 2 2 2 6" xfId="28543" xr:uid="{00000000-0005-0000-0000-000026A50000}"/>
    <cellStyle name="Normal 4 2 2 2 2 2 2 3" xfId="6895" xr:uid="{00000000-0005-0000-0000-000091460000}"/>
    <cellStyle name="Normal 4 2 2 2 2 2 2 3 2" xfId="21371" xr:uid="{00000000-0005-0000-0000-000092460000}"/>
    <cellStyle name="Normal 4 2 2 2 2 2 2 3 2 2" xfId="43819" xr:uid="{00000000-0005-0000-0000-00002FA50000}"/>
    <cellStyle name="Normal 4 2 2 2 2 2 2 3 3" xfId="21372" xr:uid="{00000000-0005-0000-0000-000093460000}"/>
    <cellStyle name="Normal 4 2 2 2 2 2 2 3 3 2" xfId="43820" xr:uid="{00000000-0005-0000-0000-000030A50000}"/>
    <cellStyle name="Normal 4 2 2 2 2 2 2 3 4" xfId="21373" xr:uid="{00000000-0005-0000-0000-000094460000}"/>
    <cellStyle name="Normal 4 2 2 2 2 2 2 3 4 2" xfId="43821" xr:uid="{00000000-0005-0000-0000-000031A50000}"/>
    <cellStyle name="Normal 4 2 2 2 2 2 2 3 5" xfId="30374" xr:uid="{00000000-0005-0000-0000-00002EA50000}"/>
    <cellStyle name="Normal 4 2 2 2 2 2 2 4" xfId="9497" xr:uid="{00000000-0005-0000-0000-000095460000}"/>
    <cellStyle name="Normal 4 2 2 2 2 2 2 4 2" xfId="21374" xr:uid="{00000000-0005-0000-0000-000096460000}"/>
    <cellStyle name="Normal 4 2 2 2 2 2 2 4 2 2" xfId="43822" xr:uid="{00000000-0005-0000-0000-000033A50000}"/>
    <cellStyle name="Normal 4 2 2 2 2 2 2 4 3" xfId="21375" xr:uid="{00000000-0005-0000-0000-000097460000}"/>
    <cellStyle name="Normal 4 2 2 2 2 2 2 4 3 2" xfId="43823" xr:uid="{00000000-0005-0000-0000-000034A50000}"/>
    <cellStyle name="Normal 4 2 2 2 2 2 2 4 4" xfId="21376" xr:uid="{00000000-0005-0000-0000-000098460000}"/>
    <cellStyle name="Normal 4 2 2 2 2 2 2 4 4 2" xfId="43824" xr:uid="{00000000-0005-0000-0000-000035A50000}"/>
    <cellStyle name="Normal 4 2 2 2 2 2 2 4 5" xfId="32146" xr:uid="{00000000-0005-0000-0000-000032A50000}"/>
    <cellStyle name="Normal 4 2 2 2 2 2 2 5" xfId="21377" xr:uid="{00000000-0005-0000-0000-000099460000}"/>
    <cellStyle name="Normal 4 2 2 2 2 2 2 5 2" xfId="43825" xr:uid="{00000000-0005-0000-0000-000036A50000}"/>
    <cellStyle name="Normal 4 2 2 2 2 2 2 6" xfId="21378" xr:uid="{00000000-0005-0000-0000-00009A460000}"/>
    <cellStyle name="Normal 4 2 2 2 2 2 2 6 2" xfId="43826" xr:uid="{00000000-0005-0000-0000-000037A50000}"/>
    <cellStyle name="Normal 4 2 2 2 2 2 2 7" xfId="21379" xr:uid="{00000000-0005-0000-0000-00009B460000}"/>
    <cellStyle name="Normal 4 2 2 2 2 2 2 7 2" xfId="43827" xr:uid="{00000000-0005-0000-0000-000038A50000}"/>
    <cellStyle name="Normal 4 2 2 2 2 2 2 8" xfId="28542" xr:uid="{00000000-0005-0000-0000-000025A50000}"/>
    <cellStyle name="Normal 4 2 2 2 2 2 3" xfId="3478" xr:uid="{00000000-0005-0000-0000-00009C460000}"/>
    <cellStyle name="Normal 4 2 2 2 2 2 3 2" xfId="3479" xr:uid="{00000000-0005-0000-0000-00009D460000}"/>
    <cellStyle name="Normal 4 2 2 2 2 2 3 2 2" xfId="6898" xr:uid="{00000000-0005-0000-0000-00009E460000}"/>
    <cellStyle name="Normal 4 2 2 2 2 2 3 2 2 2" xfId="21380" xr:uid="{00000000-0005-0000-0000-00009F460000}"/>
    <cellStyle name="Normal 4 2 2 2 2 2 3 2 2 2 2" xfId="43828" xr:uid="{00000000-0005-0000-0000-00003CA50000}"/>
    <cellStyle name="Normal 4 2 2 2 2 2 3 2 2 3" xfId="21381" xr:uid="{00000000-0005-0000-0000-0000A0460000}"/>
    <cellStyle name="Normal 4 2 2 2 2 2 3 2 2 3 2" xfId="43829" xr:uid="{00000000-0005-0000-0000-00003DA50000}"/>
    <cellStyle name="Normal 4 2 2 2 2 2 3 2 2 4" xfId="21382" xr:uid="{00000000-0005-0000-0000-0000A1460000}"/>
    <cellStyle name="Normal 4 2 2 2 2 2 3 2 2 4 2" xfId="43830" xr:uid="{00000000-0005-0000-0000-00003EA50000}"/>
    <cellStyle name="Normal 4 2 2 2 2 2 3 2 2 5" xfId="30377" xr:uid="{00000000-0005-0000-0000-00003BA50000}"/>
    <cellStyle name="Normal 4 2 2 2 2 2 3 2 3" xfId="9500" xr:uid="{00000000-0005-0000-0000-0000A2460000}"/>
    <cellStyle name="Normal 4 2 2 2 2 2 3 2 3 2" xfId="32149" xr:uid="{00000000-0005-0000-0000-00003FA50000}"/>
    <cellStyle name="Normal 4 2 2 2 2 2 3 2 4" xfId="21383" xr:uid="{00000000-0005-0000-0000-0000A3460000}"/>
    <cellStyle name="Normal 4 2 2 2 2 2 3 2 4 2" xfId="43831" xr:uid="{00000000-0005-0000-0000-000040A50000}"/>
    <cellStyle name="Normal 4 2 2 2 2 2 3 2 5" xfId="21384" xr:uid="{00000000-0005-0000-0000-0000A4460000}"/>
    <cellStyle name="Normal 4 2 2 2 2 2 3 2 5 2" xfId="43832" xr:uid="{00000000-0005-0000-0000-000041A50000}"/>
    <cellStyle name="Normal 4 2 2 2 2 2 3 2 6" xfId="28545" xr:uid="{00000000-0005-0000-0000-00003AA50000}"/>
    <cellStyle name="Normal 4 2 2 2 2 2 3 3" xfId="6897" xr:uid="{00000000-0005-0000-0000-0000A5460000}"/>
    <cellStyle name="Normal 4 2 2 2 2 2 3 3 2" xfId="21385" xr:uid="{00000000-0005-0000-0000-0000A6460000}"/>
    <cellStyle name="Normal 4 2 2 2 2 2 3 3 2 2" xfId="43833" xr:uid="{00000000-0005-0000-0000-000043A50000}"/>
    <cellStyle name="Normal 4 2 2 2 2 2 3 3 3" xfId="21386" xr:uid="{00000000-0005-0000-0000-0000A7460000}"/>
    <cellStyle name="Normal 4 2 2 2 2 2 3 3 3 2" xfId="43834" xr:uid="{00000000-0005-0000-0000-000044A50000}"/>
    <cellStyle name="Normal 4 2 2 2 2 2 3 3 4" xfId="21387" xr:uid="{00000000-0005-0000-0000-0000A8460000}"/>
    <cellStyle name="Normal 4 2 2 2 2 2 3 3 4 2" xfId="43835" xr:uid="{00000000-0005-0000-0000-000045A50000}"/>
    <cellStyle name="Normal 4 2 2 2 2 2 3 3 5" xfId="30376" xr:uid="{00000000-0005-0000-0000-000042A50000}"/>
    <cellStyle name="Normal 4 2 2 2 2 2 3 4" xfId="9499" xr:uid="{00000000-0005-0000-0000-0000A9460000}"/>
    <cellStyle name="Normal 4 2 2 2 2 2 3 4 2" xfId="32148" xr:uid="{00000000-0005-0000-0000-000046A50000}"/>
    <cellStyle name="Normal 4 2 2 2 2 2 3 5" xfId="21388" xr:uid="{00000000-0005-0000-0000-0000AA460000}"/>
    <cellStyle name="Normal 4 2 2 2 2 2 3 5 2" xfId="43836" xr:uid="{00000000-0005-0000-0000-000047A50000}"/>
    <cellStyle name="Normal 4 2 2 2 2 2 3 6" xfId="21389" xr:uid="{00000000-0005-0000-0000-0000AB460000}"/>
    <cellStyle name="Normal 4 2 2 2 2 2 3 6 2" xfId="43837" xr:uid="{00000000-0005-0000-0000-000048A50000}"/>
    <cellStyle name="Normal 4 2 2 2 2 2 3 7" xfId="28544" xr:uid="{00000000-0005-0000-0000-000039A50000}"/>
    <cellStyle name="Normal 4 2 2 2 2 2 4" xfId="3480" xr:uid="{00000000-0005-0000-0000-0000AC460000}"/>
    <cellStyle name="Normal 4 2 2 2 2 2 4 2" xfId="6899" xr:uid="{00000000-0005-0000-0000-0000AD460000}"/>
    <cellStyle name="Normal 4 2 2 2 2 2 4 2 2" xfId="21390" xr:uid="{00000000-0005-0000-0000-0000AE460000}"/>
    <cellStyle name="Normal 4 2 2 2 2 2 4 2 2 2" xfId="43838" xr:uid="{00000000-0005-0000-0000-00004BA50000}"/>
    <cellStyle name="Normal 4 2 2 2 2 2 4 2 3" xfId="21391" xr:uid="{00000000-0005-0000-0000-0000AF460000}"/>
    <cellStyle name="Normal 4 2 2 2 2 2 4 2 3 2" xfId="43839" xr:uid="{00000000-0005-0000-0000-00004CA50000}"/>
    <cellStyle name="Normal 4 2 2 2 2 2 4 2 4" xfId="21392" xr:uid="{00000000-0005-0000-0000-0000B0460000}"/>
    <cellStyle name="Normal 4 2 2 2 2 2 4 2 4 2" xfId="43840" xr:uid="{00000000-0005-0000-0000-00004DA50000}"/>
    <cellStyle name="Normal 4 2 2 2 2 2 4 2 5" xfId="30378" xr:uid="{00000000-0005-0000-0000-00004AA50000}"/>
    <cellStyle name="Normal 4 2 2 2 2 2 4 3" xfId="9501" xr:uid="{00000000-0005-0000-0000-0000B1460000}"/>
    <cellStyle name="Normal 4 2 2 2 2 2 4 3 2" xfId="32150" xr:uid="{00000000-0005-0000-0000-00004EA50000}"/>
    <cellStyle name="Normal 4 2 2 2 2 2 4 4" xfId="21393" xr:uid="{00000000-0005-0000-0000-0000B2460000}"/>
    <cellStyle name="Normal 4 2 2 2 2 2 4 4 2" xfId="43841" xr:uid="{00000000-0005-0000-0000-00004FA50000}"/>
    <cellStyle name="Normal 4 2 2 2 2 2 4 5" xfId="21394" xr:uid="{00000000-0005-0000-0000-0000B3460000}"/>
    <cellStyle name="Normal 4 2 2 2 2 2 4 5 2" xfId="43842" xr:uid="{00000000-0005-0000-0000-000050A50000}"/>
    <cellStyle name="Normal 4 2 2 2 2 2 4 6" xfId="28546" xr:uid="{00000000-0005-0000-0000-000049A50000}"/>
    <cellStyle name="Normal 4 2 2 2 2 2 5" xfId="3481" xr:uid="{00000000-0005-0000-0000-0000B4460000}"/>
    <cellStyle name="Normal 4 2 2 2 2 2 5 2" xfId="6900" xr:uid="{00000000-0005-0000-0000-0000B5460000}"/>
    <cellStyle name="Normal 4 2 2 2 2 2 5 2 2" xfId="21395" xr:uid="{00000000-0005-0000-0000-0000B6460000}"/>
    <cellStyle name="Normal 4 2 2 2 2 2 5 2 2 2" xfId="43843" xr:uid="{00000000-0005-0000-0000-000053A50000}"/>
    <cellStyle name="Normal 4 2 2 2 2 2 5 2 3" xfId="21396" xr:uid="{00000000-0005-0000-0000-0000B7460000}"/>
    <cellStyle name="Normal 4 2 2 2 2 2 5 2 3 2" xfId="43844" xr:uid="{00000000-0005-0000-0000-000054A50000}"/>
    <cellStyle name="Normal 4 2 2 2 2 2 5 2 4" xfId="21397" xr:uid="{00000000-0005-0000-0000-0000B8460000}"/>
    <cellStyle name="Normal 4 2 2 2 2 2 5 2 4 2" xfId="43845" xr:uid="{00000000-0005-0000-0000-000055A50000}"/>
    <cellStyle name="Normal 4 2 2 2 2 2 5 2 5" xfId="30379" xr:uid="{00000000-0005-0000-0000-000052A50000}"/>
    <cellStyle name="Normal 4 2 2 2 2 2 5 3" xfId="9502" xr:uid="{00000000-0005-0000-0000-0000B9460000}"/>
    <cellStyle name="Normal 4 2 2 2 2 2 5 3 2" xfId="32151" xr:uid="{00000000-0005-0000-0000-000056A50000}"/>
    <cellStyle name="Normal 4 2 2 2 2 2 5 4" xfId="21398" xr:uid="{00000000-0005-0000-0000-0000BA460000}"/>
    <cellStyle name="Normal 4 2 2 2 2 2 5 4 2" xfId="43846" xr:uid="{00000000-0005-0000-0000-000057A50000}"/>
    <cellStyle name="Normal 4 2 2 2 2 2 5 5" xfId="21399" xr:uid="{00000000-0005-0000-0000-0000BB460000}"/>
    <cellStyle name="Normal 4 2 2 2 2 2 5 5 2" xfId="43847" xr:uid="{00000000-0005-0000-0000-000058A50000}"/>
    <cellStyle name="Normal 4 2 2 2 2 2 5 6" xfId="28547" xr:uid="{00000000-0005-0000-0000-000051A50000}"/>
    <cellStyle name="Normal 4 2 2 2 2 2 6" xfId="6894" xr:uid="{00000000-0005-0000-0000-0000BC460000}"/>
    <cellStyle name="Normal 4 2 2 2 2 2 6 2" xfId="21400" xr:uid="{00000000-0005-0000-0000-0000BD460000}"/>
    <cellStyle name="Normal 4 2 2 2 2 2 6 2 2" xfId="43848" xr:uid="{00000000-0005-0000-0000-00005AA50000}"/>
    <cellStyle name="Normal 4 2 2 2 2 2 6 3" xfId="21401" xr:uid="{00000000-0005-0000-0000-0000BE460000}"/>
    <cellStyle name="Normal 4 2 2 2 2 2 6 3 2" xfId="43849" xr:uid="{00000000-0005-0000-0000-00005BA50000}"/>
    <cellStyle name="Normal 4 2 2 2 2 2 6 4" xfId="21402" xr:uid="{00000000-0005-0000-0000-0000BF460000}"/>
    <cellStyle name="Normal 4 2 2 2 2 2 6 4 2" xfId="43850" xr:uid="{00000000-0005-0000-0000-00005CA50000}"/>
    <cellStyle name="Normal 4 2 2 2 2 2 6 5" xfId="30373" xr:uid="{00000000-0005-0000-0000-000059A50000}"/>
    <cellStyle name="Normal 4 2 2 2 2 2 7" xfId="9496" xr:uid="{00000000-0005-0000-0000-0000C0460000}"/>
    <cellStyle name="Normal 4 2 2 2 2 2 7 2" xfId="21403" xr:uid="{00000000-0005-0000-0000-0000C1460000}"/>
    <cellStyle name="Normal 4 2 2 2 2 2 7 2 2" xfId="43851" xr:uid="{00000000-0005-0000-0000-00005EA50000}"/>
    <cellStyle name="Normal 4 2 2 2 2 2 7 3" xfId="21404" xr:uid="{00000000-0005-0000-0000-0000C2460000}"/>
    <cellStyle name="Normal 4 2 2 2 2 2 7 3 2" xfId="43852" xr:uid="{00000000-0005-0000-0000-00005FA50000}"/>
    <cellStyle name="Normal 4 2 2 2 2 2 7 4" xfId="21405" xr:uid="{00000000-0005-0000-0000-0000C3460000}"/>
    <cellStyle name="Normal 4 2 2 2 2 2 7 4 2" xfId="43853" xr:uid="{00000000-0005-0000-0000-000060A50000}"/>
    <cellStyle name="Normal 4 2 2 2 2 2 7 5" xfId="32145" xr:uid="{00000000-0005-0000-0000-00005DA50000}"/>
    <cellStyle name="Normal 4 2 2 2 2 2 8" xfId="21406" xr:uid="{00000000-0005-0000-0000-0000C4460000}"/>
    <cellStyle name="Normal 4 2 2 2 2 2 8 2" xfId="43854" xr:uid="{00000000-0005-0000-0000-000061A50000}"/>
    <cellStyle name="Normal 4 2 2 2 2 2 9" xfId="21407" xr:uid="{00000000-0005-0000-0000-0000C5460000}"/>
    <cellStyle name="Normal 4 2 2 2 2 2 9 2" xfId="43855" xr:uid="{00000000-0005-0000-0000-000062A50000}"/>
    <cellStyle name="Normal 4 2 2 2 2 3" xfId="3482" xr:uid="{00000000-0005-0000-0000-0000C6460000}"/>
    <cellStyle name="Normal 4 2 2 2 2 3 2" xfId="3483" xr:uid="{00000000-0005-0000-0000-0000C7460000}"/>
    <cellStyle name="Normal 4 2 2 2 2 3 2 2" xfId="6902" xr:uid="{00000000-0005-0000-0000-0000C8460000}"/>
    <cellStyle name="Normal 4 2 2 2 2 3 2 2 2" xfId="21408" xr:uid="{00000000-0005-0000-0000-0000C9460000}"/>
    <cellStyle name="Normal 4 2 2 2 2 3 2 2 2 2" xfId="43856" xr:uid="{00000000-0005-0000-0000-000066A50000}"/>
    <cellStyle name="Normal 4 2 2 2 2 3 2 2 3" xfId="21409" xr:uid="{00000000-0005-0000-0000-0000CA460000}"/>
    <cellStyle name="Normal 4 2 2 2 2 3 2 2 3 2" xfId="43857" xr:uid="{00000000-0005-0000-0000-000067A50000}"/>
    <cellStyle name="Normal 4 2 2 2 2 3 2 2 4" xfId="21410" xr:uid="{00000000-0005-0000-0000-0000CB460000}"/>
    <cellStyle name="Normal 4 2 2 2 2 3 2 2 4 2" xfId="43858" xr:uid="{00000000-0005-0000-0000-000068A50000}"/>
    <cellStyle name="Normal 4 2 2 2 2 3 2 2 5" xfId="30381" xr:uid="{00000000-0005-0000-0000-000065A50000}"/>
    <cellStyle name="Normal 4 2 2 2 2 3 2 3" xfId="9504" xr:uid="{00000000-0005-0000-0000-0000CC460000}"/>
    <cellStyle name="Normal 4 2 2 2 2 3 2 3 2" xfId="21411" xr:uid="{00000000-0005-0000-0000-0000CD460000}"/>
    <cellStyle name="Normal 4 2 2 2 2 3 2 3 2 2" xfId="43859" xr:uid="{00000000-0005-0000-0000-00006AA50000}"/>
    <cellStyle name="Normal 4 2 2 2 2 3 2 3 3" xfId="21412" xr:uid="{00000000-0005-0000-0000-0000CE460000}"/>
    <cellStyle name="Normal 4 2 2 2 2 3 2 3 3 2" xfId="43860" xr:uid="{00000000-0005-0000-0000-00006BA50000}"/>
    <cellStyle name="Normal 4 2 2 2 2 3 2 3 4" xfId="21413" xr:uid="{00000000-0005-0000-0000-0000CF460000}"/>
    <cellStyle name="Normal 4 2 2 2 2 3 2 3 4 2" xfId="43861" xr:uid="{00000000-0005-0000-0000-00006CA50000}"/>
    <cellStyle name="Normal 4 2 2 2 2 3 2 3 5" xfId="32153" xr:uid="{00000000-0005-0000-0000-000069A50000}"/>
    <cellStyle name="Normal 4 2 2 2 2 3 2 4" xfId="21414" xr:uid="{00000000-0005-0000-0000-0000D0460000}"/>
    <cellStyle name="Normal 4 2 2 2 2 3 2 4 2" xfId="43862" xr:uid="{00000000-0005-0000-0000-00006DA50000}"/>
    <cellStyle name="Normal 4 2 2 2 2 3 2 5" xfId="21415" xr:uid="{00000000-0005-0000-0000-0000D1460000}"/>
    <cellStyle name="Normal 4 2 2 2 2 3 2 5 2" xfId="43863" xr:uid="{00000000-0005-0000-0000-00006EA50000}"/>
    <cellStyle name="Normal 4 2 2 2 2 3 2 6" xfId="21416" xr:uid="{00000000-0005-0000-0000-0000D2460000}"/>
    <cellStyle name="Normal 4 2 2 2 2 3 2 6 2" xfId="43864" xr:uid="{00000000-0005-0000-0000-00006FA50000}"/>
    <cellStyle name="Normal 4 2 2 2 2 3 2 7" xfId="28549" xr:uid="{00000000-0005-0000-0000-000064A50000}"/>
    <cellStyle name="Normal 4 2 2 2 2 3 3" xfId="6901" xr:uid="{00000000-0005-0000-0000-0000D3460000}"/>
    <cellStyle name="Normal 4 2 2 2 2 3 3 2" xfId="21417" xr:uid="{00000000-0005-0000-0000-0000D4460000}"/>
    <cellStyle name="Normal 4 2 2 2 2 3 3 2 2" xfId="43865" xr:uid="{00000000-0005-0000-0000-000071A50000}"/>
    <cellStyle name="Normal 4 2 2 2 2 3 3 3" xfId="21418" xr:uid="{00000000-0005-0000-0000-0000D5460000}"/>
    <cellStyle name="Normal 4 2 2 2 2 3 3 3 2" xfId="43866" xr:uid="{00000000-0005-0000-0000-000072A50000}"/>
    <cellStyle name="Normal 4 2 2 2 2 3 3 4" xfId="21419" xr:uid="{00000000-0005-0000-0000-0000D6460000}"/>
    <cellStyle name="Normal 4 2 2 2 2 3 3 4 2" xfId="43867" xr:uid="{00000000-0005-0000-0000-000073A50000}"/>
    <cellStyle name="Normal 4 2 2 2 2 3 3 5" xfId="30380" xr:uid="{00000000-0005-0000-0000-000070A50000}"/>
    <cellStyle name="Normal 4 2 2 2 2 3 4" xfId="9503" xr:uid="{00000000-0005-0000-0000-0000D7460000}"/>
    <cellStyle name="Normal 4 2 2 2 2 3 4 2" xfId="21420" xr:uid="{00000000-0005-0000-0000-0000D8460000}"/>
    <cellStyle name="Normal 4 2 2 2 2 3 4 2 2" xfId="43868" xr:uid="{00000000-0005-0000-0000-000075A50000}"/>
    <cellStyle name="Normal 4 2 2 2 2 3 4 3" xfId="21421" xr:uid="{00000000-0005-0000-0000-0000D9460000}"/>
    <cellStyle name="Normal 4 2 2 2 2 3 4 3 2" xfId="43869" xr:uid="{00000000-0005-0000-0000-000076A50000}"/>
    <cellStyle name="Normal 4 2 2 2 2 3 4 4" xfId="21422" xr:uid="{00000000-0005-0000-0000-0000DA460000}"/>
    <cellStyle name="Normal 4 2 2 2 2 3 4 4 2" xfId="43870" xr:uid="{00000000-0005-0000-0000-000077A50000}"/>
    <cellStyle name="Normal 4 2 2 2 2 3 4 5" xfId="32152" xr:uid="{00000000-0005-0000-0000-000074A50000}"/>
    <cellStyle name="Normal 4 2 2 2 2 3 5" xfId="21423" xr:uid="{00000000-0005-0000-0000-0000DB460000}"/>
    <cellStyle name="Normal 4 2 2 2 2 3 5 2" xfId="43871" xr:uid="{00000000-0005-0000-0000-000078A50000}"/>
    <cellStyle name="Normal 4 2 2 2 2 3 6" xfId="21424" xr:uid="{00000000-0005-0000-0000-0000DC460000}"/>
    <cellStyle name="Normal 4 2 2 2 2 3 6 2" xfId="43872" xr:uid="{00000000-0005-0000-0000-000079A50000}"/>
    <cellStyle name="Normal 4 2 2 2 2 3 7" xfId="21425" xr:uid="{00000000-0005-0000-0000-0000DD460000}"/>
    <cellStyle name="Normal 4 2 2 2 2 3 7 2" xfId="43873" xr:uid="{00000000-0005-0000-0000-00007AA50000}"/>
    <cellStyle name="Normal 4 2 2 2 2 3 8" xfId="28548" xr:uid="{00000000-0005-0000-0000-000063A50000}"/>
    <cellStyle name="Normal 4 2 2 2 2 4" xfId="3484" xr:uid="{00000000-0005-0000-0000-0000DE460000}"/>
    <cellStyle name="Normal 4 2 2 2 2 4 2" xfId="3485" xr:uid="{00000000-0005-0000-0000-0000DF460000}"/>
    <cellStyle name="Normal 4 2 2 2 2 4 2 2" xfId="6904" xr:uid="{00000000-0005-0000-0000-0000E0460000}"/>
    <cellStyle name="Normal 4 2 2 2 2 4 2 2 2" xfId="21426" xr:uid="{00000000-0005-0000-0000-0000E1460000}"/>
    <cellStyle name="Normal 4 2 2 2 2 4 2 2 2 2" xfId="43874" xr:uid="{00000000-0005-0000-0000-00007EA50000}"/>
    <cellStyle name="Normal 4 2 2 2 2 4 2 2 3" xfId="21427" xr:uid="{00000000-0005-0000-0000-0000E2460000}"/>
    <cellStyle name="Normal 4 2 2 2 2 4 2 2 3 2" xfId="43875" xr:uid="{00000000-0005-0000-0000-00007FA50000}"/>
    <cellStyle name="Normal 4 2 2 2 2 4 2 2 4" xfId="21428" xr:uid="{00000000-0005-0000-0000-0000E3460000}"/>
    <cellStyle name="Normal 4 2 2 2 2 4 2 2 4 2" xfId="43876" xr:uid="{00000000-0005-0000-0000-000080A50000}"/>
    <cellStyle name="Normal 4 2 2 2 2 4 2 2 5" xfId="30383" xr:uid="{00000000-0005-0000-0000-00007DA50000}"/>
    <cellStyle name="Normal 4 2 2 2 2 4 2 3" xfId="9506" xr:uid="{00000000-0005-0000-0000-0000E4460000}"/>
    <cellStyle name="Normal 4 2 2 2 2 4 2 3 2" xfId="21429" xr:uid="{00000000-0005-0000-0000-0000E5460000}"/>
    <cellStyle name="Normal 4 2 2 2 2 4 2 3 2 2" xfId="43877" xr:uid="{00000000-0005-0000-0000-000082A50000}"/>
    <cellStyle name="Normal 4 2 2 2 2 4 2 3 3" xfId="21430" xr:uid="{00000000-0005-0000-0000-0000E6460000}"/>
    <cellStyle name="Normal 4 2 2 2 2 4 2 3 3 2" xfId="43878" xr:uid="{00000000-0005-0000-0000-000083A50000}"/>
    <cellStyle name="Normal 4 2 2 2 2 4 2 3 4" xfId="21431" xr:uid="{00000000-0005-0000-0000-0000E7460000}"/>
    <cellStyle name="Normal 4 2 2 2 2 4 2 3 4 2" xfId="43879" xr:uid="{00000000-0005-0000-0000-000084A50000}"/>
    <cellStyle name="Normal 4 2 2 2 2 4 2 3 5" xfId="32155" xr:uid="{00000000-0005-0000-0000-000081A50000}"/>
    <cellStyle name="Normal 4 2 2 2 2 4 2 4" xfId="21432" xr:uid="{00000000-0005-0000-0000-0000E8460000}"/>
    <cellStyle name="Normal 4 2 2 2 2 4 2 4 2" xfId="43880" xr:uid="{00000000-0005-0000-0000-000085A50000}"/>
    <cellStyle name="Normal 4 2 2 2 2 4 2 5" xfId="21433" xr:uid="{00000000-0005-0000-0000-0000E9460000}"/>
    <cellStyle name="Normal 4 2 2 2 2 4 2 5 2" xfId="43881" xr:uid="{00000000-0005-0000-0000-000086A50000}"/>
    <cellStyle name="Normal 4 2 2 2 2 4 2 6" xfId="21434" xr:uid="{00000000-0005-0000-0000-0000EA460000}"/>
    <cellStyle name="Normal 4 2 2 2 2 4 2 6 2" xfId="43882" xr:uid="{00000000-0005-0000-0000-000087A50000}"/>
    <cellStyle name="Normal 4 2 2 2 2 4 2 7" xfId="28551" xr:uid="{00000000-0005-0000-0000-00007CA50000}"/>
    <cellStyle name="Normal 4 2 2 2 2 4 3" xfId="6903" xr:uid="{00000000-0005-0000-0000-0000EB460000}"/>
    <cellStyle name="Normal 4 2 2 2 2 4 3 2" xfId="21435" xr:uid="{00000000-0005-0000-0000-0000EC460000}"/>
    <cellStyle name="Normal 4 2 2 2 2 4 3 2 2" xfId="43883" xr:uid="{00000000-0005-0000-0000-000089A50000}"/>
    <cellStyle name="Normal 4 2 2 2 2 4 3 3" xfId="21436" xr:uid="{00000000-0005-0000-0000-0000ED460000}"/>
    <cellStyle name="Normal 4 2 2 2 2 4 3 3 2" xfId="43884" xr:uid="{00000000-0005-0000-0000-00008AA50000}"/>
    <cellStyle name="Normal 4 2 2 2 2 4 3 4" xfId="21437" xr:uid="{00000000-0005-0000-0000-0000EE460000}"/>
    <cellStyle name="Normal 4 2 2 2 2 4 3 4 2" xfId="43885" xr:uid="{00000000-0005-0000-0000-00008BA50000}"/>
    <cellStyle name="Normal 4 2 2 2 2 4 3 5" xfId="30382" xr:uid="{00000000-0005-0000-0000-000088A50000}"/>
    <cellStyle name="Normal 4 2 2 2 2 4 4" xfId="9505" xr:uid="{00000000-0005-0000-0000-0000EF460000}"/>
    <cellStyle name="Normal 4 2 2 2 2 4 4 2" xfId="21438" xr:uid="{00000000-0005-0000-0000-0000F0460000}"/>
    <cellStyle name="Normal 4 2 2 2 2 4 4 2 2" xfId="43886" xr:uid="{00000000-0005-0000-0000-00008DA50000}"/>
    <cellStyle name="Normal 4 2 2 2 2 4 4 3" xfId="21439" xr:uid="{00000000-0005-0000-0000-0000F1460000}"/>
    <cellStyle name="Normal 4 2 2 2 2 4 4 3 2" xfId="43887" xr:uid="{00000000-0005-0000-0000-00008EA50000}"/>
    <cellStyle name="Normal 4 2 2 2 2 4 4 4" xfId="21440" xr:uid="{00000000-0005-0000-0000-0000F2460000}"/>
    <cellStyle name="Normal 4 2 2 2 2 4 4 4 2" xfId="43888" xr:uid="{00000000-0005-0000-0000-00008FA50000}"/>
    <cellStyle name="Normal 4 2 2 2 2 4 4 5" xfId="32154" xr:uid="{00000000-0005-0000-0000-00008CA50000}"/>
    <cellStyle name="Normal 4 2 2 2 2 4 5" xfId="21441" xr:uid="{00000000-0005-0000-0000-0000F3460000}"/>
    <cellStyle name="Normal 4 2 2 2 2 4 5 2" xfId="43889" xr:uid="{00000000-0005-0000-0000-000090A50000}"/>
    <cellStyle name="Normal 4 2 2 2 2 4 6" xfId="21442" xr:uid="{00000000-0005-0000-0000-0000F4460000}"/>
    <cellStyle name="Normal 4 2 2 2 2 4 6 2" xfId="43890" xr:uid="{00000000-0005-0000-0000-000091A50000}"/>
    <cellStyle name="Normal 4 2 2 2 2 4 7" xfId="21443" xr:uid="{00000000-0005-0000-0000-0000F5460000}"/>
    <cellStyle name="Normal 4 2 2 2 2 4 7 2" xfId="43891" xr:uid="{00000000-0005-0000-0000-000092A50000}"/>
    <cellStyle name="Normal 4 2 2 2 2 4 8" xfId="28550" xr:uid="{00000000-0005-0000-0000-00007BA50000}"/>
    <cellStyle name="Normal 4 2 2 2 2 5" xfId="3486" xr:uid="{00000000-0005-0000-0000-0000F6460000}"/>
    <cellStyle name="Normal 4 2 2 2 2 5 2" xfId="3487" xr:uid="{00000000-0005-0000-0000-0000F7460000}"/>
    <cellStyle name="Normal 4 2 2 2 2 5 2 2" xfId="6906" xr:uid="{00000000-0005-0000-0000-0000F8460000}"/>
    <cellStyle name="Normal 4 2 2 2 2 5 2 2 2" xfId="21444" xr:uid="{00000000-0005-0000-0000-0000F9460000}"/>
    <cellStyle name="Normal 4 2 2 2 2 5 2 2 2 2" xfId="43892" xr:uid="{00000000-0005-0000-0000-000096A50000}"/>
    <cellStyle name="Normal 4 2 2 2 2 5 2 2 3" xfId="21445" xr:uid="{00000000-0005-0000-0000-0000FA460000}"/>
    <cellStyle name="Normal 4 2 2 2 2 5 2 2 3 2" xfId="43893" xr:uid="{00000000-0005-0000-0000-000097A50000}"/>
    <cellStyle name="Normal 4 2 2 2 2 5 2 2 4" xfId="21446" xr:uid="{00000000-0005-0000-0000-0000FB460000}"/>
    <cellStyle name="Normal 4 2 2 2 2 5 2 2 4 2" xfId="43894" xr:uid="{00000000-0005-0000-0000-000098A50000}"/>
    <cellStyle name="Normal 4 2 2 2 2 5 2 2 5" xfId="30385" xr:uid="{00000000-0005-0000-0000-000095A50000}"/>
    <cellStyle name="Normal 4 2 2 2 2 5 2 3" xfId="9508" xr:uid="{00000000-0005-0000-0000-0000FC460000}"/>
    <cellStyle name="Normal 4 2 2 2 2 5 2 3 2" xfId="32157" xr:uid="{00000000-0005-0000-0000-000099A50000}"/>
    <cellStyle name="Normal 4 2 2 2 2 5 2 4" xfId="21447" xr:uid="{00000000-0005-0000-0000-0000FD460000}"/>
    <cellStyle name="Normal 4 2 2 2 2 5 2 4 2" xfId="43895" xr:uid="{00000000-0005-0000-0000-00009AA50000}"/>
    <cellStyle name="Normal 4 2 2 2 2 5 2 5" xfId="21448" xr:uid="{00000000-0005-0000-0000-0000FE460000}"/>
    <cellStyle name="Normal 4 2 2 2 2 5 2 5 2" xfId="43896" xr:uid="{00000000-0005-0000-0000-00009BA50000}"/>
    <cellStyle name="Normal 4 2 2 2 2 5 2 6" xfId="28553" xr:uid="{00000000-0005-0000-0000-000094A50000}"/>
    <cellStyle name="Normal 4 2 2 2 2 5 3" xfId="6905" xr:uid="{00000000-0005-0000-0000-0000FF460000}"/>
    <cellStyle name="Normal 4 2 2 2 2 5 3 2" xfId="21449" xr:uid="{00000000-0005-0000-0000-000000470000}"/>
    <cellStyle name="Normal 4 2 2 2 2 5 3 2 2" xfId="43897" xr:uid="{00000000-0005-0000-0000-00009DA50000}"/>
    <cellStyle name="Normal 4 2 2 2 2 5 3 3" xfId="21450" xr:uid="{00000000-0005-0000-0000-000001470000}"/>
    <cellStyle name="Normal 4 2 2 2 2 5 3 3 2" xfId="43898" xr:uid="{00000000-0005-0000-0000-00009EA50000}"/>
    <cellStyle name="Normal 4 2 2 2 2 5 3 4" xfId="21451" xr:uid="{00000000-0005-0000-0000-000002470000}"/>
    <cellStyle name="Normal 4 2 2 2 2 5 3 4 2" xfId="43899" xr:uid="{00000000-0005-0000-0000-00009FA50000}"/>
    <cellStyle name="Normal 4 2 2 2 2 5 3 5" xfId="30384" xr:uid="{00000000-0005-0000-0000-00009CA50000}"/>
    <cellStyle name="Normal 4 2 2 2 2 5 4" xfId="9507" xr:uid="{00000000-0005-0000-0000-000003470000}"/>
    <cellStyle name="Normal 4 2 2 2 2 5 4 2" xfId="21452" xr:uid="{00000000-0005-0000-0000-000004470000}"/>
    <cellStyle name="Normal 4 2 2 2 2 5 4 2 2" xfId="43900" xr:uid="{00000000-0005-0000-0000-0000A1A50000}"/>
    <cellStyle name="Normal 4 2 2 2 2 5 4 3" xfId="21453" xr:uid="{00000000-0005-0000-0000-000005470000}"/>
    <cellStyle name="Normal 4 2 2 2 2 5 4 3 2" xfId="43901" xr:uid="{00000000-0005-0000-0000-0000A2A50000}"/>
    <cellStyle name="Normal 4 2 2 2 2 5 4 4" xfId="21454" xr:uid="{00000000-0005-0000-0000-000006470000}"/>
    <cellStyle name="Normal 4 2 2 2 2 5 4 4 2" xfId="43902" xr:uid="{00000000-0005-0000-0000-0000A3A50000}"/>
    <cellStyle name="Normal 4 2 2 2 2 5 4 5" xfId="32156" xr:uid="{00000000-0005-0000-0000-0000A0A50000}"/>
    <cellStyle name="Normal 4 2 2 2 2 5 5" xfId="21455" xr:uid="{00000000-0005-0000-0000-000007470000}"/>
    <cellStyle name="Normal 4 2 2 2 2 5 5 2" xfId="43903" xr:uid="{00000000-0005-0000-0000-0000A4A50000}"/>
    <cellStyle name="Normal 4 2 2 2 2 5 6" xfId="21456" xr:uid="{00000000-0005-0000-0000-000008470000}"/>
    <cellStyle name="Normal 4 2 2 2 2 5 6 2" xfId="43904" xr:uid="{00000000-0005-0000-0000-0000A5A50000}"/>
    <cellStyle name="Normal 4 2 2 2 2 5 7" xfId="21457" xr:uid="{00000000-0005-0000-0000-000009470000}"/>
    <cellStyle name="Normal 4 2 2 2 2 5 7 2" xfId="43905" xr:uid="{00000000-0005-0000-0000-0000A6A50000}"/>
    <cellStyle name="Normal 4 2 2 2 2 5 8" xfId="28552" xr:uid="{00000000-0005-0000-0000-000093A50000}"/>
    <cellStyle name="Normal 4 2 2 2 2 6" xfId="3488" xr:uid="{00000000-0005-0000-0000-00000A470000}"/>
    <cellStyle name="Normal 4 2 2 2 2 6 2" xfId="3489" xr:uid="{00000000-0005-0000-0000-00000B470000}"/>
    <cellStyle name="Normal 4 2 2 2 2 6 2 2" xfId="6908" xr:uid="{00000000-0005-0000-0000-00000C470000}"/>
    <cellStyle name="Normal 4 2 2 2 2 6 2 2 2" xfId="21458" xr:uid="{00000000-0005-0000-0000-00000D470000}"/>
    <cellStyle name="Normal 4 2 2 2 2 6 2 2 2 2" xfId="43906" xr:uid="{00000000-0005-0000-0000-0000AAA50000}"/>
    <cellStyle name="Normal 4 2 2 2 2 6 2 2 3" xfId="21459" xr:uid="{00000000-0005-0000-0000-00000E470000}"/>
    <cellStyle name="Normal 4 2 2 2 2 6 2 2 3 2" xfId="43907" xr:uid="{00000000-0005-0000-0000-0000ABA50000}"/>
    <cellStyle name="Normal 4 2 2 2 2 6 2 2 4" xfId="21460" xr:uid="{00000000-0005-0000-0000-00000F470000}"/>
    <cellStyle name="Normal 4 2 2 2 2 6 2 2 4 2" xfId="43908" xr:uid="{00000000-0005-0000-0000-0000ACA50000}"/>
    <cellStyle name="Normal 4 2 2 2 2 6 2 2 5" xfId="30387" xr:uid="{00000000-0005-0000-0000-0000A9A50000}"/>
    <cellStyle name="Normal 4 2 2 2 2 6 2 3" xfId="9510" xr:uid="{00000000-0005-0000-0000-000010470000}"/>
    <cellStyle name="Normal 4 2 2 2 2 6 2 3 2" xfId="32159" xr:uid="{00000000-0005-0000-0000-0000ADA50000}"/>
    <cellStyle name="Normal 4 2 2 2 2 6 2 4" xfId="21461" xr:uid="{00000000-0005-0000-0000-000011470000}"/>
    <cellStyle name="Normal 4 2 2 2 2 6 2 4 2" xfId="43909" xr:uid="{00000000-0005-0000-0000-0000AEA50000}"/>
    <cellStyle name="Normal 4 2 2 2 2 6 2 5" xfId="21462" xr:uid="{00000000-0005-0000-0000-000012470000}"/>
    <cellStyle name="Normal 4 2 2 2 2 6 2 5 2" xfId="43910" xr:uid="{00000000-0005-0000-0000-0000AFA50000}"/>
    <cellStyle name="Normal 4 2 2 2 2 6 2 6" xfId="28555" xr:uid="{00000000-0005-0000-0000-0000A8A50000}"/>
    <cellStyle name="Normal 4 2 2 2 2 6 3" xfId="6907" xr:uid="{00000000-0005-0000-0000-000013470000}"/>
    <cellStyle name="Normal 4 2 2 2 2 6 3 2" xfId="21463" xr:uid="{00000000-0005-0000-0000-000014470000}"/>
    <cellStyle name="Normal 4 2 2 2 2 6 3 2 2" xfId="43911" xr:uid="{00000000-0005-0000-0000-0000B1A50000}"/>
    <cellStyle name="Normal 4 2 2 2 2 6 3 3" xfId="21464" xr:uid="{00000000-0005-0000-0000-000015470000}"/>
    <cellStyle name="Normal 4 2 2 2 2 6 3 3 2" xfId="43912" xr:uid="{00000000-0005-0000-0000-0000B2A50000}"/>
    <cellStyle name="Normal 4 2 2 2 2 6 3 4" xfId="21465" xr:uid="{00000000-0005-0000-0000-000016470000}"/>
    <cellStyle name="Normal 4 2 2 2 2 6 3 4 2" xfId="43913" xr:uid="{00000000-0005-0000-0000-0000B3A50000}"/>
    <cellStyle name="Normal 4 2 2 2 2 6 3 5" xfId="30386" xr:uid="{00000000-0005-0000-0000-0000B0A50000}"/>
    <cellStyle name="Normal 4 2 2 2 2 6 4" xfId="9509" xr:uid="{00000000-0005-0000-0000-000017470000}"/>
    <cellStyle name="Normal 4 2 2 2 2 6 4 2" xfId="32158" xr:uid="{00000000-0005-0000-0000-0000B4A50000}"/>
    <cellStyle name="Normal 4 2 2 2 2 6 5" xfId="21466" xr:uid="{00000000-0005-0000-0000-000018470000}"/>
    <cellStyle name="Normal 4 2 2 2 2 6 5 2" xfId="43914" xr:uid="{00000000-0005-0000-0000-0000B5A50000}"/>
    <cellStyle name="Normal 4 2 2 2 2 6 6" xfId="21467" xr:uid="{00000000-0005-0000-0000-000019470000}"/>
    <cellStyle name="Normal 4 2 2 2 2 6 6 2" xfId="43915" xr:uid="{00000000-0005-0000-0000-0000B6A50000}"/>
    <cellStyle name="Normal 4 2 2 2 2 6 7" xfId="28554" xr:uid="{00000000-0005-0000-0000-0000A7A50000}"/>
    <cellStyle name="Normal 4 2 2 2 2 7" xfId="3490" xr:uid="{00000000-0005-0000-0000-00001A470000}"/>
    <cellStyle name="Normal 4 2 2 2 2 7 2" xfId="6909" xr:uid="{00000000-0005-0000-0000-00001B470000}"/>
    <cellStyle name="Normal 4 2 2 2 2 7 2 2" xfId="21468" xr:uid="{00000000-0005-0000-0000-00001C470000}"/>
    <cellStyle name="Normal 4 2 2 2 2 7 2 2 2" xfId="43916" xr:uid="{00000000-0005-0000-0000-0000B9A50000}"/>
    <cellStyle name="Normal 4 2 2 2 2 7 2 3" xfId="21469" xr:uid="{00000000-0005-0000-0000-00001D470000}"/>
    <cellStyle name="Normal 4 2 2 2 2 7 2 3 2" xfId="43917" xr:uid="{00000000-0005-0000-0000-0000BAA50000}"/>
    <cellStyle name="Normal 4 2 2 2 2 7 2 4" xfId="21470" xr:uid="{00000000-0005-0000-0000-00001E470000}"/>
    <cellStyle name="Normal 4 2 2 2 2 7 2 4 2" xfId="43918" xr:uid="{00000000-0005-0000-0000-0000BBA50000}"/>
    <cellStyle name="Normal 4 2 2 2 2 7 2 5" xfId="30388" xr:uid="{00000000-0005-0000-0000-0000B8A50000}"/>
    <cellStyle name="Normal 4 2 2 2 2 7 3" xfId="9511" xr:uid="{00000000-0005-0000-0000-00001F470000}"/>
    <cellStyle name="Normal 4 2 2 2 2 7 3 2" xfId="32160" xr:uid="{00000000-0005-0000-0000-0000BCA50000}"/>
    <cellStyle name="Normal 4 2 2 2 2 7 4" xfId="21471" xr:uid="{00000000-0005-0000-0000-000020470000}"/>
    <cellStyle name="Normal 4 2 2 2 2 7 4 2" xfId="43919" xr:uid="{00000000-0005-0000-0000-0000BDA50000}"/>
    <cellStyle name="Normal 4 2 2 2 2 7 5" xfId="21472" xr:uid="{00000000-0005-0000-0000-000021470000}"/>
    <cellStyle name="Normal 4 2 2 2 2 7 5 2" xfId="43920" xr:uid="{00000000-0005-0000-0000-0000BEA50000}"/>
    <cellStyle name="Normal 4 2 2 2 2 7 6" xfId="28556" xr:uid="{00000000-0005-0000-0000-0000B7A50000}"/>
    <cellStyle name="Normal 4 2 2 2 2 8" xfId="3491" xr:uid="{00000000-0005-0000-0000-000022470000}"/>
    <cellStyle name="Normal 4 2 2 2 2 8 2" xfId="6910" xr:uid="{00000000-0005-0000-0000-000023470000}"/>
    <cellStyle name="Normal 4 2 2 2 2 8 2 2" xfId="21473" xr:uid="{00000000-0005-0000-0000-000024470000}"/>
    <cellStyle name="Normal 4 2 2 2 2 8 2 2 2" xfId="43921" xr:uid="{00000000-0005-0000-0000-0000C1A50000}"/>
    <cellStyle name="Normal 4 2 2 2 2 8 2 3" xfId="21474" xr:uid="{00000000-0005-0000-0000-000025470000}"/>
    <cellStyle name="Normal 4 2 2 2 2 8 2 3 2" xfId="43922" xr:uid="{00000000-0005-0000-0000-0000C2A50000}"/>
    <cellStyle name="Normal 4 2 2 2 2 8 2 4" xfId="21475" xr:uid="{00000000-0005-0000-0000-000026470000}"/>
    <cellStyle name="Normal 4 2 2 2 2 8 2 4 2" xfId="43923" xr:uid="{00000000-0005-0000-0000-0000C3A50000}"/>
    <cellStyle name="Normal 4 2 2 2 2 8 2 5" xfId="30389" xr:uid="{00000000-0005-0000-0000-0000C0A50000}"/>
    <cellStyle name="Normal 4 2 2 2 2 8 3" xfId="9512" xr:uid="{00000000-0005-0000-0000-000027470000}"/>
    <cellStyle name="Normal 4 2 2 2 2 8 3 2" xfId="32161" xr:uid="{00000000-0005-0000-0000-0000C4A50000}"/>
    <cellStyle name="Normal 4 2 2 2 2 8 4" xfId="21476" xr:uid="{00000000-0005-0000-0000-000028470000}"/>
    <cellStyle name="Normal 4 2 2 2 2 8 4 2" xfId="43924" xr:uid="{00000000-0005-0000-0000-0000C5A50000}"/>
    <cellStyle name="Normal 4 2 2 2 2 8 5" xfId="21477" xr:uid="{00000000-0005-0000-0000-000029470000}"/>
    <cellStyle name="Normal 4 2 2 2 2 8 5 2" xfId="43925" xr:uid="{00000000-0005-0000-0000-0000C6A50000}"/>
    <cellStyle name="Normal 4 2 2 2 2 8 6" xfId="28557" xr:uid="{00000000-0005-0000-0000-0000BFA50000}"/>
    <cellStyle name="Normal 4 2 2 2 2 9" xfId="6893" xr:uid="{00000000-0005-0000-0000-00002A470000}"/>
    <cellStyle name="Normal 4 2 2 2 2 9 2" xfId="21478" xr:uid="{00000000-0005-0000-0000-00002B470000}"/>
    <cellStyle name="Normal 4 2 2 2 2 9 2 2" xfId="43926" xr:uid="{00000000-0005-0000-0000-0000C8A50000}"/>
    <cellStyle name="Normal 4 2 2 2 2 9 3" xfId="21479" xr:uid="{00000000-0005-0000-0000-00002C470000}"/>
    <cellStyle name="Normal 4 2 2 2 2 9 3 2" xfId="43927" xr:uid="{00000000-0005-0000-0000-0000C9A50000}"/>
    <cellStyle name="Normal 4 2 2 2 2 9 4" xfId="21480" xr:uid="{00000000-0005-0000-0000-00002D470000}"/>
    <cellStyle name="Normal 4 2 2 2 2 9 4 2" xfId="43928" xr:uid="{00000000-0005-0000-0000-0000CAA50000}"/>
    <cellStyle name="Normal 4 2 2 2 2 9 5" xfId="30372" xr:uid="{00000000-0005-0000-0000-0000C7A50000}"/>
    <cellStyle name="Normal 4 2 2 2 3" xfId="3492" xr:uid="{00000000-0005-0000-0000-00002E470000}"/>
    <cellStyle name="Normal 4 2 2 2 3 10" xfId="21481" xr:uid="{00000000-0005-0000-0000-00002F470000}"/>
    <cellStyle name="Normal 4 2 2 2 3 10 2" xfId="43929" xr:uid="{00000000-0005-0000-0000-0000CCA50000}"/>
    <cellStyle name="Normal 4 2 2 2 3 11" xfId="28558" xr:uid="{00000000-0005-0000-0000-0000CBA50000}"/>
    <cellStyle name="Normal 4 2 2 2 3 2" xfId="3493" xr:uid="{00000000-0005-0000-0000-000030470000}"/>
    <cellStyle name="Normal 4 2 2 2 3 2 2" xfId="3494" xr:uid="{00000000-0005-0000-0000-000031470000}"/>
    <cellStyle name="Normal 4 2 2 2 3 2 2 2" xfId="6913" xr:uid="{00000000-0005-0000-0000-000032470000}"/>
    <cellStyle name="Normal 4 2 2 2 3 2 2 2 2" xfId="21482" xr:uid="{00000000-0005-0000-0000-000033470000}"/>
    <cellStyle name="Normal 4 2 2 2 3 2 2 2 2 2" xfId="43930" xr:uid="{00000000-0005-0000-0000-0000D0A50000}"/>
    <cellStyle name="Normal 4 2 2 2 3 2 2 2 3" xfId="21483" xr:uid="{00000000-0005-0000-0000-000034470000}"/>
    <cellStyle name="Normal 4 2 2 2 3 2 2 2 3 2" xfId="43931" xr:uid="{00000000-0005-0000-0000-0000D1A50000}"/>
    <cellStyle name="Normal 4 2 2 2 3 2 2 2 4" xfId="21484" xr:uid="{00000000-0005-0000-0000-000035470000}"/>
    <cellStyle name="Normal 4 2 2 2 3 2 2 2 4 2" xfId="43932" xr:uid="{00000000-0005-0000-0000-0000D2A50000}"/>
    <cellStyle name="Normal 4 2 2 2 3 2 2 2 5" xfId="30392" xr:uid="{00000000-0005-0000-0000-0000CFA50000}"/>
    <cellStyle name="Normal 4 2 2 2 3 2 2 3" xfId="9515" xr:uid="{00000000-0005-0000-0000-000036470000}"/>
    <cellStyle name="Normal 4 2 2 2 3 2 2 3 2" xfId="32164" xr:uid="{00000000-0005-0000-0000-0000D3A50000}"/>
    <cellStyle name="Normal 4 2 2 2 3 2 2 4" xfId="21485" xr:uid="{00000000-0005-0000-0000-000037470000}"/>
    <cellStyle name="Normal 4 2 2 2 3 2 2 4 2" xfId="43933" xr:uid="{00000000-0005-0000-0000-0000D4A50000}"/>
    <cellStyle name="Normal 4 2 2 2 3 2 2 5" xfId="21486" xr:uid="{00000000-0005-0000-0000-000038470000}"/>
    <cellStyle name="Normal 4 2 2 2 3 2 2 5 2" xfId="43934" xr:uid="{00000000-0005-0000-0000-0000D5A50000}"/>
    <cellStyle name="Normal 4 2 2 2 3 2 2 6" xfId="28560" xr:uid="{00000000-0005-0000-0000-0000CEA50000}"/>
    <cellStyle name="Normal 4 2 2 2 3 2 3" xfId="6912" xr:uid="{00000000-0005-0000-0000-000039470000}"/>
    <cellStyle name="Normal 4 2 2 2 3 2 3 2" xfId="21487" xr:uid="{00000000-0005-0000-0000-00003A470000}"/>
    <cellStyle name="Normal 4 2 2 2 3 2 3 2 2" xfId="43935" xr:uid="{00000000-0005-0000-0000-0000D7A50000}"/>
    <cellStyle name="Normal 4 2 2 2 3 2 3 3" xfId="21488" xr:uid="{00000000-0005-0000-0000-00003B470000}"/>
    <cellStyle name="Normal 4 2 2 2 3 2 3 3 2" xfId="43936" xr:uid="{00000000-0005-0000-0000-0000D8A50000}"/>
    <cellStyle name="Normal 4 2 2 2 3 2 3 4" xfId="21489" xr:uid="{00000000-0005-0000-0000-00003C470000}"/>
    <cellStyle name="Normal 4 2 2 2 3 2 3 4 2" xfId="43937" xr:uid="{00000000-0005-0000-0000-0000D9A50000}"/>
    <cellStyle name="Normal 4 2 2 2 3 2 3 5" xfId="30391" xr:uid="{00000000-0005-0000-0000-0000D6A50000}"/>
    <cellStyle name="Normal 4 2 2 2 3 2 4" xfId="9514" xr:uid="{00000000-0005-0000-0000-00003D470000}"/>
    <cellStyle name="Normal 4 2 2 2 3 2 4 2" xfId="21490" xr:uid="{00000000-0005-0000-0000-00003E470000}"/>
    <cellStyle name="Normal 4 2 2 2 3 2 4 2 2" xfId="43938" xr:uid="{00000000-0005-0000-0000-0000DBA50000}"/>
    <cellStyle name="Normal 4 2 2 2 3 2 4 3" xfId="21491" xr:uid="{00000000-0005-0000-0000-00003F470000}"/>
    <cellStyle name="Normal 4 2 2 2 3 2 4 3 2" xfId="43939" xr:uid="{00000000-0005-0000-0000-0000DCA50000}"/>
    <cellStyle name="Normal 4 2 2 2 3 2 4 4" xfId="21492" xr:uid="{00000000-0005-0000-0000-000040470000}"/>
    <cellStyle name="Normal 4 2 2 2 3 2 4 4 2" xfId="43940" xr:uid="{00000000-0005-0000-0000-0000DDA50000}"/>
    <cellStyle name="Normal 4 2 2 2 3 2 4 5" xfId="32163" xr:uid="{00000000-0005-0000-0000-0000DAA50000}"/>
    <cellStyle name="Normal 4 2 2 2 3 2 5" xfId="21493" xr:uid="{00000000-0005-0000-0000-000041470000}"/>
    <cellStyle name="Normal 4 2 2 2 3 2 5 2" xfId="43941" xr:uid="{00000000-0005-0000-0000-0000DEA50000}"/>
    <cellStyle name="Normal 4 2 2 2 3 2 6" xfId="21494" xr:uid="{00000000-0005-0000-0000-000042470000}"/>
    <cellStyle name="Normal 4 2 2 2 3 2 6 2" xfId="43942" xr:uid="{00000000-0005-0000-0000-0000DFA50000}"/>
    <cellStyle name="Normal 4 2 2 2 3 2 7" xfId="21495" xr:uid="{00000000-0005-0000-0000-000043470000}"/>
    <cellStyle name="Normal 4 2 2 2 3 2 7 2" xfId="43943" xr:uid="{00000000-0005-0000-0000-0000E0A50000}"/>
    <cellStyle name="Normal 4 2 2 2 3 2 8" xfId="28559" xr:uid="{00000000-0005-0000-0000-0000CDA50000}"/>
    <cellStyle name="Normal 4 2 2 2 3 3" xfId="3495" xr:uid="{00000000-0005-0000-0000-000044470000}"/>
    <cellStyle name="Normal 4 2 2 2 3 3 2" xfId="3496" xr:uid="{00000000-0005-0000-0000-000045470000}"/>
    <cellStyle name="Normal 4 2 2 2 3 3 2 2" xfId="6915" xr:uid="{00000000-0005-0000-0000-000046470000}"/>
    <cellStyle name="Normal 4 2 2 2 3 3 2 2 2" xfId="21496" xr:uid="{00000000-0005-0000-0000-000047470000}"/>
    <cellStyle name="Normal 4 2 2 2 3 3 2 2 2 2" xfId="43944" xr:uid="{00000000-0005-0000-0000-0000E4A50000}"/>
    <cellStyle name="Normal 4 2 2 2 3 3 2 2 3" xfId="21497" xr:uid="{00000000-0005-0000-0000-000048470000}"/>
    <cellStyle name="Normal 4 2 2 2 3 3 2 2 3 2" xfId="43945" xr:uid="{00000000-0005-0000-0000-0000E5A50000}"/>
    <cellStyle name="Normal 4 2 2 2 3 3 2 2 4" xfId="21498" xr:uid="{00000000-0005-0000-0000-000049470000}"/>
    <cellStyle name="Normal 4 2 2 2 3 3 2 2 4 2" xfId="43946" xr:uid="{00000000-0005-0000-0000-0000E6A50000}"/>
    <cellStyle name="Normal 4 2 2 2 3 3 2 2 5" xfId="30394" xr:uid="{00000000-0005-0000-0000-0000E3A50000}"/>
    <cellStyle name="Normal 4 2 2 2 3 3 2 3" xfId="9517" xr:uid="{00000000-0005-0000-0000-00004A470000}"/>
    <cellStyle name="Normal 4 2 2 2 3 3 2 3 2" xfId="32166" xr:uid="{00000000-0005-0000-0000-0000E7A50000}"/>
    <cellStyle name="Normal 4 2 2 2 3 3 2 4" xfId="21499" xr:uid="{00000000-0005-0000-0000-00004B470000}"/>
    <cellStyle name="Normal 4 2 2 2 3 3 2 4 2" xfId="43947" xr:uid="{00000000-0005-0000-0000-0000E8A50000}"/>
    <cellStyle name="Normal 4 2 2 2 3 3 2 5" xfId="21500" xr:uid="{00000000-0005-0000-0000-00004C470000}"/>
    <cellStyle name="Normal 4 2 2 2 3 3 2 5 2" xfId="43948" xr:uid="{00000000-0005-0000-0000-0000E9A50000}"/>
    <cellStyle name="Normal 4 2 2 2 3 3 2 6" xfId="28562" xr:uid="{00000000-0005-0000-0000-0000E2A50000}"/>
    <cellStyle name="Normal 4 2 2 2 3 3 3" xfId="6914" xr:uid="{00000000-0005-0000-0000-00004D470000}"/>
    <cellStyle name="Normal 4 2 2 2 3 3 3 2" xfId="21501" xr:uid="{00000000-0005-0000-0000-00004E470000}"/>
    <cellStyle name="Normal 4 2 2 2 3 3 3 2 2" xfId="43949" xr:uid="{00000000-0005-0000-0000-0000EBA50000}"/>
    <cellStyle name="Normal 4 2 2 2 3 3 3 3" xfId="21502" xr:uid="{00000000-0005-0000-0000-00004F470000}"/>
    <cellStyle name="Normal 4 2 2 2 3 3 3 3 2" xfId="43950" xr:uid="{00000000-0005-0000-0000-0000ECA50000}"/>
    <cellStyle name="Normal 4 2 2 2 3 3 3 4" xfId="21503" xr:uid="{00000000-0005-0000-0000-000050470000}"/>
    <cellStyle name="Normal 4 2 2 2 3 3 3 4 2" xfId="43951" xr:uid="{00000000-0005-0000-0000-0000EDA50000}"/>
    <cellStyle name="Normal 4 2 2 2 3 3 3 5" xfId="30393" xr:uid="{00000000-0005-0000-0000-0000EAA50000}"/>
    <cellStyle name="Normal 4 2 2 2 3 3 4" xfId="9516" xr:uid="{00000000-0005-0000-0000-000051470000}"/>
    <cellStyle name="Normal 4 2 2 2 3 3 4 2" xfId="32165" xr:uid="{00000000-0005-0000-0000-0000EEA50000}"/>
    <cellStyle name="Normal 4 2 2 2 3 3 5" xfId="21504" xr:uid="{00000000-0005-0000-0000-000052470000}"/>
    <cellStyle name="Normal 4 2 2 2 3 3 5 2" xfId="43952" xr:uid="{00000000-0005-0000-0000-0000EFA50000}"/>
    <cellStyle name="Normal 4 2 2 2 3 3 6" xfId="21505" xr:uid="{00000000-0005-0000-0000-000053470000}"/>
    <cellStyle name="Normal 4 2 2 2 3 3 6 2" xfId="43953" xr:uid="{00000000-0005-0000-0000-0000F0A50000}"/>
    <cellStyle name="Normal 4 2 2 2 3 3 7" xfId="28561" xr:uid="{00000000-0005-0000-0000-0000E1A50000}"/>
    <cellStyle name="Normal 4 2 2 2 3 4" xfId="3497" xr:uid="{00000000-0005-0000-0000-000054470000}"/>
    <cellStyle name="Normal 4 2 2 2 3 4 2" xfId="6916" xr:uid="{00000000-0005-0000-0000-000055470000}"/>
    <cellStyle name="Normal 4 2 2 2 3 4 2 2" xfId="21506" xr:uid="{00000000-0005-0000-0000-000056470000}"/>
    <cellStyle name="Normal 4 2 2 2 3 4 2 2 2" xfId="43954" xr:uid="{00000000-0005-0000-0000-0000F3A50000}"/>
    <cellStyle name="Normal 4 2 2 2 3 4 2 3" xfId="21507" xr:uid="{00000000-0005-0000-0000-000057470000}"/>
    <cellStyle name="Normal 4 2 2 2 3 4 2 3 2" xfId="43955" xr:uid="{00000000-0005-0000-0000-0000F4A50000}"/>
    <cellStyle name="Normal 4 2 2 2 3 4 2 4" xfId="21508" xr:uid="{00000000-0005-0000-0000-000058470000}"/>
    <cellStyle name="Normal 4 2 2 2 3 4 2 4 2" xfId="43956" xr:uid="{00000000-0005-0000-0000-0000F5A50000}"/>
    <cellStyle name="Normal 4 2 2 2 3 4 2 5" xfId="30395" xr:uid="{00000000-0005-0000-0000-0000F2A50000}"/>
    <cellStyle name="Normal 4 2 2 2 3 4 3" xfId="9518" xr:uid="{00000000-0005-0000-0000-000059470000}"/>
    <cellStyle name="Normal 4 2 2 2 3 4 3 2" xfId="32167" xr:uid="{00000000-0005-0000-0000-0000F6A50000}"/>
    <cellStyle name="Normal 4 2 2 2 3 4 4" xfId="21509" xr:uid="{00000000-0005-0000-0000-00005A470000}"/>
    <cellStyle name="Normal 4 2 2 2 3 4 4 2" xfId="43957" xr:uid="{00000000-0005-0000-0000-0000F7A50000}"/>
    <cellStyle name="Normal 4 2 2 2 3 4 5" xfId="21510" xr:uid="{00000000-0005-0000-0000-00005B470000}"/>
    <cellStyle name="Normal 4 2 2 2 3 4 5 2" xfId="43958" xr:uid="{00000000-0005-0000-0000-0000F8A50000}"/>
    <cellStyle name="Normal 4 2 2 2 3 4 6" xfId="28563" xr:uid="{00000000-0005-0000-0000-0000F1A50000}"/>
    <cellStyle name="Normal 4 2 2 2 3 5" xfId="3498" xr:uid="{00000000-0005-0000-0000-00005C470000}"/>
    <cellStyle name="Normal 4 2 2 2 3 5 2" xfId="6917" xr:uid="{00000000-0005-0000-0000-00005D470000}"/>
    <cellStyle name="Normal 4 2 2 2 3 5 2 2" xfId="21511" xr:uid="{00000000-0005-0000-0000-00005E470000}"/>
    <cellStyle name="Normal 4 2 2 2 3 5 2 2 2" xfId="43959" xr:uid="{00000000-0005-0000-0000-0000FBA50000}"/>
    <cellStyle name="Normal 4 2 2 2 3 5 2 3" xfId="21512" xr:uid="{00000000-0005-0000-0000-00005F470000}"/>
    <cellStyle name="Normal 4 2 2 2 3 5 2 3 2" xfId="43960" xr:uid="{00000000-0005-0000-0000-0000FCA50000}"/>
    <cellStyle name="Normal 4 2 2 2 3 5 2 4" xfId="21513" xr:uid="{00000000-0005-0000-0000-000060470000}"/>
    <cellStyle name="Normal 4 2 2 2 3 5 2 4 2" xfId="43961" xr:uid="{00000000-0005-0000-0000-0000FDA50000}"/>
    <cellStyle name="Normal 4 2 2 2 3 5 2 5" xfId="30396" xr:uid="{00000000-0005-0000-0000-0000FAA50000}"/>
    <cellStyle name="Normal 4 2 2 2 3 5 3" xfId="9519" xr:uid="{00000000-0005-0000-0000-000061470000}"/>
    <cellStyle name="Normal 4 2 2 2 3 5 3 2" xfId="32168" xr:uid="{00000000-0005-0000-0000-0000FEA50000}"/>
    <cellStyle name="Normal 4 2 2 2 3 5 4" xfId="21514" xr:uid="{00000000-0005-0000-0000-000062470000}"/>
    <cellStyle name="Normal 4 2 2 2 3 5 4 2" xfId="43962" xr:uid="{00000000-0005-0000-0000-0000FFA50000}"/>
    <cellStyle name="Normal 4 2 2 2 3 5 5" xfId="21515" xr:uid="{00000000-0005-0000-0000-000063470000}"/>
    <cellStyle name="Normal 4 2 2 2 3 5 5 2" xfId="43963" xr:uid="{00000000-0005-0000-0000-000000A60000}"/>
    <cellStyle name="Normal 4 2 2 2 3 5 6" xfId="28564" xr:uid="{00000000-0005-0000-0000-0000F9A50000}"/>
    <cellStyle name="Normal 4 2 2 2 3 6" xfId="6911" xr:uid="{00000000-0005-0000-0000-000064470000}"/>
    <cellStyle name="Normal 4 2 2 2 3 6 2" xfId="21516" xr:uid="{00000000-0005-0000-0000-000065470000}"/>
    <cellStyle name="Normal 4 2 2 2 3 6 2 2" xfId="43964" xr:uid="{00000000-0005-0000-0000-000002A60000}"/>
    <cellStyle name="Normal 4 2 2 2 3 6 3" xfId="21517" xr:uid="{00000000-0005-0000-0000-000066470000}"/>
    <cellStyle name="Normal 4 2 2 2 3 6 3 2" xfId="43965" xr:uid="{00000000-0005-0000-0000-000003A60000}"/>
    <cellStyle name="Normal 4 2 2 2 3 6 4" xfId="21518" xr:uid="{00000000-0005-0000-0000-000067470000}"/>
    <cellStyle name="Normal 4 2 2 2 3 6 4 2" xfId="43966" xr:uid="{00000000-0005-0000-0000-000004A60000}"/>
    <cellStyle name="Normal 4 2 2 2 3 6 5" xfId="30390" xr:uid="{00000000-0005-0000-0000-000001A60000}"/>
    <cellStyle name="Normal 4 2 2 2 3 7" xfId="9513" xr:uid="{00000000-0005-0000-0000-000068470000}"/>
    <cellStyle name="Normal 4 2 2 2 3 7 2" xfId="21519" xr:uid="{00000000-0005-0000-0000-000069470000}"/>
    <cellStyle name="Normal 4 2 2 2 3 7 2 2" xfId="43967" xr:uid="{00000000-0005-0000-0000-000006A60000}"/>
    <cellStyle name="Normal 4 2 2 2 3 7 3" xfId="21520" xr:uid="{00000000-0005-0000-0000-00006A470000}"/>
    <cellStyle name="Normal 4 2 2 2 3 7 3 2" xfId="43968" xr:uid="{00000000-0005-0000-0000-000007A60000}"/>
    <cellStyle name="Normal 4 2 2 2 3 7 4" xfId="21521" xr:uid="{00000000-0005-0000-0000-00006B470000}"/>
    <cellStyle name="Normal 4 2 2 2 3 7 4 2" xfId="43969" xr:uid="{00000000-0005-0000-0000-000008A60000}"/>
    <cellStyle name="Normal 4 2 2 2 3 7 5" xfId="32162" xr:uid="{00000000-0005-0000-0000-000005A60000}"/>
    <cellStyle name="Normal 4 2 2 2 3 8" xfId="21522" xr:uid="{00000000-0005-0000-0000-00006C470000}"/>
    <cellStyle name="Normal 4 2 2 2 3 8 2" xfId="43970" xr:uid="{00000000-0005-0000-0000-000009A60000}"/>
    <cellStyle name="Normal 4 2 2 2 3 9" xfId="21523" xr:uid="{00000000-0005-0000-0000-00006D470000}"/>
    <cellStyle name="Normal 4 2 2 2 3 9 2" xfId="43971" xr:uid="{00000000-0005-0000-0000-00000AA60000}"/>
    <cellStyle name="Normal 4 2 2 2 4" xfId="3499" xr:uid="{00000000-0005-0000-0000-00006E470000}"/>
    <cellStyle name="Normal 4 2 2 2 4 2" xfId="3500" xr:uid="{00000000-0005-0000-0000-00006F470000}"/>
    <cellStyle name="Normal 4 2 2 2 4 2 2" xfId="6919" xr:uid="{00000000-0005-0000-0000-000070470000}"/>
    <cellStyle name="Normal 4 2 2 2 4 2 2 2" xfId="21524" xr:uid="{00000000-0005-0000-0000-000071470000}"/>
    <cellStyle name="Normal 4 2 2 2 4 2 2 2 2" xfId="43972" xr:uid="{00000000-0005-0000-0000-00000EA60000}"/>
    <cellStyle name="Normal 4 2 2 2 4 2 2 3" xfId="21525" xr:uid="{00000000-0005-0000-0000-000072470000}"/>
    <cellStyle name="Normal 4 2 2 2 4 2 2 3 2" xfId="43973" xr:uid="{00000000-0005-0000-0000-00000FA60000}"/>
    <cellStyle name="Normal 4 2 2 2 4 2 2 4" xfId="21526" xr:uid="{00000000-0005-0000-0000-000073470000}"/>
    <cellStyle name="Normal 4 2 2 2 4 2 2 4 2" xfId="43974" xr:uid="{00000000-0005-0000-0000-000010A60000}"/>
    <cellStyle name="Normal 4 2 2 2 4 2 2 5" xfId="30398" xr:uid="{00000000-0005-0000-0000-00000DA60000}"/>
    <cellStyle name="Normal 4 2 2 2 4 2 3" xfId="9521" xr:uid="{00000000-0005-0000-0000-000074470000}"/>
    <cellStyle name="Normal 4 2 2 2 4 2 3 2" xfId="21527" xr:uid="{00000000-0005-0000-0000-000075470000}"/>
    <cellStyle name="Normal 4 2 2 2 4 2 3 2 2" xfId="43975" xr:uid="{00000000-0005-0000-0000-000012A60000}"/>
    <cellStyle name="Normal 4 2 2 2 4 2 3 3" xfId="21528" xr:uid="{00000000-0005-0000-0000-000076470000}"/>
    <cellStyle name="Normal 4 2 2 2 4 2 3 3 2" xfId="43976" xr:uid="{00000000-0005-0000-0000-000013A60000}"/>
    <cellStyle name="Normal 4 2 2 2 4 2 3 4" xfId="21529" xr:uid="{00000000-0005-0000-0000-000077470000}"/>
    <cellStyle name="Normal 4 2 2 2 4 2 3 4 2" xfId="43977" xr:uid="{00000000-0005-0000-0000-000014A60000}"/>
    <cellStyle name="Normal 4 2 2 2 4 2 3 5" xfId="32170" xr:uid="{00000000-0005-0000-0000-000011A60000}"/>
    <cellStyle name="Normal 4 2 2 2 4 2 4" xfId="21530" xr:uid="{00000000-0005-0000-0000-000078470000}"/>
    <cellStyle name="Normal 4 2 2 2 4 2 4 2" xfId="43978" xr:uid="{00000000-0005-0000-0000-000015A60000}"/>
    <cellStyle name="Normal 4 2 2 2 4 2 5" xfId="21531" xr:uid="{00000000-0005-0000-0000-000079470000}"/>
    <cellStyle name="Normal 4 2 2 2 4 2 5 2" xfId="43979" xr:uid="{00000000-0005-0000-0000-000016A60000}"/>
    <cellStyle name="Normal 4 2 2 2 4 2 6" xfId="21532" xr:uid="{00000000-0005-0000-0000-00007A470000}"/>
    <cellStyle name="Normal 4 2 2 2 4 2 6 2" xfId="43980" xr:uid="{00000000-0005-0000-0000-000017A60000}"/>
    <cellStyle name="Normal 4 2 2 2 4 2 7" xfId="28566" xr:uid="{00000000-0005-0000-0000-00000CA60000}"/>
    <cellStyle name="Normal 4 2 2 2 4 3" xfId="6918" xr:uid="{00000000-0005-0000-0000-00007B470000}"/>
    <cellStyle name="Normal 4 2 2 2 4 3 2" xfId="21533" xr:uid="{00000000-0005-0000-0000-00007C470000}"/>
    <cellStyle name="Normal 4 2 2 2 4 3 2 2" xfId="43981" xr:uid="{00000000-0005-0000-0000-000019A60000}"/>
    <cellStyle name="Normal 4 2 2 2 4 3 3" xfId="21534" xr:uid="{00000000-0005-0000-0000-00007D470000}"/>
    <cellStyle name="Normal 4 2 2 2 4 3 3 2" xfId="43982" xr:uid="{00000000-0005-0000-0000-00001AA60000}"/>
    <cellStyle name="Normal 4 2 2 2 4 3 4" xfId="21535" xr:uid="{00000000-0005-0000-0000-00007E470000}"/>
    <cellStyle name="Normal 4 2 2 2 4 3 4 2" xfId="43983" xr:uid="{00000000-0005-0000-0000-00001BA60000}"/>
    <cellStyle name="Normal 4 2 2 2 4 3 5" xfId="30397" xr:uid="{00000000-0005-0000-0000-000018A60000}"/>
    <cellStyle name="Normal 4 2 2 2 4 4" xfId="9520" xr:uid="{00000000-0005-0000-0000-00007F470000}"/>
    <cellStyle name="Normal 4 2 2 2 4 4 2" xfId="21536" xr:uid="{00000000-0005-0000-0000-000080470000}"/>
    <cellStyle name="Normal 4 2 2 2 4 4 2 2" xfId="43984" xr:uid="{00000000-0005-0000-0000-00001DA60000}"/>
    <cellStyle name="Normal 4 2 2 2 4 4 3" xfId="21537" xr:uid="{00000000-0005-0000-0000-000081470000}"/>
    <cellStyle name="Normal 4 2 2 2 4 4 3 2" xfId="43985" xr:uid="{00000000-0005-0000-0000-00001EA60000}"/>
    <cellStyle name="Normal 4 2 2 2 4 4 4" xfId="21538" xr:uid="{00000000-0005-0000-0000-000082470000}"/>
    <cellStyle name="Normal 4 2 2 2 4 4 4 2" xfId="43986" xr:uid="{00000000-0005-0000-0000-00001FA60000}"/>
    <cellStyle name="Normal 4 2 2 2 4 4 5" xfId="32169" xr:uid="{00000000-0005-0000-0000-00001CA60000}"/>
    <cellStyle name="Normal 4 2 2 2 4 5" xfId="21539" xr:uid="{00000000-0005-0000-0000-000083470000}"/>
    <cellStyle name="Normal 4 2 2 2 4 5 2" xfId="43987" xr:uid="{00000000-0005-0000-0000-000020A60000}"/>
    <cellStyle name="Normal 4 2 2 2 4 6" xfId="21540" xr:uid="{00000000-0005-0000-0000-000084470000}"/>
    <cellStyle name="Normal 4 2 2 2 4 6 2" xfId="43988" xr:uid="{00000000-0005-0000-0000-000021A60000}"/>
    <cellStyle name="Normal 4 2 2 2 4 7" xfId="21541" xr:uid="{00000000-0005-0000-0000-000085470000}"/>
    <cellStyle name="Normal 4 2 2 2 4 7 2" xfId="43989" xr:uid="{00000000-0005-0000-0000-000022A60000}"/>
    <cellStyle name="Normal 4 2 2 2 4 8" xfId="28565" xr:uid="{00000000-0005-0000-0000-00000BA60000}"/>
    <cellStyle name="Normal 4 2 2 2 5" xfId="3501" xr:uid="{00000000-0005-0000-0000-000086470000}"/>
    <cellStyle name="Normal 4 2 2 2 5 2" xfId="3502" xr:uid="{00000000-0005-0000-0000-000087470000}"/>
    <cellStyle name="Normal 4 2 2 2 5 2 2" xfId="6921" xr:uid="{00000000-0005-0000-0000-000088470000}"/>
    <cellStyle name="Normal 4 2 2 2 5 2 2 2" xfId="21542" xr:uid="{00000000-0005-0000-0000-000089470000}"/>
    <cellStyle name="Normal 4 2 2 2 5 2 2 2 2" xfId="43990" xr:uid="{00000000-0005-0000-0000-000026A60000}"/>
    <cellStyle name="Normal 4 2 2 2 5 2 2 3" xfId="21543" xr:uid="{00000000-0005-0000-0000-00008A470000}"/>
    <cellStyle name="Normal 4 2 2 2 5 2 2 3 2" xfId="43991" xr:uid="{00000000-0005-0000-0000-000027A60000}"/>
    <cellStyle name="Normal 4 2 2 2 5 2 2 4" xfId="21544" xr:uid="{00000000-0005-0000-0000-00008B470000}"/>
    <cellStyle name="Normal 4 2 2 2 5 2 2 4 2" xfId="43992" xr:uid="{00000000-0005-0000-0000-000028A60000}"/>
    <cellStyle name="Normal 4 2 2 2 5 2 2 5" xfId="30400" xr:uid="{00000000-0005-0000-0000-000025A60000}"/>
    <cellStyle name="Normal 4 2 2 2 5 2 3" xfId="9523" xr:uid="{00000000-0005-0000-0000-00008C470000}"/>
    <cellStyle name="Normal 4 2 2 2 5 2 3 2" xfId="21545" xr:uid="{00000000-0005-0000-0000-00008D470000}"/>
    <cellStyle name="Normal 4 2 2 2 5 2 3 2 2" xfId="43993" xr:uid="{00000000-0005-0000-0000-00002AA60000}"/>
    <cellStyle name="Normal 4 2 2 2 5 2 3 3" xfId="21546" xr:uid="{00000000-0005-0000-0000-00008E470000}"/>
    <cellStyle name="Normal 4 2 2 2 5 2 3 3 2" xfId="43994" xr:uid="{00000000-0005-0000-0000-00002BA60000}"/>
    <cellStyle name="Normal 4 2 2 2 5 2 3 4" xfId="21547" xr:uid="{00000000-0005-0000-0000-00008F470000}"/>
    <cellStyle name="Normal 4 2 2 2 5 2 3 4 2" xfId="43995" xr:uid="{00000000-0005-0000-0000-00002CA60000}"/>
    <cellStyle name="Normal 4 2 2 2 5 2 3 5" xfId="32172" xr:uid="{00000000-0005-0000-0000-000029A60000}"/>
    <cellStyle name="Normal 4 2 2 2 5 2 4" xfId="21548" xr:uid="{00000000-0005-0000-0000-000090470000}"/>
    <cellStyle name="Normal 4 2 2 2 5 2 4 2" xfId="43996" xr:uid="{00000000-0005-0000-0000-00002DA60000}"/>
    <cellStyle name="Normal 4 2 2 2 5 2 5" xfId="21549" xr:uid="{00000000-0005-0000-0000-000091470000}"/>
    <cellStyle name="Normal 4 2 2 2 5 2 5 2" xfId="43997" xr:uid="{00000000-0005-0000-0000-00002EA60000}"/>
    <cellStyle name="Normal 4 2 2 2 5 2 6" xfId="21550" xr:uid="{00000000-0005-0000-0000-000092470000}"/>
    <cellStyle name="Normal 4 2 2 2 5 2 6 2" xfId="43998" xr:uid="{00000000-0005-0000-0000-00002FA60000}"/>
    <cellStyle name="Normal 4 2 2 2 5 2 7" xfId="28568" xr:uid="{00000000-0005-0000-0000-000024A60000}"/>
    <cellStyle name="Normal 4 2 2 2 5 3" xfId="6920" xr:uid="{00000000-0005-0000-0000-000093470000}"/>
    <cellStyle name="Normal 4 2 2 2 5 3 2" xfId="21551" xr:uid="{00000000-0005-0000-0000-000094470000}"/>
    <cellStyle name="Normal 4 2 2 2 5 3 2 2" xfId="43999" xr:uid="{00000000-0005-0000-0000-000031A60000}"/>
    <cellStyle name="Normal 4 2 2 2 5 3 3" xfId="21552" xr:uid="{00000000-0005-0000-0000-000095470000}"/>
    <cellStyle name="Normal 4 2 2 2 5 3 3 2" xfId="44000" xr:uid="{00000000-0005-0000-0000-000032A60000}"/>
    <cellStyle name="Normal 4 2 2 2 5 3 4" xfId="21553" xr:uid="{00000000-0005-0000-0000-000096470000}"/>
    <cellStyle name="Normal 4 2 2 2 5 3 4 2" xfId="44001" xr:uid="{00000000-0005-0000-0000-000033A60000}"/>
    <cellStyle name="Normal 4 2 2 2 5 3 5" xfId="30399" xr:uid="{00000000-0005-0000-0000-000030A60000}"/>
    <cellStyle name="Normal 4 2 2 2 5 4" xfId="9522" xr:uid="{00000000-0005-0000-0000-000097470000}"/>
    <cellStyle name="Normal 4 2 2 2 5 4 2" xfId="21554" xr:uid="{00000000-0005-0000-0000-000098470000}"/>
    <cellStyle name="Normal 4 2 2 2 5 4 2 2" xfId="44002" xr:uid="{00000000-0005-0000-0000-000035A60000}"/>
    <cellStyle name="Normal 4 2 2 2 5 4 3" xfId="21555" xr:uid="{00000000-0005-0000-0000-000099470000}"/>
    <cellStyle name="Normal 4 2 2 2 5 4 3 2" xfId="44003" xr:uid="{00000000-0005-0000-0000-000036A60000}"/>
    <cellStyle name="Normal 4 2 2 2 5 4 4" xfId="21556" xr:uid="{00000000-0005-0000-0000-00009A470000}"/>
    <cellStyle name="Normal 4 2 2 2 5 4 4 2" xfId="44004" xr:uid="{00000000-0005-0000-0000-000037A60000}"/>
    <cellStyle name="Normal 4 2 2 2 5 4 5" xfId="32171" xr:uid="{00000000-0005-0000-0000-000034A60000}"/>
    <cellStyle name="Normal 4 2 2 2 5 5" xfId="21557" xr:uid="{00000000-0005-0000-0000-00009B470000}"/>
    <cellStyle name="Normal 4 2 2 2 5 5 2" xfId="44005" xr:uid="{00000000-0005-0000-0000-000038A60000}"/>
    <cellStyle name="Normal 4 2 2 2 5 6" xfId="21558" xr:uid="{00000000-0005-0000-0000-00009C470000}"/>
    <cellStyle name="Normal 4 2 2 2 5 6 2" xfId="44006" xr:uid="{00000000-0005-0000-0000-000039A60000}"/>
    <cellStyle name="Normal 4 2 2 2 5 7" xfId="21559" xr:uid="{00000000-0005-0000-0000-00009D470000}"/>
    <cellStyle name="Normal 4 2 2 2 5 7 2" xfId="44007" xr:uid="{00000000-0005-0000-0000-00003AA60000}"/>
    <cellStyle name="Normal 4 2 2 2 5 8" xfId="28567" xr:uid="{00000000-0005-0000-0000-000023A60000}"/>
    <cellStyle name="Normal 4 2 2 2 6" xfId="3503" xr:uid="{00000000-0005-0000-0000-00009E470000}"/>
    <cellStyle name="Normal 4 2 2 2 6 2" xfId="3504" xr:uid="{00000000-0005-0000-0000-00009F470000}"/>
    <cellStyle name="Normal 4 2 2 2 6 2 2" xfId="6923" xr:uid="{00000000-0005-0000-0000-0000A0470000}"/>
    <cellStyle name="Normal 4 2 2 2 6 2 2 2" xfId="21560" xr:uid="{00000000-0005-0000-0000-0000A1470000}"/>
    <cellStyle name="Normal 4 2 2 2 6 2 2 2 2" xfId="44008" xr:uid="{00000000-0005-0000-0000-00003EA60000}"/>
    <cellStyle name="Normal 4 2 2 2 6 2 2 3" xfId="21561" xr:uid="{00000000-0005-0000-0000-0000A2470000}"/>
    <cellStyle name="Normal 4 2 2 2 6 2 2 3 2" xfId="44009" xr:uid="{00000000-0005-0000-0000-00003FA60000}"/>
    <cellStyle name="Normal 4 2 2 2 6 2 2 4" xfId="21562" xr:uid="{00000000-0005-0000-0000-0000A3470000}"/>
    <cellStyle name="Normal 4 2 2 2 6 2 2 4 2" xfId="44010" xr:uid="{00000000-0005-0000-0000-000040A60000}"/>
    <cellStyle name="Normal 4 2 2 2 6 2 2 5" xfId="30402" xr:uid="{00000000-0005-0000-0000-00003DA60000}"/>
    <cellStyle name="Normal 4 2 2 2 6 2 3" xfId="9525" xr:uid="{00000000-0005-0000-0000-0000A4470000}"/>
    <cellStyle name="Normal 4 2 2 2 6 2 3 2" xfId="32174" xr:uid="{00000000-0005-0000-0000-000041A60000}"/>
    <cellStyle name="Normal 4 2 2 2 6 2 4" xfId="21563" xr:uid="{00000000-0005-0000-0000-0000A5470000}"/>
    <cellStyle name="Normal 4 2 2 2 6 2 4 2" xfId="44011" xr:uid="{00000000-0005-0000-0000-000042A60000}"/>
    <cellStyle name="Normal 4 2 2 2 6 2 5" xfId="21564" xr:uid="{00000000-0005-0000-0000-0000A6470000}"/>
    <cellStyle name="Normal 4 2 2 2 6 2 5 2" xfId="44012" xr:uid="{00000000-0005-0000-0000-000043A60000}"/>
    <cellStyle name="Normal 4 2 2 2 6 2 6" xfId="28570" xr:uid="{00000000-0005-0000-0000-00003CA60000}"/>
    <cellStyle name="Normal 4 2 2 2 6 3" xfId="6922" xr:uid="{00000000-0005-0000-0000-0000A7470000}"/>
    <cellStyle name="Normal 4 2 2 2 6 3 2" xfId="21565" xr:uid="{00000000-0005-0000-0000-0000A8470000}"/>
    <cellStyle name="Normal 4 2 2 2 6 3 2 2" xfId="44013" xr:uid="{00000000-0005-0000-0000-000045A60000}"/>
    <cellStyle name="Normal 4 2 2 2 6 3 3" xfId="21566" xr:uid="{00000000-0005-0000-0000-0000A9470000}"/>
    <cellStyle name="Normal 4 2 2 2 6 3 3 2" xfId="44014" xr:uid="{00000000-0005-0000-0000-000046A60000}"/>
    <cellStyle name="Normal 4 2 2 2 6 3 4" xfId="21567" xr:uid="{00000000-0005-0000-0000-0000AA470000}"/>
    <cellStyle name="Normal 4 2 2 2 6 3 4 2" xfId="44015" xr:uid="{00000000-0005-0000-0000-000047A60000}"/>
    <cellStyle name="Normal 4 2 2 2 6 3 5" xfId="30401" xr:uid="{00000000-0005-0000-0000-000044A60000}"/>
    <cellStyle name="Normal 4 2 2 2 6 4" xfId="9524" xr:uid="{00000000-0005-0000-0000-0000AB470000}"/>
    <cellStyle name="Normal 4 2 2 2 6 4 2" xfId="21568" xr:uid="{00000000-0005-0000-0000-0000AC470000}"/>
    <cellStyle name="Normal 4 2 2 2 6 4 2 2" xfId="44016" xr:uid="{00000000-0005-0000-0000-000049A60000}"/>
    <cellStyle name="Normal 4 2 2 2 6 4 3" xfId="21569" xr:uid="{00000000-0005-0000-0000-0000AD470000}"/>
    <cellStyle name="Normal 4 2 2 2 6 4 3 2" xfId="44017" xr:uid="{00000000-0005-0000-0000-00004AA60000}"/>
    <cellStyle name="Normal 4 2 2 2 6 4 4" xfId="21570" xr:uid="{00000000-0005-0000-0000-0000AE470000}"/>
    <cellStyle name="Normal 4 2 2 2 6 4 4 2" xfId="44018" xr:uid="{00000000-0005-0000-0000-00004BA60000}"/>
    <cellStyle name="Normal 4 2 2 2 6 4 5" xfId="32173" xr:uid="{00000000-0005-0000-0000-000048A60000}"/>
    <cellStyle name="Normal 4 2 2 2 6 5" xfId="21571" xr:uid="{00000000-0005-0000-0000-0000AF470000}"/>
    <cellStyle name="Normal 4 2 2 2 6 5 2" xfId="44019" xr:uid="{00000000-0005-0000-0000-00004CA60000}"/>
    <cellStyle name="Normal 4 2 2 2 6 6" xfId="21572" xr:uid="{00000000-0005-0000-0000-0000B0470000}"/>
    <cellStyle name="Normal 4 2 2 2 6 6 2" xfId="44020" xr:uid="{00000000-0005-0000-0000-00004DA60000}"/>
    <cellStyle name="Normal 4 2 2 2 6 7" xfId="21573" xr:uid="{00000000-0005-0000-0000-0000B1470000}"/>
    <cellStyle name="Normal 4 2 2 2 6 7 2" xfId="44021" xr:uid="{00000000-0005-0000-0000-00004EA60000}"/>
    <cellStyle name="Normal 4 2 2 2 6 8" xfId="28569" xr:uid="{00000000-0005-0000-0000-00003BA60000}"/>
    <cellStyle name="Normal 4 2 2 2 7" xfId="3505" xr:uid="{00000000-0005-0000-0000-0000B2470000}"/>
    <cellStyle name="Normal 4 2 2 2 7 2" xfId="3506" xr:uid="{00000000-0005-0000-0000-0000B3470000}"/>
    <cellStyle name="Normal 4 2 2 2 7 2 2" xfId="6925" xr:uid="{00000000-0005-0000-0000-0000B4470000}"/>
    <cellStyle name="Normal 4 2 2 2 7 2 2 2" xfId="21574" xr:uid="{00000000-0005-0000-0000-0000B5470000}"/>
    <cellStyle name="Normal 4 2 2 2 7 2 2 2 2" xfId="44022" xr:uid="{00000000-0005-0000-0000-000052A60000}"/>
    <cellStyle name="Normal 4 2 2 2 7 2 2 3" xfId="21575" xr:uid="{00000000-0005-0000-0000-0000B6470000}"/>
    <cellStyle name="Normal 4 2 2 2 7 2 2 3 2" xfId="44023" xr:uid="{00000000-0005-0000-0000-000053A60000}"/>
    <cellStyle name="Normal 4 2 2 2 7 2 2 4" xfId="21576" xr:uid="{00000000-0005-0000-0000-0000B7470000}"/>
    <cellStyle name="Normal 4 2 2 2 7 2 2 4 2" xfId="44024" xr:uid="{00000000-0005-0000-0000-000054A60000}"/>
    <cellStyle name="Normal 4 2 2 2 7 2 2 5" xfId="30404" xr:uid="{00000000-0005-0000-0000-000051A60000}"/>
    <cellStyle name="Normal 4 2 2 2 7 2 3" xfId="9527" xr:uid="{00000000-0005-0000-0000-0000B8470000}"/>
    <cellStyle name="Normal 4 2 2 2 7 2 3 2" xfId="32176" xr:uid="{00000000-0005-0000-0000-000055A60000}"/>
    <cellStyle name="Normal 4 2 2 2 7 2 4" xfId="21577" xr:uid="{00000000-0005-0000-0000-0000B9470000}"/>
    <cellStyle name="Normal 4 2 2 2 7 2 4 2" xfId="44025" xr:uid="{00000000-0005-0000-0000-000056A60000}"/>
    <cellStyle name="Normal 4 2 2 2 7 2 5" xfId="21578" xr:uid="{00000000-0005-0000-0000-0000BA470000}"/>
    <cellStyle name="Normal 4 2 2 2 7 2 5 2" xfId="44026" xr:uid="{00000000-0005-0000-0000-000057A60000}"/>
    <cellStyle name="Normal 4 2 2 2 7 2 6" xfId="28572" xr:uid="{00000000-0005-0000-0000-000050A60000}"/>
    <cellStyle name="Normal 4 2 2 2 7 3" xfId="6924" xr:uid="{00000000-0005-0000-0000-0000BB470000}"/>
    <cellStyle name="Normal 4 2 2 2 7 3 2" xfId="21579" xr:uid="{00000000-0005-0000-0000-0000BC470000}"/>
    <cellStyle name="Normal 4 2 2 2 7 3 2 2" xfId="44027" xr:uid="{00000000-0005-0000-0000-000059A60000}"/>
    <cellStyle name="Normal 4 2 2 2 7 3 3" xfId="21580" xr:uid="{00000000-0005-0000-0000-0000BD470000}"/>
    <cellStyle name="Normal 4 2 2 2 7 3 3 2" xfId="44028" xr:uid="{00000000-0005-0000-0000-00005AA60000}"/>
    <cellStyle name="Normal 4 2 2 2 7 3 4" xfId="21581" xr:uid="{00000000-0005-0000-0000-0000BE470000}"/>
    <cellStyle name="Normal 4 2 2 2 7 3 4 2" xfId="44029" xr:uid="{00000000-0005-0000-0000-00005BA60000}"/>
    <cellStyle name="Normal 4 2 2 2 7 3 5" xfId="30403" xr:uid="{00000000-0005-0000-0000-000058A60000}"/>
    <cellStyle name="Normal 4 2 2 2 7 4" xfId="9526" xr:uid="{00000000-0005-0000-0000-0000BF470000}"/>
    <cellStyle name="Normal 4 2 2 2 7 4 2" xfId="32175" xr:uid="{00000000-0005-0000-0000-00005CA60000}"/>
    <cellStyle name="Normal 4 2 2 2 7 5" xfId="21582" xr:uid="{00000000-0005-0000-0000-0000C0470000}"/>
    <cellStyle name="Normal 4 2 2 2 7 5 2" xfId="44030" xr:uid="{00000000-0005-0000-0000-00005DA60000}"/>
    <cellStyle name="Normal 4 2 2 2 7 6" xfId="21583" xr:uid="{00000000-0005-0000-0000-0000C1470000}"/>
    <cellStyle name="Normal 4 2 2 2 7 6 2" xfId="44031" xr:uid="{00000000-0005-0000-0000-00005EA60000}"/>
    <cellStyle name="Normal 4 2 2 2 7 7" xfId="28571" xr:uid="{00000000-0005-0000-0000-00004FA60000}"/>
    <cellStyle name="Normal 4 2 2 2 8" xfId="3507" xr:uid="{00000000-0005-0000-0000-0000C2470000}"/>
    <cellStyle name="Normal 4 2 2 2 8 2" xfId="6926" xr:uid="{00000000-0005-0000-0000-0000C3470000}"/>
    <cellStyle name="Normal 4 2 2 2 8 2 2" xfId="21584" xr:uid="{00000000-0005-0000-0000-0000C4470000}"/>
    <cellStyle name="Normal 4 2 2 2 8 2 2 2" xfId="44032" xr:uid="{00000000-0005-0000-0000-000061A60000}"/>
    <cellStyle name="Normal 4 2 2 2 8 2 3" xfId="21585" xr:uid="{00000000-0005-0000-0000-0000C5470000}"/>
    <cellStyle name="Normal 4 2 2 2 8 2 3 2" xfId="44033" xr:uid="{00000000-0005-0000-0000-000062A60000}"/>
    <cellStyle name="Normal 4 2 2 2 8 2 4" xfId="21586" xr:uid="{00000000-0005-0000-0000-0000C6470000}"/>
    <cellStyle name="Normal 4 2 2 2 8 2 4 2" xfId="44034" xr:uid="{00000000-0005-0000-0000-000063A60000}"/>
    <cellStyle name="Normal 4 2 2 2 8 2 5" xfId="30405" xr:uid="{00000000-0005-0000-0000-000060A60000}"/>
    <cellStyle name="Normal 4 2 2 2 8 3" xfId="9528" xr:uid="{00000000-0005-0000-0000-0000C7470000}"/>
    <cellStyle name="Normal 4 2 2 2 8 3 2" xfId="32177" xr:uid="{00000000-0005-0000-0000-000064A60000}"/>
    <cellStyle name="Normal 4 2 2 2 8 4" xfId="21587" xr:uid="{00000000-0005-0000-0000-0000C8470000}"/>
    <cellStyle name="Normal 4 2 2 2 8 4 2" xfId="44035" xr:uid="{00000000-0005-0000-0000-000065A60000}"/>
    <cellStyle name="Normal 4 2 2 2 8 5" xfId="21588" xr:uid="{00000000-0005-0000-0000-0000C9470000}"/>
    <cellStyle name="Normal 4 2 2 2 8 5 2" xfId="44036" xr:uid="{00000000-0005-0000-0000-000066A60000}"/>
    <cellStyle name="Normal 4 2 2 2 8 6" xfId="28573" xr:uid="{00000000-0005-0000-0000-00005FA60000}"/>
    <cellStyle name="Normal 4 2 2 2 9" xfId="3508" xr:uid="{00000000-0005-0000-0000-0000CA470000}"/>
    <cellStyle name="Normal 4 2 2 2 9 2" xfId="6927" xr:uid="{00000000-0005-0000-0000-0000CB470000}"/>
    <cellStyle name="Normal 4 2 2 2 9 2 2" xfId="21589" xr:uid="{00000000-0005-0000-0000-0000CC470000}"/>
    <cellStyle name="Normal 4 2 2 2 9 2 2 2" xfId="44037" xr:uid="{00000000-0005-0000-0000-000069A60000}"/>
    <cellStyle name="Normal 4 2 2 2 9 2 3" xfId="21590" xr:uid="{00000000-0005-0000-0000-0000CD470000}"/>
    <cellStyle name="Normal 4 2 2 2 9 2 3 2" xfId="44038" xr:uid="{00000000-0005-0000-0000-00006AA60000}"/>
    <cellStyle name="Normal 4 2 2 2 9 2 4" xfId="21591" xr:uid="{00000000-0005-0000-0000-0000CE470000}"/>
    <cellStyle name="Normal 4 2 2 2 9 2 4 2" xfId="44039" xr:uid="{00000000-0005-0000-0000-00006BA60000}"/>
    <cellStyle name="Normal 4 2 2 2 9 2 5" xfId="30406" xr:uid="{00000000-0005-0000-0000-000068A60000}"/>
    <cellStyle name="Normal 4 2 2 2 9 3" xfId="9529" xr:uid="{00000000-0005-0000-0000-0000CF470000}"/>
    <cellStyle name="Normal 4 2 2 2 9 3 2" xfId="32178" xr:uid="{00000000-0005-0000-0000-00006CA60000}"/>
    <cellStyle name="Normal 4 2 2 2 9 4" xfId="21592" xr:uid="{00000000-0005-0000-0000-0000D0470000}"/>
    <cellStyle name="Normal 4 2 2 2 9 4 2" xfId="44040" xr:uid="{00000000-0005-0000-0000-00006DA60000}"/>
    <cellStyle name="Normal 4 2 2 2 9 5" xfId="21593" xr:uid="{00000000-0005-0000-0000-0000D1470000}"/>
    <cellStyle name="Normal 4 2 2 2 9 5 2" xfId="44041" xr:uid="{00000000-0005-0000-0000-00006EA60000}"/>
    <cellStyle name="Normal 4 2 2 2 9 6" xfId="28574" xr:uid="{00000000-0005-0000-0000-000067A60000}"/>
    <cellStyle name="Normal 4 2 2 3" xfId="3509" xr:uid="{00000000-0005-0000-0000-0000D2470000}"/>
    <cellStyle name="Normal 4 2 2 3 10" xfId="6928" xr:uid="{00000000-0005-0000-0000-0000D3470000}"/>
    <cellStyle name="Normal 4 2 2 3 10 2" xfId="21594" xr:uid="{00000000-0005-0000-0000-0000D4470000}"/>
    <cellStyle name="Normal 4 2 2 3 10 2 2" xfId="44042" xr:uid="{00000000-0005-0000-0000-000071A60000}"/>
    <cellStyle name="Normal 4 2 2 3 10 3" xfId="21595" xr:uid="{00000000-0005-0000-0000-0000D5470000}"/>
    <cellStyle name="Normal 4 2 2 3 10 3 2" xfId="44043" xr:uid="{00000000-0005-0000-0000-000072A60000}"/>
    <cellStyle name="Normal 4 2 2 3 10 4" xfId="21596" xr:uid="{00000000-0005-0000-0000-0000D6470000}"/>
    <cellStyle name="Normal 4 2 2 3 10 4 2" xfId="44044" xr:uid="{00000000-0005-0000-0000-000073A60000}"/>
    <cellStyle name="Normal 4 2 2 3 10 5" xfId="30407" xr:uid="{00000000-0005-0000-0000-000070A60000}"/>
    <cellStyle name="Normal 4 2 2 3 11" xfId="9530" xr:uid="{00000000-0005-0000-0000-0000D7470000}"/>
    <cellStyle name="Normal 4 2 2 3 11 2" xfId="21597" xr:uid="{00000000-0005-0000-0000-0000D8470000}"/>
    <cellStyle name="Normal 4 2 2 3 11 2 2" xfId="44045" xr:uid="{00000000-0005-0000-0000-000075A60000}"/>
    <cellStyle name="Normal 4 2 2 3 11 3" xfId="21598" xr:uid="{00000000-0005-0000-0000-0000D9470000}"/>
    <cellStyle name="Normal 4 2 2 3 11 3 2" xfId="44046" xr:uid="{00000000-0005-0000-0000-000076A60000}"/>
    <cellStyle name="Normal 4 2 2 3 11 4" xfId="21599" xr:uid="{00000000-0005-0000-0000-0000DA470000}"/>
    <cellStyle name="Normal 4 2 2 3 11 4 2" xfId="44047" xr:uid="{00000000-0005-0000-0000-000077A60000}"/>
    <cellStyle name="Normal 4 2 2 3 11 5" xfId="32179" xr:uid="{00000000-0005-0000-0000-000074A60000}"/>
    <cellStyle name="Normal 4 2 2 3 12" xfId="21600" xr:uid="{00000000-0005-0000-0000-0000DB470000}"/>
    <cellStyle name="Normal 4 2 2 3 12 2" xfId="44048" xr:uid="{00000000-0005-0000-0000-000078A60000}"/>
    <cellStyle name="Normal 4 2 2 3 13" xfId="21601" xr:uid="{00000000-0005-0000-0000-0000DC470000}"/>
    <cellStyle name="Normal 4 2 2 3 13 2" xfId="44049" xr:uid="{00000000-0005-0000-0000-000079A60000}"/>
    <cellStyle name="Normal 4 2 2 3 14" xfId="21602" xr:uid="{00000000-0005-0000-0000-0000DD470000}"/>
    <cellStyle name="Normal 4 2 2 3 14 2" xfId="44050" xr:uid="{00000000-0005-0000-0000-00007AA60000}"/>
    <cellStyle name="Normal 4 2 2 3 15" xfId="28575" xr:uid="{00000000-0005-0000-0000-00006FA60000}"/>
    <cellStyle name="Normal 4 2 2 3 2" xfId="3510" xr:uid="{00000000-0005-0000-0000-0000DE470000}"/>
    <cellStyle name="Normal 4 2 2 3 2 10" xfId="9531" xr:uid="{00000000-0005-0000-0000-0000DF470000}"/>
    <cellStyle name="Normal 4 2 2 3 2 10 2" xfId="21603" xr:uid="{00000000-0005-0000-0000-0000E0470000}"/>
    <cellStyle name="Normal 4 2 2 3 2 10 2 2" xfId="44051" xr:uid="{00000000-0005-0000-0000-00007DA60000}"/>
    <cellStyle name="Normal 4 2 2 3 2 10 3" xfId="21604" xr:uid="{00000000-0005-0000-0000-0000E1470000}"/>
    <cellStyle name="Normal 4 2 2 3 2 10 3 2" xfId="44052" xr:uid="{00000000-0005-0000-0000-00007EA60000}"/>
    <cellStyle name="Normal 4 2 2 3 2 10 4" xfId="21605" xr:uid="{00000000-0005-0000-0000-0000E2470000}"/>
    <cellStyle name="Normal 4 2 2 3 2 10 4 2" xfId="44053" xr:uid="{00000000-0005-0000-0000-00007FA60000}"/>
    <cellStyle name="Normal 4 2 2 3 2 10 5" xfId="32180" xr:uid="{00000000-0005-0000-0000-00007CA60000}"/>
    <cellStyle name="Normal 4 2 2 3 2 11" xfId="21606" xr:uid="{00000000-0005-0000-0000-0000E3470000}"/>
    <cellStyle name="Normal 4 2 2 3 2 11 2" xfId="44054" xr:uid="{00000000-0005-0000-0000-000080A60000}"/>
    <cellStyle name="Normal 4 2 2 3 2 12" xfId="21607" xr:uid="{00000000-0005-0000-0000-0000E4470000}"/>
    <cellStyle name="Normal 4 2 2 3 2 12 2" xfId="44055" xr:uid="{00000000-0005-0000-0000-000081A60000}"/>
    <cellStyle name="Normal 4 2 2 3 2 13" xfId="21608" xr:uid="{00000000-0005-0000-0000-0000E5470000}"/>
    <cellStyle name="Normal 4 2 2 3 2 13 2" xfId="44056" xr:uid="{00000000-0005-0000-0000-000082A60000}"/>
    <cellStyle name="Normal 4 2 2 3 2 14" xfId="28576" xr:uid="{00000000-0005-0000-0000-00007BA60000}"/>
    <cellStyle name="Normal 4 2 2 3 2 2" xfId="3511" xr:uid="{00000000-0005-0000-0000-0000E6470000}"/>
    <cellStyle name="Normal 4 2 2 3 2 2 10" xfId="21609" xr:uid="{00000000-0005-0000-0000-0000E7470000}"/>
    <cellStyle name="Normal 4 2 2 3 2 2 10 2" xfId="44057" xr:uid="{00000000-0005-0000-0000-000084A60000}"/>
    <cellStyle name="Normal 4 2 2 3 2 2 11" xfId="28577" xr:uid="{00000000-0005-0000-0000-000083A60000}"/>
    <cellStyle name="Normal 4 2 2 3 2 2 2" xfId="3512" xr:uid="{00000000-0005-0000-0000-0000E8470000}"/>
    <cellStyle name="Normal 4 2 2 3 2 2 2 2" xfId="3513" xr:uid="{00000000-0005-0000-0000-0000E9470000}"/>
    <cellStyle name="Normal 4 2 2 3 2 2 2 2 2" xfId="6932" xr:uid="{00000000-0005-0000-0000-0000EA470000}"/>
    <cellStyle name="Normal 4 2 2 3 2 2 2 2 2 2" xfId="21610" xr:uid="{00000000-0005-0000-0000-0000EB470000}"/>
    <cellStyle name="Normal 4 2 2 3 2 2 2 2 2 2 2" xfId="44058" xr:uid="{00000000-0005-0000-0000-000088A60000}"/>
    <cellStyle name="Normal 4 2 2 3 2 2 2 2 2 3" xfId="21611" xr:uid="{00000000-0005-0000-0000-0000EC470000}"/>
    <cellStyle name="Normal 4 2 2 3 2 2 2 2 2 3 2" xfId="44059" xr:uid="{00000000-0005-0000-0000-000089A60000}"/>
    <cellStyle name="Normal 4 2 2 3 2 2 2 2 2 4" xfId="21612" xr:uid="{00000000-0005-0000-0000-0000ED470000}"/>
    <cellStyle name="Normal 4 2 2 3 2 2 2 2 2 4 2" xfId="44060" xr:uid="{00000000-0005-0000-0000-00008AA60000}"/>
    <cellStyle name="Normal 4 2 2 3 2 2 2 2 2 5" xfId="30411" xr:uid="{00000000-0005-0000-0000-000087A60000}"/>
    <cellStyle name="Normal 4 2 2 3 2 2 2 2 3" xfId="9534" xr:uid="{00000000-0005-0000-0000-0000EE470000}"/>
    <cellStyle name="Normal 4 2 2 3 2 2 2 2 3 2" xfId="32183" xr:uid="{00000000-0005-0000-0000-00008BA60000}"/>
    <cellStyle name="Normal 4 2 2 3 2 2 2 2 4" xfId="21613" xr:uid="{00000000-0005-0000-0000-0000EF470000}"/>
    <cellStyle name="Normal 4 2 2 3 2 2 2 2 4 2" xfId="44061" xr:uid="{00000000-0005-0000-0000-00008CA60000}"/>
    <cellStyle name="Normal 4 2 2 3 2 2 2 2 5" xfId="21614" xr:uid="{00000000-0005-0000-0000-0000F0470000}"/>
    <cellStyle name="Normal 4 2 2 3 2 2 2 2 5 2" xfId="44062" xr:uid="{00000000-0005-0000-0000-00008DA60000}"/>
    <cellStyle name="Normal 4 2 2 3 2 2 2 2 6" xfId="28579" xr:uid="{00000000-0005-0000-0000-000086A60000}"/>
    <cellStyle name="Normal 4 2 2 3 2 2 2 3" xfId="6931" xr:uid="{00000000-0005-0000-0000-0000F1470000}"/>
    <cellStyle name="Normal 4 2 2 3 2 2 2 3 2" xfId="21615" xr:uid="{00000000-0005-0000-0000-0000F2470000}"/>
    <cellStyle name="Normal 4 2 2 3 2 2 2 3 2 2" xfId="44063" xr:uid="{00000000-0005-0000-0000-00008FA60000}"/>
    <cellStyle name="Normal 4 2 2 3 2 2 2 3 3" xfId="21616" xr:uid="{00000000-0005-0000-0000-0000F3470000}"/>
    <cellStyle name="Normal 4 2 2 3 2 2 2 3 3 2" xfId="44064" xr:uid="{00000000-0005-0000-0000-000090A60000}"/>
    <cellStyle name="Normal 4 2 2 3 2 2 2 3 4" xfId="21617" xr:uid="{00000000-0005-0000-0000-0000F4470000}"/>
    <cellStyle name="Normal 4 2 2 3 2 2 2 3 4 2" xfId="44065" xr:uid="{00000000-0005-0000-0000-000091A60000}"/>
    <cellStyle name="Normal 4 2 2 3 2 2 2 3 5" xfId="30410" xr:uid="{00000000-0005-0000-0000-00008EA60000}"/>
    <cellStyle name="Normal 4 2 2 3 2 2 2 4" xfId="9533" xr:uid="{00000000-0005-0000-0000-0000F5470000}"/>
    <cellStyle name="Normal 4 2 2 3 2 2 2 4 2" xfId="21618" xr:uid="{00000000-0005-0000-0000-0000F6470000}"/>
    <cellStyle name="Normal 4 2 2 3 2 2 2 4 2 2" xfId="44066" xr:uid="{00000000-0005-0000-0000-000093A60000}"/>
    <cellStyle name="Normal 4 2 2 3 2 2 2 4 3" xfId="21619" xr:uid="{00000000-0005-0000-0000-0000F7470000}"/>
    <cellStyle name="Normal 4 2 2 3 2 2 2 4 3 2" xfId="44067" xr:uid="{00000000-0005-0000-0000-000094A60000}"/>
    <cellStyle name="Normal 4 2 2 3 2 2 2 4 4" xfId="21620" xr:uid="{00000000-0005-0000-0000-0000F8470000}"/>
    <cellStyle name="Normal 4 2 2 3 2 2 2 4 4 2" xfId="44068" xr:uid="{00000000-0005-0000-0000-000095A60000}"/>
    <cellStyle name="Normal 4 2 2 3 2 2 2 4 5" xfId="32182" xr:uid="{00000000-0005-0000-0000-000092A60000}"/>
    <cellStyle name="Normal 4 2 2 3 2 2 2 5" xfId="21621" xr:uid="{00000000-0005-0000-0000-0000F9470000}"/>
    <cellStyle name="Normal 4 2 2 3 2 2 2 5 2" xfId="44069" xr:uid="{00000000-0005-0000-0000-000096A60000}"/>
    <cellStyle name="Normal 4 2 2 3 2 2 2 6" xfId="21622" xr:uid="{00000000-0005-0000-0000-0000FA470000}"/>
    <cellStyle name="Normal 4 2 2 3 2 2 2 6 2" xfId="44070" xr:uid="{00000000-0005-0000-0000-000097A60000}"/>
    <cellStyle name="Normal 4 2 2 3 2 2 2 7" xfId="21623" xr:uid="{00000000-0005-0000-0000-0000FB470000}"/>
    <cellStyle name="Normal 4 2 2 3 2 2 2 7 2" xfId="44071" xr:uid="{00000000-0005-0000-0000-000098A60000}"/>
    <cellStyle name="Normal 4 2 2 3 2 2 2 8" xfId="28578" xr:uid="{00000000-0005-0000-0000-000085A60000}"/>
    <cellStyle name="Normal 4 2 2 3 2 2 3" xfId="3514" xr:uid="{00000000-0005-0000-0000-0000FC470000}"/>
    <cellStyle name="Normal 4 2 2 3 2 2 3 2" xfId="3515" xr:uid="{00000000-0005-0000-0000-0000FD470000}"/>
    <cellStyle name="Normal 4 2 2 3 2 2 3 2 2" xfId="6934" xr:uid="{00000000-0005-0000-0000-0000FE470000}"/>
    <cellStyle name="Normal 4 2 2 3 2 2 3 2 2 2" xfId="21624" xr:uid="{00000000-0005-0000-0000-0000FF470000}"/>
    <cellStyle name="Normal 4 2 2 3 2 2 3 2 2 2 2" xfId="44072" xr:uid="{00000000-0005-0000-0000-00009CA60000}"/>
    <cellStyle name="Normal 4 2 2 3 2 2 3 2 2 3" xfId="21625" xr:uid="{00000000-0005-0000-0000-000000480000}"/>
    <cellStyle name="Normal 4 2 2 3 2 2 3 2 2 3 2" xfId="44073" xr:uid="{00000000-0005-0000-0000-00009DA60000}"/>
    <cellStyle name="Normal 4 2 2 3 2 2 3 2 2 4" xfId="21626" xr:uid="{00000000-0005-0000-0000-000001480000}"/>
    <cellStyle name="Normal 4 2 2 3 2 2 3 2 2 4 2" xfId="44074" xr:uid="{00000000-0005-0000-0000-00009EA60000}"/>
    <cellStyle name="Normal 4 2 2 3 2 2 3 2 2 5" xfId="30413" xr:uid="{00000000-0005-0000-0000-00009BA60000}"/>
    <cellStyle name="Normal 4 2 2 3 2 2 3 2 3" xfId="9536" xr:uid="{00000000-0005-0000-0000-000002480000}"/>
    <cellStyle name="Normal 4 2 2 3 2 2 3 2 3 2" xfId="32185" xr:uid="{00000000-0005-0000-0000-00009FA60000}"/>
    <cellStyle name="Normal 4 2 2 3 2 2 3 2 4" xfId="21627" xr:uid="{00000000-0005-0000-0000-000003480000}"/>
    <cellStyle name="Normal 4 2 2 3 2 2 3 2 4 2" xfId="44075" xr:uid="{00000000-0005-0000-0000-0000A0A60000}"/>
    <cellStyle name="Normal 4 2 2 3 2 2 3 2 5" xfId="21628" xr:uid="{00000000-0005-0000-0000-000004480000}"/>
    <cellStyle name="Normal 4 2 2 3 2 2 3 2 5 2" xfId="44076" xr:uid="{00000000-0005-0000-0000-0000A1A60000}"/>
    <cellStyle name="Normal 4 2 2 3 2 2 3 2 6" xfId="28581" xr:uid="{00000000-0005-0000-0000-00009AA60000}"/>
    <cellStyle name="Normal 4 2 2 3 2 2 3 3" xfId="6933" xr:uid="{00000000-0005-0000-0000-000005480000}"/>
    <cellStyle name="Normal 4 2 2 3 2 2 3 3 2" xfId="21629" xr:uid="{00000000-0005-0000-0000-000006480000}"/>
    <cellStyle name="Normal 4 2 2 3 2 2 3 3 2 2" xfId="44077" xr:uid="{00000000-0005-0000-0000-0000A3A60000}"/>
    <cellStyle name="Normal 4 2 2 3 2 2 3 3 3" xfId="21630" xr:uid="{00000000-0005-0000-0000-000007480000}"/>
    <cellStyle name="Normal 4 2 2 3 2 2 3 3 3 2" xfId="44078" xr:uid="{00000000-0005-0000-0000-0000A4A60000}"/>
    <cellStyle name="Normal 4 2 2 3 2 2 3 3 4" xfId="21631" xr:uid="{00000000-0005-0000-0000-000008480000}"/>
    <cellStyle name="Normal 4 2 2 3 2 2 3 3 4 2" xfId="44079" xr:uid="{00000000-0005-0000-0000-0000A5A60000}"/>
    <cellStyle name="Normal 4 2 2 3 2 2 3 3 5" xfId="30412" xr:uid="{00000000-0005-0000-0000-0000A2A60000}"/>
    <cellStyle name="Normal 4 2 2 3 2 2 3 4" xfId="9535" xr:uid="{00000000-0005-0000-0000-000009480000}"/>
    <cellStyle name="Normal 4 2 2 3 2 2 3 4 2" xfId="32184" xr:uid="{00000000-0005-0000-0000-0000A6A60000}"/>
    <cellStyle name="Normal 4 2 2 3 2 2 3 5" xfId="21632" xr:uid="{00000000-0005-0000-0000-00000A480000}"/>
    <cellStyle name="Normal 4 2 2 3 2 2 3 5 2" xfId="44080" xr:uid="{00000000-0005-0000-0000-0000A7A60000}"/>
    <cellStyle name="Normal 4 2 2 3 2 2 3 6" xfId="21633" xr:uid="{00000000-0005-0000-0000-00000B480000}"/>
    <cellStyle name="Normal 4 2 2 3 2 2 3 6 2" xfId="44081" xr:uid="{00000000-0005-0000-0000-0000A8A60000}"/>
    <cellStyle name="Normal 4 2 2 3 2 2 3 7" xfId="28580" xr:uid="{00000000-0005-0000-0000-000099A60000}"/>
    <cellStyle name="Normal 4 2 2 3 2 2 4" xfId="3516" xr:uid="{00000000-0005-0000-0000-00000C480000}"/>
    <cellStyle name="Normal 4 2 2 3 2 2 4 2" xfId="6935" xr:uid="{00000000-0005-0000-0000-00000D480000}"/>
    <cellStyle name="Normal 4 2 2 3 2 2 4 2 2" xfId="21634" xr:uid="{00000000-0005-0000-0000-00000E480000}"/>
    <cellStyle name="Normal 4 2 2 3 2 2 4 2 2 2" xfId="44082" xr:uid="{00000000-0005-0000-0000-0000ABA60000}"/>
    <cellStyle name="Normal 4 2 2 3 2 2 4 2 3" xfId="21635" xr:uid="{00000000-0005-0000-0000-00000F480000}"/>
    <cellStyle name="Normal 4 2 2 3 2 2 4 2 3 2" xfId="44083" xr:uid="{00000000-0005-0000-0000-0000ACA60000}"/>
    <cellStyle name="Normal 4 2 2 3 2 2 4 2 4" xfId="21636" xr:uid="{00000000-0005-0000-0000-000010480000}"/>
    <cellStyle name="Normal 4 2 2 3 2 2 4 2 4 2" xfId="44084" xr:uid="{00000000-0005-0000-0000-0000ADA60000}"/>
    <cellStyle name="Normal 4 2 2 3 2 2 4 2 5" xfId="30414" xr:uid="{00000000-0005-0000-0000-0000AAA60000}"/>
    <cellStyle name="Normal 4 2 2 3 2 2 4 3" xfId="9537" xr:uid="{00000000-0005-0000-0000-000011480000}"/>
    <cellStyle name="Normal 4 2 2 3 2 2 4 3 2" xfId="32186" xr:uid="{00000000-0005-0000-0000-0000AEA60000}"/>
    <cellStyle name="Normal 4 2 2 3 2 2 4 4" xfId="21637" xr:uid="{00000000-0005-0000-0000-000012480000}"/>
    <cellStyle name="Normal 4 2 2 3 2 2 4 4 2" xfId="44085" xr:uid="{00000000-0005-0000-0000-0000AFA60000}"/>
    <cellStyle name="Normal 4 2 2 3 2 2 4 5" xfId="21638" xr:uid="{00000000-0005-0000-0000-000013480000}"/>
    <cellStyle name="Normal 4 2 2 3 2 2 4 5 2" xfId="44086" xr:uid="{00000000-0005-0000-0000-0000B0A60000}"/>
    <cellStyle name="Normal 4 2 2 3 2 2 4 6" xfId="28582" xr:uid="{00000000-0005-0000-0000-0000A9A60000}"/>
    <cellStyle name="Normal 4 2 2 3 2 2 5" xfId="3517" xr:uid="{00000000-0005-0000-0000-000014480000}"/>
    <cellStyle name="Normal 4 2 2 3 2 2 5 2" xfId="6936" xr:uid="{00000000-0005-0000-0000-000015480000}"/>
    <cellStyle name="Normal 4 2 2 3 2 2 5 2 2" xfId="21639" xr:uid="{00000000-0005-0000-0000-000016480000}"/>
    <cellStyle name="Normal 4 2 2 3 2 2 5 2 2 2" xfId="44087" xr:uid="{00000000-0005-0000-0000-0000B3A60000}"/>
    <cellStyle name="Normal 4 2 2 3 2 2 5 2 3" xfId="21640" xr:uid="{00000000-0005-0000-0000-000017480000}"/>
    <cellStyle name="Normal 4 2 2 3 2 2 5 2 3 2" xfId="44088" xr:uid="{00000000-0005-0000-0000-0000B4A60000}"/>
    <cellStyle name="Normal 4 2 2 3 2 2 5 2 4" xfId="21641" xr:uid="{00000000-0005-0000-0000-000018480000}"/>
    <cellStyle name="Normal 4 2 2 3 2 2 5 2 4 2" xfId="44089" xr:uid="{00000000-0005-0000-0000-0000B5A60000}"/>
    <cellStyle name="Normal 4 2 2 3 2 2 5 2 5" xfId="30415" xr:uid="{00000000-0005-0000-0000-0000B2A60000}"/>
    <cellStyle name="Normal 4 2 2 3 2 2 5 3" xfId="9538" xr:uid="{00000000-0005-0000-0000-000019480000}"/>
    <cellStyle name="Normal 4 2 2 3 2 2 5 3 2" xfId="32187" xr:uid="{00000000-0005-0000-0000-0000B6A60000}"/>
    <cellStyle name="Normal 4 2 2 3 2 2 5 4" xfId="21642" xr:uid="{00000000-0005-0000-0000-00001A480000}"/>
    <cellStyle name="Normal 4 2 2 3 2 2 5 4 2" xfId="44090" xr:uid="{00000000-0005-0000-0000-0000B7A60000}"/>
    <cellStyle name="Normal 4 2 2 3 2 2 5 5" xfId="21643" xr:uid="{00000000-0005-0000-0000-00001B480000}"/>
    <cellStyle name="Normal 4 2 2 3 2 2 5 5 2" xfId="44091" xr:uid="{00000000-0005-0000-0000-0000B8A60000}"/>
    <cellStyle name="Normal 4 2 2 3 2 2 5 6" xfId="28583" xr:uid="{00000000-0005-0000-0000-0000B1A60000}"/>
    <cellStyle name="Normal 4 2 2 3 2 2 6" xfId="6930" xr:uid="{00000000-0005-0000-0000-00001C480000}"/>
    <cellStyle name="Normal 4 2 2 3 2 2 6 2" xfId="21644" xr:uid="{00000000-0005-0000-0000-00001D480000}"/>
    <cellStyle name="Normal 4 2 2 3 2 2 6 2 2" xfId="44092" xr:uid="{00000000-0005-0000-0000-0000BAA60000}"/>
    <cellStyle name="Normal 4 2 2 3 2 2 6 3" xfId="21645" xr:uid="{00000000-0005-0000-0000-00001E480000}"/>
    <cellStyle name="Normal 4 2 2 3 2 2 6 3 2" xfId="44093" xr:uid="{00000000-0005-0000-0000-0000BBA60000}"/>
    <cellStyle name="Normal 4 2 2 3 2 2 6 4" xfId="21646" xr:uid="{00000000-0005-0000-0000-00001F480000}"/>
    <cellStyle name="Normal 4 2 2 3 2 2 6 4 2" xfId="44094" xr:uid="{00000000-0005-0000-0000-0000BCA60000}"/>
    <cellStyle name="Normal 4 2 2 3 2 2 6 5" xfId="30409" xr:uid="{00000000-0005-0000-0000-0000B9A60000}"/>
    <cellStyle name="Normal 4 2 2 3 2 2 7" xfId="9532" xr:uid="{00000000-0005-0000-0000-000020480000}"/>
    <cellStyle name="Normal 4 2 2 3 2 2 7 2" xfId="21647" xr:uid="{00000000-0005-0000-0000-000021480000}"/>
    <cellStyle name="Normal 4 2 2 3 2 2 7 2 2" xfId="44095" xr:uid="{00000000-0005-0000-0000-0000BEA60000}"/>
    <cellStyle name="Normal 4 2 2 3 2 2 7 3" xfId="21648" xr:uid="{00000000-0005-0000-0000-000022480000}"/>
    <cellStyle name="Normal 4 2 2 3 2 2 7 3 2" xfId="44096" xr:uid="{00000000-0005-0000-0000-0000BFA60000}"/>
    <cellStyle name="Normal 4 2 2 3 2 2 7 4" xfId="21649" xr:uid="{00000000-0005-0000-0000-000023480000}"/>
    <cellStyle name="Normal 4 2 2 3 2 2 7 4 2" xfId="44097" xr:uid="{00000000-0005-0000-0000-0000C0A60000}"/>
    <cellStyle name="Normal 4 2 2 3 2 2 7 5" xfId="32181" xr:uid="{00000000-0005-0000-0000-0000BDA60000}"/>
    <cellStyle name="Normal 4 2 2 3 2 2 8" xfId="21650" xr:uid="{00000000-0005-0000-0000-000024480000}"/>
    <cellStyle name="Normal 4 2 2 3 2 2 8 2" xfId="44098" xr:uid="{00000000-0005-0000-0000-0000C1A60000}"/>
    <cellStyle name="Normal 4 2 2 3 2 2 9" xfId="21651" xr:uid="{00000000-0005-0000-0000-000025480000}"/>
    <cellStyle name="Normal 4 2 2 3 2 2 9 2" xfId="44099" xr:uid="{00000000-0005-0000-0000-0000C2A60000}"/>
    <cellStyle name="Normal 4 2 2 3 2 3" xfId="3518" xr:uid="{00000000-0005-0000-0000-000026480000}"/>
    <cellStyle name="Normal 4 2 2 3 2 3 2" xfId="3519" xr:uid="{00000000-0005-0000-0000-000027480000}"/>
    <cellStyle name="Normal 4 2 2 3 2 3 2 2" xfId="6938" xr:uid="{00000000-0005-0000-0000-000028480000}"/>
    <cellStyle name="Normal 4 2 2 3 2 3 2 2 2" xfId="21652" xr:uid="{00000000-0005-0000-0000-000029480000}"/>
    <cellStyle name="Normal 4 2 2 3 2 3 2 2 2 2" xfId="44100" xr:uid="{00000000-0005-0000-0000-0000C6A60000}"/>
    <cellStyle name="Normal 4 2 2 3 2 3 2 2 3" xfId="21653" xr:uid="{00000000-0005-0000-0000-00002A480000}"/>
    <cellStyle name="Normal 4 2 2 3 2 3 2 2 3 2" xfId="44101" xr:uid="{00000000-0005-0000-0000-0000C7A60000}"/>
    <cellStyle name="Normal 4 2 2 3 2 3 2 2 4" xfId="21654" xr:uid="{00000000-0005-0000-0000-00002B480000}"/>
    <cellStyle name="Normal 4 2 2 3 2 3 2 2 4 2" xfId="44102" xr:uid="{00000000-0005-0000-0000-0000C8A60000}"/>
    <cellStyle name="Normal 4 2 2 3 2 3 2 2 5" xfId="30417" xr:uid="{00000000-0005-0000-0000-0000C5A60000}"/>
    <cellStyle name="Normal 4 2 2 3 2 3 2 3" xfId="9540" xr:uid="{00000000-0005-0000-0000-00002C480000}"/>
    <cellStyle name="Normal 4 2 2 3 2 3 2 3 2" xfId="21655" xr:uid="{00000000-0005-0000-0000-00002D480000}"/>
    <cellStyle name="Normal 4 2 2 3 2 3 2 3 2 2" xfId="44103" xr:uid="{00000000-0005-0000-0000-0000CAA60000}"/>
    <cellStyle name="Normal 4 2 2 3 2 3 2 3 3" xfId="21656" xr:uid="{00000000-0005-0000-0000-00002E480000}"/>
    <cellStyle name="Normal 4 2 2 3 2 3 2 3 3 2" xfId="44104" xr:uid="{00000000-0005-0000-0000-0000CBA60000}"/>
    <cellStyle name="Normal 4 2 2 3 2 3 2 3 4" xfId="21657" xr:uid="{00000000-0005-0000-0000-00002F480000}"/>
    <cellStyle name="Normal 4 2 2 3 2 3 2 3 4 2" xfId="44105" xr:uid="{00000000-0005-0000-0000-0000CCA60000}"/>
    <cellStyle name="Normal 4 2 2 3 2 3 2 3 5" xfId="32189" xr:uid="{00000000-0005-0000-0000-0000C9A60000}"/>
    <cellStyle name="Normal 4 2 2 3 2 3 2 4" xfId="21658" xr:uid="{00000000-0005-0000-0000-000030480000}"/>
    <cellStyle name="Normal 4 2 2 3 2 3 2 4 2" xfId="44106" xr:uid="{00000000-0005-0000-0000-0000CDA60000}"/>
    <cellStyle name="Normal 4 2 2 3 2 3 2 5" xfId="21659" xr:uid="{00000000-0005-0000-0000-000031480000}"/>
    <cellStyle name="Normal 4 2 2 3 2 3 2 5 2" xfId="44107" xr:uid="{00000000-0005-0000-0000-0000CEA60000}"/>
    <cellStyle name="Normal 4 2 2 3 2 3 2 6" xfId="21660" xr:uid="{00000000-0005-0000-0000-000032480000}"/>
    <cellStyle name="Normal 4 2 2 3 2 3 2 6 2" xfId="44108" xr:uid="{00000000-0005-0000-0000-0000CFA60000}"/>
    <cellStyle name="Normal 4 2 2 3 2 3 2 7" xfId="28585" xr:uid="{00000000-0005-0000-0000-0000C4A60000}"/>
    <cellStyle name="Normal 4 2 2 3 2 3 3" xfId="6937" xr:uid="{00000000-0005-0000-0000-000033480000}"/>
    <cellStyle name="Normal 4 2 2 3 2 3 3 2" xfId="21661" xr:uid="{00000000-0005-0000-0000-000034480000}"/>
    <cellStyle name="Normal 4 2 2 3 2 3 3 2 2" xfId="44109" xr:uid="{00000000-0005-0000-0000-0000D1A60000}"/>
    <cellStyle name="Normal 4 2 2 3 2 3 3 3" xfId="21662" xr:uid="{00000000-0005-0000-0000-000035480000}"/>
    <cellStyle name="Normal 4 2 2 3 2 3 3 3 2" xfId="44110" xr:uid="{00000000-0005-0000-0000-0000D2A60000}"/>
    <cellStyle name="Normal 4 2 2 3 2 3 3 4" xfId="21663" xr:uid="{00000000-0005-0000-0000-000036480000}"/>
    <cellStyle name="Normal 4 2 2 3 2 3 3 4 2" xfId="44111" xr:uid="{00000000-0005-0000-0000-0000D3A60000}"/>
    <cellStyle name="Normal 4 2 2 3 2 3 3 5" xfId="30416" xr:uid="{00000000-0005-0000-0000-0000D0A60000}"/>
    <cellStyle name="Normal 4 2 2 3 2 3 4" xfId="9539" xr:uid="{00000000-0005-0000-0000-000037480000}"/>
    <cellStyle name="Normal 4 2 2 3 2 3 4 2" xfId="21664" xr:uid="{00000000-0005-0000-0000-000038480000}"/>
    <cellStyle name="Normal 4 2 2 3 2 3 4 2 2" xfId="44112" xr:uid="{00000000-0005-0000-0000-0000D5A60000}"/>
    <cellStyle name="Normal 4 2 2 3 2 3 4 3" xfId="21665" xr:uid="{00000000-0005-0000-0000-000039480000}"/>
    <cellStyle name="Normal 4 2 2 3 2 3 4 3 2" xfId="44113" xr:uid="{00000000-0005-0000-0000-0000D6A60000}"/>
    <cellStyle name="Normal 4 2 2 3 2 3 4 4" xfId="21666" xr:uid="{00000000-0005-0000-0000-00003A480000}"/>
    <cellStyle name="Normal 4 2 2 3 2 3 4 4 2" xfId="44114" xr:uid="{00000000-0005-0000-0000-0000D7A60000}"/>
    <cellStyle name="Normal 4 2 2 3 2 3 4 5" xfId="32188" xr:uid="{00000000-0005-0000-0000-0000D4A60000}"/>
    <cellStyle name="Normal 4 2 2 3 2 3 5" xfId="21667" xr:uid="{00000000-0005-0000-0000-00003B480000}"/>
    <cellStyle name="Normal 4 2 2 3 2 3 5 2" xfId="44115" xr:uid="{00000000-0005-0000-0000-0000D8A60000}"/>
    <cellStyle name="Normal 4 2 2 3 2 3 6" xfId="21668" xr:uid="{00000000-0005-0000-0000-00003C480000}"/>
    <cellStyle name="Normal 4 2 2 3 2 3 6 2" xfId="44116" xr:uid="{00000000-0005-0000-0000-0000D9A60000}"/>
    <cellStyle name="Normal 4 2 2 3 2 3 7" xfId="21669" xr:uid="{00000000-0005-0000-0000-00003D480000}"/>
    <cellStyle name="Normal 4 2 2 3 2 3 7 2" xfId="44117" xr:uid="{00000000-0005-0000-0000-0000DAA60000}"/>
    <cellStyle name="Normal 4 2 2 3 2 3 8" xfId="28584" xr:uid="{00000000-0005-0000-0000-0000C3A60000}"/>
    <cellStyle name="Normal 4 2 2 3 2 4" xfId="3520" xr:uid="{00000000-0005-0000-0000-00003E480000}"/>
    <cellStyle name="Normal 4 2 2 3 2 4 2" xfId="3521" xr:uid="{00000000-0005-0000-0000-00003F480000}"/>
    <cellStyle name="Normal 4 2 2 3 2 4 2 2" xfId="6940" xr:uid="{00000000-0005-0000-0000-000040480000}"/>
    <cellStyle name="Normal 4 2 2 3 2 4 2 2 2" xfId="21670" xr:uid="{00000000-0005-0000-0000-000041480000}"/>
    <cellStyle name="Normal 4 2 2 3 2 4 2 2 2 2" xfId="44118" xr:uid="{00000000-0005-0000-0000-0000DEA60000}"/>
    <cellStyle name="Normal 4 2 2 3 2 4 2 2 3" xfId="21671" xr:uid="{00000000-0005-0000-0000-000042480000}"/>
    <cellStyle name="Normal 4 2 2 3 2 4 2 2 3 2" xfId="44119" xr:uid="{00000000-0005-0000-0000-0000DFA60000}"/>
    <cellStyle name="Normal 4 2 2 3 2 4 2 2 4" xfId="21672" xr:uid="{00000000-0005-0000-0000-000043480000}"/>
    <cellStyle name="Normal 4 2 2 3 2 4 2 2 4 2" xfId="44120" xr:uid="{00000000-0005-0000-0000-0000E0A60000}"/>
    <cellStyle name="Normal 4 2 2 3 2 4 2 2 5" xfId="30419" xr:uid="{00000000-0005-0000-0000-0000DDA60000}"/>
    <cellStyle name="Normal 4 2 2 3 2 4 2 3" xfId="9542" xr:uid="{00000000-0005-0000-0000-000044480000}"/>
    <cellStyle name="Normal 4 2 2 3 2 4 2 3 2" xfId="21673" xr:uid="{00000000-0005-0000-0000-000045480000}"/>
    <cellStyle name="Normal 4 2 2 3 2 4 2 3 2 2" xfId="44121" xr:uid="{00000000-0005-0000-0000-0000E2A60000}"/>
    <cellStyle name="Normal 4 2 2 3 2 4 2 3 3" xfId="21674" xr:uid="{00000000-0005-0000-0000-000046480000}"/>
    <cellStyle name="Normal 4 2 2 3 2 4 2 3 3 2" xfId="44122" xr:uid="{00000000-0005-0000-0000-0000E3A60000}"/>
    <cellStyle name="Normal 4 2 2 3 2 4 2 3 4" xfId="21675" xr:uid="{00000000-0005-0000-0000-000047480000}"/>
    <cellStyle name="Normal 4 2 2 3 2 4 2 3 4 2" xfId="44123" xr:uid="{00000000-0005-0000-0000-0000E4A60000}"/>
    <cellStyle name="Normal 4 2 2 3 2 4 2 3 5" xfId="32191" xr:uid="{00000000-0005-0000-0000-0000E1A60000}"/>
    <cellStyle name="Normal 4 2 2 3 2 4 2 4" xfId="21676" xr:uid="{00000000-0005-0000-0000-000048480000}"/>
    <cellStyle name="Normal 4 2 2 3 2 4 2 4 2" xfId="44124" xr:uid="{00000000-0005-0000-0000-0000E5A60000}"/>
    <cellStyle name="Normal 4 2 2 3 2 4 2 5" xfId="21677" xr:uid="{00000000-0005-0000-0000-000049480000}"/>
    <cellStyle name="Normal 4 2 2 3 2 4 2 5 2" xfId="44125" xr:uid="{00000000-0005-0000-0000-0000E6A60000}"/>
    <cellStyle name="Normal 4 2 2 3 2 4 2 6" xfId="21678" xr:uid="{00000000-0005-0000-0000-00004A480000}"/>
    <cellStyle name="Normal 4 2 2 3 2 4 2 6 2" xfId="44126" xr:uid="{00000000-0005-0000-0000-0000E7A60000}"/>
    <cellStyle name="Normal 4 2 2 3 2 4 2 7" xfId="28587" xr:uid="{00000000-0005-0000-0000-0000DCA60000}"/>
    <cellStyle name="Normal 4 2 2 3 2 4 3" xfId="6939" xr:uid="{00000000-0005-0000-0000-00004B480000}"/>
    <cellStyle name="Normal 4 2 2 3 2 4 3 2" xfId="21679" xr:uid="{00000000-0005-0000-0000-00004C480000}"/>
    <cellStyle name="Normal 4 2 2 3 2 4 3 2 2" xfId="44127" xr:uid="{00000000-0005-0000-0000-0000E9A60000}"/>
    <cellStyle name="Normal 4 2 2 3 2 4 3 3" xfId="21680" xr:uid="{00000000-0005-0000-0000-00004D480000}"/>
    <cellStyle name="Normal 4 2 2 3 2 4 3 3 2" xfId="44128" xr:uid="{00000000-0005-0000-0000-0000EAA60000}"/>
    <cellStyle name="Normal 4 2 2 3 2 4 3 4" xfId="21681" xr:uid="{00000000-0005-0000-0000-00004E480000}"/>
    <cellStyle name="Normal 4 2 2 3 2 4 3 4 2" xfId="44129" xr:uid="{00000000-0005-0000-0000-0000EBA60000}"/>
    <cellStyle name="Normal 4 2 2 3 2 4 3 5" xfId="30418" xr:uid="{00000000-0005-0000-0000-0000E8A60000}"/>
    <cellStyle name="Normal 4 2 2 3 2 4 4" xfId="9541" xr:uid="{00000000-0005-0000-0000-00004F480000}"/>
    <cellStyle name="Normal 4 2 2 3 2 4 4 2" xfId="21682" xr:uid="{00000000-0005-0000-0000-000050480000}"/>
    <cellStyle name="Normal 4 2 2 3 2 4 4 2 2" xfId="44130" xr:uid="{00000000-0005-0000-0000-0000EDA60000}"/>
    <cellStyle name="Normal 4 2 2 3 2 4 4 3" xfId="21683" xr:uid="{00000000-0005-0000-0000-000051480000}"/>
    <cellStyle name="Normal 4 2 2 3 2 4 4 3 2" xfId="44131" xr:uid="{00000000-0005-0000-0000-0000EEA60000}"/>
    <cellStyle name="Normal 4 2 2 3 2 4 4 4" xfId="21684" xr:uid="{00000000-0005-0000-0000-000052480000}"/>
    <cellStyle name="Normal 4 2 2 3 2 4 4 4 2" xfId="44132" xr:uid="{00000000-0005-0000-0000-0000EFA60000}"/>
    <cellStyle name="Normal 4 2 2 3 2 4 4 5" xfId="32190" xr:uid="{00000000-0005-0000-0000-0000ECA60000}"/>
    <cellStyle name="Normal 4 2 2 3 2 4 5" xfId="21685" xr:uid="{00000000-0005-0000-0000-000053480000}"/>
    <cellStyle name="Normal 4 2 2 3 2 4 5 2" xfId="44133" xr:uid="{00000000-0005-0000-0000-0000F0A60000}"/>
    <cellStyle name="Normal 4 2 2 3 2 4 6" xfId="21686" xr:uid="{00000000-0005-0000-0000-000054480000}"/>
    <cellStyle name="Normal 4 2 2 3 2 4 6 2" xfId="44134" xr:uid="{00000000-0005-0000-0000-0000F1A60000}"/>
    <cellStyle name="Normal 4 2 2 3 2 4 7" xfId="21687" xr:uid="{00000000-0005-0000-0000-000055480000}"/>
    <cellStyle name="Normal 4 2 2 3 2 4 7 2" xfId="44135" xr:uid="{00000000-0005-0000-0000-0000F2A60000}"/>
    <cellStyle name="Normal 4 2 2 3 2 4 8" xfId="28586" xr:uid="{00000000-0005-0000-0000-0000DBA60000}"/>
    <cellStyle name="Normal 4 2 2 3 2 5" xfId="3522" xr:uid="{00000000-0005-0000-0000-000056480000}"/>
    <cellStyle name="Normal 4 2 2 3 2 5 2" xfId="3523" xr:uid="{00000000-0005-0000-0000-000057480000}"/>
    <cellStyle name="Normal 4 2 2 3 2 5 2 2" xfId="6942" xr:uid="{00000000-0005-0000-0000-000058480000}"/>
    <cellStyle name="Normal 4 2 2 3 2 5 2 2 2" xfId="21688" xr:uid="{00000000-0005-0000-0000-000059480000}"/>
    <cellStyle name="Normal 4 2 2 3 2 5 2 2 2 2" xfId="44136" xr:uid="{00000000-0005-0000-0000-0000F6A60000}"/>
    <cellStyle name="Normal 4 2 2 3 2 5 2 2 3" xfId="21689" xr:uid="{00000000-0005-0000-0000-00005A480000}"/>
    <cellStyle name="Normal 4 2 2 3 2 5 2 2 3 2" xfId="44137" xr:uid="{00000000-0005-0000-0000-0000F7A60000}"/>
    <cellStyle name="Normal 4 2 2 3 2 5 2 2 4" xfId="21690" xr:uid="{00000000-0005-0000-0000-00005B480000}"/>
    <cellStyle name="Normal 4 2 2 3 2 5 2 2 4 2" xfId="44138" xr:uid="{00000000-0005-0000-0000-0000F8A60000}"/>
    <cellStyle name="Normal 4 2 2 3 2 5 2 2 5" xfId="30421" xr:uid="{00000000-0005-0000-0000-0000F5A60000}"/>
    <cellStyle name="Normal 4 2 2 3 2 5 2 3" xfId="9544" xr:uid="{00000000-0005-0000-0000-00005C480000}"/>
    <cellStyle name="Normal 4 2 2 3 2 5 2 3 2" xfId="32193" xr:uid="{00000000-0005-0000-0000-0000F9A60000}"/>
    <cellStyle name="Normal 4 2 2 3 2 5 2 4" xfId="21691" xr:uid="{00000000-0005-0000-0000-00005D480000}"/>
    <cellStyle name="Normal 4 2 2 3 2 5 2 4 2" xfId="44139" xr:uid="{00000000-0005-0000-0000-0000FAA60000}"/>
    <cellStyle name="Normal 4 2 2 3 2 5 2 5" xfId="21692" xr:uid="{00000000-0005-0000-0000-00005E480000}"/>
    <cellStyle name="Normal 4 2 2 3 2 5 2 5 2" xfId="44140" xr:uid="{00000000-0005-0000-0000-0000FBA60000}"/>
    <cellStyle name="Normal 4 2 2 3 2 5 2 6" xfId="28589" xr:uid="{00000000-0005-0000-0000-0000F4A60000}"/>
    <cellStyle name="Normal 4 2 2 3 2 5 3" xfId="6941" xr:uid="{00000000-0005-0000-0000-00005F480000}"/>
    <cellStyle name="Normal 4 2 2 3 2 5 3 2" xfId="21693" xr:uid="{00000000-0005-0000-0000-000060480000}"/>
    <cellStyle name="Normal 4 2 2 3 2 5 3 2 2" xfId="44141" xr:uid="{00000000-0005-0000-0000-0000FDA60000}"/>
    <cellStyle name="Normal 4 2 2 3 2 5 3 3" xfId="21694" xr:uid="{00000000-0005-0000-0000-000061480000}"/>
    <cellStyle name="Normal 4 2 2 3 2 5 3 3 2" xfId="44142" xr:uid="{00000000-0005-0000-0000-0000FEA60000}"/>
    <cellStyle name="Normal 4 2 2 3 2 5 3 4" xfId="21695" xr:uid="{00000000-0005-0000-0000-000062480000}"/>
    <cellStyle name="Normal 4 2 2 3 2 5 3 4 2" xfId="44143" xr:uid="{00000000-0005-0000-0000-0000FFA60000}"/>
    <cellStyle name="Normal 4 2 2 3 2 5 3 5" xfId="30420" xr:uid="{00000000-0005-0000-0000-0000FCA60000}"/>
    <cellStyle name="Normal 4 2 2 3 2 5 4" xfId="9543" xr:uid="{00000000-0005-0000-0000-000063480000}"/>
    <cellStyle name="Normal 4 2 2 3 2 5 4 2" xfId="21696" xr:uid="{00000000-0005-0000-0000-000064480000}"/>
    <cellStyle name="Normal 4 2 2 3 2 5 4 2 2" xfId="44144" xr:uid="{00000000-0005-0000-0000-000001A70000}"/>
    <cellStyle name="Normal 4 2 2 3 2 5 4 3" xfId="21697" xr:uid="{00000000-0005-0000-0000-000065480000}"/>
    <cellStyle name="Normal 4 2 2 3 2 5 4 3 2" xfId="44145" xr:uid="{00000000-0005-0000-0000-000002A70000}"/>
    <cellStyle name="Normal 4 2 2 3 2 5 4 4" xfId="21698" xr:uid="{00000000-0005-0000-0000-000066480000}"/>
    <cellStyle name="Normal 4 2 2 3 2 5 4 4 2" xfId="44146" xr:uid="{00000000-0005-0000-0000-000003A70000}"/>
    <cellStyle name="Normal 4 2 2 3 2 5 4 5" xfId="32192" xr:uid="{00000000-0005-0000-0000-000000A70000}"/>
    <cellStyle name="Normal 4 2 2 3 2 5 5" xfId="21699" xr:uid="{00000000-0005-0000-0000-000067480000}"/>
    <cellStyle name="Normal 4 2 2 3 2 5 5 2" xfId="44147" xr:uid="{00000000-0005-0000-0000-000004A70000}"/>
    <cellStyle name="Normal 4 2 2 3 2 5 6" xfId="21700" xr:uid="{00000000-0005-0000-0000-000068480000}"/>
    <cellStyle name="Normal 4 2 2 3 2 5 6 2" xfId="44148" xr:uid="{00000000-0005-0000-0000-000005A70000}"/>
    <cellStyle name="Normal 4 2 2 3 2 5 7" xfId="21701" xr:uid="{00000000-0005-0000-0000-000069480000}"/>
    <cellStyle name="Normal 4 2 2 3 2 5 7 2" xfId="44149" xr:uid="{00000000-0005-0000-0000-000006A70000}"/>
    <cellStyle name="Normal 4 2 2 3 2 5 8" xfId="28588" xr:uid="{00000000-0005-0000-0000-0000F3A60000}"/>
    <cellStyle name="Normal 4 2 2 3 2 6" xfId="3524" xr:uid="{00000000-0005-0000-0000-00006A480000}"/>
    <cellStyle name="Normal 4 2 2 3 2 6 2" xfId="3525" xr:uid="{00000000-0005-0000-0000-00006B480000}"/>
    <cellStyle name="Normal 4 2 2 3 2 6 2 2" xfId="6944" xr:uid="{00000000-0005-0000-0000-00006C480000}"/>
    <cellStyle name="Normal 4 2 2 3 2 6 2 2 2" xfId="21702" xr:uid="{00000000-0005-0000-0000-00006D480000}"/>
    <cellStyle name="Normal 4 2 2 3 2 6 2 2 2 2" xfId="44150" xr:uid="{00000000-0005-0000-0000-00000AA70000}"/>
    <cellStyle name="Normal 4 2 2 3 2 6 2 2 3" xfId="21703" xr:uid="{00000000-0005-0000-0000-00006E480000}"/>
    <cellStyle name="Normal 4 2 2 3 2 6 2 2 3 2" xfId="44151" xr:uid="{00000000-0005-0000-0000-00000BA70000}"/>
    <cellStyle name="Normal 4 2 2 3 2 6 2 2 4" xfId="21704" xr:uid="{00000000-0005-0000-0000-00006F480000}"/>
    <cellStyle name="Normal 4 2 2 3 2 6 2 2 4 2" xfId="44152" xr:uid="{00000000-0005-0000-0000-00000CA70000}"/>
    <cellStyle name="Normal 4 2 2 3 2 6 2 2 5" xfId="30423" xr:uid="{00000000-0005-0000-0000-000009A70000}"/>
    <cellStyle name="Normal 4 2 2 3 2 6 2 3" xfId="9546" xr:uid="{00000000-0005-0000-0000-000070480000}"/>
    <cellStyle name="Normal 4 2 2 3 2 6 2 3 2" xfId="32195" xr:uid="{00000000-0005-0000-0000-00000DA70000}"/>
    <cellStyle name="Normal 4 2 2 3 2 6 2 4" xfId="21705" xr:uid="{00000000-0005-0000-0000-000071480000}"/>
    <cellStyle name="Normal 4 2 2 3 2 6 2 4 2" xfId="44153" xr:uid="{00000000-0005-0000-0000-00000EA70000}"/>
    <cellStyle name="Normal 4 2 2 3 2 6 2 5" xfId="21706" xr:uid="{00000000-0005-0000-0000-000072480000}"/>
    <cellStyle name="Normal 4 2 2 3 2 6 2 5 2" xfId="44154" xr:uid="{00000000-0005-0000-0000-00000FA70000}"/>
    <cellStyle name="Normal 4 2 2 3 2 6 2 6" xfId="28591" xr:uid="{00000000-0005-0000-0000-000008A70000}"/>
    <cellStyle name="Normal 4 2 2 3 2 6 3" xfId="6943" xr:uid="{00000000-0005-0000-0000-000073480000}"/>
    <cellStyle name="Normal 4 2 2 3 2 6 3 2" xfId="21707" xr:uid="{00000000-0005-0000-0000-000074480000}"/>
    <cellStyle name="Normal 4 2 2 3 2 6 3 2 2" xfId="44155" xr:uid="{00000000-0005-0000-0000-000011A70000}"/>
    <cellStyle name="Normal 4 2 2 3 2 6 3 3" xfId="21708" xr:uid="{00000000-0005-0000-0000-000075480000}"/>
    <cellStyle name="Normal 4 2 2 3 2 6 3 3 2" xfId="44156" xr:uid="{00000000-0005-0000-0000-000012A70000}"/>
    <cellStyle name="Normal 4 2 2 3 2 6 3 4" xfId="21709" xr:uid="{00000000-0005-0000-0000-000076480000}"/>
    <cellStyle name="Normal 4 2 2 3 2 6 3 4 2" xfId="44157" xr:uid="{00000000-0005-0000-0000-000013A70000}"/>
    <cellStyle name="Normal 4 2 2 3 2 6 3 5" xfId="30422" xr:uid="{00000000-0005-0000-0000-000010A70000}"/>
    <cellStyle name="Normal 4 2 2 3 2 6 4" xfId="9545" xr:uid="{00000000-0005-0000-0000-000077480000}"/>
    <cellStyle name="Normal 4 2 2 3 2 6 4 2" xfId="32194" xr:uid="{00000000-0005-0000-0000-000014A70000}"/>
    <cellStyle name="Normal 4 2 2 3 2 6 5" xfId="21710" xr:uid="{00000000-0005-0000-0000-000078480000}"/>
    <cellStyle name="Normal 4 2 2 3 2 6 5 2" xfId="44158" xr:uid="{00000000-0005-0000-0000-000015A70000}"/>
    <cellStyle name="Normal 4 2 2 3 2 6 6" xfId="21711" xr:uid="{00000000-0005-0000-0000-000079480000}"/>
    <cellStyle name="Normal 4 2 2 3 2 6 6 2" xfId="44159" xr:uid="{00000000-0005-0000-0000-000016A70000}"/>
    <cellStyle name="Normal 4 2 2 3 2 6 7" xfId="28590" xr:uid="{00000000-0005-0000-0000-000007A70000}"/>
    <cellStyle name="Normal 4 2 2 3 2 7" xfId="3526" xr:uid="{00000000-0005-0000-0000-00007A480000}"/>
    <cellStyle name="Normal 4 2 2 3 2 7 2" xfId="6945" xr:uid="{00000000-0005-0000-0000-00007B480000}"/>
    <cellStyle name="Normal 4 2 2 3 2 7 2 2" xfId="21712" xr:uid="{00000000-0005-0000-0000-00007C480000}"/>
    <cellStyle name="Normal 4 2 2 3 2 7 2 2 2" xfId="44160" xr:uid="{00000000-0005-0000-0000-000019A70000}"/>
    <cellStyle name="Normal 4 2 2 3 2 7 2 3" xfId="21713" xr:uid="{00000000-0005-0000-0000-00007D480000}"/>
    <cellStyle name="Normal 4 2 2 3 2 7 2 3 2" xfId="44161" xr:uid="{00000000-0005-0000-0000-00001AA70000}"/>
    <cellStyle name="Normal 4 2 2 3 2 7 2 4" xfId="21714" xr:uid="{00000000-0005-0000-0000-00007E480000}"/>
    <cellStyle name="Normal 4 2 2 3 2 7 2 4 2" xfId="44162" xr:uid="{00000000-0005-0000-0000-00001BA70000}"/>
    <cellStyle name="Normal 4 2 2 3 2 7 2 5" xfId="30424" xr:uid="{00000000-0005-0000-0000-000018A70000}"/>
    <cellStyle name="Normal 4 2 2 3 2 7 3" xfId="9547" xr:uid="{00000000-0005-0000-0000-00007F480000}"/>
    <cellStyle name="Normal 4 2 2 3 2 7 3 2" xfId="32196" xr:uid="{00000000-0005-0000-0000-00001CA70000}"/>
    <cellStyle name="Normal 4 2 2 3 2 7 4" xfId="21715" xr:uid="{00000000-0005-0000-0000-000080480000}"/>
    <cellStyle name="Normal 4 2 2 3 2 7 4 2" xfId="44163" xr:uid="{00000000-0005-0000-0000-00001DA70000}"/>
    <cellStyle name="Normal 4 2 2 3 2 7 5" xfId="21716" xr:uid="{00000000-0005-0000-0000-000081480000}"/>
    <cellStyle name="Normal 4 2 2 3 2 7 5 2" xfId="44164" xr:uid="{00000000-0005-0000-0000-00001EA70000}"/>
    <cellStyle name="Normal 4 2 2 3 2 7 6" xfId="28592" xr:uid="{00000000-0005-0000-0000-000017A70000}"/>
    <cellStyle name="Normal 4 2 2 3 2 8" xfId="3527" xr:uid="{00000000-0005-0000-0000-000082480000}"/>
    <cellStyle name="Normal 4 2 2 3 2 8 2" xfId="6946" xr:uid="{00000000-0005-0000-0000-000083480000}"/>
    <cellStyle name="Normal 4 2 2 3 2 8 2 2" xfId="21717" xr:uid="{00000000-0005-0000-0000-000084480000}"/>
    <cellStyle name="Normal 4 2 2 3 2 8 2 2 2" xfId="44165" xr:uid="{00000000-0005-0000-0000-000021A70000}"/>
    <cellStyle name="Normal 4 2 2 3 2 8 2 3" xfId="21718" xr:uid="{00000000-0005-0000-0000-000085480000}"/>
    <cellStyle name="Normal 4 2 2 3 2 8 2 3 2" xfId="44166" xr:uid="{00000000-0005-0000-0000-000022A70000}"/>
    <cellStyle name="Normal 4 2 2 3 2 8 2 4" xfId="21719" xr:uid="{00000000-0005-0000-0000-000086480000}"/>
    <cellStyle name="Normal 4 2 2 3 2 8 2 4 2" xfId="44167" xr:uid="{00000000-0005-0000-0000-000023A70000}"/>
    <cellStyle name="Normal 4 2 2 3 2 8 2 5" xfId="30425" xr:uid="{00000000-0005-0000-0000-000020A70000}"/>
    <cellStyle name="Normal 4 2 2 3 2 8 3" xfId="9548" xr:uid="{00000000-0005-0000-0000-000087480000}"/>
    <cellStyle name="Normal 4 2 2 3 2 8 3 2" xfId="32197" xr:uid="{00000000-0005-0000-0000-000024A70000}"/>
    <cellStyle name="Normal 4 2 2 3 2 8 4" xfId="21720" xr:uid="{00000000-0005-0000-0000-000088480000}"/>
    <cellStyle name="Normal 4 2 2 3 2 8 4 2" xfId="44168" xr:uid="{00000000-0005-0000-0000-000025A70000}"/>
    <cellStyle name="Normal 4 2 2 3 2 8 5" xfId="21721" xr:uid="{00000000-0005-0000-0000-000089480000}"/>
    <cellStyle name="Normal 4 2 2 3 2 8 5 2" xfId="44169" xr:uid="{00000000-0005-0000-0000-000026A70000}"/>
    <cellStyle name="Normal 4 2 2 3 2 8 6" xfId="28593" xr:uid="{00000000-0005-0000-0000-00001FA70000}"/>
    <cellStyle name="Normal 4 2 2 3 2 9" xfId="6929" xr:uid="{00000000-0005-0000-0000-00008A480000}"/>
    <cellStyle name="Normal 4 2 2 3 2 9 2" xfId="21722" xr:uid="{00000000-0005-0000-0000-00008B480000}"/>
    <cellStyle name="Normal 4 2 2 3 2 9 2 2" xfId="44170" xr:uid="{00000000-0005-0000-0000-000028A70000}"/>
    <cellStyle name="Normal 4 2 2 3 2 9 3" xfId="21723" xr:uid="{00000000-0005-0000-0000-00008C480000}"/>
    <cellStyle name="Normal 4 2 2 3 2 9 3 2" xfId="44171" xr:uid="{00000000-0005-0000-0000-000029A70000}"/>
    <cellStyle name="Normal 4 2 2 3 2 9 4" xfId="21724" xr:uid="{00000000-0005-0000-0000-00008D480000}"/>
    <cellStyle name="Normal 4 2 2 3 2 9 4 2" xfId="44172" xr:uid="{00000000-0005-0000-0000-00002AA70000}"/>
    <cellStyle name="Normal 4 2 2 3 2 9 5" xfId="30408" xr:uid="{00000000-0005-0000-0000-000027A70000}"/>
    <cellStyle name="Normal 4 2 2 3 3" xfId="3528" xr:uid="{00000000-0005-0000-0000-00008E480000}"/>
    <cellStyle name="Normal 4 2 2 3 3 10" xfId="21725" xr:uid="{00000000-0005-0000-0000-00008F480000}"/>
    <cellStyle name="Normal 4 2 2 3 3 10 2" xfId="44173" xr:uid="{00000000-0005-0000-0000-00002CA70000}"/>
    <cellStyle name="Normal 4 2 2 3 3 11" xfId="28594" xr:uid="{00000000-0005-0000-0000-00002BA70000}"/>
    <cellStyle name="Normal 4 2 2 3 3 2" xfId="3529" xr:uid="{00000000-0005-0000-0000-000090480000}"/>
    <cellStyle name="Normal 4 2 2 3 3 2 2" xfId="3530" xr:uid="{00000000-0005-0000-0000-000091480000}"/>
    <cellStyle name="Normal 4 2 2 3 3 2 2 2" xfId="6949" xr:uid="{00000000-0005-0000-0000-000092480000}"/>
    <cellStyle name="Normal 4 2 2 3 3 2 2 2 2" xfId="21726" xr:uid="{00000000-0005-0000-0000-000093480000}"/>
    <cellStyle name="Normal 4 2 2 3 3 2 2 2 2 2" xfId="44174" xr:uid="{00000000-0005-0000-0000-000030A70000}"/>
    <cellStyle name="Normal 4 2 2 3 3 2 2 2 3" xfId="21727" xr:uid="{00000000-0005-0000-0000-000094480000}"/>
    <cellStyle name="Normal 4 2 2 3 3 2 2 2 3 2" xfId="44175" xr:uid="{00000000-0005-0000-0000-000031A70000}"/>
    <cellStyle name="Normal 4 2 2 3 3 2 2 2 4" xfId="21728" xr:uid="{00000000-0005-0000-0000-000095480000}"/>
    <cellStyle name="Normal 4 2 2 3 3 2 2 2 4 2" xfId="44176" xr:uid="{00000000-0005-0000-0000-000032A70000}"/>
    <cellStyle name="Normal 4 2 2 3 3 2 2 2 5" xfId="30428" xr:uid="{00000000-0005-0000-0000-00002FA70000}"/>
    <cellStyle name="Normal 4 2 2 3 3 2 2 3" xfId="9551" xr:uid="{00000000-0005-0000-0000-000096480000}"/>
    <cellStyle name="Normal 4 2 2 3 3 2 2 3 2" xfId="32200" xr:uid="{00000000-0005-0000-0000-000033A70000}"/>
    <cellStyle name="Normal 4 2 2 3 3 2 2 4" xfId="21729" xr:uid="{00000000-0005-0000-0000-000097480000}"/>
    <cellStyle name="Normal 4 2 2 3 3 2 2 4 2" xfId="44177" xr:uid="{00000000-0005-0000-0000-000034A70000}"/>
    <cellStyle name="Normal 4 2 2 3 3 2 2 5" xfId="21730" xr:uid="{00000000-0005-0000-0000-000098480000}"/>
    <cellStyle name="Normal 4 2 2 3 3 2 2 5 2" xfId="44178" xr:uid="{00000000-0005-0000-0000-000035A70000}"/>
    <cellStyle name="Normal 4 2 2 3 3 2 2 6" xfId="28596" xr:uid="{00000000-0005-0000-0000-00002EA70000}"/>
    <cellStyle name="Normal 4 2 2 3 3 2 3" xfId="6948" xr:uid="{00000000-0005-0000-0000-000099480000}"/>
    <cellStyle name="Normal 4 2 2 3 3 2 3 2" xfId="21731" xr:uid="{00000000-0005-0000-0000-00009A480000}"/>
    <cellStyle name="Normal 4 2 2 3 3 2 3 2 2" xfId="44179" xr:uid="{00000000-0005-0000-0000-000037A70000}"/>
    <cellStyle name="Normal 4 2 2 3 3 2 3 3" xfId="21732" xr:uid="{00000000-0005-0000-0000-00009B480000}"/>
    <cellStyle name="Normal 4 2 2 3 3 2 3 3 2" xfId="44180" xr:uid="{00000000-0005-0000-0000-000038A70000}"/>
    <cellStyle name="Normal 4 2 2 3 3 2 3 4" xfId="21733" xr:uid="{00000000-0005-0000-0000-00009C480000}"/>
    <cellStyle name="Normal 4 2 2 3 3 2 3 4 2" xfId="44181" xr:uid="{00000000-0005-0000-0000-000039A70000}"/>
    <cellStyle name="Normal 4 2 2 3 3 2 3 5" xfId="30427" xr:uid="{00000000-0005-0000-0000-000036A70000}"/>
    <cellStyle name="Normal 4 2 2 3 3 2 4" xfId="9550" xr:uid="{00000000-0005-0000-0000-00009D480000}"/>
    <cellStyle name="Normal 4 2 2 3 3 2 4 2" xfId="21734" xr:uid="{00000000-0005-0000-0000-00009E480000}"/>
    <cellStyle name="Normal 4 2 2 3 3 2 4 2 2" xfId="44182" xr:uid="{00000000-0005-0000-0000-00003BA70000}"/>
    <cellStyle name="Normal 4 2 2 3 3 2 4 3" xfId="21735" xr:uid="{00000000-0005-0000-0000-00009F480000}"/>
    <cellStyle name="Normal 4 2 2 3 3 2 4 3 2" xfId="44183" xr:uid="{00000000-0005-0000-0000-00003CA70000}"/>
    <cellStyle name="Normal 4 2 2 3 3 2 4 4" xfId="21736" xr:uid="{00000000-0005-0000-0000-0000A0480000}"/>
    <cellStyle name="Normal 4 2 2 3 3 2 4 4 2" xfId="44184" xr:uid="{00000000-0005-0000-0000-00003DA70000}"/>
    <cellStyle name="Normal 4 2 2 3 3 2 4 5" xfId="32199" xr:uid="{00000000-0005-0000-0000-00003AA70000}"/>
    <cellStyle name="Normal 4 2 2 3 3 2 5" xfId="21737" xr:uid="{00000000-0005-0000-0000-0000A1480000}"/>
    <cellStyle name="Normal 4 2 2 3 3 2 5 2" xfId="44185" xr:uid="{00000000-0005-0000-0000-00003EA70000}"/>
    <cellStyle name="Normal 4 2 2 3 3 2 6" xfId="21738" xr:uid="{00000000-0005-0000-0000-0000A2480000}"/>
    <cellStyle name="Normal 4 2 2 3 3 2 6 2" xfId="44186" xr:uid="{00000000-0005-0000-0000-00003FA70000}"/>
    <cellStyle name="Normal 4 2 2 3 3 2 7" xfId="21739" xr:uid="{00000000-0005-0000-0000-0000A3480000}"/>
    <cellStyle name="Normal 4 2 2 3 3 2 7 2" xfId="44187" xr:uid="{00000000-0005-0000-0000-000040A70000}"/>
    <cellStyle name="Normal 4 2 2 3 3 2 8" xfId="28595" xr:uid="{00000000-0005-0000-0000-00002DA70000}"/>
    <cellStyle name="Normal 4 2 2 3 3 3" xfId="3531" xr:uid="{00000000-0005-0000-0000-0000A4480000}"/>
    <cellStyle name="Normal 4 2 2 3 3 3 2" xfId="3532" xr:uid="{00000000-0005-0000-0000-0000A5480000}"/>
    <cellStyle name="Normal 4 2 2 3 3 3 2 2" xfId="6951" xr:uid="{00000000-0005-0000-0000-0000A6480000}"/>
    <cellStyle name="Normal 4 2 2 3 3 3 2 2 2" xfId="21740" xr:uid="{00000000-0005-0000-0000-0000A7480000}"/>
    <cellStyle name="Normal 4 2 2 3 3 3 2 2 2 2" xfId="44188" xr:uid="{00000000-0005-0000-0000-000044A70000}"/>
    <cellStyle name="Normal 4 2 2 3 3 3 2 2 3" xfId="21741" xr:uid="{00000000-0005-0000-0000-0000A8480000}"/>
    <cellStyle name="Normal 4 2 2 3 3 3 2 2 3 2" xfId="44189" xr:uid="{00000000-0005-0000-0000-000045A70000}"/>
    <cellStyle name="Normal 4 2 2 3 3 3 2 2 4" xfId="21742" xr:uid="{00000000-0005-0000-0000-0000A9480000}"/>
    <cellStyle name="Normal 4 2 2 3 3 3 2 2 4 2" xfId="44190" xr:uid="{00000000-0005-0000-0000-000046A70000}"/>
    <cellStyle name="Normal 4 2 2 3 3 3 2 2 5" xfId="30430" xr:uid="{00000000-0005-0000-0000-000043A70000}"/>
    <cellStyle name="Normal 4 2 2 3 3 3 2 3" xfId="9553" xr:uid="{00000000-0005-0000-0000-0000AA480000}"/>
    <cellStyle name="Normal 4 2 2 3 3 3 2 3 2" xfId="32202" xr:uid="{00000000-0005-0000-0000-000047A70000}"/>
    <cellStyle name="Normal 4 2 2 3 3 3 2 4" xfId="21743" xr:uid="{00000000-0005-0000-0000-0000AB480000}"/>
    <cellStyle name="Normal 4 2 2 3 3 3 2 4 2" xfId="44191" xr:uid="{00000000-0005-0000-0000-000048A70000}"/>
    <cellStyle name="Normal 4 2 2 3 3 3 2 5" xfId="21744" xr:uid="{00000000-0005-0000-0000-0000AC480000}"/>
    <cellStyle name="Normal 4 2 2 3 3 3 2 5 2" xfId="44192" xr:uid="{00000000-0005-0000-0000-000049A70000}"/>
    <cellStyle name="Normal 4 2 2 3 3 3 2 6" xfId="28598" xr:uid="{00000000-0005-0000-0000-000042A70000}"/>
    <cellStyle name="Normal 4 2 2 3 3 3 3" xfId="6950" xr:uid="{00000000-0005-0000-0000-0000AD480000}"/>
    <cellStyle name="Normal 4 2 2 3 3 3 3 2" xfId="21745" xr:uid="{00000000-0005-0000-0000-0000AE480000}"/>
    <cellStyle name="Normal 4 2 2 3 3 3 3 2 2" xfId="44193" xr:uid="{00000000-0005-0000-0000-00004BA70000}"/>
    <cellStyle name="Normal 4 2 2 3 3 3 3 3" xfId="21746" xr:uid="{00000000-0005-0000-0000-0000AF480000}"/>
    <cellStyle name="Normal 4 2 2 3 3 3 3 3 2" xfId="44194" xr:uid="{00000000-0005-0000-0000-00004CA70000}"/>
    <cellStyle name="Normal 4 2 2 3 3 3 3 4" xfId="21747" xr:uid="{00000000-0005-0000-0000-0000B0480000}"/>
    <cellStyle name="Normal 4 2 2 3 3 3 3 4 2" xfId="44195" xr:uid="{00000000-0005-0000-0000-00004DA70000}"/>
    <cellStyle name="Normal 4 2 2 3 3 3 3 5" xfId="30429" xr:uid="{00000000-0005-0000-0000-00004AA70000}"/>
    <cellStyle name="Normal 4 2 2 3 3 3 4" xfId="9552" xr:uid="{00000000-0005-0000-0000-0000B1480000}"/>
    <cellStyle name="Normal 4 2 2 3 3 3 4 2" xfId="32201" xr:uid="{00000000-0005-0000-0000-00004EA70000}"/>
    <cellStyle name="Normal 4 2 2 3 3 3 5" xfId="21748" xr:uid="{00000000-0005-0000-0000-0000B2480000}"/>
    <cellStyle name="Normal 4 2 2 3 3 3 5 2" xfId="44196" xr:uid="{00000000-0005-0000-0000-00004FA70000}"/>
    <cellStyle name="Normal 4 2 2 3 3 3 6" xfId="21749" xr:uid="{00000000-0005-0000-0000-0000B3480000}"/>
    <cellStyle name="Normal 4 2 2 3 3 3 6 2" xfId="44197" xr:uid="{00000000-0005-0000-0000-000050A70000}"/>
    <cellStyle name="Normal 4 2 2 3 3 3 7" xfId="28597" xr:uid="{00000000-0005-0000-0000-000041A70000}"/>
    <cellStyle name="Normal 4 2 2 3 3 4" xfId="3533" xr:uid="{00000000-0005-0000-0000-0000B4480000}"/>
    <cellStyle name="Normal 4 2 2 3 3 4 2" xfId="6952" xr:uid="{00000000-0005-0000-0000-0000B5480000}"/>
    <cellStyle name="Normal 4 2 2 3 3 4 2 2" xfId="21750" xr:uid="{00000000-0005-0000-0000-0000B6480000}"/>
    <cellStyle name="Normal 4 2 2 3 3 4 2 2 2" xfId="44198" xr:uid="{00000000-0005-0000-0000-000053A70000}"/>
    <cellStyle name="Normal 4 2 2 3 3 4 2 3" xfId="21751" xr:uid="{00000000-0005-0000-0000-0000B7480000}"/>
    <cellStyle name="Normal 4 2 2 3 3 4 2 3 2" xfId="44199" xr:uid="{00000000-0005-0000-0000-000054A70000}"/>
    <cellStyle name="Normal 4 2 2 3 3 4 2 4" xfId="21752" xr:uid="{00000000-0005-0000-0000-0000B8480000}"/>
    <cellStyle name="Normal 4 2 2 3 3 4 2 4 2" xfId="44200" xr:uid="{00000000-0005-0000-0000-000055A70000}"/>
    <cellStyle name="Normal 4 2 2 3 3 4 2 5" xfId="30431" xr:uid="{00000000-0005-0000-0000-000052A70000}"/>
    <cellStyle name="Normal 4 2 2 3 3 4 3" xfId="9554" xr:uid="{00000000-0005-0000-0000-0000B9480000}"/>
    <cellStyle name="Normal 4 2 2 3 3 4 3 2" xfId="32203" xr:uid="{00000000-0005-0000-0000-000056A70000}"/>
    <cellStyle name="Normal 4 2 2 3 3 4 4" xfId="21753" xr:uid="{00000000-0005-0000-0000-0000BA480000}"/>
    <cellStyle name="Normal 4 2 2 3 3 4 4 2" xfId="44201" xr:uid="{00000000-0005-0000-0000-000057A70000}"/>
    <cellStyle name="Normal 4 2 2 3 3 4 5" xfId="21754" xr:uid="{00000000-0005-0000-0000-0000BB480000}"/>
    <cellStyle name="Normal 4 2 2 3 3 4 5 2" xfId="44202" xr:uid="{00000000-0005-0000-0000-000058A70000}"/>
    <cellStyle name="Normal 4 2 2 3 3 4 6" xfId="28599" xr:uid="{00000000-0005-0000-0000-000051A70000}"/>
    <cellStyle name="Normal 4 2 2 3 3 5" xfId="3534" xr:uid="{00000000-0005-0000-0000-0000BC480000}"/>
    <cellStyle name="Normal 4 2 2 3 3 5 2" xfId="6953" xr:uid="{00000000-0005-0000-0000-0000BD480000}"/>
    <cellStyle name="Normal 4 2 2 3 3 5 2 2" xfId="21755" xr:uid="{00000000-0005-0000-0000-0000BE480000}"/>
    <cellStyle name="Normal 4 2 2 3 3 5 2 2 2" xfId="44203" xr:uid="{00000000-0005-0000-0000-00005BA70000}"/>
    <cellStyle name="Normal 4 2 2 3 3 5 2 3" xfId="21756" xr:uid="{00000000-0005-0000-0000-0000BF480000}"/>
    <cellStyle name="Normal 4 2 2 3 3 5 2 3 2" xfId="44204" xr:uid="{00000000-0005-0000-0000-00005CA70000}"/>
    <cellStyle name="Normal 4 2 2 3 3 5 2 4" xfId="21757" xr:uid="{00000000-0005-0000-0000-0000C0480000}"/>
    <cellStyle name="Normal 4 2 2 3 3 5 2 4 2" xfId="44205" xr:uid="{00000000-0005-0000-0000-00005DA70000}"/>
    <cellStyle name="Normal 4 2 2 3 3 5 2 5" xfId="30432" xr:uid="{00000000-0005-0000-0000-00005AA70000}"/>
    <cellStyle name="Normal 4 2 2 3 3 5 3" xfId="9555" xr:uid="{00000000-0005-0000-0000-0000C1480000}"/>
    <cellStyle name="Normal 4 2 2 3 3 5 3 2" xfId="32204" xr:uid="{00000000-0005-0000-0000-00005EA70000}"/>
    <cellStyle name="Normal 4 2 2 3 3 5 4" xfId="21758" xr:uid="{00000000-0005-0000-0000-0000C2480000}"/>
    <cellStyle name="Normal 4 2 2 3 3 5 4 2" xfId="44206" xr:uid="{00000000-0005-0000-0000-00005FA70000}"/>
    <cellStyle name="Normal 4 2 2 3 3 5 5" xfId="21759" xr:uid="{00000000-0005-0000-0000-0000C3480000}"/>
    <cellStyle name="Normal 4 2 2 3 3 5 5 2" xfId="44207" xr:uid="{00000000-0005-0000-0000-000060A70000}"/>
    <cellStyle name="Normal 4 2 2 3 3 5 6" xfId="28600" xr:uid="{00000000-0005-0000-0000-000059A70000}"/>
    <cellStyle name="Normal 4 2 2 3 3 6" xfId="6947" xr:uid="{00000000-0005-0000-0000-0000C4480000}"/>
    <cellStyle name="Normal 4 2 2 3 3 6 2" xfId="21760" xr:uid="{00000000-0005-0000-0000-0000C5480000}"/>
    <cellStyle name="Normal 4 2 2 3 3 6 2 2" xfId="44208" xr:uid="{00000000-0005-0000-0000-000062A70000}"/>
    <cellStyle name="Normal 4 2 2 3 3 6 3" xfId="21761" xr:uid="{00000000-0005-0000-0000-0000C6480000}"/>
    <cellStyle name="Normal 4 2 2 3 3 6 3 2" xfId="44209" xr:uid="{00000000-0005-0000-0000-000063A70000}"/>
    <cellStyle name="Normal 4 2 2 3 3 6 4" xfId="21762" xr:uid="{00000000-0005-0000-0000-0000C7480000}"/>
    <cellStyle name="Normal 4 2 2 3 3 6 4 2" xfId="44210" xr:uid="{00000000-0005-0000-0000-000064A70000}"/>
    <cellStyle name="Normal 4 2 2 3 3 6 5" xfId="30426" xr:uid="{00000000-0005-0000-0000-000061A70000}"/>
    <cellStyle name="Normal 4 2 2 3 3 7" xfId="9549" xr:uid="{00000000-0005-0000-0000-0000C8480000}"/>
    <cellStyle name="Normal 4 2 2 3 3 7 2" xfId="21763" xr:uid="{00000000-0005-0000-0000-0000C9480000}"/>
    <cellStyle name="Normal 4 2 2 3 3 7 2 2" xfId="44211" xr:uid="{00000000-0005-0000-0000-000066A70000}"/>
    <cellStyle name="Normal 4 2 2 3 3 7 3" xfId="21764" xr:uid="{00000000-0005-0000-0000-0000CA480000}"/>
    <cellStyle name="Normal 4 2 2 3 3 7 3 2" xfId="44212" xr:uid="{00000000-0005-0000-0000-000067A70000}"/>
    <cellStyle name="Normal 4 2 2 3 3 7 4" xfId="21765" xr:uid="{00000000-0005-0000-0000-0000CB480000}"/>
    <cellStyle name="Normal 4 2 2 3 3 7 4 2" xfId="44213" xr:uid="{00000000-0005-0000-0000-000068A70000}"/>
    <cellStyle name="Normal 4 2 2 3 3 7 5" xfId="32198" xr:uid="{00000000-0005-0000-0000-000065A70000}"/>
    <cellStyle name="Normal 4 2 2 3 3 8" xfId="21766" xr:uid="{00000000-0005-0000-0000-0000CC480000}"/>
    <cellStyle name="Normal 4 2 2 3 3 8 2" xfId="44214" xr:uid="{00000000-0005-0000-0000-000069A70000}"/>
    <cellStyle name="Normal 4 2 2 3 3 9" xfId="21767" xr:uid="{00000000-0005-0000-0000-0000CD480000}"/>
    <cellStyle name="Normal 4 2 2 3 3 9 2" xfId="44215" xr:uid="{00000000-0005-0000-0000-00006AA70000}"/>
    <cellStyle name="Normal 4 2 2 3 4" xfId="3535" xr:uid="{00000000-0005-0000-0000-0000CE480000}"/>
    <cellStyle name="Normal 4 2 2 3 4 2" xfId="3536" xr:uid="{00000000-0005-0000-0000-0000CF480000}"/>
    <cellStyle name="Normal 4 2 2 3 4 2 2" xfId="6955" xr:uid="{00000000-0005-0000-0000-0000D0480000}"/>
    <cellStyle name="Normal 4 2 2 3 4 2 2 2" xfId="21768" xr:uid="{00000000-0005-0000-0000-0000D1480000}"/>
    <cellStyle name="Normal 4 2 2 3 4 2 2 2 2" xfId="44216" xr:uid="{00000000-0005-0000-0000-00006EA70000}"/>
    <cellStyle name="Normal 4 2 2 3 4 2 2 3" xfId="21769" xr:uid="{00000000-0005-0000-0000-0000D2480000}"/>
    <cellStyle name="Normal 4 2 2 3 4 2 2 3 2" xfId="44217" xr:uid="{00000000-0005-0000-0000-00006FA70000}"/>
    <cellStyle name="Normal 4 2 2 3 4 2 2 4" xfId="21770" xr:uid="{00000000-0005-0000-0000-0000D3480000}"/>
    <cellStyle name="Normal 4 2 2 3 4 2 2 4 2" xfId="44218" xr:uid="{00000000-0005-0000-0000-000070A70000}"/>
    <cellStyle name="Normal 4 2 2 3 4 2 2 5" xfId="30434" xr:uid="{00000000-0005-0000-0000-00006DA70000}"/>
    <cellStyle name="Normal 4 2 2 3 4 2 3" xfId="9557" xr:uid="{00000000-0005-0000-0000-0000D4480000}"/>
    <cellStyle name="Normal 4 2 2 3 4 2 3 2" xfId="21771" xr:uid="{00000000-0005-0000-0000-0000D5480000}"/>
    <cellStyle name="Normal 4 2 2 3 4 2 3 2 2" xfId="44219" xr:uid="{00000000-0005-0000-0000-000072A70000}"/>
    <cellStyle name="Normal 4 2 2 3 4 2 3 3" xfId="21772" xr:uid="{00000000-0005-0000-0000-0000D6480000}"/>
    <cellStyle name="Normal 4 2 2 3 4 2 3 3 2" xfId="44220" xr:uid="{00000000-0005-0000-0000-000073A70000}"/>
    <cellStyle name="Normal 4 2 2 3 4 2 3 4" xfId="21773" xr:uid="{00000000-0005-0000-0000-0000D7480000}"/>
    <cellStyle name="Normal 4 2 2 3 4 2 3 4 2" xfId="44221" xr:uid="{00000000-0005-0000-0000-000074A70000}"/>
    <cellStyle name="Normal 4 2 2 3 4 2 3 5" xfId="32206" xr:uid="{00000000-0005-0000-0000-000071A70000}"/>
    <cellStyle name="Normal 4 2 2 3 4 2 4" xfId="21774" xr:uid="{00000000-0005-0000-0000-0000D8480000}"/>
    <cellStyle name="Normal 4 2 2 3 4 2 4 2" xfId="44222" xr:uid="{00000000-0005-0000-0000-000075A70000}"/>
    <cellStyle name="Normal 4 2 2 3 4 2 5" xfId="21775" xr:uid="{00000000-0005-0000-0000-0000D9480000}"/>
    <cellStyle name="Normal 4 2 2 3 4 2 5 2" xfId="44223" xr:uid="{00000000-0005-0000-0000-000076A70000}"/>
    <cellStyle name="Normal 4 2 2 3 4 2 6" xfId="21776" xr:uid="{00000000-0005-0000-0000-0000DA480000}"/>
    <cellStyle name="Normal 4 2 2 3 4 2 6 2" xfId="44224" xr:uid="{00000000-0005-0000-0000-000077A70000}"/>
    <cellStyle name="Normal 4 2 2 3 4 2 7" xfId="28602" xr:uid="{00000000-0005-0000-0000-00006CA70000}"/>
    <cellStyle name="Normal 4 2 2 3 4 3" xfId="6954" xr:uid="{00000000-0005-0000-0000-0000DB480000}"/>
    <cellStyle name="Normal 4 2 2 3 4 3 2" xfId="21777" xr:uid="{00000000-0005-0000-0000-0000DC480000}"/>
    <cellStyle name="Normal 4 2 2 3 4 3 2 2" xfId="44225" xr:uid="{00000000-0005-0000-0000-000079A70000}"/>
    <cellStyle name="Normal 4 2 2 3 4 3 3" xfId="21778" xr:uid="{00000000-0005-0000-0000-0000DD480000}"/>
    <cellStyle name="Normal 4 2 2 3 4 3 3 2" xfId="44226" xr:uid="{00000000-0005-0000-0000-00007AA70000}"/>
    <cellStyle name="Normal 4 2 2 3 4 3 4" xfId="21779" xr:uid="{00000000-0005-0000-0000-0000DE480000}"/>
    <cellStyle name="Normal 4 2 2 3 4 3 4 2" xfId="44227" xr:uid="{00000000-0005-0000-0000-00007BA70000}"/>
    <cellStyle name="Normal 4 2 2 3 4 3 5" xfId="30433" xr:uid="{00000000-0005-0000-0000-000078A70000}"/>
    <cellStyle name="Normal 4 2 2 3 4 4" xfId="9556" xr:uid="{00000000-0005-0000-0000-0000DF480000}"/>
    <cellStyle name="Normal 4 2 2 3 4 4 2" xfId="21780" xr:uid="{00000000-0005-0000-0000-0000E0480000}"/>
    <cellStyle name="Normal 4 2 2 3 4 4 2 2" xfId="44228" xr:uid="{00000000-0005-0000-0000-00007DA70000}"/>
    <cellStyle name="Normal 4 2 2 3 4 4 3" xfId="21781" xr:uid="{00000000-0005-0000-0000-0000E1480000}"/>
    <cellStyle name="Normal 4 2 2 3 4 4 3 2" xfId="44229" xr:uid="{00000000-0005-0000-0000-00007EA70000}"/>
    <cellStyle name="Normal 4 2 2 3 4 4 4" xfId="21782" xr:uid="{00000000-0005-0000-0000-0000E2480000}"/>
    <cellStyle name="Normal 4 2 2 3 4 4 4 2" xfId="44230" xr:uid="{00000000-0005-0000-0000-00007FA70000}"/>
    <cellStyle name="Normal 4 2 2 3 4 4 5" xfId="32205" xr:uid="{00000000-0005-0000-0000-00007CA70000}"/>
    <cellStyle name="Normal 4 2 2 3 4 5" xfId="21783" xr:uid="{00000000-0005-0000-0000-0000E3480000}"/>
    <cellStyle name="Normal 4 2 2 3 4 5 2" xfId="44231" xr:uid="{00000000-0005-0000-0000-000080A70000}"/>
    <cellStyle name="Normal 4 2 2 3 4 6" xfId="21784" xr:uid="{00000000-0005-0000-0000-0000E4480000}"/>
    <cellStyle name="Normal 4 2 2 3 4 6 2" xfId="44232" xr:uid="{00000000-0005-0000-0000-000081A70000}"/>
    <cellStyle name="Normal 4 2 2 3 4 7" xfId="21785" xr:uid="{00000000-0005-0000-0000-0000E5480000}"/>
    <cellStyle name="Normal 4 2 2 3 4 7 2" xfId="44233" xr:uid="{00000000-0005-0000-0000-000082A70000}"/>
    <cellStyle name="Normal 4 2 2 3 4 8" xfId="28601" xr:uid="{00000000-0005-0000-0000-00006BA70000}"/>
    <cellStyle name="Normal 4 2 2 3 5" xfId="3537" xr:uid="{00000000-0005-0000-0000-0000E6480000}"/>
    <cellStyle name="Normal 4 2 2 3 5 2" xfId="3538" xr:uid="{00000000-0005-0000-0000-0000E7480000}"/>
    <cellStyle name="Normal 4 2 2 3 5 2 2" xfId="6957" xr:uid="{00000000-0005-0000-0000-0000E8480000}"/>
    <cellStyle name="Normal 4 2 2 3 5 2 2 2" xfId="21786" xr:uid="{00000000-0005-0000-0000-0000E9480000}"/>
    <cellStyle name="Normal 4 2 2 3 5 2 2 2 2" xfId="44234" xr:uid="{00000000-0005-0000-0000-000086A70000}"/>
    <cellStyle name="Normal 4 2 2 3 5 2 2 3" xfId="21787" xr:uid="{00000000-0005-0000-0000-0000EA480000}"/>
    <cellStyle name="Normal 4 2 2 3 5 2 2 3 2" xfId="44235" xr:uid="{00000000-0005-0000-0000-000087A70000}"/>
    <cellStyle name="Normal 4 2 2 3 5 2 2 4" xfId="21788" xr:uid="{00000000-0005-0000-0000-0000EB480000}"/>
    <cellStyle name="Normal 4 2 2 3 5 2 2 4 2" xfId="44236" xr:uid="{00000000-0005-0000-0000-000088A70000}"/>
    <cellStyle name="Normal 4 2 2 3 5 2 2 5" xfId="30436" xr:uid="{00000000-0005-0000-0000-000085A70000}"/>
    <cellStyle name="Normal 4 2 2 3 5 2 3" xfId="9559" xr:uid="{00000000-0005-0000-0000-0000EC480000}"/>
    <cellStyle name="Normal 4 2 2 3 5 2 3 2" xfId="21789" xr:uid="{00000000-0005-0000-0000-0000ED480000}"/>
    <cellStyle name="Normal 4 2 2 3 5 2 3 2 2" xfId="44237" xr:uid="{00000000-0005-0000-0000-00008AA70000}"/>
    <cellStyle name="Normal 4 2 2 3 5 2 3 3" xfId="21790" xr:uid="{00000000-0005-0000-0000-0000EE480000}"/>
    <cellStyle name="Normal 4 2 2 3 5 2 3 3 2" xfId="44238" xr:uid="{00000000-0005-0000-0000-00008BA70000}"/>
    <cellStyle name="Normal 4 2 2 3 5 2 3 4" xfId="21791" xr:uid="{00000000-0005-0000-0000-0000EF480000}"/>
    <cellStyle name="Normal 4 2 2 3 5 2 3 4 2" xfId="44239" xr:uid="{00000000-0005-0000-0000-00008CA70000}"/>
    <cellStyle name="Normal 4 2 2 3 5 2 3 5" xfId="32208" xr:uid="{00000000-0005-0000-0000-000089A70000}"/>
    <cellStyle name="Normal 4 2 2 3 5 2 4" xfId="21792" xr:uid="{00000000-0005-0000-0000-0000F0480000}"/>
    <cellStyle name="Normal 4 2 2 3 5 2 4 2" xfId="44240" xr:uid="{00000000-0005-0000-0000-00008DA70000}"/>
    <cellStyle name="Normal 4 2 2 3 5 2 5" xfId="21793" xr:uid="{00000000-0005-0000-0000-0000F1480000}"/>
    <cellStyle name="Normal 4 2 2 3 5 2 5 2" xfId="44241" xr:uid="{00000000-0005-0000-0000-00008EA70000}"/>
    <cellStyle name="Normal 4 2 2 3 5 2 6" xfId="21794" xr:uid="{00000000-0005-0000-0000-0000F2480000}"/>
    <cellStyle name="Normal 4 2 2 3 5 2 6 2" xfId="44242" xr:uid="{00000000-0005-0000-0000-00008FA70000}"/>
    <cellStyle name="Normal 4 2 2 3 5 2 7" xfId="28604" xr:uid="{00000000-0005-0000-0000-000084A70000}"/>
    <cellStyle name="Normal 4 2 2 3 5 3" xfId="6956" xr:uid="{00000000-0005-0000-0000-0000F3480000}"/>
    <cellStyle name="Normal 4 2 2 3 5 3 2" xfId="21795" xr:uid="{00000000-0005-0000-0000-0000F4480000}"/>
    <cellStyle name="Normal 4 2 2 3 5 3 2 2" xfId="44243" xr:uid="{00000000-0005-0000-0000-000091A70000}"/>
    <cellStyle name="Normal 4 2 2 3 5 3 3" xfId="21796" xr:uid="{00000000-0005-0000-0000-0000F5480000}"/>
    <cellStyle name="Normal 4 2 2 3 5 3 3 2" xfId="44244" xr:uid="{00000000-0005-0000-0000-000092A70000}"/>
    <cellStyle name="Normal 4 2 2 3 5 3 4" xfId="21797" xr:uid="{00000000-0005-0000-0000-0000F6480000}"/>
    <cellStyle name="Normal 4 2 2 3 5 3 4 2" xfId="44245" xr:uid="{00000000-0005-0000-0000-000093A70000}"/>
    <cellStyle name="Normal 4 2 2 3 5 3 5" xfId="30435" xr:uid="{00000000-0005-0000-0000-000090A70000}"/>
    <cellStyle name="Normal 4 2 2 3 5 4" xfId="9558" xr:uid="{00000000-0005-0000-0000-0000F7480000}"/>
    <cellStyle name="Normal 4 2 2 3 5 4 2" xfId="21798" xr:uid="{00000000-0005-0000-0000-0000F8480000}"/>
    <cellStyle name="Normal 4 2 2 3 5 4 2 2" xfId="44246" xr:uid="{00000000-0005-0000-0000-000095A70000}"/>
    <cellStyle name="Normal 4 2 2 3 5 4 3" xfId="21799" xr:uid="{00000000-0005-0000-0000-0000F9480000}"/>
    <cellStyle name="Normal 4 2 2 3 5 4 3 2" xfId="44247" xr:uid="{00000000-0005-0000-0000-000096A70000}"/>
    <cellStyle name="Normal 4 2 2 3 5 4 4" xfId="21800" xr:uid="{00000000-0005-0000-0000-0000FA480000}"/>
    <cellStyle name="Normal 4 2 2 3 5 4 4 2" xfId="44248" xr:uid="{00000000-0005-0000-0000-000097A70000}"/>
    <cellStyle name="Normal 4 2 2 3 5 4 5" xfId="32207" xr:uid="{00000000-0005-0000-0000-000094A70000}"/>
    <cellStyle name="Normal 4 2 2 3 5 5" xfId="21801" xr:uid="{00000000-0005-0000-0000-0000FB480000}"/>
    <cellStyle name="Normal 4 2 2 3 5 5 2" xfId="44249" xr:uid="{00000000-0005-0000-0000-000098A70000}"/>
    <cellStyle name="Normal 4 2 2 3 5 6" xfId="21802" xr:uid="{00000000-0005-0000-0000-0000FC480000}"/>
    <cellStyle name="Normal 4 2 2 3 5 6 2" xfId="44250" xr:uid="{00000000-0005-0000-0000-000099A70000}"/>
    <cellStyle name="Normal 4 2 2 3 5 7" xfId="21803" xr:uid="{00000000-0005-0000-0000-0000FD480000}"/>
    <cellStyle name="Normal 4 2 2 3 5 7 2" xfId="44251" xr:uid="{00000000-0005-0000-0000-00009AA70000}"/>
    <cellStyle name="Normal 4 2 2 3 5 8" xfId="28603" xr:uid="{00000000-0005-0000-0000-000083A70000}"/>
    <cellStyle name="Normal 4 2 2 3 6" xfId="3539" xr:uid="{00000000-0005-0000-0000-0000FE480000}"/>
    <cellStyle name="Normal 4 2 2 3 6 2" xfId="3540" xr:uid="{00000000-0005-0000-0000-0000FF480000}"/>
    <cellStyle name="Normal 4 2 2 3 6 2 2" xfId="6959" xr:uid="{00000000-0005-0000-0000-000000490000}"/>
    <cellStyle name="Normal 4 2 2 3 6 2 2 2" xfId="21804" xr:uid="{00000000-0005-0000-0000-000001490000}"/>
    <cellStyle name="Normal 4 2 2 3 6 2 2 2 2" xfId="44252" xr:uid="{00000000-0005-0000-0000-00009EA70000}"/>
    <cellStyle name="Normal 4 2 2 3 6 2 2 3" xfId="21805" xr:uid="{00000000-0005-0000-0000-000002490000}"/>
    <cellStyle name="Normal 4 2 2 3 6 2 2 3 2" xfId="44253" xr:uid="{00000000-0005-0000-0000-00009FA70000}"/>
    <cellStyle name="Normal 4 2 2 3 6 2 2 4" xfId="21806" xr:uid="{00000000-0005-0000-0000-000003490000}"/>
    <cellStyle name="Normal 4 2 2 3 6 2 2 4 2" xfId="44254" xr:uid="{00000000-0005-0000-0000-0000A0A70000}"/>
    <cellStyle name="Normal 4 2 2 3 6 2 2 5" xfId="30438" xr:uid="{00000000-0005-0000-0000-00009DA70000}"/>
    <cellStyle name="Normal 4 2 2 3 6 2 3" xfId="9561" xr:uid="{00000000-0005-0000-0000-000004490000}"/>
    <cellStyle name="Normal 4 2 2 3 6 2 3 2" xfId="32210" xr:uid="{00000000-0005-0000-0000-0000A1A70000}"/>
    <cellStyle name="Normal 4 2 2 3 6 2 4" xfId="21807" xr:uid="{00000000-0005-0000-0000-000005490000}"/>
    <cellStyle name="Normal 4 2 2 3 6 2 4 2" xfId="44255" xr:uid="{00000000-0005-0000-0000-0000A2A70000}"/>
    <cellStyle name="Normal 4 2 2 3 6 2 5" xfId="21808" xr:uid="{00000000-0005-0000-0000-000006490000}"/>
    <cellStyle name="Normal 4 2 2 3 6 2 5 2" xfId="44256" xr:uid="{00000000-0005-0000-0000-0000A3A70000}"/>
    <cellStyle name="Normal 4 2 2 3 6 2 6" xfId="28606" xr:uid="{00000000-0005-0000-0000-00009CA70000}"/>
    <cellStyle name="Normal 4 2 2 3 6 3" xfId="6958" xr:uid="{00000000-0005-0000-0000-000007490000}"/>
    <cellStyle name="Normal 4 2 2 3 6 3 2" xfId="21809" xr:uid="{00000000-0005-0000-0000-000008490000}"/>
    <cellStyle name="Normal 4 2 2 3 6 3 2 2" xfId="44257" xr:uid="{00000000-0005-0000-0000-0000A5A70000}"/>
    <cellStyle name="Normal 4 2 2 3 6 3 3" xfId="21810" xr:uid="{00000000-0005-0000-0000-000009490000}"/>
    <cellStyle name="Normal 4 2 2 3 6 3 3 2" xfId="44258" xr:uid="{00000000-0005-0000-0000-0000A6A70000}"/>
    <cellStyle name="Normal 4 2 2 3 6 3 4" xfId="21811" xr:uid="{00000000-0005-0000-0000-00000A490000}"/>
    <cellStyle name="Normal 4 2 2 3 6 3 4 2" xfId="44259" xr:uid="{00000000-0005-0000-0000-0000A7A70000}"/>
    <cellStyle name="Normal 4 2 2 3 6 3 5" xfId="30437" xr:uid="{00000000-0005-0000-0000-0000A4A70000}"/>
    <cellStyle name="Normal 4 2 2 3 6 4" xfId="9560" xr:uid="{00000000-0005-0000-0000-00000B490000}"/>
    <cellStyle name="Normal 4 2 2 3 6 4 2" xfId="21812" xr:uid="{00000000-0005-0000-0000-00000C490000}"/>
    <cellStyle name="Normal 4 2 2 3 6 4 2 2" xfId="44260" xr:uid="{00000000-0005-0000-0000-0000A9A70000}"/>
    <cellStyle name="Normal 4 2 2 3 6 4 3" xfId="21813" xr:uid="{00000000-0005-0000-0000-00000D490000}"/>
    <cellStyle name="Normal 4 2 2 3 6 4 3 2" xfId="44261" xr:uid="{00000000-0005-0000-0000-0000AAA70000}"/>
    <cellStyle name="Normal 4 2 2 3 6 4 4" xfId="21814" xr:uid="{00000000-0005-0000-0000-00000E490000}"/>
    <cellStyle name="Normal 4 2 2 3 6 4 4 2" xfId="44262" xr:uid="{00000000-0005-0000-0000-0000ABA70000}"/>
    <cellStyle name="Normal 4 2 2 3 6 4 5" xfId="32209" xr:uid="{00000000-0005-0000-0000-0000A8A70000}"/>
    <cellStyle name="Normal 4 2 2 3 6 5" xfId="21815" xr:uid="{00000000-0005-0000-0000-00000F490000}"/>
    <cellStyle name="Normal 4 2 2 3 6 5 2" xfId="44263" xr:uid="{00000000-0005-0000-0000-0000ACA70000}"/>
    <cellStyle name="Normal 4 2 2 3 6 6" xfId="21816" xr:uid="{00000000-0005-0000-0000-000010490000}"/>
    <cellStyle name="Normal 4 2 2 3 6 6 2" xfId="44264" xr:uid="{00000000-0005-0000-0000-0000ADA70000}"/>
    <cellStyle name="Normal 4 2 2 3 6 7" xfId="21817" xr:uid="{00000000-0005-0000-0000-000011490000}"/>
    <cellStyle name="Normal 4 2 2 3 6 7 2" xfId="44265" xr:uid="{00000000-0005-0000-0000-0000AEA70000}"/>
    <cellStyle name="Normal 4 2 2 3 6 8" xfId="28605" xr:uid="{00000000-0005-0000-0000-00009BA70000}"/>
    <cellStyle name="Normal 4 2 2 3 7" xfId="3541" xr:uid="{00000000-0005-0000-0000-000012490000}"/>
    <cellStyle name="Normal 4 2 2 3 7 2" xfId="3542" xr:uid="{00000000-0005-0000-0000-000013490000}"/>
    <cellStyle name="Normal 4 2 2 3 7 2 2" xfId="6961" xr:uid="{00000000-0005-0000-0000-000014490000}"/>
    <cellStyle name="Normal 4 2 2 3 7 2 2 2" xfId="21818" xr:uid="{00000000-0005-0000-0000-000015490000}"/>
    <cellStyle name="Normal 4 2 2 3 7 2 2 2 2" xfId="44266" xr:uid="{00000000-0005-0000-0000-0000B2A70000}"/>
    <cellStyle name="Normal 4 2 2 3 7 2 2 3" xfId="21819" xr:uid="{00000000-0005-0000-0000-000016490000}"/>
    <cellStyle name="Normal 4 2 2 3 7 2 2 3 2" xfId="44267" xr:uid="{00000000-0005-0000-0000-0000B3A70000}"/>
    <cellStyle name="Normal 4 2 2 3 7 2 2 4" xfId="21820" xr:uid="{00000000-0005-0000-0000-000017490000}"/>
    <cellStyle name="Normal 4 2 2 3 7 2 2 4 2" xfId="44268" xr:uid="{00000000-0005-0000-0000-0000B4A70000}"/>
    <cellStyle name="Normal 4 2 2 3 7 2 2 5" xfId="30440" xr:uid="{00000000-0005-0000-0000-0000B1A70000}"/>
    <cellStyle name="Normal 4 2 2 3 7 2 3" xfId="9563" xr:uid="{00000000-0005-0000-0000-000018490000}"/>
    <cellStyle name="Normal 4 2 2 3 7 2 3 2" xfId="32212" xr:uid="{00000000-0005-0000-0000-0000B5A70000}"/>
    <cellStyle name="Normal 4 2 2 3 7 2 4" xfId="21821" xr:uid="{00000000-0005-0000-0000-000019490000}"/>
    <cellStyle name="Normal 4 2 2 3 7 2 4 2" xfId="44269" xr:uid="{00000000-0005-0000-0000-0000B6A70000}"/>
    <cellStyle name="Normal 4 2 2 3 7 2 5" xfId="21822" xr:uid="{00000000-0005-0000-0000-00001A490000}"/>
    <cellStyle name="Normal 4 2 2 3 7 2 5 2" xfId="44270" xr:uid="{00000000-0005-0000-0000-0000B7A70000}"/>
    <cellStyle name="Normal 4 2 2 3 7 2 6" xfId="28608" xr:uid="{00000000-0005-0000-0000-0000B0A70000}"/>
    <cellStyle name="Normal 4 2 2 3 7 3" xfId="6960" xr:uid="{00000000-0005-0000-0000-00001B490000}"/>
    <cellStyle name="Normal 4 2 2 3 7 3 2" xfId="21823" xr:uid="{00000000-0005-0000-0000-00001C490000}"/>
    <cellStyle name="Normal 4 2 2 3 7 3 2 2" xfId="44271" xr:uid="{00000000-0005-0000-0000-0000B9A70000}"/>
    <cellStyle name="Normal 4 2 2 3 7 3 3" xfId="21824" xr:uid="{00000000-0005-0000-0000-00001D490000}"/>
    <cellStyle name="Normal 4 2 2 3 7 3 3 2" xfId="44272" xr:uid="{00000000-0005-0000-0000-0000BAA70000}"/>
    <cellStyle name="Normal 4 2 2 3 7 3 4" xfId="21825" xr:uid="{00000000-0005-0000-0000-00001E490000}"/>
    <cellStyle name="Normal 4 2 2 3 7 3 4 2" xfId="44273" xr:uid="{00000000-0005-0000-0000-0000BBA70000}"/>
    <cellStyle name="Normal 4 2 2 3 7 3 5" xfId="30439" xr:uid="{00000000-0005-0000-0000-0000B8A70000}"/>
    <cellStyle name="Normal 4 2 2 3 7 4" xfId="9562" xr:uid="{00000000-0005-0000-0000-00001F490000}"/>
    <cellStyle name="Normal 4 2 2 3 7 4 2" xfId="32211" xr:uid="{00000000-0005-0000-0000-0000BCA70000}"/>
    <cellStyle name="Normal 4 2 2 3 7 5" xfId="21826" xr:uid="{00000000-0005-0000-0000-000020490000}"/>
    <cellStyle name="Normal 4 2 2 3 7 5 2" xfId="44274" xr:uid="{00000000-0005-0000-0000-0000BDA70000}"/>
    <cellStyle name="Normal 4 2 2 3 7 6" xfId="21827" xr:uid="{00000000-0005-0000-0000-000021490000}"/>
    <cellStyle name="Normal 4 2 2 3 7 6 2" xfId="44275" xr:uid="{00000000-0005-0000-0000-0000BEA70000}"/>
    <cellStyle name="Normal 4 2 2 3 7 7" xfId="28607" xr:uid="{00000000-0005-0000-0000-0000AFA70000}"/>
    <cellStyle name="Normal 4 2 2 3 8" xfId="3543" xr:uid="{00000000-0005-0000-0000-000022490000}"/>
    <cellStyle name="Normal 4 2 2 3 8 2" xfId="6962" xr:uid="{00000000-0005-0000-0000-000023490000}"/>
    <cellStyle name="Normal 4 2 2 3 8 2 2" xfId="21828" xr:uid="{00000000-0005-0000-0000-000024490000}"/>
    <cellStyle name="Normal 4 2 2 3 8 2 2 2" xfId="44276" xr:uid="{00000000-0005-0000-0000-0000C1A70000}"/>
    <cellStyle name="Normal 4 2 2 3 8 2 3" xfId="21829" xr:uid="{00000000-0005-0000-0000-000025490000}"/>
    <cellStyle name="Normal 4 2 2 3 8 2 3 2" xfId="44277" xr:uid="{00000000-0005-0000-0000-0000C2A70000}"/>
    <cellStyle name="Normal 4 2 2 3 8 2 4" xfId="21830" xr:uid="{00000000-0005-0000-0000-000026490000}"/>
    <cellStyle name="Normal 4 2 2 3 8 2 4 2" xfId="44278" xr:uid="{00000000-0005-0000-0000-0000C3A70000}"/>
    <cellStyle name="Normal 4 2 2 3 8 2 5" xfId="30441" xr:uid="{00000000-0005-0000-0000-0000C0A70000}"/>
    <cellStyle name="Normal 4 2 2 3 8 3" xfId="9564" xr:uid="{00000000-0005-0000-0000-000027490000}"/>
    <cellStyle name="Normal 4 2 2 3 8 3 2" xfId="32213" xr:uid="{00000000-0005-0000-0000-0000C4A70000}"/>
    <cellStyle name="Normal 4 2 2 3 8 4" xfId="21831" xr:uid="{00000000-0005-0000-0000-000028490000}"/>
    <cellStyle name="Normal 4 2 2 3 8 4 2" xfId="44279" xr:uid="{00000000-0005-0000-0000-0000C5A70000}"/>
    <cellStyle name="Normal 4 2 2 3 8 5" xfId="21832" xr:uid="{00000000-0005-0000-0000-000029490000}"/>
    <cellStyle name="Normal 4 2 2 3 8 5 2" xfId="44280" xr:uid="{00000000-0005-0000-0000-0000C6A70000}"/>
    <cellStyle name="Normal 4 2 2 3 8 6" xfId="28609" xr:uid="{00000000-0005-0000-0000-0000BFA70000}"/>
    <cellStyle name="Normal 4 2 2 3 9" xfId="3544" xr:uid="{00000000-0005-0000-0000-00002A490000}"/>
    <cellStyle name="Normal 4 2 2 3 9 2" xfId="6963" xr:uid="{00000000-0005-0000-0000-00002B490000}"/>
    <cellStyle name="Normal 4 2 2 3 9 2 2" xfId="21833" xr:uid="{00000000-0005-0000-0000-00002C490000}"/>
    <cellStyle name="Normal 4 2 2 3 9 2 2 2" xfId="44281" xr:uid="{00000000-0005-0000-0000-0000C9A70000}"/>
    <cellStyle name="Normal 4 2 2 3 9 2 3" xfId="21834" xr:uid="{00000000-0005-0000-0000-00002D490000}"/>
    <cellStyle name="Normal 4 2 2 3 9 2 3 2" xfId="44282" xr:uid="{00000000-0005-0000-0000-0000CAA70000}"/>
    <cellStyle name="Normal 4 2 2 3 9 2 4" xfId="21835" xr:uid="{00000000-0005-0000-0000-00002E490000}"/>
    <cellStyle name="Normal 4 2 2 3 9 2 4 2" xfId="44283" xr:uid="{00000000-0005-0000-0000-0000CBA70000}"/>
    <cellStyle name="Normal 4 2 2 3 9 2 5" xfId="30442" xr:uid="{00000000-0005-0000-0000-0000C8A70000}"/>
    <cellStyle name="Normal 4 2 2 3 9 3" xfId="9565" xr:uid="{00000000-0005-0000-0000-00002F490000}"/>
    <cellStyle name="Normal 4 2 2 3 9 3 2" xfId="32214" xr:uid="{00000000-0005-0000-0000-0000CCA70000}"/>
    <cellStyle name="Normal 4 2 2 3 9 4" xfId="21836" xr:uid="{00000000-0005-0000-0000-000030490000}"/>
    <cellStyle name="Normal 4 2 2 3 9 4 2" xfId="44284" xr:uid="{00000000-0005-0000-0000-0000CDA70000}"/>
    <cellStyle name="Normal 4 2 2 3 9 5" xfId="21837" xr:uid="{00000000-0005-0000-0000-000031490000}"/>
    <cellStyle name="Normal 4 2 2 3 9 5 2" xfId="44285" xr:uid="{00000000-0005-0000-0000-0000CEA70000}"/>
    <cellStyle name="Normal 4 2 2 3 9 6" xfId="28610" xr:uid="{00000000-0005-0000-0000-0000C7A70000}"/>
    <cellStyle name="Normal 4 2 2 4" xfId="3545" xr:uid="{00000000-0005-0000-0000-000032490000}"/>
    <cellStyle name="Normal 4 2 2 4 10" xfId="9566" xr:uid="{00000000-0005-0000-0000-000033490000}"/>
    <cellStyle name="Normal 4 2 2 4 10 2" xfId="21838" xr:uid="{00000000-0005-0000-0000-000034490000}"/>
    <cellStyle name="Normal 4 2 2 4 10 2 2" xfId="44286" xr:uid="{00000000-0005-0000-0000-0000D1A70000}"/>
    <cellStyle name="Normal 4 2 2 4 10 3" xfId="21839" xr:uid="{00000000-0005-0000-0000-000035490000}"/>
    <cellStyle name="Normal 4 2 2 4 10 3 2" xfId="44287" xr:uid="{00000000-0005-0000-0000-0000D2A70000}"/>
    <cellStyle name="Normal 4 2 2 4 10 4" xfId="21840" xr:uid="{00000000-0005-0000-0000-000036490000}"/>
    <cellStyle name="Normal 4 2 2 4 10 4 2" xfId="44288" xr:uid="{00000000-0005-0000-0000-0000D3A70000}"/>
    <cellStyle name="Normal 4 2 2 4 10 5" xfId="32215" xr:uid="{00000000-0005-0000-0000-0000D0A70000}"/>
    <cellStyle name="Normal 4 2 2 4 11" xfId="21841" xr:uid="{00000000-0005-0000-0000-000037490000}"/>
    <cellStyle name="Normal 4 2 2 4 11 2" xfId="44289" xr:uid="{00000000-0005-0000-0000-0000D4A70000}"/>
    <cellStyle name="Normal 4 2 2 4 12" xfId="21842" xr:uid="{00000000-0005-0000-0000-000038490000}"/>
    <cellStyle name="Normal 4 2 2 4 12 2" xfId="44290" xr:uid="{00000000-0005-0000-0000-0000D5A70000}"/>
    <cellStyle name="Normal 4 2 2 4 13" xfId="21843" xr:uid="{00000000-0005-0000-0000-000039490000}"/>
    <cellStyle name="Normal 4 2 2 4 13 2" xfId="44291" xr:uid="{00000000-0005-0000-0000-0000D6A70000}"/>
    <cellStyle name="Normal 4 2 2 4 14" xfId="28611" xr:uid="{00000000-0005-0000-0000-0000CFA70000}"/>
    <cellStyle name="Normal 4 2 2 4 2" xfId="3546" xr:uid="{00000000-0005-0000-0000-00003A490000}"/>
    <cellStyle name="Normal 4 2 2 4 2 10" xfId="21844" xr:uid="{00000000-0005-0000-0000-00003B490000}"/>
    <cellStyle name="Normal 4 2 2 4 2 10 2" xfId="44292" xr:uid="{00000000-0005-0000-0000-0000D8A70000}"/>
    <cellStyle name="Normal 4 2 2 4 2 11" xfId="28612" xr:uid="{00000000-0005-0000-0000-0000D7A70000}"/>
    <cellStyle name="Normal 4 2 2 4 2 2" xfId="3547" xr:uid="{00000000-0005-0000-0000-00003C490000}"/>
    <cellStyle name="Normal 4 2 2 4 2 2 2" xfId="3548" xr:uid="{00000000-0005-0000-0000-00003D490000}"/>
    <cellStyle name="Normal 4 2 2 4 2 2 2 2" xfId="6967" xr:uid="{00000000-0005-0000-0000-00003E490000}"/>
    <cellStyle name="Normal 4 2 2 4 2 2 2 2 2" xfId="21845" xr:uid="{00000000-0005-0000-0000-00003F490000}"/>
    <cellStyle name="Normal 4 2 2 4 2 2 2 2 2 2" xfId="44293" xr:uid="{00000000-0005-0000-0000-0000DCA70000}"/>
    <cellStyle name="Normal 4 2 2 4 2 2 2 2 3" xfId="21846" xr:uid="{00000000-0005-0000-0000-000040490000}"/>
    <cellStyle name="Normal 4 2 2 4 2 2 2 2 3 2" xfId="44294" xr:uid="{00000000-0005-0000-0000-0000DDA70000}"/>
    <cellStyle name="Normal 4 2 2 4 2 2 2 2 4" xfId="21847" xr:uid="{00000000-0005-0000-0000-000041490000}"/>
    <cellStyle name="Normal 4 2 2 4 2 2 2 2 4 2" xfId="44295" xr:uid="{00000000-0005-0000-0000-0000DEA70000}"/>
    <cellStyle name="Normal 4 2 2 4 2 2 2 2 5" xfId="30446" xr:uid="{00000000-0005-0000-0000-0000DBA70000}"/>
    <cellStyle name="Normal 4 2 2 4 2 2 2 3" xfId="9569" xr:uid="{00000000-0005-0000-0000-000042490000}"/>
    <cellStyle name="Normal 4 2 2 4 2 2 2 3 2" xfId="32218" xr:uid="{00000000-0005-0000-0000-0000DFA70000}"/>
    <cellStyle name="Normal 4 2 2 4 2 2 2 4" xfId="21848" xr:uid="{00000000-0005-0000-0000-000043490000}"/>
    <cellStyle name="Normal 4 2 2 4 2 2 2 4 2" xfId="44296" xr:uid="{00000000-0005-0000-0000-0000E0A70000}"/>
    <cellStyle name="Normal 4 2 2 4 2 2 2 5" xfId="21849" xr:uid="{00000000-0005-0000-0000-000044490000}"/>
    <cellStyle name="Normal 4 2 2 4 2 2 2 5 2" xfId="44297" xr:uid="{00000000-0005-0000-0000-0000E1A70000}"/>
    <cellStyle name="Normal 4 2 2 4 2 2 2 6" xfId="28614" xr:uid="{00000000-0005-0000-0000-0000DAA70000}"/>
    <cellStyle name="Normal 4 2 2 4 2 2 3" xfId="6966" xr:uid="{00000000-0005-0000-0000-000045490000}"/>
    <cellStyle name="Normal 4 2 2 4 2 2 3 2" xfId="21850" xr:uid="{00000000-0005-0000-0000-000046490000}"/>
    <cellStyle name="Normal 4 2 2 4 2 2 3 2 2" xfId="44298" xr:uid="{00000000-0005-0000-0000-0000E3A70000}"/>
    <cellStyle name="Normal 4 2 2 4 2 2 3 3" xfId="21851" xr:uid="{00000000-0005-0000-0000-000047490000}"/>
    <cellStyle name="Normal 4 2 2 4 2 2 3 3 2" xfId="44299" xr:uid="{00000000-0005-0000-0000-0000E4A70000}"/>
    <cellStyle name="Normal 4 2 2 4 2 2 3 4" xfId="21852" xr:uid="{00000000-0005-0000-0000-000048490000}"/>
    <cellStyle name="Normal 4 2 2 4 2 2 3 4 2" xfId="44300" xr:uid="{00000000-0005-0000-0000-0000E5A70000}"/>
    <cellStyle name="Normal 4 2 2 4 2 2 3 5" xfId="30445" xr:uid="{00000000-0005-0000-0000-0000E2A70000}"/>
    <cellStyle name="Normal 4 2 2 4 2 2 4" xfId="9568" xr:uid="{00000000-0005-0000-0000-000049490000}"/>
    <cellStyle name="Normal 4 2 2 4 2 2 4 2" xfId="21853" xr:uid="{00000000-0005-0000-0000-00004A490000}"/>
    <cellStyle name="Normal 4 2 2 4 2 2 4 2 2" xfId="44301" xr:uid="{00000000-0005-0000-0000-0000E7A70000}"/>
    <cellStyle name="Normal 4 2 2 4 2 2 4 3" xfId="21854" xr:uid="{00000000-0005-0000-0000-00004B490000}"/>
    <cellStyle name="Normal 4 2 2 4 2 2 4 3 2" xfId="44302" xr:uid="{00000000-0005-0000-0000-0000E8A70000}"/>
    <cellStyle name="Normal 4 2 2 4 2 2 4 4" xfId="21855" xr:uid="{00000000-0005-0000-0000-00004C490000}"/>
    <cellStyle name="Normal 4 2 2 4 2 2 4 4 2" xfId="44303" xr:uid="{00000000-0005-0000-0000-0000E9A70000}"/>
    <cellStyle name="Normal 4 2 2 4 2 2 4 5" xfId="32217" xr:uid="{00000000-0005-0000-0000-0000E6A70000}"/>
    <cellStyle name="Normal 4 2 2 4 2 2 5" xfId="21856" xr:uid="{00000000-0005-0000-0000-00004D490000}"/>
    <cellStyle name="Normal 4 2 2 4 2 2 5 2" xfId="44304" xr:uid="{00000000-0005-0000-0000-0000EAA70000}"/>
    <cellStyle name="Normal 4 2 2 4 2 2 6" xfId="21857" xr:uid="{00000000-0005-0000-0000-00004E490000}"/>
    <cellStyle name="Normal 4 2 2 4 2 2 6 2" xfId="44305" xr:uid="{00000000-0005-0000-0000-0000EBA70000}"/>
    <cellStyle name="Normal 4 2 2 4 2 2 7" xfId="21858" xr:uid="{00000000-0005-0000-0000-00004F490000}"/>
    <cellStyle name="Normal 4 2 2 4 2 2 7 2" xfId="44306" xr:uid="{00000000-0005-0000-0000-0000ECA70000}"/>
    <cellStyle name="Normal 4 2 2 4 2 2 8" xfId="28613" xr:uid="{00000000-0005-0000-0000-0000D9A70000}"/>
    <cellStyle name="Normal 4 2 2 4 2 3" xfId="3549" xr:uid="{00000000-0005-0000-0000-000050490000}"/>
    <cellStyle name="Normal 4 2 2 4 2 3 2" xfId="3550" xr:uid="{00000000-0005-0000-0000-000051490000}"/>
    <cellStyle name="Normal 4 2 2 4 2 3 2 2" xfId="6969" xr:uid="{00000000-0005-0000-0000-000052490000}"/>
    <cellStyle name="Normal 4 2 2 4 2 3 2 2 2" xfId="21859" xr:uid="{00000000-0005-0000-0000-000053490000}"/>
    <cellStyle name="Normal 4 2 2 4 2 3 2 2 2 2" xfId="44307" xr:uid="{00000000-0005-0000-0000-0000F0A70000}"/>
    <cellStyle name="Normal 4 2 2 4 2 3 2 2 3" xfId="21860" xr:uid="{00000000-0005-0000-0000-000054490000}"/>
    <cellStyle name="Normal 4 2 2 4 2 3 2 2 3 2" xfId="44308" xr:uid="{00000000-0005-0000-0000-0000F1A70000}"/>
    <cellStyle name="Normal 4 2 2 4 2 3 2 2 4" xfId="21861" xr:uid="{00000000-0005-0000-0000-000055490000}"/>
    <cellStyle name="Normal 4 2 2 4 2 3 2 2 4 2" xfId="44309" xr:uid="{00000000-0005-0000-0000-0000F2A70000}"/>
    <cellStyle name="Normal 4 2 2 4 2 3 2 2 5" xfId="30448" xr:uid="{00000000-0005-0000-0000-0000EFA70000}"/>
    <cellStyle name="Normal 4 2 2 4 2 3 2 3" xfId="9571" xr:uid="{00000000-0005-0000-0000-000056490000}"/>
    <cellStyle name="Normal 4 2 2 4 2 3 2 3 2" xfId="32220" xr:uid="{00000000-0005-0000-0000-0000F3A70000}"/>
    <cellStyle name="Normal 4 2 2 4 2 3 2 4" xfId="21862" xr:uid="{00000000-0005-0000-0000-000057490000}"/>
    <cellStyle name="Normal 4 2 2 4 2 3 2 4 2" xfId="44310" xr:uid="{00000000-0005-0000-0000-0000F4A70000}"/>
    <cellStyle name="Normal 4 2 2 4 2 3 2 5" xfId="21863" xr:uid="{00000000-0005-0000-0000-000058490000}"/>
    <cellStyle name="Normal 4 2 2 4 2 3 2 5 2" xfId="44311" xr:uid="{00000000-0005-0000-0000-0000F5A70000}"/>
    <cellStyle name="Normal 4 2 2 4 2 3 2 6" xfId="28616" xr:uid="{00000000-0005-0000-0000-0000EEA70000}"/>
    <cellStyle name="Normal 4 2 2 4 2 3 3" xfId="6968" xr:uid="{00000000-0005-0000-0000-000059490000}"/>
    <cellStyle name="Normal 4 2 2 4 2 3 3 2" xfId="21864" xr:uid="{00000000-0005-0000-0000-00005A490000}"/>
    <cellStyle name="Normal 4 2 2 4 2 3 3 2 2" xfId="44312" xr:uid="{00000000-0005-0000-0000-0000F7A70000}"/>
    <cellStyle name="Normal 4 2 2 4 2 3 3 3" xfId="21865" xr:uid="{00000000-0005-0000-0000-00005B490000}"/>
    <cellStyle name="Normal 4 2 2 4 2 3 3 3 2" xfId="44313" xr:uid="{00000000-0005-0000-0000-0000F8A70000}"/>
    <cellStyle name="Normal 4 2 2 4 2 3 3 4" xfId="21866" xr:uid="{00000000-0005-0000-0000-00005C490000}"/>
    <cellStyle name="Normal 4 2 2 4 2 3 3 4 2" xfId="44314" xr:uid="{00000000-0005-0000-0000-0000F9A70000}"/>
    <cellStyle name="Normal 4 2 2 4 2 3 3 5" xfId="30447" xr:uid="{00000000-0005-0000-0000-0000F6A70000}"/>
    <cellStyle name="Normal 4 2 2 4 2 3 4" xfId="9570" xr:uid="{00000000-0005-0000-0000-00005D490000}"/>
    <cellStyle name="Normal 4 2 2 4 2 3 4 2" xfId="32219" xr:uid="{00000000-0005-0000-0000-0000FAA70000}"/>
    <cellStyle name="Normal 4 2 2 4 2 3 5" xfId="21867" xr:uid="{00000000-0005-0000-0000-00005E490000}"/>
    <cellStyle name="Normal 4 2 2 4 2 3 5 2" xfId="44315" xr:uid="{00000000-0005-0000-0000-0000FBA70000}"/>
    <cellStyle name="Normal 4 2 2 4 2 3 6" xfId="21868" xr:uid="{00000000-0005-0000-0000-00005F490000}"/>
    <cellStyle name="Normal 4 2 2 4 2 3 6 2" xfId="44316" xr:uid="{00000000-0005-0000-0000-0000FCA70000}"/>
    <cellStyle name="Normal 4 2 2 4 2 3 7" xfId="28615" xr:uid="{00000000-0005-0000-0000-0000EDA70000}"/>
    <cellStyle name="Normal 4 2 2 4 2 4" xfId="3551" xr:uid="{00000000-0005-0000-0000-000060490000}"/>
    <cellStyle name="Normal 4 2 2 4 2 4 2" xfId="6970" xr:uid="{00000000-0005-0000-0000-000061490000}"/>
    <cellStyle name="Normal 4 2 2 4 2 4 2 2" xfId="21869" xr:uid="{00000000-0005-0000-0000-000062490000}"/>
    <cellStyle name="Normal 4 2 2 4 2 4 2 2 2" xfId="44317" xr:uid="{00000000-0005-0000-0000-0000FFA70000}"/>
    <cellStyle name="Normal 4 2 2 4 2 4 2 3" xfId="21870" xr:uid="{00000000-0005-0000-0000-000063490000}"/>
    <cellStyle name="Normal 4 2 2 4 2 4 2 3 2" xfId="44318" xr:uid="{00000000-0005-0000-0000-000000A80000}"/>
    <cellStyle name="Normal 4 2 2 4 2 4 2 4" xfId="21871" xr:uid="{00000000-0005-0000-0000-000064490000}"/>
    <cellStyle name="Normal 4 2 2 4 2 4 2 4 2" xfId="44319" xr:uid="{00000000-0005-0000-0000-000001A80000}"/>
    <cellStyle name="Normal 4 2 2 4 2 4 2 5" xfId="30449" xr:uid="{00000000-0005-0000-0000-0000FEA70000}"/>
    <cellStyle name="Normal 4 2 2 4 2 4 3" xfId="9572" xr:uid="{00000000-0005-0000-0000-000065490000}"/>
    <cellStyle name="Normal 4 2 2 4 2 4 3 2" xfId="32221" xr:uid="{00000000-0005-0000-0000-000002A80000}"/>
    <cellStyle name="Normal 4 2 2 4 2 4 4" xfId="21872" xr:uid="{00000000-0005-0000-0000-000066490000}"/>
    <cellStyle name="Normal 4 2 2 4 2 4 4 2" xfId="44320" xr:uid="{00000000-0005-0000-0000-000003A80000}"/>
    <cellStyle name="Normal 4 2 2 4 2 4 5" xfId="21873" xr:uid="{00000000-0005-0000-0000-000067490000}"/>
    <cellStyle name="Normal 4 2 2 4 2 4 5 2" xfId="44321" xr:uid="{00000000-0005-0000-0000-000004A80000}"/>
    <cellStyle name="Normal 4 2 2 4 2 4 6" xfId="28617" xr:uid="{00000000-0005-0000-0000-0000FDA70000}"/>
    <cellStyle name="Normal 4 2 2 4 2 5" xfId="3552" xr:uid="{00000000-0005-0000-0000-000068490000}"/>
    <cellStyle name="Normal 4 2 2 4 2 5 2" xfId="6971" xr:uid="{00000000-0005-0000-0000-000069490000}"/>
    <cellStyle name="Normal 4 2 2 4 2 5 2 2" xfId="21874" xr:uid="{00000000-0005-0000-0000-00006A490000}"/>
    <cellStyle name="Normal 4 2 2 4 2 5 2 2 2" xfId="44322" xr:uid="{00000000-0005-0000-0000-000007A80000}"/>
    <cellStyle name="Normal 4 2 2 4 2 5 2 3" xfId="21875" xr:uid="{00000000-0005-0000-0000-00006B490000}"/>
    <cellStyle name="Normal 4 2 2 4 2 5 2 3 2" xfId="44323" xr:uid="{00000000-0005-0000-0000-000008A80000}"/>
    <cellStyle name="Normal 4 2 2 4 2 5 2 4" xfId="21876" xr:uid="{00000000-0005-0000-0000-00006C490000}"/>
    <cellStyle name="Normal 4 2 2 4 2 5 2 4 2" xfId="44324" xr:uid="{00000000-0005-0000-0000-000009A80000}"/>
    <cellStyle name="Normal 4 2 2 4 2 5 2 5" xfId="30450" xr:uid="{00000000-0005-0000-0000-000006A80000}"/>
    <cellStyle name="Normal 4 2 2 4 2 5 3" xfId="9573" xr:uid="{00000000-0005-0000-0000-00006D490000}"/>
    <cellStyle name="Normal 4 2 2 4 2 5 3 2" xfId="32222" xr:uid="{00000000-0005-0000-0000-00000AA80000}"/>
    <cellStyle name="Normal 4 2 2 4 2 5 4" xfId="21877" xr:uid="{00000000-0005-0000-0000-00006E490000}"/>
    <cellStyle name="Normal 4 2 2 4 2 5 4 2" xfId="44325" xr:uid="{00000000-0005-0000-0000-00000BA80000}"/>
    <cellStyle name="Normal 4 2 2 4 2 5 5" xfId="21878" xr:uid="{00000000-0005-0000-0000-00006F490000}"/>
    <cellStyle name="Normal 4 2 2 4 2 5 5 2" xfId="44326" xr:uid="{00000000-0005-0000-0000-00000CA80000}"/>
    <cellStyle name="Normal 4 2 2 4 2 5 6" xfId="28618" xr:uid="{00000000-0005-0000-0000-000005A80000}"/>
    <cellStyle name="Normal 4 2 2 4 2 6" xfId="6965" xr:uid="{00000000-0005-0000-0000-000070490000}"/>
    <cellStyle name="Normal 4 2 2 4 2 6 2" xfId="21879" xr:uid="{00000000-0005-0000-0000-000071490000}"/>
    <cellStyle name="Normal 4 2 2 4 2 6 2 2" xfId="44327" xr:uid="{00000000-0005-0000-0000-00000EA80000}"/>
    <cellStyle name="Normal 4 2 2 4 2 6 3" xfId="21880" xr:uid="{00000000-0005-0000-0000-000072490000}"/>
    <cellStyle name="Normal 4 2 2 4 2 6 3 2" xfId="44328" xr:uid="{00000000-0005-0000-0000-00000FA80000}"/>
    <cellStyle name="Normal 4 2 2 4 2 6 4" xfId="21881" xr:uid="{00000000-0005-0000-0000-000073490000}"/>
    <cellStyle name="Normal 4 2 2 4 2 6 4 2" xfId="44329" xr:uid="{00000000-0005-0000-0000-000010A80000}"/>
    <cellStyle name="Normal 4 2 2 4 2 6 5" xfId="30444" xr:uid="{00000000-0005-0000-0000-00000DA80000}"/>
    <cellStyle name="Normal 4 2 2 4 2 7" xfId="9567" xr:uid="{00000000-0005-0000-0000-000074490000}"/>
    <cellStyle name="Normal 4 2 2 4 2 7 2" xfId="21882" xr:uid="{00000000-0005-0000-0000-000075490000}"/>
    <cellStyle name="Normal 4 2 2 4 2 7 2 2" xfId="44330" xr:uid="{00000000-0005-0000-0000-000012A80000}"/>
    <cellStyle name="Normal 4 2 2 4 2 7 3" xfId="21883" xr:uid="{00000000-0005-0000-0000-000076490000}"/>
    <cellStyle name="Normal 4 2 2 4 2 7 3 2" xfId="44331" xr:uid="{00000000-0005-0000-0000-000013A80000}"/>
    <cellStyle name="Normal 4 2 2 4 2 7 4" xfId="21884" xr:uid="{00000000-0005-0000-0000-000077490000}"/>
    <cellStyle name="Normal 4 2 2 4 2 7 4 2" xfId="44332" xr:uid="{00000000-0005-0000-0000-000014A80000}"/>
    <cellStyle name="Normal 4 2 2 4 2 7 5" xfId="32216" xr:uid="{00000000-0005-0000-0000-000011A80000}"/>
    <cellStyle name="Normal 4 2 2 4 2 8" xfId="21885" xr:uid="{00000000-0005-0000-0000-000078490000}"/>
    <cellStyle name="Normal 4 2 2 4 2 8 2" xfId="44333" xr:uid="{00000000-0005-0000-0000-000015A80000}"/>
    <cellStyle name="Normal 4 2 2 4 2 9" xfId="21886" xr:uid="{00000000-0005-0000-0000-000079490000}"/>
    <cellStyle name="Normal 4 2 2 4 2 9 2" xfId="44334" xr:uid="{00000000-0005-0000-0000-000016A80000}"/>
    <cellStyle name="Normal 4 2 2 4 3" xfId="3553" xr:uid="{00000000-0005-0000-0000-00007A490000}"/>
    <cellStyle name="Normal 4 2 2 4 3 2" xfId="3554" xr:uid="{00000000-0005-0000-0000-00007B490000}"/>
    <cellStyle name="Normal 4 2 2 4 3 2 2" xfId="6973" xr:uid="{00000000-0005-0000-0000-00007C490000}"/>
    <cellStyle name="Normal 4 2 2 4 3 2 2 2" xfId="21887" xr:uid="{00000000-0005-0000-0000-00007D490000}"/>
    <cellStyle name="Normal 4 2 2 4 3 2 2 2 2" xfId="44335" xr:uid="{00000000-0005-0000-0000-00001AA80000}"/>
    <cellStyle name="Normal 4 2 2 4 3 2 2 3" xfId="21888" xr:uid="{00000000-0005-0000-0000-00007E490000}"/>
    <cellStyle name="Normal 4 2 2 4 3 2 2 3 2" xfId="44336" xr:uid="{00000000-0005-0000-0000-00001BA80000}"/>
    <cellStyle name="Normal 4 2 2 4 3 2 2 4" xfId="21889" xr:uid="{00000000-0005-0000-0000-00007F490000}"/>
    <cellStyle name="Normal 4 2 2 4 3 2 2 4 2" xfId="44337" xr:uid="{00000000-0005-0000-0000-00001CA80000}"/>
    <cellStyle name="Normal 4 2 2 4 3 2 2 5" xfId="30452" xr:uid="{00000000-0005-0000-0000-000019A80000}"/>
    <cellStyle name="Normal 4 2 2 4 3 2 3" xfId="9575" xr:uid="{00000000-0005-0000-0000-000080490000}"/>
    <cellStyle name="Normal 4 2 2 4 3 2 3 2" xfId="21890" xr:uid="{00000000-0005-0000-0000-000081490000}"/>
    <cellStyle name="Normal 4 2 2 4 3 2 3 2 2" xfId="44338" xr:uid="{00000000-0005-0000-0000-00001EA80000}"/>
    <cellStyle name="Normal 4 2 2 4 3 2 3 3" xfId="21891" xr:uid="{00000000-0005-0000-0000-000082490000}"/>
    <cellStyle name="Normal 4 2 2 4 3 2 3 3 2" xfId="44339" xr:uid="{00000000-0005-0000-0000-00001FA80000}"/>
    <cellStyle name="Normal 4 2 2 4 3 2 3 4" xfId="21892" xr:uid="{00000000-0005-0000-0000-000083490000}"/>
    <cellStyle name="Normal 4 2 2 4 3 2 3 4 2" xfId="44340" xr:uid="{00000000-0005-0000-0000-000020A80000}"/>
    <cellStyle name="Normal 4 2 2 4 3 2 3 5" xfId="32224" xr:uid="{00000000-0005-0000-0000-00001DA80000}"/>
    <cellStyle name="Normal 4 2 2 4 3 2 4" xfId="21893" xr:uid="{00000000-0005-0000-0000-000084490000}"/>
    <cellStyle name="Normal 4 2 2 4 3 2 4 2" xfId="44341" xr:uid="{00000000-0005-0000-0000-000021A80000}"/>
    <cellStyle name="Normal 4 2 2 4 3 2 5" xfId="21894" xr:uid="{00000000-0005-0000-0000-000085490000}"/>
    <cellStyle name="Normal 4 2 2 4 3 2 5 2" xfId="44342" xr:uid="{00000000-0005-0000-0000-000022A80000}"/>
    <cellStyle name="Normal 4 2 2 4 3 2 6" xfId="21895" xr:uid="{00000000-0005-0000-0000-000086490000}"/>
    <cellStyle name="Normal 4 2 2 4 3 2 6 2" xfId="44343" xr:uid="{00000000-0005-0000-0000-000023A80000}"/>
    <cellStyle name="Normal 4 2 2 4 3 2 7" xfId="28620" xr:uid="{00000000-0005-0000-0000-000018A80000}"/>
    <cellStyle name="Normal 4 2 2 4 3 3" xfId="6972" xr:uid="{00000000-0005-0000-0000-000087490000}"/>
    <cellStyle name="Normal 4 2 2 4 3 3 2" xfId="21896" xr:uid="{00000000-0005-0000-0000-000088490000}"/>
    <cellStyle name="Normal 4 2 2 4 3 3 2 2" xfId="44344" xr:uid="{00000000-0005-0000-0000-000025A80000}"/>
    <cellStyle name="Normal 4 2 2 4 3 3 3" xfId="21897" xr:uid="{00000000-0005-0000-0000-000089490000}"/>
    <cellStyle name="Normal 4 2 2 4 3 3 3 2" xfId="44345" xr:uid="{00000000-0005-0000-0000-000026A80000}"/>
    <cellStyle name="Normal 4 2 2 4 3 3 4" xfId="21898" xr:uid="{00000000-0005-0000-0000-00008A490000}"/>
    <cellStyle name="Normal 4 2 2 4 3 3 4 2" xfId="44346" xr:uid="{00000000-0005-0000-0000-000027A80000}"/>
    <cellStyle name="Normal 4 2 2 4 3 3 5" xfId="30451" xr:uid="{00000000-0005-0000-0000-000024A80000}"/>
    <cellStyle name="Normal 4 2 2 4 3 4" xfId="9574" xr:uid="{00000000-0005-0000-0000-00008B490000}"/>
    <cellStyle name="Normal 4 2 2 4 3 4 2" xfId="21899" xr:uid="{00000000-0005-0000-0000-00008C490000}"/>
    <cellStyle name="Normal 4 2 2 4 3 4 2 2" xfId="44347" xr:uid="{00000000-0005-0000-0000-000029A80000}"/>
    <cellStyle name="Normal 4 2 2 4 3 4 3" xfId="21900" xr:uid="{00000000-0005-0000-0000-00008D490000}"/>
    <cellStyle name="Normal 4 2 2 4 3 4 3 2" xfId="44348" xr:uid="{00000000-0005-0000-0000-00002AA80000}"/>
    <cellStyle name="Normal 4 2 2 4 3 4 4" xfId="21901" xr:uid="{00000000-0005-0000-0000-00008E490000}"/>
    <cellStyle name="Normal 4 2 2 4 3 4 4 2" xfId="44349" xr:uid="{00000000-0005-0000-0000-00002BA80000}"/>
    <cellStyle name="Normal 4 2 2 4 3 4 5" xfId="32223" xr:uid="{00000000-0005-0000-0000-000028A80000}"/>
    <cellStyle name="Normal 4 2 2 4 3 5" xfId="21902" xr:uid="{00000000-0005-0000-0000-00008F490000}"/>
    <cellStyle name="Normal 4 2 2 4 3 5 2" xfId="44350" xr:uid="{00000000-0005-0000-0000-00002CA80000}"/>
    <cellStyle name="Normal 4 2 2 4 3 6" xfId="21903" xr:uid="{00000000-0005-0000-0000-000090490000}"/>
    <cellStyle name="Normal 4 2 2 4 3 6 2" xfId="44351" xr:uid="{00000000-0005-0000-0000-00002DA80000}"/>
    <cellStyle name="Normal 4 2 2 4 3 7" xfId="21904" xr:uid="{00000000-0005-0000-0000-000091490000}"/>
    <cellStyle name="Normal 4 2 2 4 3 7 2" xfId="44352" xr:uid="{00000000-0005-0000-0000-00002EA80000}"/>
    <cellStyle name="Normal 4 2 2 4 3 8" xfId="28619" xr:uid="{00000000-0005-0000-0000-000017A80000}"/>
    <cellStyle name="Normal 4 2 2 4 4" xfId="3555" xr:uid="{00000000-0005-0000-0000-000092490000}"/>
    <cellStyle name="Normal 4 2 2 4 4 2" xfId="3556" xr:uid="{00000000-0005-0000-0000-000093490000}"/>
    <cellStyle name="Normal 4 2 2 4 4 2 2" xfId="6975" xr:uid="{00000000-0005-0000-0000-000094490000}"/>
    <cellStyle name="Normal 4 2 2 4 4 2 2 2" xfId="21905" xr:uid="{00000000-0005-0000-0000-000095490000}"/>
    <cellStyle name="Normal 4 2 2 4 4 2 2 2 2" xfId="44353" xr:uid="{00000000-0005-0000-0000-000032A80000}"/>
    <cellStyle name="Normal 4 2 2 4 4 2 2 3" xfId="21906" xr:uid="{00000000-0005-0000-0000-000096490000}"/>
    <cellStyle name="Normal 4 2 2 4 4 2 2 3 2" xfId="44354" xr:uid="{00000000-0005-0000-0000-000033A80000}"/>
    <cellStyle name="Normal 4 2 2 4 4 2 2 4" xfId="21907" xr:uid="{00000000-0005-0000-0000-000097490000}"/>
    <cellStyle name="Normal 4 2 2 4 4 2 2 4 2" xfId="44355" xr:uid="{00000000-0005-0000-0000-000034A80000}"/>
    <cellStyle name="Normal 4 2 2 4 4 2 2 5" xfId="30454" xr:uid="{00000000-0005-0000-0000-000031A80000}"/>
    <cellStyle name="Normal 4 2 2 4 4 2 3" xfId="9577" xr:uid="{00000000-0005-0000-0000-000098490000}"/>
    <cellStyle name="Normal 4 2 2 4 4 2 3 2" xfId="21908" xr:uid="{00000000-0005-0000-0000-000099490000}"/>
    <cellStyle name="Normal 4 2 2 4 4 2 3 2 2" xfId="44356" xr:uid="{00000000-0005-0000-0000-000036A80000}"/>
    <cellStyle name="Normal 4 2 2 4 4 2 3 3" xfId="21909" xr:uid="{00000000-0005-0000-0000-00009A490000}"/>
    <cellStyle name="Normal 4 2 2 4 4 2 3 3 2" xfId="44357" xr:uid="{00000000-0005-0000-0000-000037A80000}"/>
    <cellStyle name="Normal 4 2 2 4 4 2 3 4" xfId="21910" xr:uid="{00000000-0005-0000-0000-00009B490000}"/>
    <cellStyle name="Normal 4 2 2 4 4 2 3 4 2" xfId="44358" xr:uid="{00000000-0005-0000-0000-000038A80000}"/>
    <cellStyle name="Normal 4 2 2 4 4 2 3 5" xfId="32226" xr:uid="{00000000-0005-0000-0000-000035A80000}"/>
    <cellStyle name="Normal 4 2 2 4 4 2 4" xfId="21911" xr:uid="{00000000-0005-0000-0000-00009C490000}"/>
    <cellStyle name="Normal 4 2 2 4 4 2 4 2" xfId="44359" xr:uid="{00000000-0005-0000-0000-000039A80000}"/>
    <cellStyle name="Normal 4 2 2 4 4 2 5" xfId="21912" xr:uid="{00000000-0005-0000-0000-00009D490000}"/>
    <cellStyle name="Normal 4 2 2 4 4 2 5 2" xfId="44360" xr:uid="{00000000-0005-0000-0000-00003AA80000}"/>
    <cellStyle name="Normal 4 2 2 4 4 2 6" xfId="21913" xr:uid="{00000000-0005-0000-0000-00009E490000}"/>
    <cellStyle name="Normal 4 2 2 4 4 2 6 2" xfId="44361" xr:uid="{00000000-0005-0000-0000-00003BA80000}"/>
    <cellStyle name="Normal 4 2 2 4 4 2 7" xfId="28622" xr:uid="{00000000-0005-0000-0000-000030A80000}"/>
    <cellStyle name="Normal 4 2 2 4 4 3" xfId="6974" xr:uid="{00000000-0005-0000-0000-00009F490000}"/>
    <cellStyle name="Normal 4 2 2 4 4 3 2" xfId="21914" xr:uid="{00000000-0005-0000-0000-0000A0490000}"/>
    <cellStyle name="Normal 4 2 2 4 4 3 2 2" xfId="44362" xr:uid="{00000000-0005-0000-0000-00003DA80000}"/>
    <cellStyle name="Normal 4 2 2 4 4 3 3" xfId="21915" xr:uid="{00000000-0005-0000-0000-0000A1490000}"/>
    <cellStyle name="Normal 4 2 2 4 4 3 3 2" xfId="44363" xr:uid="{00000000-0005-0000-0000-00003EA80000}"/>
    <cellStyle name="Normal 4 2 2 4 4 3 4" xfId="21916" xr:uid="{00000000-0005-0000-0000-0000A2490000}"/>
    <cellStyle name="Normal 4 2 2 4 4 3 4 2" xfId="44364" xr:uid="{00000000-0005-0000-0000-00003FA80000}"/>
    <cellStyle name="Normal 4 2 2 4 4 3 5" xfId="30453" xr:uid="{00000000-0005-0000-0000-00003CA80000}"/>
    <cellStyle name="Normal 4 2 2 4 4 4" xfId="9576" xr:uid="{00000000-0005-0000-0000-0000A3490000}"/>
    <cellStyle name="Normal 4 2 2 4 4 4 2" xfId="21917" xr:uid="{00000000-0005-0000-0000-0000A4490000}"/>
    <cellStyle name="Normal 4 2 2 4 4 4 2 2" xfId="44365" xr:uid="{00000000-0005-0000-0000-000041A80000}"/>
    <cellStyle name="Normal 4 2 2 4 4 4 3" xfId="21918" xr:uid="{00000000-0005-0000-0000-0000A5490000}"/>
    <cellStyle name="Normal 4 2 2 4 4 4 3 2" xfId="44366" xr:uid="{00000000-0005-0000-0000-000042A80000}"/>
    <cellStyle name="Normal 4 2 2 4 4 4 4" xfId="21919" xr:uid="{00000000-0005-0000-0000-0000A6490000}"/>
    <cellStyle name="Normal 4 2 2 4 4 4 4 2" xfId="44367" xr:uid="{00000000-0005-0000-0000-000043A80000}"/>
    <cellStyle name="Normal 4 2 2 4 4 4 5" xfId="32225" xr:uid="{00000000-0005-0000-0000-000040A80000}"/>
    <cellStyle name="Normal 4 2 2 4 4 5" xfId="21920" xr:uid="{00000000-0005-0000-0000-0000A7490000}"/>
    <cellStyle name="Normal 4 2 2 4 4 5 2" xfId="44368" xr:uid="{00000000-0005-0000-0000-000044A80000}"/>
    <cellStyle name="Normal 4 2 2 4 4 6" xfId="21921" xr:uid="{00000000-0005-0000-0000-0000A8490000}"/>
    <cellStyle name="Normal 4 2 2 4 4 6 2" xfId="44369" xr:uid="{00000000-0005-0000-0000-000045A80000}"/>
    <cellStyle name="Normal 4 2 2 4 4 7" xfId="21922" xr:uid="{00000000-0005-0000-0000-0000A9490000}"/>
    <cellStyle name="Normal 4 2 2 4 4 7 2" xfId="44370" xr:uid="{00000000-0005-0000-0000-000046A80000}"/>
    <cellStyle name="Normal 4 2 2 4 4 8" xfId="28621" xr:uid="{00000000-0005-0000-0000-00002FA80000}"/>
    <cellStyle name="Normal 4 2 2 4 5" xfId="3557" xr:uid="{00000000-0005-0000-0000-0000AA490000}"/>
    <cellStyle name="Normal 4 2 2 4 5 2" xfId="3558" xr:uid="{00000000-0005-0000-0000-0000AB490000}"/>
    <cellStyle name="Normal 4 2 2 4 5 2 2" xfId="6977" xr:uid="{00000000-0005-0000-0000-0000AC490000}"/>
    <cellStyle name="Normal 4 2 2 4 5 2 2 2" xfId="21923" xr:uid="{00000000-0005-0000-0000-0000AD490000}"/>
    <cellStyle name="Normal 4 2 2 4 5 2 2 2 2" xfId="44371" xr:uid="{00000000-0005-0000-0000-00004AA80000}"/>
    <cellStyle name="Normal 4 2 2 4 5 2 2 3" xfId="21924" xr:uid="{00000000-0005-0000-0000-0000AE490000}"/>
    <cellStyle name="Normal 4 2 2 4 5 2 2 3 2" xfId="44372" xr:uid="{00000000-0005-0000-0000-00004BA80000}"/>
    <cellStyle name="Normal 4 2 2 4 5 2 2 4" xfId="21925" xr:uid="{00000000-0005-0000-0000-0000AF490000}"/>
    <cellStyle name="Normal 4 2 2 4 5 2 2 4 2" xfId="44373" xr:uid="{00000000-0005-0000-0000-00004CA80000}"/>
    <cellStyle name="Normal 4 2 2 4 5 2 2 5" xfId="30456" xr:uid="{00000000-0005-0000-0000-000049A80000}"/>
    <cellStyle name="Normal 4 2 2 4 5 2 3" xfId="9579" xr:uid="{00000000-0005-0000-0000-0000B0490000}"/>
    <cellStyle name="Normal 4 2 2 4 5 2 3 2" xfId="32228" xr:uid="{00000000-0005-0000-0000-00004DA80000}"/>
    <cellStyle name="Normal 4 2 2 4 5 2 4" xfId="21926" xr:uid="{00000000-0005-0000-0000-0000B1490000}"/>
    <cellStyle name="Normal 4 2 2 4 5 2 4 2" xfId="44374" xr:uid="{00000000-0005-0000-0000-00004EA80000}"/>
    <cellStyle name="Normal 4 2 2 4 5 2 5" xfId="21927" xr:uid="{00000000-0005-0000-0000-0000B2490000}"/>
    <cellStyle name="Normal 4 2 2 4 5 2 5 2" xfId="44375" xr:uid="{00000000-0005-0000-0000-00004FA80000}"/>
    <cellStyle name="Normal 4 2 2 4 5 2 6" xfId="28624" xr:uid="{00000000-0005-0000-0000-000048A80000}"/>
    <cellStyle name="Normal 4 2 2 4 5 3" xfId="6976" xr:uid="{00000000-0005-0000-0000-0000B3490000}"/>
    <cellStyle name="Normal 4 2 2 4 5 3 2" xfId="21928" xr:uid="{00000000-0005-0000-0000-0000B4490000}"/>
    <cellStyle name="Normal 4 2 2 4 5 3 2 2" xfId="44376" xr:uid="{00000000-0005-0000-0000-000051A80000}"/>
    <cellStyle name="Normal 4 2 2 4 5 3 3" xfId="21929" xr:uid="{00000000-0005-0000-0000-0000B5490000}"/>
    <cellStyle name="Normal 4 2 2 4 5 3 3 2" xfId="44377" xr:uid="{00000000-0005-0000-0000-000052A80000}"/>
    <cellStyle name="Normal 4 2 2 4 5 3 4" xfId="21930" xr:uid="{00000000-0005-0000-0000-0000B6490000}"/>
    <cellStyle name="Normal 4 2 2 4 5 3 4 2" xfId="44378" xr:uid="{00000000-0005-0000-0000-000053A80000}"/>
    <cellStyle name="Normal 4 2 2 4 5 3 5" xfId="30455" xr:uid="{00000000-0005-0000-0000-000050A80000}"/>
    <cellStyle name="Normal 4 2 2 4 5 4" xfId="9578" xr:uid="{00000000-0005-0000-0000-0000B7490000}"/>
    <cellStyle name="Normal 4 2 2 4 5 4 2" xfId="21931" xr:uid="{00000000-0005-0000-0000-0000B8490000}"/>
    <cellStyle name="Normal 4 2 2 4 5 4 2 2" xfId="44379" xr:uid="{00000000-0005-0000-0000-000055A80000}"/>
    <cellStyle name="Normal 4 2 2 4 5 4 3" xfId="21932" xr:uid="{00000000-0005-0000-0000-0000B9490000}"/>
    <cellStyle name="Normal 4 2 2 4 5 4 3 2" xfId="44380" xr:uid="{00000000-0005-0000-0000-000056A80000}"/>
    <cellStyle name="Normal 4 2 2 4 5 4 4" xfId="21933" xr:uid="{00000000-0005-0000-0000-0000BA490000}"/>
    <cellStyle name="Normal 4 2 2 4 5 4 4 2" xfId="44381" xr:uid="{00000000-0005-0000-0000-000057A80000}"/>
    <cellStyle name="Normal 4 2 2 4 5 4 5" xfId="32227" xr:uid="{00000000-0005-0000-0000-000054A80000}"/>
    <cellStyle name="Normal 4 2 2 4 5 5" xfId="21934" xr:uid="{00000000-0005-0000-0000-0000BB490000}"/>
    <cellStyle name="Normal 4 2 2 4 5 5 2" xfId="44382" xr:uid="{00000000-0005-0000-0000-000058A80000}"/>
    <cellStyle name="Normal 4 2 2 4 5 6" xfId="21935" xr:uid="{00000000-0005-0000-0000-0000BC490000}"/>
    <cellStyle name="Normal 4 2 2 4 5 6 2" xfId="44383" xr:uid="{00000000-0005-0000-0000-000059A80000}"/>
    <cellStyle name="Normal 4 2 2 4 5 7" xfId="21936" xr:uid="{00000000-0005-0000-0000-0000BD490000}"/>
    <cellStyle name="Normal 4 2 2 4 5 7 2" xfId="44384" xr:uid="{00000000-0005-0000-0000-00005AA80000}"/>
    <cellStyle name="Normal 4 2 2 4 5 8" xfId="28623" xr:uid="{00000000-0005-0000-0000-000047A80000}"/>
    <cellStyle name="Normal 4 2 2 4 6" xfId="3559" xr:uid="{00000000-0005-0000-0000-0000BE490000}"/>
    <cellStyle name="Normal 4 2 2 4 6 2" xfId="3560" xr:uid="{00000000-0005-0000-0000-0000BF490000}"/>
    <cellStyle name="Normal 4 2 2 4 6 2 2" xfId="6979" xr:uid="{00000000-0005-0000-0000-0000C0490000}"/>
    <cellStyle name="Normal 4 2 2 4 6 2 2 2" xfId="21937" xr:uid="{00000000-0005-0000-0000-0000C1490000}"/>
    <cellStyle name="Normal 4 2 2 4 6 2 2 2 2" xfId="44385" xr:uid="{00000000-0005-0000-0000-00005EA80000}"/>
    <cellStyle name="Normal 4 2 2 4 6 2 2 3" xfId="21938" xr:uid="{00000000-0005-0000-0000-0000C2490000}"/>
    <cellStyle name="Normal 4 2 2 4 6 2 2 3 2" xfId="44386" xr:uid="{00000000-0005-0000-0000-00005FA80000}"/>
    <cellStyle name="Normal 4 2 2 4 6 2 2 4" xfId="21939" xr:uid="{00000000-0005-0000-0000-0000C3490000}"/>
    <cellStyle name="Normal 4 2 2 4 6 2 2 4 2" xfId="44387" xr:uid="{00000000-0005-0000-0000-000060A80000}"/>
    <cellStyle name="Normal 4 2 2 4 6 2 2 5" xfId="30458" xr:uid="{00000000-0005-0000-0000-00005DA80000}"/>
    <cellStyle name="Normal 4 2 2 4 6 2 3" xfId="9581" xr:uid="{00000000-0005-0000-0000-0000C4490000}"/>
    <cellStyle name="Normal 4 2 2 4 6 2 3 2" xfId="32230" xr:uid="{00000000-0005-0000-0000-000061A80000}"/>
    <cellStyle name="Normal 4 2 2 4 6 2 4" xfId="21940" xr:uid="{00000000-0005-0000-0000-0000C5490000}"/>
    <cellStyle name="Normal 4 2 2 4 6 2 4 2" xfId="44388" xr:uid="{00000000-0005-0000-0000-000062A80000}"/>
    <cellStyle name="Normal 4 2 2 4 6 2 5" xfId="21941" xr:uid="{00000000-0005-0000-0000-0000C6490000}"/>
    <cellStyle name="Normal 4 2 2 4 6 2 5 2" xfId="44389" xr:uid="{00000000-0005-0000-0000-000063A80000}"/>
    <cellStyle name="Normal 4 2 2 4 6 2 6" xfId="28626" xr:uid="{00000000-0005-0000-0000-00005CA80000}"/>
    <cellStyle name="Normal 4 2 2 4 6 3" xfId="6978" xr:uid="{00000000-0005-0000-0000-0000C7490000}"/>
    <cellStyle name="Normal 4 2 2 4 6 3 2" xfId="21942" xr:uid="{00000000-0005-0000-0000-0000C8490000}"/>
    <cellStyle name="Normal 4 2 2 4 6 3 2 2" xfId="44390" xr:uid="{00000000-0005-0000-0000-000065A80000}"/>
    <cellStyle name="Normal 4 2 2 4 6 3 3" xfId="21943" xr:uid="{00000000-0005-0000-0000-0000C9490000}"/>
    <cellStyle name="Normal 4 2 2 4 6 3 3 2" xfId="44391" xr:uid="{00000000-0005-0000-0000-000066A80000}"/>
    <cellStyle name="Normal 4 2 2 4 6 3 4" xfId="21944" xr:uid="{00000000-0005-0000-0000-0000CA490000}"/>
    <cellStyle name="Normal 4 2 2 4 6 3 4 2" xfId="44392" xr:uid="{00000000-0005-0000-0000-000067A80000}"/>
    <cellStyle name="Normal 4 2 2 4 6 3 5" xfId="30457" xr:uid="{00000000-0005-0000-0000-000064A80000}"/>
    <cellStyle name="Normal 4 2 2 4 6 4" xfId="9580" xr:uid="{00000000-0005-0000-0000-0000CB490000}"/>
    <cellStyle name="Normal 4 2 2 4 6 4 2" xfId="32229" xr:uid="{00000000-0005-0000-0000-000068A80000}"/>
    <cellStyle name="Normal 4 2 2 4 6 5" xfId="21945" xr:uid="{00000000-0005-0000-0000-0000CC490000}"/>
    <cellStyle name="Normal 4 2 2 4 6 5 2" xfId="44393" xr:uid="{00000000-0005-0000-0000-000069A80000}"/>
    <cellStyle name="Normal 4 2 2 4 6 6" xfId="21946" xr:uid="{00000000-0005-0000-0000-0000CD490000}"/>
    <cellStyle name="Normal 4 2 2 4 6 6 2" xfId="44394" xr:uid="{00000000-0005-0000-0000-00006AA80000}"/>
    <cellStyle name="Normal 4 2 2 4 6 7" xfId="28625" xr:uid="{00000000-0005-0000-0000-00005BA80000}"/>
    <cellStyle name="Normal 4 2 2 4 7" xfId="3561" xr:uid="{00000000-0005-0000-0000-0000CE490000}"/>
    <cellStyle name="Normal 4 2 2 4 7 2" xfId="6980" xr:uid="{00000000-0005-0000-0000-0000CF490000}"/>
    <cellStyle name="Normal 4 2 2 4 7 2 2" xfId="21947" xr:uid="{00000000-0005-0000-0000-0000D0490000}"/>
    <cellStyle name="Normal 4 2 2 4 7 2 2 2" xfId="44395" xr:uid="{00000000-0005-0000-0000-00006DA80000}"/>
    <cellStyle name="Normal 4 2 2 4 7 2 3" xfId="21948" xr:uid="{00000000-0005-0000-0000-0000D1490000}"/>
    <cellStyle name="Normal 4 2 2 4 7 2 3 2" xfId="44396" xr:uid="{00000000-0005-0000-0000-00006EA80000}"/>
    <cellStyle name="Normal 4 2 2 4 7 2 4" xfId="21949" xr:uid="{00000000-0005-0000-0000-0000D2490000}"/>
    <cellStyle name="Normal 4 2 2 4 7 2 4 2" xfId="44397" xr:uid="{00000000-0005-0000-0000-00006FA80000}"/>
    <cellStyle name="Normal 4 2 2 4 7 2 5" xfId="30459" xr:uid="{00000000-0005-0000-0000-00006CA80000}"/>
    <cellStyle name="Normal 4 2 2 4 7 3" xfId="9582" xr:uid="{00000000-0005-0000-0000-0000D3490000}"/>
    <cellStyle name="Normal 4 2 2 4 7 3 2" xfId="32231" xr:uid="{00000000-0005-0000-0000-000070A80000}"/>
    <cellStyle name="Normal 4 2 2 4 7 4" xfId="21950" xr:uid="{00000000-0005-0000-0000-0000D4490000}"/>
    <cellStyle name="Normal 4 2 2 4 7 4 2" xfId="44398" xr:uid="{00000000-0005-0000-0000-000071A80000}"/>
    <cellStyle name="Normal 4 2 2 4 7 5" xfId="21951" xr:uid="{00000000-0005-0000-0000-0000D5490000}"/>
    <cellStyle name="Normal 4 2 2 4 7 5 2" xfId="44399" xr:uid="{00000000-0005-0000-0000-000072A80000}"/>
    <cellStyle name="Normal 4 2 2 4 7 6" xfId="28627" xr:uid="{00000000-0005-0000-0000-00006BA80000}"/>
    <cellStyle name="Normal 4 2 2 4 8" xfId="3562" xr:uid="{00000000-0005-0000-0000-0000D6490000}"/>
    <cellStyle name="Normal 4 2 2 4 8 2" xfId="6981" xr:uid="{00000000-0005-0000-0000-0000D7490000}"/>
    <cellStyle name="Normal 4 2 2 4 8 2 2" xfId="21952" xr:uid="{00000000-0005-0000-0000-0000D8490000}"/>
    <cellStyle name="Normal 4 2 2 4 8 2 2 2" xfId="44400" xr:uid="{00000000-0005-0000-0000-000075A80000}"/>
    <cellStyle name="Normal 4 2 2 4 8 2 3" xfId="21953" xr:uid="{00000000-0005-0000-0000-0000D9490000}"/>
    <cellStyle name="Normal 4 2 2 4 8 2 3 2" xfId="44401" xr:uid="{00000000-0005-0000-0000-000076A80000}"/>
    <cellStyle name="Normal 4 2 2 4 8 2 4" xfId="21954" xr:uid="{00000000-0005-0000-0000-0000DA490000}"/>
    <cellStyle name="Normal 4 2 2 4 8 2 4 2" xfId="44402" xr:uid="{00000000-0005-0000-0000-000077A80000}"/>
    <cellStyle name="Normal 4 2 2 4 8 2 5" xfId="30460" xr:uid="{00000000-0005-0000-0000-000074A80000}"/>
    <cellStyle name="Normal 4 2 2 4 8 3" xfId="9583" xr:uid="{00000000-0005-0000-0000-0000DB490000}"/>
    <cellStyle name="Normal 4 2 2 4 8 3 2" xfId="32232" xr:uid="{00000000-0005-0000-0000-000078A80000}"/>
    <cellStyle name="Normal 4 2 2 4 8 4" xfId="21955" xr:uid="{00000000-0005-0000-0000-0000DC490000}"/>
    <cellStyle name="Normal 4 2 2 4 8 4 2" xfId="44403" xr:uid="{00000000-0005-0000-0000-000079A80000}"/>
    <cellStyle name="Normal 4 2 2 4 8 5" xfId="21956" xr:uid="{00000000-0005-0000-0000-0000DD490000}"/>
    <cellStyle name="Normal 4 2 2 4 8 5 2" xfId="44404" xr:uid="{00000000-0005-0000-0000-00007AA80000}"/>
    <cellStyle name="Normal 4 2 2 4 8 6" xfId="28628" xr:uid="{00000000-0005-0000-0000-000073A80000}"/>
    <cellStyle name="Normal 4 2 2 4 9" xfId="6964" xr:uid="{00000000-0005-0000-0000-0000DE490000}"/>
    <cellStyle name="Normal 4 2 2 4 9 2" xfId="21957" xr:uid="{00000000-0005-0000-0000-0000DF490000}"/>
    <cellStyle name="Normal 4 2 2 4 9 2 2" xfId="44405" xr:uid="{00000000-0005-0000-0000-00007CA80000}"/>
    <cellStyle name="Normal 4 2 2 4 9 3" xfId="21958" xr:uid="{00000000-0005-0000-0000-0000E0490000}"/>
    <cellStyle name="Normal 4 2 2 4 9 3 2" xfId="44406" xr:uid="{00000000-0005-0000-0000-00007DA80000}"/>
    <cellStyle name="Normal 4 2 2 4 9 4" xfId="21959" xr:uid="{00000000-0005-0000-0000-0000E1490000}"/>
    <cellStyle name="Normal 4 2 2 4 9 4 2" xfId="44407" xr:uid="{00000000-0005-0000-0000-00007EA80000}"/>
    <cellStyle name="Normal 4 2 2 4 9 5" xfId="30443" xr:uid="{00000000-0005-0000-0000-00007BA80000}"/>
    <cellStyle name="Normal 4 2 2 5" xfId="3563" xr:uid="{00000000-0005-0000-0000-0000E2490000}"/>
    <cellStyle name="Normal 4 2 2 5 10" xfId="21960" xr:uid="{00000000-0005-0000-0000-0000E3490000}"/>
    <cellStyle name="Normal 4 2 2 5 10 2" xfId="44408" xr:uid="{00000000-0005-0000-0000-000080A80000}"/>
    <cellStyle name="Normal 4 2 2 5 11" xfId="28629" xr:uid="{00000000-0005-0000-0000-00007FA80000}"/>
    <cellStyle name="Normal 4 2 2 5 2" xfId="3564" xr:uid="{00000000-0005-0000-0000-0000E4490000}"/>
    <cellStyle name="Normal 4 2 2 5 2 2" xfId="3565" xr:uid="{00000000-0005-0000-0000-0000E5490000}"/>
    <cellStyle name="Normal 4 2 2 5 2 2 2" xfId="6984" xr:uid="{00000000-0005-0000-0000-0000E6490000}"/>
    <cellStyle name="Normal 4 2 2 5 2 2 2 2" xfId="21961" xr:uid="{00000000-0005-0000-0000-0000E7490000}"/>
    <cellStyle name="Normal 4 2 2 5 2 2 2 2 2" xfId="44409" xr:uid="{00000000-0005-0000-0000-000084A80000}"/>
    <cellStyle name="Normal 4 2 2 5 2 2 2 3" xfId="21962" xr:uid="{00000000-0005-0000-0000-0000E8490000}"/>
    <cellStyle name="Normal 4 2 2 5 2 2 2 3 2" xfId="44410" xr:uid="{00000000-0005-0000-0000-000085A80000}"/>
    <cellStyle name="Normal 4 2 2 5 2 2 2 4" xfId="21963" xr:uid="{00000000-0005-0000-0000-0000E9490000}"/>
    <cellStyle name="Normal 4 2 2 5 2 2 2 4 2" xfId="44411" xr:uid="{00000000-0005-0000-0000-000086A80000}"/>
    <cellStyle name="Normal 4 2 2 5 2 2 2 5" xfId="30463" xr:uid="{00000000-0005-0000-0000-000083A80000}"/>
    <cellStyle name="Normal 4 2 2 5 2 2 3" xfId="9586" xr:uid="{00000000-0005-0000-0000-0000EA490000}"/>
    <cellStyle name="Normal 4 2 2 5 2 2 3 2" xfId="32235" xr:uid="{00000000-0005-0000-0000-000087A80000}"/>
    <cellStyle name="Normal 4 2 2 5 2 2 4" xfId="21964" xr:uid="{00000000-0005-0000-0000-0000EB490000}"/>
    <cellStyle name="Normal 4 2 2 5 2 2 4 2" xfId="44412" xr:uid="{00000000-0005-0000-0000-000088A80000}"/>
    <cellStyle name="Normal 4 2 2 5 2 2 5" xfId="21965" xr:uid="{00000000-0005-0000-0000-0000EC490000}"/>
    <cellStyle name="Normal 4 2 2 5 2 2 5 2" xfId="44413" xr:uid="{00000000-0005-0000-0000-000089A80000}"/>
    <cellStyle name="Normal 4 2 2 5 2 2 6" xfId="28631" xr:uid="{00000000-0005-0000-0000-000082A80000}"/>
    <cellStyle name="Normal 4 2 2 5 2 3" xfId="6983" xr:uid="{00000000-0005-0000-0000-0000ED490000}"/>
    <cellStyle name="Normal 4 2 2 5 2 3 2" xfId="21966" xr:uid="{00000000-0005-0000-0000-0000EE490000}"/>
    <cellStyle name="Normal 4 2 2 5 2 3 2 2" xfId="44414" xr:uid="{00000000-0005-0000-0000-00008BA80000}"/>
    <cellStyle name="Normal 4 2 2 5 2 3 3" xfId="21967" xr:uid="{00000000-0005-0000-0000-0000EF490000}"/>
    <cellStyle name="Normal 4 2 2 5 2 3 3 2" xfId="44415" xr:uid="{00000000-0005-0000-0000-00008CA80000}"/>
    <cellStyle name="Normal 4 2 2 5 2 3 4" xfId="21968" xr:uid="{00000000-0005-0000-0000-0000F0490000}"/>
    <cellStyle name="Normal 4 2 2 5 2 3 4 2" xfId="44416" xr:uid="{00000000-0005-0000-0000-00008DA80000}"/>
    <cellStyle name="Normal 4 2 2 5 2 3 5" xfId="30462" xr:uid="{00000000-0005-0000-0000-00008AA80000}"/>
    <cellStyle name="Normal 4 2 2 5 2 4" xfId="9585" xr:uid="{00000000-0005-0000-0000-0000F1490000}"/>
    <cellStyle name="Normal 4 2 2 5 2 4 2" xfId="21969" xr:uid="{00000000-0005-0000-0000-0000F2490000}"/>
    <cellStyle name="Normal 4 2 2 5 2 4 2 2" xfId="44417" xr:uid="{00000000-0005-0000-0000-00008FA80000}"/>
    <cellStyle name="Normal 4 2 2 5 2 4 3" xfId="21970" xr:uid="{00000000-0005-0000-0000-0000F3490000}"/>
    <cellStyle name="Normal 4 2 2 5 2 4 3 2" xfId="44418" xr:uid="{00000000-0005-0000-0000-000090A80000}"/>
    <cellStyle name="Normal 4 2 2 5 2 4 4" xfId="21971" xr:uid="{00000000-0005-0000-0000-0000F4490000}"/>
    <cellStyle name="Normal 4 2 2 5 2 4 4 2" xfId="44419" xr:uid="{00000000-0005-0000-0000-000091A80000}"/>
    <cellStyle name="Normal 4 2 2 5 2 4 5" xfId="32234" xr:uid="{00000000-0005-0000-0000-00008EA80000}"/>
    <cellStyle name="Normal 4 2 2 5 2 5" xfId="21972" xr:uid="{00000000-0005-0000-0000-0000F5490000}"/>
    <cellStyle name="Normal 4 2 2 5 2 5 2" xfId="44420" xr:uid="{00000000-0005-0000-0000-000092A80000}"/>
    <cellStyle name="Normal 4 2 2 5 2 6" xfId="21973" xr:uid="{00000000-0005-0000-0000-0000F6490000}"/>
    <cellStyle name="Normal 4 2 2 5 2 6 2" xfId="44421" xr:uid="{00000000-0005-0000-0000-000093A80000}"/>
    <cellStyle name="Normal 4 2 2 5 2 7" xfId="21974" xr:uid="{00000000-0005-0000-0000-0000F7490000}"/>
    <cellStyle name="Normal 4 2 2 5 2 7 2" xfId="44422" xr:uid="{00000000-0005-0000-0000-000094A80000}"/>
    <cellStyle name="Normal 4 2 2 5 2 8" xfId="28630" xr:uid="{00000000-0005-0000-0000-000081A80000}"/>
    <cellStyle name="Normal 4 2 2 5 3" xfId="3566" xr:uid="{00000000-0005-0000-0000-0000F8490000}"/>
    <cellStyle name="Normal 4 2 2 5 3 2" xfId="3567" xr:uid="{00000000-0005-0000-0000-0000F9490000}"/>
    <cellStyle name="Normal 4 2 2 5 3 2 2" xfId="6986" xr:uid="{00000000-0005-0000-0000-0000FA490000}"/>
    <cellStyle name="Normal 4 2 2 5 3 2 2 2" xfId="21975" xr:uid="{00000000-0005-0000-0000-0000FB490000}"/>
    <cellStyle name="Normal 4 2 2 5 3 2 2 2 2" xfId="44423" xr:uid="{00000000-0005-0000-0000-000098A80000}"/>
    <cellStyle name="Normal 4 2 2 5 3 2 2 3" xfId="21976" xr:uid="{00000000-0005-0000-0000-0000FC490000}"/>
    <cellStyle name="Normal 4 2 2 5 3 2 2 3 2" xfId="44424" xr:uid="{00000000-0005-0000-0000-000099A80000}"/>
    <cellStyle name="Normal 4 2 2 5 3 2 2 4" xfId="21977" xr:uid="{00000000-0005-0000-0000-0000FD490000}"/>
    <cellStyle name="Normal 4 2 2 5 3 2 2 4 2" xfId="44425" xr:uid="{00000000-0005-0000-0000-00009AA80000}"/>
    <cellStyle name="Normal 4 2 2 5 3 2 2 5" xfId="30465" xr:uid="{00000000-0005-0000-0000-000097A80000}"/>
    <cellStyle name="Normal 4 2 2 5 3 2 3" xfId="9588" xr:uid="{00000000-0005-0000-0000-0000FE490000}"/>
    <cellStyle name="Normal 4 2 2 5 3 2 3 2" xfId="32237" xr:uid="{00000000-0005-0000-0000-00009BA80000}"/>
    <cellStyle name="Normal 4 2 2 5 3 2 4" xfId="21978" xr:uid="{00000000-0005-0000-0000-0000FF490000}"/>
    <cellStyle name="Normal 4 2 2 5 3 2 4 2" xfId="44426" xr:uid="{00000000-0005-0000-0000-00009CA80000}"/>
    <cellStyle name="Normal 4 2 2 5 3 2 5" xfId="21979" xr:uid="{00000000-0005-0000-0000-0000004A0000}"/>
    <cellStyle name="Normal 4 2 2 5 3 2 5 2" xfId="44427" xr:uid="{00000000-0005-0000-0000-00009DA80000}"/>
    <cellStyle name="Normal 4 2 2 5 3 2 6" xfId="28633" xr:uid="{00000000-0005-0000-0000-000096A80000}"/>
    <cellStyle name="Normal 4 2 2 5 3 3" xfId="6985" xr:uid="{00000000-0005-0000-0000-0000014A0000}"/>
    <cellStyle name="Normal 4 2 2 5 3 3 2" xfId="21980" xr:uid="{00000000-0005-0000-0000-0000024A0000}"/>
    <cellStyle name="Normal 4 2 2 5 3 3 2 2" xfId="44428" xr:uid="{00000000-0005-0000-0000-00009FA80000}"/>
    <cellStyle name="Normal 4 2 2 5 3 3 3" xfId="21981" xr:uid="{00000000-0005-0000-0000-0000034A0000}"/>
    <cellStyle name="Normal 4 2 2 5 3 3 3 2" xfId="44429" xr:uid="{00000000-0005-0000-0000-0000A0A80000}"/>
    <cellStyle name="Normal 4 2 2 5 3 3 4" xfId="21982" xr:uid="{00000000-0005-0000-0000-0000044A0000}"/>
    <cellStyle name="Normal 4 2 2 5 3 3 4 2" xfId="44430" xr:uid="{00000000-0005-0000-0000-0000A1A80000}"/>
    <cellStyle name="Normal 4 2 2 5 3 3 5" xfId="30464" xr:uid="{00000000-0005-0000-0000-00009EA80000}"/>
    <cellStyle name="Normal 4 2 2 5 3 4" xfId="9587" xr:uid="{00000000-0005-0000-0000-0000054A0000}"/>
    <cellStyle name="Normal 4 2 2 5 3 4 2" xfId="32236" xr:uid="{00000000-0005-0000-0000-0000A2A80000}"/>
    <cellStyle name="Normal 4 2 2 5 3 5" xfId="21983" xr:uid="{00000000-0005-0000-0000-0000064A0000}"/>
    <cellStyle name="Normal 4 2 2 5 3 5 2" xfId="44431" xr:uid="{00000000-0005-0000-0000-0000A3A80000}"/>
    <cellStyle name="Normal 4 2 2 5 3 6" xfId="21984" xr:uid="{00000000-0005-0000-0000-0000074A0000}"/>
    <cellStyle name="Normal 4 2 2 5 3 6 2" xfId="44432" xr:uid="{00000000-0005-0000-0000-0000A4A80000}"/>
    <cellStyle name="Normal 4 2 2 5 3 7" xfId="28632" xr:uid="{00000000-0005-0000-0000-000095A80000}"/>
    <cellStyle name="Normal 4 2 2 5 4" xfId="3568" xr:uid="{00000000-0005-0000-0000-0000084A0000}"/>
    <cellStyle name="Normal 4 2 2 5 4 2" xfId="6987" xr:uid="{00000000-0005-0000-0000-0000094A0000}"/>
    <cellStyle name="Normal 4 2 2 5 4 2 2" xfId="21985" xr:uid="{00000000-0005-0000-0000-00000A4A0000}"/>
    <cellStyle name="Normal 4 2 2 5 4 2 2 2" xfId="44433" xr:uid="{00000000-0005-0000-0000-0000A7A80000}"/>
    <cellStyle name="Normal 4 2 2 5 4 2 3" xfId="21986" xr:uid="{00000000-0005-0000-0000-00000B4A0000}"/>
    <cellStyle name="Normal 4 2 2 5 4 2 3 2" xfId="44434" xr:uid="{00000000-0005-0000-0000-0000A8A80000}"/>
    <cellStyle name="Normal 4 2 2 5 4 2 4" xfId="21987" xr:uid="{00000000-0005-0000-0000-00000C4A0000}"/>
    <cellStyle name="Normal 4 2 2 5 4 2 4 2" xfId="44435" xr:uid="{00000000-0005-0000-0000-0000A9A80000}"/>
    <cellStyle name="Normal 4 2 2 5 4 2 5" xfId="30466" xr:uid="{00000000-0005-0000-0000-0000A6A80000}"/>
    <cellStyle name="Normal 4 2 2 5 4 3" xfId="9589" xr:uid="{00000000-0005-0000-0000-00000D4A0000}"/>
    <cellStyle name="Normal 4 2 2 5 4 3 2" xfId="32238" xr:uid="{00000000-0005-0000-0000-0000AAA80000}"/>
    <cellStyle name="Normal 4 2 2 5 4 4" xfId="21988" xr:uid="{00000000-0005-0000-0000-00000E4A0000}"/>
    <cellStyle name="Normal 4 2 2 5 4 4 2" xfId="44436" xr:uid="{00000000-0005-0000-0000-0000ABA80000}"/>
    <cellStyle name="Normal 4 2 2 5 4 5" xfId="21989" xr:uid="{00000000-0005-0000-0000-00000F4A0000}"/>
    <cellStyle name="Normal 4 2 2 5 4 5 2" xfId="44437" xr:uid="{00000000-0005-0000-0000-0000ACA80000}"/>
    <cellStyle name="Normal 4 2 2 5 4 6" xfId="28634" xr:uid="{00000000-0005-0000-0000-0000A5A80000}"/>
    <cellStyle name="Normal 4 2 2 5 5" xfId="3569" xr:uid="{00000000-0005-0000-0000-0000104A0000}"/>
    <cellStyle name="Normal 4 2 2 5 5 2" xfId="6988" xr:uid="{00000000-0005-0000-0000-0000114A0000}"/>
    <cellStyle name="Normal 4 2 2 5 5 2 2" xfId="21990" xr:uid="{00000000-0005-0000-0000-0000124A0000}"/>
    <cellStyle name="Normal 4 2 2 5 5 2 2 2" xfId="44438" xr:uid="{00000000-0005-0000-0000-0000AFA80000}"/>
    <cellStyle name="Normal 4 2 2 5 5 2 3" xfId="21991" xr:uid="{00000000-0005-0000-0000-0000134A0000}"/>
    <cellStyle name="Normal 4 2 2 5 5 2 3 2" xfId="44439" xr:uid="{00000000-0005-0000-0000-0000B0A80000}"/>
    <cellStyle name="Normal 4 2 2 5 5 2 4" xfId="21992" xr:uid="{00000000-0005-0000-0000-0000144A0000}"/>
    <cellStyle name="Normal 4 2 2 5 5 2 4 2" xfId="44440" xr:uid="{00000000-0005-0000-0000-0000B1A80000}"/>
    <cellStyle name="Normal 4 2 2 5 5 2 5" xfId="30467" xr:uid="{00000000-0005-0000-0000-0000AEA80000}"/>
    <cellStyle name="Normal 4 2 2 5 5 3" xfId="9590" xr:uid="{00000000-0005-0000-0000-0000154A0000}"/>
    <cellStyle name="Normal 4 2 2 5 5 3 2" xfId="32239" xr:uid="{00000000-0005-0000-0000-0000B2A80000}"/>
    <cellStyle name="Normal 4 2 2 5 5 4" xfId="21993" xr:uid="{00000000-0005-0000-0000-0000164A0000}"/>
    <cellStyle name="Normal 4 2 2 5 5 4 2" xfId="44441" xr:uid="{00000000-0005-0000-0000-0000B3A80000}"/>
    <cellStyle name="Normal 4 2 2 5 5 5" xfId="21994" xr:uid="{00000000-0005-0000-0000-0000174A0000}"/>
    <cellStyle name="Normal 4 2 2 5 5 5 2" xfId="44442" xr:uid="{00000000-0005-0000-0000-0000B4A80000}"/>
    <cellStyle name="Normal 4 2 2 5 5 6" xfId="28635" xr:uid="{00000000-0005-0000-0000-0000ADA80000}"/>
    <cellStyle name="Normal 4 2 2 5 6" xfId="6982" xr:uid="{00000000-0005-0000-0000-0000184A0000}"/>
    <cellStyle name="Normal 4 2 2 5 6 2" xfId="21995" xr:uid="{00000000-0005-0000-0000-0000194A0000}"/>
    <cellStyle name="Normal 4 2 2 5 6 2 2" xfId="44443" xr:uid="{00000000-0005-0000-0000-0000B6A80000}"/>
    <cellStyle name="Normal 4 2 2 5 6 3" xfId="21996" xr:uid="{00000000-0005-0000-0000-00001A4A0000}"/>
    <cellStyle name="Normal 4 2 2 5 6 3 2" xfId="44444" xr:uid="{00000000-0005-0000-0000-0000B7A80000}"/>
    <cellStyle name="Normal 4 2 2 5 6 4" xfId="21997" xr:uid="{00000000-0005-0000-0000-00001B4A0000}"/>
    <cellStyle name="Normal 4 2 2 5 6 4 2" xfId="44445" xr:uid="{00000000-0005-0000-0000-0000B8A80000}"/>
    <cellStyle name="Normal 4 2 2 5 6 5" xfId="30461" xr:uid="{00000000-0005-0000-0000-0000B5A80000}"/>
    <cellStyle name="Normal 4 2 2 5 7" xfId="9584" xr:uid="{00000000-0005-0000-0000-00001C4A0000}"/>
    <cellStyle name="Normal 4 2 2 5 7 2" xfId="21998" xr:uid="{00000000-0005-0000-0000-00001D4A0000}"/>
    <cellStyle name="Normal 4 2 2 5 7 2 2" xfId="44446" xr:uid="{00000000-0005-0000-0000-0000BAA80000}"/>
    <cellStyle name="Normal 4 2 2 5 7 3" xfId="21999" xr:uid="{00000000-0005-0000-0000-00001E4A0000}"/>
    <cellStyle name="Normal 4 2 2 5 7 3 2" xfId="44447" xr:uid="{00000000-0005-0000-0000-0000BBA80000}"/>
    <cellStyle name="Normal 4 2 2 5 7 4" xfId="22000" xr:uid="{00000000-0005-0000-0000-00001F4A0000}"/>
    <cellStyle name="Normal 4 2 2 5 7 4 2" xfId="44448" xr:uid="{00000000-0005-0000-0000-0000BCA80000}"/>
    <cellStyle name="Normal 4 2 2 5 7 5" xfId="32233" xr:uid="{00000000-0005-0000-0000-0000B9A80000}"/>
    <cellStyle name="Normal 4 2 2 5 8" xfId="22001" xr:uid="{00000000-0005-0000-0000-0000204A0000}"/>
    <cellStyle name="Normal 4 2 2 5 8 2" xfId="44449" xr:uid="{00000000-0005-0000-0000-0000BDA80000}"/>
    <cellStyle name="Normal 4 2 2 5 9" xfId="22002" xr:uid="{00000000-0005-0000-0000-0000214A0000}"/>
    <cellStyle name="Normal 4 2 2 5 9 2" xfId="44450" xr:uid="{00000000-0005-0000-0000-0000BEA80000}"/>
    <cellStyle name="Normal 4 2 2 6" xfId="3570" xr:uid="{00000000-0005-0000-0000-0000224A0000}"/>
    <cellStyle name="Normal 4 2 2 6 10" xfId="22003" xr:uid="{00000000-0005-0000-0000-0000234A0000}"/>
    <cellStyle name="Normal 4 2 2 6 10 2" xfId="44451" xr:uid="{00000000-0005-0000-0000-0000C0A80000}"/>
    <cellStyle name="Normal 4 2 2 6 11" xfId="28636" xr:uid="{00000000-0005-0000-0000-0000BFA80000}"/>
    <cellStyle name="Normal 4 2 2 6 2" xfId="3571" xr:uid="{00000000-0005-0000-0000-0000244A0000}"/>
    <cellStyle name="Normal 4 2 2 6 2 2" xfId="3572" xr:uid="{00000000-0005-0000-0000-0000254A0000}"/>
    <cellStyle name="Normal 4 2 2 6 2 2 2" xfId="6991" xr:uid="{00000000-0005-0000-0000-0000264A0000}"/>
    <cellStyle name="Normal 4 2 2 6 2 2 2 2" xfId="22004" xr:uid="{00000000-0005-0000-0000-0000274A0000}"/>
    <cellStyle name="Normal 4 2 2 6 2 2 2 2 2" xfId="44452" xr:uid="{00000000-0005-0000-0000-0000C4A80000}"/>
    <cellStyle name="Normal 4 2 2 6 2 2 2 3" xfId="22005" xr:uid="{00000000-0005-0000-0000-0000284A0000}"/>
    <cellStyle name="Normal 4 2 2 6 2 2 2 3 2" xfId="44453" xr:uid="{00000000-0005-0000-0000-0000C5A80000}"/>
    <cellStyle name="Normal 4 2 2 6 2 2 2 4" xfId="22006" xr:uid="{00000000-0005-0000-0000-0000294A0000}"/>
    <cellStyle name="Normal 4 2 2 6 2 2 2 4 2" xfId="44454" xr:uid="{00000000-0005-0000-0000-0000C6A80000}"/>
    <cellStyle name="Normal 4 2 2 6 2 2 2 5" xfId="30470" xr:uid="{00000000-0005-0000-0000-0000C3A80000}"/>
    <cellStyle name="Normal 4 2 2 6 2 2 3" xfId="9593" xr:uid="{00000000-0005-0000-0000-00002A4A0000}"/>
    <cellStyle name="Normal 4 2 2 6 2 2 3 2" xfId="32242" xr:uid="{00000000-0005-0000-0000-0000C7A80000}"/>
    <cellStyle name="Normal 4 2 2 6 2 2 4" xfId="22007" xr:uid="{00000000-0005-0000-0000-00002B4A0000}"/>
    <cellStyle name="Normal 4 2 2 6 2 2 4 2" xfId="44455" xr:uid="{00000000-0005-0000-0000-0000C8A80000}"/>
    <cellStyle name="Normal 4 2 2 6 2 2 5" xfId="22008" xr:uid="{00000000-0005-0000-0000-00002C4A0000}"/>
    <cellStyle name="Normal 4 2 2 6 2 2 5 2" xfId="44456" xr:uid="{00000000-0005-0000-0000-0000C9A80000}"/>
    <cellStyle name="Normal 4 2 2 6 2 2 6" xfId="28638" xr:uid="{00000000-0005-0000-0000-0000C2A80000}"/>
    <cellStyle name="Normal 4 2 2 6 2 3" xfId="6990" xr:uid="{00000000-0005-0000-0000-00002D4A0000}"/>
    <cellStyle name="Normal 4 2 2 6 2 3 2" xfId="22009" xr:uid="{00000000-0005-0000-0000-00002E4A0000}"/>
    <cellStyle name="Normal 4 2 2 6 2 3 2 2" xfId="44457" xr:uid="{00000000-0005-0000-0000-0000CBA80000}"/>
    <cellStyle name="Normal 4 2 2 6 2 3 3" xfId="22010" xr:uid="{00000000-0005-0000-0000-00002F4A0000}"/>
    <cellStyle name="Normal 4 2 2 6 2 3 3 2" xfId="44458" xr:uid="{00000000-0005-0000-0000-0000CCA80000}"/>
    <cellStyle name="Normal 4 2 2 6 2 3 4" xfId="22011" xr:uid="{00000000-0005-0000-0000-0000304A0000}"/>
    <cellStyle name="Normal 4 2 2 6 2 3 4 2" xfId="44459" xr:uid="{00000000-0005-0000-0000-0000CDA80000}"/>
    <cellStyle name="Normal 4 2 2 6 2 3 5" xfId="30469" xr:uid="{00000000-0005-0000-0000-0000CAA80000}"/>
    <cellStyle name="Normal 4 2 2 6 2 4" xfId="9592" xr:uid="{00000000-0005-0000-0000-0000314A0000}"/>
    <cellStyle name="Normal 4 2 2 6 2 4 2" xfId="22012" xr:uid="{00000000-0005-0000-0000-0000324A0000}"/>
    <cellStyle name="Normal 4 2 2 6 2 4 2 2" xfId="44460" xr:uid="{00000000-0005-0000-0000-0000CFA80000}"/>
    <cellStyle name="Normal 4 2 2 6 2 4 3" xfId="22013" xr:uid="{00000000-0005-0000-0000-0000334A0000}"/>
    <cellStyle name="Normal 4 2 2 6 2 4 3 2" xfId="44461" xr:uid="{00000000-0005-0000-0000-0000D0A80000}"/>
    <cellStyle name="Normal 4 2 2 6 2 4 4" xfId="22014" xr:uid="{00000000-0005-0000-0000-0000344A0000}"/>
    <cellStyle name="Normal 4 2 2 6 2 4 4 2" xfId="44462" xr:uid="{00000000-0005-0000-0000-0000D1A80000}"/>
    <cellStyle name="Normal 4 2 2 6 2 4 5" xfId="32241" xr:uid="{00000000-0005-0000-0000-0000CEA80000}"/>
    <cellStyle name="Normal 4 2 2 6 2 5" xfId="22015" xr:uid="{00000000-0005-0000-0000-0000354A0000}"/>
    <cellStyle name="Normal 4 2 2 6 2 5 2" xfId="44463" xr:uid="{00000000-0005-0000-0000-0000D2A80000}"/>
    <cellStyle name="Normal 4 2 2 6 2 6" xfId="22016" xr:uid="{00000000-0005-0000-0000-0000364A0000}"/>
    <cellStyle name="Normal 4 2 2 6 2 6 2" xfId="44464" xr:uid="{00000000-0005-0000-0000-0000D3A80000}"/>
    <cellStyle name="Normal 4 2 2 6 2 7" xfId="22017" xr:uid="{00000000-0005-0000-0000-0000374A0000}"/>
    <cellStyle name="Normal 4 2 2 6 2 7 2" xfId="44465" xr:uid="{00000000-0005-0000-0000-0000D4A80000}"/>
    <cellStyle name="Normal 4 2 2 6 2 8" xfId="28637" xr:uid="{00000000-0005-0000-0000-0000C1A80000}"/>
    <cellStyle name="Normal 4 2 2 6 3" xfId="3573" xr:uid="{00000000-0005-0000-0000-0000384A0000}"/>
    <cellStyle name="Normal 4 2 2 6 3 2" xfId="3574" xr:uid="{00000000-0005-0000-0000-0000394A0000}"/>
    <cellStyle name="Normal 4 2 2 6 3 2 2" xfId="6993" xr:uid="{00000000-0005-0000-0000-00003A4A0000}"/>
    <cellStyle name="Normal 4 2 2 6 3 2 2 2" xfId="22018" xr:uid="{00000000-0005-0000-0000-00003B4A0000}"/>
    <cellStyle name="Normal 4 2 2 6 3 2 2 2 2" xfId="44466" xr:uid="{00000000-0005-0000-0000-0000D8A80000}"/>
    <cellStyle name="Normal 4 2 2 6 3 2 2 3" xfId="22019" xr:uid="{00000000-0005-0000-0000-00003C4A0000}"/>
    <cellStyle name="Normal 4 2 2 6 3 2 2 3 2" xfId="44467" xr:uid="{00000000-0005-0000-0000-0000D9A80000}"/>
    <cellStyle name="Normal 4 2 2 6 3 2 2 4" xfId="22020" xr:uid="{00000000-0005-0000-0000-00003D4A0000}"/>
    <cellStyle name="Normal 4 2 2 6 3 2 2 4 2" xfId="44468" xr:uid="{00000000-0005-0000-0000-0000DAA80000}"/>
    <cellStyle name="Normal 4 2 2 6 3 2 2 5" xfId="30472" xr:uid="{00000000-0005-0000-0000-0000D7A80000}"/>
    <cellStyle name="Normal 4 2 2 6 3 2 3" xfId="9595" xr:uid="{00000000-0005-0000-0000-00003E4A0000}"/>
    <cellStyle name="Normal 4 2 2 6 3 2 3 2" xfId="32244" xr:uid="{00000000-0005-0000-0000-0000DBA80000}"/>
    <cellStyle name="Normal 4 2 2 6 3 2 4" xfId="22021" xr:uid="{00000000-0005-0000-0000-00003F4A0000}"/>
    <cellStyle name="Normal 4 2 2 6 3 2 4 2" xfId="44469" xr:uid="{00000000-0005-0000-0000-0000DCA80000}"/>
    <cellStyle name="Normal 4 2 2 6 3 2 5" xfId="22022" xr:uid="{00000000-0005-0000-0000-0000404A0000}"/>
    <cellStyle name="Normal 4 2 2 6 3 2 5 2" xfId="44470" xr:uid="{00000000-0005-0000-0000-0000DDA80000}"/>
    <cellStyle name="Normal 4 2 2 6 3 2 6" xfId="28640" xr:uid="{00000000-0005-0000-0000-0000D6A80000}"/>
    <cellStyle name="Normal 4 2 2 6 3 3" xfId="6992" xr:uid="{00000000-0005-0000-0000-0000414A0000}"/>
    <cellStyle name="Normal 4 2 2 6 3 3 2" xfId="22023" xr:uid="{00000000-0005-0000-0000-0000424A0000}"/>
    <cellStyle name="Normal 4 2 2 6 3 3 2 2" xfId="44471" xr:uid="{00000000-0005-0000-0000-0000DFA80000}"/>
    <cellStyle name="Normal 4 2 2 6 3 3 3" xfId="22024" xr:uid="{00000000-0005-0000-0000-0000434A0000}"/>
    <cellStyle name="Normal 4 2 2 6 3 3 3 2" xfId="44472" xr:uid="{00000000-0005-0000-0000-0000E0A80000}"/>
    <cellStyle name="Normal 4 2 2 6 3 3 4" xfId="22025" xr:uid="{00000000-0005-0000-0000-0000444A0000}"/>
    <cellStyle name="Normal 4 2 2 6 3 3 4 2" xfId="44473" xr:uid="{00000000-0005-0000-0000-0000E1A80000}"/>
    <cellStyle name="Normal 4 2 2 6 3 3 5" xfId="30471" xr:uid="{00000000-0005-0000-0000-0000DEA80000}"/>
    <cellStyle name="Normal 4 2 2 6 3 4" xfId="9594" xr:uid="{00000000-0005-0000-0000-0000454A0000}"/>
    <cellStyle name="Normal 4 2 2 6 3 4 2" xfId="32243" xr:uid="{00000000-0005-0000-0000-0000E2A80000}"/>
    <cellStyle name="Normal 4 2 2 6 3 5" xfId="22026" xr:uid="{00000000-0005-0000-0000-0000464A0000}"/>
    <cellStyle name="Normal 4 2 2 6 3 5 2" xfId="44474" xr:uid="{00000000-0005-0000-0000-0000E3A80000}"/>
    <cellStyle name="Normal 4 2 2 6 3 6" xfId="22027" xr:uid="{00000000-0005-0000-0000-0000474A0000}"/>
    <cellStyle name="Normal 4 2 2 6 3 6 2" xfId="44475" xr:uid="{00000000-0005-0000-0000-0000E4A80000}"/>
    <cellStyle name="Normal 4 2 2 6 3 7" xfId="28639" xr:uid="{00000000-0005-0000-0000-0000D5A80000}"/>
    <cellStyle name="Normal 4 2 2 6 4" xfId="3575" xr:uid="{00000000-0005-0000-0000-0000484A0000}"/>
    <cellStyle name="Normal 4 2 2 6 4 2" xfId="6994" xr:uid="{00000000-0005-0000-0000-0000494A0000}"/>
    <cellStyle name="Normal 4 2 2 6 4 2 2" xfId="22028" xr:uid="{00000000-0005-0000-0000-00004A4A0000}"/>
    <cellStyle name="Normal 4 2 2 6 4 2 2 2" xfId="44476" xr:uid="{00000000-0005-0000-0000-0000E7A80000}"/>
    <cellStyle name="Normal 4 2 2 6 4 2 3" xfId="22029" xr:uid="{00000000-0005-0000-0000-00004B4A0000}"/>
    <cellStyle name="Normal 4 2 2 6 4 2 3 2" xfId="44477" xr:uid="{00000000-0005-0000-0000-0000E8A80000}"/>
    <cellStyle name="Normal 4 2 2 6 4 2 4" xfId="22030" xr:uid="{00000000-0005-0000-0000-00004C4A0000}"/>
    <cellStyle name="Normal 4 2 2 6 4 2 4 2" xfId="44478" xr:uid="{00000000-0005-0000-0000-0000E9A80000}"/>
    <cellStyle name="Normal 4 2 2 6 4 2 5" xfId="30473" xr:uid="{00000000-0005-0000-0000-0000E6A80000}"/>
    <cellStyle name="Normal 4 2 2 6 4 3" xfId="9596" xr:uid="{00000000-0005-0000-0000-00004D4A0000}"/>
    <cellStyle name="Normal 4 2 2 6 4 3 2" xfId="32245" xr:uid="{00000000-0005-0000-0000-0000EAA80000}"/>
    <cellStyle name="Normal 4 2 2 6 4 4" xfId="22031" xr:uid="{00000000-0005-0000-0000-00004E4A0000}"/>
    <cellStyle name="Normal 4 2 2 6 4 4 2" xfId="44479" xr:uid="{00000000-0005-0000-0000-0000EBA80000}"/>
    <cellStyle name="Normal 4 2 2 6 4 5" xfId="22032" xr:uid="{00000000-0005-0000-0000-00004F4A0000}"/>
    <cellStyle name="Normal 4 2 2 6 4 5 2" xfId="44480" xr:uid="{00000000-0005-0000-0000-0000ECA80000}"/>
    <cellStyle name="Normal 4 2 2 6 4 6" xfId="28641" xr:uid="{00000000-0005-0000-0000-0000E5A80000}"/>
    <cellStyle name="Normal 4 2 2 6 5" xfId="3576" xr:uid="{00000000-0005-0000-0000-0000504A0000}"/>
    <cellStyle name="Normal 4 2 2 6 5 2" xfId="6995" xr:uid="{00000000-0005-0000-0000-0000514A0000}"/>
    <cellStyle name="Normal 4 2 2 6 5 2 2" xfId="22033" xr:uid="{00000000-0005-0000-0000-0000524A0000}"/>
    <cellStyle name="Normal 4 2 2 6 5 2 2 2" xfId="44481" xr:uid="{00000000-0005-0000-0000-0000EFA80000}"/>
    <cellStyle name="Normal 4 2 2 6 5 2 3" xfId="22034" xr:uid="{00000000-0005-0000-0000-0000534A0000}"/>
    <cellStyle name="Normal 4 2 2 6 5 2 3 2" xfId="44482" xr:uid="{00000000-0005-0000-0000-0000F0A80000}"/>
    <cellStyle name="Normal 4 2 2 6 5 2 4" xfId="22035" xr:uid="{00000000-0005-0000-0000-0000544A0000}"/>
    <cellStyle name="Normal 4 2 2 6 5 2 4 2" xfId="44483" xr:uid="{00000000-0005-0000-0000-0000F1A80000}"/>
    <cellStyle name="Normal 4 2 2 6 5 2 5" xfId="30474" xr:uid="{00000000-0005-0000-0000-0000EEA80000}"/>
    <cellStyle name="Normal 4 2 2 6 5 3" xfId="9597" xr:uid="{00000000-0005-0000-0000-0000554A0000}"/>
    <cellStyle name="Normal 4 2 2 6 5 3 2" xfId="32246" xr:uid="{00000000-0005-0000-0000-0000F2A80000}"/>
    <cellStyle name="Normal 4 2 2 6 5 4" xfId="22036" xr:uid="{00000000-0005-0000-0000-0000564A0000}"/>
    <cellStyle name="Normal 4 2 2 6 5 4 2" xfId="44484" xr:uid="{00000000-0005-0000-0000-0000F3A80000}"/>
    <cellStyle name="Normal 4 2 2 6 5 5" xfId="22037" xr:uid="{00000000-0005-0000-0000-0000574A0000}"/>
    <cellStyle name="Normal 4 2 2 6 5 5 2" xfId="44485" xr:uid="{00000000-0005-0000-0000-0000F4A80000}"/>
    <cellStyle name="Normal 4 2 2 6 5 6" xfId="28642" xr:uid="{00000000-0005-0000-0000-0000EDA80000}"/>
    <cellStyle name="Normal 4 2 2 6 6" xfId="6989" xr:uid="{00000000-0005-0000-0000-0000584A0000}"/>
    <cellStyle name="Normal 4 2 2 6 6 2" xfId="22038" xr:uid="{00000000-0005-0000-0000-0000594A0000}"/>
    <cellStyle name="Normal 4 2 2 6 6 2 2" xfId="44486" xr:uid="{00000000-0005-0000-0000-0000F6A80000}"/>
    <cellStyle name="Normal 4 2 2 6 6 3" xfId="22039" xr:uid="{00000000-0005-0000-0000-00005A4A0000}"/>
    <cellStyle name="Normal 4 2 2 6 6 3 2" xfId="44487" xr:uid="{00000000-0005-0000-0000-0000F7A80000}"/>
    <cellStyle name="Normal 4 2 2 6 6 4" xfId="22040" xr:uid="{00000000-0005-0000-0000-00005B4A0000}"/>
    <cellStyle name="Normal 4 2 2 6 6 4 2" xfId="44488" xr:uid="{00000000-0005-0000-0000-0000F8A80000}"/>
    <cellStyle name="Normal 4 2 2 6 6 5" xfId="30468" xr:uid="{00000000-0005-0000-0000-0000F5A80000}"/>
    <cellStyle name="Normal 4 2 2 6 7" xfId="9591" xr:uid="{00000000-0005-0000-0000-00005C4A0000}"/>
    <cellStyle name="Normal 4 2 2 6 7 2" xfId="22041" xr:uid="{00000000-0005-0000-0000-00005D4A0000}"/>
    <cellStyle name="Normal 4 2 2 6 7 2 2" xfId="44489" xr:uid="{00000000-0005-0000-0000-0000FAA80000}"/>
    <cellStyle name="Normal 4 2 2 6 7 3" xfId="22042" xr:uid="{00000000-0005-0000-0000-00005E4A0000}"/>
    <cellStyle name="Normal 4 2 2 6 7 3 2" xfId="44490" xr:uid="{00000000-0005-0000-0000-0000FBA80000}"/>
    <cellStyle name="Normal 4 2 2 6 7 4" xfId="22043" xr:uid="{00000000-0005-0000-0000-00005F4A0000}"/>
    <cellStyle name="Normal 4 2 2 6 7 4 2" xfId="44491" xr:uid="{00000000-0005-0000-0000-0000FCA80000}"/>
    <cellStyle name="Normal 4 2 2 6 7 5" xfId="32240" xr:uid="{00000000-0005-0000-0000-0000F9A80000}"/>
    <cellStyle name="Normal 4 2 2 6 8" xfId="22044" xr:uid="{00000000-0005-0000-0000-0000604A0000}"/>
    <cellStyle name="Normal 4 2 2 6 8 2" xfId="44492" xr:uid="{00000000-0005-0000-0000-0000FDA80000}"/>
    <cellStyle name="Normal 4 2 2 6 9" xfId="22045" xr:uid="{00000000-0005-0000-0000-0000614A0000}"/>
    <cellStyle name="Normal 4 2 2 6 9 2" xfId="44493" xr:uid="{00000000-0005-0000-0000-0000FEA80000}"/>
    <cellStyle name="Normal 4 2 2 7" xfId="3577" xr:uid="{00000000-0005-0000-0000-0000624A0000}"/>
    <cellStyle name="Normal 4 2 2 7 2" xfId="3578" xr:uid="{00000000-0005-0000-0000-0000634A0000}"/>
    <cellStyle name="Normal 4 2 2 7 2 2" xfId="6997" xr:uid="{00000000-0005-0000-0000-0000644A0000}"/>
    <cellStyle name="Normal 4 2 2 7 2 2 2" xfId="22046" xr:uid="{00000000-0005-0000-0000-0000654A0000}"/>
    <cellStyle name="Normal 4 2 2 7 2 2 2 2" xfId="44494" xr:uid="{00000000-0005-0000-0000-000002A90000}"/>
    <cellStyle name="Normal 4 2 2 7 2 2 3" xfId="22047" xr:uid="{00000000-0005-0000-0000-0000664A0000}"/>
    <cellStyle name="Normal 4 2 2 7 2 2 3 2" xfId="44495" xr:uid="{00000000-0005-0000-0000-000003A90000}"/>
    <cellStyle name="Normal 4 2 2 7 2 2 4" xfId="22048" xr:uid="{00000000-0005-0000-0000-0000674A0000}"/>
    <cellStyle name="Normal 4 2 2 7 2 2 4 2" xfId="44496" xr:uid="{00000000-0005-0000-0000-000004A90000}"/>
    <cellStyle name="Normal 4 2 2 7 2 2 5" xfId="30476" xr:uid="{00000000-0005-0000-0000-000001A90000}"/>
    <cellStyle name="Normal 4 2 2 7 2 3" xfId="9599" xr:uid="{00000000-0005-0000-0000-0000684A0000}"/>
    <cellStyle name="Normal 4 2 2 7 2 3 2" xfId="22049" xr:uid="{00000000-0005-0000-0000-0000694A0000}"/>
    <cellStyle name="Normal 4 2 2 7 2 3 2 2" xfId="44497" xr:uid="{00000000-0005-0000-0000-000006A90000}"/>
    <cellStyle name="Normal 4 2 2 7 2 3 3" xfId="22050" xr:uid="{00000000-0005-0000-0000-00006A4A0000}"/>
    <cellStyle name="Normal 4 2 2 7 2 3 3 2" xfId="44498" xr:uid="{00000000-0005-0000-0000-000007A90000}"/>
    <cellStyle name="Normal 4 2 2 7 2 3 4" xfId="22051" xr:uid="{00000000-0005-0000-0000-00006B4A0000}"/>
    <cellStyle name="Normal 4 2 2 7 2 3 4 2" xfId="44499" xr:uid="{00000000-0005-0000-0000-000008A90000}"/>
    <cellStyle name="Normal 4 2 2 7 2 3 5" xfId="32248" xr:uid="{00000000-0005-0000-0000-000005A90000}"/>
    <cellStyle name="Normal 4 2 2 7 2 4" xfId="22052" xr:uid="{00000000-0005-0000-0000-00006C4A0000}"/>
    <cellStyle name="Normal 4 2 2 7 2 4 2" xfId="44500" xr:uid="{00000000-0005-0000-0000-000009A90000}"/>
    <cellStyle name="Normal 4 2 2 7 2 5" xfId="22053" xr:uid="{00000000-0005-0000-0000-00006D4A0000}"/>
    <cellStyle name="Normal 4 2 2 7 2 5 2" xfId="44501" xr:uid="{00000000-0005-0000-0000-00000AA90000}"/>
    <cellStyle name="Normal 4 2 2 7 2 6" xfId="22054" xr:uid="{00000000-0005-0000-0000-00006E4A0000}"/>
    <cellStyle name="Normal 4 2 2 7 2 6 2" xfId="44502" xr:uid="{00000000-0005-0000-0000-00000BA90000}"/>
    <cellStyle name="Normal 4 2 2 7 2 7" xfId="28644" xr:uid="{00000000-0005-0000-0000-000000A90000}"/>
    <cellStyle name="Normal 4 2 2 7 3" xfId="6996" xr:uid="{00000000-0005-0000-0000-00006F4A0000}"/>
    <cellStyle name="Normal 4 2 2 7 3 2" xfId="22055" xr:uid="{00000000-0005-0000-0000-0000704A0000}"/>
    <cellStyle name="Normal 4 2 2 7 3 2 2" xfId="44503" xr:uid="{00000000-0005-0000-0000-00000DA90000}"/>
    <cellStyle name="Normal 4 2 2 7 3 3" xfId="22056" xr:uid="{00000000-0005-0000-0000-0000714A0000}"/>
    <cellStyle name="Normal 4 2 2 7 3 3 2" xfId="44504" xr:uid="{00000000-0005-0000-0000-00000EA90000}"/>
    <cellStyle name="Normal 4 2 2 7 3 4" xfId="22057" xr:uid="{00000000-0005-0000-0000-0000724A0000}"/>
    <cellStyle name="Normal 4 2 2 7 3 4 2" xfId="44505" xr:uid="{00000000-0005-0000-0000-00000FA90000}"/>
    <cellStyle name="Normal 4 2 2 7 3 5" xfId="30475" xr:uid="{00000000-0005-0000-0000-00000CA90000}"/>
    <cellStyle name="Normal 4 2 2 7 4" xfId="9598" xr:uid="{00000000-0005-0000-0000-0000734A0000}"/>
    <cellStyle name="Normal 4 2 2 7 4 2" xfId="22058" xr:uid="{00000000-0005-0000-0000-0000744A0000}"/>
    <cellStyle name="Normal 4 2 2 7 4 2 2" xfId="44506" xr:uid="{00000000-0005-0000-0000-000011A90000}"/>
    <cellStyle name="Normal 4 2 2 7 4 3" xfId="22059" xr:uid="{00000000-0005-0000-0000-0000754A0000}"/>
    <cellStyle name="Normal 4 2 2 7 4 3 2" xfId="44507" xr:uid="{00000000-0005-0000-0000-000012A90000}"/>
    <cellStyle name="Normal 4 2 2 7 4 4" xfId="22060" xr:uid="{00000000-0005-0000-0000-0000764A0000}"/>
    <cellStyle name="Normal 4 2 2 7 4 4 2" xfId="44508" xr:uid="{00000000-0005-0000-0000-000013A90000}"/>
    <cellStyle name="Normal 4 2 2 7 4 5" xfId="32247" xr:uid="{00000000-0005-0000-0000-000010A90000}"/>
    <cellStyle name="Normal 4 2 2 7 5" xfId="22061" xr:uid="{00000000-0005-0000-0000-0000774A0000}"/>
    <cellStyle name="Normal 4 2 2 7 5 2" xfId="44509" xr:uid="{00000000-0005-0000-0000-000014A90000}"/>
    <cellStyle name="Normal 4 2 2 7 6" xfId="22062" xr:uid="{00000000-0005-0000-0000-0000784A0000}"/>
    <cellStyle name="Normal 4 2 2 7 6 2" xfId="44510" xr:uid="{00000000-0005-0000-0000-000015A90000}"/>
    <cellStyle name="Normal 4 2 2 7 7" xfId="22063" xr:uid="{00000000-0005-0000-0000-0000794A0000}"/>
    <cellStyle name="Normal 4 2 2 7 7 2" xfId="44511" xr:uid="{00000000-0005-0000-0000-000016A90000}"/>
    <cellStyle name="Normal 4 2 2 7 8" xfId="28643" xr:uid="{00000000-0005-0000-0000-0000FFA80000}"/>
    <cellStyle name="Normal 4 2 2 8" xfId="3579" xr:uid="{00000000-0005-0000-0000-00007A4A0000}"/>
    <cellStyle name="Normal 4 2 2 8 2" xfId="3580" xr:uid="{00000000-0005-0000-0000-00007B4A0000}"/>
    <cellStyle name="Normal 4 2 2 8 2 2" xfId="6999" xr:uid="{00000000-0005-0000-0000-00007C4A0000}"/>
    <cellStyle name="Normal 4 2 2 8 2 2 2" xfId="22064" xr:uid="{00000000-0005-0000-0000-00007D4A0000}"/>
    <cellStyle name="Normal 4 2 2 8 2 2 2 2" xfId="44512" xr:uid="{00000000-0005-0000-0000-00001AA90000}"/>
    <cellStyle name="Normal 4 2 2 8 2 2 3" xfId="22065" xr:uid="{00000000-0005-0000-0000-00007E4A0000}"/>
    <cellStyle name="Normal 4 2 2 8 2 2 3 2" xfId="44513" xr:uid="{00000000-0005-0000-0000-00001BA90000}"/>
    <cellStyle name="Normal 4 2 2 8 2 2 4" xfId="22066" xr:uid="{00000000-0005-0000-0000-00007F4A0000}"/>
    <cellStyle name="Normal 4 2 2 8 2 2 4 2" xfId="44514" xr:uid="{00000000-0005-0000-0000-00001CA90000}"/>
    <cellStyle name="Normal 4 2 2 8 2 2 5" xfId="30478" xr:uid="{00000000-0005-0000-0000-000019A90000}"/>
    <cellStyle name="Normal 4 2 2 8 2 3" xfId="9601" xr:uid="{00000000-0005-0000-0000-0000804A0000}"/>
    <cellStyle name="Normal 4 2 2 8 2 3 2" xfId="32250" xr:uid="{00000000-0005-0000-0000-00001DA90000}"/>
    <cellStyle name="Normal 4 2 2 8 2 4" xfId="22067" xr:uid="{00000000-0005-0000-0000-0000814A0000}"/>
    <cellStyle name="Normal 4 2 2 8 2 4 2" xfId="44515" xr:uid="{00000000-0005-0000-0000-00001EA90000}"/>
    <cellStyle name="Normal 4 2 2 8 2 5" xfId="22068" xr:uid="{00000000-0005-0000-0000-0000824A0000}"/>
    <cellStyle name="Normal 4 2 2 8 2 5 2" xfId="44516" xr:uid="{00000000-0005-0000-0000-00001FA90000}"/>
    <cellStyle name="Normal 4 2 2 8 2 6" xfId="28646" xr:uid="{00000000-0005-0000-0000-000018A90000}"/>
    <cellStyle name="Normal 4 2 2 8 3" xfId="6998" xr:uid="{00000000-0005-0000-0000-0000834A0000}"/>
    <cellStyle name="Normal 4 2 2 8 3 2" xfId="22069" xr:uid="{00000000-0005-0000-0000-0000844A0000}"/>
    <cellStyle name="Normal 4 2 2 8 3 2 2" xfId="44517" xr:uid="{00000000-0005-0000-0000-000021A90000}"/>
    <cellStyle name="Normal 4 2 2 8 3 3" xfId="22070" xr:uid="{00000000-0005-0000-0000-0000854A0000}"/>
    <cellStyle name="Normal 4 2 2 8 3 3 2" xfId="44518" xr:uid="{00000000-0005-0000-0000-000022A90000}"/>
    <cellStyle name="Normal 4 2 2 8 3 4" xfId="22071" xr:uid="{00000000-0005-0000-0000-0000864A0000}"/>
    <cellStyle name="Normal 4 2 2 8 3 4 2" xfId="44519" xr:uid="{00000000-0005-0000-0000-000023A90000}"/>
    <cellStyle name="Normal 4 2 2 8 3 5" xfId="30477" xr:uid="{00000000-0005-0000-0000-000020A90000}"/>
    <cellStyle name="Normal 4 2 2 8 4" xfId="9600" xr:uid="{00000000-0005-0000-0000-0000874A0000}"/>
    <cellStyle name="Normal 4 2 2 8 4 2" xfId="22072" xr:uid="{00000000-0005-0000-0000-0000884A0000}"/>
    <cellStyle name="Normal 4 2 2 8 4 2 2" xfId="44520" xr:uid="{00000000-0005-0000-0000-000025A90000}"/>
    <cellStyle name="Normal 4 2 2 8 4 3" xfId="22073" xr:uid="{00000000-0005-0000-0000-0000894A0000}"/>
    <cellStyle name="Normal 4 2 2 8 4 3 2" xfId="44521" xr:uid="{00000000-0005-0000-0000-000026A90000}"/>
    <cellStyle name="Normal 4 2 2 8 4 4" xfId="22074" xr:uid="{00000000-0005-0000-0000-00008A4A0000}"/>
    <cellStyle name="Normal 4 2 2 8 4 4 2" xfId="44522" xr:uid="{00000000-0005-0000-0000-000027A90000}"/>
    <cellStyle name="Normal 4 2 2 8 4 5" xfId="32249" xr:uid="{00000000-0005-0000-0000-000024A90000}"/>
    <cellStyle name="Normal 4 2 2 8 5" xfId="22075" xr:uid="{00000000-0005-0000-0000-00008B4A0000}"/>
    <cellStyle name="Normal 4 2 2 8 5 2" xfId="44523" xr:uid="{00000000-0005-0000-0000-000028A90000}"/>
    <cellStyle name="Normal 4 2 2 8 6" xfId="22076" xr:uid="{00000000-0005-0000-0000-00008C4A0000}"/>
    <cellStyle name="Normal 4 2 2 8 6 2" xfId="44524" xr:uid="{00000000-0005-0000-0000-000029A90000}"/>
    <cellStyle name="Normal 4 2 2 8 7" xfId="22077" xr:uid="{00000000-0005-0000-0000-00008D4A0000}"/>
    <cellStyle name="Normal 4 2 2 8 7 2" xfId="44525" xr:uid="{00000000-0005-0000-0000-00002AA90000}"/>
    <cellStyle name="Normal 4 2 2 8 8" xfId="28645" xr:uid="{00000000-0005-0000-0000-000017A90000}"/>
    <cellStyle name="Normal 4 2 2 9" xfId="22078" xr:uid="{00000000-0005-0000-0000-00008E4A0000}"/>
    <cellStyle name="Normal 4 2 2 9 2" xfId="22079" xr:uid="{00000000-0005-0000-0000-00008F4A0000}"/>
    <cellStyle name="Normal 4 2 2 9 3" xfId="22080" xr:uid="{00000000-0005-0000-0000-0000904A0000}"/>
    <cellStyle name="Normal 4 2 2 9 3 2" xfId="22081" xr:uid="{00000000-0005-0000-0000-0000914A0000}"/>
    <cellStyle name="Normal 4 2 2 9 3 2 2" xfId="44528" xr:uid="{00000000-0005-0000-0000-00002DA90000}"/>
    <cellStyle name="Normal 4 2 2 9 3 3" xfId="22082" xr:uid="{00000000-0005-0000-0000-0000924A0000}"/>
    <cellStyle name="Normal 4 2 2 9 3 3 2" xfId="44529" xr:uid="{00000000-0005-0000-0000-00002EA90000}"/>
    <cellStyle name="Normal 4 2 2 9 3 4" xfId="44527" xr:uid="{00000000-0005-0000-0000-00002CA90000}"/>
    <cellStyle name="Normal 4 2 2 9 4" xfId="44526" xr:uid="{00000000-0005-0000-0000-00002BA90000}"/>
    <cellStyle name="Normal 4 2 3" xfId="3581" xr:uid="{00000000-0005-0000-0000-0000934A0000}"/>
    <cellStyle name="Normal 4 2 3 10" xfId="22083" xr:uid="{00000000-0005-0000-0000-0000944A0000}"/>
    <cellStyle name="Normal 4 2 3 10 2" xfId="44530" xr:uid="{00000000-0005-0000-0000-00002FA90000}"/>
    <cellStyle name="Normal 4 2 3 11" xfId="22084" xr:uid="{00000000-0005-0000-0000-0000954A0000}"/>
    <cellStyle name="Normal 4 2 3 11 2" xfId="44531" xr:uid="{00000000-0005-0000-0000-000030A90000}"/>
    <cellStyle name="Normal 4 2 3 2" xfId="3582" xr:uid="{00000000-0005-0000-0000-0000964A0000}"/>
    <cellStyle name="Normal 4 2 3 2 10" xfId="9602" xr:uid="{00000000-0005-0000-0000-0000974A0000}"/>
    <cellStyle name="Normal 4 2 3 2 10 2" xfId="22085" xr:uid="{00000000-0005-0000-0000-0000984A0000}"/>
    <cellStyle name="Normal 4 2 3 2 10 2 2" xfId="44532" xr:uid="{00000000-0005-0000-0000-000033A90000}"/>
    <cellStyle name="Normal 4 2 3 2 10 3" xfId="22086" xr:uid="{00000000-0005-0000-0000-0000994A0000}"/>
    <cellStyle name="Normal 4 2 3 2 10 3 2" xfId="44533" xr:uid="{00000000-0005-0000-0000-000034A90000}"/>
    <cellStyle name="Normal 4 2 3 2 10 4" xfId="22087" xr:uid="{00000000-0005-0000-0000-00009A4A0000}"/>
    <cellStyle name="Normal 4 2 3 2 10 4 2" xfId="44534" xr:uid="{00000000-0005-0000-0000-000035A90000}"/>
    <cellStyle name="Normal 4 2 3 2 10 5" xfId="32251" xr:uid="{00000000-0005-0000-0000-000032A90000}"/>
    <cellStyle name="Normal 4 2 3 2 11" xfId="22088" xr:uid="{00000000-0005-0000-0000-00009B4A0000}"/>
    <cellStyle name="Normal 4 2 3 2 11 2" xfId="44535" xr:uid="{00000000-0005-0000-0000-000036A90000}"/>
    <cellStyle name="Normal 4 2 3 2 12" xfId="22089" xr:uid="{00000000-0005-0000-0000-00009C4A0000}"/>
    <cellStyle name="Normal 4 2 3 2 12 2" xfId="44536" xr:uid="{00000000-0005-0000-0000-000037A90000}"/>
    <cellStyle name="Normal 4 2 3 2 13" xfId="22090" xr:uid="{00000000-0005-0000-0000-00009D4A0000}"/>
    <cellStyle name="Normal 4 2 3 2 13 2" xfId="44537" xr:uid="{00000000-0005-0000-0000-000038A90000}"/>
    <cellStyle name="Normal 4 2 3 2 14" xfId="28647" xr:uid="{00000000-0005-0000-0000-000031A90000}"/>
    <cellStyle name="Normal 4 2 3 2 2" xfId="3583" xr:uid="{00000000-0005-0000-0000-00009E4A0000}"/>
    <cellStyle name="Normal 4 2 3 2 2 10" xfId="22091" xr:uid="{00000000-0005-0000-0000-00009F4A0000}"/>
    <cellStyle name="Normal 4 2 3 2 2 10 2" xfId="44538" xr:uid="{00000000-0005-0000-0000-00003AA90000}"/>
    <cellStyle name="Normal 4 2 3 2 2 11" xfId="28648" xr:uid="{00000000-0005-0000-0000-000039A90000}"/>
    <cellStyle name="Normal 4 2 3 2 2 2" xfId="3584" xr:uid="{00000000-0005-0000-0000-0000A04A0000}"/>
    <cellStyle name="Normal 4 2 3 2 2 2 2" xfId="3585" xr:uid="{00000000-0005-0000-0000-0000A14A0000}"/>
    <cellStyle name="Normal 4 2 3 2 2 2 2 2" xfId="7003" xr:uid="{00000000-0005-0000-0000-0000A24A0000}"/>
    <cellStyle name="Normal 4 2 3 2 2 2 2 2 2" xfId="22092" xr:uid="{00000000-0005-0000-0000-0000A34A0000}"/>
    <cellStyle name="Normal 4 2 3 2 2 2 2 2 2 2" xfId="44539" xr:uid="{00000000-0005-0000-0000-00003EA90000}"/>
    <cellStyle name="Normal 4 2 3 2 2 2 2 2 3" xfId="22093" xr:uid="{00000000-0005-0000-0000-0000A44A0000}"/>
    <cellStyle name="Normal 4 2 3 2 2 2 2 2 3 2" xfId="44540" xr:uid="{00000000-0005-0000-0000-00003FA90000}"/>
    <cellStyle name="Normal 4 2 3 2 2 2 2 2 4" xfId="22094" xr:uid="{00000000-0005-0000-0000-0000A54A0000}"/>
    <cellStyle name="Normal 4 2 3 2 2 2 2 2 4 2" xfId="44541" xr:uid="{00000000-0005-0000-0000-000040A90000}"/>
    <cellStyle name="Normal 4 2 3 2 2 2 2 2 5" xfId="30482" xr:uid="{00000000-0005-0000-0000-00003DA90000}"/>
    <cellStyle name="Normal 4 2 3 2 2 2 2 3" xfId="9605" xr:uid="{00000000-0005-0000-0000-0000A64A0000}"/>
    <cellStyle name="Normal 4 2 3 2 2 2 2 3 2" xfId="32254" xr:uid="{00000000-0005-0000-0000-000041A90000}"/>
    <cellStyle name="Normal 4 2 3 2 2 2 2 4" xfId="22095" xr:uid="{00000000-0005-0000-0000-0000A74A0000}"/>
    <cellStyle name="Normal 4 2 3 2 2 2 2 4 2" xfId="44542" xr:uid="{00000000-0005-0000-0000-000042A90000}"/>
    <cellStyle name="Normal 4 2 3 2 2 2 2 5" xfId="22096" xr:uid="{00000000-0005-0000-0000-0000A84A0000}"/>
    <cellStyle name="Normal 4 2 3 2 2 2 2 5 2" xfId="44543" xr:uid="{00000000-0005-0000-0000-000043A90000}"/>
    <cellStyle name="Normal 4 2 3 2 2 2 2 6" xfId="28650" xr:uid="{00000000-0005-0000-0000-00003CA90000}"/>
    <cellStyle name="Normal 4 2 3 2 2 2 3" xfId="7002" xr:uid="{00000000-0005-0000-0000-0000A94A0000}"/>
    <cellStyle name="Normal 4 2 3 2 2 2 3 2" xfId="22097" xr:uid="{00000000-0005-0000-0000-0000AA4A0000}"/>
    <cellStyle name="Normal 4 2 3 2 2 2 3 2 2" xfId="44544" xr:uid="{00000000-0005-0000-0000-000045A90000}"/>
    <cellStyle name="Normal 4 2 3 2 2 2 3 3" xfId="22098" xr:uid="{00000000-0005-0000-0000-0000AB4A0000}"/>
    <cellStyle name="Normal 4 2 3 2 2 2 3 3 2" xfId="44545" xr:uid="{00000000-0005-0000-0000-000046A90000}"/>
    <cellStyle name="Normal 4 2 3 2 2 2 3 4" xfId="22099" xr:uid="{00000000-0005-0000-0000-0000AC4A0000}"/>
    <cellStyle name="Normal 4 2 3 2 2 2 3 4 2" xfId="44546" xr:uid="{00000000-0005-0000-0000-000047A90000}"/>
    <cellStyle name="Normal 4 2 3 2 2 2 3 5" xfId="30481" xr:uid="{00000000-0005-0000-0000-000044A90000}"/>
    <cellStyle name="Normal 4 2 3 2 2 2 4" xfId="9604" xr:uid="{00000000-0005-0000-0000-0000AD4A0000}"/>
    <cellStyle name="Normal 4 2 3 2 2 2 4 2" xfId="22100" xr:uid="{00000000-0005-0000-0000-0000AE4A0000}"/>
    <cellStyle name="Normal 4 2 3 2 2 2 4 2 2" xfId="44547" xr:uid="{00000000-0005-0000-0000-000049A90000}"/>
    <cellStyle name="Normal 4 2 3 2 2 2 4 3" xfId="22101" xr:uid="{00000000-0005-0000-0000-0000AF4A0000}"/>
    <cellStyle name="Normal 4 2 3 2 2 2 4 3 2" xfId="44548" xr:uid="{00000000-0005-0000-0000-00004AA90000}"/>
    <cellStyle name="Normal 4 2 3 2 2 2 4 4" xfId="22102" xr:uid="{00000000-0005-0000-0000-0000B04A0000}"/>
    <cellStyle name="Normal 4 2 3 2 2 2 4 4 2" xfId="44549" xr:uid="{00000000-0005-0000-0000-00004BA90000}"/>
    <cellStyle name="Normal 4 2 3 2 2 2 4 5" xfId="32253" xr:uid="{00000000-0005-0000-0000-000048A90000}"/>
    <cellStyle name="Normal 4 2 3 2 2 2 5" xfId="22103" xr:uid="{00000000-0005-0000-0000-0000B14A0000}"/>
    <cellStyle name="Normal 4 2 3 2 2 2 5 2" xfId="44550" xr:uid="{00000000-0005-0000-0000-00004CA90000}"/>
    <cellStyle name="Normal 4 2 3 2 2 2 6" xfId="22104" xr:uid="{00000000-0005-0000-0000-0000B24A0000}"/>
    <cellStyle name="Normal 4 2 3 2 2 2 6 2" xfId="44551" xr:uid="{00000000-0005-0000-0000-00004DA90000}"/>
    <cellStyle name="Normal 4 2 3 2 2 2 7" xfId="22105" xr:uid="{00000000-0005-0000-0000-0000B34A0000}"/>
    <cellStyle name="Normal 4 2 3 2 2 2 7 2" xfId="44552" xr:uid="{00000000-0005-0000-0000-00004EA90000}"/>
    <cellStyle name="Normal 4 2 3 2 2 2 8" xfId="28649" xr:uid="{00000000-0005-0000-0000-00003BA90000}"/>
    <cellStyle name="Normal 4 2 3 2 2 3" xfId="3586" xr:uid="{00000000-0005-0000-0000-0000B44A0000}"/>
    <cellStyle name="Normal 4 2 3 2 2 3 2" xfId="3587" xr:uid="{00000000-0005-0000-0000-0000B54A0000}"/>
    <cellStyle name="Normal 4 2 3 2 2 3 2 2" xfId="7005" xr:uid="{00000000-0005-0000-0000-0000B64A0000}"/>
    <cellStyle name="Normal 4 2 3 2 2 3 2 2 2" xfId="22106" xr:uid="{00000000-0005-0000-0000-0000B74A0000}"/>
    <cellStyle name="Normal 4 2 3 2 2 3 2 2 2 2" xfId="44553" xr:uid="{00000000-0005-0000-0000-000052A90000}"/>
    <cellStyle name="Normal 4 2 3 2 2 3 2 2 3" xfId="22107" xr:uid="{00000000-0005-0000-0000-0000B84A0000}"/>
    <cellStyle name="Normal 4 2 3 2 2 3 2 2 3 2" xfId="44554" xr:uid="{00000000-0005-0000-0000-000053A90000}"/>
    <cellStyle name="Normal 4 2 3 2 2 3 2 2 4" xfId="22108" xr:uid="{00000000-0005-0000-0000-0000B94A0000}"/>
    <cellStyle name="Normal 4 2 3 2 2 3 2 2 4 2" xfId="44555" xr:uid="{00000000-0005-0000-0000-000054A90000}"/>
    <cellStyle name="Normal 4 2 3 2 2 3 2 2 5" xfId="30484" xr:uid="{00000000-0005-0000-0000-000051A90000}"/>
    <cellStyle name="Normal 4 2 3 2 2 3 2 3" xfId="9607" xr:uid="{00000000-0005-0000-0000-0000BA4A0000}"/>
    <cellStyle name="Normal 4 2 3 2 2 3 2 3 2" xfId="32256" xr:uid="{00000000-0005-0000-0000-000055A90000}"/>
    <cellStyle name="Normal 4 2 3 2 2 3 2 4" xfId="22109" xr:uid="{00000000-0005-0000-0000-0000BB4A0000}"/>
    <cellStyle name="Normal 4 2 3 2 2 3 2 4 2" xfId="44556" xr:uid="{00000000-0005-0000-0000-000056A90000}"/>
    <cellStyle name="Normal 4 2 3 2 2 3 2 5" xfId="22110" xr:uid="{00000000-0005-0000-0000-0000BC4A0000}"/>
    <cellStyle name="Normal 4 2 3 2 2 3 2 5 2" xfId="44557" xr:uid="{00000000-0005-0000-0000-000057A90000}"/>
    <cellStyle name="Normal 4 2 3 2 2 3 2 6" xfId="28652" xr:uid="{00000000-0005-0000-0000-000050A90000}"/>
    <cellStyle name="Normal 4 2 3 2 2 3 3" xfId="7004" xr:uid="{00000000-0005-0000-0000-0000BD4A0000}"/>
    <cellStyle name="Normal 4 2 3 2 2 3 3 2" xfId="22111" xr:uid="{00000000-0005-0000-0000-0000BE4A0000}"/>
    <cellStyle name="Normal 4 2 3 2 2 3 3 2 2" xfId="44558" xr:uid="{00000000-0005-0000-0000-000059A90000}"/>
    <cellStyle name="Normal 4 2 3 2 2 3 3 3" xfId="22112" xr:uid="{00000000-0005-0000-0000-0000BF4A0000}"/>
    <cellStyle name="Normal 4 2 3 2 2 3 3 3 2" xfId="44559" xr:uid="{00000000-0005-0000-0000-00005AA90000}"/>
    <cellStyle name="Normal 4 2 3 2 2 3 3 4" xfId="22113" xr:uid="{00000000-0005-0000-0000-0000C04A0000}"/>
    <cellStyle name="Normal 4 2 3 2 2 3 3 4 2" xfId="44560" xr:uid="{00000000-0005-0000-0000-00005BA90000}"/>
    <cellStyle name="Normal 4 2 3 2 2 3 3 5" xfId="30483" xr:uid="{00000000-0005-0000-0000-000058A90000}"/>
    <cellStyle name="Normal 4 2 3 2 2 3 4" xfId="9606" xr:uid="{00000000-0005-0000-0000-0000C14A0000}"/>
    <cellStyle name="Normal 4 2 3 2 2 3 4 2" xfId="32255" xr:uid="{00000000-0005-0000-0000-00005CA90000}"/>
    <cellStyle name="Normal 4 2 3 2 2 3 5" xfId="22114" xr:uid="{00000000-0005-0000-0000-0000C24A0000}"/>
    <cellStyle name="Normal 4 2 3 2 2 3 5 2" xfId="44561" xr:uid="{00000000-0005-0000-0000-00005DA90000}"/>
    <cellStyle name="Normal 4 2 3 2 2 3 6" xfId="22115" xr:uid="{00000000-0005-0000-0000-0000C34A0000}"/>
    <cellStyle name="Normal 4 2 3 2 2 3 6 2" xfId="44562" xr:uid="{00000000-0005-0000-0000-00005EA90000}"/>
    <cellStyle name="Normal 4 2 3 2 2 3 7" xfId="28651" xr:uid="{00000000-0005-0000-0000-00004FA90000}"/>
    <cellStyle name="Normal 4 2 3 2 2 4" xfId="3588" xr:uid="{00000000-0005-0000-0000-0000C44A0000}"/>
    <cellStyle name="Normal 4 2 3 2 2 4 2" xfId="7006" xr:uid="{00000000-0005-0000-0000-0000C54A0000}"/>
    <cellStyle name="Normal 4 2 3 2 2 4 2 2" xfId="22116" xr:uid="{00000000-0005-0000-0000-0000C64A0000}"/>
    <cellStyle name="Normal 4 2 3 2 2 4 2 2 2" xfId="44563" xr:uid="{00000000-0005-0000-0000-000061A90000}"/>
    <cellStyle name="Normal 4 2 3 2 2 4 2 3" xfId="22117" xr:uid="{00000000-0005-0000-0000-0000C74A0000}"/>
    <cellStyle name="Normal 4 2 3 2 2 4 2 3 2" xfId="44564" xr:uid="{00000000-0005-0000-0000-000062A90000}"/>
    <cellStyle name="Normal 4 2 3 2 2 4 2 4" xfId="22118" xr:uid="{00000000-0005-0000-0000-0000C84A0000}"/>
    <cellStyle name="Normal 4 2 3 2 2 4 2 4 2" xfId="44565" xr:uid="{00000000-0005-0000-0000-000063A90000}"/>
    <cellStyle name="Normal 4 2 3 2 2 4 2 5" xfId="30485" xr:uid="{00000000-0005-0000-0000-000060A90000}"/>
    <cellStyle name="Normal 4 2 3 2 2 4 3" xfId="9608" xr:uid="{00000000-0005-0000-0000-0000C94A0000}"/>
    <cellStyle name="Normal 4 2 3 2 2 4 3 2" xfId="32257" xr:uid="{00000000-0005-0000-0000-000064A90000}"/>
    <cellStyle name="Normal 4 2 3 2 2 4 4" xfId="22119" xr:uid="{00000000-0005-0000-0000-0000CA4A0000}"/>
    <cellStyle name="Normal 4 2 3 2 2 4 4 2" xfId="44566" xr:uid="{00000000-0005-0000-0000-000065A90000}"/>
    <cellStyle name="Normal 4 2 3 2 2 4 5" xfId="22120" xr:uid="{00000000-0005-0000-0000-0000CB4A0000}"/>
    <cellStyle name="Normal 4 2 3 2 2 4 5 2" xfId="44567" xr:uid="{00000000-0005-0000-0000-000066A90000}"/>
    <cellStyle name="Normal 4 2 3 2 2 4 6" xfId="28653" xr:uid="{00000000-0005-0000-0000-00005FA90000}"/>
    <cellStyle name="Normal 4 2 3 2 2 5" xfId="3589" xr:uid="{00000000-0005-0000-0000-0000CC4A0000}"/>
    <cellStyle name="Normal 4 2 3 2 2 5 2" xfId="7007" xr:uid="{00000000-0005-0000-0000-0000CD4A0000}"/>
    <cellStyle name="Normal 4 2 3 2 2 5 2 2" xfId="22121" xr:uid="{00000000-0005-0000-0000-0000CE4A0000}"/>
    <cellStyle name="Normal 4 2 3 2 2 5 2 2 2" xfId="44568" xr:uid="{00000000-0005-0000-0000-000069A90000}"/>
    <cellStyle name="Normal 4 2 3 2 2 5 2 3" xfId="22122" xr:uid="{00000000-0005-0000-0000-0000CF4A0000}"/>
    <cellStyle name="Normal 4 2 3 2 2 5 2 3 2" xfId="44569" xr:uid="{00000000-0005-0000-0000-00006AA90000}"/>
    <cellStyle name="Normal 4 2 3 2 2 5 2 4" xfId="22123" xr:uid="{00000000-0005-0000-0000-0000D04A0000}"/>
    <cellStyle name="Normal 4 2 3 2 2 5 2 4 2" xfId="44570" xr:uid="{00000000-0005-0000-0000-00006BA90000}"/>
    <cellStyle name="Normal 4 2 3 2 2 5 2 5" xfId="30486" xr:uid="{00000000-0005-0000-0000-000068A90000}"/>
    <cellStyle name="Normal 4 2 3 2 2 5 3" xfId="9609" xr:uid="{00000000-0005-0000-0000-0000D14A0000}"/>
    <cellStyle name="Normal 4 2 3 2 2 5 3 2" xfId="32258" xr:uid="{00000000-0005-0000-0000-00006CA90000}"/>
    <cellStyle name="Normal 4 2 3 2 2 5 4" xfId="22124" xr:uid="{00000000-0005-0000-0000-0000D24A0000}"/>
    <cellStyle name="Normal 4 2 3 2 2 5 4 2" xfId="44571" xr:uid="{00000000-0005-0000-0000-00006DA90000}"/>
    <cellStyle name="Normal 4 2 3 2 2 5 5" xfId="22125" xr:uid="{00000000-0005-0000-0000-0000D34A0000}"/>
    <cellStyle name="Normal 4 2 3 2 2 5 5 2" xfId="44572" xr:uid="{00000000-0005-0000-0000-00006EA90000}"/>
    <cellStyle name="Normal 4 2 3 2 2 5 6" xfId="28654" xr:uid="{00000000-0005-0000-0000-000067A90000}"/>
    <cellStyle name="Normal 4 2 3 2 2 6" xfId="7001" xr:uid="{00000000-0005-0000-0000-0000D44A0000}"/>
    <cellStyle name="Normal 4 2 3 2 2 6 2" xfId="22126" xr:uid="{00000000-0005-0000-0000-0000D54A0000}"/>
    <cellStyle name="Normal 4 2 3 2 2 6 2 2" xfId="44573" xr:uid="{00000000-0005-0000-0000-000070A90000}"/>
    <cellStyle name="Normal 4 2 3 2 2 6 3" xfId="22127" xr:uid="{00000000-0005-0000-0000-0000D64A0000}"/>
    <cellStyle name="Normal 4 2 3 2 2 6 3 2" xfId="44574" xr:uid="{00000000-0005-0000-0000-000071A90000}"/>
    <cellStyle name="Normal 4 2 3 2 2 6 4" xfId="22128" xr:uid="{00000000-0005-0000-0000-0000D74A0000}"/>
    <cellStyle name="Normal 4 2 3 2 2 6 4 2" xfId="44575" xr:uid="{00000000-0005-0000-0000-000072A90000}"/>
    <cellStyle name="Normal 4 2 3 2 2 6 5" xfId="30480" xr:uid="{00000000-0005-0000-0000-00006FA90000}"/>
    <cellStyle name="Normal 4 2 3 2 2 7" xfId="9603" xr:uid="{00000000-0005-0000-0000-0000D84A0000}"/>
    <cellStyle name="Normal 4 2 3 2 2 7 2" xfId="22129" xr:uid="{00000000-0005-0000-0000-0000D94A0000}"/>
    <cellStyle name="Normal 4 2 3 2 2 7 2 2" xfId="44576" xr:uid="{00000000-0005-0000-0000-000074A90000}"/>
    <cellStyle name="Normal 4 2 3 2 2 7 3" xfId="22130" xr:uid="{00000000-0005-0000-0000-0000DA4A0000}"/>
    <cellStyle name="Normal 4 2 3 2 2 7 3 2" xfId="44577" xr:uid="{00000000-0005-0000-0000-000075A90000}"/>
    <cellStyle name="Normal 4 2 3 2 2 7 4" xfId="22131" xr:uid="{00000000-0005-0000-0000-0000DB4A0000}"/>
    <cellStyle name="Normal 4 2 3 2 2 7 4 2" xfId="44578" xr:uid="{00000000-0005-0000-0000-000076A90000}"/>
    <cellStyle name="Normal 4 2 3 2 2 7 5" xfId="32252" xr:uid="{00000000-0005-0000-0000-000073A90000}"/>
    <cellStyle name="Normal 4 2 3 2 2 8" xfId="22132" xr:uid="{00000000-0005-0000-0000-0000DC4A0000}"/>
    <cellStyle name="Normal 4 2 3 2 2 8 2" xfId="44579" xr:uid="{00000000-0005-0000-0000-000077A90000}"/>
    <cellStyle name="Normal 4 2 3 2 2 9" xfId="22133" xr:uid="{00000000-0005-0000-0000-0000DD4A0000}"/>
    <cellStyle name="Normal 4 2 3 2 2 9 2" xfId="44580" xr:uid="{00000000-0005-0000-0000-000078A90000}"/>
    <cellStyle name="Normal 4 2 3 2 3" xfId="3590" xr:uid="{00000000-0005-0000-0000-0000DE4A0000}"/>
    <cellStyle name="Normal 4 2 3 2 3 2" xfId="3591" xr:uid="{00000000-0005-0000-0000-0000DF4A0000}"/>
    <cellStyle name="Normal 4 2 3 2 3 2 2" xfId="7009" xr:uid="{00000000-0005-0000-0000-0000E04A0000}"/>
    <cellStyle name="Normal 4 2 3 2 3 2 2 2" xfId="22134" xr:uid="{00000000-0005-0000-0000-0000E14A0000}"/>
    <cellStyle name="Normal 4 2 3 2 3 2 2 2 2" xfId="44581" xr:uid="{00000000-0005-0000-0000-00007CA90000}"/>
    <cellStyle name="Normal 4 2 3 2 3 2 2 3" xfId="22135" xr:uid="{00000000-0005-0000-0000-0000E24A0000}"/>
    <cellStyle name="Normal 4 2 3 2 3 2 2 3 2" xfId="44582" xr:uid="{00000000-0005-0000-0000-00007DA90000}"/>
    <cellStyle name="Normal 4 2 3 2 3 2 2 4" xfId="22136" xr:uid="{00000000-0005-0000-0000-0000E34A0000}"/>
    <cellStyle name="Normal 4 2 3 2 3 2 2 4 2" xfId="44583" xr:uid="{00000000-0005-0000-0000-00007EA90000}"/>
    <cellStyle name="Normal 4 2 3 2 3 2 2 5" xfId="30488" xr:uid="{00000000-0005-0000-0000-00007BA90000}"/>
    <cellStyle name="Normal 4 2 3 2 3 2 3" xfId="9611" xr:uid="{00000000-0005-0000-0000-0000E44A0000}"/>
    <cellStyle name="Normal 4 2 3 2 3 2 3 2" xfId="22137" xr:uid="{00000000-0005-0000-0000-0000E54A0000}"/>
    <cellStyle name="Normal 4 2 3 2 3 2 3 2 2" xfId="44584" xr:uid="{00000000-0005-0000-0000-000080A90000}"/>
    <cellStyle name="Normal 4 2 3 2 3 2 3 3" xfId="22138" xr:uid="{00000000-0005-0000-0000-0000E64A0000}"/>
    <cellStyle name="Normal 4 2 3 2 3 2 3 3 2" xfId="44585" xr:uid="{00000000-0005-0000-0000-000081A90000}"/>
    <cellStyle name="Normal 4 2 3 2 3 2 3 4" xfId="22139" xr:uid="{00000000-0005-0000-0000-0000E74A0000}"/>
    <cellStyle name="Normal 4 2 3 2 3 2 3 4 2" xfId="44586" xr:uid="{00000000-0005-0000-0000-000082A90000}"/>
    <cellStyle name="Normal 4 2 3 2 3 2 3 5" xfId="32260" xr:uid="{00000000-0005-0000-0000-00007FA90000}"/>
    <cellStyle name="Normal 4 2 3 2 3 2 4" xfId="22140" xr:uid="{00000000-0005-0000-0000-0000E84A0000}"/>
    <cellStyle name="Normal 4 2 3 2 3 2 4 2" xfId="44587" xr:uid="{00000000-0005-0000-0000-000083A90000}"/>
    <cellStyle name="Normal 4 2 3 2 3 2 5" xfId="22141" xr:uid="{00000000-0005-0000-0000-0000E94A0000}"/>
    <cellStyle name="Normal 4 2 3 2 3 2 5 2" xfId="44588" xr:uid="{00000000-0005-0000-0000-000084A90000}"/>
    <cellStyle name="Normal 4 2 3 2 3 2 6" xfId="22142" xr:uid="{00000000-0005-0000-0000-0000EA4A0000}"/>
    <cellStyle name="Normal 4 2 3 2 3 2 6 2" xfId="44589" xr:uid="{00000000-0005-0000-0000-000085A90000}"/>
    <cellStyle name="Normal 4 2 3 2 3 2 7" xfId="28656" xr:uid="{00000000-0005-0000-0000-00007AA90000}"/>
    <cellStyle name="Normal 4 2 3 2 3 3" xfId="7008" xr:uid="{00000000-0005-0000-0000-0000EB4A0000}"/>
    <cellStyle name="Normal 4 2 3 2 3 3 2" xfId="22143" xr:uid="{00000000-0005-0000-0000-0000EC4A0000}"/>
    <cellStyle name="Normal 4 2 3 2 3 3 2 2" xfId="44590" xr:uid="{00000000-0005-0000-0000-000087A90000}"/>
    <cellStyle name="Normal 4 2 3 2 3 3 3" xfId="22144" xr:uid="{00000000-0005-0000-0000-0000ED4A0000}"/>
    <cellStyle name="Normal 4 2 3 2 3 3 3 2" xfId="44591" xr:uid="{00000000-0005-0000-0000-000088A90000}"/>
    <cellStyle name="Normal 4 2 3 2 3 3 4" xfId="22145" xr:uid="{00000000-0005-0000-0000-0000EE4A0000}"/>
    <cellStyle name="Normal 4 2 3 2 3 3 4 2" xfId="44592" xr:uid="{00000000-0005-0000-0000-000089A90000}"/>
    <cellStyle name="Normal 4 2 3 2 3 3 5" xfId="30487" xr:uid="{00000000-0005-0000-0000-000086A90000}"/>
    <cellStyle name="Normal 4 2 3 2 3 4" xfId="9610" xr:uid="{00000000-0005-0000-0000-0000EF4A0000}"/>
    <cellStyle name="Normal 4 2 3 2 3 4 2" xfId="22146" xr:uid="{00000000-0005-0000-0000-0000F04A0000}"/>
    <cellStyle name="Normal 4 2 3 2 3 4 2 2" xfId="44593" xr:uid="{00000000-0005-0000-0000-00008BA90000}"/>
    <cellStyle name="Normal 4 2 3 2 3 4 3" xfId="22147" xr:uid="{00000000-0005-0000-0000-0000F14A0000}"/>
    <cellStyle name="Normal 4 2 3 2 3 4 3 2" xfId="44594" xr:uid="{00000000-0005-0000-0000-00008CA90000}"/>
    <cellStyle name="Normal 4 2 3 2 3 4 4" xfId="22148" xr:uid="{00000000-0005-0000-0000-0000F24A0000}"/>
    <cellStyle name="Normal 4 2 3 2 3 4 4 2" xfId="44595" xr:uid="{00000000-0005-0000-0000-00008DA90000}"/>
    <cellStyle name="Normal 4 2 3 2 3 4 5" xfId="32259" xr:uid="{00000000-0005-0000-0000-00008AA90000}"/>
    <cellStyle name="Normal 4 2 3 2 3 5" xfId="22149" xr:uid="{00000000-0005-0000-0000-0000F34A0000}"/>
    <cellStyle name="Normal 4 2 3 2 3 5 2" xfId="44596" xr:uid="{00000000-0005-0000-0000-00008EA90000}"/>
    <cellStyle name="Normal 4 2 3 2 3 6" xfId="22150" xr:uid="{00000000-0005-0000-0000-0000F44A0000}"/>
    <cellStyle name="Normal 4 2 3 2 3 6 2" xfId="44597" xr:uid="{00000000-0005-0000-0000-00008FA90000}"/>
    <cellStyle name="Normal 4 2 3 2 3 7" xfId="22151" xr:uid="{00000000-0005-0000-0000-0000F54A0000}"/>
    <cellStyle name="Normal 4 2 3 2 3 7 2" xfId="44598" xr:uid="{00000000-0005-0000-0000-000090A90000}"/>
    <cellStyle name="Normal 4 2 3 2 3 8" xfId="28655" xr:uid="{00000000-0005-0000-0000-000079A90000}"/>
    <cellStyle name="Normal 4 2 3 2 4" xfId="3592" xr:uid="{00000000-0005-0000-0000-0000F64A0000}"/>
    <cellStyle name="Normal 4 2 3 2 4 2" xfId="3593" xr:uid="{00000000-0005-0000-0000-0000F74A0000}"/>
    <cellStyle name="Normal 4 2 3 2 4 2 2" xfId="7011" xr:uid="{00000000-0005-0000-0000-0000F84A0000}"/>
    <cellStyle name="Normal 4 2 3 2 4 2 2 2" xfId="22152" xr:uid="{00000000-0005-0000-0000-0000F94A0000}"/>
    <cellStyle name="Normal 4 2 3 2 4 2 2 2 2" xfId="44599" xr:uid="{00000000-0005-0000-0000-000094A90000}"/>
    <cellStyle name="Normal 4 2 3 2 4 2 2 3" xfId="22153" xr:uid="{00000000-0005-0000-0000-0000FA4A0000}"/>
    <cellStyle name="Normal 4 2 3 2 4 2 2 3 2" xfId="44600" xr:uid="{00000000-0005-0000-0000-000095A90000}"/>
    <cellStyle name="Normal 4 2 3 2 4 2 2 4" xfId="22154" xr:uid="{00000000-0005-0000-0000-0000FB4A0000}"/>
    <cellStyle name="Normal 4 2 3 2 4 2 2 4 2" xfId="44601" xr:uid="{00000000-0005-0000-0000-000096A90000}"/>
    <cellStyle name="Normal 4 2 3 2 4 2 2 5" xfId="30490" xr:uid="{00000000-0005-0000-0000-000093A90000}"/>
    <cellStyle name="Normal 4 2 3 2 4 2 3" xfId="9613" xr:uid="{00000000-0005-0000-0000-0000FC4A0000}"/>
    <cellStyle name="Normal 4 2 3 2 4 2 3 2" xfId="22155" xr:uid="{00000000-0005-0000-0000-0000FD4A0000}"/>
    <cellStyle name="Normal 4 2 3 2 4 2 3 2 2" xfId="44602" xr:uid="{00000000-0005-0000-0000-000098A90000}"/>
    <cellStyle name="Normal 4 2 3 2 4 2 3 3" xfId="22156" xr:uid="{00000000-0005-0000-0000-0000FE4A0000}"/>
    <cellStyle name="Normal 4 2 3 2 4 2 3 3 2" xfId="44603" xr:uid="{00000000-0005-0000-0000-000099A90000}"/>
    <cellStyle name="Normal 4 2 3 2 4 2 3 4" xfId="22157" xr:uid="{00000000-0005-0000-0000-0000FF4A0000}"/>
    <cellStyle name="Normal 4 2 3 2 4 2 3 4 2" xfId="44604" xr:uid="{00000000-0005-0000-0000-00009AA90000}"/>
    <cellStyle name="Normal 4 2 3 2 4 2 3 5" xfId="32262" xr:uid="{00000000-0005-0000-0000-000097A90000}"/>
    <cellStyle name="Normal 4 2 3 2 4 2 4" xfId="22158" xr:uid="{00000000-0005-0000-0000-0000004B0000}"/>
    <cellStyle name="Normal 4 2 3 2 4 2 4 2" xfId="44605" xr:uid="{00000000-0005-0000-0000-00009BA90000}"/>
    <cellStyle name="Normal 4 2 3 2 4 2 5" xfId="22159" xr:uid="{00000000-0005-0000-0000-0000014B0000}"/>
    <cellStyle name="Normal 4 2 3 2 4 2 5 2" xfId="44606" xr:uid="{00000000-0005-0000-0000-00009CA90000}"/>
    <cellStyle name="Normal 4 2 3 2 4 2 6" xfId="22160" xr:uid="{00000000-0005-0000-0000-0000024B0000}"/>
    <cellStyle name="Normal 4 2 3 2 4 2 6 2" xfId="44607" xr:uid="{00000000-0005-0000-0000-00009DA90000}"/>
    <cellStyle name="Normal 4 2 3 2 4 2 7" xfId="28658" xr:uid="{00000000-0005-0000-0000-000092A90000}"/>
    <cellStyle name="Normal 4 2 3 2 4 3" xfId="7010" xr:uid="{00000000-0005-0000-0000-0000034B0000}"/>
    <cellStyle name="Normal 4 2 3 2 4 3 2" xfId="22161" xr:uid="{00000000-0005-0000-0000-0000044B0000}"/>
    <cellStyle name="Normal 4 2 3 2 4 3 2 2" xfId="44608" xr:uid="{00000000-0005-0000-0000-00009FA90000}"/>
    <cellStyle name="Normal 4 2 3 2 4 3 3" xfId="22162" xr:uid="{00000000-0005-0000-0000-0000054B0000}"/>
    <cellStyle name="Normal 4 2 3 2 4 3 3 2" xfId="44609" xr:uid="{00000000-0005-0000-0000-0000A0A90000}"/>
    <cellStyle name="Normal 4 2 3 2 4 3 4" xfId="22163" xr:uid="{00000000-0005-0000-0000-0000064B0000}"/>
    <cellStyle name="Normal 4 2 3 2 4 3 4 2" xfId="44610" xr:uid="{00000000-0005-0000-0000-0000A1A90000}"/>
    <cellStyle name="Normal 4 2 3 2 4 3 5" xfId="30489" xr:uid="{00000000-0005-0000-0000-00009EA90000}"/>
    <cellStyle name="Normal 4 2 3 2 4 4" xfId="9612" xr:uid="{00000000-0005-0000-0000-0000074B0000}"/>
    <cellStyle name="Normal 4 2 3 2 4 4 2" xfId="22164" xr:uid="{00000000-0005-0000-0000-0000084B0000}"/>
    <cellStyle name="Normal 4 2 3 2 4 4 2 2" xfId="44611" xr:uid="{00000000-0005-0000-0000-0000A3A90000}"/>
    <cellStyle name="Normal 4 2 3 2 4 4 3" xfId="22165" xr:uid="{00000000-0005-0000-0000-0000094B0000}"/>
    <cellStyle name="Normal 4 2 3 2 4 4 3 2" xfId="44612" xr:uid="{00000000-0005-0000-0000-0000A4A90000}"/>
    <cellStyle name="Normal 4 2 3 2 4 4 4" xfId="22166" xr:uid="{00000000-0005-0000-0000-00000A4B0000}"/>
    <cellStyle name="Normal 4 2 3 2 4 4 4 2" xfId="44613" xr:uid="{00000000-0005-0000-0000-0000A5A90000}"/>
    <cellStyle name="Normal 4 2 3 2 4 4 5" xfId="32261" xr:uid="{00000000-0005-0000-0000-0000A2A90000}"/>
    <cellStyle name="Normal 4 2 3 2 4 5" xfId="22167" xr:uid="{00000000-0005-0000-0000-00000B4B0000}"/>
    <cellStyle name="Normal 4 2 3 2 4 5 2" xfId="44614" xr:uid="{00000000-0005-0000-0000-0000A6A90000}"/>
    <cellStyle name="Normal 4 2 3 2 4 6" xfId="22168" xr:uid="{00000000-0005-0000-0000-00000C4B0000}"/>
    <cellStyle name="Normal 4 2 3 2 4 6 2" xfId="44615" xr:uid="{00000000-0005-0000-0000-0000A7A90000}"/>
    <cellStyle name="Normal 4 2 3 2 4 7" xfId="22169" xr:uid="{00000000-0005-0000-0000-00000D4B0000}"/>
    <cellStyle name="Normal 4 2 3 2 4 7 2" xfId="44616" xr:uid="{00000000-0005-0000-0000-0000A8A90000}"/>
    <cellStyle name="Normal 4 2 3 2 4 8" xfId="28657" xr:uid="{00000000-0005-0000-0000-000091A90000}"/>
    <cellStyle name="Normal 4 2 3 2 5" xfId="3594" xr:uid="{00000000-0005-0000-0000-00000E4B0000}"/>
    <cellStyle name="Normal 4 2 3 2 5 2" xfId="3595" xr:uid="{00000000-0005-0000-0000-00000F4B0000}"/>
    <cellStyle name="Normal 4 2 3 2 5 2 2" xfId="7013" xr:uid="{00000000-0005-0000-0000-0000104B0000}"/>
    <cellStyle name="Normal 4 2 3 2 5 2 2 2" xfId="22170" xr:uid="{00000000-0005-0000-0000-0000114B0000}"/>
    <cellStyle name="Normal 4 2 3 2 5 2 2 2 2" xfId="44617" xr:uid="{00000000-0005-0000-0000-0000ACA90000}"/>
    <cellStyle name="Normal 4 2 3 2 5 2 2 3" xfId="22171" xr:uid="{00000000-0005-0000-0000-0000124B0000}"/>
    <cellStyle name="Normal 4 2 3 2 5 2 2 3 2" xfId="44618" xr:uid="{00000000-0005-0000-0000-0000ADA90000}"/>
    <cellStyle name="Normal 4 2 3 2 5 2 2 4" xfId="22172" xr:uid="{00000000-0005-0000-0000-0000134B0000}"/>
    <cellStyle name="Normal 4 2 3 2 5 2 2 4 2" xfId="44619" xr:uid="{00000000-0005-0000-0000-0000AEA90000}"/>
    <cellStyle name="Normal 4 2 3 2 5 2 2 5" xfId="30492" xr:uid="{00000000-0005-0000-0000-0000ABA90000}"/>
    <cellStyle name="Normal 4 2 3 2 5 2 3" xfId="9615" xr:uid="{00000000-0005-0000-0000-0000144B0000}"/>
    <cellStyle name="Normal 4 2 3 2 5 2 3 2" xfId="32264" xr:uid="{00000000-0005-0000-0000-0000AFA90000}"/>
    <cellStyle name="Normal 4 2 3 2 5 2 4" xfId="22173" xr:uid="{00000000-0005-0000-0000-0000154B0000}"/>
    <cellStyle name="Normal 4 2 3 2 5 2 4 2" xfId="44620" xr:uid="{00000000-0005-0000-0000-0000B0A90000}"/>
    <cellStyle name="Normal 4 2 3 2 5 2 5" xfId="22174" xr:uid="{00000000-0005-0000-0000-0000164B0000}"/>
    <cellStyle name="Normal 4 2 3 2 5 2 5 2" xfId="44621" xr:uid="{00000000-0005-0000-0000-0000B1A90000}"/>
    <cellStyle name="Normal 4 2 3 2 5 2 6" xfId="28660" xr:uid="{00000000-0005-0000-0000-0000AAA90000}"/>
    <cellStyle name="Normal 4 2 3 2 5 3" xfId="7012" xr:uid="{00000000-0005-0000-0000-0000174B0000}"/>
    <cellStyle name="Normal 4 2 3 2 5 3 2" xfId="22175" xr:uid="{00000000-0005-0000-0000-0000184B0000}"/>
    <cellStyle name="Normal 4 2 3 2 5 3 2 2" xfId="44622" xr:uid="{00000000-0005-0000-0000-0000B3A90000}"/>
    <cellStyle name="Normal 4 2 3 2 5 3 3" xfId="22176" xr:uid="{00000000-0005-0000-0000-0000194B0000}"/>
    <cellStyle name="Normal 4 2 3 2 5 3 3 2" xfId="44623" xr:uid="{00000000-0005-0000-0000-0000B4A90000}"/>
    <cellStyle name="Normal 4 2 3 2 5 3 4" xfId="22177" xr:uid="{00000000-0005-0000-0000-00001A4B0000}"/>
    <cellStyle name="Normal 4 2 3 2 5 3 4 2" xfId="44624" xr:uid="{00000000-0005-0000-0000-0000B5A90000}"/>
    <cellStyle name="Normal 4 2 3 2 5 3 5" xfId="30491" xr:uid="{00000000-0005-0000-0000-0000B2A90000}"/>
    <cellStyle name="Normal 4 2 3 2 5 4" xfId="9614" xr:uid="{00000000-0005-0000-0000-00001B4B0000}"/>
    <cellStyle name="Normal 4 2 3 2 5 4 2" xfId="22178" xr:uid="{00000000-0005-0000-0000-00001C4B0000}"/>
    <cellStyle name="Normal 4 2 3 2 5 4 2 2" xfId="44625" xr:uid="{00000000-0005-0000-0000-0000B7A90000}"/>
    <cellStyle name="Normal 4 2 3 2 5 4 3" xfId="22179" xr:uid="{00000000-0005-0000-0000-00001D4B0000}"/>
    <cellStyle name="Normal 4 2 3 2 5 4 3 2" xfId="44626" xr:uid="{00000000-0005-0000-0000-0000B8A90000}"/>
    <cellStyle name="Normal 4 2 3 2 5 4 4" xfId="22180" xr:uid="{00000000-0005-0000-0000-00001E4B0000}"/>
    <cellStyle name="Normal 4 2 3 2 5 4 4 2" xfId="44627" xr:uid="{00000000-0005-0000-0000-0000B9A90000}"/>
    <cellStyle name="Normal 4 2 3 2 5 4 5" xfId="32263" xr:uid="{00000000-0005-0000-0000-0000B6A90000}"/>
    <cellStyle name="Normal 4 2 3 2 5 5" xfId="22181" xr:uid="{00000000-0005-0000-0000-00001F4B0000}"/>
    <cellStyle name="Normal 4 2 3 2 5 5 2" xfId="44628" xr:uid="{00000000-0005-0000-0000-0000BAA90000}"/>
    <cellStyle name="Normal 4 2 3 2 5 6" xfId="22182" xr:uid="{00000000-0005-0000-0000-0000204B0000}"/>
    <cellStyle name="Normal 4 2 3 2 5 6 2" xfId="44629" xr:uid="{00000000-0005-0000-0000-0000BBA90000}"/>
    <cellStyle name="Normal 4 2 3 2 5 7" xfId="22183" xr:uid="{00000000-0005-0000-0000-0000214B0000}"/>
    <cellStyle name="Normal 4 2 3 2 5 7 2" xfId="44630" xr:uid="{00000000-0005-0000-0000-0000BCA90000}"/>
    <cellStyle name="Normal 4 2 3 2 5 8" xfId="28659" xr:uid="{00000000-0005-0000-0000-0000A9A90000}"/>
    <cellStyle name="Normal 4 2 3 2 6" xfId="3596" xr:uid="{00000000-0005-0000-0000-0000224B0000}"/>
    <cellStyle name="Normal 4 2 3 2 6 2" xfId="3597" xr:uid="{00000000-0005-0000-0000-0000234B0000}"/>
    <cellStyle name="Normal 4 2 3 2 6 2 2" xfId="7015" xr:uid="{00000000-0005-0000-0000-0000244B0000}"/>
    <cellStyle name="Normal 4 2 3 2 6 2 2 2" xfId="22184" xr:uid="{00000000-0005-0000-0000-0000254B0000}"/>
    <cellStyle name="Normal 4 2 3 2 6 2 2 2 2" xfId="44631" xr:uid="{00000000-0005-0000-0000-0000C0A90000}"/>
    <cellStyle name="Normal 4 2 3 2 6 2 2 3" xfId="22185" xr:uid="{00000000-0005-0000-0000-0000264B0000}"/>
    <cellStyle name="Normal 4 2 3 2 6 2 2 3 2" xfId="44632" xr:uid="{00000000-0005-0000-0000-0000C1A90000}"/>
    <cellStyle name="Normal 4 2 3 2 6 2 2 4" xfId="22186" xr:uid="{00000000-0005-0000-0000-0000274B0000}"/>
    <cellStyle name="Normal 4 2 3 2 6 2 2 4 2" xfId="44633" xr:uid="{00000000-0005-0000-0000-0000C2A90000}"/>
    <cellStyle name="Normal 4 2 3 2 6 2 2 5" xfId="30494" xr:uid="{00000000-0005-0000-0000-0000BFA90000}"/>
    <cellStyle name="Normal 4 2 3 2 6 2 3" xfId="9617" xr:uid="{00000000-0005-0000-0000-0000284B0000}"/>
    <cellStyle name="Normal 4 2 3 2 6 2 3 2" xfId="32266" xr:uid="{00000000-0005-0000-0000-0000C3A90000}"/>
    <cellStyle name="Normal 4 2 3 2 6 2 4" xfId="22187" xr:uid="{00000000-0005-0000-0000-0000294B0000}"/>
    <cellStyle name="Normal 4 2 3 2 6 2 4 2" xfId="44634" xr:uid="{00000000-0005-0000-0000-0000C4A90000}"/>
    <cellStyle name="Normal 4 2 3 2 6 2 5" xfId="22188" xr:uid="{00000000-0005-0000-0000-00002A4B0000}"/>
    <cellStyle name="Normal 4 2 3 2 6 2 5 2" xfId="44635" xr:uid="{00000000-0005-0000-0000-0000C5A90000}"/>
    <cellStyle name="Normal 4 2 3 2 6 2 6" xfId="28662" xr:uid="{00000000-0005-0000-0000-0000BEA90000}"/>
    <cellStyle name="Normal 4 2 3 2 6 3" xfId="7014" xr:uid="{00000000-0005-0000-0000-00002B4B0000}"/>
    <cellStyle name="Normal 4 2 3 2 6 3 2" xfId="22189" xr:uid="{00000000-0005-0000-0000-00002C4B0000}"/>
    <cellStyle name="Normal 4 2 3 2 6 3 2 2" xfId="44636" xr:uid="{00000000-0005-0000-0000-0000C7A90000}"/>
    <cellStyle name="Normal 4 2 3 2 6 3 3" xfId="22190" xr:uid="{00000000-0005-0000-0000-00002D4B0000}"/>
    <cellStyle name="Normal 4 2 3 2 6 3 3 2" xfId="44637" xr:uid="{00000000-0005-0000-0000-0000C8A90000}"/>
    <cellStyle name="Normal 4 2 3 2 6 3 4" xfId="22191" xr:uid="{00000000-0005-0000-0000-00002E4B0000}"/>
    <cellStyle name="Normal 4 2 3 2 6 3 4 2" xfId="44638" xr:uid="{00000000-0005-0000-0000-0000C9A90000}"/>
    <cellStyle name="Normal 4 2 3 2 6 3 5" xfId="30493" xr:uid="{00000000-0005-0000-0000-0000C6A90000}"/>
    <cellStyle name="Normal 4 2 3 2 6 4" xfId="9616" xr:uid="{00000000-0005-0000-0000-00002F4B0000}"/>
    <cellStyle name="Normal 4 2 3 2 6 4 2" xfId="32265" xr:uid="{00000000-0005-0000-0000-0000CAA90000}"/>
    <cellStyle name="Normal 4 2 3 2 6 5" xfId="22192" xr:uid="{00000000-0005-0000-0000-0000304B0000}"/>
    <cellStyle name="Normal 4 2 3 2 6 5 2" xfId="44639" xr:uid="{00000000-0005-0000-0000-0000CBA90000}"/>
    <cellStyle name="Normal 4 2 3 2 6 6" xfId="22193" xr:uid="{00000000-0005-0000-0000-0000314B0000}"/>
    <cellStyle name="Normal 4 2 3 2 6 6 2" xfId="44640" xr:uid="{00000000-0005-0000-0000-0000CCA90000}"/>
    <cellStyle name="Normal 4 2 3 2 6 7" xfId="28661" xr:uid="{00000000-0005-0000-0000-0000BDA90000}"/>
    <cellStyle name="Normal 4 2 3 2 7" xfId="3598" xr:uid="{00000000-0005-0000-0000-0000324B0000}"/>
    <cellStyle name="Normal 4 2 3 2 7 2" xfId="7016" xr:uid="{00000000-0005-0000-0000-0000334B0000}"/>
    <cellStyle name="Normal 4 2 3 2 7 2 2" xfId="22194" xr:uid="{00000000-0005-0000-0000-0000344B0000}"/>
    <cellStyle name="Normal 4 2 3 2 7 2 2 2" xfId="44641" xr:uid="{00000000-0005-0000-0000-0000CFA90000}"/>
    <cellStyle name="Normal 4 2 3 2 7 2 3" xfId="22195" xr:uid="{00000000-0005-0000-0000-0000354B0000}"/>
    <cellStyle name="Normal 4 2 3 2 7 2 3 2" xfId="44642" xr:uid="{00000000-0005-0000-0000-0000D0A90000}"/>
    <cellStyle name="Normal 4 2 3 2 7 2 4" xfId="22196" xr:uid="{00000000-0005-0000-0000-0000364B0000}"/>
    <cellStyle name="Normal 4 2 3 2 7 2 4 2" xfId="44643" xr:uid="{00000000-0005-0000-0000-0000D1A90000}"/>
    <cellStyle name="Normal 4 2 3 2 7 2 5" xfId="30495" xr:uid="{00000000-0005-0000-0000-0000CEA90000}"/>
    <cellStyle name="Normal 4 2 3 2 7 3" xfId="9618" xr:uid="{00000000-0005-0000-0000-0000374B0000}"/>
    <cellStyle name="Normal 4 2 3 2 7 3 2" xfId="32267" xr:uid="{00000000-0005-0000-0000-0000D2A90000}"/>
    <cellStyle name="Normal 4 2 3 2 7 4" xfId="22197" xr:uid="{00000000-0005-0000-0000-0000384B0000}"/>
    <cellStyle name="Normal 4 2 3 2 7 4 2" xfId="44644" xr:uid="{00000000-0005-0000-0000-0000D3A90000}"/>
    <cellStyle name="Normal 4 2 3 2 7 5" xfId="22198" xr:uid="{00000000-0005-0000-0000-0000394B0000}"/>
    <cellStyle name="Normal 4 2 3 2 7 5 2" xfId="44645" xr:uid="{00000000-0005-0000-0000-0000D4A90000}"/>
    <cellStyle name="Normal 4 2 3 2 7 6" xfId="28663" xr:uid="{00000000-0005-0000-0000-0000CDA90000}"/>
    <cellStyle name="Normal 4 2 3 2 8" xfId="3599" xr:uid="{00000000-0005-0000-0000-00003A4B0000}"/>
    <cellStyle name="Normal 4 2 3 2 8 2" xfId="7017" xr:uid="{00000000-0005-0000-0000-00003B4B0000}"/>
    <cellStyle name="Normal 4 2 3 2 8 2 2" xfId="22199" xr:uid="{00000000-0005-0000-0000-00003C4B0000}"/>
    <cellStyle name="Normal 4 2 3 2 8 2 2 2" xfId="44646" xr:uid="{00000000-0005-0000-0000-0000D7A90000}"/>
    <cellStyle name="Normal 4 2 3 2 8 2 3" xfId="22200" xr:uid="{00000000-0005-0000-0000-00003D4B0000}"/>
    <cellStyle name="Normal 4 2 3 2 8 2 3 2" xfId="44647" xr:uid="{00000000-0005-0000-0000-0000D8A90000}"/>
    <cellStyle name="Normal 4 2 3 2 8 2 4" xfId="22201" xr:uid="{00000000-0005-0000-0000-00003E4B0000}"/>
    <cellStyle name="Normal 4 2 3 2 8 2 4 2" xfId="44648" xr:uid="{00000000-0005-0000-0000-0000D9A90000}"/>
    <cellStyle name="Normal 4 2 3 2 8 2 5" xfId="30496" xr:uid="{00000000-0005-0000-0000-0000D6A90000}"/>
    <cellStyle name="Normal 4 2 3 2 8 3" xfId="9619" xr:uid="{00000000-0005-0000-0000-00003F4B0000}"/>
    <cellStyle name="Normal 4 2 3 2 8 3 2" xfId="32268" xr:uid="{00000000-0005-0000-0000-0000DAA90000}"/>
    <cellStyle name="Normal 4 2 3 2 8 4" xfId="22202" xr:uid="{00000000-0005-0000-0000-0000404B0000}"/>
    <cellStyle name="Normal 4 2 3 2 8 4 2" xfId="44649" xr:uid="{00000000-0005-0000-0000-0000DBA90000}"/>
    <cellStyle name="Normal 4 2 3 2 8 5" xfId="22203" xr:uid="{00000000-0005-0000-0000-0000414B0000}"/>
    <cellStyle name="Normal 4 2 3 2 8 5 2" xfId="44650" xr:uid="{00000000-0005-0000-0000-0000DCA90000}"/>
    <cellStyle name="Normal 4 2 3 2 8 6" xfId="28664" xr:uid="{00000000-0005-0000-0000-0000D5A90000}"/>
    <cellStyle name="Normal 4 2 3 2 9" xfId="7000" xr:uid="{00000000-0005-0000-0000-0000424B0000}"/>
    <cellStyle name="Normal 4 2 3 2 9 2" xfId="22204" xr:uid="{00000000-0005-0000-0000-0000434B0000}"/>
    <cellStyle name="Normal 4 2 3 2 9 2 2" xfId="44651" xr:uid="{00000000-0005-0000-0000-0000DEA90000}"/>
    <cellStyle name="Normal 4 2 3 2 9 3" xfId="22205" xr:uid="{00000000-0005-0000-0000-0000444B0000}"/>
    <cellStyle name="Normal 4 2 3 2 9 3 2" xfId="44652" xr:uid="{00000000-0005-0000-0000-0000DFA90000}"/>
    <cellStyle name="Normal 4 2 3 2 9 4" xfId="22206" xr:uid="{00000000-0005-0000-0000-0000454B0000}"/>
    <cellStyle name="Normal 4 2 3 2 9 4 2" xfId="44653" xr:uid="{00000000-0005-0000-0000-0000E0A90000}"/>
    <cellStyle name="Normal 4 2 3 2 9 5" xfId="30479" xr:uid="{00000000-0005-0000-0000-0000DDA90000}"/>
    <cellStyle name="Normal 4 2 3 3" xfId="3600" xr:uid="{00000000-0005-0000-0000-0000464B0000}"/>
    <cellStyle name="Normal 4 2 3 3 10" xfId="22207" xr:uid="{00000000-0005-0000-0000-0000474B0000}"/>
    <cellStyle name="Normal 4 2 3 3 10 2" xfId="44654" xr:uid="{00000000-0005-0000-0000-0000E2A90000}"/>
    <cellStyle name="Normal 4 2 3 3 11" xfId="28665" xr:uid="{00000000-0005-0000-0000-0000E1A90000}"/>
    <cellStyle name="Normal 4 2 3 3 2" xfId="3601" xr:uid="{00000000-0005-0000-0000-0000484B0000}"/>
    <cellStyle name="Normal 4 2 3 3 2 2" xfId="3602" xr:uid="{00000000-0005-0000-0000-0000494B0000}"/>
    <cellStyle name="Normal 4 2 3 3 2 2 2" xfId="7020" xr:uid="{00000000-0005-0000-0000-00004A4B0000}"/>
    <cellStyle name="Normal 4 2 3 3 2 2 2 2" xfId="22208" xr:uid="{00000000-0005-0000-0000-00004B4B0000}"/>
    <cellStyle name="Normal 4 2 3 3 2 2 2 2 2" xfId="44655" xr:uid="{00000000-0005-0000-0000-0000E6A90000}"/>
    <cellStyle name="Normal 4 2 3 3 2 2 2 3" xfId="22209" xr:uid="{00000000-0005-0000-0000-00004C4B0000}"/>
    <cellStyle name="Normal 4 2 3 3 2 2 2 3 2" xfId="44656" xr:uid="{00000000-0005-0000-0000-0000E7A90000}"/>
    <cellStyle name="Normal 4 2 3 3 2 2 2 4" xfId="22210" xr:uid="{00000000-0005-0000-0000-00004D4B0000}"/>
    <cellStyle name="Normal 4 2 3 3 2 2 2 4 2" xfId="44657" xr:uid="{00000000-0005-0000-0000-0000E8A90000}"/>
    <cellStyle name="Normal 4 2 3 3 2 2 2 5" xfId="30499" xr:uid="{00000000-0005-0000-0000-0000E5A90000}"/>
    <cellStyle name="Normal 4 2 3 3 2 2 3" xfId="9622" xr:uid="{00000000-0005-0000-0000-00004E4B0000}"/>
    <cellStyle name="Normal 4 2 3 3 2 2 3 2" xfId="32271" xr:uid="{00000000-0005-0000-0000-0000E9A90000}"/>
    <cellStyle name="Normal 4 2 3 3 2 2 4" xfId="22211" xr:uid="{00000000-0005-0000-0000-00004F4B0000}"/>
    <cellStyle name="Normal 4 2 3 3 2 2 4 2" xfId="44658" xr:uid="{00000000-0005-0000-0000-0000EAA90000}"/>
    <cellStyle name="Normal 4 2 3 3 2 2 5" xfId="22212" xr:uid="{00000000-0005-0000-0000-0000504B0000}"/>
    <cellStyle name="Normal 4 2 3 3 2 2 5 2" xfId="44659" xr:uid="{00000000-0005-0000-0000-0000EBA90000}"/>
    <cellStyle name="Normal 4 2 3 3 2 2 6" xfId="28667" xr:uid="{00000000-0005-0000-0000-0000E4A90000}"/>
    <cellStyle name="Normal 4 2 3 3 2 3" xfId="7019" xr:uid="{00000000-0005-0000-0000-0000514B0000}"/>
    <cellStyle name="Normal 4 2 3 3 2 3 2" xfId="22213" xr:uid="{00000000-0005-0000-0000-0000524B0000}"/>
    <cellStyle name="Normal 4 2 3 3 2 3 2 2" xfId="44660" xr:uid="{00000000-0005-0000-0000-0000EDA90000}"/>
    <cellStyle name="Normal 4 2 3 3 2 3 3" xfId="22214" xr:uid="{00000000-0005-0000-0000-0000534B0000}"/>
    <cellStyle name="Normal 4 2 3 3 2 3 3 2" xfId="44661" xr:uid="{00000000-0005-0000-0000-0000EEA90000}"/>
    <cellStyle name="Normal 4 2 3 3 2 3 4" xfId="22215" xr:uid="{00000000-0005-0000-0000-0000544B0000}"/>
    <cellStyle name="Normal 4 2 3 3 2 3 4 2" xfId="44662" xr:uid="{00000000-0005-0000-0000-0000EFA90000}"/>
    <cellStyle name="Normal 4 2 3 3 2 3 5" xfId="30498" xr:uid="{00000000-0005-0000-0000-0000ECA90000}"/>
    <cellStyle name="Normal 4 2 3 3 2 4" xfId="9621" xr:uid="{00000000-0005-0000-0000-0000554B0000}"/>
    <cellStyle name="Normal 4 2 3 3 2 4 2" xfId="22216" xr:uid="{00000000-0005-0000-0000-0000564B0000}"/>
    <cellStyle name="Normal 4 2 3 3 2 4 2 2" xfId="44663" xr:uid="{00000000-0005-0000-0000-0000F1A90000}"/>
    <cellStyle name="Normal 4 2 3 3 2 4 3" xfId="22217" xr:uid="{00000000-0005-0000-0000-0000574B0000}"/>
    <cellStyle name="Normal 4 2 3 3 2 4 3 2" xfId="44664" xr:uid="{00000000-0005-0000-0000-0000F2A90000}"/>
    <cellStyle name="Normal 4 2 3 3 2 4 4" xfId="22218" xr:uid="{00000000-0005-0000-0000-0000584B0000}"/>
    <cellStyle name="Normal 4 2 3 3 2 4 4 2" xfId="44665" xr:uid="{00000000-0005-0000-0000-0000F3A90000}"/>
    <cellStyle name="Normal 4 2 3 3 2 4 5" xfId="32270" xr:uid="{00000000-0005-0000-0000-0000F0A90000}"/>
    <cellStyle name="Normal 4 2 3 3 2 5" xfId="22219" xr:uid="{00000000-0005-0000-0000-0000594B0000}"/>
    <cellStyle name="Normal 4 2 3 3 2 5 2" xfId="44666" xr:uid="{00000000-0005-0000-0000-0000F4A90000}"/>
    <cellStyle name="Normal 4 2 3 3 2 6" xfId="22220" xr:uid="{00000000-0005-0000-0000-00005A4B0000}"/>
    <cellStyle name="Normal 4 2 3 3 2 6 2" xfId="44667" xr:uid="{00000000-0005-0000-0000-0000F5A90000}"/>
    <cellStyle name="Normal 4 2 3 3 2 7" xfId="22221" xr:uid="{00000000-0005-0000-0000-00005B4B0000}"/>
    <cellStyle name="Normal 4 2 3 3 2 7 2" xfId="44668" xr:uid="{00000000-0005-0000-0000-0000F6A90000}"/>
    <cellStyle name="Normal 4 2 3 3 2 8" xfId="28666" xr:uid="{00000000-0005-0000-0000-0000E3A90000}"/>
    <cellStyle name="Normal 4 2 3 3 3" xfId="3603" xr:uid="{00000000-0005-0000-0000-00005C4B0000}"/>
    <cellStyle name="Normal 4 2 3 3 3 2" xfId="3604" xr:uid="{00000000-0005-0000-0000-00005D4B0000}"/>
    <cellStyle name="Normal 4 2 3 3 3 2 2" xfId="7022" xr:uid="{00000000-0005-0000-0000-00005E4B0000}"/>
    <cellStyle name="Normal 4 2 3 3 3 2 2 2" xfId="22222" xr:uid="{00000000-0005-0000-0000-00005F4B0000}"/>
    <cellStyle name="Normal 4 2 3 3 3 2 2 2 2" xfId="44669" xr:uid="{00000000-0005-0000-0000-0000FAA90000}"/>
    <cellStyle name="Normal 4 2 3 3 3 2 2 3" xfId="22223" xr:uid="{00000000-0005-0000-0000-0000604B0000}"/>
    <cellStyle name="Normal 4 2 3 3 3 2 2 3 2" xfId="44670" xr:uid="{00000000-0005-0000-0000-0000FBA90000}"/>
    <cellStyle name="Normal 4 2 3 3 3 2 2 4" xfId="22224" xr:uid="{00000000-0005-0000-0000-0000614B0000}"/>
    <cellStyle name="Normal 4 2 3 3 3 2 2 4 2" xfId="44671" xr:uid="{00000000-0005-0000-0000-0000FCA90000}"/>
    <cellStyle name="Normal 4 2 3 3 3 2 2 5" xfId="30501" xr:uid="{00000000-0005-0000-0000-0000F9A90000}"/>
    <cellStyle name="Normal 4 2 3 3 3 2 3" xfId="9624" xr:uid="{00000000-0005-0000-0000-0000624B0000}"/>
    <cellStyle name="Normal 4 2 3 3 3 2 3 2" xfId="32273" xr:uid="{00000000-0005-0000-0000-0000FDA90000}"/>
    <cellStyle name="Normal 4 2 3 3 3 2 4" xfId="22225" xr:uid="{00000000-0005-0000-0000-0000634B0000}"/>
    <cellStyle name="Normal 4 2 3 3 3 2 4 2" xfId="44672" xr:uid="{00000000-0005-0000-0000-0000FEA90000}"/>
    <cellStyle name="Normal 4 2 3 3 3 2 5" xfId="22226" xr:uid="{00000000-0005-0000-0000-0000644B0000}"/>
    <cellStyle name="Normal 4 2 3 3 3 2 5 2" xfId="44673" xr:uid="{00000000-0005-0000-0000-0000FFA90000}"/>
    <cellStyle name="Normal 4 2 3 3 3 2 6" xfId="28669" xr:uid="{00000000-0005-0000-0000-0000F8A90000}"/>
    <cellStyle name="Normal 4 2 3 3 3 3" xfId="7021" xr:uid="{00000000-0005-0000-0000-0000654B0000}"/>
    <cellStyle name="Normal 4 2 3 3 3 3 2" xfId="22227" xr:uid="{00000000-0005-0000-0000-0000664B0000}"/>
    <cellStyle name="Normal 4 2 3 3 3 3 2 2" xfId="44674" xr:uid="{00000000-0005-0000-0000-000001AA0000}"/>
    <cellStyle name="Normal 4 2 3 3 3 3 3" xfId="22228" xr:uid="{00000000-0005-0000-0000-0000674B0000}"/>
    <cellStyle name="Normal 4 2 3 3 3 3 3 2" xfId="44675" xr:uid="{00000000-0005-0000-0000-000002AA0000}"/>
    <cellStyle name="Normal 4 2 3 3 3 3 4" xfId="22229" xr:uid="{00000000-0005-0000-0000-0000684B0000}"/>
    <cellStyle name="Normal 4 2 3 3 3 3 4 2" xfId="44676" xr:uid="{00000000-0005-0000-0000-000003AA0000}"/>
    <cellStyle name="Normal 4 2 3 3 3 3 5" xfId="30500" xr:uid="{00000000-0005-0000-0000-000000AA0000}"/>
    <cellStyle name="Normal 4 2 3 3 3 4" xfId="9623" xr:uid="{00000000-0005-0000-0000-0000694B0000}"/>
    <cellStyle name="Normal 4 2 3 3 3 4 2" xfId="32272" xr:uid="{00000000-0005-0000-0000-000004AA0000}"/>
    <cellStyle name="Normal 4 2 3 3 3 5" xfId="22230" xr:uid="{00000000-0005-0000-0000-00006A4B0000}"/>
    <cellStyle name="Normal 4 2 3 3 3 5 2" xfId="44677" xr:uid="{00000000-0005-0000-0000-000005AA0000}"/>
    <cellStyle name="Normal 4 2 3 3 3 6" xfId="22231" xr:uid="{00000000-0005-0000-0000-00006B4B0000}"/>
    <cellStyle name="Normal 4 2 3 3 3 6 2" xfId="44678" xr:uid="{00000000-0005-0000-0000-000006AA0000}"/>
    <cellStyle name="Normal 4 2 3 3 3 7" xfId="28668" xr:uid="{00000000-0005-0000-0000-0000F7A90000}"/>
    <cellStyle name="Normal 4 2 3 3 4" xfId="3605" xr:uid="{00000000-0005-0000-0000-00006C4B0000}"/>
    <cellStyle name="Normal 4 2 3 3 4 2" xfId="7023" xr:uid="{00000000-0005-0000-0000-00006D4B0000}"/>
    <cellStyle name="Normal 4 2 3 3 4 2 2" xfId="22232" xr:uid="{00000000-0005-0000-0000-00006E4B0000}"/>
    <cellStyle name="Normal 4 2 3 3 4 2 2 2" xfId="44679" xr:uid="{00000000-0005-0000-0000-000009AA0000}"/>
    <cellStyle name="Normal 4 2 3 3 4 2 3" xfId="22233" xr:uid="{00000000-0005-0000-0000-00006F4B0000}"/>
    <cellStyle name="Normal 4 2 3 3 4 2 3 2" xfId="44680" xr:uid="{00000000-0005-0000-0000-00000AAA0000}"/>
    <cellStyle name="Normal 4 2 3 3 4 2 4" xfId="22234" xr:uid="{00000000-0005-0000-0000-0000704B0000}"/>
    <cellStyle name="Normal 4 2 3 3 4 2 4 2" xfId="44681" xr:uid="{00000000-0005-0000-0000-00000BAA0000}"/>
    <cellStyle name="Normal 4 2 3 3 4 2 5" xfId="30502" xr:uid="{00000000-0005-0000-0000-000008AA0000}"/>
    <cellStyle name="Normal 4 2 3 3 4 3" xfId="9625" xr:uid="{00000000-0005-0000-0000-0000714B0000}"/>
    <cellStyle name="Normal 4 2 3 3 4 3 2" xfId="32274" xr:uid="{00000000-0005-0000-0000-00000CAA0000}"/>
    <cellStyle name="Normal 4 2 3 3 4 4" xfId="22235" xr:uid="{00000000-0005-0000-0000-0000724B0000}"/>
    <cellStyle name="Normal 4 2 3 3 4 4 2" xfId="44682" xr:uid="{00000000-0005-0000-0000-00000DAA0000}"/>
    <cellStyle name="Normal 4 2 3 3 4 5" xfId="22236" xr:uid="{00000000-0005-0000-0000-0000734B0000}"/>
    <cellStyle name="Normal 4 2 3 3 4 5 2" xfId="44683" xr:uid="{00000000-0005-0000-0000-00000EAA0000}"/>
    <cellStyle name="Normal 4 2 3 3 4 6" xfId="28670" xr:uid="{00000000-0005-0000-0000-000007AA0000}"/>
    <cellStyle name="Normal 4 2 3 3 5" xfId="3606" xr:uid="{00000000-0005-0000-0000-0000744B0000}"/>
    <cellStyle name="Normal 4 2 3 3 5 2" xfId="7024" xr:uid="{00000000-0005-0000-0000-0000754B0000}"/>
    <cellStyle name="Normal 4 2 3 3 5 2 2" xfId="22237" xr:uid="{00000000-0005-0000-0000-0000764B0000}"/>
    <cellStyle name="Normal 4 2 3 3 5 2 2 2" xfId="44684" xr:uid="{00000000-0005-0000-0000-000011AA0000}"/>
    <cellStyle name="Normal 4 2 3 3 5 2 3" xfId="22238" xr:uid="{00000000-0005-0000-0000-0000774B0000}"/>
    <cellStyle name="Normal 4 2 3 3 5 2 3 2" xfId="44685" xr:uid="{00000000-0005-0000-0000-000012AA0000}"/>
    <cellStyle name="Normal 4 2 3 3 5 2 4" xfId="22239" xr:uid="{00000000-0005-0000-0000-0000784B0000}"/>
    <cellStyle name="Normal 4 2 3 3 5 2 4 2" xfId="44686" xr:uid="{00000000-0005-0000-0000-000013AA0000}"/>
    <cellStyle name="Normal 4 2 3 3 5 2 5" xfId="30503" xr:uid="{00000000-0005-0000-0000-000010AA0000}"/>
    <cellStyle name="Normal 4 2 3 3 5 3" xfId="9626" xr:uid="{00000000-0005-0000-0000-0000794B0000}"/>
    <cellStyle name="Normal 4 2 3 3 5 3 2" xfId="32275" xr:uid="{00000000-0005-0000-0000-000014AA0000}"/>
    <cellStyle name="Normal 4 2 3 3 5 4" xfId="22240" xr:uid="{00000000-0005-0000-0000-00007A4B0000}"/>
    <cellStyle name="Normal 4 2 3 3 5 4 2" xfId="44687" xr:uid="{00000000-0005-0000-0000-000015AA0000}"/>
    <cellStyle name="Normal 4 2 3 3 5 5" xfId="22241" xr:uid="{00000000-0005-0000-0000-00007B4B0000}"/>
    <cellStyle name="Normal 4 2 3 3 5 5 2" xfId="44688" xr:uid="{00000000-0005-0000-0000-000016AA0000}"/>
    <cellStyle name="Normal 4 2 3 3 5 6" xfId="28671" xr:uid="{00000000-0005-0000-0000-00000FAA0000}"/>
    <cellStyle name="Normal 4 2 3 3 6" xfId="7018" xr:uid="{00000000-0005-0000-0000-00007C4B0000}"/>
    <cellStyle name="Normal 4 2 3 3 6 2" xfId="22242" xr:uid="{00000000-0005-0000-0000-00007D4B0000}"/>
    <cellStyle name="Normal 4 2 3 3 6 2 2" xfId="44689" xr:uid="{00000000-0005-0000-0000-000018AA0000}"/>
    <cellStyle name="Normal 4 2 3 3 6 3" xfId="22243" xr:uid="{00000000-0005-0000-0000-00007E4B0000}"/>
    <cellStyle name="Normal 4 2 3 3 6 3 2" xfId="44690" xr:uid="{00000000-0005-0000-0000-000019AA0000}"/>
    <cellStyle name="Normal 4 2 3 3 6 4" xfId="22244" xr:uid="{00000000-0005-0000-0000-00007F4B0000}"/>
    <cellStyle name="Normal 4 2 3 3 6 4 2" xfId="44691" xr:uid="{00000000-0005-0000-0000-00001AAA0000}"/>
    <cellStyle name="Normal 4 2 3 3 6 5" xfId="30497" xr:uid="{00000000-0005-0000-0000-000017AA0000}"/>
    <cellStyle name="Normal 4 2 3 3 7" xfId="9620" xr:uid="{00000000-0005-0000-0000-0000804B0000}"/>
    <cellStyle name="Normal 4 2 3 3 7 2" xfId="22245" xr:uid="{00000000-0005-0000-0000-0000814B0000}"/>
    <cellStyle name="Normal 4 2 3 3 7 2 2" xfId="44692" xr:uid="{00000000-0005-0000-0000-00001CAA0000}"/>
    <cellStyle name="Normal 4 2 3 3 7 3" xfId="22246" xr:uid="{00000000-0005-0000-0000-0000824B0000}"/>
    <cellStyle name="Normal 4 2 3 3 7 3 2" xfId="44693" xr:uid="{00000000-0005-0000-0000-00001DAA0000}"/>
    <cellStyle name="Normal 4 2 3 3 7 4" xfId="22247" xr:uid="{00000000-0005-0000-0000-0000834B0000}"/>
    <cellStyle name="Normal 4 2 3 3 7 4 2" xfId="44694" xr:uid="{00000000-0005-0000-0000-00001EAA0000}"/>
    <cellStyle name="Normal 4 2 3 3 7 5" xfId="32269" xr:uid="{00000000-0005-0000-0000-00001BAA0000}"/>
    <cellStyle name="Normal 4 2 3 3 8" xfId="22248" xr:uid="{00000000-0005-0000-0000-0000844B0000}"/>
    <cellStyle name="Normal 4 2 3 3 8 2" xfId="44695" xr:uid="{00000000-0005-0000-0000-00001FAA0000}"/>
    <cellStyle name="Normal 4 2 3 3 9" xfId="22249" xr:uid="{00000000-0005-0000-0000-0000854B0000}"/>
    <cellStyle name="Normal 4 2 3 3 9 2" xfId="44696" xr:uid="{00000000-0005-0000-0000-000020AA0000}"/>
    <cellStyle name="Normal 4 2 3 4" xfId="3607" xr:uid="{00000000-0005-0000-0000-0000864B0000}"/>
    <cellStyle name="Normal 4 2 3 4 10" xfId="22250" xr:uid="{00000000-0005-0000-0000-0000874B0000}"/>
    <cellStyle name="Normal 4 2 3 4 10 2" xfId="44697" xr:uid="{00000000-0005-0000-0000-000022AA0000}"/>
    <cellStyle name="Normal 4 2 3 4 11" xfId="28672" xr:uid="{00000000-0005-0000-0000-000021AA0000}"/>
    <cellStyle name="Normal 4 2 3 4 2" xfId="3608" xr:uid="{00000000-0005-0000-0000-0000884B0000}"/>
    <cellStyle name="Normal 4 2 3 4 2 2" xfId="3609" xr:uid="{00000000-0005-0000-0000-0000894B0000}"/>
    <cellStyle name="Normal 4 2 3 4 2 2 2" xfId="7027" xr:uid="{00000000-0005-0000-0000-00008A4B0000}"/>
    <cellStyle name="Normal 4 2 3 4 2 2 2 2" xfId="22251" xr:uid="{00000000-0005-0000-0000-00008B4B0000}"/>
    <cellStyle name="Normal 4 2 3 4 2 2 2 2 2" xfId="44698" xr:uid="{00000000-0005-0000-0000-000026AA0000}"/>
    <cellStyle name="Normal 4 2 3 4 2 2 2 3" xfId="22252" xr:uid="{00000000-0005-0000-0000-00008C4B0000}"/>
    <cellStyle name="Normal 4 2 3 4 2 2 2 3 2" xfId="44699" xr:uid="{00000000-0005-0000-0000-000027AA0000}"/>
    <cellStyle name="Normal 4 2 3 4 2 2 2 4" xfId="22253" xr:uid="{00000000-0005-0000-0000-00008D4B0000}"/>
    <cellStyle name="Normal 4 2 3 4 2 2 2 4 2" xfId="44700" xr:uid="{00000000-0005-0000-0000-000028AA0000}"/>
    <cellStyle name="Normal 4 2 3 4 2 2 2 5" xfId="30506" xr:uid="{00000000-0005-0000-0000-000025AA0000}"/>
    <cellStyle name="Normal 4 2 3 4 2 2 3" xfId="9629" xr:uid="{00000000-0005-0000-0000-00008E4B0000}"/>
    <cellStyle name="Normal 4 2 3 4 2 2 3 2" xfId="32278" xr:uid="{00000000-0005-0000-0000-000029AA0000}"/>
    <cellStyle name="Normal 4 2 3 4 2 2 4" xfId="22254" xr:uid="{00000000-0005-0000-0000-00008F4B0000}"/>
    <cellStyle name="Normal 4 2 3 4 2 2 4 2" xfId="44701" xr:uid="{00000000-0005-0000-0000-00002AAA0000}"/>
    <cellStyle name="Normal 4 2 3 4 2 2 5" xfId="22255" xr:uid="{00000000-0005-0000-0000-0000904B0000}"/>
    <cellStyle name="Normal 4 2 3 4 2 2 5 2" xfId="44702" xr:uid="{00000000-0005-0000-0000-00002BAA0000}"/>
    <cellStyle name="Normal 4 2 3 4 2 2 6" xfId="28674" xr:uid="{00000000-0005-0000-0000-000024AA0000}"/>
    <cellStyle name="Normal 4 2 3 4 2 3" xfId="7026" xr:uid="{00000000-0005-0000-0000-0000914B0000}"/>
    <cellStyle name="Normal 4 2 3 4 2 3 2" xfId="22256" xr:uid="{00000000-0005-0000-0000-0000924B0000}"/>
    <cellStyle name="Normal 4 2 3 4 2 3 2 2" xfId="44703" xr:uid="{00000000-0005-0000-0000-00002DAA0000}"/>
    <cellStyle name="Normal 4 2 3 4 2 3 3" xfId="22257" xr:uid="{00000000-0005-0000-0000-0000934B0000}"/>
    <cellStyle name="Normal 4 2 3 4 2 3 3 2" xfId="44704" xr:uid="{00000000-0005-0000-0000-00002EAA0000}"/>
    <cellStyle name="Normal 4 2 3 4 2 3 4" xfId="22258" xr:uid="{00000000-0005-0000-0000-0000944B0000}"/>
    <cellStyle name="Normal 4 2 3 4 2 3 4 2" xfId="44705" xr:uid="{00000000-0005-0000-0000-00002FAA0000}"/>
    <cellStyle name="Normal 4 2 3 4 2 3 5" xfId="30505" xr:uid="{00000000-0005-0000-0000-00002CAA0000}"/>
    <cellStyle name="Normal 4 2 3 4 2 4" xfId="9628" xr:uid="{00000000-0005-0000-0000-0000954B0000}"/>
    <cellStyle name="Normal 4 2 3 4 2 4 2" xfId="22259" xr:uid="{00000000-0005-0000-0000-0000964B0000}"/>
    <cellStyle name="Normal 4 2 3 4 2 4 2 2" xfId="44706" xr:uid="{00000000-0005-0000-0000-000031AA0000}"/>
    <cellStyle name="Normal 4 2 3 4 2 4 3" xfId="22260" xr:uid="{00000000-0005-0000-0000-0000974B0000}"/>
    <cellStyle name="Normal 4 2 3 4 2 4 3 2" xfId="44707" xr:uid="{00000000-0005-0000-0000-000032AA0000}"/>
    <cellStyle name="Normal 4 2 3 4 2 4 4" xfId="22261" xr:uid="{00000000-0005-0000-0000-0000984B0000}"/>
    <cellStyle name="Normal 4 2 3 4 2 4 4 2" xfId="44708" xr:uid="{00000000-0005-0000-0000-000033AA0000}"/>
    <cellStyle name="Normal 4 2 3 4 2 4 5" xfId="32277" xr:uid="{00000000-0005-0000-0000-000030AA0000}"/>
    <cellStyle name="Normal 4 2 3 4 2 5" xfId="22262" xr:uid="{00000000-0005-0000-0000-0000994B0000}"/>
    <cellStyle name="Normal 4 2 3 4 2 5 2" xfId="44709" xr:uid="{00000000-0005-0000-0000-000034AA0000}"/>
    <cellStyle name="Normal 4 2 3 4 2 6" xfId="22263" xr:uid="{00000000-0005-0000-0000-00009A4B0000}"/>
    <cellStyle name="Normal 4 2 3 4 2 6 2" xfId="44710" xr:uid="{00000000-0005-0000-0000-000035AA0000}"/>
    <cellStyle name="Normal 4 2 3 4 2 7" xfId="22264" xr:uid="{00000000-0005-0000-0000-00009B4B0000}"/>
    <cellStyle name="Normal 4 2 3 4 2 7 2" xfId="44711" xr:uid="{00000000-0005-0000-0000-000036AA0000}"/>
    <cellStyle name="Normal 4 2 3 4 2 8" xfId="28673" xr:uid="{00000000-0005-0000-0000-000023AA0000}"/>
    <cellStyle name="Normal 4 2 3 4 3" xfId="3610" xr:uid="{00000000-0005-0000-0000-00009C4B0000}"/>
    <cellStyle name="Normal 4 2 3 4 3 2" xfId="3611" xr:uid="{00000000-0005-0000-0000-00009D4B0000}"/>
    <cellStyle name="Normal 4 2 3 4 3 2 2" xfId="7029" xr:uid="{00000000-0005-0000-0000-00009E4B0000}"/>
    <cellStyle name="Normal 4 2 3 4 3 2 2 2" xfId="22265" xr:uid="{00000000-0005-0000-0000-00009F4B0000}"/>
    <cellStyle name="Normal 4 2 3 4 3 2 2 2 2" xfId="44712" xr:uid="{00000000-0005-0000-0000-00003AAA0000}"/>
    <cellStyle name="Normal 4 2 3 4 3 2 2 3" xfId="22266" xr:uid="{00000000-0005-0000-0000-0000A04B0000}"/>
    <cellStyle name="Normal 4 2 3 4 3 2 2 3 2" xfId="44713" xr:uid="{00000000-0005-0000-0000-00003BAA0000}"/>
    <cellStyle name="Normal 4 2 3 4 3 2 2 4" xfId="22267" xr:uid="{00000000-0005-0000-0000-0000A14B0000}"/>
    <cellStyle name="Normal 4 2 3 4 3 2 2 4 2" xfId="44714" xr:uid="{00000000-0005-0000-0000-00003CAA0000}"/>
    <cellStyle name="Normal 4 2 3 4 3 2 2 5" xfId="30508" xr:uid="{00000000-0005-0000-0000-000039AA0000}"/>
    <cellStyle name="Normal 4 2 3 4 3 2 3" xfId="9631" xr:uid="{00000000-0005-0000-0000-0000A24B0000}"/>
    <cellStyle name="Normal 4 2 3 4 3 2 3 2" xfId="32280" xr:uid="{00000000-0005-0000-0000-00003DAA0000}"/>
    <cellStyle name="Normal 4 2 3 4 3 2 4" xfId="22268" xr:uid="{00000000-0005-0000-0000-0000A34B0000}"/>
    <cellStyle name="Normal 4 2 3 4 3 2 4 2" xfId="44715" xr:uid="{00000000-0005-0000-0000-00003EAA0000}"/>
    <cellStyle name="Normal 4 2 3 4 3 2 5" xfId="22269" xr:uid="{00000000-0005-0000-0000-0000A44B0000}"/>
    <cellStyle name="Normal 4 2 3 4 3 2 5 2" xfId="44716" xr:uid="{00000000-0005-0000-0000-00003FAA0000}"/>
    <cellStyle name="Normal 4 2 3 4 3 2 6" xfId="28676" xr:uid="{00000000-0005-0000-0000-000038AA0000}"/>
    <cellStyle name="Normal 4 2 3 4 3 3" xfId="7028" xr:uid="{00000000-0005-0000-0000-0000A54B0000}"/>
    <cellStyle name="Normal 4 2 3 4 3 3 2" xfId="22270" xr:uid="{00000000-0005-0000-0000-0000A64B0000}"/>
    <cellStyle name="Normal 4 2 3 4 3 3 2 2" xfId="44717" xr:uid="{00000000-0005-0000-0000-000041AA0000}"/>
    <cellStyle name="Normal 4 2 3 4 3 3 3" xfId="22271" xr:uid="{00000000-0005-0000-0000-0000A74B0000}"/>
    <cellStyle name="Normal 4 2 3 4 3 3 3 2" xfId="44718" xr:uid="{00000000-0005-0000-0000-000042AA0000}"/>
    <cellStyle name="Normal 4 2 3 4 3 3 4" xfId="22272" xr:uid="{00000000-0005-0000-0000-0000A84B0000}"/>
    <cellStyle name="Normal 4 2 3 4 3 3 4 2" xfId="44719" xr:uid="{00000000-0005-0000-0000-000043AA0000}"/>
    <cellStyle name="Normal 4 2 3 4 3 3 5" xfId="30507" xr:uid="{00000000-0005-0000-0000-000040AA0000}"/>
    <cellStyle name="Normal 4 2 3 4 3 4" xfId="9630" xr:uid="{00000000-0005-0000-0000-0000A94B0000}"/>
    <cellStyle name="Normal 4 2 3 4 3 4 2" xfId="32279" xr:uid="{00000000-0005-0000-0000-000044AA0000}"/>
    <cellStyle name="Normal 4 2 3 4 3 5" xfId="22273" xr:uid="{00000000-0005-0000-0000-0000AA4B0000}"/>
    <cellStyle name="Normal 4 2 3 4 3 5 2" xfId="44720" xr:uid="{00000000-0005-0000-0000-000045AA0000}"/>
    <cellStyle name="Normal 4 2 3 4 3 6" xfId="22274" xr:uid="{00000000-0005-0000-0000-0000AB4B0000}"/>
    <cellStyle name="Normal 4 2 3 4 3 6 2" xfId="44721" xr:uid="{00000000-0005-0000-0000-000046AA0000}"/>
    <cellStyle name="Normal 4 2 3 4 3 7" xfId="28675" xr:uid="{00000000-0005-0000-0000-000037AA0000}"/>
    <cellStyle name="Normal 4 2 3 4 4" xfId="3612" xr:uid="{00000000-0005-0000-0000-0000AC4B0000}"/>
    <cellStyle name="Normal 4 2 3 4 4 2" xfId="7030" xr:uid="{00000000-0005-0000-0000-0000AD4B0000}"/>
    <cellStyle name="Normal 4 2 3 4 4 2 2" xfId="22275" xr:uid="{00000000-0005-0000-0000-0000AE4B0000}"/>
    <cellStyle name="Normal 4 2 3 4 4 2 2 2" xfId="44722" xr:uid="{00000000-0005-0000-0000-000049AA0000}"/>
    <cellStyle name="Normal 4 2 3 4 4 2 3" xfId="22276" xr:uid="{00000000-0005-0000-0000-0000AF4B0000}"/>
    <cellStyle name="Normal 4 2 3 4 4 2 3 2" xfId="44723" xr:uid="{00000000-0005-0000-0000-00004AAA0000}"/>
    <cellStyle name="Normal 4 2 3 4 4 2 4" xfId="22277" xr:uid="{00000000-0005-0000-0000-0000B04B0000}"/>
    <cellStyle name="Normal 4 2 3 4 4 2 4 2" xfId="44724" xr:uid="{00000000-0005-0000-0000-00004BAA0000}"/>
    <cellStyle name="Normal 4 2 3 4 4 2 5" xfId="30509" xr:uid="{00000000-0005-0000-0000-000048AA0000}"/>
    <cellStyle name="Normal 4 2 3 4 4 3" xfId="9632" xr:uid="{00000000-0005-0000-0000-0000B14B0000}"/>
    <cellStyle name="Normal 4 2 3 4 4 3 2" xfId="32281" xr:uid="{00000000-0005-0000-0000-00004CAA0000}"/>
    <cellStyle name="Normal 4 2 3 4 4 4" xfId="22278" xr:uid="{00000000-0005-0000-0000-0000B24B0000}"/>
    <cellStyle name="Normal 4 2 3 4 4 4 2" xfId="44725" xr:uid="{00000000-0005-0000-0000-00004DAA0000}"/>
    <cellStyle name="Normal 4 2 3 4 4 5" xfId="22279" xr:uid="{00000000-0005-0000-0000-0000B34B0000}"/>
    <cellStyle name="Normal 4 2 3 4 4 5 2" xfId="44726" xr:uid="{00000000-0005-0000-0000-00004EAA0000}"/>
    <cellStyle name="Normal 4 2 3 4 4 6" xfId="28677" xr:uid="{00000000-0005-0000-0000-000047AA0000}"/>
    <cellStyle name="Normal 4 2 3 4 5" xfId="3613" xr:uid="{00000000-0005-0000-0000-0000B44B0000}"/>
    <cellStyle name="Normal 4 2 3 4 5 2" xfId="7031" xr:uid="{00000000-0005-0000-0000-0000B54B0000}"/>
    <cellStyle name="Normal 4 2 3 4 5 2 2" xfId="22280" xr:uid="{00000000-0005-0000-0000-0000B64B0000}"/>
    <cellStyle name="Normal 4 2 3 4 5 2 2 2" xfId="44727" xr:uid="{00000000-0005-0000-0000-000051AA0000}"/>
    <cellStyle name="Normal 4 2 3 4 5 2 3" xfId="22281" xr:uid="{00000000-0005-0000-0000-0000B74B0000}"/>
    <cellStyle name="Normal 4 2 3 4 5 2 3 2" xfId="44728" xr:uid="{00000000-0005-0000-0000-000052AA0000}"/>
    <cellStyle name="Normal 4 2 3 4 5 2 4" xfId="22282" xr:uid="{00000000-0005-0000-0000-0000B84B0000}"/>
    <cellStyle name="Normal 4 2 3 4 5 2 4 2" xfId="44729" xr:uid="{00000000-0005-0000-0000-000053AA0000}"/>
    <cellStyle name="Normal 4 2 3 4 5 2 5" xfId="30510" xr:uid="{00000000-0005-0000-0000-000050AA0000}"/>
    <cellStyle name="Normal 4 2 3 4 5 3" xfId="9633" xr:uid="{00000000-0005-0000-0000-0000B94B0000}"/>
    <cellStyle name="Normal 4 2 3 4 5 3 2" xfId="32282" xr:uid="{00000000-0005-0000-0000-000054AA0000}"/>
    <cellStyle name="Normal 4 2 3 4 5 4" xfId="22283" xr:uid="{00000000-0005-0000-0000-0000BA4B0000}"/>
    <cellStyle name="Normal 4 2 3 4 5 4 2" xfId="44730" xr:uid="{00000000-0005-0000-0000-000055AA0000}"/>
    <cellStyle name="Normal 4 2 3 4 5 5" xfId="22284" xr:uid="{00000000-0005-0000-0000-0000BB4B0000}"/>
    <cellStyle name="Normal 4 2 3 4 5 5 2" xfId="44731" xr:uid="{00000000-0005-0000-0000-000056AA0000}"/>
    <cellStyle name="Normal 4 2 3 4 5 6" xfId="28678" xr:uid="{00000000-0005-0000-0000-00004FAA0000}"/>
    <cellStyle name="Normal 4 2 3 4 6" xfId="7025" xr:uid="{00000000-0005-0000-0000-0000BC4B0000}"/>
    <cellStyle name="Normal 4 2 3 4 6 2" xfId="22285" xr:uid="{00000000-0005-0000-0000-0000BD4B0000}"/>
    <cellStyle name="Normal 4 2 3 4 6 2 2" xfId="44732" xr:uid="{00000000-0005-0000-0000-000058AA0000}"/>
    <cellStyle name="Normal 4 2 3 4 6 3" xfId="22286" xr:uid="{00000000-0005-0000-0000-0000BE4B0000}"/>
    <cellStyle name="Normal 4 2 3 4 6 3 2" xfId="44733" xr:uid="{00000000-0005-0000-0000-000059AA0000}"/>
    <cellStyle name="Normal 4 2 3 4 6 4" xfId="22287" xr:uid="{00000000-0005-0000-0000-0000BF4B0000}"/>
    <cellStyle name="Normal 4 2 3 4 6 4 2" xfId="44734" xr:uid="{00000000-0005-0000-0000-00005AAA0000}"/>
    <cellStyle name="Normal 4 2 3 4 6 5" xfId="30504" xr:uid="{00000000-0005-0000-0000-000057AA0000}"/>
    <cellStyle name="Normal 4 2 3 4 7" xfId="9627" xr:uid="{00000000-0005-0000-0000-0000C04B0000}"/>
    <cellStyle name="Normal 4 2 3 4 7 2" xfId="22288" xr:uid="{00000000-0005-0000-0000-0000C14B0000}"/>
    <cellStyle name="Normal 4 2 3 4 7 2 2" xfId="44735" xr:uid="{00000000-0005-0000-0000-00005CAA0000}"/>
    <cellStyle name="Normal 4 2 3 4 7 3" xfId="22289" xr:uid="{00000000-0005-0000-0000-0000C24B0000}"/>
    <cellStyle name="Normal 4 2 3 4 7 3 2" xfId="44736" xr:uid="{00000000-0005-0000-0000-00005DAA0000}"/>
    <cellStyle name="Normal 4 2 3 4 7 4" xfId="22290" xr:uid="{00000000-0005-0000-0000-0000C34B0000}"/>
    <cellStyle name="Normal 4 2 3 4 7 4 2" xfId="44737" xr:uid="{00000000-0005-0000-0000-00005EAA0000}"/>
    <cellStyle name="Normal 4 2 3 4 7 5" xfId="32276" xr:uid="{00000000-0005-0000-0000-00005BAA0000}"/>
    <cellStyle name="Normal 4 2 3 4 8" xfId="22291" xr:uid="{00000000-0005-0000-0000-0000C44B0000}"/>
    <cellStyle name="Normal 4 2 3 4 8 2" xfId="44738" xr:uid="{00000000-0005-0000-0000-00005FAA0000}"/>
    <cellStyle name="Normal 4 2 3 4 9" xfId="22292" xr:uid="{00000000-0005-0000-0000-0000C54B0000}"/>
    <cellStyle name="Normal 4 2 3 4 9 2" xfId="44739" xr:uid="{00000000-0005-0000-0000-000060AA0000}"/>
    <cellStyle name="Normal 4 2 3 5" xfId="3614" xr:uid="{00000000-0005-0000-0000-0000C64B0000}"/>
    <cellStyle name="Normal 4 2 3 5 2" xfId="3615" xr:uid="{00000000-0005-0000-0000-0000C74B0000}"/>
    <cellStyle name="Normal 4 2 3 5 2 2" xfId="7033" xr:uid="{00000000-0005-0000-0000-0000C84B0000}"/>
    <cellStyle name="Normal 4 2 3 5 2 2 2" xfId="22293" xr:uid="{00000000-0005-0000-0000-0000C94B0000}"/>
    <cellStyle name="Normal 4 2 3 5 2 2 2 2" xfId="44740" xr:uid="{00000000-0005-0000-0000-000064AA0000}"/>
    <cellStyle name="Normal 4 2 3 5 2 2 3" xfId="22294" xr:uid="{00000000-0005-0000-0000-0000CA4B0000}"/>
    <cellStyle name="Normal 4 2 3 5 2 2 3 2" xfId="44741" xr:uid="{00000000-0005-0000-0000-000065AA0000}"/>
    <cellStyle name="Normal 4 2 3 5 2 2 4" xfId="22295" xr:uid="{00000000-0005-0000-0000-0000CB4B0000}"/>
    <cellStyle name="Normal 4 2 3 5 2 2 4 2" xfId="44742" xr:uid="{00000000-0005-0000-0000-000066AA0000}"/>
    <cellStyle name="Normal 4 2 3 5 2 2 5" xfId="30512" xr:uid="{00000000-0005-0000-0000-000063AA0000}"/>
    <cellStyle name="Normal 4 2 3 5 2 3" xfId="9635" xr:uid="{00000000-0005-0000-0000-0000CC4B0000}"/>
    <cellStyle name="Normal 4 2 3 5 2 3 2" xfId="22296" xr:uid="{00000000-0005-0000-0000-0000CD4B0000}"/>
    <cellStyle name="Normal 4 2 3 5 2 3 2 2" xfId="44743" xr:uid="{00000000-0005-0000-0000-000068AA0000}"/>
    <cellStyle name="Normal 4 2 3 5 2 3 3" xfId="22297" xr:uid="{00000000-0005-0000-0000-0000CE4B0000}"/>
    <cellStyle name="Normal 4 2 3 5 2 3 3 2" xfId="44744" xr:uid="{00000000-0005-0000-0000-000069AA0000}"/>
    <cellStyle name="Normal 4 2 3 5 2 3 4" xfId="22298" xr:uid="{00000000-0005-0000-0000-0000CF4B0000}"/>
    <cellStyle name="Normal 4 2 3 5 2 3 4 2" xfId="44745" xr:uid="{00000000-0005-0000-0000-00006AAA0000}"/>
    <cellStyle name="Normal 4 2 3 5 2 3 5" xfId="32284" xr:uid="{00000000-0005-0000-0000-000067AA0000}"/>
    <cellStyle name="Normal 4 2 3 5 2 4" xfId="22299" xr:uid="{00000000-0005-0000-0000-0000D04B0000}"/>
    <cellStyle name="Normal 4 2 3 5 2 4 2" xfId="44746" xr:uid="{00000000-0005-0000-0000-00006BAA0000}"/>
    <cellStyle name="Normal 4 2 3 5 2 5" xfId="22300" xr:uid="{00000000-0005-0000-0000-0000D14B0000}"/>
    <cellStyle name="Normal 4 2 3 5 2 5 2" xfId="44747" xr:uid="{00000000-0005-0000-0000-00006CAA0000}"/>
    <cellStyle name="Normal 4 2 3 5 2 6" xfId="22301" xr:uid="{00000000-0005-0000-0000-0000D24B0000}"/>
    <cellStyle name="Normal 4 2 3 5 2 6 2" xfId="44748" xr:uid="{00000000-0005-0000-0000-00006DAA0000}"/>
    <cellStyle name="Normal 4 2 3 5 2 7" xfId="28680" xr:uid="{00000000-0005-0000-0000-000062AA0000}"/>
    <cellStyle name="Normal 4 2 3 5 3" xfId="7032" xr:uid="{00000000-0005-0000-0000-0000D34B0000}"/>
    <cellStyle name="Normal 4 2 3 5 3 2" xfId="22302" xr:uid="{00000000-0005-0000-0000-0000D44B0000}"/>
    <cellStyle name="Normal 4 2 3 5 3 2 2" xfId="44749" xr:uid="{00000000-0005-0000-0000-00006FAA0000}"/>
    <cellStyle name="Normal 4 2 3 5 3 3" xfId="22303" xr:uid="{00000000-0005-0000-0000-0000D54B0000}"/>
    <cellStyle name="Normal 4 2 3 5 3 3 2" xfId="44750" xr:uid="{00000000-0005-0000-0000-000070AA0000}"/>
    <cellStyle name="Normal 4 2 3 5 3 4" xfId="22304" xr:uid="{00000000-0005-0000-0000-0000D64B0000}"/>
    <cellStyle name="Normal 4 2 3 5 3 4 2" xfId="44751" xr:uid="{00000000-0005-0000-0000-000071AA0000}"/>
    <cellStyle name="Normal 4 2 3 5 3 5" xfId="30511" xr:uid="{00000000-0005-0000-0000-00006EAA0000}"/>
    <cellStyle name="Normal 4 2 3 5 4" xfId="9634" xr:uid="{00000000-0005-0000-0000-0000D74B0000}"/>
    <cellStyle name="Normal 4 2 3 5 4 2" xfId="22305" xr:uid="{00000000-0005-0000-0000-0000D84B0000}"/>
    <cellStyle name="Normal 4 2 3 5 4 2 2" xfId="44752" xr:uid="{00000000-0005-0000-0000-000073AA0000}"/>
    <cellStyle name="Normal 4 2 3 5 4 3" xfId="22306" xr:uid="{00000000-0005-0000-0000-0000D94B0000}"/>
    <cellStyle name="Normal 4 2 3 5 4 3 2" xfId="44753" xr:uid="{00000000-0005-0000-0000-000074AA0000}"/>
    <cellStyle name="Normal 4 2 3 5 4 4" xfId="22307" xr:uid="{00000000-0005-0000-0000-0000DA4B0000}"/>
    <cellStyle name="Normal 4 2 3 5 4 4 2" xfId="44754" xr:uid="{00000000-0005-0000-0000-000075AA0000}"/>
    <cellStyle name="Normal 4 2 3 5 4 5" xfId="32283" xr:uid="{00000000-0005-0000-0000-000072AA0000}"/>
    <cellStyle name="Normal 4 2 3 5 5" xfId="22308" xr:uid="{00000000-0005-0000-0000-0000DB4B0000}"/>
    <cellStyle name="Normal 4 2 3 5 5 2" xfId="44755" xr:uid="{00000000-0005-0000-0000-000076AA0000}"/>
    <cellStyle name="Normal 4 2 3 5 6" xfId="22309" xr:uid="{00000000-0005-0000-0000-0000DC4B0000}"/>
    <cellStyle name="Normal 4 2 3 5 6 2" xfId="44756" xr:uid="{00000000-0005-0000-0000-000077AA0000}"/>
    <cellStyle name="Normal 4 2 3 5 7" xfId="22310" xr:uid="{00000000-0005-0000-0000-0000DD4B0000}"/>
    <cellStyle name="Normal 4 2 3 5 7 2" xfId="44757" xr:uid="{00000000-0005-0000-0000-000078AA0000}"/>
    <cellStyle name="Normal 4 2 3 5 8" xfId="28679" xr:uid="{00000000-0005-0000-0000-000061AA0000}"/>
    <cellStyle name="Normal 4 2 3 6" xfId="3616" xr:uid="{00000000-0005-0000-0000-0000DE4B0000}"/>
    <cellStyle name="Normal 4 2 3 6 2" xfId="3617" xr:uid="{00000000-0005-0000-0000-0000DF4B0000}"/>
    <cellStyle name="Normal 4 2 3 6 2 2" xfId="7035" xr:uid="{00000000-0005-0000-0000-0000E04B0000}"/>
    <cellStyle name="Normal 4 2 3 6 2 2 2" xfId="22311" xr:uid="{00000000-0005-0000-0000-0000E14B0000}"/>
    <cellStyle name="Normal 4 2 3 6 2 2 2 2" xfId="44758" xr:uid="{00000000-0005-0000-0000-00007CAA0000}"/>
    <cellStyle name="Normal 4 2 3 6 2 2 3" xfId="22312" xr:uid="{00000000-0005-0000-0000-0000E24B0000}"/>
    <cellStyle name="Normal 4 2 3 6 2 2 3 2" xfId="44759" xr:uid="{00000000-0005-0000-0000-00007DAA0000}"/>
    <cellStyle name="Normal 4 2 3 6 2 2 4" xfId="22313" xr:uid="{00000000-0005-0000-0000-0000E34B0000}"/>
    <cellStyle name="Normal 4 2 3 6 2 2 4 2" xfId="44760" xr:uid="{00000000-0005-0000-0000-00007EAA0000}"/>
    <cellStyle name="Normal 4 2 3 6 2 2 5" xfId="30514" xr:uid="{00000000-0005-0000-0000-00007BAA0000}"/>
    <cellStyle name="Normal 4 2 3 6 2 3" xfId="9637" xr:uid="{00000000-0005-0000-0000-0000E44B0000}"/>
    <cellStyle name="Normal 4 2 3 6 2 3 2" xfId="32286" xr:uid="{00000000-0005-0000-0000-00007FAA0000}"/>
    <cellStyle name="Normal 4 2 3 6 2 4" xfId="22314" xr:uid="{00000000-0005-0000-0000-0000E54B0000}"/>
    <cellStyle name="Normal 4 2 3 6 2 4 2" xfId="44761" xr:uid="{00000000-0005-0000-0000-000080AA0000}"/>
    <cellStyle name="Normal 4 2 3 6 2 5" xfId="22315" xr:uid="{00000000-0005-0000-0000-0000E64B0000}"/>
    <cellStyle name="Normal 4 2 3 6 2 5 2" xfId="44762" xr:uid="{00000000-0005-0000-0000-000081AA0000}"/>
    <cellStyle name="Normal 4 2 3 6 2 6" xfId="28682" xr:uid="{00000000-0005-0000-0000-00007AAA0000}"/>
    <cellStyle name="Normal 4 2 3 6 3" xfId="7034" xr:uid="{00000000-0005-0000-0000-0000E74B0000}"/>
    <cellStyle name="Normal 4 2 3 6 3 2" xfId="22316" xr:uid="{00000000-0005-0000-0000-0000E84B0000}"/>
    <cellStyle name="Normal 4 2 3 6 3 2 2" xfId="44763" xr:uid="{00000000-0005-0000-0000-000083AA0000}"/>
    <cellStyle name="Normal 4 2 3 6 3 3" xfId="22317" xr:uid="{00000000-0005-0000-0000-0000E94B0000}"/>
    <cellStyle name="Normal 4 2 3 6 3 3 2" xfId="44764" xr:uid="{00000000-0005-0000-0000-000084AA0000}"/>
    <cellStyle name="Normal 4 2 3 6 3 4" xfId="22318" xr:uid="{00000000-0005-0000-0000-0000EA4B0000}"/>
    <cellStyle name="Normal 4 2 3 6 3 4 2" xfId="44765" xr:uid="{00000000-0005-0000-0000-000085AA0000}"/>
    <cellStyle name="Normal 4 2 3 6 3 5" xfId="30513" xr:uid="{00000000-0005-0000-0000-000082AA0000}"/>
    <cellStyle name="Normal 4 2 3 6 4" xfId="9636" xr:uid="{00000000-0005-0000-0000-0000EB4B0000}"/>
    <cellStyle name="Normal 4 2 3 6 4 2" xfId="22319" xr:uid="{00000000-0005-0000-0000-0000EC4B0000}"/>
    <cellStyle name="Normal 4 2 3 6 4 2 2" xfId="44766" xr:uid="{00000000-0005-0000-0000-000087AA0000}"/>
    <cellStyle name="Normal 4 2 3 6 4 3" xfId="22320" xr:uid="{00000000-0005-0000-0000-0000ED4B0000}"/>
    <cellStyle name="Normal 4 2 3 6 4 3 2" xfId="44767" xr:uid="{00000000-0005-0000-0000-000088AA0000}"/>
    <cellStyle name="Normal 4 2 3 6 4 4" xfId="22321" xr:uid="{00000000-0005-0000-0000-0000EE4B0000}"/>
    <cellStyle name="Normal 4 2 3 6 4 4 2" xfId="44768" xr:uid="{00000000-0005-0000-0000-000089AA0000}"/>
    <cellStyle name="Normal 4 2 3 6 4 5" xfId="32285" xr:uid="{00000000-0005-0000-0000-000086AA0000}"/>
    <cellStyle name="Normal 4 2 3 6 5" xfId="22322" xr:uid="{00000000-0005-0000-0000-0000EF4B0000}"/>
    <cellStyle name="Normal 4 2 3 6 5 2" xfId="44769" xr:uid="{00000000-0005-0000-0000-00008AAA0000}"/>
    <cellStyle name="Normal 4 2 3 6 6" xfId="22323" xr:uid="{00000000-0005-0000-0000-0000F04B0000}"/>
    <cellStyle name="Normal 4 2 3 6 6 2" xfId="44770" xr:uid="{00000000-0005-0000-0000-00008BAA0000}"/>
    <cellStyle name="Normal 4 2 3 6 7" xfId="22324" xr:uid="{00000000-0005-0000-0000-0000F14B0000}"/>
    <cellStyle name="Normal 4 2 3 6 7 2" xfId="44771" xr:uid="{00000000-0005-0000-0000-00008CAA0000}"/>
    <cellStyle name="Normal 4 2 3 6 8" xfId="28681" xr:uid="{00000000-0005-0000-0000-000079AA0000}"/>
    <cellStyle name="Normal 4 2 3 7" xfId="22325" xr:uid="{00000000-0005-0000-0000-0000F24B0000}"/>
    <cellStyle name="Normal 4 2 3 7 2" xfId="22326" xr:uid="{00000000-0005-0000-0000-0000F34B0000}"/>
    <cellStyle name="Normal 4 2 3 7 3" xfId="22327" xr:uid="{00000000-0005-0000-0000-0000F44B0000}"/>
    <cellStyle name="Normal 4 2 3 7 3 2" xfId="22328" xr:uid="{00000000-0005-0000-0000-0000F54B0000}"/>
    <cellStyle name="Normal 4 2 3 7 3 2 2" xfId="44774" xr:uid="{00000000-0005-0000-0000-00008FAA0000}"/>
    <cellStyle name="Normal 4 2 3 7 3 3" xfId="22329" xr:uid="{00000000-0005-0000-0000-0000F64B0000}"/>
    <cellStyle name="Normal 4 2 3 7 3 3 2" xfId="44775" xr:uid="{00000000-0005-0000-0000-000090AA0000}"/>
    <cellStyle name="Normal 4 2 3 7 3 4" xfId="44773" xr:uid="{00000000-0005-0000-0000-00008EAA0000}"/>
    <cellStyle name="Normal 4 2 3 7 4" xfId="44772" xr:uid="{00000000-0005-0000-0000-00008DAA0000}"/>
    <cellStyle name="Normal 4 2 3 8" xfId="22330" xr:uid="{00000000-0005-0000-0000-0000F74B0000}"/>
    <cellStyle name="Normal 4 2 3 8 2" xfId="22331" xr:uid="{00000000-0005-0000-0000-0000F84B0000}"/>
    <cellStyle name="Normal 4 2 3 8 2 2" xfId="44777" xr:uid="{00000000-0005-0000-0000-000092AA0000}"/>
    <cellStyle name="Normal 4 2 3 8 3" xfId="22332" xr:uid="{00000000-0005-0000-0000-0000F94B0000}"/>
    <cellStyle name="Normal 4 2 3 8 3 2" xfId="44778" xr:uid="{00000000-0005-0000-0000-000093AA0000}"/>
    <cellStyle name="Normal 4 2 3 8 4" xfId="22333" xr:uid="{00000000-0005-0000-0000-0000FA4B0000}"/>
    <cellStyle name="Normal 4 2 3 8 4 2" xfId="44779" xr:uid="{00000000-0005-0000-0000-000094AA0000}"/>
    <cellStyle name="Normal 4 2 3 8 5" xfId="44776" xr:uid="{00000000-0005-0000-0000-000091AA0000}"/>
    <cellStyle name="Normal 4 2 3 9" xfId="22334" xr:uid="{00000000-0005-0000-0000-0000FB4B0000}"/>
    <cellStyle name="Normal 4 2 3 9 2" xfId="44780" xr:uid="{00000000-0005-0000-0000-000095AA0000}"/>
    <cellStyle name="Normal 4 2 4" xfId="3618" xr:uid="{00000000-0005-0000-0000-0000FC4B0000}"/>
    <cellStyle name="Normal 4 2 4 10" xfId="22335" xr:uid="{00000000-0005-0000-0000-0000FD4B0000}"/>
    <cellStyle name="Normal 4 2 4 10 2" xfId="44781" xr:uid="{00000000-0005-0000-0000-000096AA0000}"/>
    <cellStyle name="Normal 4 2 4 11" xfId="22336" xr:uid="{00000000-0005-0000-0000-0000FE4B0000}"/>
    <cellStyle name="Normal 4 2 4 11 2" xfId="44782" xr:uid="{00000000-0005-0000-0000-000097AA0000}"/>
    <cellStyle name="Normal 4 2 4 2" xfId="3619" xr:uid="{00000000-0005-0000-0000-0000FF4B0000}"/>
    <cellStyle name="Normal 4 2 4 2 10" xfId="9638" xr:uid="{00000000-0005-0000-0000-0000004C0000}"/>
    <cellStyle name="Normal 4 2 4 2 10 2" xfId="22337" xr:uid="{00000000-0005-0000-0000-0000014C0000}"/>
    <cellStyle name="Normal 4 2 4 2 10 2 2" xfId="44783" xr:uid="{00000000-0005-0000-0000-00009AAA0000}"/>
    <cellStyle name="Normal 4 2 4 2 10 3" xfId="22338" xr:uid="{00000000-0005-0000-0000-0000024C0000}"/>
    <cellStyle name="Normal 4 2 4 2 10 3 2" xfId="44784" xr:uid="{00000000-0005-0000-0000-00009BAA0000}"/>
    <cellStyle name="Normal 4 2 4 2 10 4" xfId="22339" xr:uid="{00000000-0005-0000-0000-0000034C0000}"/>
    <cellStyle name="Normal 4 2 4 2 10 4 2" xfId="44785" xr:uid="{00000000-0005-0000-0000-00009CAA0000}"/>
    <cellStyle name="Normal 4 2 4 2 10 5" xfId="32287" xr:uid="{00000000-0005-0000-0000-000099AA0000}"/>
    <cellStyle name="Normal 4 2 4 2 11" xfId="22340" xr:uid="{00000000-0005-0000-0000-0000044C0000}"/>
    <cellStyle name="Normal 4 2 4 2 11 2" xfId="44786" xr:uid="{00000000-0005-0000-0000-00009DAA0000}"/>
    <cellStyle name="Normal 4 2 4 2 12" xfId="22341" xr:uid="{00000000-0005-0000-0000-0000054C0000}"/>
    <cellStyle name="Normal 4 2 4 2 12 2" xfId="44787" xr:uid="{00000000-0005-0000-0000-00009EAA0000}"/>
    <cellStyle name="Normal 4 2 4 2 13" xfId="22342" xr:uid="{00000000-0005-0000-0000-0000064C0000}"/>
    <cellStyle name="Normal 4 2 4 2 13 2" xfId="44788" xr:uid="{00000000-0005-0000-0000-00009FAA0000}"/>
    <cellStyle name="Normal 4 2 4 2 14" xfId="28683" xr:uid="{00000000-0005-0000-0000-000098AA0000}"/>
    <cellStyle name="Normal 4 2 4 2 2" xfId="3620" xr:uid="{00000000-0005-0000-0000-0000074C0000}"/>
    <cellStyle name="Normal 4 2 4 2 2 10" xfId="22343" xr:uid="{00000000-0005-0000-0000-0000084C0000}"/>
    <cellStyle name="Normal 4 2 4 2 2 10 2" xfId="44789" xr:uid="{00000000-0005-0000-0000-0000A1AA0000}"/>
    <cellStyle name="Normal 4 2 4 2 2 11" xfId="28684" xr:uid="{00000000-0005-0000-0000-0000A0AA0000}"/>
    <cellStyle name="Normal 4 2 4 2 2 2" xfId="3621" xr:uid="{00000000-0005-0000-0000-0000094C0000}"/>
    <cellStyle name="Normal 4 2 4 2 2 2 2" xfId="3622" xr:uid="{00000000-0005-0000-0000-00000A4C0000}"/>
    <cellStyle name="Normal 4 2 4 2 2 2 2 2" xfId="7039" xr:uid="{00000000-0005-0000-0000-00000B4C0000}"/>
    <cellStyle name="Normal 4 2 4 2 2 2 2 2 2" xfId="22344" xr:uid="{00000000-0005-0000-0000-00000C4C0000}"/>
    <cellStyle name="Normal 4 2 4 2 2 2 2 2 2 2" xfId="44790" xr:uid="{00000000-0005-0000-0000-0000A5AA0000}"/>
    <cellStyle name="Normal 4 2 4 2 2 2 2 2 3" xfId="22345" xr:uid="{00000000-0005-0000-0000-00000D4C0000}"/>
    <cellStyle name="Normal 4 2 4 2 2 2 2 2 3 2" xfId="44791" xr:uid="{00000000-0005-0000-0000-0000A6AA0000}"/>
    <cellStyle name="Normal 4 2 4 2 2 2 2 2 4" xfId="22346" xr:uid="{00000000-0005-0000-0000-00000E4C0000}"/>
    <cellStyle name="Normal 4 2 4 2 2 2 2 2 4 2" xfId="44792" xr:uid="{00000000-0005-0000-0000-0000A7AA0000}"/>
    <cellStyle name="Normal 4 2 4 2 2 2 2 2 5" xfId="30518" xr:uid="{00000000-0005-0000-0000-0000A4AA0000}"/>
    <cellStyle name="Normal 4 2 4 2 2 2 2 3" xfId="9641" xr:uid="{00000000-0005-0000-0000-00000F4C0000}"/>
    <cellStyle name="Normal 4 2 4 2 2 2 2 3 2" xfId="32290" xr:uid="{00000000-0005-0000-0000-0000A8AA0000}"/>
    <cellStyle name="Normal 4 2 4 2 2 2 2 4" xfId="22347" xr:uid="{00000000-0005-0000-0000-0000104C0000}"/>
    <cellStyle name="Normal 4 2 4 2 2 2 2 4 2" xfId="44793" xr:uid="{00000000-0005-0000-0000-0000A9AA0000}"/>
    <cellStyle name="Normal 4 2 4 2 2 2 2 5" xfId="22348" xr:uid="{00000000-0005-0000-0000-0000114C0000}"/>
    <cellStyle name="Normal 4 2 4 2 2 2 2 5 2" xfId="44794" xr:uid="{00000000-0005-0000-0000-0000AAAA0000}"/>
    <cellStyle name="Normal 4 2 4 2 2 2 2 6" xfId="28686" xr:uid="{00000000-0005-0000-0000-0000A3AA0000}"/>
    <cellStyle name="Normal 4 2 4 2 2 2 3" xfId="7038" xr:uid="{00000000-0005-0000-0000-0000124C0000}"/>
    <cellStyle name="Normal 4 2 4 2 2 2 3 2" xfId="22349" xr:uid="{00000000-0005-0000-0000-0000134C0000}"/>
    <cellStyle name="Normal 4 2 4 2 2 2 3 2 2" xfId="44795" xr:uid="{00000000-0005-0000-0000-0000ACAA0000}"/>
    <cellStyle name="Normal 4 2 4 2 2 2 3 3" xfId="22350" xr:uid="{00000000-0005-0000-0000-0000144C0000}"/>
    <cellStyle name="Normal 4 2 4 2 2 2 3 3 2" xfId="44796" xr:uid="{00000000-0005-0000-0000-0000ADAA0000}"/>
    <cellStyle name="Normal 4 2 4 2 2 2 3 4" xfId="22351" xr:uid="{00000000-0005-0000-0000-0000154C0000}"/>
    <cellStyle name="Normal 4 2 4 2 2 2 3 4 2" xfId="44797" xr:uid="{00000000-0005-0000-0000-0000AEAA0000}"/>
    <cellStyle name="Normal 4 2 4 2 2 2 3 5" xfId="30517" xr:uid="{00000000-0005-0000-0000-0000ABAA0000}"/>
    <cellStyle name="Normal 4 2 4 2 2 2 4" xfId="9640" xr:uid="{00000000-0005-0000-0000-0000164C0000}"/>
    <cellStyle name="Normal 4 2 4 2 2 2 4 2" xfId="22352" xr:uid="{00000000-0005-0000-0000-0000174C0000}"/>
    <cellStyle name="Normal 4 2 4 2 2 2 4 2 2" xfId="44798" xr:uid="{00000000-0005-0000-0000-0000B0AA0000}"/>
    <cellStyle name="Normal 4 2 4 2 2 2 4 3" xfId="22353" xr:uid="{00000000-0005-0000-0000-0000184C0000}"/>
    <cellStyle name="Normal 4 2 4 2 2 2 4 3 2" xfId="44799" xr:uid="{00000000-0005-0000-0000-0000B1AA0000}"/>
    <cellStyle name="Normal 4 2 4 2 2 2 4 4" xfId="22354" xr:uid="{00000000-0005-0000-0000-0000194C0000}"/>
    <cellStyle name="Normal 4 2 4 2 2 2 4 4 2" xfId="44800" xr:uid="{00000000-0005-0000-0000-0000B2AA0000}"/>
    <cellStyle name="Normal 4 2 4 2 2 2 4 5" xfId="32289" xr:uid="{00000000-0005-0000-0000-0000AFAA0000}"/>
    <cellStyle name="Normal 4 2 4 2 2 2 5" xfId="22355" xr:uid="{00000000-0005-0000-0000-00001A4C0000}"/>
    <cellStyle name="Normal 4 2 4 2 2 2 5 2" xfId="44801" xr:uid="{00000000-0005-0000-0000-0000B3AA0000}"/>
    <cellStyle name="Normal 4 2 4 2 2 2 6" xfId="22356" xr:uid="{00000000-0005-0000-0000-00001B4C0000}"/>
    <cellStyle name="Normal 4 2 4 2 2 2 6 2" xfId="44802" xr:uid="{00000000-0005-0000-0000-0000B4AA0000}"/>
    <cellStyle name="Normal 4 2 4 2 2 2 7" xfId="22357" xr:uid="{00000000-0005-0000-0000-00001C4C0000}"/>
    <cellStyle name="Normal 4 2 4 2 2 2 7 2" xfId="44803" xr:uid="{00000000-0005-0000-0000-0000B5AA0000}"/>
    <cellStyle name="Normal 4 2 4 2 2 2 8" xfId="28685" xr:uid="{00000000-0005-0000-0000-0000A2AA0000}"/>
    <cellStyle name="Normal 4 2 4 2 2 3" xfId="3623" xr:uid="{00000000-0005-0000-0000-00001D4C0000}"/>
    <cellStyle name="Normal 4 2 4 2 2 3 2" xfId="3624" xr:uid="{00000000-0005-0000-0000-00001E4C0000}"/>
    <cellStyle name="Normal 4 2 4 2 2 3 2 2" xfId="7041" xr:uid="{00000000-0005-0000-0000-00001F4C0000}"/>
    <cellStyle name="Normal 4 2 4 2 2 3 2 2 2" xfId="22358" xr:uid="{00000000-0005-0000-0000-0000204C0000}"/>
    <cellStyle name="Normal 4 2 4 2 2 3 2 2 2 2" xfId="44804" xr:uid="{00000000-0005-0000-0000-0000B9AA0000}"/>
    <cellStyle name="Normal 4 2 4 2 2 3 2 2 3" xfId="22359" xr:uid="{00000000-0005-0000-0000-0000214C0000}"/>
    <cellStyle name="Normal 4 2 4 2 2 3 2 2 3 2" xfId="44805" xr:uid="{00000000-0005-0000-0000-0000BAAA0000}"/>
    <cellStyle name="Normal 4 2 4 2 2 3 2 2 4" xfId="22360" xr:uid="{00000000-0005-0000-0000-0000224C0000}"/>
    <cellStyle name="Normal 4 2 4 2 2 3 2 2 4 2" xfId="44806" xr:uid="{00000000-0005-0000-0000-0000BBAA0000}"/>
    <cellStyle name="Normal 4 2 4 2 2 3 2 2 5" xfId="30520" xr:uid="{00000000-0005-0000-0000-0000B8AA0000}"/>
    <cellStyle name="Normal 4 2 4 2 2 3 2 3" xfId="9643" xr:uid="{00000000-0005-0000-0000-0000234C0000}"/>
    <cellStyle name="Normal 4 2 4 2 2 3 2 3 2" xfId="32292" xr:uid="{00000000-0005-0000-0000-0000BCAA0000}"/>
    <cellStyle name="Normal 4 2 4 2 2 3 2 4" xfId="22361" xr:uid="{00000000-0005-0000-0000-0000244C0000}"/>
    <cellStyle name="Normal 4 2 4 2 2 3 2 4 2" xfId="44807" xr:uid="{00000000-0005-0000-0000-0000BDAA0000}"/>
    <cellStyle name="Normal 4 2 4 2 2 3 2 5" xfId="22362" xr:uid="{00000000-0005-0000-0000-0000254C0000}"/>
    <cellStyle name="Normal 4 2 4 2 2 3 2 5 2" xfId="44808" xr:uid="{00000000-0005-0000-0000-0000BEAA0000}"/>
    <cellStyle name="Normal 4 2 4 2 2 3 2 6" xfId="28688" xr:uid="{00000000-0005-0000-0000-0000B7AA0000}"/>
    <cellStyle name="Normal 4 2 4 2 2 3 3" xfId="7040" xr:uid="{00000000-0005-0000-0000-0000264C0000}"/>
    <cellStyle name="Normal 4 2 4 2 2 3 3 2" xfId="22363" xr:uid="{00000000-0005-0000-0000-0000274C0000}"/>
    <cellStyle name="Normal 4 2 4 2 2 3 3 2 2" xfId="44809" xr:uid="{00000000-0005-0000-0000-0000C0AA0000}"/>
    <cellStyle name="Normal 4 2 4 2 2 3 3 3" xfId="22364" xr:uid="{00000000-0005-0000-0000-0000284C0000}"/>
    <cellStyle name="Normal 4 2 4 2 2 3 3 3 2" xfId="44810" xr:uid="{00000000-0005-0000-0000-0000C1AA0000}"/>
    <cellStyle name="Normal 4 2 4 2 2 3 3 4" xfId="22365" xr:uid="{00000000-0005-0000-0000-0000294C0000}"/>
    <cellStyle name="Normal 4 2 4 2 2 3 3 4 2" xfId="44811" xr:uid="{00000000-0005-0000-0000-0000C2AA0000}"/>
    <cellStyle name="Normal 4 2 4 2 2 3 3 5" xfId="30519" xr:uid="{00000000-0005-0000-0000-0000BFAA0000}"/>
    <cellStyle name="Normal 4 2 4 2 2 3 4" xfId="9642" xr:uid="{00000000-0005-0000-0000-00002A4C0000}"/>
    <cellStyle name="Normal 4 2 4 2 2 3 4 2" xfId="32291" xr:uid="{00000000-0005-0000-0000-0000C3AA0000}"/>
    <cellStyle name="Normal 4 2 4 2 2 3 5" xfId="22366" xr:uid="{00000000-0005-0000-0000-00002B4C0000}"/>
    <cellStyle name="Normal 4 2 4 2 2 3 5 2" xfId="44812" xr:uid="{00000000-0005-0000-0000-0000C4AA0000}"/>
    <cellStyle name="Normal 4 2 4 2 2 3 6" xfId="22367" xr:uid="{00000000-0005-0000-0000-00002C4C0000}"/>
    <cellStyle name="Normal 4 2 4 2 2 3 6 2" xfId="44813" xr:uid="{00000000-0005-0000-0000-0000C5AA0000}"/>
    <cellStyle name="Normal 4 2 4 2 2 3 7" xfId="28687" xr:uid="{00000000-0005-0000-0000-0000B6AA0000}"/>
    <cellStyle name="Normal 4 2 4 2 2 4" xfId="3625" xr:uid="{00000000-0005-0000-0000-00002D4C0000}"/>
    <cellStyle name="Normal 4 2 4 2 2 4 2" xfId="7042" xr:uid="{00000000-0005-0000-0000-00002E4C0000}"/>
    <cellStyle name="Normal 4 2 4 2 2 4 2 2" xfId="22368" xr:uid="{00000000-0005-0000-0000-00002F4C0000}"/>
    <cellStyle name="Normal 4 2 4 2 2 4 2 2 2" xfId="44814" xr:uid="{00000000-0005-0000-0000-0000C8AA0000}"/>
    <cellStyle name="Normal 4 2 4 2 2 4 2 3" xfId="22369" xr:uid="{00000000-0005-0000-0000-0000304C0000}"/>
    <cellStyle name="Normal 4 2 4 2 2 4 2 3 2" xfId="44815" xr:uid="{00000000-0005-0000-0000-0000C9AA0000}"/>
    <cellStyle name="Normal 4 2 4 2 2 4 2 4" xfId="22370" xr:uid="{00000000-0005-0000-0000-0000314C0000}"/>
    <cellStyle name="Normal 4 2 4 2 2 4 2 4 2" xfId="44816" xr:uid="{00000000-0005-0000-0000-0000CAAA0000}"/>
    <cellStyle name="Normal 4 2 4 2 2 4 2 5" xfId="30521" xr:uid="{00000000-0005-0000-0000-0000C7AA0000}"/>
    <cellStyle name="Normal 4 2 4 2 2 4 3" xfId="9644" xr:uid="{00000000-0005-0000-0000-0000324C0000}"/>
    <cellStyle name="Normal 4 2 4 2 2 4 3 2" xfId="32293" xr:uid="{00000000-0005-0000-0000-0000CBAA0000}"/>
    <cellStyle name="Normal 4 2 4 2 2 4 4" xfId="22371" xr:uid="{00000000-0005-0000-0000-0000334C0000}"/>
    <cellStyle name="Normal 4 2 4 2 2 4 4 2" xfId="44817" xr:uid="{00000000-0005-0000-0000-0000CCAA0000}"/>
    <cellStyle name="Normal 4 2 4 2 2 4 5" xfId="22372" xr:uid="{00000000-0005-0000-0000-0000344C0000}"/>
    <cellStyle name="Normal 4 2 4 2 2 4 5 2" xfId="44818" xr:uid="{00000000-0005-0000-0000-0000CDAA0000}"/>
    <cellStyle name="Normal 4 2 4 2 2 4 6" xfId="28689" xr:uid="{00000000-0005-0000-0000-0000C6AA0000}"/>
    <cellStyle name="Normal 4 2 4 2 2 5" xfId="3626" xr:uid="{00000000-0005-0000-0000-0000354C0000}"/>
    <cellStyle name="Normal 4 2 4 2 2 5 2" xfId="7043" xr:uid="{00000000-0005-0000-0000-0000364C0000}"/>
    <cellStyle name="Normal 4 2 4 2 2 5 2 2" xfId="22373" xr:uid="{00000000-0005-0000-0000-0000374C0000}"/>
    <cellStyle name="Normal 4 2 4 2 2 5 2 2 2" xfId="44819" xr:uid="{00000000-0005-0000-0000-0000D0AA0000}"/>
    <cellStyle name="Normal 4 2 4 2 2 5 2 3" xfId="22374" xr:uid="{00000000-0005-0000-0000-0000384C0000}"/>
    <cellStyle name="Normal 4 2 4 2 2 5 2 3 2" xfId="44820" xr:uid="{00000000-0005-0000-0000-0000D1AA0000}"/>
    <cellStyle name="Normal 4 2 4 2 2 5 2 4" xfId="22375" xr:uid="{00000000-0005-0000-0000-0000394C0000}"/>
    <cellStyle name="Normal 4 2 4 2 2 5 2 4 2" xfId="44821" xr:uid="{00000000-0005-0000-0000-0000D2AA0000}"/>
    <cellStyle name="Normal 4 2 4 2 2 5 2 5" xfId="30522" xr:uid="{00000000-0005-0000-0000-0000CFAA0000}"/>
    <cellStyle name="Normal 4 2 4 2 2 5 3" xfId="9645" xr:uid="{00000000-0005-0000-0000-00003A4C0000}"/>
    <cellStyle name="Normal 4 2 4 2 2 5 3 2" xfId="32294" xr:uid="{00000000-0005-0000-0000-0000D3AA0000}"/>
    <cellStyle name="Normal 4 2 4 2 2 5 4" xfId="22376" xr:uid="{00000000-0005-0000-0000-00003B4C0000}"/>
    <cellStyle name="Normal 4 2 4 2 2 5 4 2" xfId="44822" xr:uid="{00000000-0005-0000-0000-0000D4AA0000}"/>
    <cellStyle name="Normal 4 2 4 2 2 5 5" xfId="22377" xr:uid="{00000000-0005-0000-0000-00003C4C0000}"/>
    <cellStyle name="Normal 4 2 4 2 2 5 5 2" xfId="44823" xr:uid="{00000000-0005-0000-0000-0000D5AA0000}"/>
    <cellStyle name="Normal 4 2 4 2 2 5 6" xfId="28690" xr:uid="{00000000-0005-0000-0000-0000CEAA0000}"/>
    <cellStyle name="Normal 4 2 4 2 2 6" xfId="7037" xr:uid="{00000000-0005-0000-0000-00003D4C0000}"/>
    <cellStyle name="Normal 4 2 4 2 2 6 2" xfId="22378" xr:uid="{00000000-0005-0000-0000-00003E4C0000}"/>
    <cellStyle name="Normal 4 2 4 2 2 6 2 2" xfId="44824" xr:uid="{00000000-0005-0000-0000-0000D7AA0000}"/>
    <cellStyle name="Normal 4 2 4 2 2 6 3" xfId="22379" xr:uid="{00000000-0005-0000-0000-00003F4C0000}"/>
    <cellStyle name="Normal 4 2 4 2 2 6 3 2" xfId="44825" xr:uid="{00000000-0005-0000-0000-0000D8AA0000}"/>
    <cellStyle name="Normal 4 2 4 2 2 6 4" xfId="22380" xr:uid="{00000000-0005-0000-0000-0000404C0000}"/>
    <cellStyle name="Normal 4 2 4 2 2 6 4 2" xfId="44826" xr:uid="{00000000-0005-0000-0000-0000D9AA0000}"/>
    <cellStyle name="Normal 4 2 4 2 2 6 5" xfId="30516" xr:uid="{00000000-0005-0000-0000-0000D6AA0000}"/>
    <cellStyle name="Normal 4 2 4 2 2 7" xfId="9639" xr:uid="{00000000-0005-0000-0000-0000414C0000}"/>
    <cellStyle name="Normal 4 2 4 2 2 7 2" xfId="22381" xr:uid="{00000000-0005-0000-0000-0000424C0000}"/>
    <cellStyle name="Normal 4 2 4 2 2 7 2 2" xfId="44827" xr:uid="{00000000-0005-0000-0000-0000DBAA0000}"/>
    <cellStyle name="Normal 4 2 4 2 2 7 3" xfId="22382" xr:uid="{00000000-0005-0000-0000-0000434C0000}"/>
    <cellStyle name="Normal 4 2 4 2 2 7 3 2" xfId="44828" xr:uid="{00000000-0005-0000-0000-0000DCAA0000}"/>
    <cellStyle name="Normal 4 2 4 2 2 7 4" xfId="22383" xr:uid="{00000000-0005-0000-0000-0000444C0000}"/>
    <cellStyle name="Normal 4 2 4 2 2 7 4 2" xfId="44829" xr:uid="{00000000-0005-0000-0000-0000DDAA0000}"/>
    <cellStyle name="Normal 4 2 4 2 2 7 5" xfId="32288" xr:uid="{00000000-0005-0000-0000-0000DAAA0000}"/>
    <cellStyle name="Normal 4 2 4 2 2 8" xfId="22384" xr:uid="{00000000-0005-0000-0000-0000454C0000}"/>
    <cellStyle name="Normal 4 2 4 2 2 8 2" xfId="44830" xr:uid="{00000000-0005-0000-0000-0000DEAA0000}"/>
    <cellStyle name="Normal 4 2 4 2 2 9" xfId="22385" xr:uid="{00000000-0005-0000-0000-0000464C0000}"/>
    <cellStyle name="Normal 4 2 4 2 2 9 2" xfId="44831" xr:uid="{00000000-0005-0000-0000-0000DFAA0000}"/>
    <cellStyle name="Normal 4 2 4 2 3" xfId="3627" xr:uid="{00000000-0005-0000-0000-0000474C0000}"/>
    <cellStyle name="Normal 4 2 4 2 3 2" xfId="3628" xr:uid="{00000000-0005-0000-0000-0000484C0000}"/>
    <cellStyle name="Normal 4 2 4 2 3 2 2" xfId="7045" xr:uid="{00000000-0005-0000-0000-0000494C0000}"/>
    <cellStyle name="Normal 4 2 4 2 3 2 2 2" xfId="22386" xr:uid="{00000000-0005-0000-0000-00004A4C0000}"/>
    <cellStyle name="Normal 4 2 4 2 3 2 2 2 2" xfId="44832" xr:uid="{00000000-0005-0000-0000-0000E3AA0000}"/>
    <cellStyle name="Normal 4 2 4 2 3 2 2 3" xfId="22387" xr:uid="{00000000-0005-0000-0000-00004B4C0000}"/>
    <cellStyle name="Normal 4 2 4 2 3 2 2 3 2" xfId="44833" xr:uid="{00000000-0005-0000-0000-0000E4AA0000}"/>
    <cellStyle name="Normal 4 2 4 2 3 2 2 4" xfId="22388" xr:uid="{00000000-0005-0000-0000-00004C4C0000}"/>
    <cellStyle name="Normal 4 2 4 2 3 2 2 4 2" xfId="44834" xr:uid="{00000000-0005-0000-0000-0000E5AA0000}"/>
    <cellStyle name="Normal 4 2 4 2 3 2 2 5" xfId="30524" xr:uid="{00000000-0005-0000-0000-0000E2AA0000}"/>
    <cellStyle name="Normal 4 2 4 2 3 2 3" xfId="9647" xr:uid="{00000000-0005-0000-0000-00004D4C0000}"/>
    <cellStyle name="Normal 4 2 4 2 3 2 3 2" xfId="22389" xr:uid="{00000000-0005-0000-0000-00004E4C0000}"/>
    <cellStyle name="Normal 4 2 4 2 3 2 3 2 2" xfId="44835" xr:uid="{00000000-0005-0000-0000-0000E7AA0000}"/>
    <cellStyle name="Normal 4 2 4 2 3 2 3 3" xfId="22390" xr:uid="{00000000-0005-0000-0000-00004F4C0000}"/>
    <cellStyle name="Normal 4 2 4 2 3 2 3 3 2" xfId="44836" xr:uid="{00000000-0005-0000-0000-0000E8AA0000}"/>
    <cellStyle name="Normal 4 2 4 2 3 2 3 4" xfId="22391" xr:uid="{00000000-0005-0000-0000-0000504C0000}"/>
    <cellStyle name="Normal 4 2 4 2 3 2 3 4 2" xfId="44837" xr:uid="{00000000-0005-0000-0000-0000E9AA0000}"/>
    <cellStyle name="Normal 4 2 4 2 3 2 3 5" xfId="32296" xr:uid="{00000000-0005-0000-0000-0000E6AA0000}"/>
    <cellStyle name="Normal 4 2 4 2 3 2 4" xfId="22392" xr:uid="{00000000-0005-0000-0000-0000514C0000}"/>
    <cellStyle name="Normal 4 2 4 2 3 2 4 2" xfId="44838" xr:uid="{00000000-0005-0000-0000-0000EAAA0000}"/>
    <cellStyle name="Normal 4 2 4 2 3 2 5" xfId="22393" xr:uid="{00000000-0005-0000-0000-0000524C0000}"/>
    <cellStyle name="Normal 4 2 4 2 3 2 5 2" xfId="44839" xr:uid="{00000000-0005-0000-0000-0000EBAA0000}"/>
    <cellStyle name="Normal 4 2 4 2 3 2 6" xfId="22394" xr:uid="{00000000-0005-0000-0000-0000534C0000}"/>
    <cellStyle name="Normal 4 2 4 2 3 2 6 2" xfId="44840" xr:uid="{00000000-0005-0000-0000-0000ECAA0000}"/>
    <cellStyle name="Normal 4 2 4 2 3 2 7" xfId="28692" xr:uid="{00000000-0005-0000-0000-0000E1AA0000}"/>
    <cellStyle name="Normal 4 2 4 2 3 3" xfId="7044" xr:uid="{00000000-0005-0000-0000-0000544C0000}"/>
    <cellStyle name="Normal 4 2 4 2 3 3 2" xfId="22395" xr:uid="{00000000-0005-0000-0000-0000554C0000}"/>
    <cellStyle name="Normal 4 2 4 2 3 3 2 2" xfId="44841" xr:uid="{00000000-0005-0000-0000-0000EEAA0000}"/>
    <cellStyle name="Normal 4 2 4 2 3 3 3" xfId="22396" xr:uid="{00000000-0005-0000-0000-0000564C0000}"/>
    <cellStyle name="Normal 4 2 4 2 3 3 3 2" xfId="44842" xr:uid="{00000000-0005-0000-0000-0000EFAA0000}"/>
    <cellStyle name="Normal 4 2 4 2 3 3 4" xfId="22397" xr:uid="{00000000-0005-0000-0000-0000574C0000}"/>
    <cellStyle name="Normal 4 2 4 2 3 3 4 2" xfId="44843" xr:uid="{00000000-0005-0000-0000-0000F0AA0000}"/>
    <cellStyle name="Normal 4 2 4 2 3 3 5" xfId="30523" xr:uid="{00000000-0005-0000-0000-0000EDAA0000}"/>
    <cellStyle name="Normal 4 2 4 2 3 4" xfId="9646" xr:uid="{00000000-0005-0000-0000-0000584C0000}"/>
    <cellStyle name="Normal 4 2 4 2 3 4 2" xfId="22398" xr:uid="{00000000-0005-0000-0000-0000594C0000}"/>
    <cellStyle name="Normal 4 2 4 2 3 4 2 2" xfId="44844" xr:uid="{00000000-0005-0000-0000-0000F2AA0000}"/>
    <cellStyle name="Normal 4 2 4 2 3 4 3" xfId="22399" xr:uid="{00000000-0005-0000-0000-00005A4C0000}"/>
    <cellStyle name="Normal 4 2 4 2 3 4 3 2" xfId="44845" xr:uid="{00000000-0005-0000-0000-0000F3AA0000}"/>
    <cellStyle name="Normal 4 2 4 2 3 4 4" xfId="22400" xr:uid="{00000000-0005-0000-0000-00005B4C0000}"/>
    <cellStyle name="Normal 4 2 4 2 3 4 4 2" xfId="44846" xr:uid="{00000000-0005-0000-0000-0000F4AA0000}"/>
    <cellStyle name="Normal 4 2 4 2 3 4 5" xfId="32295" xr:uid="{00000000-0005-0000-0000-0000F1AA0000}"/>
    <cellStyle name="Normal 4 2 4 2 3 5" xfId="22401" xr:uid="{00000000-0005-0000-0000-00005C4C0000}"/>
    <cellStyle name="Normal 4 2 4 2 3 5 2" xfId="44847" xr:uid="{00000000-0005-0000-0000-0000F5AA0000}"/>
    <cellStyle name="Normal 4 2 4 2 3 6" xfId="22402" xr:uid="{00000000-0005-0000-0000-00005D4C0000}"/>
    <cellStyle name="Normal 4 2 4 2 3 6 2" xfId="44848" xr:uid="{00000000-0005-0000-0000-0000F6AA0000}"/>
    <cellStyle name="Normal 4 2 4 2 3 7" xfId="22403" xr:uid="{00000000-0005-0000-0000-00005E4C0000}"/>
    <cellStyle name="Normal 4 2 4 2 3 7 2" xfId="44849" xr:uid="{00000000-0005-0000-0000-0000F7AA0000}"/>
    <cellStyle name="Normal 4 2 4 2 3 8" xfId="28691" xr:uid="{00000000-0005-0000-0000-0000E0AA0000}"/>
    <cellStyle name="Normal 4 2 4 2 4" xfId="3629" xr:uid="{00000000-0005-0000-0000-00005F4C0000}"/>
    <cellStyle name="Normal 4 2 4 2 4 2" xfId="3630" xr:uid="{00000000-0005-0000-0000-0000604C0000}"/>
    <cellStyle name="Normal 4 2 4 2 4 2 2" xfId="7047" xr:uid="{00000000-0005-0000-0000-0000614C0000}"/>
    <cellStyle name="Normal 4 2 4 2 4 2 2 2" xfId="22404" xr:uid="{00000000-0005-0000-0000-0000624C0000}"/>
    <cellStyle name="Normal 4 2 4 2 4 2 2 2 2" xfId="44850" xr:uid="{00000000-0005-0000-0000-0000FBAA0000}"/>
    <cellStyle name="Normal 4 2 4 2 4 2 2 3" xfId="22405" xr:uid="{00000000-0005-0000-0000-0000634C0000}"/>
    <cellStyle name="Normal 4 2 4 2 4 2 2 3 2" xfId="44851" xr:uid="{00000000-0005-0000-0000-0000FCAA0000}"/>
    <cellStyle name="Normal 4 2 4 2 4 2 2 4" xfId="22406" xr:uid="{00000000-0005-0000-0000-0000644C0000}"/>
    <cellStyle name="Normal 4 2 4 2 4 2 2 4 2" xfId="44852" xr:uid="{00000000-0005-0000-0000-0000FDAA0000}"/>
    <cellStyle name="Normal 4 2 4 2 4 2 2 5" xfId="30526" xr:uid="{00000000-0005-0000-0000-0000FAAA0000}"/>
    <cellStyle name="Normal 4 2 4 2 4 2 3" xfId="9649" xr:uid="{00000000-0005-0000-0000-0000654C0000}"/>
    <cellStyle name="Normal 4 2 4 2 4 2 3 2" xfId="22407" xr:uid="{00000000-0005-0000-0000-0000664C0000}"/>
    <cellStyle name="Normal 4 2 4 2 4 2 3 2 2" xfId="44853" xr:uid="{00000000-0005-0000-0000-0000FFAA0000}"/>
    <cellStyle name="Normal 4 2 4 2 4 2 3 3" xfId="22408" xr:uid="{00000000-0005-0000-0000-0000674C0000}"/>
    <cellStyle name="Normal 4 2 4 2 4 2 3 3 2" xfId="44854" xr:uid="{00000000-0005-0000-0000-000000AB0000}"/>
    <cellStyle name="Normal 4 2 4 2 4 2 3 4" xfId="22409" xr:uid="{00000000-0005-0000-0000-0000684C0000}"/>
    <cellStyle name="Normal 4 2 4 2 4 2 3 4 2" xfId="44855" xr:uid="{00000000-0005-0000-0000-000001AB0000}"/>
    <cellStyle name="Normal 4 2 4 2 4 2 3 5" xfId="32298" xr:uid="{00000000-0005-0000-0000-0000FEAA0000}"/>
    <cellStyle name="Normal 4 2 4 2 4 2 4" xfId="22410" xr:uid="{00000000-0005-0000-0000-0000694C0000}"/>
    <cellStyle name="Normal 4 2 4 2 4 2 4 2" xfId="44856" xr:uid="{00000000-0005-0000-0000-000002AB0000}"/>
    <cellStyle name="Normal 4 2 4 2 4 2 5" xfId="22411" xr:uid="{00000000-0005-0000-0000-00006A4C0000}"/>
    <cellStyle name="Normal 4 2 4 2 4 2 5 2" xfId="44857" xr:uid="{00000000-0005-0000-0000-000003AB0000}"/>
    <cellStyle name="Normal 4 2 4 2 4 2 6" xfId="22412" xr:uid="{00000000-0005-0000-0000-00006B4C0000}"/>
    <cellStyle name="Normal 4 2 4 2 4 2 6 2" xfId="44858" xr:uid="{00000000-0005-0000-0000-000004AB0000}"/>
    <cellStyle name="Normal 4 2 4 2 4 2 7" xfId="28694" xr:uid="{00000000-0005-0000-0000-0000F9AA0000}"/>
    <cellStyle name="Normal 4 2 4 2 4 3" xfId="7046" xr:uid="{00000000-0005-0000-0000-00006C4C0000}"/>
    <cellStyle name="Normal 4 2 4 2 4 3 2" xfId="22413" xr:uid="{00000000-0005-0000-0000-00006D4C0000}"/>
    <cellStyle name="Normal 4 2 4 2 4 3 2 2" xfId="44859" xr:uid="{00000000-0005-0000-0000-000006AB0000}"/>
    <cellStyle name="Normal 4 2 4 2 4 3 3" xfId="22414" xr:uid="{00000000-0005-0000-0000-00006E4C0000}"/>
    <cellStyle name="Normal 4 2 4 2 4 3 3 2" xfId="44860" xr:uid="{00000000-0005-0000-0000-000007AB0000}"/>
    <cellStyle name="Normal 4 2 4 2 4 3 4" xfId="22415" xr:uid="{00000000-0005-0000-0000-00006F4C0000}"/>
    <cellStyle name="Normal 4 2 4 2 4 3 4 2" xfId="44861" xr:uid="{00000000-0005-0000-0000-000008AB0000}"/>
    <cellStyle name="Normal 4 2 4 2 4 3 5" xfId="30525" xr:uid="{00000000-0005-0000-0000-000005AB0000}"/>
    <cellStyle name="Normal 4 2 4 2 4 4" xfId="9648" xr:uid="{00000000-0005-0000-0000-0000704C0000}"/>
    <cellStyle name="Normal 4 2 4 2 4 4 2" xfId="22416" xr:uid="{00000000-0005-0000-0000-0000714C0000}"/>
    <cellStyle name="Normal 4 2 4 2 4 4 2 2" xfId="44862" xr:uid="{00000000-0005-0000-0000-00000AAB0000}"/>
    <cellStyle name="Normal 4 2 4 2 4 4 3" xfId="22417" xr:uid="{00000000-0005-0000-0000-0000724C0000}"/>
    <cellStyle name="Normal 4 2 4 2 4 4 3 2" xfId="44863" xr:uid="{00000000-0005-0000-0000-00000BAB0000}"/>
    <cellStyle name="Normal 4 2 4 2 4 4 4" xfId="22418" xr:uid="{00000000-0005-0000-0000-0000734C0000}"/>
    <cellStyle name="Normal 4 2 4 2 4 4 4 2" xfId="44864" xr:uid="{00000000-0005-0000-0000-00000CAB0000}"/>
    <cellStyle name="Normal 4 2 4 2 4 4 5" xfId="32297" xr:uid="{00000000-0005-0000-0000-000009AB0000}"/>
    <cellStyle name="Normal 4 2 4 2 4 5" xfId="22419" xr:uid="{00000000-0005-0000-0000-0000744C0000}"/>
    <cellStyle name="Normal 4 2 4 2 4 5 2" xfId="44865" xr:uid="{00000000-0005-0000-0000-00000DAB0000}"/>
    <cellStyle name="Normal 4 2 4 2 4 6" xfId="22420" xr:uid="{00000000-0005-0000-0000-0000754C0000}"/>
    <cellStyle name="Normal 4 2 4 2 4 6 2" xfId="44866" xr:uid="{00000000-0005-0000-0000-00000EAB0000}"/>
    <cellStyle name="Normal 4 2 4 2 4 7" xfId="22421" xr:uid="{00000000-0005-0000-0000-0000764C0000}"/>
    <cellStyle name="Normal 4 2 4 2 4 7 2" xfId="44867" xr:uid="{00000000-0005-0000-0000-00000FAB0000}"/>
    <cellStyle name="Normal 4 2 4 2 4 8" xfId="28693" xr:uid="{00000000-0005-0000-0000-0000F8AA0000}"/>
    <cellStyle name="Normal 4 2 4 2 5" xfId="3631" xr:uid="{00000000-0005-0000-0000-0000774C0000}"/>
    <cellStyle name="Normal 4 2 4 2 5 2" xfId="3632" xr:uid="{00000000-0005-0000-0000-0000784C0000}"/>
    <cellStyle name="Normal 4 2 4 2 5 2 2" xfId="7049" xr:uid="{00000000-0005-0000-0000-0000794C0000}"/>
    <cellStyle name="Normal 4 2 4 2 5 2 2 2" xfId="22422" xr:uid="{00000000-0005-0000-0000-00007A4C0000}"/>
    <cellStyle name="Normal 4 2 4 2 5 2 2 2 2" xfId="44868" xr:uid="{00000000-0005-0000-0000-000013AB0000}"/>
    <cellStyle name="Normal 4 2 4 2 5 2 2 3" xfId="22423" xr:uid="{00000000-0005-0000-0000-00007B4C0000}"/>
    <cellStyle name="Normal 4 2 4 2 5 2 2 3 2" xfId="44869" xr:uid="{00000000-0005-0000-0000-000014AB0000}"/>
    <cellStyle name="Normal 4 2 4 2 5 2 2 4" xfId="22424" xr:uid="{00000000-0005-0000-0000-00007C4C0000}"/>
    <cellStyle name="Normal 4 2 4 2 5 2 2 4 2" xfId="44870" xr:uid="{00000000-0005-0000-0000-000015AB0000}"/>
    <cellStyle name="Normal 4 2 4 2 5 2 2 5" xfId="30528" xr:uid="{00000000-0005-0000-0000-000012AB0000}"/>
    <cellStyle name="Normal 4 2 4 2 5 2 3" xfId="9651" xr:uid="{00000000-0005-0000-0000-00007D4C0000}"/>
    <cellStyle name="Normal 4 2 4 2 5 2 3 2" xfId="32300" xr:uid="{00000000-0005-0000-0000-000016AB0000}"/>
    <cellStyle name="Normal 4 2 4 2 5 2 4" xfId="22425" xr:uid="{00000000-0005-0000-0000-00007E4C0000}"/>
    <cellStyle name="Normal 4 2 4 2 5 2 4 2" xfId="44871" xr:uid="{00000000-0005-0000-0000-000017AB0000}"/>
    <cellStyle name="Normal 4 2 4 2 5 2 5" xfId="22426" xr:uid="{00000000-0005-0000-0000-00007F4C0000}"/>
    <cellStyle name="Normal 4 2 4 2 5 2 5 2" xfId="44872" xr:uid="{00000000-0005-0000-0000-000018AB0000}"/>
    <cellStyle name="Normal 4 2 4 2 5 2 6" xfId="28696" xr:uid="{00000000-0005-0000-0000-000011AB0000}"/>
    <cellStyle name="Normal 4 2 4 2 5 3" xfId="7048" xr:uid="{00000000-0005-0000-0000-0000804C0000}"/>
    <cellStyle name="Normal 4 2 4 2 5 3 2" xfId="22427" xr:uid="{00000000-0005-0000-0000-0000814C0000}"/>
    <cellStyle name="Normal 4 2 4 2 5 3 2 2" xfId="44873" xr:uid="{00000000-0005-0000-0000-00001AAB0000}"/>
    <cellStyle name="Normal 4 2 4 2 5 3 3" xfId="22428" xr:uid="{00000000-0005-0000-0000-0000824C0000}"/>
    <cellStyle name="Normal 4 2 4 2 5 3 3 2" xfId="44874" xr:uid="{00000000-0005-0000-0000-00001BAB0000}"/>
    <cellStyle name="Normal 4 2 4 2 5 3 4" xfId="22429" xr:uid="{00000000-0005-0000-0000-0000834C0000}"/>
    <cellStyle name="Normal 4 2 4 2 5 3 4 2" xfId="44875" xr:uid="{00000000-0005-0000-0000-00001CAB0000}"/>
    <cellStyle name="Normal 4 2 4 2 5 3 5" xfId="30527" xr:uid="{00000000-0005-0000-0000-000019AB0000}"/>
    <cellStyle name="Normal 4 2 4 2 5 4" xfId="9650" xr:uid="{00000000-0005-0000-0000-0000844C0000}"/>
    <cellStyle name="Normal 4 2 4 2 5 4 2" xfId="22430" xr:uid="{00000000-0005-0000-0000-0000854C0000}"/>
    <cellStyle name="Normal 4 2 4 2 5 4 2 2" xfId="44876" xr:uid="{00000000-0005-0000-0000-00001EAB0000}"/>
    <cellStyle name="Normal 4 2 4 2 5 4 3" xfId="22431" xr:uid="{00000000-0005-0000-0000-0000864C0000}"/>
    <cellStyle name="Normal 4 2 4 2 5 4 3 2" xfId="44877" xr:uid="{00000000-0005-0000-0000-00001FAB0000}"/>
    <cellStyle name="Normal 4 2 4 2 5 4 4" xfId="22432" xr:uid="{00000000-0005-0000-0000-0000874C0000}"/>
    <cellStyle name="Normal 4 2 4 2 5 4 4 2" xfId="44878" xr:uid="{00000000-0005-0000-0000-000020AB0000}"/>
    <cellStyle name="Normal 4 2 4 2 5 4 5" xfId="32299" xr:uid="{00000000-0005-0000-0000-00001DAB0000}"/>
    <cellStyle name="Normal 4 2 4 2 5 5" xfId="22433" xr:uid="{00000000-0005-0000-0000-0000884C0000}"/>
    <cellStyle name="Normal 4 2 4 2 5 5 2" xfId="44879" xr:uid="{00000000-0005-0000-0000-000021AB0000}"/>
    <cellStyle name="Normal 4 2 4 2 5 6" xfId="22434" xr:uid="{00000000-0005-0000-0000-0000894C0000}"/>
    <cellStyle name="Normal 4 2 4 2 5 6 2" xfId="44880" xr:uid="{00000000-0005-0000-0000-000022AB0000}"/>
    <cellStyle name="Normal 4 2 4 2 5 7" xfId="22435" xr:uid="{00000000-0005-0000-0000-00008A4C0000}"/>
    <cellStyle name="Normal 4 2 4 2 5 7 2" xfId="44881" xr:uid="{00000000-0005-0000-0000-000023AB0000}"/>
    <cellStyle name="Normal 4 2 4 2 5 8" xfId="28695" xr:uid="{00000000-0005-0000-0000-000010AB0000}"/>
    <cellStyle name="Normal 4 2 4 2 6" xfId="3633" xr:uid="{00000000-0005-0000-0000-00008B4C0000}"/>
    <cellStyle name="Normal 4 2 4 2 6 2" xfId="3634" xr:uid="{00000000-0005-0000-0000-00008C4C0000}"/>
    <cellStyle name="Normal 4 2 4 2 6 2 2" xfId="7051" xr:uid="{00000000-0005-0000-0000-00008D4C0000}"/>
    <cellStyle name="Normal 4 2 4 2 6 2 2 2" xfId="22436" xr:uid="{00000000-0005-0000-0000-00008E4C0000}"/>
    <cellStyle name="Normal 4 2 4 2 6 2 2 2 2" xfId="44882" xr:uid="{00000000-0005-0000-0000-000027AB0000}"/>
    <cellStyle name="Normal 4 2 4 2 6 2 2 3" xfId="22437" xr:uid="{00000000-0005-0000-0000-00008F4C0000}"/>
    <cellStyle name="Normal 4 2 4 2 6 2 2 3 2" xfId="44883" xr:uid="{00000000-0005-0000-0000-000028AB0000}"/>
    <cellStyle name="Normal 4 2 4 2 6 2 2 4" xfId="22438" xr:uid="{00000000-0005-0000-0000-0000904C0000}"/>
    <cellStyle name="Normal 4 2 4 2 6 2 2 4 2" xfId="44884" xr:uid="{00000000-0005-0000-0000-000029AB0000}"/>
    <cellStyle name="Normal 4 2 4 2 6 2 2 5" xfId="30530" xr:uid="{00000000-0005-0000-0000-000026AB0000}"/>
    <cellStyle name="Normal 4 2 4 2 6 2 3" xfId="9653" xr:uid="{00000000-0005-0000-0000-0000914C0000}"/>
    <cellStyle name="Normal 4 2 4 2 6 2 3 2" xfId="32302" xr:uid="{00000000-0005-0000-0000-00002AAB0000}"/>
    <cellStyle name="Normal 4 2 4 2 6 2 4" xfId="22439" xr:uid="{00000000-0005-0000-0000-0000924C0000}"/>
    <cellStyle name="Normal 4 2 4 2 6 2 4 2" xfId="44885" xr:uid="{00000000-0005-0000-0000-00002BAB0000}"/>
    <cellStyle name="Normal 4 2 4 2 6 2 5" xfId="22440" xr:uid="{00000000-0005-0000-0000-0000934C0000}"/>
    <cellStyle name="Normal 4 2 4 2 6 2 5 2" xfId="44886" xr:uid="{00000000-0005-0000-0000-00002CAB0000}"/>
    <cellStyle name="Normal 4 2 4 2 6 2 6" xfId="28698" xr:uid="{00000000-0005-0000-0000-000025AB0000}"/>
    <cellStyle name="Normal 4 2 4 2 6 3" xfId="7050" xr:uid="{00000000-0005-0000-0000-0000944C0000}"/>
    <cellStyle name="Normal 4 2 4 2 6 3 2" xfId="22441" xr:uid="{00000000-0005-0000-0000-0000954C0000}"/>
    <cellStyle name="Normal 4 2 4 2 6 3 2 2" xfId="44887" xr:uid="{00000000-0005-0000-0000-00002EAB0000}"/>
    <cellStyle name="Normal 4 2 4 2 6 3 3" xfId="22442" xr:uid="{00000000-0005-0000-0000-0000964C0000}"/>
    <cellStyle name="Normal 4 2 4 2 6 3 3 2" xfId="44888" xr:uid="{00000000-0005-0000-0000-00002FAB0000}"/>
    <cellStyle name="Normal 4 2 4 2 6 3 4" xfId="22443" xr:uid="{00000000-0005-0000-0000-0000974C0000}"/>
    <cellStyle name="Normal 4 2 4 2 6 3 4 2" xfId="44889" xr:uid="{00000000-0005-0000-0000-000030AB0000}"/>
    <cellStyle name="Normal 4 2 4 2 6 3 5" xfId="30529" xr:uid="{00000000-0005-0000-0000-00002DAB0000}"/>
    <cellStyle name="Normal 4 2 4 2 6 4" xfId="9652" xr:uid="{00000000-0005-0000-0000-0000984C0000}"/>
    <cellStyle name="Normal 4 2 4 2 6 4 2" xfId="32301" xr:uid="{00000000-0005-0000-0000-000031AB0000}"/>
    <cellStyle name="Normal 4 2 4 2 6 5" xfId="22444" xr:uid="{00000000-0005-0000-0000-0000994C0000}"/>
    <cellStyle name="Normal 4 2 4 2 6 5 2" xfId="44890" xr:uid="{00000000-0005-0000-0000-000032AB0000}"/>
    <cellStyle name="Normal 4 2 4 2 6 6" xfId="22445" xr:uid="{00000000-0005-0000-0000-00009A4C0000}"/>
    <cellStyle name="Normal 4 2 4 2 6 6 2" xfId="44891" xr:uid="{00000000-0005-0000-0000-000033AB0000}"/>
    <cellStyle name="Normal 4 2 4 2 6 7" xfId="28697" xr:uid="{00000000-0005-0000-0000-000024AB0000}"/>
    <cellStyle name="Normal 4 2 4 2 7" xfId="3635" xr:uid="{00000000-0005-0000-0000-00009B4C0000}"/>
    <cellStyle name="Normal 4 2 4 2 7 2" xfId="7052" xr:uid="{00000000-0005-0000-0000-00009C4C0000}"/>
    <cellStyle name="Normal 4 2 4 2 7 2 2" xfId="22446" xr:uid="{00000000-0005-0000-0000-00009D4C0000}"/>
    <cellStyle name="Normal 4 2 4 2 7 2 2 2" xfId="44892" xr:uid="{00000000-0005-0000-0000-000036AB0000}"/>
    <cellStyle name="Normal 4 2 4 2 7 2 3" xfId="22447" xr:uid="{00000000-0005-0000-0000-00009E4C0000}"/>
    <cellStyle name="Normal 4 2 4 2 7 2 3 2" xfId="44893" xr:uid="{00000000-0005-0000-0000-000037AB0000}"/>
    <cellStyle name="Normal 4 2 4 2 7 2 4" xfId="22448" xr:uid="{00000000-0005-0000-0000-00009F4C0000}"/>
    <cellStyle name="Normal 4 2 4 2 7 2 4 2" xfId="44894" xr:uid="{00000000-0005-0000-0000-000038AB0000}"/>
    <cellStyle name="Normal 4 2 4 2 7 2 5" xfId="30531" xr:uid="{00000000-0005-0000-0000-000035AB0000}"/>
    <cellStyle name="Normal 4 2 4 2 7 3" xfId="9654" xr:uid="{00000000-0005-0000-0000-0000A04C0000}"/>
    <cellStyle name="Normal 4 2 4 2 7 3 2" xfId="32303" xr:uid="{00000000-0005-0000-0000-000039AB0000}"/>
    <cellStyle name="Normal 4 2 4 2 7 4" xfId="22449" xr:uid="{00000000-0005-0000-0000-0000A14C0000}"/>
    <cellStyle name="Normal 4 2 4 2 7 4 2" xfId="44895" xr:uid="{00000000-0005-0000-0000-00003AAB0000}"/>
    <cellStyle name="Normal 4 2 4 2 7 5" xfId="22450" xr:uid="{00000000-0005-0000-0000-0000A24C0000}"/>
    <cellStyle name="Normal 4 2 4 2 7 5 2" xfId="44896" xr:uid="{00000000-0005-0000-0000-00003BAB0000}"/>
    <cellStyle name="Normal 4 2 4 2 7 6" xfId="28699" xr:uid="{00000000-0005-0000-0000-000034AB0000}"/>
    <cellStyle name="Normal 4 2 4 2 8" xfId="3636" xr:uid="{00000000-0005-0000-0000-0000A34C0000}"/>
    <cellStyle name="Normal 4 2 4 2 8 2" xfId="7053" xr:uid="{00000000-0005-0000-0000-0000A44C0000}"/>
    <cellStyle name="Normal 4 2 4 2 8 2 2" xfId="22451" xr:uid="{00000000-0005-0000-0000-0000A54C0000}"/>
    <cellStyle name="Normal 4 2 4 2 8 2 2 2" xfId="44897" xr:uid="{00000000-0005-0000-0000-00003EAB0000}"/>
    <cellStyle name="Normal 4 2 4 2 8 2 3" xfId="22452" xr:uid="{00000000-0005-0000-0000-0000A64C0000}"/>
    <cellStyle name="Normal 4 2 4 2 8 2 3 2" xfId="44898" xr:uid="{00000000-0005-0000-0000-00003FAB0000}"/>
    <cellStyle name="Normal 4 2 4 2 8 2 4" xfId="22453" xr:uid="{00000000-0005-0000-0000-0000A74C0000}"/>
    <cellStyle name="Normal 4 2 4 2 8 2 4 2" xfId="44899" xr:uid="{00000000-0005-0000-0000-000040AB0000}"/>
    <cellStyle name="Normal 4 2 4 2 8 2 5" xfId="30532" xr:uid="{00000000-0005-0000-0000-00003DAB0000}"/>
    <cellStyle name="Normal 4 2 4 2 8 3" xfId="9655" xr:uid="{00000000-0005-0000-0000-0000A84C0000}"/>
    <cellStyle name="Normal 4 2 4 2 8 3 2" xfId="32304" xr:uid="{00000000-0005-0000-0000-000041AB0000}"/>
    <cellStyle name="Normal 4 2 4 2 8 4" xfId="22454" xr:uid="{00000000-0005-0000-0000-0000A94C0000}"/>
    <cellStyle name="Normal 4 2 4 2 8 4 2" xfId="44900" xr:uid="{00000000-0005-0000-0000-000042AB0000}"/>
    <cellStyle name="Normal 4 2 4 2 8 5" xfId="22455" xr:uid="{00000000-0005-0000-0000-0000AA4C0000}"/>
    <cellStyle name="Normal 4 2 4 2 8 5 2" xfId="44901" xr:uid="{00000000-0005-0000-0000-000043AB0000}"/>
    <cellStyle name="Normal 4 2 4 2 8 6" xfId="28700" xr:uid="{00000000-0005-0000-0000-00003CAB0000}"/>
    <cellStyle name="Normal 4 2 4 2 9" xfId="7036" xr:uid="{00000000-0005-0000-0000-0000AB4C0000}"/>
    <cellStyle name="Normal 4 2 4 2 9 2" xfId="22456" xr:uid="{00000000-0005-0000-0000-0000AC4C0000}"/>
    <cellStyle name="Normal 4 2 4 2 9 2 2" xfId="44902" xr:uid="{00000000-0005-0000-0000-000045AB0000}"/>
    <cellStyle name="Normal 4 2 4 2 9 3" xfId="22457" xr:uid="{00000000-0005-0000-0000-0000AD4C0000}"/>
    <cellStyle name="Normal 4 2 4 2 9 3 2" xfId="44903" xr:uid="{00000000-0005-0000-0000-000046AB0000}"/>
    <cellStyle name="Normal 4 2 4 2 9 4" xfId="22458" xr:uid="{00000000-0005-0000-0000-0000AE4C0000}"/>
    <cellStyle name="Normal 4 2 4 2 9 4 2" xfId="44904" xr:uid="{00000000-0005-0000-0000-000047AB0000}"/>
    <cellStyle name="Normal 4 2 4 2 9 5" xfId="30515" xr:uid="{00000000-0005-0000-0000-000044AB0000}"/>
    <cellStyle name="Normal 4 2 4 3" xfId="3637" xr:uid="{00000000-0005-0000-0000-0000AF4C0000}"/>
    <cellStyle name="Normal 4 2 4 3 10" xfId="22459" xr:uid="{00000000-0005-0000-0000-0000B04C0000}"/>
    <cellStyle name="Normal 4 2 4 3 10 2" xfId="44905" xr:uid="{00000000-0005-0000-0000-000049AB0000}"/>
    <cellStyle name="Normal 4 2 4 3 11" xfId="28701" xr:uid="{00000000-0005-0000-0000-000048AB0000}"/>
    <cellStyle name="Normal 4 2 4 3 2" xfId="3638" xr:uid="{00000000-0005-0000-0000-0000B14C0000}"/>
    <cellStyle name="Normal 4 2 4 3 2 2" xfId="3639" xr:uid="{00000000-0005-0000-0000-0000B24C0000}"/>
    <cellStyle name="Normal 4 2 4 3 2 2 2" xfId="7056" xr:uid="{00000000-0005-0000-0000-0000B34C0000}"/>
    <cellStyle name="Normal 4 2 4 3 2 2 2 2" xfId="22460" xr:uid="{00000000-0005-0000-0000-0000B44C0000}"/>
    <cellStyle name="Normal 4 2 4 3 2 2 2 2 2" xfId="44906" xr:uid="{00000000-0005-0000-0000-00004DAB0000}"/>
    <cellStyle name="Normal 4 2 4 3 2 2 2 3" xfId="22461" xr:uid="{00000000-0005-0000-0000-0000B54C0000}"/>
    <cellStyle name="Normal 4 2 4 3 2 2 2 3 2" xfId="44907" xr:uid="{00000000-0005-0000-0000-00004EAB0000}"/>
    <cellStyle name="Normal 4 2 4 3 2 2 2 4" xfId="22462" xr:uid="{00000000-0005-0000-0000-0000B64C0000}"/>
    <cellStyle name="Normal 4 2 4 3 2 2 2 4 2" xfId="44908" xr:uid="{00000000-0005-0000-0000-00004FAB0000}"/>
    <cellStyle name="Normal 4 2 4 3 2 2 2 5" xfId="30535" xr:uid="{00000000-0005-0000-0000-00004CAB0000}"/>
    <cellStyle name="Normal 4 2 4 3 2 2 3" xfId="9658" xr:uid="{00000000-0005-0000-0000-0000B74C0000}"/>
    <cellStyle name="Normal 4 2 4 3 2 2 3 2" xfId="32307" xr:uid="{00000000-0005-0000-0000-000050AB0000}"/>
    <cellStyle name="Normal 4 2 4 3 2 2 4" xfId="22463" xr:uid="{00000000-0005-0000-0000-0000B84C0000}"/>
    <cellStyle name="Normal 4 2 4 3 2 2 4 2" xfId="44909" xr:uid="{00000000-0005-0000-0000-000051AB0000}"/>
    <cellStyle name="Normal 4 2 4 3 2 2 5" xfId="22464" xr:uid="{00000000-0005-0000-0000-0000B94C0000}"/>
    <cellStyle name="Normal 4 2 4 3 2 2 5 2" xfId="44910" xr:uid="{00000000-0005-0000-0000-000052AB0000}"/>
    <cellStyle name="Normal 4 2 4 3 2 2 6" xfId="28703" xr:uid="{00000000-0005-0000-0000-00004BAB0000}"/>
    <cellStyle name="Normal 4 2 4 3 2 3" xfId="7055" xr:uid="{00000000-0005-0000-0000-0000BA4C0000}"/>
    <cellStyle name="Normal 4 2 4 3 2 3 2" xfId="22465" xr:uid="{00000000-0005-0000-0000-0000BB4C0000}"/>
    <cellStyle name="Normal 4 2 4 3 2 3 2 2" xfId="44911" xr:uid="{00000000-0005-0000-0000-000054AB0000}"/>
    <cellStyle name="Normal 4 2 4 3 2 3 3" xfId="22466" xr:uid="{00000000-0005-0000-0000-0000BC4C0000}"/>
    <cellStyle name="Normal 4 2 4 3 2 3 3 2" xfId="44912" xr:uid="{00000000-0005-0000-0000-000055AB0000}"/>
    <cellStyle name="Normal 4 2 4 3 2 3 4" xfId="22467" xr:uid="{00000000-0005-0000-0000-0000BD4C0000}"/>
    <cellStyle name="Normal 4 2 4 3 2 3 4 2" xfId="44913" xr:uid="{00000000-0005-0000-0000-000056AB0000}"/>
    <cellStyle name="Normal 4 2 4 3 2 3 5" xfId="30534" xr:uid="{00000000-0005-0000-0000-000053AB0000}"/>
    <cellStyle name="Normal 4 2 4 3 2 4" xfId="9657" xr:uid="{00000000-0005-0000-0000-0000BE4C0000}"/>
    <cellStyle name="Normal 4 2 4 3 2 4 2" xfId="22468" xr:uid="{00000000-0005-0000-0000-0000BF4C0000}"/>
    <cellStyle name="Normal 4 2 4 3 2 4 2 2" xfId="44914" xr:uid="{00000000-0005-0000-0000-000058AB0000}"/>
    <cellStyle name="Normal 4 2 4 3 2 4 3" xfId="22469" xr:uid="{00000000-0005-0000-0000-0000C04C0000}"/>
    <cellStyle name="Normal 4 2 4 3 2 4 3 2" xfId="44915" xr:uid="{00000000-0005-0000-0000-000059AB0000}"/>
    <cellStyle name="Normal 4 2 4 3 2 4 4" xfId="22470" xr:uid="{00000000-0005-0000-0000-0000C14C0000}"/>
    <cellStyle name="Normal 4 2 4 3 2 4 4 2" xfId="44916" xr:uid="{00000000-0005-0000-0000-00005AAB0000}"/>
    <cellStyle name="Normal 4 2 4 3 2 4 5" xfId="32306" xr:uid="{00000000-0005-0000-0000-000057AB0000}"/>
    <cellStyle name="Normal 4 2 4 3 2 5" xfId="22471" xr:uid="{00000000-0005-0000-0000-0000C24C0000}"/>
    <cellStyle name="Normal 4 2 4 3 2 5 2" xfId="44917" xr:uid="{00000000-0005-0000-0000-00005BAB0000}"/>
    <cellStyle name="Normal 4 2 4 3 2 6" xfId="22472" xr:uid="{00000000-0005-0000-0000-0000C34C0000}"/>
    <cellStyle name="Normal 4 2 4 3 2 6 2" xfId="44918" xr:uid="{00000000-0005-0000-0000-00005CAB0000}"/>
    <cellStyle name="Normal 4 2 4 3 2 7" xfId="22473" xr:uid="{00000000-0005-0000-0000-0000C44C0000}"/>
    <cellStyle name="Normal 4 2 4 3 2 7 2" xfId="44919" xr:uid="{00000000-0005-0000-0000-00005DAB0000}"/>
    <cellStyle name="Normal 4 2 4 3 2 8" xfId="28702" xr:uid="{00000000-0005-0000-0000-00004AAB0000}"/>
    <cellStyle name="Normal 4 2 4 3 3" xfId="3640" xr:uid="{00000000-0005-0000-0000-0000C54C0000}"/>
    <cellStyle name="Normal 4 2 4 3 3 2" xfId="3641" xr:uid="{00000000-0005-0000-0000-0000C64C0000}"/>
    <cellStyle name="Normal 4 2 4 3 3 2 2" xfId="7058" xr:uid="{00000000-0005-0000-0000-0000C74C0000}"/>
    <cellStyle name="Normal 4 2 4 3 3 2 2 2" xfId="22474" xr:uid="{00000000-0005-0000-0000-0000C84C0000}"/>
    <cellStyle name="Normal 4 2 4 3 3 2 2 2 2" xfId="44920" xr:uid="{00000000-0005-0000-0000-000061AB0000}"/>
    <cellStyle name="Normal 4 2 4 3 3 2 2 3" xfId="22475" xr:uid="{00000000-0005-0000-0000-0000C94C0000}"/>
    <cellStyle name="Normal 4 2 4 3 3 2 2 3 2" xfId="44921" xr:uid="{00000000-0005-0000-0000-000062AB0000}"/>
    <cellStyle name="Normal 4 2 4 3 3 2 2 4" xfId="22476" xr:uid="{00000000-0005-0000-0000-0000CA4C0000}"/>
    <cellStyle name="Normal 4 2 4 3 3 2 2 4 2" xfId="44922" xr:uid="{00000000-0005-0000-0000-000063AB0000}"/>
    <cellStyle name="Normal 4 2 4 3 3 2 2 5" xfId="30537" xr:uid="{00000000-0005-0000-0000-000060AB0000}"/>
    <cellStyle name="Normal 4 2 4 3 3 2 3" xfId="9660" xr:uid="{00000000-0005-0000-0000-0000CB4C0000}"/>
    <cellStyle name="Normal 4 2 4 3 3 2 3 2" xfId="32309" xr:uid="{00000000-0005-0000-0000-000064AB0000}"/>
    <cellStyle name="Normal 4 2 4 3 3 2 4" xfId="22477" xr:uid="{00000000-0005-0000-0000-0000CC4C0000}"/>
    <cellStyle name="Normal 4 2 4 3 3 2 4 2" xfId="44923" xr:uid="{00000000-0005-0000-0000-000065AB0000}"/>
    <cellStyle name="Normal 4 2 4 3 3 2 5" xfId="22478" xr:uid="{00000000-0005-0000-0000-0000CD4C0000}"/>
    <cellStyle name="Normal 4 2 4 3 3 2 5 2" xfId="44924" xr:uid="{00000000-0005-0000-0000-000066AB0000}"/>
    <cellStyle name="Normal 4 2 4 3 3 2 6" xfId="28705" xr:uid="{00000000-0005-0000-0000-00005FAB0000}"/>
    <cellStyle name="Normal 4 2 4 3 3 3" xfId="7057" xr:uid="{00000000-0005-0000-0000-0000CE4C0000}"/>
    <cellStyle name="Normal 4 2 4 3 3 3 2" xfId="22479" xr:uid="{00000000-0005-0000-0000-0000CF4C0000}"/>
    <cellStyle name="Normal 4 2 4 3 3 3 2 2" xfId="44925" xr:uid="{00000000-0005-0000-0000-000068AB0000}"/>
    <cellStyle name="Normal 4 2 4 3 3 3 3" xfId="22480" xr:uid="{00000000-0005-0000-0000-0000D04C0000}"/>
    <cellStyle name="Normal 4 2 4 3 3 3 3 2" xfId="44926" xr:uid="{00000000-0005-0000-0000-000069AB0000}"/>
    <cellStyle name="Normal 4 2 4 3 3 3 4" xfId="22481" xr:uid="{00000000-0005-0000-0000-0000D14C0000}"/>
    <cellStyle name="Normal 4 2 4 3 3 3 4 2" xfId="44927" xr:uid="{00000000-0005-0000-0000-00006AAB0000}"/>
    <cellStyle name="Normal 4 2 4 3 3 3 5" xfId="30536" xr:uid="{00000000-0005-0000-0000-000067AB0000}"/>
    <cellStyle name="Normal 4 2 4 3 3 4" xfId="9659" xr:uid="{00000000-0005-0000-0000-0000D24C0000}"/>
    <cellStyle name="Normal 4 2 4 3 3 4 2" xfId="32308" xr:uid="{00000000-0005-0000-0000-00006BAB0000}"/>
    <cellStyle name="Normal 4 2 4 3 3 5" xfId="22482" xr:uid="{00000000-0005-0000-0000-0000D34C0000}"/>
    <cellStyle name="Normal 4 2 4 3 3 5 2" xfId="44928" xr:uid="{00000000-0005-0000-0000-00006CAB0000}"/>
    <cellStyle name="Normal 4 2 4 3 3 6" xfId="22483" xr:uid="{00000000-0005-0000-0000-0000D44C0000}"/>
    <cellStyle name="Normal 4 2 4 3 3 6 2" xfId="44929" xr:uid="{00000000-0005-0000-0000-00006DAB0000}"/>
    <cellStyle name="Normal 4 2 4 3 3 7" xfId="28704" xr:uid="{00000000-0005-0000-0000-00005EAB0000}"/>
    <cellStyle name="Normal 4 2 4 3 4" xfId="3642" xr:uid="{00000000-0005-0000-0000-0000D54C0000}"/>
    <cellStyle name="Normal 4 2 4 3 4 2" xfId="7059" xr:uid="{00000000-0005-0000-0000-0000D64C0000}"/>
    <cellStyle name="Normal 4 2 4 3 4 2 2" xfId="22484" xr:uid="{00000000-0005-0000-0000-0000D74C0000}"/>
    <cellStyle name="Normal 4 2 4 3 4 2 2 2" xfId="44930" xr:uid="{00000000-0005-0000-0000-000070AB0000}"/>
    <cellStyle name="Normal 4 2 4 3 4 2 3" xfId="22485" xr:uid="{00000000-0005-0000-0000-0000D84C0000}"/>
    <cellStyle name="Normal 4 2 4 3 4 2 3 2" xfId="44931" xr:uid="{00000000-0005-0000-0000-000071AB0000}"/>
    <cellStyle name="Normal 4 2 4 3 4 2 4" xfId="22486" xr:uid="{00000000-0005-0000-0000-0000D94C0000}"/>
    <cellStyle name="Normal 4 2 4 3 4 2 4 2" xfId="44932" xr:uid="{00000000-0005-0000-0000-000072AB0000}"/>
    <cellStyle name="Normal 4 2 4 3 4 2 5" xfId="30538" xr:uid="{00000000-0005-0000-0000-00006FAB0000}"/>
    <cellStyle name="Normal 4 2 4 3 4 3" xfId="9661" xr:uid="{00000000-0005-0000-0000-0000DA4C0000}"/>
    <cellStyle name="Normal 4 2 4 3 4 3 2" xfId="32310" xr:uid="{00000000-0005-0000-0000-000073AB0000}"/>
    <cellStyle name="Normal 4 2 4 3 4 4" xfId="22487" xr:uid="{00000000-0005-0000-0000-0000DB4C0000}"/>
    <cellStyle name="Normal 4 2 4 3 4 4 2" xfId="44933" xr:uid="{00000000-0005-0000-0000-000074AB0000}"/>
    <cellStyle name="Normal 4 2 4 3 4 5" xfId="22488" xr:uid="{00000000-0005-0000-0000-0000DC4C0000}"/>
    <cellStyle name="Normal 4 2 4 3 4 5 2" xfId="44934" xr:uid="{00000000-0005-0000-0000-000075AB0000}"/>
    <cellStyle name="Normal 4 2 4 3 4 6" xfId="28706" xr:uid="{00000000-0005-0000-0000-00006EAB0000}"/>
    <cellStyle name="Normal 4 2 4 3 5" xfId="3643" xr:uid="{00000000-0005-0000-0000-0000DD4C0000}"/>
    <cellStyle name="Normal 4 2 4 3 5 2" xfId="7060" xr:uid="{00000000-0005-0000-0000-0000DE4C0000}"/>
    <cellStyle name="Normal 4 2 4 3 5 2 2" xfId="22489" xr:uid="{00000000-0005-0000-0000-0000DF4C0000}"/>
    <cellStyle name="Normal 4 2 4 3 5 2 2 2" xfId="44935" xr:uid="{00000000-0005-0000-0000-000078AB0000}"/>
    <cellStyle name="Normal 4 2 4 3 5 2 3" xfId="22490" xr:uid="{00000000-0005-0000-0000-0000E04C0000}"/>
    <cellStyle name="Normal 4 2 4 3 5 2 3 2" xfId="44936" xr:uid="{00000000-0005-0000-0000-000079AB0000}"/>
    <cellStyle name="Normal 4 2 4 3 5 2 4" xfId="22491" xr:uid="{00000000-0005-0000-0000-0000E14C0000}"/>
    <cellStyle name="Normal 4 2 4 3 5 2 4 2" xfId="44937" xr:uid="{00000000-0005-0000-0000-00007AAB0000}"/>
    <cellStyle name="Normal 4 2 4 3 5 2 5" xfId="30539" xr:uid="{00000000-0005-0000-0000-000077AB0000}"/>
    <cellStyle name="Normal 4 2 4 3 5 3" xfId="9662" xr:uid="{00000000-0005-0000-0000-0000E24C0000}"/>
    <cellStyle name="Normal 4 2 4 3 5 3 2" xfId="32311" xr:uid="{00000000-0005-0000-0000-00007BAB0000}"/>
    <cellStyle name="Normal 4 2 4 3 5 4" xfId="22492" xr:uid="{00000000-0005-0000-0000-0000E34C0000}"/>
    <cellStyle name="Normal 4 2 4 3 5 4 2" xfId="44938" xr:uid="{00000000-0005-0000-0000-00007CAB0000}"/>
    <cellStyle name="Normal 4 2 4 3 5 5" xfId="22493" xr:uid="{00000000-0005-0000-0000-0000E44C0000}"/>
    <cellStyle name="Normal 4 2 4 3 5 5 2" xfId="44939" xr:uid="{00000000-0005-0000-0000-00007DAB0000}"/>
    <cellStyle name="Normal 4 2 4 3 5 6" xfId="28707" xr:uid="{00000000-0005-0000-0000-000076AB0000}"/>
    <cellStyle name="Normal 4 2 4 3 6" xfId="7054" xr:uid="{00000000-0005-0000-0000-0000E54C0000}"/>
    <cellStyle name="Normal 4 2 4 3 6 2" xfId="22494" xr:uid="{00000000-0005-0000-0000-0000E64C0000}"/>
    <cellStyle name="Normal 4 2 4 3 6 2 2" xfId="44940" xr:uid="{00000000-0005-0000-0000-00007FAB0000}"/>
    <cellStyle name="Normal 4 2 4 3 6 3" xfId="22495" xr:uid="{00000000-0005-0000-0000-0000E74C0000}"/>
    <cellStyle name="Normal 4 2 4 3 6 3 2" xfId="44941" xr:uid="{00000000-0005-0000-0000-000080AB0000}"/>
    <cellStyle name="Normal 4 2 4 3 6 4" xfId="22496" xr:uid="{00000000-0005-0000-0000-0000E84C0000}"/>
    <cellStyle name="Normal 4 2 4 3 6 4 2" xfId="44942" xr:uid="{00000000-0005-0000-0000-000081AB0000}"/>
    <cellStyle name="Normal 4 2 4 3 6 5" xfId="30533" xr:uid="{00000000-0005-0000-0000-00007EAB0000}"/>
    <cellStyle name="Normal 4 2 4 3 7" xfId="9656" xr:uid="{00000000-0005-0000-0000-0000E94C0000}"/>
    <cellStyle name="Normal 4 2 4 3 7 2" xfId="22497" xr:uid="{00000000-0005-0000-0000-0000EA4C0000}"/>
    <cellStyle name="Normal 4 2 4 3 7 2 2" xfId="44943" xr:uid="{00000000-0005-0000-0000-000083AB0000}"/>
    <cellStyle name="Normal 4 2 4 3 7 3" xfId="22498" xr:uid="{00000000-0005-0000-0000-0000EB4C0000}"/>
    <cellStyle name="Normal 4 2 4 3 7 3 2" xfId="44944" xr:uid="{00000000-0005-0000-0000-000084AB0000}"/>
    <cellStyle name="Normal 4 2 4 3 7 4" xfId="22499" xr:uid="{00000000-0005-0000-0000-0000EC4C0000}"/>
    <cellStyle name="Normal 4 2 4 3 7 4 2" xfId="44945" xr:uid="{00000000-0005-0000-0000-000085AB0000}"/>
    <cellStyle name="Normal 4 2 4 3 7 5" xfId="32305" xr:uid="{00000000-0005-0000-0000-000082AB0000}"/>
    <cellStyle name="Normal 4 2 4 3 8" xfId="22500" xr:uid="{00000000-0005-0000-0000-0000ED4C0000}"/>
    <cellStyle name="Normal 4 2 4 3 8 2" xfId="44946" xr:uid="{00000000-0005-0000-0000-000086AB0000}"/>
    <cellStyle name="Normal 4 2 4 3 9" xfId="22501" xr:uid="{00000000-0005-0000-0000-0000EE4C0000}"/>
    <cellStyle name="Normal 4 2 4 3 9 2" xfId="44947" xr:uid="{00000000-0005-0000-0000-000087AB0000}"/>
    <cellStyle name="Normal 4 2 4 4" xfId="3644" xr:uid="{00000000-0005-0000-0000-0000EF4C0000}"/>
    <cellStyle name="Normal 4 2 4 4 10" xfId="22502" xr:uid="{00000000-0005-0000-0000-0000F04C0000}"/>
    <cellStyle name="Normal 4 2 4 4 10 2" xfId="44948" xr:uid="{00000000-0005-0000-0000-000089AB0000}"/>
    <cellStyle name="Normal 4 2 4 4 11" xfId="28708" xr:uid="{00000000-0005-0000-0000-000088AB0000}"/>
    <cellStyle name="Normal 4 2 4 4 2" xfId="3645" xr:uid="{00000000-0005-0000-0000-0000F14C0000}"/>
    <cellStyle name="Normal 4 2 4 4 2 2" xfId="3646" xr:uid="{00000000-0005-0000-0000-0000F24C0000}"/>
    <cellStyle name="Normal 4 2 4 4 2 2 2" xfId="7063" xr:uid="{00000000-0005-0000-0000-0000F34C0000}"/>
    <cellStyle name="Normal 4 2 4 4 2 2 2 2" xfId="22503" xr:uid="{00000000-0005-0000-0000-0000F44C0000}"/>
    <cellStyle name="Normal 4 2 4 4 2 2 2 2 2" xfId="44949" xr:uid="{00000000-0005-0000-0000-00008DAB0000}"/>
    <cellStyle name="Normal 4 2 4 4 2 2 2 3" xfId="22504" xr:uid="{00000000-0005-0000-0000-0000F54C0000}"/>
    <cellStyle name="Normal 4 2 4 4 2 2 2 3 2" xfId="44950" xr:uid="{00000000-0005-0000-0000-00008EAB0000}"/>
    <cellStyle name="Normal 4 2 4 4 2 2 2 4" xfId="22505" xr:uid="{00000000-0005-0000-0000-0000F64C0000}"/>
    <cellStyle name="Normal 4 2 4 4 2 2 2 4 2" xfId="44951" xr:uid="{00000000-0005-0000-0000-00008FAB0000}"/>
    <cellStyle name="Normal 4 2 4 4 2 2 2 5" xfId="30542" xr:uid="{00000000-0005-0000-0000-00008CAB0000}"/>
    <cellStyle name="Normal 4 2 4 4 2 2 3" xfId="9665" xr:uid="{00000000-0005-0000-0000-0000F74C0000}"/>
    <cellStyle name="Normal 4 2 4 4 2 2 3 2" xfId="32314" xr:uid="{00000000-0005-0000-0000-000090AB0000}"/>
    <cellStyle name="Normal 4 2 4 4 2 2 4" xfId="22506" xr:uid="{00000000-0005-0000-0000-0000F84C0000}"/>
    <cellStyle name="Normal 4 2 4 4 2 2 4 2" xfId="44952" xr:uid="{00000000-0005-0000-0000-000091AB0000}"/>
    <cellStyle name="Normal 4 2 4 4 2 2 5" xfId="22507" xr:uid="{00000000-0005-0000-0000-0000F94C0000}"/>
    <cellStyle name="Normal 4 2 4 4 2 2 5 2" xfId="44953" xr:uid="{00000000-0005-0000-0000-000092AB0000}"/>
    <cellStyle name="Normal 4 2 4 4 2 2 6" xfId="28710" xr:uid="{00000000-0005-0000-0000-00008BAB0000}"/>
    <cellStyle name="Normal 4 2 4 4 2 3" xfId="7062" xr:uid="{00000000-0005-0000-0000-0000FA4C0000}"/>
    <cellStyle name="Normal 4 2 4 4 2 3 2" xfId="22508" xr:uid="{00000000-0005-0000-0000-0000FB4C0000}"/>
    <cellStyle name="Normal 4 2 4 4 2 3 2 2" xfId="44954" xr:uid="{00000000-0005-0000-0000-000094AB0000}"/>
    <cellStyle name="Normal 4 2 4 4 2 3 3" xfId="22509" xr:uid="{00000000-0005-0000-0000-0000FC4C0000}"/>
    <cellStyle name="Normal 4 2 4 4 2 3 3 2" xfId="44955" xr:uid="{00000000-0005-0000-0000-000095AB0000}"/>
    <cellStyle name="Normal 4 2 4 4 2 3 4" xfId="22510" xr:uid="{00000000-0005-0000-0000-0000FD4C0000}"/>
    <cellStyle name="Normal 4 2 4 4 2 3 4 2" xfId="44956" xr:uid="{00000000-0005-0000-0000-000096AB0000}"/>
    <cellStyle name="Normal 4 2 4 4 2 3 5" xfId="30541" xr:uid="{00000000-0005-0000-0000-000093AB0000}"/>
    <cellStyle name="Normal 4 2 4 4 2 4" xfId="9664" xr:uid="{00000000-0005-0000-0000-0000FE4C0000}"/>
    <cellStyle name="Normal 4 2 4 4 2 4 2" xfId="22511" xr:uid="{00000000-0005-0000-0000-0000FF4C0000}"/>
    <cellStyle name="Normal 4 2 4 4 2 4 2 2" xfId="44957" xr:uid="{00000000-0005-0000-0000-000098AB0000}"/>
    <cellStyle name="Normal 4 2 4 4 2 4 3" xfId="22512" xr:uid="{00000000-0005-0000-0000-0000004D0000}"/>
    <cellStyle name="Normal 4 2 4 4 2 4 3 2" xfId="44958" xr:uid="{00000000-0005-0000-0000-000099AB0000}"/>
    <cellStyle name="Normal 4 2 4 4 2 4 4" xfId="22513" xr:uid="{00000000-0005-0000-0000-0000014D0000}"/>
    <cellStyle name="Normal 4 2 4 4 2 4 4 2" xfId="44959" xr:uid="{00000000-0005-0000-0000-00009AAB0000}"/>
    <cellStyle name="Normal 4 2 4 4 2 4 5" xfId="32313" xr:uid="{00000000-0005-0000-0000-000097AB0000}"/>
    <cellStyle name="Normal 4 2 4 4 2 5" xfId="22514" xr:uid="{00000000-0005-0000-0000-0000024D0000}"/>
    <cellStyle name="Normal 4 2 4 4 2 5 2" xfId="44960" xr:uid="{00000000-0005-0000-0000-00009BAB0000}"/>
    <cellStyle name="Normal 4 2 4 4 2 6" xfId="22515" xr:uid="{00000000-0005-0000-0000-0000034D0000}"/>
    <cellStyle name="Normal 4 2 4 4 2 6 2" xfId="44961" xr:uid="{00000000-0005-0000-0000-00009CAB0000}"/>
    <cellStyle name="Normal 4 2 4 4 2 7" xfId="22516" xr:uid="{00000000-0005-0000-0000-0000044D0000}"/>
    <cellStyle name="Normal 4 2 4 4 2 7 2" xfId="44962" xr:uid="{00000000-0005-0000-0000-00009DAB0000}"/>
    <cellStyle name="Normal 4 2 4 4 2 8" xfId="28709" xr:uid="{00000000-0005-0000-0000-00008AAB0000}"/>
    <cellStyle name="Normal 4 2 4 4 3" xfId="3647" xr:uid="{00000000-0005-0000-0000-0000054D0000}"/>
    <cellStyle name="Normal 4 2 4 4 3 2" xfId="3648" xr:uid="{00000000-0005-0000-0000-0000064D0000}"/>
    <cellStyle name="Normal 4 2 4 4 3 2 2" xfId="7065" xr:uid="{00000000-0005-0000-0000-0000074D0000}"/>
    <cellStyle name="Normal 4 2 4 4 3 2 2 2" xfId="22517" xr:uid="{00000000-0005-0000-0000-0000084D0000}"/>
    <cellStyle name="Normal 4 2 4 4 3 2 2 2 2" xfId="44963" xr:uid="{00000000-0005-0000-0000-0000A1AB0000}"/>
    <cellStyle name="Normal 4 2 4 4 3 2 2 3" xfId="22518" xr:uid="{00000000-0005-0000-0000-0000094D0000}"/>
    <cellStyle name="Normal 4 2 4 4 3 2 2 3 2" xfId="44964" xr:uid="{00000000-0005-0000-0000-0000A2AB0000}"/>
    <cellStyle name="Normal 4 2 4 4 3 2 2 4" xfId="22519" xr:uid="{00000000-0005-0000-0000-00000A4D0000}"/>
    <cellStyle name="Normal 4 2 4 4 3 2 2 4 2" xfId="44965" xr:uid="{00000000-0005-0000-0000-0000A3AB0000}"/>
    <cellStyle name="Normal 4 2 4 4 3 2 2 5" xfId="30544" xr:uid="{00000000-0005-0000-0000-0000A0AB0000}"/>
    <cellStyle name="Normal 4 2 4 4 3 2 3" xfId="9667" xr:uid="{00000000-0005-0000-0000-00000B4D0000}"/>
    <cellStyle name="Normal 4 2 4 4 3 2 3 2" xfId="32316" xr:uid="{00000000-0005-0000-0000-0000A4AB0000}"/>
    <cellStyle name="Normal 4 2 4 4 3 2 4" xfId="22520" xr:uid="{00000000-0005-0000-0000-00000C4D0000}"/>
    <cellStyle name="Normal 4 2 4 4 3 2 4 2" xfId="44966" xr:uid="{00000000-0005-0000-0000-0000A5AB0000}"/>
    <cellStyle name="Normal 4 2 4 4 3 2 5" xfId="22521" xr:uid="{00000000-0005-0000-0000-00000D4D0000}"/>
    <cellStyle name="Normal 4 2 4 4 3 2 5 2" xfId="44967" xr:uid="{00000000-0005-0000-0000-0000A6AB0000}"/>
    <cellStyle name="Normal 4 2 4 4 3 2 6" xfId="28712" xr:uid="{00000000-0005-0000-0000-00009FAB0000}"/>
    <cellStyle name="Normal 4 2 4 4 3 3" xfId="7064" xr:uid="{00000000-0005-0000-0000-00000E4D0000}"/>
    <cellStyle name="Normal 4 2 4 4 3 3 2" xfId="22522" xr:uid="{00000000-0005-0000-0000-00000F4D0000}"/>
    <cellStyle name="Normal 4 2 4 4 3 3 2 2" xfId="44968" xr:uid="{00000000-0005-0000-0000-0000A8AB0000}"/>
    <cellStyle name="Normal 4 2 4 4 3 3 3" xfId="22523" xr:uid="{00000000-0005-0000-0000-0000104D0000}"/>
    <cellStyle name="Normal 4 2 4 4 3 3 3 2" xfId="44969" xr:uid="{00000000-0005-0000-0000-0000A9AB0000}"/>
    <cellStyle name="Normal 4 2 4 4 3 3 4" xfId="22524" xr:uid="{00000000-0005-0000-0000-0000114D0000}"/>
    <cellStyle name="Normal 4 2 4 4 3 3 4 2" xfId="44970" xr:uid="{00000000-0005-0000-0000-0000AAAB0000}"/>
    <cellStyle name="Normal 4 2 4 4 3 3 5" xfId="30543" xr:uid="{00000000-0005-0000-0000-0000A7AB0000}"/>
    <cellStyle name="Normal 4 2 4 4 3 4" xfId="9666" xr:uid="{00000000-0005-0000-0000-0000124D0000}"/>
    <cellStyle name="Normal 4 2 4 4 3 4 2" xfId="32315" xr:uid="{00000000-0005-0000-0000-0000ABAB0000}"/>
    <cellStyle name="Normal 4 2 4 4 3 5" xfId="22525" xr:uid="{00000000-0005-0000-0000-0000134D0000}"/>
    <cellStyle name="Normal 4 2 4 4 3 5 2" xfId="44971" xr:uid="{00000000-0005-0000-0000-0000ACAB0000}"/>
    <cellStyle name="Normal 4 2 4 4 3 6" xfId="22526" xr:uid="{00000000-0005-0000-0000-0000144D0000}"/>
    <cellStyle name="Normal 4 2 4 4 3 6 2" xfId="44972" xr:uid="{00000000-0005-0000-0000-0000ADAB0000}"/>
    <cellStyle name="Normal 4 2 4 4 3 7" xfId="28711" xr:uid="{00000000-0005-0000-0000-00009EAB0000}"/>
    <cellStyle name="Normal 4 2 4 4 4" xfId="3649" xr:uid="{00000000-0005-0000-0000-0000154D0000}"/>
    <cellStyle name="Normal 4 2 4 4 4 2" xfId="7066" xr:uid="{00000000-0005-0000-0000-0000164D0000}"/>
    <cellStyle name="Normal 4 2 4 4 4 2 2" xfId="22527" xr:uid="{00000000-0005-0000-0000-0000174D0000}"/>
    <cellStyle name="Normal 4 2 4 4 4 2 2 2" xfId="44973" xr:uid="{00000000-0005-0000-0000-0000B0AB0000}"/>
    <cellStyle name="Normal 4 2 4 4 4 2 3" xfId="22528" xr:uid="{00000000-0005-0000-0000-0000184D0000}"/>
    <cellStyle name="Normal 4 2 4 4 4 2 3 2" xfId="44974" xr:uid="{00000000-0005-0000-0000-0000B1AB0000}"/>
    <cellStyle name="Normal 4 2 4 4 4 2 4" xfId="22529" xr:uid="{00000000-0005-0000-0000-0000194D0000}"/>
    <cellStyle name="Normal 4 2 4 4 4 2 4 2" xfId="44975" xr:uid="{00000000-0005-0000-0000-0000B2AB0000}"/>
    <cellStyle name="Normal 4 2 4 4 4 2 5" xfId="30545" xr:uid="{00000000-0005-0000-0000-0000AFAB0000}"/>
    <cellStyle name="Normal 4 2 4 4 4 3" xfId="9668" xr:uid="{00000000-0005-0000-0000-00001A4D0000}"/>
    <cellStyle name="Normal 4 2 4 4 4 3 2" xfId="32317" xr:uid="{00000000-0005-0000-0000-0000B3AB0000}"/>
    <cellStyle name="Normal 4 2 4 4 4 4" xfId="22530" xr:uid="{00000000-0005-0000-0000-00001B4D0000}"/>
    <cellStyle name="Normal 4 2 4 4 4 4 2" xfId="44976" xr:uid="{00000000-0005-0000-0000-0000B4AB0000}"/>
    <cellStyle name="Normal 4 2 4 4 4 5" xfId="22531" xr:uid="{00000000-0005-0000-0000-00001C4D0000}"/>
    <cellStyle name="Normal 4 2 4 4 4 5 2" xfId="44977" xr:uid="{00000000-0005-0000-0000-0000B5AB0000}"/>
    <cellStyle name="Normal 4 2 4 4 4 6" xfId="28713" xr:uid="{00000000-0005-0000-0000-0000AEAB0000}"/>
    <cellStyle name="Normal 4 2 4 4 5" xfId="3650" xr:uid="{00000000-0005-0000-0000-00001D4D0000}"/>
    <cellStyle name="Normal 4 2 4 4 5 2" xfId="7067" xr:uid="{00000000-0005-0000-0000-00001E4D0000}"/>
    <cellStyle name="Normal 4 2 4 4 5 2 2" xfId="22532" xr:uid="{00000000-0005-0000-0000-00001F4D0000}"/>
    <cellStyle name="Normal 4 2 4 4 5 2 2 2" xfId="44978" xr:uid="{00000000-0005-0000-0000-0000B8AB0000}"/>
    <cellStyle name="Normal 4 2 4 4 5 2 3" xfId="22533" xr:uid="{00000000-0005-0000-0000-0000204D0000}"/>
    <cellStyle name="Normal 4 2 4 4 5 2 3 2" xfId="44979" xr:uid="{00000000-0005-0000-0000-0000B9AB0000}"/>
    <cellStyle name="Normal 4 2 4 4 5 2 4" xfId="22534" xr:uid="{00000000-0005-0000-0000-0000214D0000}"/>
    <cellStyle name="Normal 4 2 4 4 5 2 4 2" xfId="44980" xr:uid="{00000000-0005-0000-0000-0000BAAB0000}"/>
    <cellStyle name="Normal 4 2 4 4 5 2 5" xfId="30546" xr:uid="{00000000-0005-0000-0000-0000B7AB0000}"/>
    <cellStyle name="Normal 4 2 4 4 5 3" xfId="9669" xr:uid="{00000000-0005-0000-0000-0000224D0000}"/>
    <cellStyle name="Normal 4 2 4 4 5 3 2" xfId="32318" xr:uid="{00000000-0005-0000-0000-0000BBAB0000}"/>
    <cellStyle name="Normal 4 2 4 4 5 4" xfId="22535" xr:uid="{00000000-0005-0000-0000-0000234D0000}"/>
    <cellStyle name="Normal 4 2 4 4 5 4 2" xfId="44981" xr:uid="{00000000-0005-0000-0000-0000BCAB0000}"/>
    <cellStyle name="Normal 4 2 4 4 5 5" xfId="22536" xr:uid="{00000000-0005-0000-0000-0000244D0000}"/>
    <cellStyle name="Normal 4 2 4 4 5 5 2" xfId="44982" xr:uid="{00000000-0005-0000-0000-0000BDAB0000}"/>
    <cellStyle name="Normal 4 2 4 4 5 6" xfId="28714" xr:uid="{00000000-0005-0000-0000-0000B6AB0000}"/>
    <cellStyle name="Normal 4 2 4 4 6" xfId="7061" xr:uid="{00000000-0005-0000-0000-0000254D0000}"/>
    <cellStyle name="Normal 4 2 4 4 6 2" xfId="22537" xr:uid="{00000000-0005-0000-0000-0000264D0000}"/>
    <cellStyle name="Normal 4 2 4 4 6 2 2" xfId="44983" xr:uid="{00000000-0005-0000-0000-0000BFAB0000}"/>
    <cellStyle name="Normal 4 2 4 4 6 3" xfId="22538" xr:uid="{00000000-0005-0000-0000-0000274D0000}"/>
    <cellStyle name="Normal 4 2 4 4 6 3 2" xfId="44984" xr:uid="{00000000-0005-0000-0000-0000C0AB0000}"/>
    <cellStyle name="Normal 4 2 4 4 6 4" xfId="22539" xr:uid="{00000000-0005-0000-0000-0000284D0000}"/>
    <cellStyle name="Normal 4 2 4 4 6 4 2" xfId="44985" xr:uid="{00000000-0005-0000-0000-0000C1AB0000}"/>
    <cellStyle name="Normal 4 2 4 4 6 5" xfId="30540" xr:uid="{00000000-0005-0000-0000-0000BEAB0000}"/>
    <cellStyle name="Normal 4 2 4 4 7" xfId="9663" xr:uid="{00000000-0005-0000-0000-0000294D0000}"/>
    <cellStyle name="Normal 4 2 4 4 7 2" xfId="22540" xr:uid="{00000000-0005-0000-0000-00002A4D0000}"/>
    <cellStyle name="Normal 4 2 4 4 7 2 2" xfId="44986" xr:uid="{00000000-0005-0000-0000-0000C3AB0000}"/>
    <cellStyle name="Normal 4 2 4 4 7 3" xfId="22541" xr:uid="{00000000-0005-0000-0000-00002B4D0000}"/>
    <cellStyle name="Normal 4 2 4 4 7 3 2" xfId="44987" xr:uid="{00000000-0005-0000-0000-0000C4AB0000}"/>
    <cellStyle name="Normal 4 2 4 4 7 4" xfId="22542" xr:uid="{00000000-0005-0000-0000-00002C4D0000}"/>
    <cellStyle name="Normal 4 2 4 4 7 4 2" xfId="44988" xr:uid="{00000000-0005-0000-0000-0000C5AB0000}"/>
    <cellStyle name="Normal 4 2 4 4 7 5" xfId="32312" xr:uid="{00000000-0005-0000-0000-0000C2AB0000}"/>
    <cellStyle name="Normal 4 2 4 4 8" xfId="22543" xr:uid="{00000000-0005-0000-0000-00002D4D0000}"/>
    <cellStyle name="Normal 4 2 4 4 8 2" xfId="44989" xr:uid="{00000000-0005-0000-0000-0000C6AB0000}"/>
    <cellStyle name="Normal 4 2 4 4 9" xfId="22544" xr:uid="{00000000-0005-0000-0000-00002E4D0000}"/>
    <cellStyle name="Normal 4 2 4 4 9 2" xfId="44990" xr:uid="{00000000-0005-0000-0000-0000C7AB0000}"/>
    <cellStyle name="Normal 4 2 4 5" xfId="3651" xr:uid="{00000000-0005-0000-0000-00002F4D0000}"/>
    <cellStyle name="Normal 4 2 4 5 2" xfId="3652" xr:uid="{00000000-0005-0000-0000-0000304D0000}"/>
    <cellStyle name="Normal 4 2 4 5 2 2" xfId="7069" xr:uid="{00000000-0005-0000-0000-0000314D0000}"/>
    <cellStyle name="Normal 4 2 4 5 2 2 2" xfId="22545" xr:uid="{00000000-0005-0000-0000-0000324D0000}"/>
    <cellStyle name="Normal 4 2 4 5 2 2 2 2" xfId="44991" xr:uid="{00000000-0005-0000-0000-0000CBAB0000}"/>
    <cellStyle name="Normal 4 2 4 5 2 2 3" xfId="22546" xr:uid="{00000000-0005-0000-0000-0000334D0000}"/>
    <cellStyle name="Normal 4 2 4 5 2 2 3 2" xfId="44992" xr:uid="{00000000-0005-0000-0000-0000CCAB0000}"/>
    <cellStyle name="Normal 4 2 4 5 2 2 4" xfId="22547" xr:uid="{00000000-0005-0000-0000-0000344D0000}"/>
    <cellStyle name="Normal 4 2 4 5 2 2 4 2" xfId="44993" xr:uid="{00000000-0005-0000-0000-0000CDAB0000}"/>
    <cellStyle name="Normal 4 2 4 5 2 2 5" xfId="30548" xr:uid="{00000000-0005-0000-0000-0000CAAB0000}"/>
    <cellStyle name="Normal 4 2 4 5 2 3" xfId="9671" xr:uid="{00000000-0005-0000-0000-0000354D0000}"/>
    <cellStyle name="Normal 4 2 4 5 2 3 2" xfId="22548" xr:uid="{00000000-0005-0000-0000-0000364D0000}"/>
    <cellStyle name="Normal 4 2 4 5 2 3 2 2" xfId="44994" xr:uid="{00000000-0005-0000-0000-0000CFAB0000}"/>
    <cellStyle name="Normal 4 2 4 5 2 3 3" xfId="22549" xr:uid="{00000000-0005-0000-0000-0000374D0000}"/>
    <cellStyle name="Normal 4 2 4 5 2 3 3 2" xfId="44995" xr:uid="{00000000-0005-0000-0000-0000D0AB0000}"/>
    <cellStyle name="Normal 4 2 4 5 2 3 4" xfId="22550" xr:uid="{00000000-0005-0000-0000-0000384D0000}"/>
    <cellStyle name="Normal 4 2 4 5 2 3 4 2" xfId="44996" xr:uid="{00000000-0005-0000-0000-0000D1AB0000}"/>
    <cellStyle name="Normal 4 2 4 5 2 3 5" xfId="32320" xr:uid="{00000000-0005-0000-0000-0000CEAB0000}"/>
    <cellStyle name="Normal 4 2 4 5 2 4" xfId="22551" xr:uid="{00000000-0005-0000-0000-0000394D0000}"/>
    <cellStyle name="Normal 4 2 4 5 2 4 2" xfId="44997" xr:uid="{00000000-0005-0000-0000-0000D2AB0000}"/>
    <cellStyle name="Normal 4 2 4 5 2 5" xfId="22552" xr:uid="{00000000-0005-0000-0000-00003A4D0000}"/>
    <cellStyle name="Normal 4 2 4 5 2 5 2" xfId="44998" xr:uid="{00000000-0005-0000-0000-0000D3AB0000}"/>
    <cellStyle name="Normal 4 2 4 5 2 6" xfId="22553" xr:uid="{00000000-0005-0000-0000-00003B4D0000}"/>
    <cellStyle name="Normal 4 2 4 5 2 6 2" xfId="44999" xr:uid="{00000000-0005-0000-0000-0000D4AB0000}"/>
    <cellStyle name="Normal 4 2 4 5 2 7" xfId="28716" xr:uid="{00000000-0005-0000-0000-0000C9AB0000}"/>
    <cellStyle name="Normal 4 2 4 5 3" xfId="7068" xr:uid="{00000000-0005-0000-0000-00003C4D0000}"/>
    <cellStyle name="Normal 4 2 4 5 3 2" xfId="22554" xr:uid="{00000000-0005-0000-0000-00003D4D0000}"/>
    <cellStyle name="Normal 4 2 4 5 3 2 2" xfId="45000" xr:uid="{00000000-0005-0000-0000-0000D6AB0000}"/>
    <cellStyle name="Normal 4 2 4 5 3 3" xfId="22555" xr:uid="{00000000-0005-0000-0000-00003E4D0000}"/>
    <cellStyle name="Normal 4 2 4 5 3 3 2" xfId="45001" xr:uid="{00000000-0005-0000-0000-0000D7AB0000}"/>
    <cellStyle name="Normal 4 2 4 5 3 4" xfId="22556" xr:uid="{00000000-0005-0000-0000-00003F4D0000}"/>
    <cellStyle name="Normal 4 2 4 5 3 4 2" xfId="45002" xr:uid="{00000000-0005-0000-0000-0000D8AB0000}"/>
    <cellStyle name="Normal 4 2 4 5 3 5" xfId="30547" xr:uid="{00000000-0005-0000-0000-0000D5AB0000}"/>
    <cellStyle name="Normal 4 2 4 5 4" xfId="9670" xr:uid="{00000000-0005-0000-0000-0000404D0000}"/>
    <cellStyle name="Normal 4 2 4 5 4 2" xfId="22557" xr:uid="{00000000-0005-0000-0000-0000414D0000}"/>
    <cellStyle name="Normal 4 2 4 5 4 2 2" xfId="45003" xr:uid="{00000000-0005-0000-0000-0000DAAB0000}"/>
    <cellStyle name="Normal 4 2 4 5 4 3" xfId="22558" xr:uid="{00000000-0005-0000-0000-0000424D0000}"/>
    <cellStyle name="Normal 4 2 4 5 4 3 2" xfId="45004" xr:uid="{00000000-0005-0000-0000-0000DBAB0000}"/>
    <cellStyle name="Normal 4 2 4 5 4 4" xfId="22559" xr:uid="{00000000-0005-0000-0000-0000434D0000}"/>
    <cellStyle name="Normal 4 2 4 5 4 4 2" xfId="45005" xr:uid="{00000000-0005-0000-0000-0000DCAB0000}"/>
    <cellStyle name="Normal 4 2 4 5 4 5" xfId="32319" xr:uid="{00000000-0005-0000-0000-0000D9AB0000}"/>
    <cellStyle name="Normal 4 2 4 5 5" xfId="22560" xr:uid="{00000000-0005-0000-0000-0000444D0000}"/>
    <cellStyle name="Normal 4 2 4 5 5 2" xfId="45006" xr:uid="{00000000-0005-0000-0000-0000DDAB0000}"/>
    <cellStyle name="Normal 4 2 4 5 6" xfId="22561" xr:uid="{00000000-0005-0000-0000-0000454D0000}"/>
    <cellStyle name="Normal 4 2 4 5 6 2" xfId="45007" xr:uid="{00000000-0005-0000-0000-0000DEAB0000}"/>
    <cellStyle name="Normal 4 2 4 5 7" xfId="22562" xr:uid="{00000000-0005-0000-0000-0000464D0000}"/>
    <cellStyle name="Normal 4 2 4 5 7 2" xfId="45008" xr:uid="{00000000-0005-0000-0000-0000DFAB0000}"/>
    <cellStyle name="Normal 4 2 4 5 8" xfId="28715" xr:uid="{00000000-0005-0000-0000-0000C8AB0000}"/>
    <cellStyle name="Normal 4 2 4 6" xfId="3653" xr:uid="{00000000-0005-0000-0000-0000474D0000}"/>
    <cellStyle name="Normal 4 2 4 6 2" xfId="3654" xr:uid="{00000000-0005-0000-0000-0000484D0000}"/>
    <cellStyle name="Normal 4 2 4 6 2 2" xfId="7071" xr:uid="{00000000-0005-0000-0000-0000494D0000}"/>
    <cellStyle name="Normal 4 2 4 6 2 2 2" xfId="22563" xr:uid="{00000000-0005-0000-0000-00004A4D0000}"/>
    <cellStyle name="Normal 4 2 4 6 2 2 2 2" xfId="45009" xr:uid="{00000000-0005-0000-0000-0000E3AB0000}"/>
    <cellStyle name="Normal 4 2 4 6 2 2 3" xfId="22564" xr:uid="{00000000-0005-0000-0000-00004B4D0000}"/>
    <cellStyle name="Normal 4 2 4 6 2 2 3 2" xfId="45010" xr:uid="{00000000-0005-0000-0000-0000E4AB0000}"/>
    <cellStyle name="Normal 4 2 4 6 2 2 4" xfId="22565" xr:uid="{00000000-0005-0000-0000-00004C4D0000}"/>
    <cellStyle name="Normal 4 2 4 6 2 2 4 2" xfId="45011" xr:uid="{00000000-0005-0000-0000-0000E5AB0000}"/>
    <cellStyle name="Normal 4 2 4 6 2 2 5" xfId="30550" xr:uid="{00000000-0005-0000-0000-0000E2AB0000}"/>
    <cellStyle name="Normal 4 2 4 6 2 3" xfId="9673" xr:uid="{00000000-0005-0000-0000-00004D4D0000}"/>
    <cellStyle name="Normal 4 2 4 6 2 3 2" xfId="32322" xr:uid="{00000000-0005-0000-0000-0000E6AB0000}"/>
    <cellStyle name="Normal 4 2 4 6 2 4" xfId="22566" xr:uid="{00000000-0005-0000-0000-00004E4D0000}"/>
    <cellStyle name="Normal 4 2 4 6 2 4 2" xfId="45012" xr:uid="{00000000-0005-0000-0000-0000E7AB0000}"/>
    <cellStyle name="Normal 4 2 4 6 2 5" xfId="22567" xr:uid="{00000000-0005-0000-0000-00004F4D0000}"/>
    <cellStyle name="Normal 4 2 4 6 2 5 2" xfId="45013" xr:uid="{00000000-0005-0000-0000-0000E8AB0000}"/>
    <cellStyle name="Normal 4 2 4 6 2 6" xfId="28718" xr:uid="{00000000-0005-0000-0000-0000E1AB0000}"/>
    <cellStyle name="Normal 4 2 4 6 3" xfId="7070" xr:uid="{00000000-0005-0000-0000-0000504D0000}"/>
    <cellStyle name="Normal 4 2 4 6 3 2" xfId="22568" xr:uid="{00000000-0005-0000-0000-0000514D0000}"/>
    <cellStyle name="Normal 4 2 4 6 3 2 2" xfId="45014" xr:uid="{00000000-0005-0000-0000-0000EAAB0000}"/>
    <cellStyle name="Normal 4 2 4 6 3 3" xfId="22569" xr:uid="{00000000-0005-0000-0000-0000524D0000}"/>
    <cellStyle name="Normal 4 2 4 6 3 3 2" xfId="45015" xr:uid="{00000000-0005-0000-0000-0000EBAB0000}"/>
    <cellStyle name="Normal 4 2 4 6 3 4" xfId="22570" xr:uid="{00000000-0005-0000-0000-0000534D0000}"/>
    <cellStyle name="Normal 4 2 4 6 3 4 2" xfId="45016" xr:uid="{00000000-0005-0000-0000-0000ECAB0000}"/>
    <cellStyle name="Normal 4 2 4 6 3 5" xfId="30549" xr:uid="{00000000-0005-0000-0000-0000E9AB0000}"/>
    <cellStyle name="Normal 4 2 4 6 4" xfId="9672" xr:uid="{00000000-0005-0000-0000-0000544D0000}"/>
    <cellStyle name="Normal 4 2 4 6 4 2" xfId="22571" xr:uid="{00000000-0005-0000-0000-0000554D0000}"/>
    <cellStyle name="Normal 4 2 4 6 4 2 2" xfId="45017" xr:uid="{00000000-0005-0000-0000-0000EEAB0000}"/>
    <cellStyle name="Normal 4 2 4 6 4 3" xfId="22572" xr:uid="{00000000-0005-0000-0000-0000564D0000}"/>
    <cellStyle name="Normal 4 2 4 6 4 3 2" xfId="45018" xr:uid="{00000000-0005-0000-0000-0000EFAB0000}"/>
    <cellStyle name="Normal 4 2 4 6 4 4" xfId="22573" xr:uid="{00000000-0005-0000-0000-0000574D0000}"/>
    <cellStyle name="Normal 4 2 4 6 4 4 2" xfId="45019" xr:uid="{00000000-0005-0000-0000-0000F0AB0000}"/>
    <cellStyle name="Normal 4 2 4 6 4 5" xfId="32321" xr:uid="{00000000-0005-0000-0000-0000EDAB0000}"/>
    <cellStyle name="Normal 4 2 4 6 5" xfId="22574" xr:uid="{00000000-0005-0000-0000-0000584D0000}"/>
    <cellStyle name="Normal 4 2 4 6 5 2" xfId="45020" xr:uid="{00000000-0005-0000-0000-0000F1AB0000}"/>
    <cellStyle name="Normal 4 2 4 6 6" xfId="22575" xr:uid="{00000000-0005-0000-0000-0000594D0000}"/>
    <cellStyle name="Normal 4 2 4 6 6 2" xfId="45021" xr:uid="{00000000-0005-0000-0000-0000F2AB0000}"/>
    <cellStyle name="Normal 4 2 4 6 7" xfId="22576" xr:uid="{00000000-0005-0000-0000-00005A4D0000}"/>
    <cellStyle name="Normal 4 2 4 6 7 2" xfId="45022" xr:uid="{00000000-0005-0000-0000-0000F3AB0000}"/>
    <cellStyle name="Normal 4 2 4 6 8" xfId="28717" xr:uid="{00000000-0005-0000-0000-0000E0AB0000}"/>
    <cellStyle name="Normal 4 2 4 7" xfId="22577" xr:uid="{00000000-0005-0000-0000-00005B4D0000}"/>
    <cellStyle name="Normal 4 2 4 7 2" xfId="22578" xr:uid="{00000000-0005-0000-0000-00005C4D0000}"/>
    <cellStyle name="Normal 4 2 4 7 3" xfId="22579" xr:uid="{00000000-0005-0000-0000-00005D4D0000}"/>
    <cellStyle name="Normal 4 2 4 7 3 2" xfId="22580" xr:uid="{00000000-0005-0000-0000-00005E4D0000}"/>
    <cellStyle name="Normal 4 2 4 7 3 2 2" xfId="45025" xr:uid="{00000000-0005-0000-0000-0000F6AB0000}"/>
    <cellStyle name="Normal 4 2 4 7 3 3" xfId="22581" xr:uid="{00000000-0005-0000-0000-00005F4D0000}"/>
    <cellStyle name="Normal 4 2 4 7 3 3 2" xfId="45026" xr:uid="{00000000-0005-0000-0000-0000F7AB0000}"/>
    <cellStyle name="Normal 4 2 4 7 3 4" xfId="45024" xr:uid="{00000000-0005-0000-0000-0000F5AB0000}"/>
    <cellStyle name="Normal 4 2 4 7 4" xfId="45023" xr:uid="{00000000-0005-0000-0000-0000F4AB0000}"/>
    <cellStyle name="Normal 4 2 4 8" xfId="22582" xr:uid="{00000000-0005-0000-0000-0000604D0000}"/>
    <cellStyle name="Normal 4 2 4 8 2" xfId="22583" xr:uid="{00000000-0005-0000-0000-0000614D0000}"/>
    <cellStyle name="Normal 4 2 4 8 2 2" xfId="45028" xr:uid="{00000000-0005-0000-0000-0000F9AB0000}"/>
    <cellStyle name="Normal 4 2 4 8 3" xfId="22584" xr:uid="{00000000-0005-0000-0000-0000624D0000}"/>
    <cellStyle name="Normal 4 2 4 8 3 2" xfId="45029" xr:uid="{00000000-0005-0000-0000-0000FAAB0000}"/>
    <cellStyle name="Normal 4 2 4 8 4" xfId="22585" xr:uid="{00000000-0005-0000-0000-0000634D0000}"/>
    <cellStyle name="Normal 4 2 4 8 4 2" xfId="45030" xr:uid="{00000000-0005-0000-0000-0000FBAB0000}"/>
    <cellStyle name="Normal 4 2 4 8 5" xfId="45027" xr:uid="{00000000-0005-0000-0000-0000F8AB0000}"/>
    <cellStyle name="Normal 4 2 4 9" xfId="22586" xr:uid="{00000000-0005-0000-0000-0000644D0000}"/>
    <cellStyle name="Normal 4 2 4 9 2" xfId="45031" xr:uid="{00000000-0005-0000-0000-0000FCAB0000}"/>
    <cellStyle name="Normal 4 2 5" xfId="3655" xr:uid="{00000000-0005-0000-0000-0000654D0000}"/>
    <cellStyle name="Normal 4 2 5 10" xfId="22587" xr:uid="{00000000-0005-0000-0000-0000664D0000}"/>
    <cellStyle name="Normal 4 2 5 10 2" xfId="45032" xr:uid="{00000000-0005-0000-0000-0000FDAB0000}"/>
    <cellStyle name="Normal 4 2 5 2" xfId="3656" xr:uid="{00000000-0005-0000-0000-0000674D0000}"/>
    <cellStyle name="Normal 4 2 5 2 10" xfId="22588" xr:uid="{00000000-0005-0000-0000-0000684D0000}"/>
    <cellStyle name="Normal 4 2 5 2 10 2" xfId="45033" xr:uid="{00000000-0005-0000-0000-0000FFAB0000}"/>
    <cellStyle name="Normal 4 2 5 2 11" xfId="28719" xr:uid="{00000000-0005-0000-0000-0000FEAB0000}"/>
    <cellStyle name="Normal 4 2 5 2 2" xfId="3657" xr:uid="{00000000-0005-0000-0000-0000694D0000}"/>
    <cellStyle name="Normal 4 2 5 2 2 2" xfId="3658" xr:uid="{00000000-0005-0000-0000-00006A4D0000}"/>
    <cellStyle name="Normal 4 2 5 2 2 2 2" xfId="7074" xr:uid="{00000000-0005-0000-0000-00006B4D0000}"/>
    <cellStyle name="Normal 4 2 5 2 2 2 2 2" xfId="22589" xr:uid="{00000000-0005-0000-0000-00006C4D0000}"/>
    <cellStyle name="Normal 4 2 5 2 2 2 2 2 2" xfId="45034" xr:uid="{00000000-0005-0000-0000-000003AC0000}"/>
    <cellStyle name="Normal 4 2 5 2 2 2 2 3" xfId="22590" xr:uid="{00000000-0005-0000-0000-00006D4D0000}"/>
    <cellStyle name="Normal 4 2 5 2 2 2 2 3 2" xfId="45035" xr:uid="{00000000-0005-0000-0000-000004AC0000}"/>
    <cellStyle name="Normal 4 2 5 2 2 2 2 4" xfId="22591" xr:uid="{00000000-0005-0000-0000-00006E4D0000}"/>
    <cellStyle name="Normal 4 2 5 2 2 2 2 4 2" xfId="45036" xr:uid="{00000000-0005-0000-0000-000005AC0000}"/>
    <cellStyle name="Normal 4 2 5 2 2 2 2 5" xfId="30553" xr:uid="{00000000-0005-0000-0000-000002AC0000}"/>
    <cellStyle name="Normal 4 2 5 2 2 2 3" xfId="9676" xr:uid="{00000000-0005-0000-0000-00006F4D0000}"/>
    <cellStyle name="Normal 4 2 5 2 2 2 3 2" xfId="32325" xr:uid="{00000000-0005-0000-0000-000006AC0000}"/>
    <cellStyle name="Normal 4 2 5 2 2 2 4" xfId="22592" xr:uid="{00000000-0005-0000-0000-0000704D0000}"/>
    <cellStyle name="Normal 4 2 5 2 2 2 4 2" xfId="45037" xr:uid="{00000000-0005-0000-0000-000007AC0000}"/>
    <cellStyle name="Normal 4 2 5 2 2 2 5" xfId="22593" xr:uid="{00000000-0005-0000-0000-0000714D0000}"/>
    <cellStyle name="Normal 4 2 5 2 2 2 5 2" xfId="45038" xr:uid="{00000000-0005-0000-0000-000008AC0000}"/>
    <cellStyle name="Normal 4 2 5 2 2 2 6" xfId="28721" xr:uid="{00000000-0005-0000-0000-000001AC0000}"/>
    <cellStyle name="Normal 4 2 5 2 2 3" xfId="7073" xr:uid="{00000000-0005-0000-0000-0000724D0000}"/>
    <cellStyle name="Normal 4 2 5 2 2 3 2" xfId="22594" xr:uid="{00000000-0005-0000-0000-0000734D0000}"/>
    <cellStyle name="Normal 4 2 5 2 2 3 2 2" xfId="45039" xr:uid="{00000000-0005-0000-0000-00000AAC0000}"/>
    <cellStyle name="Normal 4 2 5 2 2 3 3" xfId="22595" xr:uid="{00000000-0005-0000-0000-0000744D0000}"/>
    <cellStyle name="Normal 4 2 5 2 2 3 3 2" xfId="45040" xr:uid="{00000000-0005-0000-0000-00000BAC0000}"/>
    <cellStyle name="Normal 4 2 5 2 2 3 4" xfId="22596" xr:uid="{00000000-0005-0000-0000-0000754D0000}"/>
    <cellStyle name="Normal 4 2 5 2 2 3 4 2" xfId="45041" xr:uid="{00000000-0005-0000-0000-00000CAC0000}"/>
    <cellStyle name="Normal 4 2 5 2 2 3 5" xfId="30552" xr:uid="{00000000-0005-0000-0000-000009AC0000}"/>
    <cellStyle name="Normal 4 2 5 2 2 4" xfId="9675" xr:uid="{00000000-0005-0000-0000-0000764D0000}"/>
    <cellStyle name="Normal 4 2 5 2 2 4 2" xfId="22597" xr:uid="{00000000-0005-0000-0000-0000774D0000}"/>
    <cellStyle name="Normal 4 2 5 2 2 4 2 2" xfId="45042" xr:uid="{00000000-0005-0000-0000-00000EAC0000}"/>
    <cellStyle name="Normal 4 2 5 2 2 4 3" xfId="22598" xr:uid="{00000000-0005-0000-0000-0000784D0000}"/>
    <cellStyle name="Normal 4 2 5 2 2 4 3 2" xfId="45043" xr:uid="{00000000-0005-0000-0000-00000FAC0000}"/>
    <cellStyle name="Normal 4 2 5 2 2 4 4" xfId="22599" xr:uid="{00000000-0005-0000-0000-0000794D0000}"/>
    <cellStyle name="Normal 4 2 5 2 2 4 4 2" xfId="45044" xr:uid="{00000000-0005-0000-0000-000010AC0000}"/>
    <cellStyle name="Normal 4 2 5 2 2 4 5" xfId="32324" xr:uid="{00000000-0005-0000-0000-00000DAC0000}"/>
    <cellStyle name="Normal 4 2 5 2 2 5" xfId="22600" xr:uid="{00000000-0005-0000-0000-00007A4D0000}"/>
    <cellStyle name="Normal 4 2 5 2 2 5 2" xfId="45045" xr:uid="{00000000-0005-0000-0000-000011AC0000}"/>
    <cellStyle name="Normal 4 2 5 2 2 6" xfId="22601" xr:uid="{00000000-0005-0000-0000-00007B4D0000}"/>
    <cellStyle name="Normal 4 2 5 2 2 6 2" xfId="45046" xr:uid="{00000000-0005-0000-0000-000012AC0000}"/>
    <cellStyle name="Normal 4 2 5 2 2 7" xfId="22602" xr:uid="{00000000-0005-0000-0000-00007C4D0000}"/>
    <cellStyle name="Normal 4 2 5 2 2 7 2" xfId="45047" xr:uid="{00000000-0005-0000-0000-000013AC0000}"/>
    <cellStyle name="Normal 4 2 5 2 2 8" xfId="28720" xr:uid="{00000000-0005-0000-0000-000000AC0000}"/>
    <cellStyle name="Normal 4 2 5 2 3" xfId="3659" xr:uid="{00000000-0005-0000-0000-00007D4D0000}"/>
    <cellStyle name="Normal 4 2 5 2 3 2" xfId="3660" xr:uid="{00000000-0005-0000-0000-00007E4D0000}"/>
    <cellStyle name="Normal 4 2 5 2 3 2 2" xfId="7076" xr:uid="{00000000-0005-0000-0000-00007F4D0000}"/>
    <cellStyle name="Normal 4 2 5 2 3 2 2 2" xfId="22603" xr:uid="{00000000-0005-0000-0000-0000804D0000}"/>
    <cellStyle name="Normal 4 2 5 2 3 2 2 2 2" xfId="45048" xr:uid="{00000000-0005-0000-0000-000017AC0000}"/>
    <cellStyle name="Normal 4 2 5 2 3 2 2 3" xfId="22604" xr:uid="{00000000-0005-0000-0000-0000814D0000}"/>
    <cellStyle name="Normal 4 2 5 2 3 2 2 3 2" xfId="45049" xr:uid="{00000000-0005-0000-0000-000018AC0000}"/>
    <cellStyle name="Normal 4 2 5 2 3 2 2 4" xfId="22605" xr:uid="{00000000-0005-0000-0000-0000824D0000}"/>
    <cellStyle name="Normal 4 2 5 2 3 2 2 4 2" xfId="45050" xr:uid="{00000000-0005-0000-0000-000019AC0000}"/>
    <cellStyle name="Normal 4 2 5 2 3 2 2 5" xfId="30555" xr:uid="{00000000-0005-0000-0000-000016AC0000}"/>
    <cellStyle name="Normal 4 2 5 2 3 2 3" xfId="9678" xr:uid="{00000000-0005-0000-0000-0000834D0000}"/>
    <cellStyle name="Normal 4 2 5 2 3 2 3 2" xfId="32327" xr:uid="{00000000-0005-0000-0000-00001AAC0000}"/>
    <cellStyle name="Normal 4 2 5 2 3 2 4" xfId="22606" xr:uid="{00000000-0005-0000-0000-0000844D0000}"/>
    <cellStyle name="Normal 4 2 5 2 3 2 4 2" xfId="45051" xr:uid="{00000000-0005-0000-0000-00001BAC0000}"/>
    <cellStyle name="Normal 4 2 5 2 3 2 5" xfId="22607" xr:uid="{00000000-0005-0000-0000-0000854D0000}"/>
    <cellStyle name="Normal 4 2 5 2 3 2 5 2" xfId="45052" xr:uid="{00000000-0005-0000-0000-00001CAC0000}"/>
    <cellStyle name="Normal 4 2 5 2 3 2 6" xfId="28723" xr:uid="{00000000-0005-0000-0000-000015AC0000}"/>
    <cellStyle name="Normal 4 2 5 2 3 3" xfId="7075" xr:uid="{00000000-0005-0000-0000-0000864D0000}"/>
    <cellStyle name="Normal 4 2 5 2 3 3 2" xfId="22608" xr:uid="{00000000-0005-0000-0000-0000874D0000}"/>
    <cellStyle name="Normal 4 2 5 2 3 3 2 2" xfId="45053" xr:uid="{00000000-0005-0000-0000-00001EAC0000}"/>
    <cellStyle name="Normal 4 2 5 2 3 3 3" xfId="22609" xr:uid="{00000000-0005-0000-0000-0000884D0000}"/>
    <cellStyle name="Normal 4 2 5 2 3 3 3 2" xfId="45054" xr:uid="{00000000-0005-0000-0000-00001FAC0000}"/>
    <cellStyle name="Normal 4 2 5 2 3 3 4" xfId="22610" xr:uid="{00000000-0005-0000-0000-0000894D0000}"/>
    <cellStyle name="Normal 4 2 5 2 3 3 4 2" xfId="45055" xr:uid="{00000000-0005-0000-0000-000020AC0000}"/>
    <cellStyle name="Normal 4 2 5 2 3 3 5" xfId="30554" xr:uid="{00000000-0005-0000-0000-00001DAC0000}"/>
    <cellStyle name="Normal 4 2 5 2 3 4" xfId="9677" xr:uid="{00000000-0005-0000-0000-00008A4D0000}"/>
    <cellStyle name="Normal 4 2 5 2 3 4 2" xfId="32326" xr:uid="{00000000-0005-0000-0000-000021AC0000}"/>
    <cellStyle name="Normal 4 2 5 2 3 5" xfId="22611" xr:uid="{00000000-0005-0000-0000-00008B4D0000}"/>
    <cellStyle name="Normal 4 2 5 2 3 5 2" xfId="45056" xr:uid="{00000000-0005-0000-0000-000022AC0000}"/>
    <cellStyle name="Normal 4 2 5 2 3 6" xfId="22612" xr:uid="{00000000-0005-0000-0000-00008C4D0000}"/>
    <cellStyle name="Normal 4 2 5 2 3 6 2" xfId="45057" xr:uid="{00000000-0005-0000-0000-000023AC0000}"/>
    <cellStyle name="Normal 4 2 5 2 3 7" xfId="28722" xr:uid="{00000000-0005-0000-0000-000014AC0000}"/>
    <cellStyle name="Normal 4 2 5 2 4" xfId="3661" xr:uid="{00000000-0005-0000-0000-00008D4D0000}"/>
    <cellStyle name="Normal 4 2 5 2 4 2" xfId="7077" xr:uid="{00000000-0005-0000-0000-00008E4D0000}"/>
    <cellStyle name="Normal 4 2 5 2 4 2 2" xfId="22613" xr:uid="{00000000-0005-0000-0000-00008F4D0000}"/>
    <cellStyle name="Normal 4 2 5 2 4 2 2 2" xfId="45058" xr:uid="{00000000-0005-0000-0000-000026AC0000}"/>
    <cellStyle name="Normal 4 2 5 2 4 2 3" xfId="22614" xr:uid="{00000000-0005-0000-0000-0000904D0000}"/>
    <cellStyle name="Normal 4 2 5 2 4 2 3 2" xfId="45059" xr:uid="{00000000-0005-0000-0000-000027AC0000}"/>
    <cellStyle name="Normal 4 2 5 2 4 2 4" xfId="22615" xr:uid="{00000000-0005-0000-0000-0000914D0000}"/>
    <cellStyle name="Normal 4 2 5 2 4 2 4 2" xfId="45060" xr:uid="{00000000-0005-0000-0000-000028AC0000}"/>
    <cellStyle name="Normal 4 2 5 2 4 2 5" xfId="30556" xr:uid="{00000000-0005-0000-0000-000025AC0000}"/>
    <cellStyle name="Normal 4 2 5 2 4 3" xfId="9679" xr:uid="{00000000-0005-0000-0000-0000924D0000}"/>
    <cellStyle name="Normal 4 2 5 2 4 3 2" xfId="32328" xr:uid="{00000000-0005-0000-0000-000029AC0000}"/>
    <cellStyle name="Normal 4 2 5 2 4 4" xfId="22616" xr:uid="{00000000-0005-0000-0000-0000934D0000}"/>
    <cellStyle name="Normal 4 2 5 2 4 4 2" xfId="45061" xr:uid="{00000000-0005-0000-0000-00002AAC0000}"/>
    <cellStyle name="Normal 4 2 5 2 4 5" xfId="22617" xr:uid="{00000000-0005-0000-0000-0000944D0000}"/>
    <cellStyle name="Normal 4 2 5 2 4 5 2" xfId="45062" xr:uid="{00000000-0005-0000-0000-00002BAC0000}"/>
    <cellStyle name="Normal 4 2 5 2 4 6" xfId="28724" xr:uid="{00000000-0005-0000-0000-000024AC0000}"/>
    <cellStyle name="Normal 4 2 5 2 5" xfId="3662" xr:uid="{00000000-0005-0000-0000-0000954D0000}"/>
    <cellStyle name="Normal 4 2 5 2 5 2" xfId="7078" xr:uid="{00000000-0005-0000-0000-0000964D0000}"/>
    <cellStyle name="Normal 4 2 5 2 5 2 2" xfId="22618" xr:uid="{00000000-0005-0000-0000-0000974D0000}"/>
    <cellStyle name="Normal 4 2 5 2 5 2 2 2" xfId="45063" xr:uid="{00000000-0005-0000-0000-00002EAC0000}"/>
    <cellStyle name="Normal 4 2 5 2 5 2 3" xfId="22619" xr:uid="{00000000-0005-0000-0000-0000984D0000}"/>
    <cellStyle name="Normal 4 2 5 2 5 2 3 2" xfId="45064" xr:uid="{00000000-0005-0000-0000-00002FAC0000}"/>
    <cellStyle name="Normal 4 2 5 2 5 2 4" xfId="22620" xr:uid="{00000000-0005-0000-0000-0000994D0000}"/>
    <cellStyle name="Normal 4 2 5 2 5 2 4 2" xfId="45065" xr:uid="{00000000-0005-0000-0000-000030AC0000}"/>
    <cellStyle name="Normal 4 2 5 2 5 2 5" xfId="30557" xr:uid="{00000000-0005-0000-0000-00002DAC0000}"/>
    <cellStyle name="Normal 4 2 5 2 5 3" xfId="9680" xr:uid="{00000000-0005-0000-0000-00009A4D0000}"/>
    <cellStyle name="Normal 4 2 5 2 5 3 2" xfId="32329" xr:uid="{00000000-0005-0000-0000-000031AC0000}"/>
    <cellStyle name="Normal 4 2 5 2 5 4" xfId="22621" xr:uid="{00000000-0005-0000-0000-00009B4D0000}"/>
    <cellStyle name="Normal 4 2 5 2 5 4 2" xfId="45066" xr:uid="{00000000-0005-0000-0000-000032AC0000}"/>
    <cellStyle name="Normal 4 2 5 2 5 5" xfId="22622" xr:uid="{00000000-0005-0000-0000-00009C4D0000}"/>
    <cellStyle name="Normal 4 2 5 2 5 5 2" xfId="45067" xr:uid="{00000000-0005-0000-0000-000033AC0000}"/>
    <cellStyle name="Normal 4 2 5 2 5 6" xfId="28725" xr:uid="{00000000-0005-0000-0000-00002CAC0000}"/>
    <cellStyle name="Normal 4 2 5 2 6" xfId="7072" xr:uid="{00000000-0005-0000-0000-00009D4D0000}"/>
    <cellStyle name="Normal 4 2 5 2 6 2" xfId="22623" xr:uid="{00000000-0005-0000-0000-00009E4D0000}"/>
    <cellStyle name="Normal 4 2 5 2 6 2 2" xfId="45068" xr:uid="{00000000-0005-0000-0000-000035AC0000}"/>
    <cellStyle name="Normal 4 2 5 2 6 3" xfId="22624" xr:uid="{00000000-0005-0000-0000-00009F4D0000}"/>
    <cellStyle name="Normal 4 2 5 2 6 3 2" xfId="45069" xr:uid="{00000000-0005-0000-0000-000036AC0000}"/>
    <cellStyle name="Normal 4 2 5 2 6 4" xfId="22625" xr:uid="{00000000-0005-0000-0000-0000A04D0000}"/>
    <cellStyle name="Normal 4 2 5 2 6 4 2" xfId="45070" xr:uid="{00000000-0005-0000-0000-000037AC0000}"/>
    <cellStyle name="Normal 4 2 5 2 6 5" xfId="30551" xr:uid="{00000000-0005-0000-0000-000034AC0000}"/>
    <cellStyle name="Normal 4 2 5 2 7" xfId="9674" xr:uid="{00000000-0005-0000-0000-0000A14D0000}"/>
    <cellStyle name="Normal 4 2 5 2 7 2" xfId="22626" xr:uid="{00000000-0005-0000-0000-0000A24D0000}"/>
    <cellStyle name="Normal 4 2 5 2 7 2 2" xfId="45071" xr:uid="{00000000-0005-0000-0000-000039AC0000}"/>
    <cellStyle name="Normal 4 2 5 2 7 3" xfId="22627" xr:uid="{00000000-0005-0000-0000-0000A34D0000}"/>
    <cellStyle name="Normal 4 2 5 2 7 3 2" xfId="45072" xr:uid="{00000000-0005-0000-0000-00003AAC0000}"/>
    <cellStyle name="Normal 4 2 5 2 7 4" xfId="22628" xr:uid="{00000000-0005-0000-0000-0000A44D0000}"/>
    <cellStyle name="Normal 4 2 5 2 7 4 2" xfId="45073" xr:uid="{00000000-0005-0000-0000-00003BAC0000}"/>
    <cellStyle name="Normal 4 2 5 2 7 5" xfId="32323" xr:uid="{00000000-0005-0000-0000-000038AC0000}"/>
    <cellStyle name="Normal 4 2 5 2 8" xfId="22629" xr:uid="{00000000-0005-0000-0000-0000A54D0000}"/>
    <cellStyle name="Normal 4 2 5 2 8 2" xfId="45074" xr:uid="{00000000-0005-0000-0000-00003CAC0000}"/>
    <cellStyle name="Normal 4 2 5 2 9" xfId="22630" xr:uid="{00000000-0005-0000-0000-0000A64D0000}"/>
    <cellStyle name="Normal 4 2 5 2 9 2" xfId="45075" xr:uid="{00000000-0005-0000-0000-00003DAC0000}"/>
    <cellStyle name="Normal 4 2 5 3" xfId="3663" xr:uid="{00000000-0005-0000-0000-0000A74D0000}"/>
    <cellStyle name="Normal 4 2 5 3 10" xfId="22631" xr:uid="{00000000-0005-0000-0000-0000A84D0000}"/>
    <cellStyle name="Normal 4 2 5 3 10 2" xfId="45076" xr:uid="{00000000-0005-0000-0000-00003FAC0000}"/>
    <cellStyle name="Normal 4 2 5 3 11" xfId="28726" xr:uid="{00000000-0005-0000-0000-00003EAC0000}"/>
    <cellStyle name="Normal 4 2 5 3 2" xfId="3664" xr:uid="{00000000-0005-0000-0000-0000A94D0000}"/>
    <cellStyle name="Normal 4 2 5 3 2 2" xfId="3665" xr:uid="{00000000-0005-0000-0000-0000AA4D0000}"/>
    <cellStyle name="Normal 4 2 5 3 2 2 2" xfId="7081" xr:uid="{00000000-0005-0000-0000-0000AB4D0000}"/>
    <cellStyle name="Normal 4 2 5 3 2 2 2 2" xfId="22632" xr:uid="{00000000-0005-0000-0000-0000AC4D0000}"/>
    <cellStyle name="Normal 4 2 5 3 2 2 2 2 2" xfId="45077" xr:uid="{00000000-0005-0000-0000-000043AC0000}"/>
    <cellStyle name="Normal 4 2 5 3 2 2 2 3" xfId="22633" xr:uid="{00000000-0005-0000-0000-0000AD4D0000}"/>
    <cellStyle name="Normal 4 2 5 3 2 2 2 3 2" xfId="45078" xr:uid="{00000000-0005-0000-0000-000044AC0000}"/>
    <cellStyle name="Normal 4 2 5 3 2 2 2 4" xfId="22634" xr:uid="{00000000-0005-0000-0000-0000AE4D0000}"/>
    <cellStyle name="Normal 4 2 5 3 2 2 2 4 2" xfId="45079" xr:uid="{00000000-0005-0000-0000-000045AC0000}"/>
    <cellStyle name="Normal 4 2 5 3 2 2 2 5" xfId="30560" xr:uid="{00000000-0005-0000-0000-000042AC0000}"/>
    <cellStyle name="Normal 4 2 5 3 2 2 3" xfId="9683" xr:uid="{00000000-0005-0000-0000-0000AF4D0000}"/>
    <cellStyle name="Normal 4 2 5 3 2 2 3 2" xfId="32332" xr:uid="{00000000-0005-0000-0000-000046AC0000}"/>
    <cellStyle name="Normal 4 2 5 3 2 2 4" xfId="22635" xr:uid="{00000000-0005-0000-0000-0000B04D0000}"/>
    <cellStyle name="Normal 4 2 5 3 2 2 4 2" xfId="45080" xr:uid="{00000000-0005-0000-0000-000047AC0000}"/>
    <cellStyle name="Normal 4 2 5 3 2 2 5" xfId="22636" xr:uid="{00000000-0005-0000-0000-0000B14D0000}"/>
    <cellStyle name="Normal 4 2 5 3 2 2 5 2" xfId="45081" xr:uid="{00000000-0005-0000-0000-000048AC0000}"/>
    <cellStyle name="Normal 4 2 5 3 2 2 6" xfId="28728" xr:uid="{00000000-0005-0000-0000-000041AC0000}"/>
    <cellStyle name="Normal 4 2 5 3 2 3" xfId="7080" xr:uid="{00000000-0005-0000-0000-0000B24D0000}"/>
    <cellStyle name="Normal 4 2 5 3 2 3 2" xfId="22637" xr:uid="{00000000-0005-0000-0000-0000B34D0000}"/>
    <cellStyle name="Normal 4 2 5 3 2 3 2 2" xfId="45082" xr:uid="{00000000-0005-0000-0000-00004AAC0000}"/>
    <cellStyle name="Normal 4 2 5 3 2 3 3" xfId="22638" xr:uid="{00000000-0005-0000-0000-0000B44D0000}"/>
    <cellStyle name="Normal 4 2 5 3 2 3 3 2" xfId="45083" xr:uid="{00000000-0005-0000-0000-00004BAC0000}"/>
    <cellStyle name="Normal 4 2 5 3 2 3 4" xfId="22639" xr:uid="{00000000-0005-0000-0000-0000B54D0000}"/>
    <cellStyle name="Normal 4 2 5 3 2 3 4 2" xfId="45084" xr:uid="{00000000-0005-0000-0000-00004CAC0000}"/>
    <cellStyle name="Normal 4 2 5 3 2 3 5" xfId="30559" xr:uid="{00000000-0005-0000-0000-000049AC0000}"/>
    <cellStyle name="Normal 4 2 5 3 2 4" xfId="9682" xr:uid="{00000000-0005-0000-0000-0000B64D0000}"/>
    <cellStyle name="Normal 4 2 5 3 2 4 2" xfId="22640" xr:uid="{00000000-0005-0000-0000-0000B74D0000}"/>
    <cellStyle name="Normal 4 2 5 3 2 4 2 2" xfId="45085" xr:uid="{00000000-0005-0000-0000-00004EAC0000}"/>
    <cellStyle name="Normal 4 2 5 3 2 4 3" xfId="22641" xr:uid="{00000000-0005-0000-0000-0000B84D0000}"/>
    <cellStyle name="Normal 4 2 5 3 2 4 3 2" xfId="45086" xr:uid="{00000000-0005-0000-0000-00004FAC0000}"/>
    <cellStyle name="Normal 4 2 5 3 2 4 4" xfId="22642" xr:uid="{00000000-0005-0000-0000-0000B94D0000}"/>
    <cellStyle name="Normal 4 2 5 3 2 4 4 2" xfId="45087" xr:uid="{00000000-0005-0000-0000-000050AC0000}"/>
    <cellStyle name="Normal 4 2 5 3 2 4 5" xfId="32331" xr:uid="{00000000-0005-0000-0000-00004DAC0000}"/>
    <cellStyle name="Normal 4 2 5 3 2 5" xfId="22643" xr:uid="{00000000-0005-0000-0000-0000BA4D0000}"/>
    <cellStyle name="Normal 4 2 5 3 2 5 2" xfId="45088" xr:uid="{00000000-0005-0000-0000-000051AC0000}"/>
    <cellStyle name="Normal 4 2 5 3 2 6" xfId="22644" xr:uid="{00000000-0005-0000-0000-0000BB4D0000}"/>
    <cellStyle name="Normal 4 2 5 3 2 6 2" xfId="45089" xr:uid="{00000000-0005-0000-0000-000052AC0000}"/>
    <cellStyle name="Normal 4 2 5 3 2 7" xfId="22645" xr:uid="{00000000-0005-0000-0000-0000BC4D0000}"/>
    <cellStyle name="Normal 4 2 5 3 2 7 2" xfId="45090" xr:uid="{00000000-0005-0000-0000-000053AC0000}"/>
    <cellStyle name="Normal 4 2 5 3 2 8" xfId="28727" xr:uid="{00000000-0005-0000-0000-000040AC0000}"/>
    <cellStyle name="Normal 4 2 5 3 3" xfId="3666" xr:uid="{00000000-0005-0000-0000-0000BD4D0000}"/>
    <cellStyle name="Normal 4 2 5 3 3 2" xfId="3667" xr:uid="{00000000-0005-0000-0000-0000BE4D0000}"/>
    <cellStyle name="Normal 4 2 5 3 3 2 2" xfId="7083" xr:uid="{00000000-0005-0000-0000-0000BF4D0000}"/>
    <cellStyle name="Normal 4 2 5 3 3 2 2 2" xfId="22646" xr:uid="{00000000-0005-0000-0000-0000C04D0000}"/>
    <cellStyle name="Normal 4 2 5 3 3 2 2 2 2" xfId="45091" xr:uid="{00000000-0005-0000-0000-000057AC0000}"/>
    <cellStyle name="Normal 4 2 5 3 3 2 2 3" xfId="22647" xr:uid="{00000000-0005-0000-0000-0000C14D0000}"/>
    <cellStyle name="Normal 4 2 5 3 3 2 2 3 2" xfId="45092" xr:uid="{00000000-0005-0000-0000-000058AC0000}"/>
    <cellStyle name="Normal 4 2 5 3 3 2 2 4" xfId="22648" xr:uid="{00000000-0005-0000-0000-0000C24D0000}"/>
    <cellStyle name="Normal 4 2 5 3 3 2 2 4 2" xfId="45093" xr:uid="{00000000-0005-0000-0000-000059AC0000}"/>
    <cellStyle name="Normal 4 2 5 3 3 2 2 5" xfId="30562" xr:uid="{00000000-0005-0000-0000-000056AC0000}"/>
    <cellStyle name="Normal 4 2 5 3 3 2 3" xfId="9685" xr:uid="{00000000-0005-0000-0000-0000C34D0000}"/>
    <cellStyle name="Normal 4 2 5 3 3 2 3 2" xfId="32334" xr:uid="{00000000-0005-0000-0000-00005AAC0000}"/>
    <cellStyle name="Normal 4 2 5 3 3 2 4" xfId="22649" xr:uid="{00000000-0005-0000-0000-0000C44D0000}"/>
    <cellStyle name="Normal 4 2 5 3 3 2 4 2" xfId="45094" xr:uid="{00000000-0005-0000-0000-00005BAC0000}"/>
    <cellStyle name="Normal 4 2 5 3 3 2 5" xfId="22650" xr:uid="{00000000-0005-0000-0000-0000C54D0000}"/>
    <cellStyle name="Normal 4 2 5 3 3 2 5 2" xfId="45095" xr:uid="{00000000-0005-0000-0000-00005CAC0000}"/>
    <cellStyle name="Normal 4 2 5 3 3 2 6" xfId="28730" xr:uid="{00000000-0005-0000-0000-000055AC0000}"/>
    <cellStyle name="Normal 4 2 5 3 3 3" xfId="7082" xr:uid="{00000000-0005-0000-0000-0000C64D0000}"/>
    <cellStyle name="Normal 4 2 5 3 3 3 2" xfId="22651" xr:uid="{00000000-0005-0000-0000-0000C74D0000}"/>
    <cellStyle name="Normal 4 2 5 3 3 3 2 2" xfId="45096" xr:uid="{00000000-0005-0000-0000-00005EAC0000}"/>
    <cellStyle name="Normal 4 2 5 3 3 3 3" xfId="22652" xr:uid="{00000000-0005-0000-0000-0000C84D0000}"/>
    <cellStyle name="Normal 4 2 5 3 3 3 3 2" xfId="45097" xr:uid="{00000000-0005-0000-0000-00005FAC0000}"/>
    <cellStyle name="Normal 4 2 5 3 3 3 4" xfId="22653" xr:uid="{00000000-0005-0000-0000-0000C94D0000}"/>
    <cellStyle name="Normal 4 2 5 3 3 3 4 2" xfId="45098" xr:uid="{00000000-0005-0000-0000-000060AC0000}"/>
    <cellStyle name="Normal 4 2 5 3 3 3 5" xfId="30561" xr:uid="{00000000-0005-0000-0000-00005DAC0000}"/>
    <cellStyle name="Normal 4 2 5 3 3 4" xfId="9684" xr:uid="{00000000-0005-0000-0000-0000CA4D0000}"/>
    <cellStyle name="Normal 4 2 5 3 3 4 2" xfId="32333" xr:uid="{00000000-0005-0000-0000-000061AC0000}"/>
    <cellStyle name="Normal 4 2 5 3 3 5" xfId="22654" xr:uid="{00000000-0005-0000-0000-0000CB4D0000}"/>
    <cellStyle name="Normal 4 2 5 3 3 5 2" xfId="45099" xr:uid="{00000000-0005-0000-0000-000062AC0000}"/>
    <cellStyle name="Normal 4 2 5 3 3 6" xfId="22655" xr:uid="{00000000-0005-0000-0000-0000CC4D0000}"/>
    <cellStyle name="Normal 4 2 5 3 3 6 2" xfId="45100" xr:uid="{00000000-0005-0000-0000-000063AC0000}"/>
    <cellStyle name="Normal 4 2 5 3 3 7" xfId="28729" xr:uid="{00000000-0005-0000-0000-000054AC0000}"/>
    <cellStyle name="Normal 4 2 5 3 4" xfId="3668" xr:uid="{00000000-0005-0000-0000-0000CD4D0000}"/>
    <cellStyle name="Normal 4 2 5 3 4 2" xfId="7084" xr:uid="{00000000-0005-0000-0000-0000CE4D0000}"/>
    <cellStyle name="Normal 4 2 5 3 4 2 2" xfId="22656" xr:uid="{00000000-0005-0000-0000-0000CF4D0000}"/>
    <cellStyle name="Normal 4 2 5 3 4 2 2 2" xfId="45101" xr:uid="{00000000-0005-0000-0000-000066AC0000}"/>
    <cellStyle name="Normal 4 2 5 3 4 2 3" xfId="22657" xr:uid="{00000000-0005-0000-0000-0000D04D0000}"/>
    <cellStyle name="Normal 4 2 5 3 4 2 3 2" xfId="45102" xr:uid="{00000000-0005-0000-0000-000067AC0000}"/>
    <cellStyle name="Normal 4 2 5 3 4 2 4" xfId="22658" xr:uid="{00000000-0005-0000-0000-0000D14D0000}"/>
    <cellStyle name="Normal 4 2 5 3 4 2 4 2" xfId="45103" xr:uid="{00000000-0005-0000-0000-000068AC0000}"/>
    <cellStyle name="Normal 4 2 5 3 4 2 5" xfId="30563" xr:uid="{00000000-0005-0000-0000-000065AC0000}"/>
    <cellStyle name="Normal 4 2 5 3 4 3" xfId="9686" xr:uid="{00000000-0005-0000-0000-0000D24D0000}"/>
    <cellStyle name="Normal 4 2 5 3 4 3 2" xfId="32335" xr:uid="{00000000-0005-0000-0000-000069AC0000}"/>
    <cellStyle name="Normal 4 2 5 3 4 4" xfId="22659" xr:uid="{00000000-0005-0000-0000-0000D34D0000}"/>
    <cellStyle name="Normal 4 2 5 3 4 4 2" xfId="45104" xr:uid="{00000000-0005-0000-0000-00006AAC0000}"/>
    <cellStyle name="Normal 4 2 5 3 4 5" xfId="22660" xr:uid="{00000000-0005-0000-0000-0000D44D0000}"/>
    <cellStyle name="Normal 4 2 5 3 4 5 2" xfId="45105" xr:uid="{00000000-0005-0000-0000-00006BAC0000}"/>
    <cellStyle name="Normal 4 2 5 3 4 6" xfId="28731" xr:uid="{00000000-0005-0000-0000-000064AC0000}"/>
    <cellStyle name="Normal 4 2 5 3 5" xfId="3669" xr:uid="{00000000-0005-0000-0000-0000D54D0000}"/>
    <cellStyle name="Normal 4 2 5 3 5 2" xfId="7085" xr:uid="{00000000-0005-0000-0000-0000D64D0000}"/>
    <cellStyle name="Normal 4 2 5 3 5 2 2" xfId="22661" xr:uid="{00000000-0005-0000-0000-0000D74D0000}"/>
    <cellStyle name="Normal 4 2 5 3 5 2 2 2" xfId="45106" xr:uid="{00000000-0005-0000-0000-00006EAC0000}"/>
    <cellStyle name="Normal 4 2 5 3 5 2 3" xfId="22662" xr:uid="{00000000-0005-0000-0000-0000D84D0000}"/>
    <cellStyle name="Normal 4 2 5 3 5 2 3 2" xfId="45107" xr:uid="{00000000-0005-0000-0000-00006FAC0000}"/>
    <cellStyle name="Normal 4 2 5 3 5 2 4" xfId="22663" xr:uid="{00000000-0005-0000-0000-0000D94D0000}"/>
    <cellStyle name="Normal 4 2 5 3 5 2 4 2" xfId="45108" xr:uid="{00000000-0005-0000-0000-000070AC0000}"/>
    <cellStyle name="Normal 4 2 5 3 5 2 5" xfId="30564" xr:uid="{00000000-0005-0000-0000-00006DAC0000}"/>
    <cellStyle name="Normal 4 2 5 3 5 3" xfId="9687" xr:uid="{00000000-0005-0000-0000-0000DA4D0000}"/>
    <cellStyle name="Normal 4 2 5 3 5 3 2" xfId="32336" xr:uid="{00000000-0005-0000-0000-000071AC0000}"/>
    <cellStyle name="Normal 4 2 5 3 5 4" xfId="22664" xr:uid="{00000000-0005-0000-0000-0000DB4D0000}"/>
    <cellStyle name="Normal 4 2 5 3 5 4 2" xfId="45109" xr:uid="{00000000-0005-0000-0000-000072AC0000}"/>
    <cellStyle name="Normal 4 2 5 3 5 5" xfId="22665" xr:uid="{00000000-0005-0000-0000-0000DC4D0000}"/>
    <cellStyle name="Normal 4 2 5 3 5 5 2" xfId="45110" xr:uid="{00000000-0005-0000-0000-000073AC0000}"/>
    <cellStyle name="Normal 4 2 5 3 5 6" xfId="28732" xr:uid="{00000000-0005-0000-0000-00006CAC0000}"/>
    <cellStyle name="Normal 4 2 5 3 6" xfId="7079" xr:uid="{00000000-0005-0000-0000-0000DD4D0000}"/>
    <cellStyle name="Normal 4 2 5 3 6 2" xfId="22666" xr:uid="{00000000-0005-0000-0000-0000DE4D0000}"/>
    <cellStyle name="Normal 4 2 5 3 6 2 2" xfId="45111" xr:uid="{00000000-0005-0000-0000-000075AC0000}"/>
    <cellStyle name="Normal 4 2 5 3 6 3" xfId="22667" xr:uid="{00000000-0005-0000-0000-0000DF4D0000}"/>
    <cellStyle name="Normal 4 2 5 3 6 3 2" xfId="45112" xr:uid="{00000000-0005-0000-0000-000076AC0000}"/>
    <cellStyle name="Normal 4 2 5 3 6 4" xfId="22668" xr:uid="{00000000-0005-0000-0000-0000E04D0000}"/>
    <cellStyle name="Normal 4 2 5 3 6 4 2" xfId="45113" xr:uid="{00000000-0005-0000-0000-000077AC0000}"/>
    <cellStyle name="Normal 4 2 5 3 6 5" xfId="30558" xr:uid="{00000000-0005-0000-0000-000074AC0000}"/>
    <cellStyle name="Normal 4 2 5 3 7" xfId="9681" xr:uid="{00000000-0005-0000-0000-0000E14D0000}"/>
    <cellStyle name="Normal 4 2 5 3 7 2" xfId="22669" xr:uid="{00000000-0005-0000-0000-0000E24D0000}"/>
    <cellStyle name="Normal 4 2 5 3 7 2 2" xfId="45114" xr:uid="{00000000-0005-0000-0000-000079AC0000}"/>
    <cellStyle name="Normal 4 2 5 3 7 3" xfId="22670" xr:uid="{00000000-0005-0000-0000-0000E34D0000}"/>
    <cellStyle name="Normal 4 2 5 3 7 3 2" xfId="45115" xr:uid="{00000000-0005-0000-0000-00007AAC0000}"/>
    <cellStyle name="Normal 4 2 5 3 7 4" xfId="22671" xr:uid="{00000000-0005-0000-0000-0000E44D0000}"/>
    <cellStyle name="Normal 4 2 5 3 7 4 2" xfId="45116" xr:uid="{00000000-0005-0000-0000-00007BAC0000}"/>
    <cellStyle name="Normal 4 2 5 3 7 5" xfId="32330" xr:uid="{00000000-0005-0000-0000-000078AC0000}"/>
    <cellStyle name="Normal 4 2 5 3 8" xfId="22672" xr:uid="{00000000-0005-0000-0000-0000E54D0000}"/>
    <cellStyle name="Normal 4 2 5 3 8 2" xfId="45117" xr:uid="{00000000-0005-0000-0000-00007CAC0000}"/>
    <cellStyle name="Normal 4 2 5 3 9" xfId="22673" xr:uid="{00000000-0005-0000-0000-0000E64D0000}"/>
    <cellStyle name="Normal 4 2 5 3 9 2" xfId="45118" xr:uid="{00000000-0005-0000-0000-00007DAC0000}"/>
    <cellStyle name="Normal 4 2 5 4" xfId="3670" xr:uid="{00000000-0005-0000-0000-0000E74D0000}"/>
    <cellStyle name="Normal 4 2 5 4 2" xfId="3671" xr:uid="{00000000-0005-0000-0000-0000E84D0000}"/>
    <cellStyle name="Normal 4 2 5 4 2 2" xfId="7087" xr:uid="{00000000-0005-0000-0000-0000E94D0000}"/>
    <cellStyle name="Normal 4 2 5 4 2 2 2" xfId="22674" xr:uid="{00000000-0005-0000-0000-0000EA4D0000}"/>
    <cellStyle name="Normal 4 2 5 4 2 2 2 2" xfId="45119" xr:uid="{00000000-0005-0000-0000-000081AC0000}"/>
    <cellStyle name="Normal 4 2 5 4 2 2 3" xfId="22675" xr:uid="{00000000-0005-0000-0000-0000EB4D0000}"/>
    <cellStyle name="Normal 4 2 5 4 2 2 3 2" xfId="45120" xr:uid="{00000000-0005-0000-0000-000082AC0000}"/>
    <cellStyle name="Normal 4 2 5 4 2 2 4" xfId="22676" xr:uid="{00000000-0005-0000-0000-0000EC4D0000}"/>
    <cellStyle name="Normal 4 2 5 4 2 2 4 2" xfId="45121" xr:uid="{00000000-0005-0000-0000-000083AC0000}"/>
    <cellStyle name="Normal 4 2 5 4 2 2 5" xfId="30566" xr:uid="{00000000-0005-0000-0000-000080AC0000}"/>
    <cellStyle name="Normal 4 2 5 4 2 3" xfId="9689" xr:uid="{00000000-0005-0000-0000-0000ED4D0000}"/>
    <cellStyle name="Normal 4 2 5 4 2 3 2" xfId="22677" xr:uid="{00000000-0005-0000-0000-0000EE4D0000}"/>
    <cellStyle name="Normal 4 2 5 4 2 3 2 2" xfId="45122" xr:uid="{00000000-0005-0000-0000-000085AC0000}"/>
    <cellStyle name="Normal 4 2 5 4 2 3 3" xfId="22678" xr:uid="{00000000-0005-0000-0000-0000EF4D0000}"/>
    <cellStyle name="Normal 4 2 5 4 2 3 3 2" xfId="45123" xr:uid="{00000000-0005-0000-0000-000086AC0000}"/>
    <cellStyle name="Normal 4 2 5 4 2 3 4" xfId="22679" xr:uid="{00000000-0005-0000-0000-0000F04D0000}"/>
    <cellStyle name="Normal 4 2 5 4 2 3 4 2" xfId="45124" xr:uid="{00000000-0005-0000-0000-000087AC0000}"/>
    <cellStyle name="Normal 4 2 5 4 2 3 5" xfId="32338" xr:uid="{00000000-0005-0000-0000-000084AC0000}"/>
    <cellStyle name="Normal 4 2 5 4 2 4" xfId="22680" xr:uid="{00000000-0005-0000-0000-0000F14D0000}"/>
    <cellStyle name="Normal 4 2 5 4 2 4 2" xfId="45125" xr:uid="{00000000-0005-0000-0000-000088AC0000}"/>
    <cellStyle name="Normal 4 2 5 4 2 5" xfId="22681" xr:uid="{00000000-0005-0000-0000-0000F24D0000}"/>
    <cellStyle name="Normal 4 2 5 4 2 5 2" xfId="45126" xr:uid="{00000000-0005-0000-0000-000089AC0000}"/>
    <cellStyle name="Normal 4 2 5 4 2 6" xfId="22682" xr:uid="{00000000-0005-0000-0000-0000F34D0000}"/>
    <cellStyle name="Normal 4 2 5 4 2 6 2" xfId="45127" xr:uid="{00000000-0005-0000-0000-00008AAC0000}"/>
    <cellStyle name="Normal 4 2 5 4 2 7" xfId="28734" xr:uid="{00000000-0005-0000-0000-00007FAC0000}"/>
    <cellStyle name="Normal 4 2 5 4 3" xfId="7086" xr:uid="{00000000-0005-0000-0000-0000F44D0000}"/>
    <cellStyle name="Normal 4 2 5 4 3 2" xfId="22683" xr:uid="{00000000-0005-0000-0000-0000F54D0000}"/>
    <cellStyle name="Normal 4 2 5 4 3 2 2" xfId="45128" xr:uid="{00000000-0005-0000-0000-00008CAC0000}"/>
    <cellStyle name="Normal 4 2 5 4 3 3" xfId="22684" xr:uid="{00000000-0005-0000-0000-0000F64D0000}"/>
    <cellStyle name="Normal 4 2 5 4 3 3 2" xfId="45129" xr:uid="{00000000-0005-0000-0000-00008DAC0000}"/>
    <cellStyle name="Normal 4 2 5 4 3 4" xfId="22685" xr:uid="{00000000-0005-0000-0000-0000F74D0000}"/>
    <cellStyle name="Normal 4 2 5 4 3 4 2" xfId="45130" xr:uid="{00000000-0005-0000-0000-00008EAC0000}"/>
    <cellStyle name="Normal 4 2 5 4 3 5" xfId="30565" xr:uid="{00000000-0005-0000-0000-00008BAC0000}"/>
    <cellStyle name="Normal 4 2 5 4 4" xfId="9688" xr:uid="{00000000-0005-0000-0000-0000F84D0000}"/>
    <cellStyle name="Normal 4 2 5 4 4 2" xfId="22686" xr:uid="{00000000-0005-0000-0000-0000F94D0000}"/>
    <cellStyle name="Normal 4 2 5 4 4 2 2" xfId="45131" xr:uid="{00000000-0005-0000-0000-000090AC0000}"/>
    <cellStyle name="Normal 4 2 5 4 4 3" xfId="22687" xr:uid="{00000000-0005-0000-0000-0000FA4D0000}"/>
    <cellStyle name="Normal 4 2 5 4 4 3 2" xfId="45132" xr:uid="{00000000-0005-0000-0000-000091AC0000}"/>
    <cellStyle name="Normal 4 2 5 4 4 4" xfId="22688" xr:uid="{00000000-0005-0000-0000-0000FB4D0000}"/>
    <cellStyle name="Normal 4 2 5 4 4 4 2" xfId="45133" xr:uid="{00000000-0005-0000-0000-000092AC0000}"/>
    <cellStyle name="Normal 4 2 5 4 4 5" xfId="32337" xr:uid="{00000000-0005-0000-0000-00008FAC0000}"/>
    <cellStyle name="Normal 4 2 5 4 5" xfId="22689" xr:uid="{00000000-0005-0000-0000-0000FC4D0000}"/>
    <cellStyle name="Normal 4 2 5 4 5 2" xfId="45134" xr:uid="{00000000-0005-0000-0000-000093AC0000}"/>
    <cellStyle name="Normal 4 2 5 4 6" xfId="22690" xr:uid="{00000000-0005-0000-0000-0000FD4D0000}"/>
    <cellStyle name="Normal 4 2 5 4 6 2" xfId="45135" xr:uid="{00000000-0005-0000-0000-000094AC0000}"/>
    <cellStyle name="Normal 4 2 5 4 7" xfId="22691" xr:uid="{00000000-0005-0000-0000-0000FE4D0000}"/>
    <cellStyle name="Normal 4 2 5 4 7 2" xfId="45136" xr:uid="{00000000-0005-0000-0000-000095AC0000}"/>
    <cellStyle name="Normal 4 2 5 4 8" xfId="28733" xr:uid="{00000000-0005-0000-0000-00007EAC0000}"/>
    <cellStyle name="Normal 4 2 5 5" xfId="3672" xr:uid="{00000000-0005-0000-0000-0000FF4D0000}"/>
    <cellStyle name="Normal 4 2 5 5 2" xfId="3673" xr:uid="{00000000-0005-0000-0000-0000004E0000}"/>
    <cellStyle name="Normal 4 2 5 5 2 2" xfId="7089" xr:uid="{00000000-0005-0000-0000-0000014E0000}"/>
    <cellStyle name="Normal 4 2 5 5 2 2 2" xfId="22692" xr:uid="{00000000-0005-0000-0000-0000024E0000}"/>
    <cellStyle name="Normal 4 2 5 5 2 2 2 2" xfId="45137" xr:uid="{00000000-0005-0000-0000-000099AC0000}"/>
    <cellStyle name="Normal 4 2 5 5 2 2 3" xfId="22693" xr:uid="{00000000-0005-0000-0000-0000034E0000}"/>
    <cellStyle name="Normal 4 2 5 5 2 2 3 2" xfId="45138" xr:uid="{00000000-0005-0000-0000-00009AAC0000}"/>
    <cellStyle name="Normal 4 2 5 5 2 2 4" xfId="22694" xr:uid="{00000000-0005-0000-0000-0000044E0000}"/>
    <cellStyle name="Normal 4 2 5 5 2 2 4 2" xfId="45139" xr:uid="{00000000-0005-0000-0000-00009BAC0000}"/>
    <cellStyle name="Normal 4 2 5 5 2 2 5" xfId="30568" xr:uid="{00000000-0005-0000-0000-000098AC0000}"/>
    <cellStyle name="Normal 4 2 5 5 2 3" xfId="9691" xr:uid="{00000000-0005-0000-0000-0000054E0000}"/>
    <cellStyle name="Normal 4 2 5 5 2 3 2" xfId="32340" xr:uid="{00000000-0005-0000-0000-00009CAC0000}"/>
    <cellStyle name="Normal 4 2 5 5 2 4" xfId="22695" xr:uid="{00000000-0005-0000-0000-0000064E0000}"/>
    <cellStyle name="Normal 4 2 5 5 2 4 2" xfId="45140" xr:uid="{00000000-0005-0000-0000-00009DAC0000}"/>
    <cellStyle name="Normal 4 2 5 5 2 5" xfId="22696" xr:uid="{00000000-0005-0000-0000-0000074E0000}"/>
    <cellStyle name="Normal 4 2 5 5 2 5 2" xfId="45141" xr:uid="{00000000-0005-0000-0000-00009EAC0000}"/>
    <cellStyle name="Normal 4 2 5 5 2 6" xfId="28736" xr:uid="{00000000-0005-0000-0000-000097AC0000}"/>
    <cellStyle name="Normal 4 2 5 5 3" xfId="7088" xr:uid="{00000000-0005-0000-0000-0000084E0000}"/>
    <cellStyle name="Normal 4 2 5 5 3 2" xfId="22697" xr:uid="{00000000-0005-0000-0000-0000094E0000}"/>
    <cellStyle name="Normal 4 2 5 5 3 2 2" xfId="45142" xr:uid="{00000000-0005-0000-0000-0000A0AC0000}"/>
    <cellStyle name="Normal 4 2 5 5 3 3" xfId="22698" xr:uid="{00000000-0005-0000-0000-00000A4E0000}"/>
    <cellStyle name="Normal 4 2 5 5 3 3 2" xfId="45143" xr:uid="{00000000-0005-0000-0000-0000A1AC0000}"/>
    <cellStyle name="Normal 4 2 5 5 3 4" xfId="22699" xr:uid="{00000000-0005-0000-0000-00000B4E0000}"/>
    <cellStyle name="Normal 4 2 5 5 3 4 2" xfId="45144" xr:uid="{00000000-0005-0000-0000-0000A2AC0000}"/>
    <cellStyle name="Normal 4 2 5 5 3 5" xfId="30567" xr:uid="{00000000-0005-0000-0000-00009FAC0000}"/>
    <cellStyle name="Normal 4 2 5 5 4" xfId="9690" xr:uid="{00000000-0005-0000-0000-00000C4E0000}"/>
    <cellStyle name="Normal 4 2 5 5 4 2" xfId="22700" xr:uid="{00000000-0005-0000-0000-00000D4E0000}"/>
    <cellStyle name="Normal 4 2 5 5 4 2 2" xfId="45145" xr:uid="{00000000-0005-0000-0000-0000A4AC0000}"/>
    <cellStyle name="Normal 4 2 5 5 4 3" xfId="22701" xr:uid="{00000000-0005-0000-0000-00000E4E0000}"/>
    <cellStyle name="Normal 4 2 5 5 4 3 2" xfId="45146" xr:uid="{00000000-0005-0000-0000-0000A5AC0000}"/>
    <cellStyle name="Normal 4 2 5 5 4 4" xfId="22702" xr:uid="{00000000-0005-0000-0000-00000F4E0000}"/>
    <cellStyle name="Normal 4 2 5 5 4 4 2" xfId="45147" xr:uid="{00000000-0005-0000-0000-0000A6AC0000}"/>
    <cellStyle name="Normal 4 2 5 5 4 5" xfId="32339" xr:uid="{00000000-0005-0000-0000-0000A3AC0000}"/>
    <cellStyle name="Normal 4 2 5 5 5" xfId="22703" xr:uid="{00000000-0005-0000-0000-0000104E0000}"/>
    <cellStyle name="Normal 4 2 5 5 5 2" xfId="45148" xr:uid="{00000000-0005-0000-0000-0000A7AC0000}"/>
    <cellStyle name="Normal 4 2 5 5 6" xfId="22704" xr:uid="{00000000-0005-0000-0000-0000114E0000}"/>
    <cellStyle name="Normal 4 2 5 5 6 2" xfId="45149" xr:uid="{00000000-0005-0000-0000-0000A8AC0000}"/>
    <cellStyle name="Normal 4 2 5 5 7" xfId="22705" xr:uid="{00000000-0005-0000-0000-0000124E0000}"/>
    <cellStyle name="Normal 4 2 5 5 7 2" xfId="45150" xr:uid="{00000000-0005-0000-0000-0000A9AC0000}"/>
    <cellStyle name="Normal 4 2 5 5 8" xfId="28735" xr:uid="{00000000-0005-0000-0000-000096AC0000}"/>
    <cellStyle name="Normal 4 2 5 6" xfId="22706" xr:uid="{00000000-0005-0000-0000-0000134E0000}"/>
    <cellStyle name="Normal 4 2 5 6 2" xfId="22707" xr:uid="{00000000-0005-0000-0000-0000144E0000}"/>
    <cellStyle name="Normal 4 2 5 6 3" xfId="22708" xr:uid="{00000000-0005-0000-0000-0000154E0000}"/>
    <cellStyle name="Normal 4 2 5 6 3 2" xfId="22709" xr:uid="{00000000-0005-0000-0000-0000164E0000}"/>
    <cellStyle name="Normal 4 2 5 6 3 2 2" xfId="45153" xr:uid="{00000000-0005-0000-0000-0000ACAC0000}"/>
    <cellStyle name="Normal 4 2 5 6 3 3" xfId="22710" xr:uid="{00000000-0005-0000-0000-0000174E0000}"/>
    <cellStyle name="Normal 4 2 5 6 3 3 2" xfId="45154" xr:uid="{00000000-0005-0000-0000-0000ADAC0000}"/>
    <cellStyle name="Normal 4 2 5 6 3 4" xfId="45152" xr:uid="{00000000-0005-0000-0000-0000ABAC0000}"/>
    <cellStyle name="Normal 4 2 5 6 4" xfId="45151" xr:uid="{00000000-0005-0000-0000-0000AAAC0000}"/>
    <cellStyle name="Normal 4 2 5 7" xfId="22711" xr:uid="{00000000-0005-0000-0000-0000184E0000}"/>
    <cellStyle name="Normal 4 2 5 7 2" xfId="22712" xr:uid="{00000000-0005-0000-0000-0000194E0000}"/>
    <cellStyle name="Normal 4 2 5 7 2 2" xfId="45156" xr:uid="{00000000-0005-0000-0000-0000AFAC0000}"/>
    <cellStyle name="Normal 4 2 5 7 3" xfId="22713" xr:uid="{00000000-0005-0000-0000-00001A4E0000}"/>
    <cellStyle name="Normal 4 2 5 7 3 2" xfId="45157" xr:uid="{00000000-0005-0000-0000-0000B0AC0000}"/>
    <cellStyle name="Normal 4 2 5 7 4" xfId="22714" xr:uid="{00000000-0005-0000-0000-00001B4E0000}"/>
    <cellStyle name="Normal 4 2 5 7 4 2" xfId="45158" xr:uid="{00000000-0005-0000-0000-0000B1AC0000}"/>
    <cellStyle name="Normal 4 2 5 7 5" xfId="45155" xr:uid="{00000000-0005-0000-0000-0000AEAC0000}"/>
    <cellStyle name="Normal 4 2 5 8" xfId="22715" xr:uid="{00000000-0005-0000-0000-00001C4E0000}"/>
    <cellStyle name="Normal 4 2 5 8 2" xfId="45159" xr:uid="{00000000-0005-0000-0000-0000B2AC0000}"/>
    <cellStyle name="Normal 4 2 5 9" xfId="22716" xr:uid="{00000000-0005-0000-0000-00001D4E0000}"/>
    <cellStyle name="Normal 4 2 5 9 2" xfId="45160" xr:uid="{00000000-0005-0000-0000-0000B3AC0000}"/>
    <cellStyle name="Normal 4 2 6" xfId="3674" xr:uid="{00000000-0005-0000-0000-00001E4E0000}"/>
    <cellStyle name="Normal 4 2 6 2" xfId="3675" xr:uid="{00000000-0005-0000-0000-00001F4E0000}"/>
    <cellStyle name="Normal 4 2 6 2 2" xfId="3676" xr:uid="{00000000-0005-0000-0000-0000204E0000}"/>
    <cellStyle name="Normal 4 2 6 2 2 2" xfId="7091" xr:uid="{00000000-0005-0000-0000-0000214E0000}"/>
    <cellStyle name="Normal 4 2 6 2 2 2 2" xfId="22717" xr:uid="{00000000-0005-0000-0000-0000224E0000}"/>
    <cellStyle name="Normal 4 2 6 2 2 2 2 2" xfId="45161" xr:uid="{00000000-0005-0000-0000-0000B7AC0000}"/>
    <cellStyle name="Normal 4 2 6 2 2 2 3" xfId="22718" xr:uid="{00000000-0005-0000-0000-0000234E0000}"/>
    <cellStyle name="Normal 4 2 6 2 2 2 3 2" xfId="45162" xr:uid="{00000000-0005-0000-0000-0000B8AC0000}"/>
    <cellStyle name="Normal 4 2 6 2 2 2 4" xfId="22719" xr:uid="{00000000-0005-0000-0000-0000244E0000}"/>
    <cellStyle name="Normal 4 2 6 2 2 2 4 2" xfId="45163" xr:uid="{00000000-0005-0000-0000-0000B9AC0000}"/>
    <cellStyle name="Normal 4 2 6 2 2 2 5" xfId="30570" xr:uid="{00000000-0005-0000-0000-0000B6AC0000}"/>
    <cellStyle name="Normal 4 2 6 2 2 3" xfId="9693" xr:uid="{00000000-0005-0000-0000-0000254E0000}"/>
    <cellStyle name="Normal 4 2 6 2 2 3 2" xfId="32342" xr:uid="{00000000-0005-0000-0000-0000BAAC0000}"/>
    <cellStyle name="Normal 4 2 6 2 2 4" xfId="22720" xr:uid="{00000000-0005-0000-0000-0000264E0000}"/>
    <cellStyle name="Normal 4 2 6 2 2 4 2" xfId="45164" xr:uid="{00000000-0005-0000-0000-0000BBAC0000}"/>
    <cellStyle name="Normal 4 2 6 2 2 5" xfId="22721" xr:uid="{00000000-0005-0000-0000-0000274E0000}"/>
    <cellStyle name="Normal 4 2 6 2 2 5 2" xfId="45165" xr:uid="{00000000-0005-0000-0000-0000BCAC0000}"/>
    <cellStyle name="Normal 4 2 6 2 2 6" xfId="28738" xr:uid="{00000000-0005-0000-0000-0000B5AC0000}"/>
    <cellStyle name="Normal 4 2 6 2 3" xfId="7090" xr:uid="{00000000-0005-0000-0000-0000284E0000}"/>
    <cellStyle name="Normal 4 2 6 2 3 2" xfId="22722" xr:uid="{00000000-0005-0000-0000-0000294E0000}"/>
    <cellStyle name="Normal 4 2 6 2 3 2 2" xfId="45166" xr:uid="{00000000-0005-0000-0000-0000BEAC0000}"/>
    <cellStyle name="Normal 4 2 6 2 3 3" xfId="22723" xr:uid="{00000000-0005-0000-0000-00002A4E0000}"/>
    <cellStyle name="Normal 4 2 6 2 3 3 2" xfId="45167" xr:uid="{00000000-0005-0000-0000-0000BFAC0000}"/>
    <cellStyle name="Normal 4 2 6 2 3 4" xfId="22724" xr:uid="{00000000-0005-0000-0000-00002B4E0000}"/>
    <cellStyle name="Normal 4 2 6 2 3 4 2" xfId="45168" xr:uid="{00000000-0005-0000-0000-0000C0AC0000}"/>
    <cellStyle name="Normal 4 2 6 2 3 5" xfId="30569" xr:uid="{00000000-0005-0000-0000-0000BDAC0000}"/>
    <cellStyle name="Normal 4 2 6 2 4" xfId="9692" xr:uid="{00000000-0005-0000-0000-00002C4E0000}"/>
    <cellStyle name="Normal 4 2 6 2 4 2" xfId="22725" xr:uid="{00000000-0005-0000-0000-00002D4E0000}"/>
    <cellStyle name="Normal 4 2 6 2 4 2 2" xfId="45169" xr:uid="{00000000-0005-0000-0000-0000C2AC0000}"/>
    <cellStyle name="Normal 4 2 6 2 4 3" xfId="22726" xr:uid="{00000000-0005-0000-0000-00002E4E0000}"/>
    <cellStyle name="Normal 4 2 6 2 4 3 2" xfId="45170" xr:uid="{00000000-0005-0000-0000-0000C3AC0000}"/>
    <cellStyle name="Normal 4 2 6 2 4 4" xfId="22727" xr:uid="{00000000-0005-0000-0000-00002F4E0000}"/>
    <cellStyle name="Normal 4 2 6 2 4 4 2" xfId="45171" xr:uid="{00000000-0005-0000-0000-0000C4AC0000}"/>
    <cellStyle name="Normal 4 2 6 2 4 5" xfId="32341" xr:uid="{00000000-0005-0000-0000-0000C1AC0000}"/>
    <cellStyle name="Normal 4 2 6 2 5" xfId="22728" xr:uid="{00000000-0005-0000-0000-0000304E0000}"/>
    <cellStyle name="Normal 4 2 6 2 5 2" xfId="45172" xr:uid="{00000000-0005-0000-0000-0000C5AC0000}"/>
    <cellStyle name="Normal 4 2 6 2 6" xfId="22729" xr:uid="{00000000-0005-0000-0000-0000314E0000}"/>
    <cellStyle name="Normal 4 2 6 2 6 2" xfId="45173" xr:uid="{00000000-0005-0000-0000-0000C6AC0000}"/>
    <cellStyle name="Normal 4 2 6 2 7" xfId="22730" xr:uid="{00000000-0005-0000-0000-0000324E0000}"/>
    <cellStyle name="Normal 4 2 6 2 7 2" xfId="45174" xr:uid="{00000000-0005-0000-0000-0000C7AC0000}"/>
    <cellStyle name="Normal 4 2 6 2 8" xfId="28737" xr:uid="{00000000-0005-0000-0000-0000B4AC0000}"/>
    <cellStyle name="Normal 4 2 6 3" xfId="22731" xr:uid="{00000000-0005-0000-0000-0000334E0000}"/>
    <cellStyle name="Normal 4 2 6 3 2" xfId="22732" xr:uid="{00000000-0005-0000-0000-0000344E0000}"/>
    <cellStyle name="Normal 4 2 6 3 3" xfId="22733" xr:uid="{00000000-0005-0000-0000-0000354E0000}"/>
    <cellStyle name="Normal 4 2 6 3 3 2" xfId="22734" xr:uid="{00000000-0005-0000-0000-0000364E0000}"/>
    <cellStyle name="Normal 4 2 6 3 3 2 2" xfId="45177" xr:uid="{00000000-0005-0000-0000-0000CAAC0000}"/>
    <cellStyle name="Normal 4 2 6 3 3 3" xfId="22735" xr:uid="{00000000-0005-0000-0000-0000374E0000}"/>
    <cellStyle name="Normal 4 2 6 3 3 3 2" xfId="45178" xr:uid="{00000000-0005-0000-0000-0000CBAC0000}"/>
    <cellStyle name="Normal 4 2 6 3 3 4" xfId="45176" xr:uid="{00000000-0005-0000-0000-0000C9AC0000}"/>
    <cellStyle name="Normal 4 2 6 3 4" xfId="45175" xr:uid="{00000000-0005-0000-0000-0000C8AC0000}"/>
    <cellStyle name="Normal 4 2 6 4" xfId="22736" xr:uid="{00000000-0005-0000-0000-0000384E0000}"/>
    <cellStyle name="Normal 4 2 6 4 2" xfId="22737" xr:uid="{00000000-0005-0000-0000-0000394E0000}"/>
    <cellStyle name="Normal 4 2 6 4 2 2" xfId="45180" xr:uid="{00000000-0005-0000-0000-0000CDAC0000}"/>
    <cellStyle name="Normal 4 2 6 4 3" xfId="22738" xr:uid="{00000000-0005-0000-0000-00003A4E0000}"/>
    <cellStyle name="Normal 4 2 6 4 3 2" xfId="45181" xr:uid="{00000000-0005-0000-0000-0000CEAC0000}"/>
    <cellStyle name="Normal 4 2 6 4 4" xfId="22739" xr:uid="{00000000-0005-0000-0000-00003B4E0000}"/>
    <cellStyle name="Normal 4 2 6 4 4 2" xfId="45182" xr:uid="{00000000-0005-0000-0000-0000CFAC0000}"/>
    <cellStyle name="Normal 4 2 6 4 5" xfId="45179" xr:uid="{00000000-0005-0000-0000-0000CCAC0000}"/>
    <cellStyle name="Normal 4 2 6 5" xfId="22740" xr:uid="{00000000-0005-0000-0000-00003C4E0000}"/>
    <cellStyle name="Normal 4 2 6 5 2" xfId="45183" xr:uid="{00000000-0005-0000-0000-0000D0AC0000}"/>
    <cellStyle name="Normal 4 2 6 6" xfId="22741" xr:uid="{00000000-0005-0000-0000-00003D4E0000}"/>
    <cellStyle name="Normal 4 2 6 6 2" xfId="45184" xr:uid="{00000000-0005-0000-0000-0000D1AC0000}"/>
    <cellStyle name="Normal 4 2 6 7" xfId="22742" xr:uid="{00000000-0005-0000-0000-00003E4E0000}"/>
    <cellStyle name="Normal 4 2 6 7 2" xfId="45185" xr:uid="{00000000-0005-0000-0000-0000D2AC0000}"/>
    <cellStyle name="Normal 4 2 7" xfId="3677" xr:uid="{00000000-0005-0000-0000-00003F4E0000}"/>
    <cellStyle name="Normal 4 2 7 2" xfId="3678" xr:uid="{00000000-0005-0000-0000-0000404E0000}"/>
    <cellStyle name="Normal 4 2 7 2 2" xfId="3679" xr:uid="{00000000-0005-0000-0000-0000414E0000}"/>
    <cellStyle name="Normal 4 2 7 2 2 2" xfId="7093" xr:uid="{00000000-0005-0000-0000-0000424E0000}"/>
    <cellStyle name="Normal 4 2 7 2 2 2 2" xfId="22743" xr:uid="{00000000-0005-0000-0000-0000434E0000}"/>
    <cellStyle name="Normal 4 2 7 2 2 2 2 2" xfId="45186" xr:uid="{00000000-0005-0000-0000-0000D6AC0000}"/>
    <cellStyle name="Normal 4 2 7 2 2 2 3" xfId="22744" xr:uid="{00000000-0005-0000-0000-0000444E0000}"/>
    <cellStyle name="Normal 4 2 7 2 2 2 3 2" xfId="45187" xr:uid="{00000000-0005-0000-0000-0000D7AC0000}"/>
    <cellStyle name="Normal 4 2 7 2 2 2 4" xfId="22745" xr:uid="{00000000-0005-0000-0000-0000454E0000}"/>
    <cellStyle name="Normal 4 2 7 2 2 2 4 2" xfId="45188" xr:uid="{00000000-0005-0000-0000-0000D8AC0000}"/>
    <cellStyle name="Normal 4 2 7 2 2 2 5" xfId="30572" xr:uid="{00000000-0005-0000-0000-0000D5AC0000}"/>
    <cellStyle name="Normal 4 2 7 2 2 3" xfId="9695" xr:uid="{00000000-0005-0000-0000-0000464E0000}"/>
    <cellStyle name="Normal 4 2 7 2 2 3 2" xfId="32344" xr:uid="{00000000-0005-0000-0000-0000D9AC0000}"/>
    <cellStyle name="Normal 4 2 7 2 2 4" xfId="22746" xr:uid="{00000000-0005-0000-0000-0000474E0000}"/>
    <cellStyle name="Normal 4 2 7 2 2 4 2" xfId="45189" xr:uid="{00000000-0005-0000-0000-0000DAAC0000}"/>
    <cellStyle name="Normal 4 2 7 2 2 5" xfId="22747" xr:uid="{00000000-0005-0000-0000-0000484E0000}"/>
    <cellStyle name="Normal 4 2 7 2 2 5 2" xfId="45190" xr:uid="{00000000-0005-0000-0000-0000DBAC0000}"/>
    <cellStyle name="Normal 4 2 7 2 2 6" xfId="28740" xr:uid="{00000000-0005-0000-0000-0000D4AC0000}"/>
    <cellStyle name="Normal 4 2 7 2 3" xfId="7092" xr:uid="{00000000-0005-0000-0000-0000494E0000}"/>
    <cellStyle name="Normal 4 2 7 2 3 2" xfId="22748" xr:uid="{00000000-0005-0000-0000-00004A4E0000}"/>
    <cellStyle name="Normal 4 2 7 2 3 2 2" xfId="45191" xr:uid="{00000000-0005-0000-0000-0000DDAC0000}"/>
    <cellStyle name="Normal 4 2 7 2 3 3" xfId="22749" xr:uid="{00000000-0005-0000-0000-00004B4E0000}"/>
    <cellStyle name="Normal 4 2 7 2 3 3 2" xfId="45192" xr:uid="{00000000-0005-0000-0000-0000DEAC0000}"/>
    <cellStyle name="Normal 4 2 7 2 3 4" xfId="22750" xr:uid="{00000000-0005-0000-0000-00004C4E0000}"/>
    <cellStyle name="Normal 4 2 7 2 3 4 2" xfId="45193" xr:uid="{00000000-0005-0000-0000-0000DFAC0000}"/>
    <cellStyle name="Normal 4 2 7 2 3 5" xfId="30571" xr:uid="{00000000-0005-0000-0000-0000DCAC0000}"/>
    <cellStyle name="Normal 4 2 7 2 4" xfId="9694" xr:uid="{00000000-0005-0000-0000-00004D4E0000}"/>
    <cellStyle name="Normal 4 2 7 2 4 2" xfId="22751" xr:uid="{00000000-0005-0000-0000-00004E4E0000}"/>
    <cellStyle name="Normal 4 2 7 2 4 2 2" xfId="45194" xr:uid="{00000000-0005-0000-0000-0000E1AC0000}"/>
    <cellStyle name="Normal 4 2 7 2 4 3" xfId="22752" xr:uid="{00000000-0005-0000-0000-00004F4E0000}"/>
    <cellStyle name="Normal 4 2 7 2 4 3 2" xfId="45195" xr:uid="{00000000-0005-0000-0000-0000E2AC0000}"/>
    <cellStyle name="Normal 4 2 7 2 4 4" xfId="22753" xr:uid="{00000000-0005-0000-0000-0000504E0000}"/>
    <cellStyle name="Normal 4 2 7 2 4 4 2" xfId="45196" xr:uid="{00000000-0005-0000-0000-0000E3AC0000}"/>
    <cellStyle name="Normal 4 2 7 2 4 5" xfId="32343" xr:uid="{00000000-0005-0000-0000-0000E0AC0000}"/>
    <cellStyle name="Normal 4 2 7 2 5" xfId="22754" xr:uid="{00000000-0005-0000-0000-0000514E0000}"/>
    <cellStyle name="Normal 4 2 7 2 5 2" xfId="45197" xr:uid="{00000000-0005-0000-0000-0000E4AC0000}"/>
    <cellStyle name="Normal 4 2 7 2 6" xfId="22755" xr:uid="{00000000-0005-0000-0000-0000524E0000}"/>
    <cellStyle name="Normal 4 2 7 2 6 2" xfId="45198" xr:uid="{00000000-0005-0000-0000-0000E5AC0000}"/>
    <cellStyle name="Normal 4 2 7 2 7" xfId="22756" xr:uid="{00000000-0005-0000-0000-0000534E0000}"/>
    <cellStyle name="Normal 4 2 7 2 7 2" xfId="45199" xr:uid="{00000000-0005-0000-0000-0000E6AC0000}"/>
    <cellStyle name="Normal 4 2 7 2 8" xfId="28739" xr:uid="{00000000-0005-0000-0000-0000D3AC0000}"/>
    <cellStyle name="Normal 4 2 7 3" xfId="22757" xr:uid="{00000000-0005-0000-0000-0000544E0000}"/>
    <cellStyle name="Normal 4 2 7 3 2" xfId="22758" xr:uid="{00000000-0005-0000-0000-0000554E0000}"/>
    <cellStyle name="Normal 4 2 7 3 3" xfId="22759" xr:uid="{00000000-0005-0000-0000-0000564E0000}"/>
    <cellStyle name="Normal 4 2 7 3 3 2" xfId="22760" xr:uid="{00000000-0005-0000-0000-0000574E0000}"/>
    <cellStyle name="Normal 4 2 7 3 3 2 2" xfId="45202" xr:uid="{00000000-0005-0000-0000-0000E9AC0000}"/>
    <cellStyle name="Normal 4 2 7 3 3 3" xfId="22761" xr:uid="{00000000-0005-0000-0000-0000584E0000}"/>
    <cellStyle name="Normal 4 2 7 3 3 3 2" xfId="45203" xr:uid="{00000000-0005-0000-0000-0000EAAC0000}"/>
    <cellStyle name="Normal 4 2 7 3 3 4" xfId="45201" xr:uid="{00000000-0005-0000-0000-0000E8AC0000}"/>
    <cellStyle name="Normal 4 2 7 3 4" xfId="45200" xr:uid="{00000000-0005-0000-0000-0000E7AC0000}"/>
    <cellStyle name="Normal 4 2 7 4" xfId="22762" xr:uid="{00000000-0005-0000-0000-0000594E0000}"/>
    <cellStyle name="Normal 4 2 7 4 2" xfId="22763" xr:uid="{00000000-0005-0000-0000-00005A4E0000}"/>
    <cellStyle name="Normal 4 2 7 4 2 2" xfId="45205" xr:uid="{00000000-0005-0000-0000-0000ECAC0000}"/>
    <cellStyle name="Normal 4 2 7 4 3" xfId="22764" xr:uid="{00000000-0005-0000-0000-00005B4E0000}"/>
    <cellStyle name="Normal 4 2 7 4 3 2" xfId="45206" xr:uid="{00000000-0005-0000-0000-0000EDAC0000}"/>
    <cellStyle name="Normal 4 2 7 4 4" xfId="22765" xr:uid="{00000000-0005-0000-0000-00005C4E0000}"/>
    <cellStyle name="Normal 4 2 7 4 4 2" xfId="45207" xr:uid="{00000000-0005-0000-0000-0000EEAC0000}"/>
    <cellStyle name="Normal 4 2 7 4 5" xfId="45204" xr:uid="{00000000-0005-0000-0000-0000EBAC0000}"/>
    <cellStyle name="Normal 4 2 7 5" xfId="22766" xr:uid="{00000000-0005-0000-0000-00005D4E0000}"/>
    <cellStyle name="Normal 4 2 7 5 2" xfId="45208" xr:uid="{00000000-0005-0000-0000-0000EFAC0000}"/>
    <cellStyle name="Normal 4 2 7 6" xfId="22767" xr:uid="{00000000-0005-0000-0000-00005E4E0000}"/>
    <cellStyle name="Normal 4 2 7 6 2" xfId="45209" xr:uid="{00000000-0005-0000-0000-0000F0AC0000}"/>
    <cellStyle name="Normal 4 2 7 7" xfId="22768" xr:uid="{00000000-0005-0000-0000-00005F4E0000}"/>
    <cellStyle name="Normal 4 2 7 7 2" xfId="45210" xr:uid="{00000000-0005-0000-0000-0000F1AC0000}"/>
    <cellStyle name="Normal 4 2 8" xfId="3680" xr:uid="{00000000-0005-0000-0000-0000604E0000}"/>
    <cellStyle name="Normal 4 2 8 2" xfId="3681" xr:uid="{00000000-0005-0000-0000-0000614E0000}"/>
    <cellStyle name="Normal 4 2 8 2 2" xfId="3682" xr:uid="{00000000-0005-0000-0000-0000624E0000}"/>
    <cellStyle name="Normal 4 2 8 2 2 2" xfId="7095" xr:uid="{00000000-0005-0000-0000-0000634E0000}"/>
    <cellStyle name="Normal 4 2 8 2 2 2 2" xfId="22769" xr:uid="{00000000-0005-0000-0000-0000644E0000}"/>
    <cellStyle name="Normal 4 2 8 2 2 2 2 2" xfId="45211" xr:uid="{00000000-0005-0000-0000-0000F5AC0000}"/>
    <cellStyle name="Normal 4 2 8 2 2 2 3" xfId="22770" xr:uid="{00000000-0005-0000-0000-0000654E0000}"/>
    <cellStyle name="Normal 4 2 8 2 2 2 3 2" xfId="45212" xr:uid="{00000000-0005-0000-0000-0000F6AC0000}"/>
    <cellStyle name="Normal 4 2 8 2 2 2 4" xfId="22771" xr:uid="{00000000-0005-0000-0000-0000664E0000}"/>
    <cellStyle name="Normal 4 2 8 2 2 2 4 2" xfId="45213" xr:uid="{00000000-0005-0000-0000-0000F7AC0000}"/>
    <cellStyle name="Normal 4 2 8 2 2 2 5" xfId="30574" xr:uid="{00000000-0005-0000-0000-0000F4AC0000}"/>
    <cellStyle name="Normal 4 2 8 2 2 3" xfId="9697" xr:uid="{00000000-0005-0000-0000-0000674E0000}"/>
    <cellStyle name="Normal 4 2 8 2 2 3 2" xfId="32346" xr:uid="{00000000-0005-0000-0000-0000F8AC0000}"/>
    <cellStyle name="Normal 4 2 8 2 2 4" xfId="22772" xr:uid="{00000000-0005-0000-0000-0000684E0000}"/>
    <cellStyle name="Normal 4 2 8 2 2 4 2" xfId="45214" xr:uid="{00000000-0005-0000-0000-0000F9AC0000}"/>
    <cellStyle name="Normal 4 2 8 2 2 5" xfId="22773" xr:uid="{00000000-0005-0000-0000-0000694E0000}"/>
    <cellStyle name="Normal 4 2 8 2 2 5 2" xfId="45215" xr:uid="{00000000-0005-0000-0000-0000FAAC0000}"/>
    <cellStyle name="Normal 4 2 8 2 2 6" xfId="28742" xr:uid="{00000000-0005-0000-0000-0000F3AC0000}"/>
    <cellStyle name="Normal 4 2 8 2 3" xfId="7094" xr:uid="{00000000-0005-0000-0000-00006A4E0000}"/>
    <cellStyle name="Normal 4 2 8 2 3 2" xfId="22774" xr:uid="{00000000-0005-0000-0000-00006B4E0000}"/>
    <cellStyle name="Normal 4 2 8 2 3 2 2" xfId="45216" xr:uid="{00000000-0005-0000-0000-0000FCAC0000}"/>
    <cellStyle name="Normal 4 2 8 2 3 3" xfId="22775" xr:uid="{00000000-0005-0000-0000-00006C4E0000}"/>
    <cellStyle name="Normal 4 2 8 2 3 3 2" xfId="45217" xr:uid="{00000000-0005-0000-0000-0000FDAC0000}"/>
    <cellStyle name="Normal 4 2 8 2 3 4" xfId="22776" xr:uid="{00000000-0005-0000-0000-00006D4E0000}"/>
    <cellStyle name="Normal 4 2 8 2 3 4 2" xfId="45218" xr:uid="{00000000-0005-0000-0000-0000FEAC0000}"/>
    <cellStyle name="Normal 4 2 8 2 3 5" xfId="30573" xr:uid="{00000000-0005-0000-0000-0000FBAC0000}"/>
    <cellStyle name="Normal 4 2 8 2 4" xfId="9696" xr:uid="{00000000-0005-0000-0000-00006E4E0000}"/>
    <cellStyle name="Normal 4 2 8 2 4 2" xfId="22777" xr:uid="{00000000-0005-0000-0000-00006F4E0000}"/>
    <cellStyle name="Normal 4 2 8 2 4 2 2" xfId="45219" xr:uid="{00000000-0005-0000-0000-000000AD0000}"/>
    <cellStyle name="Normal 4 2 8 2 4 3" xfId="22778" xr:uid="{00000000-0005-0000-0000-0000704E0000}"/>
    <cellStyle name="Normal 4 2 8 2 4 3 2" xfId="45220" xr:uid="{00000000-0005-0000-0000-000001AD0000}"/>
    <cellStyle name="Normal 4 2 8 2 4 4" xfId="22779" xr:uid="{00000000-0005-0000-0000-0000714E0000}"/>
    <cellStyle name="Normal 4 2 8 2 4 4 2" xfId="45221" xr:uid="{00000000-0005-0000-0000-000002AD0000}"/>
    <cellStyle name="Normal 4 2 8 2 4 5" xfId="32345" xr:uid="{00000000-0005-0000-0000-0000FFAC0000}"/>
    <cellStyle name="Normal 4 2 8 2 5" xfId="22780" xr:uid="{00000000-0005-0000-0000-0000724E0000}"/>
    <cellStyle name="Normal 4 2 8 2 5 2" xfId="45222" xr:uid="{00000000-0005-0000-0000-000003AD0000}"/>
    <cellStyle name="Normal 4 2 8 2 6" xfId="22781" xr:uid="{00000000-0005-0000-0000-0000734E0000}"/>
    <cellStyle name="Normal 4 2 8 2 6 2" xfId="45223" xr:uid="{00000000-0005-0000-0000-000004AD0000}"/>
    <cellStyle name="Normal 4 2 8 2 7" xfId="22782" xr:uid="{00000000-0005-0000-0000-0000744E0000}"/>
    <cellStyle name="Normal 4 2 8 2 7 2" xfId="45224" xr:uid="{00000000-0005-0000-0000-000005AD0000}"/>
    <cellStyle name="Normal 4 2 8 2 8" xfId="28741" xr:uid="{00000000-0005-0000-0000-0000F2AC0000}"/>
    <cellStyle name="Normal 4 2 8 3" xfId="22783" xr:uid="{00000000-0005-0000-0000-0000754E0000}"/>
    <cellStyle name="Normal 4 2 8 3 2" xfId="22784" xr:uid="{00000000-0005-0000-0000-0000764E0000}"/>
    <cellStyle name="Normal 4 2 8 3 3" xfId="22785" xr:uid="{00000000-0005-0000-0000-0000774E0000}"/>
    <cellStyle name="Normal 4 2 8 3 3 2" xfId="22786" xr:uid="{00000000-0005-0000-0000-0000784E0000}"/>
    <cellStyle name="Normal 4 2 8 3 3 2 2" xfId="45227" xr:uid="{00000000-0005-0000-0000-000008AD0000}"/>
    <cellStyle name="Normal 4 2 8 3 3 3" xfId="22787" xr:uid="{00000000-0005-0000-0000-0000794E0000}"/>
    <cellStyle name="Normal 4 2 8 3 3 3 2" xfId="45228" xr:uid="{00000000-0005-0000-0000-000009AD0000}"/>
    <cellStyle name="Normal 4 2 8 3 3 4" xfId="45226" xr:uid="{00000000-0005-0000-0000-000007AD0000}"/>
    <cellStyle name="Normal 4 2 8 3 4" xfId="45225" xr:uid="{00000000-0005-0000-0000-000006AD0000}"/>
    <cellStyle name="Normal 4 2 8 4" xfId="22788" xr:uid="{00000000-0005-0000-0000-00007A4E0000}"/>
    <cellStyle name="Normal 4 2 8 4 2" xfId="22789" xr:uid="{00000000-0005-0000-0000-00007B4E0000}"/>
    <cellStyle name="Normal 4 2 8 4 2 2" xfId="45230" xr:uid="{00000000-0005-0000-0000-00000BAD0000}"/>
    <cellStyle name="Normal 4 2 8 4 3" xfId="22790" xr:uid="{00000000-0005-0000-0000-00007C4E0000}"/>
    <cellStyle name="Normal 4 2 8 4 3 2" xfId="45231" xr:uid="{00000000-0005-0000-0000-00000CAD0000}"/>
    <cellStyle name="Normal 4 2 8 4 4" xfId="22791" xr:uid="{00000000-0005-0000-0000-00007D4E0000}"/>
    <cellStyle name="Normal 4 2 8 4 4 2" xfId="45232" xr:uid="{00000000-0005-0000-0000-00000DAD0000}"/>
    <cellStyle name="Normal 4 2 8 4 5" xfId="45229" xr:uid="{00000000-0005-0000-0000-00000AAD0000}"/>
    <cellStyle name="Normal 4 2 8 5" xfId="22792" xr:uid="{00000000-0005-0000-0000-00007E4E0000}"/>
    <cellStyle name="Normal 4 2 8 5 2" xfId="45233" xr:uid="{00000000-0005-0000-0000-00000EAD0000}"/>
    <cellStyle name="Normal 4 2 8 6" xfId="22793" xr:uid="{00000000-0005-0000-0000-00007F4E0000}"/>
    <cellStyle name="Normal 4 2 8 6 2" xfId="45234" xr:uid="{00000000-0005-0000-0000-00000FAD0000}"/>
    <cellStyle name="Normal 4 2 8 7" xfId="22794" xr:uid="{00000000-0005-0000-0000-0000804E0000}"/>
    <cellStyle name="Normal 4 2 8 7 2" xfId="45235" xr:uid="{00000000-0005-0000-0000-000010AD0000}"/>
    <cellStyle name="Normal 4 2 9" xfId="3683" xr:uid="{00000000-0005-0000-0000-0000814E0000}"/>
    <cellStyle name="Normal 4 2 9 2" xfId="22795" xr:uid="{00000000-0005-0000-0000-0000824E0000}"/>
    <cellStyle name="Normal 4 2 9 2 2" xfId="22796" xr:uid="{00000000-0005-0000-0000-0000834E0000}"/>
    <cellStyle name="Normal 4 2 9 2 3" xfId="22797" xr:uid="{00000000-0005-0000-0000-0000844E0000}"/>
    <cellStyle name="Normal 4 2 9 2 3 2" xfId="22798" xr:uid="{00000000-0005-0000-0000-0000854E0000}"/>
    <cellStyle name="Normal 4 2 9 2 3 2 2" xfId="45238" xr:uid="{00000000-0005-0000-0000-000013AD0000}"/>
    <cellStyle name="Normal 4 2 9 2 3 3" xfId="22799" xr:uid="{00000000-0005-0000-0000-0000864E0000}"/>
    <cellStyle name="Normal 4 2 9 2 3 3 2" xfId="45239" xr:uid="{00000000-0005-0000-0000-000014AD0000}"/>
    <cellStyle name="Normal 4 2 9 2 3 4" xfId="45237" xr:uid="{00000000-0005-0000-0000-000012AD0000}"/>
    <cellStyle name="Normal 4 2 9 2 4" xfId="45236" xr:uid="{00000000-0005-0000-0000-000011AD0000}"/>
    <cellStyle name="Normal 4 2 9 3" xfId="22800" xr:uid="{00000000-0005-0000-0000-0000874E0000}"/>
    <cellStyle name="Normal 4 2 9 3 2" xfId="22801" xr:uid="{00000000-0005-0000-0000-0000884E0000}"/>
    <cellStyle name="Normal 4 2 9 3 2 2" xfId="45241" xr:uid="{00000000-0005-0000-0000-000016AD0000}"/>
    <cellStyle name="Normal 4 2 9 3 3" xfId="22802" xr:uid="{00000000-0005-0000-0000-0000894E0000}"/>
    <cellStyle name="Normal 4 2 9 3 3 2" xfId="45242" xr:uid="{00000000-0005-0000-0000-000017AD0000}"/>
    <cellStyle name="Normal 4 2 9 3 4" xfId="22803" xr:uid="{00000000-0005-0000-0000-00008A4E0000}"/>
    <cellStyle name="Normal 4 2 9 3 4 2" xfId="45243" xr:uid="{00000000-0005-0000-0000-000018AD0000}"/>
    <cellStyle name="Normal 4 2 9 3 5" xfId="45240" xr:uid="{00000000-0005-0000-0000-000015AD0000}"/>
    <cellStyle name="Normal 4 2 9 4" xfId="22804" xr:uid="{00000000-0005-0000-0000-00008B4E0000}"/>
    <cellStyle name="Normal 4 2 9 4 2" xfId="45244" xr:uid="{00000000-0005-0000-0000-000019AD0000}"/>
    <cellStyle name="Normal 4 2 9 5" xfId="22805" xr:uid="{00000000-0005-0000-0000-00008C4E0000}"/>
    <cellStyle name="Normal 4 2 9 5 2" xfId="45245" xr:uid="{00000000-0005-0000-0000-00001AAD0000}"/>
    <cellStyle name="Normal 4 2 9 6" xfId="22806" xr:uid="{00000000-0005-0000-0000-00008D4E0000}"/>
    <cellStyle name="Normal 4 2 9 6 2" xfId="45246" xr:uid="{00000000-0005-0000-0000-00001BAD0000}"/>
    <cellStyle name="Normal 4 20" xfId="3684" xr:uid="{00000000-0005-0000-0000-00008E4E0000}"/>
    <cellStyle name="Normal 4 21" xfId="3685" xr:uid="{00000000-0005-0000-0000-00008F4E0000}"/>
    <cellStyle name="Normal 4 22" xfId="3686" xr:uid="{00000000-0005-0000-0000-0000904E0000}"/>
    <cellStyle name="Normal 4 23" xfId="3687" xr:uid="{00000000-0005-0000-0000-0000914E0000}"/>
    <cellStyle name="Normal 4 24" xfId="3688" xr:uid="{00000000-0005-0000-0000-0000924E0000}"/>
    <cellStyle name="Normal 4 25" xfId="3689" xr:uid="{00000000-0005-0000-0000-0000934E0000}"/>
    <cellStyle name="Normal 4 26" xfId="3690" xr:uid="{00000000-0005-0000-0000-0000944E0000}"/>
    <cellStyle name="Normal 4 26 10" xfId="28743" xr:uid="{00000000-0005-0000-0000-00001CAD0000}"/>
    <cellStyle name="Normal 4 26 2" xfId="3691" xr:uid="{00000000-0005-0000-0000-0000954E0000}"/>
    <cellStyle name="Normal 4 26 2 2" xfId="3692" xr:uid="{00000000-0005-0000-0000-0000964E0000}"/>
    <cellStyle name="Normal 4 26 2 2 2" xfId="7098" xr:uid="{00000000-0005-0000-0000-0000974E0000}"/>
    <cellStyle name="Normal 4 26 2 2 2 2" xfId="22807" xr:uid="{00000000-0005-0000-0000-0000984E0000}"/>
    <cellStyle name="Normal 4 26 2 2 2 2 2" xfId="45247" xr:uid="{00000000-0005-0000-0000-000020AD0000}"/>
    <cellStyle name="Normal 4 26 2 2 2 3" xfId="22808" xr:uid="{00000000-0005-0000-0000-0000994E0000}"/>
    <cellStyle name="Normal 4 26 2 2 2 3 2" xfId="45248" xr:uid="{00000000-0005-0000-0000-000021AD0000}"/>
    <cellStyle name="Normal 4 26 2 2 2 4" xfId="22809" xr:uid="{00000000-0005-0000-0000-00009A4E0000}"/>
    <cellStyle name="Normal 4 26 2 2 2 4 2" xfId="45249" xr:uid="{00000000-0005-0000-0000-000022AD0000}"/>
    <cellStyle name="Normal 4 26 2 2 2 5" xfId="30577" xr:uid="{00000000-0005-0000-0000-00001FAD0000}"/>
    <cellStyle name="Normal 4 26 2 2 3" xfId="9700" xr:uid="{00000000-0005-0000-0000-00009B4E0000}"/>
    <cellStyle name="Normal 4 26 2 2 3 2" xfId="32349" xr:uid="{00000000-0005-0000-0000-000023AD0000}"/>
    <cellStyle name="Normal 4 26 2 2 4" xfId="22810" xr:uid="{00000000-0005-0000-0000-00009C4E0000}"/>
    <cellStyle name="Normal 4 26 2 2 4 2" xfId="45250" xr:uid="{00000000-0005-0000-0000-000024AD0000}"/>
    <cellStyle name="Normal 4 26 2 2 5" xfId="22811" xr:uid="{00000000-0005-0000-0000-00009D4E0000}"/>
    <cellStyle name="Normal 4 26 2 2 5 2" xfId="45251" xr:uid="{00000000-0005-0000-0000-000025AD0000}"/>
    <cellStyle name="Normal 4 26 2 2 6" xfId="28745" xr:uid="{00000000-0005-0000-0000-00001EAD0000}"/>
    <cellStyle name="Normal 4 26 2 3" xfId="7097" xr:uid="{00000000-0005-0000-0000-00009E4E0000}"/>
    <cellStyle name="Normal 4 26 2 3 2" xfId="22812" xr:uid="{00000000-0005-0000-0000-00009F4E0000}"/>
    <cellStyle name="Normal 4 26 2 3 2 2" xfId="45252" xr:uid="{00000000-0005-0000-0000-000027AD0000}"/>
    <cellStyle name="Normal 4 26 2 3 3" xfId="22813" xr:uid="{00000000-0005-0000-0000-0000A04E0000}"/>
    <cellStyle name="Normal 4 26 2 3 3 2" xfId="45253" xr:uid="{00000000-0005-0000-0000-000028AD0000}"/>
    <cellStyle name="Normal 4 26 2 3 4" xfId="22814" xr:uid="{00000000-0005-0000-0000-0000A14E0000}"/>
    <cellStyle name="Normal 4 26 2 3 4 2" xfId="45254" xr:uid="{00000000-0005-0000-0000-000029AD0000}"/>
    <cellStyle name="Normal 4 26 2 3 5" xfId="30576" xr:uid="{00000000-0005-0000-0000-000026AD0000}"/>
    <cellStyle name="Normal 4 26 2 4" xfId="9699" xr:uid="{00000000-0005-0000-0000-0000A24E0000}"/>
    <cellStyle name="Normal 4 26 2 4 2" xfId="32348" xr:uid="{00000000-0005-0000-0000-00002AAD0000}"/>
    <cellStyle name="Normal 4 26 2 5" xfId="22815" xr:uid="{00000000-0005-0000-0000-0000A34E0000}"/>
    <cellStyle name="Normal 4 26 2 5 2" xfId="45255" xr:uid="{00000000-0005-0000-0000-00002BAD0000}"/>
    <cellStyle name="Normal 4 26 2 6" xfId="22816" xr:uid="{00000000-0005-0000-0000-0000A44E0000}"/>
    <cellStyle name="Normal 4 26 2 6 2" xfId="45256" xr:uid="{00000000-0005-0000-0000-00002CAD0000}"/>
    <cellStyle name="Normal 4 26 2 7" xfId="28744" xr:uid="{00000000-0005-0000-0000-00001DAD0000}"/>
    <cellStyle name="Normal 4 26 3" xfId="3693" xr:uid="{00000000-0005-0000-0000-0000A54E0000}"/>
    <cellStyle name="Normal 4 26 3 2" xfId="3694" xr:uid="{00000000-0005-0000-0000-0000A64E0000}"/>
    <cellStyle name="Normal 4 26 3 2 2" xfId="7100" xr:uid="{00000000-0005-0000-0000-0000A74E0000}"/>
    <cellStyle name="Normal 4 26 3 2 2 2" xfId="22817" xr:uid="{00000000-0005-0000-0000-0000A84E0000}"/>
    <cellStyle name="Normal 4 26 3 2 2 2 2" xfId="45257" xr:uid="{00000000-0005-0000-0000-000030AD0000}"/>
    <cellStyle name="Normal 4 26 3 2 2 3" xfId="22818" xr:uid="{00000000-0005-0000-0000-0000A94E0000}"/>
    <cellStyle name="Normal 4 26 3 2 2 3 2" xfId="45258" xr:uid="{00000000-0005-0000-0000-000031AD0000}"/>
    <cellStyle name="Normal 4 26 3 2 2 4" xfId="22819" xr:uid="{00000000-0005-0000-0000-0000AA4E0000}"/>
    <cellStyle name="Normal 4 26 3 2 2 4 2" xfId="45259" xr:uid="{00000000-0005-0000-0000-000032AD0000}"/>
    <cellStyle name="Normal 4 26 3 2 2 5" xfId="30579" xr:uid="{00000000-0005-0000-0000-00002FAD0000}"/>
    <cellStyle name="Normal 4 26 3 2 3" xfId="9702" xr:uid="{00000000-0005-0000-0000-0000AB4E0000}"/>
    <cellStyle name="Normal 4 26 3 2 3 2" xfId="32351" xr:uid="{00000000-0005-0000-0000-000033AD0000}"/>
    <cellStyle name="Normal 4 26 3 2 4" xfId="22820" xr:uid="{00000000-0005-0000-0000-0000AC4E0000}"/>
    <cellStyle name="Normal 4 26 3 2 4 2" xfId="45260" xr:uid="{00000000-0005-0000-0000-000034AD0000}"/>
    <cellStyle name="Normal 4 26 3 2 5" xfId="22821" xr:uid="{00000000-0005-0000-0000-0000AD4E0000}"/>
    <cellStyle name="Normal 4 26 3 2 5 2" xfId="45261" xr:uid="{00000000-0005-0000-0000-000035AD0000}"/>
    <cellStyle name="Normal 4 26 3 2 6" xfId="28747" xr:uid="{00000000-0005-0000-0000-00002EAD0000}"/>
    <cellStyle name="Normal 4 26 3 3" xfId="7099" xr:uid="{00000000-0005-0000-0000-0000AE4E0000}"/>
    <cellStyle name="Normal 4 26 3 3 2" xfId="22822" xr:uid="{00000000-0005-0000-0000-0000AF4E0000}"/>
    <cellStyle name="Normal 4 26 3 3 2 2" xfId="45262" xr:uid="{00000000-0005-0000-0000-000037AD0000}"/>
    <cellStyle name="Normal 4 26 3 3 3" xfId="22823" xr:uid="{00000000-0005-0000-0000-0000B04E0000}"/>
    <cellStyle name="Normal 4 26 3 3 3 2" xfId="45263" xr:uid="{00000000-0005-0000-0000-000038AD0000}"/>
    <cellStyle name="Normal 4 26 3 3 4" xfId="22824" xr:uid="{00000000-0005-0000-0000-0000B14E0000}"/>
    <cellStyle name="Normal 4 26 3 3 4 2" xfId="45264" xr:uid="{00000000-0005-0000-0000-000039AD0000}"/>
    <cellStyle name="Normal 4 26 3 3 5" xfId="30578" xr:uid="{00000000-0005-0000-0000-000036AD0000}"/>
    <cellStyle name="Normal 4 26 3 4" xfId="9701" xr:uid="{00000000-0005-0000-0000-0000B24E0000}"/>
    <cellStyle name="Normal 4 26 3 4 2" xfId="32350" xr:uid="{00000000-0005-0000-0000-00003AAD0000}"/>
    <cellStyle name="Normal 4 26 3 5" xfId="22825" xr:uid="{00000000-0005-0000-0000-0000B34E0000}"/>
    <cellStyle name="Normal 4 26 3 5 2" xfId="45265" xr:uid="{00000000-0005-0000-0000-00003BAD0000}"/>
    <cellStyle name="Normal 4 26 3 6" xfId="22826" xr:uid="{00000000-0005-0000-0000-0000B44E0000}"/>
    <cellStyle name="Normal 4 26 3 6 2" xfId="45266" xr:uid="{00000000-0005-0000-0000-00003CAD0000}"/>
    <cellStyle name="Normal 4 26 3 7" xfId="28746" xr:uid="{00000000-0005-0000-0000-00002DAD0000}"/>
    <cellStyle name="Normal 4 26 4" xfId="3695" xr:uid="{00000000-0005-0000-0000-0000B54E0000}"/>
    <cellStyle name="Normal 4 26 4 2" xfId="7101" xr:uid="{00000000-0005-0000-0000-0000B64E0000}"/>
    <cellStyle name="Normal 4 26 4 2 2" xfId="22827" xr:uid="{00000000-0005-0000-0000-0000B74E0000}"/>
    <cellStyle name="Normal 4 26 4 2 2 2" xfId="45267" xr:uid="{00000000-0005-0000-0000-00003FAD0000}"/>
    <cellStyle name="Normal 4 26 4 2 3" xfId="22828" xr:uid="{00000000-0005-0000-0000-0000B84E0000}"/>
    <cellStyle name="Normal 4 26 4 2 3 2" xfId="45268" xr:uid="{00000000-0005-0000-0000-000040AD0000}"/>
    <cellStyle name="Normal 4 26 4 2 4" xfId="22829" xr:uid="{00000000-0005-0000-0000-0000B94E0000}"/>
    <cellStyle name="Normal 4 26 4 2 4 2" xfId="45269" xr:uid="{00000000-0005-0000-0000-000041AD0000}"/>
    <cellStyle name="Normal 4 26 4 2 5" xfId="30580" xr:uid="{00000000-0005-0000-0000-00003EAD0000}"/>
    <cellStyle name="Normal 4 26 4 3" xfId="9703" xr:uid="{00000000-0005-0000-0000-0000BA4E0000}"/>
    <cellStyle name="Normal 4 26 4 3 2" xfId="32352" xr:uid="{00000000-0005-0000-0000-000042AD0000}"/>
    <cellStyle name="Normal 4 26 4 4" xfId="22830" xr:uid="{00000000-0005-0000-0000-0000BB4E0000}"/>
    <cellStyle name="Normal 4 26 4 4 2" xfId="45270" xr:uid="{00000000-0005-0000-0000-000043AD0000}"/>
    <cellStyle name="Normal 4 26 4 5" xfId="22831" xr:uid="{00000000-0005-0000-0000-0000BC4E0000}"/>
    <cellStyle name="Normal 4 26 4 5 2" xfId="45271" xr:uid="{00000000-0005-0000-0000-000044AD0000}"/>
    <cellStyle name="Normal 4 26 4 6" xfId="28748" xr:uid="{00000000-0005-0000-0000-00003DAD0000}"/>
    <cellStyle name="Normal 4 26 5" xfId="3696" xr:uid="{00000000-0005-0000-0000-0000BD4E0000}"/>
    <cellStyle name="Normal 4 26 5 2" xfId="7102" xr:uid="{00000000-0005-0000-0000-0000BE4E0000}"/>
    <cellStyle name="Normal 4 26 5 2 2" xfId="22832" xr:uid="{00000000-0005-0000-0000-0000BF4E0000}"/>
    <cellStyle name="Normal 4 26 5 2 2 2" xfId="45272" xr:uid="{00000000-0005-0000-0000-000047AD0000}"/>
    <cellStyle name="Normal 4 26 5 2 3" xfId="22833" xr:uid="{00000000-0005-0000-0000-0000C04E0000}"/>
    <cellStyle name="Normal 4 26 5 2 3 2" xfId="45273" xr:uid="{00000000-0005-0000-0000-000048AD0000}"/>
    <cellStyle name="Normal 4 26 5 2 4" xfId="22834" xr:uid="{00000000-0005-0000-0000-0000C14E0000}"/>
    <cellStyle name="Normal 4 26 5 2 4 2" xfId="45274" xr:uid="{00000000-0005-0000-0000-000049AD0000}"/>
    <cellStyle name="Normal 4 26 5 2 5" xfId="30581" xr:uid="{00000000-0005-0000-0000-000046AD0000}"/>
    <cellStyle name="Normal 4 26 5 3" xfId="9704" xr:uid="{00000000-0005-0000-0000-0000C24E0000}"/>
    <cellStyle name="Normal 4 26 5 3 2" xfId="32353" xr:uid="{00000000-0005-0000-0000-00004AAD0000}"/>
    <cellStyle name="Normal 4 26 5 4" xfId="22835" xr:uid="{00000000-0005-0000-0000-0000C34E0000}"/>
    <cellStyle name="Normal 4 26 5 4 2" xfId="45275" xr:uid="{00000000-0005-0000-0000-00004BAD0000}"/>
    <cellStyle name="Normal 4 26 5 5" xfId="22836" xr:uid="{00000000-0005-0000-0000-0000C44E0000}"/>
    <cellStyle name="Normal 4 26 5 5 2" xfId="45276" xr:uid="{00000000-0005-0000-0000-00004CAD0000}"/>
    <cellStyle name="Normal 4 26 5 6" xfId="28749" xr:uid="{00000000-0005-0000-0000-000045AD0000}"/>
    <cellStyle name="Normal 4 26 6" xfId="7096" xr:uid="{00000000-0005-0000-0000-0000C54E0000}"/>
    <cellStyle name="Normal 4 26 6 2" xfId="22837" xr:uid="{00000000-0005-0000-0000-0000C64E0000}"/>
    <cellStyle name="Normal 4 26 6 2 2" xfId="45277" xr:uid="{00000000-0005-0000-0000-00004EAD0000}"/>
    <cellStyle name="Normal 4 26 6 3" xfId="22838" xr:uid="{00000000-0005-0000-0000-0000C74E0000}"/>
    <cellStyle name="Normal 4 26 6 3 2" xfId="45278" xr:uid="{00000000-0005-0000-0000-00004FAD0000}"/>
    <cellStyle name="Normal 4 26 6 4" xfId="22839" xr:uid="{00000000-0005-0000-0000-0000C84E0000}"/>
    <cellStyle name="Normal 4 26 6 4 2" xfId="45279" xr:uid="{00000000-0005-0000-0000-000050AD0000}"/>
    <cellStyle name="Normal 4 26 6 5" xfId="30575" xr:uid="{00000000-0005-0000-0000-00004DAD0000}"/>
    <cellStyle name="Normal 4 26 7" xfId="9698" xr:uid="{00000000-0005-0000-0000-0000C94E0000}"/>
    <cellStyle name="Normal 4 26 7 2" xfId="32347" xr:uid="{00000000-0005-0000-0000-000051AD0000}"/>
    <cellStyle name="Normal 4 26 8" xfId="22840" xr:uid="{00000000-0005-0000-0000-0000CA4E0000}"/>
    <cellStyle name="Normal 4 26 8 2" xfId="45280" xr:uid="{00000000-0005-0000-0000-000052AD0000}"/>
    <cellStyle name="Normal 4 26 9" xfId="22841" xr:uid="{00000000-0005-0000-0000-0000CB4E0000}"/>
    <cellStyle name="Normal 4 26 9 2" xfId="45281" xr:uid="{00000000-0005-0000-0000-000053AD0000}"/>
    <cellStyle name="Normal 4 27" xfId="3697" xr:uid="{00000000-0005-0000-0000-0000CC4E0000}"/>
    <cellStyle name="Normal 4 27 10" xfId="28750" xr:uid="{00000000-0005-0000-0000-000054AD0000}"/>
    <cellStyle name="Normal 4 27 2" xfId="3698" xr:uid="{00000000-0005-0000-0000-0000CD4E0000}"/>
    <cellStyle name="Normal 4 27 2 2" xfId="3699" xr:uid="{00000000-0005-0000-0000-0000CE4E0000}"/>
    <cellStyle name="Normal 4 27 2 2 2" xfId="7105" xr:uid="{00000000-0005-0000-0000-0000CF4E0000}"/>
    <cellStyle name="Normal 4 27 2 2 2 2" xfId="22842" xr:uid="{00000000-0005-0000-0000-0000D04E0000}"/>
    <cellStyle name="Normal 4 27 2 2 2 2 2" xfId="45282" xr:uid="{00000000-0005-0000-0000-000058AD0000}"/>
    <cellStyle name="Normal 4 27 2 2 2 3" xfId="22843" xr:uid="{00000000-0005-0000-0000-0000D14E0000}"/>
    <cellStyle name="Normal 4 27 2 2 2 3 2" xfId="45283" xr:uid="{00000000-0005-0000-0000-000059AD0000}"/>
    <cellStyle name="Normal 4 27 2 2 2 4" xfId="22844" xr:uid="{00000000-0005-0000-0000-0000D24E0000}"/>
    <cellStyle name="Normal 4 27 2 2 2 4 2" xfId="45284" xr:uid="{00000000-0005-0000-0000-00005AAD0000}"/>
    <cellStyle name="Normal 4 27 2 2 2 5" xfId="30584" xr:uid="{00000000-0005-0000-0000-000057AD0000}"/>
    <cellStyle name="Normal 4 27 2 2 3" xfId="9707" xr:uid="{00000000-0005-0000-0000-0000D34E0000}"/>
    <cellStyle name="Normal 4 27 2 2 3 2" xfId="32356" xr:uid="{00000000-0005-0000-0000-00005BAD0000}"/>
    <cellStyle name="Normal 4 27 2 2 4" xfId="22845" xr:uid="{00000000-0005-0000-0000-0000D44E0000}"/>
    <cellStyle name="Normal 4 27 2 2 4 2" xfId="45285" xr:uid="{00000000-0005-0000-0000-00005CAD0000}"/>
    <cellStyle name="Normal 4 27 2 2 5" xfId="22846" xr:uid="{00000000-0005-0000-0000-0000D54E0000}"/>
    <cellStyle name="Normal 4 27 2 2 5 2" xfId="45286" xr:uid="{00000000-0005-0000-0000-00005DAD0000}"/>
    <cellStyle name="Normal 4 27 2 2 6" xfId="28752" xr:uid="{00000000-0005-0000-0000-000056AD0000}"/>
    <cellStyle name="Normal 4 27 2 3" xfId="7104" xr:uid="{00000000-0005-0000-0000-0000D64E0000}"/>
    <cellStyle name="Normal 4 27 2 3 2" xfId="22847" xr:uid="{00000000-0005-0000-0000-0000D74E0000}"/>
    <cellStyle name="Normal 4 27 2 3 2 2" xfId="45287" xr:uid="{00000000-0005-0000-0000-00005FAD0000}"/>
    <cellStyle name="Normal 4 27 2 3 3" xfId="22848" xr:uid="{00000000-0005-0000-0000-0000D84E0000}"/>
    <cellStyle name="Normal 4 27 2 3 3 2" xfId="45288" xr:uid="{00000000-0005-0000-0000-000060AD0000}"/>
    <cellStyle name="Normal 4 27 2 3 4" xfId="22849" xr:uid="{00000000-0005-0000-0000-0000D94E0000}"/>
    <cellStyle name="Normal 4 27 2 3 4 2" xfId="45289" xr:uid="{00000000-0005-0000-0000-000061AD0000}"/>
    <cellStyle name="Normal 4 27 2 3 5" xfId="30583" xr:uid="{00000000-0005-0000-0000-00005EAD0000}"/>
    <cellStyle name="Normal 4 27 2 4" xfId="9706" xr:uid="{00000000-0005-0000-0000-0000DA4E0000}"/>
    <cellStyle name="Normal 4 27 2 4 2" xfId="32355" xr:uid="{00000000-0005-0000-0000-000062AD0000}"/>
    <cellStyle name="Normal 4 27 2 5" xfId="22850" xr:uid="{00000000-0005-0000-0000-0000DB4E0000}"/>
    <cellStyle name="Normal 4 27 2 5 2" xfId="45290" xr:uid="{00000000-0005-0000-0000-000063AD0000}"/>
    <cellStyle name="Normal 4 27 2 6" xfId="22851" xr:uid="{00000000-0005-0000-0000-0000DC4E0000}"/>
    <cellStyle name="Normal 4 27 2 6 2" xfId="45291" xr:uid="{00000000-0005-0000-0000-000064AD0000}"/>
    <cellStyle name="Normal 4 27 2 7" xfId="28751" xr:uid="{00000000-0005-0000-0000-000055AD0000}"/>
    <cellStyle name="Normal 4 27 3" xfId="3700" xr:uid="{00000000-0005-0000-0000-0000DD4E0000}"/>
    <cellStyle name="Normal 4 27 3 2" xfId="3701" xr:uid="{00000000-0005-0000-0000-0000DE4E0000}"/>
    <cellStyle name="Normal 4 27 3 2 2" xfId="7107" xr:uid="{00000000-0005-0000-0000-0000DF4E0000}"/>
    <cellStyle name="Normal 4 27 3 2 2 2" xfId="22852" xr:uid="{00000000-0005-0000-0000-0000E04E0000}"/>
    <cellStyle name="Normal 4 27 3 2 2 2 2" xfId="45292" xr:uid="{00000000-0005-0000-0000-000068AD0000}"/>
    <cellStyle name="Normal 4 27 3 2 2 3" xfId="22853" xr:uid="{00000000-0005-0000-0000-0000E14E0000}"/>
    <cellStyle name="Normal 4 27 3 2 2 3 2" xfId="45293" xr:uid="{00000000-0005-0000-0000-000069AD0000}"/>
    <cellStyle name="Normal 4 27 3 2 2 4" xfId="22854" xr:uid="{00000000-0005-0000-0000-0000E24E0000}"/>
    <cellStyle name="Normal 4 27 3 2 2 4 2" xfId="45294" xr:uid="{00000000-0005-0000-0000-00006AAD0000}"/>
    <cellStyle name="Normal 4 27 3 2 2 5" xfId="30586" xr:uid="{00000000-0005-0000-0000-000067AD0000}"/>
    <cellStyle name="Normal 4 27 3 2 3" xfId="9709" xr:uid="{00000000-0005-0000-0000-0000E34E0000}"/>
    <cellStyle name="Normal 4 27 3 2 3 2" xfId="32358" xr:uid="{00000000-0005-0000-0000-00006BAD0000}"/>
    <cellStyle name="Normal 4 27 3 2 4" xfId="22855" xr:uid="{00000000-0005-0000-0000-0000E44E0000}"/>
    <cellStyle name="Normal 4 27 3 2 4 2" xfId="45295" xr:uid="{00000000-0005-0000-0000-00006CAD0000}"/>
    <cellStyle name="Normal 4 27 3 2 5" xfId="22856" xr:uid="{00000000-0005-0000-0000-0000E54E0000}"/>
    <cellStyle name="Normal 4 27 3 2 5 2" xfId="45296" xr:uid="{00000000-0005-0000-0000-00006DAD0000}"/>
    <cellStyle name="Normal 4 27 3 2 6" xfId="28754" xr:uid="{00000000-0005-0000-0000-000066AD0000}"/>
    <cellStyle name="Normal 4 27 3 3" xfId="7106" xr:uid="{00000000-0005-0000-0000-0000E64E0000}"/>
    <cellStyle name="Normal 4 27 3 3 2" xfId="22857" xr:uid="{00000000-0005-0000-0000-0000E74E0000}"/>
    <cellStyle name="Normal 4 27 3 3 2 2" xfId="45297" xr:uid="{00000000-0005-0000-0000-00006FAD0000}"/>
    <cellStyle name="Normal 4 27 3 3 3" xfId="22858" xr:uid="{00000000-0005-0000-0000-0000E84E0000}"/>
    <cellStyle name="Normal 4 27 3 3 3 2" xfId="45298" xr:uid="{00000000-0005-0000-0000-000070AD0000}"/>
    <cellStyle name="Normal 4 27 3 3 4" xfId="22859" xr:uid="{00000000-0005-0000-0000-0000E94E0000}"/>
    <cellStyle name="Normal 4 27 3 3 4 2" xfId="45299" xr:uid="{00000000-0005-0000-0000-000071AD0000}"/>
    <cellStyle name="Normal 4 27 3 3 5" xfId="30585" xr:uid="{00000000-0005-0000-0000-00006EAD0000}"/>
    <cellStyle name="Normal 4 27 3 4" xfId="9708" xr:uid="{00000000-0005-0000-0000-0000EA4E0000}"/>
    <cellStyle name="Normal 4 27 3 4 2" xfId="32357" xr:uid="{00000000-0005-0000-0000-000072AD0000}"/>
    <cellStyle name="Normal 4 27 3 5" xfId="22860" xr:uid="{00000000-0005-0000-0000-0000EB4E0000}"/>
    <cellStyle name="Normal 4 27 3 5 2" xfId="45300" xr:uid="{00000000-0005-0000-0000-000073AD0000}"/>
    <cellStyle name="Normal 4 27 3 6" xfId="22861" xr:uid="{00000000-0005-0000-0000-0000EC4E0000}"/>
    <cellStyle name="Normal 4 27 3 6 2" xfId="45301" xr:uid="{00000000-0005-0000-0000-000074AD0000}"/>
    <cellStyle name="Normal 4 27 3 7" xfId="28753" xr:uid="{00000000-0005-0000-0000-000065AD0000}"/>
    <cellStyle name="Normal 4 27 4" xfId="3702" xr:uid="{00000000-0005-0000-0000-0000ED4E0000}"/>
    <cellStyle name="Normal 4 27 4 2" xfId="7108" xr:uid="{00000000-0005-0000-0000-0000EE4E0000}"/>
    <cellStyle name="Normal 4 27 4 2 2" xfId="22862" xr:uid="{00000000-0005-0000-0000-0000EF4E0000}"/>
    <cellStyle name="Normal 4 27 4 2 2 2" xfId="45302" xr:uid="{00000000-0005-0000-0000-000077AD0000}"/>
    <cellStyle name="Normal 4 27 4 2 3" xfId="22863" xr:uid="{00000000-0005-0000-0000-0000F04E0000}"/>
    <cellStyle name="Normal 4 27 4 2 3 2" xfId="45303" xr:uid="{00000000-0005-0000-0000-000078AD0000}"/>
    <cellStyle name="Normal 4 27 4 2 4" xfId="22864" xr:uid="{00000000-0005-0000-0000-0000F14E0000}"/>
    <cellStyle name="Normal 4 27 4 2 4 2" xfId="45304" xr:uid="{00000000-0005-0000-0000-000079AD0000}"/>
    <cellStyle name="Normal 4 27 4 2 5" xfId="30587" xr:uid="{00000000-0005-0000-0000-000076AD0000}"/>
    <cellStyle name="Normal 4 27 4 3" xfId="9710" xr:uid="{00000000-0005-0000-0000-0000F24E0000}"/>
    <cellStyle name="Normal 4 27 4 3 2" xfId="32359" xr:uid="{00000000-0005-0000-0000-00007AAD0000}"/>
    <cellStyle name="Normal 4 27 4 4" xfId="22865" xr:uid="{00000000-0005-0000-0000-0000F34E0000}"/>
    <cellStyle name="Normal 4 27 4 4 2" xfId="45305" xr:uid="{00000000-0005-0000-0000-00007BAD0000}"/>
    <cellStyle name="Normal 4 27 4 5" xfId="22866" xr:uid="{00000000-0005-0000-0000-0000F44E0000}"/>
    <cellStyle name="Normal 4 27 4 5 2" xfId="45306" xr:uid="{00000000-0005-0000-0000-00007CAD0000}"/>
    <cellStyle name="Normal 4 27 4 6" xfId="28755" xr:uid="{00000000-0005-0000-0000-000075AD0000}"/>
    <cellStyle name="Normal 4 27 5" xfId="3703" xr:uid="{00000000-0005-0000-0000-0000F54E0000}"/>
    <cellStyle name="Normal 4 27 5 2" xfId="7109" xr:uid="{00000000-0005-0000-0000-0000F64E0000}"/>
    <cellStyle name="Normal 4 27 5 2 2" xfId="22867" xr:uid="{00000000-0005-0000-0000-0000F74E0000}"/>
    <cellStyle name="Normal 4 27 5 2 2 2" xfId="45307" xr:uid="{00000000-0005-0000-0000-00007FAD0000}"/>
    <cellStyle name="Normal 4 27 5 2 3" xfId="22868" xr:uid="{00000000-0005-0000-0000-0000F84E0000}"/>
    <cellStyle name="Normal 4 27 5 2 3 2" xfId="45308" xr:uid="{00000000-0005-0000-0000-000080AD0000}"/>
    <cellStyle name="Normal 4 27 5 2 4" xfId="22869" xr:uid="{00000000-0005-0000-0000-0000F94E0000}"/>
    <cellStyle name="Normal 4 27 5 2 4 2" xfId="45309" xr:uid="{00000000-0005-0000-0000-000081AD0000}"/>
    <cellStyle name="Normal 4 27 5 2 5" xfId="30588" xr:uid="{00000000-0005-0000-0000-00007EAD0000}"/>
    <cellStyle name="Normal 4 27 5 3" xfId="9711" xr:uid="{00000000-0005-0000-0000-0000FA4E0000}"/>
    <cellStyle name="Normal 4 27 5 3 2" xfId="32360" xr:uid="{00000000-0005-0000-0000-000082AD0000}"/>
    <cellStyle name="Normal 4 27 5 4" xfId="22870" xr:uid="{00000000-0005-0000-0000-0000FB4E0000}"/>
    <cellStyle name="Normal 4 27 5 4 2" xfId="45310" xr:uid="{00000000-0005-0000-0000-000083AD0000}"/>
    <cellStyle name="Normal 4 27 5 5" xfId="22871" xr:uid="{00000000-0005-0000-0000-0000FC4E0000}"/>
    <cellStyle name="Normal 4 27 5 5 2" xfId="45311" xr:uid="{00000000-0005-0000-0000-000084AD0000}"/>
    <cellStyle name="Normal 4 27 5 6" xfId="28756" xr:uid="{00000000-0005-0000-0000-00007DAD0000}"/>
    <cellStyle name="Normal 4 27 6" xfId="7103" xr:uid="{00000000-0005-0000-0000-0000FD4E0000}"/>
    <cellStyle name="Normal 4 27 6 2" xfId="22872" xr:uid="{00000000-0005-0000-0000-0000FE4E0000}"/>
    <cellStyle name="Normal 4 27 6 2 2" xfId="45312" xr:uid="{00000000-0005-0000-0000-000086AD0000}"/>
    <cellStyle name="Normal 4 27 6 3" xfId="22873" xr:uid="{00000000-0005-0000-0000-0000FF4E0000}"/>
    <cellStyle name="Normal 4 27 6 3 2" xfId="45313" xr:uid="{00000000-0005-0000-0000-000087AD0000}"/>
    <cellStyle name="Normal 4 27 6 4" xfId="22874" xr:uid="{00000000-0005-0000-0000-0000004F0000}"/>
    <cellStyle name="Normal 4 27 6 4 2" xfId="45314" xr:uid="{00000000-0005-0000-0000-000088AD0000}"/>
    <cellStyle name="Normal 4 27 6 5" xfId="30582" xr:uid="{00000000-0005-0000-0000-000085AD0000}"/>
    <cellStyle name="Normal 4 27 7" xfId="9705" xr:uid="{00000000-0005-0000-0000-0000014F0000}"/>
    <cellStyle name="Normal 4 27 7 2" xfId="32354" xr:uid="{00000000-0005-0000-0000-000089AD0000}"/>
    <cellStyle name="Normal 4 27 8" xfId="22875" xr:uid="{00000000-0005-0000-0000-0000024F0000}"/>
    <cellStyle name="Normal 4 27 8 2" xfId="45315" xr:uid="{00000000-0005-0000-0000-00008AAD0000}"/>
    <cellStyle name="Normal 4 27 9" xfId="22876" xr:uid="{00000000-0005-0000-0000-0000034F0000}"/>
    <cellStyle name="Normal 4 27 9 2" xfId="45316" xr:uid="{00000000-0005-0000-0000-00008BAD0000}"/>
    <cellStyle name="Normal 4 28" xfId="3704" xr:uid="{00000000-0005-0000-0000-0000044F0000}"/>
    <cellStyle name="Normal 4 28 2" xfId="3705" xr:uid="{00000000-0005-0000-0000-0000054F0000}"/>
    <cellStyle name="Normal 4 28 2 2" xfId="7110" xr:uid="{00000000-0005-0000-0000-0000064F0000}"/>
    <cellStyle name="Normal 4 28 2 2 2" xfId="22877" xr:uid="{00000000-0005-0000-0000-0000074F0000}"/>
    <cellStyle name="Normal 4 28 2 2 2 2" xfId="45317" xr:uid="{00000000-0005-0000-0000-00008EAD0000}"/>
    <cellStyle name="Normal 4 28 2 2 3" xfId="22878" xr:uid="{00000000-0005-0000-0000-0000084F0000}"/>
    <cellStyle name="Normal 4 28 2 2 3 2" xfId="45318" xr:uid="{00000000-0005-0000-0000-00008FAD0000}"/>
    <cellStyle name="Normal 4 28 2 2 4" xfId="22879" xr:uid="{00000000-0005-0000-0000-0000094F0000}"/>
    <cellStyle name="Normal 4 28 2 2 4 2" xfId="45319" xr:uid="{00000000-0005-0000-0000-000090AD0000}"/>
    <cellStyle name="Normal 4 28 2 2 5" xfId="30589" xr:uid="{00000000-0005-0000-0000-00008DAD0000}"/>
    <cellStyle name="Normal 4 28 2 3" xfId="9712" xr:uid="{00000000-0005-0000-0000-00000A4F0000}"/>
    <cellStyle name="Normal 4 28 2 3 2" xfId="32361" xr:uid="{00000000-0005-0000-0000-000091AD0000}"/>
    <cellStyle name="Normal 4 28 2 4" xfId="22880" xr:uid="{00000000-0005-0000-0000-00000B4F0000}"/>
    <cellStyle name="Normal 4 28 2 4 2" xfId="45320" xr:uid="{00000000-0005-0000-0000-000092AD0000}"/>
    <cellStyle name="Normal 4 28 2 5" xfId="22881" xr:uid="{00000000-0005-0000-0000-00000C4F0000}"/>
    <cellStyle name="Normal 4 28 2 5 2" xfId="45321" xr:uid="{00000000-0005-0000-0000-000093AD0000}"/>
    <cellStyle name="Normal 4 28 2 6" xfId="28757" xr:uid="{00000000-0005-0000-0000-00008CAD0000}"/>
    <cellStyle name="Normal 4 28 3" xfId="3706" xr:uid="{00000000-0005-0000-0000-00000D4F0000}"/>
    <cellStyle name="Normal 4 28 3 2" xfId="7111" xr:uid="{00000000-0005-0000-0000-00000E4F0000}"/>
    <cellStyle name="Normal 4 28 3 2 2" xfId="30590" xr:uid="{00000000-0005-0000-0000-000095AD0000}"/>
    <cellStyle name="Normal 4 28 3 3" xfId="9713" xr:uid="{00000000-0005-0000-0000-00000F4F0000}"/>
    <cellStyle name="Normal 4 28 3 3 2" xfId="32362" xr:uid="{00000000-0005-0000-0000-000096AD0000}"/>
    <cellStyle name="Normal 4 28 3 4" xfId="22882" xr:uid="{00000000-0005-0000-0000-0000104F0000}"/>
    <cellStyle name="Normal 4 28 3 4 2" xfId="45322" xr:uid="{00000000-0005-0000-0000-000097AD0000}"/>
    <cellStyle name="Normal 4 28 3 5" xfId="28758" xr:uid="{00000000-0005-0000-0000-000094AD0000}"/>
    <cellStyle name="Normal 4 28 4" xfId="22883" xr:uid="{00000000-0005-0000-0000-0000114F0000}"/>
    <cellStyle name="Normal 4 28 4 2" xfId="45323" xr:uid="{00000000-0005-0000-0000-000098AD0000}"/>
    <cellStyle name="Normal 4 28 5" xfId="22884" xr:uid="{00000000-0005-0000-0000-0000124F0000}"/>
    <cellStyle name="Normal 4 28 5 2" xfId="45324" xr:uid="{00000000-0005-0000-0000-000099AD0000}"/>
    <cellStyle name="Normal 4 28 6" xfId="22885" xr:uid="{00000000-0005-0000-0000-0000134F0000}"/>
    <cellStyle name="Normal 4 28 6 2" xfId="45325" xr:uid="{00000000-0005-0000-0000-00009AAD0000}"/>
    <cellStyle name="Normal 4 29" xfId="3707" xr:uid="{00000000-0005-0000-0000-0000144F0000}"/>
    <cellStyle name="Normal 4 29 2" xfId="7112" xr:uid="{00000000-0005-0000-0000-0000154F0000}"/>
    <cellStyle name="Normal 4 29 3" xfId="22886" xr:uid="{00000000-0005-0000-0000-0000164F0000}"/>
    <cellStyle name="Normal 4 29 3 2" xfId="22887" xr:uid="{00000000-0005-0000-0000-0000174F0000}"/>
    <cellStyle name="Normal 4 29 3 2 2" xfId="45327" xr:uid="{00000000-0005-0000-0000-00009CAD0000}"/>
    <cellStyle name="Normal 4 29 3 3" xfId="22888" xr:uid="{00000000-0005-0000-0000-0000184F0000}"/>
    <cellStyle name="Normal 4 29 3 3 2" xfId="45328" xr:uid="{00000000-0005-0000-0000-00009DAD0000}"/>
    <cellStyle name="Normal 4 29 3 4" xfId="45326" xr:uid="{00000000-0005-0000-0000-00009BAD0000}"/>
    <cellStyle name="Normal 4 3" xfId="3708" xr:uid="{00000000-0005-0000-0000-0000194F0000}"/>
    <cellStyle name="Normal 4 3 10" xfId="22889" xr:uid="{00000000-0005-0000-0000-00001A4F0000}"/>
    <cellStyle name="Normal 4 3 10 2" xfId="22890" xr:uid="{00000000-0005-0000-0000-00001B4F0000}"/>
    <cellStyle name="Normal 4 3 10 2 2" xfId="45330" xr:uid="{00000000-0005-0000-0000-00009FAD0000}"/>
    <cellStyle name="Normal 4 3 10 3" xfId="22891" xr:uid="{00000000-0005-0000-0000-00001C4F0000}"/>
    <cellStyle name="Normal 4 3 10 3 2" xfId="45331" xr:uid="{00000000-0005-0000-0000-0000A0AD0000}"/>
    <cellStyle name="Normal 4 3 10 4" xfId="22892" xr:uid="{00000000-0005-0000-0000-00001D4F0000}"/>
    <cellStyle name="Normal 4 3 10 4 2" xfId="45332" xr:uid="{00000000-0005-0000-0000-0000A1AD0000}"/>
    <cellStyle name="Normal 4 3 10 5" xfId="45329" xr:uid="{00000000-0005-0000-0000-00009EAD0000}"/>
    <cellStyle name="Normal 4 3 11" xfId="22893" xr:uid="{00000000-0005-0000-0000-00001E4F0000}"/>
    <cellStyle name="Normal 4 3 11 2" xfId="45333" xr:uid="{00000000-0005-0000-0000-0000A2AD0000}"/>
    <cellStyle name="Normal 4 3 12" xfId="22894" xr:uid="{00000000-0005-0000-0000-00001F4F0000}"/>
    <cellStyle name="Normal 4 3 12 2" xfId="45334" xr:uid="{00000000-0005-0000-0000-0000A3AD0000}"/>
    <cellStyle name="Normal 4 3 13" xfId="22895" xr:uid="{00000000-0005-0000-0000-0000204F0000}"/>
    <cellStyle name="Normal 4 3 13 2" xfId="45335" xr:uid="{00000000-0005-0000-0000-0000A4AD0000}"/>
    <cellStyle name="Normal 4 3 2" xfId="3709" xr:uid="{00000000-0005-0000-0000-0000214F0000}"/>
    <cellStyle name="Normal 4 3 2 10" xfId="22896" xr:uid="{00000000-0005-0000-0000-0000224F0000}"/>
    <cellStyle name="Normal 4 3 2 10 2" xfId="45336" xr:uid="{00000000-0005-0000-0000-0000A5AD0000}"/>
    <cellStyle name="Normal 4 3 2 11" xfId="22897" xr:uid="{00000000-0005-0000-0000-0000234F0000}"/>
    <cellStyle name="Normal 4 3 2 11 2" xfId="45337" xr:uid="{00000000-0005-0000-0000-0000A6AD0000}"/>
    <cellStyle name="Normal 4 3 2 2" xfId="3710" xr:uid="{00000000-0005-0000-0000-0000244F0000}"/>
    <cellStyle name="Normal 4 3 2 2 10" xfId="9714" xr:uid="{00000000-0005-0000-0000-0000254F0000}"/>
    <cellStyle name="Normal 4 3 2 2 10 2" xfId="22898" xr:uid="{00000000-0005-0000-0000-0000264F0000}"/>
    <cellStyle name="Normal 4 3 2 2 10 2 2" xfId="45338" xr:uid="{00000000-0005-0000-0000-0000A9AD0000}"/>
    <cellStyle name="Normal 4 3 2 2 10 3" xfId="22899" xr:uid="{00000000-0005-0000-0000-0000274F0000}"/>
    <cellStyle name="Normal 4 3 2 2 10 3 2" xfId="45339" xr:uid="{00000000-0005-0000-0000-0000AAAD0000}"/>
    <cellStyle name="Normal 4 3 2 2 10 4" xfId="22900" xr:uid="{00000000-0005-0000-0000-0000284F0000}"/>
    <cellStyle name="Normal 4 3 2 2 10 4 2" xfId="45340" xr:uid="{00000000-0005-0000-0000-0000ABAD0000}"/>
    <cellStyle name="Normal 4 3 2 2 10 5" xfId="32363" xr:uid="{00000000-0005-0000-0000-0000A8AD0000}"/>
    <cellStyle name="Normal 4 3 2 2 11" xfId="22901" xr:uid="{00000000-0005-0000-0000-0000294F0000}"/>
    <cellStyle name="Normal 4 3 2 2 11 2" xfId="45341" xr:uid="{00000000-0005-0000-0000-0000ACAD0000}"/>
    <cellStyle name="Normal 4 3 2 2 12" xfId="22902" xr:uid="{00000000-0005-0000-0000-00002A4F0000}"/>
    <cellStyle name="Normal 4 3 2 2 12 2" xfId="45342" xr:uid="{00000000-0005-0000-0000-0000ADAD0000}"/>
    <cellStyle name="Normal 4 3 2 2 13" xfId="22903" xr:uid="{00000000-0005-0000-0000-00002B4F0000}"/>
    <cellStyle name="Normal 4 3 2 2 13 2" xfId="45343" xr:uid="{00000000-0005-0000-0000-0000AEAD0000}"/>
    <cellStyle name="Normal 4 3 2 2 14" xfId="28759" xr:uid="{00000000-0005-0000-0000-0000A7AD0000}"/>
    <cellStyle name="Normal 4 3 2 2 2" xfId="3711" xr:uid="{00000000-0005-0000-0000-00002C4F0000}"/>
    <cellStyle name="Normal 4 3 2 2 2 10" xfId="22904" xr:uid="{00000000-0005-0000-0000-00002D4F0000}"/>
    <cellStyle name="Normal 4 3 2 2 2 10 2" xfId="45344" xr:uid="{00000000-0005-0000-0000-0000B0AD0000}"/>
    <cellStyle name="Normal 4 3 2 2 2 11" xfId="28760" xr:uid="{00000000-0005-0000-0000-0000AFAD0000}"/>
    <cellStyle name="Normal 4 3 2 2 2 2" xfId="3712" xr:uid="{00000000-0005-0000-0000-00002E4F0000}"/>
    <cellStyle name="Normal 4 3 2 2 2 2 2" xfId="3713" xr:uid="{00000000-0005-0000-0000-00002F4F0000}"/>
    <cellStyle name="Normal 4 3 2 2 2 2 2 2" xfId="7116" xr:uid="{00000000-0005-0000-0000-0000304F0000}"/>
    <cellStyle name="Normal 4 3 2 2 2 2 2 2 2" xfId="22905" xr:uid="{00000000-0005-0000-0000-0000314F0000}"/>
    <cellStyle name="Normal 4 3 2 2 2 2 2 2 2 2" xfId="45345" xr:uid="{00000000-0005-0000-0000-0000B4AD0000}"/>
    <cellStyle name="Normal 4 3 2 2 2 2 2 2 3" xfId="22906" xr:uid="{00000000-0005-0000-0000-0000324F0000}"/>
    <cellStyle name="Normal 4 3 2 2 2 2 2 2 3 2" xfId="45346" xr:uid="{00000000-0005-0000-0000-0000B5AD0000}"/>
    <cellStyle name="Normal 4 3 2 2 2 2 2 2 4" xfId="22907" xr:uid="{00000000-0005-0000-0000-0000334F0000}"/>
    <cellStyle name="Normal 4 3 2 2 2 2 2 2 4 2" xfId="45347" xr:uid="{00000000-0005-0000-0000-0000B6AD0000}"/>
    <cellStyle name="Normal 4 3 2 2 2 2 2 2 5" xfId="30594" xr:uid="{00000000-0005-0000-0000-0000B3AD0000}"/>
    <cellStyle name="Normal 4 3 2 2 2 2 2 3" xfId="9717" xr:uid="{00000000-0005-0000-0000-0000344F0000}"/>
    <cellStyle name="Normal 4 3 2 2 2 2 2 3 2" xfId="32366" xr:uid="{00000000-0005-0000-0000-0000B7AD0000}"/>
    <cellStyle name="Normal 4 3 2 2 2 2 2 4" xfId="22908" xr:uid="{00000000-0005-0000-0000-0000354F0000}"/>
    <cellStyle name="Normal 4 3 2 2 2 2 2 4 2" xfId="45348" xr:uid="{00000000-0005-0000-0000-0000B8AD0000}"/>
    <cellStyle name="Normal 4 3 2 2 2 2 2 5" xfId="22909" xr:uid="{00000000-0005-0000-0000-0000364F0000}"/>
    <cellStyle name="Normal 4 3 2 2 2 2 2 5 2" xfId="45349" xr:uid="{00000000-0005-0000-0000-0000B9AD0000}"/>
    <cellStyle name="Normal 4 3 2 2 2 2 2 6" xfId="28762" xr:uid="{00000000-0005-0000-0000-0000B2AD0000}"/>
    <cellStyle name="Normal 4 3 2 2 2 2 3" xfId="7115" xr:uid="{00000000-0005-0000-0000-0000374F0000}"/>
    <cellStyle name="Normal 4 3 2 2 2 2 3 2" xfId="22910" xr:uid="{00000000-0005-0000-0000-0000384F0000}"/>
    <cellStyle name="Normal 4 3 2 2 2 2 3 2 2" xfId="45350" xr:uid="{00000000-0005-0000-0000-0000BBAD0000}"/>
    <cellStyle name="Normal 4 3 2 2 2 2 3 3" xfId="22911" xr:uid="{00000000-0005-0000-0000-0000394F0000}"/>
    <cellStyle name="Normal 4 3 2 2 2 2 3 3 2" xfId="45351" xr:uid="{00000000-0005-0000-0000-0000BCAD0000}"/>
    <cellStyle name="Normal 4 3 2 2 2 2 3 4" xfId="22912" xr:uid="{00000000-0005-0000-0000-00003A4F0000}"/>
    <cellStyle name="Normal 4 3 2 2 2 2 3 4 2" xfId="45352" xr:uid="{00000000-0005-0000-0000-0000BDAD0000}"/>
    <cellStyle name="Normal 4 3 2 2 2 2 3 5" xfId="30593" xr:uid="{00000000-0005-0000-0000-0000BAAD0000}"/>
    <cellStyle name="Normal 4 3 2 2 2 2 4" xfId="9716" xr:uid="{00000000-0005-0000-0000-00003B4F0000}"/>
    <cellStyle name="Normal 4 3 2 2 2 2 4 2" xfId="22913" xr:uid="{00000000-0005-0000-0000-00003C4F0000}"/>
    <cellStyle name="Normal 4 3 2 2 2 2 4 2 2" xfId="45353" xr:uid="{00000000-0005-0000-0000-0000BFAD0000}"/>
    <cellStyle name="Normal 4 3 2 2 2 2 4 3" xfId="22914" xr:uid="{00000000-0005-0000-0000-00003D4F0000}"/>
    <cellStyle name="Normal 4 3 2 2 2 2 4 3 2" xfId="45354" xr:uid="{00000000-0005-0000-0000-0000C0AD0000}"/>
    <cellStyle name="Normal 4 3 2 2 2 2 4 4" xfId="22915" xr:uid="{00000000-0005-0000-0000-00003E4F0000}"/>
    <cellStyle name="Normal 4 3 2 2 2 2 4 4 2" xfId="45355" xr:uid="{00000000-0005-0000-0000-0000C1AD0000}"/>
    <cellStyle name="Normal 4 3 2 2 2 2 4 5" xfId="32365" xr:uid="{00000000-0005-0000-0000-0000BEAD0000}"/>
    <cellStyle name="Normal 4 3 2 2 2 2 5" xfId="22916" xr:uid="{00000000-0005-0000-0000-00003F4F0000}"/>
    <cellStyle name="Normal 4 3 2 2 2 2 5 2" xfId="45356" xr:uid="{00000000-0005-0000-0000-0000C2AD0000}"/>
    <cellStyle name="Normal 4 3 2 2 2 2 6" xfId="22917" xr:uid="{00000000-0005-0000-0000-0000404F0000}"/>
    <cellStyle name="Normal 4 3 2 2 2 2 6 2" xfId="45357" xr:uid="{00000000-0005-0000-0000-0000C3AD0000}"/>
    <cellStyle name="Normal 4 3 2 2 2 2 7" xfId="22918" xr:uid="{00000000-0005-0000-0000-0000414F0000}"/>
    <cellStyle name="Normal 4 3 2 2 2 2 7 2" xfId="45358" xr:uid="{00000000-0005-0000-0000-0000C4AD0000}"/>
    <cellStyle name="Normal 4 3 2 2 2 2 8" xfId="28761" xr:uid="{00000000-0005-0000-0000-0000B1AD0000}"/>
    <cellStyle name="Normal 4 3 2 2 2 3" xfId="3714" xr:uid="{00000000-0005-0000-0000-0000424F0000}"/>
    <cellStyle name="Normal 4 3 2 2 2 3 2" xfId="3715" xr:uid="{00000000-0005-0000-0000-0000434F0000}"/>
    <cellStyle name="Normal 4 3 2 2 2 3 2 2" xfId="7118" xr:uid="{00000000-0005-0000-0000-0000444F0000}"/>
    <cellStyle name="Normal 4 3 2 2 2 3 2 2 2" xfId="22919" xr:uid="{00000000-0005-0000-0000-0000454F0000}"/>
    <cellStyle name="Normal 4 3 2 2 2 3 2 2 2 2" xfId="45359" xr:uid="{00000000-0005-0000-0000-0000C8AD0000}"/>
    <cellStyle name="Normal 4 3 2 2 2 3 2 2 3" xfId="22920" xr:uid="{00000000-0005-0000-0000-0000464F0000}"/>
    <cellStyle name="Normal 4 3 2 2 2 3 2 2 3 2" xfId="45360" xr:uid="{00000000-0005-0000-0000-0000C9AD0000}"/>
    <cellStyle name="Normal 4 3 2 2 2 3 2 2 4" xfId="22921" xr:uid="{00000000-0005-0000-0000-0000474F0000}"/>
    <cellStyle name="Normal 4 3 2 2 2 3 2 2 4 2" xfId="45361" xr:uid="{00000000-0005-0000-0000-0000CAAD0000}"/>
    <cellStyle name="Normal 4 3 2 2 2 3 2 2 5" xfId="30596" xr:uid="{00000000-0005-0000-0000-0000C7AD0000}"/>
    <cellStyle name="Normal 4 3 2 2 2 3 2 3" xfId="9719" xr:uid="{00000000-0005-0000-0000-0000484F0000}"/>
    <cellStyle name="Normal 4 3 2 2 2 3 2 3 2" xfId="32368" xr:uid="{00000000-0005-0000-0000-0000CBAD0000}"/>
    <cellStyle name="Normal 4 3 2 2 2 3 2 4" xfId="22922" xr:uid="{00000000-0005-0000-0000-0000494F0000}"/>
    <cellStyle name="Normal 4 3 2 2 2 3 2 4 2" xfId="45362" xr:uid="{00000000-0005-0000-0000-0000CCAD0000}"/>
    <cellStyle name="Normal 4 3 2 2 2 3 2 5" xfId="22923" xr:uid="{00000000-0005-0000-0000-00004A4F0000}"/>
    <cellStyle name="Normal 4 3 2 2 2 3 2 5 2" xfId="45363" xr:uid="{00000000-0005-0000-0000-0000CDAD0000}"/>
    <cellStyle name="Normal 4 3 2 2 2 3 2 6" xfId="28764" xr:uid="{00000000-0005-0000-0000-0000C6AD0000}"/>
    <cellStyle name="Normal 4 3 2 2 2 3 3" xfId="7117" xr:uid="{00000000-0005-0000-0000-00004B4F0000}"/>
    <cellStyle name="Normal 4 3 2 2 2 3 3 2" xfId="22924" xr:uid="{00000000-0005-0000-0000-00004C4F0000}"/>
    <cellStyle name="Normal 4 3 2 2 2 3 3 2 2" xfId="45364" xr:uid="{00000000-0005-0000-0000-0000CFAD0000}"/>
    <cellStyle name="Normal 4 3 2 2 2 3 3 3" xfId="22925" xr:uid="{00000000-0005-0000-0000-00004D4F0000}"/>
    <cellStyle name="Normal 4 3 2 2 2 3 3 3 2" xfId="45365" xr:uid="{00000000-0005-0000-0000-0000D0AD0000}"/>
    <cellStyle name="Normal 4 3 2 2 2 3 3 4" xfId="22926" xr:uid="{00000000-0005-0000-0000-00004E4F0000}"/>
    <cellStyle name="Normal 4 3 2 2 2 3 3 4 2" xfId="45366" xr:uid="{00000000-0005-0000-0000-0000D1AD0000}"/>
    <cellStyle name="Normal 4 3 2 2 2 3 3 5" xfId="30595" xr:uid="{00000000-0005-0000-0000-0000CEAD0000}"/>
    <cellStyle name="Normal 4 3 2 2 2 3 4" xfId="9718" xr:uid="{00000000-0005-0000-0000-00004F4F0000}"/>
    <cellStyle name="Normal 4 3 2 2 2 3 4 2" xfId="32367" xr:uid="{00000000-0005-0000-0000-0000D2AD0000}"/>
    <cellStyle name="Normal 4 3 2 2 2 3 5" xfId="22927" xr:uid="{00000000-0005-0000-0000-0000504F0000}"/>
    <cellStyle name="Normal 4 3 2 2 2 3 5 2" xfId="45367" xr:uid="{00000000-0005-0000-0000-0000D3AD0000}"/>
    <cellStyle name="Normal 4 3 2 2 2 3 6" xfId="22928" xr:uid="{00000000-0005-0000-0000-0000514F0000}"/>
    <cellStyle name="Normal 4 3 2 2 2 3 6 2" xfId="45368" xr:uid="{00000000-0005-0000-0000-0000D4AD0000}"/>
    <cellStyle name="Normal 4 3 2 2 2 3 7" xfId="28763" xr:uid="{00000000-0005-0000-0000-0000C5AD0000}"/>
    <cellStyle name="Normal 4 3 2 2 2 4" xfId="3716" xr:uid="{00000000-0005-0000-0000-0000524F0000}"/>
    <cellStyle name="Normal 4 3 2 2 2 4 2" xfId="7119" xr:uid="{00000000-0005-0000-0000-0000534F0000}"/>
    <cellStyle name="Normal 4 3 2 2 2 4 2 2" xfId="22929" xr:uid="{00000000-0005-0000-0000-0000544F0000}"/>
    <cellStyle name="Normal 4 3 2 2 2 4 2 2 2" xfId="45369" xr:uid="{00000000-0005-0000-0000-0000D7AD0000}"/>
    <cellStyle name="Normal 4 3 2 2 2 4 2 3" xfId="22930" xr:uid="{00000000-0005-0000-0000-0000554F0000}"/>
    <cellStyle name="Normal 4 3 2 2 2 4 2 3 2" xfId="45370" xr:uid="{00000000-0005-0000-0000-0000D8AD0000}"/>
    <cellStyle name="Normal 4 3 2 2 2 4 2 4" xfId="22931" xr:uid="{00000000-0005-0000-0000-0000564F0000}"/>
    <cellStyle name="Normal 4 3 2 2 2 4 2 4 2" xfId="45371" xr:uid="{00000000-0005-0000-0000-0000D9AD0000}"/>
    <cellStyle name="Normal 4 3 2 2 2 4 2 5" xfId="30597" xr:uid="{00000000-0005-0000-0000-0000D6AD0000}"/>
    <cellStyle name="Normal 4 3 2 2 2 4 3" xfId="9720" xr:uid="{00000000-0005-0000-0000-0000574F0000}"/>
    <cellStyle name="Normal 4 3 2 2 2 4 3 2" xfId="32369" xr:uid="{00000000-0005-0000-0000-0000DAAD0000}"/>
    <cellStyle name="Normal 4 3 2 2 2 4 4" xfId="22932" xr:uid="{00000000-0005-0000-0000-0000584F0000}"/>
    <cellStyle name="Normal 4 3 2 2 2 4 4 2" xfId="45372" xr:uid="{00000000-0005-0000-0000-0000DBAD0000}"/>
    <cellStyle name="Normal 4 3 2 2 2 4 5" xfId="22933" xr:uid="{00000000-0005-0000-0000-0000594F0000}"/>
    <cellStyle name="Normal 4 3 2 2 2 4 5 2" xfId="45373" xr:uid="{00000000-0005-0000-0000-0000DCAD0000}"/>
    <cellStyle name="Normal 4 3 2 2 2 4 6" xfId="28765" xr:uid="{00000000-0005-0000-0000-0000D5AD0000}"/>
    <cellStyle name="Normal 4 3 2 2 2 5" xfId="3717" xr:uid="{00000000-0005-0000-0000-00005A4F0000}"/>
    <cellStyle name="Normal 4 3 2 2 2 5 2" xfId="7120" xr:uid="{00000000-0005-0000-0000-00005B4F0000}"/>
    <cellStyle name="Normal 4 3 2 2 2 5 2 2" xfId="22934" xr:uid="{00000000-0005-0000-0000-00005C4F0000}"/>
    <cellStyle name="Normal 4 3 2 2 2 5 2 2 2" xfId="45374" xr:uid="{00000000-0005-0000-0000-0000DFAD0000}"/>
    <cellStyle name="Normal 4 3 2 2 2 5 2 3" xfId="22935" xr:uid="{00000000-0005-0000-0000-00005D4F0000}"/>
    <cellStyle name="Normal 4 3 2 2 2 5 2 3 2" xfId="45375" xr:uid="{00000000-0005-0000-0000-0000E0AD0000}"/>
    <cellStyle name="Normal 4 3 2 2 2 5 2 4" xfId="22936" xr:uid="{00000000-0005-0000-0000-00005E4F0000}"/>
    <cellStyle name="Normal 4 3 2 2 2 5 2 4 2" xfId="45376" xr:uid="{00000000-0005-0000-0000-0000E1AD0000}"/>
    <cellStyle name="Normal 4 3 2 2 2 5 2 5" xfId="30598" xr:uid="{00000000-0005-0000-0000-0000DEAD0000}"/>
    <cellStyle name="Normal 4 3 2 2 2 5 3" xfId="9721" xr:uid="{00000000-0005-0000-0000-00005F4F0000}"/>
    <cellStyle name="Normal 4 3 2 2 2 5 3 2" xfId="32370" xr:uid="{00000000-0005-0000-0000-0000E2AD0000}"/>
    <cellStyle name="Normal 4 3 2 2 2 5 4" xfId="22937" xr:uid="{00000000-0005-0000-0000-0000604F0000}"/>
    <cellStyle name="Normal 4 3 2 2 2 5 4 2" xfId="45377" xr:uid="{00000000-0005-0000-0000-0000E3AD0000}"/>
    <cellStyle name="Normal 4 3 2 2 2 5 5" xfId="22938" xr:uid="{00000000-0005-0000-0000-0000614F0000}"/>
    <cellStyle name="Normal 4 3 2 2 2 5 5 2" xfId="45378" xr:uid="{00000000-0005-0000-0000-0000E4AD0000}"/>
    <cellStyle name="Normal 4 3 2 2 2 5 6" xfId="28766" xr:uid="{00000000-0005-0000-0000-0000DDAD0000}"/>
    <cellStyle name="Normal 4 3 2 2 2 6" xfId="7114" xr:uid="{00000000-0005-0000-0000-0000624F0000}"/>
    <cellStyle name="Normal 4 3 2 2 2 6 2" xfId="22939" xr:uid="{00000000-0005-0000-0000-0000634F0000}"/>
    <cellStyle name="Normal 4 3 2 2 2 6 2 2" xfId="45379" xr:uid="{00000000-0005-0000-0000-0000E6AD0000}"/>
    <cellStyle name="Normal 4 3 2 2 2 6 3" xfId="22940" xr:uid="{00000000-0005-0000-0000-0000644F0000}"/>
    <cellStyle name="Normal 4 3 2 2 2 6 3 2" xfId="45380" xr:uid="{00000000-0005-0000-0000-0000E7AD0000}"/>
    <cellStyle name="Normal 4 3 2 2 2 6 4" xfId="22941" xr:uid="{00000000-0005-0000-0000-0000654F0000}"/>
    <cellStyle name="Normal 4 3 2 2 2 6 4 2" xfId="45381" xr:uid="{00000000-0005-0000-0000-0000E8AD0000}"/>
    <cellStyle name="Normal 4 3 2 2 2 6 5" xfId="30592" xr:uid="{00000000-0005-0000-0000-0000E5AD0000}"/>
    <cellStyle name="Normal 4 3 2 2 2 7" xfId="9715" xr:uid="{00000000-0005-0000-0000-0000664F0000}"/>
    <cellStyle name="Normal 4 3 2 2 2 7 2" xfId="22942" xr:uid="{00000000-0005-0000-0000-0000674F0000}"/>
    <cellStyle name="Normal 4 3 2 2 2 7 2 2" xfId="45382" xr:uid="{00000000-0005-0000-0000-0000EAAD0000}"/>
    <cellStyle name="Normal 4 3 2 2 2 7 3" xfId="22943" xr:uid="{00000000-0005-0000-0000-0000684F0000}"/>
    <cellStyle name="Normal 4 3 2 2 2 7 3 2" xfId="45383" xr:uid="{00000000-0005-0000-0000-0000EBAD0000}"/>
    <cellStyle name="Normal 4 3 2 2 2 7 4" xfId="22944" xr:uid="{00000000-0005-0000-0000-0000694F0000}"/>
    <cellStyle name="Normal 4 3 2 2 2 7 4 2" xfId="45384" xr:uid="{00000000-0005-0000-0000-0000ECAD0000}"/>
    <cellStyle name="Normal 4 3 2 2 2 7 5" xfId="32364" xr:uid="{00000000-0005-0000-0000-0000E9AD0000}"/>
    <cellStyle name="Normal 4 3 2 2 2 8" xfId="22945" xr:uid="{00000000-0005-0000-0000-00006A4F0000}"/>
    <cellStyle name="Normal 4 3 2 2 2 8 2" xfId="45385" xr:uid="{00000000-0005-0000-0000-0000EDAD0000}"/>
    <cellStyle name="Normal 4 3 2 2 2 9" xfId="22946" xr:uid="{00000000-0005-0000-0000-00006B4F0000}"/>
    <cellStyle name="Normal 4 3 2 2 2 9 2" xfId="45386" xr:uid="{00000000-0005-0000-0000-0000EEAD0000}"/>
    <cellStyle name="Normal 4 3 2 2 3" xfId="3718" xr:uid="{00000000-0005-0000-0000-00006C4F0000}"/>
    <cellStyle name="Normal 4 3 2 2 3 2" xfId="3719" xr:uid="{00000000-0005-0000-0000-00006D4F0000}"/>
    <cellStyle name="Normal 4 3 2 2 3 2 2" xfId="7122" xr:uid="{00000000-0005-0000-0000-00006E4F0000}"/>
    <cellStyle name="Normal 4 3 2 2 3 2 2 2" xfId="22947" xr:uid="{00000000-0005-0000-0000-00006F4F0000}"/>
    <cellStyle name="Normal 4 3 2 2 3 2 2 2 2" xfId="45387" xr:uid="{00000000-0005-0000-0000-0000F2AD0000}"/>
    <cellStyle name="Normal 4 3 2 2 3 2 2 3" xfId="22948" xr:uid="{00000000-0005-0000-0000-0000704F0000}"/>
    <cellStyle name="Normal 4 3 2 2 3 2 2 3 2" xfId="45388" xr:uid="{00000000-0005-0000-0000-0000F3AD0000}"/>
    <cellStyle name="Normal 4 3 2 2 3 2 2 4" xfId="22949" xr:uid="{00000000-0005-0000-0000-0000714F0000}"/>
    <cellStyle name="Normal 4 3 2 2 3 2 2 4 2" xfId="45389" xr:uid="{00000000-0005-0000-0000-0000F4AD0000}"/>
    <cellStyle name="Normal 4 3 2 2 3 2 2 5" xfId="30600" xr:uid="{00000000-0005-0000-0000-0000F1AD0000}"/>
    <cellStyle name="Normal 4 3 2 2 3 2 3" xfId="9723" xr:uid="{00000000-0005-0000-0000-0000724F0000}"/>
    <cellStyle name="Normal 4 3 2 2 3 2 3 2" xfId="22950" xr:uid="{00000000-0005-0000-0000-0000734F0000}"/>
    <cellStyle name="Normal 4 3 2 2 3 2 3 2 2" xfId="45390" xr:uid="{00000000-0005-0000-0000-0000F6AD0000}"/>
    <cellStyle name="Normal 4 3 2 2 3 2 3 3" xfId="22951" xr:uid="{00000000-0005-0000-0000-0000744F0000}"/>
    <cellStyle name="Normal 4 3 2 2 3 2 3 3 2" xfId="45391" xr:uid="{00000000-0005-0000-0000-0000F7AD0000}"/>
    <cellStyle name="Normal 4 3 2 2 3 2 3 4" xfId="22952" xr:uid="{00000000-0005-0000-0000-0000754F0000}"/>
    <cellStyle name="Normal 4 3 2 2 3 2 3 4 2" xfId="45392" xr:uid="{00000000-0005-0000-0000-0000F8AD0000}"/>
    <cellStyle name="Normal 4 3 2 2 3 2 3 5" xfId="32372" xr:uid="{00000000-0005-0000-0000-0000F5AD0000}"/>
    <cellStyle name="Normal 4 3 2 2 3 2 4" xfId="22953" xr:uid="{00000000-0005-0000-0000-0000764F0000}"/>
    <cellStyle name="Normal 4 3 2 2 3 2 4 2" xfId="45393" xr:uid="{00000000-0005-0000-0000-0000F9AD0000}"/>
    <cellStyle name="Normal 4 3 2 2 3 2 5" xfId="22954" xr:uid="{00000000-0005-0000-0000-0000774F0000}"/>
    <cellStyle name="Normal 4 3 2 2 3 2 5 2" xfId="45394" xr:uid="{00000000-0005-0000-0000-0000FAAD0000}"/>
    <cellStyle name="Normal 4 3 2 2 3 2 6" xfId="22955" xr:uid="{00000000-0005-0000-0000-0000784F0000}"/>
    <cellStyle name="Normal 4 3 2 2 3 2 6 2" xfId="45395" xr:uid="{00000000-0005-0000-0000-0000FBAD0000}"/>
    <cellStyle name="Normal 4 3 2 2 3 2 7" xfId="28768" xr:uid="{00000000-0005-0000-0000-0000F0AD0000}"/>
    <cellStyle name="Normal 4 3 2 2 3 3" xfId="7121" xr:uid="{00000000-0005-0000-0000-0000794F0000}"/>
    <cellStyle name="Normal 4 3 2 2 3 3 2" xfId="22956" xr:uid="{00000000-0005-0000-0000-00007A4F0000}"/>
    <cellStyle name="Normal 4 3 2 2 3 3 2 2" xfId="45396" xr:uid="{00000000-0005-0000-0000-0000FDAD0000}"/>
    <cellStyle name="Normal 4 3 2 2 3 3 3" xfId="22957" xr:uid="{00000000-0005-0000-0000-00007B4F0000}"/>
    <cellStyle name="Normal 4 3 2 2 3 3 3 2" xfId="45397" xr:uid="{00000000-0005-0000-0000-0000FEAD0000}"/>
    <cellStyle name="Normal 4 3 2 2 3 3 4" xfId="22958" xr:uid="{00000000-0005-0000-0000-00007C4F0000}"/>
    <cellStyle name="Normal 4 3 2 2 3 3 4 2" xfId="45398" xr:uid="{00000000-0005-0000-0000-0000FFAD0000}"/>
    <cellStyle name="Normal 4 3 2 2 3 3 5" xfId="30599" xr:uid="{00000000-0005-0000-0000-0000FCAD0000}"/>
    <cellStyle name="Normal 4 3 2 2 3 4" xfId="9722" xr:uid="{00000000-0005-0000-0000-00007D4F0000}"/>
    <cellStyle name="Normal 4 3 2 2 3 4 2" xfId="22959" xr:uid="{00000000-0005-0000-0000-00007E4F0000}"/>
    <cellStyle name="Normal 4 3 2 2 3 4 2 2" xfId="45399" xr:uid="{00000000-0005-0000-0000-000001AE0000}"/>
    <cellStyle name="Normal 4 3 2 2 3 4 3" xfId="22960" xr:uid="{00000000-0005-0000-0000-00007F4F0000}"/>
    <cellStyle name="Normal 4 3 2 2 3 4 3 2" xfId="45400" xr:uid="{00000000-0005-0000-0000-000002AE0000}"/>
    <cellStyle name="Normal 4 3 2 2 3 4 4" xfId="22961" xr:uid="{00000000-0005-0000-0000-0000804F0000}"/>
    <cellStyle name="Normal 4 3 2 2 3 4 4 2" xfId="45401" xr:uid="{00000000-0005-0000-0000-000003AE0000}"/>
    <cellStyle name="Normal 4 3 2 2 3 4 5" xfId="32371" xr:uid="{00000000-0005-0000-0000-000000AE0000}"/>
    <cellStyle name="Normal 4 3 2 2 3 5" xfId="22962" xr:uid="{00000000-0005-0000-0000-0000814F0000}"/>
    <cellStyle name="Normal 4 3 2 2 3 5 2" xfId="45402" xr:uid="{00000000-0005-0000-0000-000004AE0000}"/>
    <cellStyle name="Normal 4 3 2 2 3 6" xfId="22963" xr:uid="{00000000-0005-0000-0000-0000824F0000}"/>
    <cellStyle name="Normal 4 3 2 2 3 6 2" xfId="45403" xr:uid="{00000000-0005-0000-0000-000005AE0000}"/>
    <cellStyle name="Normal 4 3 2 2 3 7" xfId="22964" xr:uid="{00000000-0005-0000-0000-0000834F0000}"/>
    <cellStyle name="Normal 4 3 2 2 3 7 2" xfId="45404" xr:uid="{00000000-0005-0000-0000-000006AE0000}"/>
    <cellStyle name="Normal 4 3 2 2 3 8" xfId="28767" xr:uid="{00000000-0005-0000-0000-0000EFAD0000}"/>
    <cellStyle name="Normal 4 3 2 2 4" xfId="3720" xr:uid="{00000000-0005-0000-0000-0000844F0000}"/>
    <cellStyle name="Normal 4 3 2 2 4 2" xfId="3721" xr:uid="{00000000-0005-0000-0000-0000854F0000}"/>
    <cellStyle name="Normal 4 3 2 2 4 2 2" xfId="7124" xr:uid="{00000000-0005-0000-0000-0000864F0000}"/>
    <cellStyle name="Normal 4 3 2 2 4 2 2 2" xfId="22965" xr:uid="{00000000-0005-0000-0000-0000874F0000}"/>
    <cellStyle name="Normal 4 3 2 2 4 2 2 2 2" xfId="45405" xr:uid="{00000000-0005-0000-0000-00000AAE0000}"/>
    <cellStyle name="Normal 4 3 2 2 4 2 2 3" xfId="22966" xr:uid="{00000000-0005-0000-0000-0000884F0000}"/>
    <cellStyle name="Normal 4 3 2 2 4 2 2 3 2" xfId="45406" xr:uid="{00000000-0005-0000-0000-00000BAE0000}"/>
    <cellStyle name="Normal 4 3 2 2 4 2 2 4" xfId="22967" xr:uid="{00000000-0005-0000-0000-0000894F0000}"/>
    <cellStyle name="Normal 4 3 2 2 4 2 2 4 2" xfId="45407" xr:uid="{00000000-0005-0000-0000-00000CAE0000}"/>
    <cellStyle name="Normal 4 3 2 2 4 2 2 5" xfId="30602" xr:uid="{00000000-0005-0000-0000-000009AE0000}"/>
    <cellStyle name="Normal 4 3 2 2 4 2 3" xfId="9725" xr:uid="{00000000-0005-0000-0000-00008A4F0000}"/>
    <cellStyle name="Normal 4 3 2 2 4 2 3 2" xfId="22968" xr:uid="{00000000-0005-0000-0000-00008B4F0000}"/>
    <cellStyle name="Normal 4 3 2 2 4 2 3 2 2" xfId="45408" xr:uid="{00000000-0005-0000-0000-00000EAE0000}"/>
    <cellStyle name="Normal 4 3 2 2 4 2 3 3" xfId="22969" xr:uid="{00000000-0005-0000-0000-00008C4F0000}"/>
    <cellStyle name="Normal 4 3 2 2 4 2 3 3 2" xfId="45409" xr:uid="{00000000-0005-0000-0000-00000FAE0000}"/>
    <cellStyle name="Normal 4 3 2 2 4 2 3 4" xfId="22970" xr:uid="{00000000-0005-0000-0000-00008D4F0000}"/>
    <cellStyle name="Normal 4 3 2 2 4 2 3 4 2" xfId="45410" xr:uid="{00000000-0005-0000-0000-000010AE0000}"/>
    <cellStyle name="Normal 4 3 2 2 4 2 3 5" xfId="32374" xr:uid="{00000000-0005-0000-0000-00000DAE0000}"/>
    <cellStyle name="Normal 4 3 2 2 4 2 4" xfId="22971" xr:uid="{00000000-0005-0000-0000-00008E4F0000}"/>
    <cellStyle name="Normal 4 3 2 2 4 2 4 2" xfId="45411" xr:uid="{00000000-0005-0000-0000-000011AE0000}"/>
    <cellStyle name="Normal 4 3 2 2 4 2 5" xfId="22972" xr:uid="{00000000-0005-0000-0000-00008F4F0000}"/>
    <cellStyle name="Normal 4 3 2 2 4 2 5 2" xfId="45412" xr:uid="{00000000-0005-0000-0000-000012AE0000}"/>
    <cellStyle name="Normal 4 3 2 2 4 2 6" xfId="22973" xr:uid="{00000000-0005-0000-0000-0000904F0000}"/>
    <cellStyle name="Normal 4 3 2 2 4 2 6 2" xfId="45413" xr:uid="{00000000-0005-0000-0000-000013AE0000}"/>
    <cellStyle name="Normal 4 3 2 2 4 2 7" xfId="28770" xr:uid="{00000000-0005-0000-0000-000008AE0000}"/>
    <cellStyle name="Normal 4 3 2 2 4 3" xfId="7123" xr:uid="{00000000-0005-0000-0000-0000914F0000}"/>
    <cellStyle name="Normal 4 3 2 2 4 3 2" xfId="22974" xr:uid="{00000000-0005-0000-0000-0000924F0000}"/>
    <cellStyle name="Normal 4 3 2 2 4 3 2 2" xfId="45414" xr:uid="{00000000-0005-0000-0000-000015AE0000}"/>
    <cellStyle name="Normal 4 3 2 2 4 3 3" xfId="22975" xr:uid="{00000000-0005-0000-0000-0000934F0000}"/>
    <cellStyle name="Normal 4 3 2 2 4 3 3 2" xfId="45415" xr:uid="{00000000-0005-0000-0000-000016AE0000}"/>
    <cellStyle name="Normal 4 3 2 2 4 3 4" xfId="22976" xr:uid="{00000000-0005-0000-0000-0000944F0000}"/>
    <cellStyle name="Normal 4 3 2 2 4 3 4 2" xfId="45416" xr:uid="{00000000-0005-0000-0000-000017AE0000}"/>
    <cellStyle name="Normal 4 3 2 2 4 3 5" xfId="30601" xr:uid="{00000000-0005-0000-0000-000014AE0000}"/>
    <cellStyle name="Normal 4 3 2 2 4 4" xfId="9724" xr:uid="{00000000-0005-0000-0000-0000954F0000}"/>
    <cellStyle name="Normal 4 3 2 2 4 4 2" xfId="22977" xr:uid="{00000000-0005-0000-0000-0000964F0000}"/>
    <cellStyle name="Normal 4 3 2 2 4 4 2 2" xfId="45417" xr:uid="{00000000-0005-0000-0000-000019AE0000}"/>
    <cellStyle name="Normal 4 3 2 2 4 4 3" xfId="22978" xr:uid="{00000000-0005-0000-0000-0000974F0000}"/>
    <cellStyle name="Normal 4 3 2 2 4 4 3 2" xfId="45418" xr:uid="{00000000-0005-0000-0000-00001AAE0000}"/>
    <cellStyle name="Normal 4 3 2 2 4 4 4" xfId="22979" xr:uid="{00000000-0005-0000-0000-0000984F0000}"/>
    <cellStyle name="Normal 4 3 2 2 4 4 4 2" xfId="45419" xr:uid="{00000000-0005-0000-0000-00001BAE0000}"/>
    <cellStyle name="Normal 4 3 2 2 4 4 5" xfId="32373" xr:uid="{00000000-0005-0000-0000-000018AE0000}"/>
    <cellStyle name="Normal 4 3 2 2 4 5" xfId="22980" xr:uid="{00000000-0005-0000-0000-0000994F0000}"/>
    <cellStyle name="Normal 4 3 2 2 4 5 2" xfId="45420" xr:uid="{00000000-0005-0000-0000-00001CAE0000}"/>
    <cellStyle name="Normal 4 3 2 2 4 6" xfId="22981" xr:uid="{00000000-0005-0000-0000-00009A4F0000}"/>
    <cellStyle name="Normal 4 3 2 2 4 6 2" xfId="45421" xr:uid="{00000000-0005-0000-0000-00001DAE0000}"/>
    <cellStyle name="Normal 4 3 2 2 4 7" xfId="22982" xr:uid="{00000000-0005-0000-0000-00009B4F0000}"/>
    <cellStyle name="Normal 4 3 2 2 4 7 2" xfId="45422" xr:uid="{00000000-0005-0000-0000-00001EAE0000}"/>
    <cellStyle name="Normal 4 3 2 2 4 8" xfId="28769" xr:uid="{00000000-0005-0000-0000-000007AE0000}"/>
    <cellStyle name="Normal 4 3 2 2 5" xfId="3722" xr:uid="{00000000-0005-0000-0000-00009C4F0000}"/>
    <cellStyle name="Normal 4 3 2 2 5 2" xfId="3723" xr:uid="{00000000-0005-0000-0000-00009D4F0000}"/>
    <cellStyle name="Normal 4 3 2 2 5 2 2" xfId="7126" xr:uid="{00000000-0005-0000-0000-00009E4F0000}"/>
    <cellStyle name="Normal 4 3 2 2 5 2 2 2" xfId="22983" xr:uid="{00000000-0005-0000-0000-00009F4F0000}"/>
    <cellStyle name="Normal 4 3 2 2 5 2 2 2 2" xfId="45423" xr:uid="{00000000-0005-0000-0000-000022AE0000}"/>
    <cellStyle name="Normal 4 3 2 2 5 2 2 3" xfId="22984" xr:uid="{00000000-0005-0000-0000-0000A04F0000}"/>
    <cellStyle name="Normal 4 3 2 2 5 2 2 3 2" xfId="45424" xr:uid="{00000000-0005-0000-0000-000023AE0000}"/>
    <cellStyle name="Normal 4 3 2 2 5 2 2 4" xfId="22985" xr:uid="{00000000-0005-0000-0000-0000A14F0000}"/>
    <cellStyle name="Normal 4 3 2 2 5 2 2 4 2" xfId="45425" xr:uid="{00000000-0005-0000-0000-000024AE0000}"/>
    <cellStyle name="Normal 4 3 2 2 5 2 2 5" xfId="30604" xr:uid="{00000000-0005-0000-0000-000021AE0000}"/>
    <cellStyle name="Normal 4 3 2 2 5 2 3" xfId="9727" xr:uid="{00000000-0005-0000-0000-0000A24F0000}"/>
    <cellStyle name="Normal 4 3 2 2 5 2 3 2" xfId="32376" xr:uid="{00000000-0005-0000-0000-000025AE0000}"/>
    <cellStyle name="Normal 4 3 2 2 5 2 4" xfId="22986" xr:uid="{00000000-0005-0000-0000-0000A34F0000}"/>
    <cellStyle name="Normal 4 3 2 2 5 2 4 2" xfId="45426" xr:uid="{00000000-0005-0000-0000-000026AE0000}"/>
    <cellStyle name="Normal 4 3 2 2 5 2 5" xfId="22987" xr:uid="{00000000-0005-0000-0000-0000A44F0000}"/>
    <cellStyle name="Normal 4 3 2 2 5 2 5 2" xfId="45427" xr:uid="{00000000-0005-0000-0000-000027AE0000}"/>
    <cellStyle name="Normal 4 3 2 2 5 2 6" xfId="28772" xr:uid="{00000000-0005-0000-0000-000020AE0000}"/>
    <cellStyle name="Normal 4 3 2 2 5 3" xfId="7125" xr:uid="{00000000-0005-0000-0000-0000A54F0000}"/>
    <cellStyle name="Normal 4 3 2 2 5 3 2" xfId="22988" xr:uid="{00000000-0005-0000-0000-0000A64F0000}"/>
    <cellStyle name="Normal 4 3 2 2 5 3 2 2" xfId="45428" xr:uid="{00000000-0005-0000-0000-000029AE0000}"/>
    <cellStyle name="Normal 4 3 2 2 5 3 3" xfId="22989" xr:uid="{00000000-0005-0000-0000-0000A74F0000}"/>
    <cellStyle name="Normal 4 3 2 2 5 3 3 2" xfId="45429" xr:uid="{00000000-0005-0000-0000-00002AAE0000}"/>
    <cellStyle name="Normal 4 3 2 2 5 3 4" xfId="22990" xr:uid="{00000000-0005-0000-0000-0000A84F0000}"/>
    <cellStyle name="Normal 4 3 2 2 5 3 4 2" xfId="45430" xr:uid="{00000000-0005-0000-0000-00002BAE0000}"/>
    <cellStyle name="Normal 4 3 2 2 5 3 5" xfId="30603" xr:uid="{00000000-0005-0000-0000-000028AE0000}"/>
    <cellStyle name="Normal 4 3 2 2 5 4" xfId="9726" xr:uid="{00000000-0005-0000-0000-0000A94F0000}"/>
    <cellStyle name="Normal 4 3 2 2 5 4 2" xfId="22991" xr:uid="{00000000-0005-0000-0000-0000AA4F0000}"/>
    <cellStyle name="Normal 4 3 2 2 5 4 2 2" xfId="45431" xr:uid="{00000000-0005-0000-0000-00002DAE0000}"/>
    <cellStyle name="Normal 4 3 2 2 5 4 3" xfId="22992" xr:uid="{00000000-0005-0000-0000-0000AB4F0000}"/>
    <cellStyle name="Normal 4 3 2 2 5 4 3 2" xfId="45432" xr:uid="{00000000-0005-0000-0000-00002EAE0000}"/>
    <cellStyle name="Normal 4 3 2 2 5 4 4" xfId="22993" xr:uid="{00000000-0005-0000-0000-0000AC4F0000}"/>
    <cellStyle name="Normal 4 3 2 2 5 4 4 2" xfId="45433" xr:uid="{00000000-0005-0000-0000-00002FAE0000}"/>
    <cellStyle name="Normal 4 3 2 2 5 4 5" xfId="32375" xr:uid="{00000000-0005-0000-0000-00002CAE0000}"/>
    <cellStyle name="Normal 4 3 2 2 5 5" xfId="22994" xr:uid="{00000000-0005-0000-0000-0000AD4F0000}"/>
    <cellStyle name="Normal 4 3 2 2 5 5 2" xfId="45434" xr:uid="{00000000-0005-0000-0000-000030AE0000}"/>
    <cellStyle name="Normal 4 3 2 2 5 6" xfId="22995" xr:uid="{00000000-0005-0000-0000-0000AE4F0000}"/>
    <cellStyle name="Normal 4 3 2 2 5 6 2" xfId="45435" xr:uid="{00000000-0005-0000-0000-000031AE0000}"/>
    <cellStyle name="Normal 4 3 2 2 5 7" xfId="22996" xr:uid="{00000000-0005-0000-0000-0000AF4F0000}"/>
    <cellStyle name="Normal 4 3 2 2 5 7 2" xfId="45436" xr:uid="{00000000-0005-0000-0000-000032AE0000}"/>
    <cellStyle name="Normal 4 3 2 2 5 8" xfId="28771" xr:uid="{00000000-0005-0000-0000-00001FAE0000}"/>
    <cellStyle name="Normal 4 3 2 2 6" xfId="3724" xr:uid="{00000000-0005-0000-0000-0000B04F0000}"/>
    <cellStyle name="Normal 4 3 2 2 6 2" xfId="3725" xr:uid="{00000000-0005-0000-0000-0000B14F0000}"/>
    <cellStyle name="Normal 4 3 2 2 6 2 2" xfId="7128" xr:uid="{00000000-0005-0000-0000-0000B24F0000}"/>
    <cellStyle name="Normal 4 3 2 2 6 2 2 2" xfId="22997" xr:uid="{00000000-0005-0000-0000-0000B34F0000}"/>
    <cellStyle name="Normal 4 3 2 2 6 2 2 2 2" xfId="45437" xr:uid="{00000000-0005-0000-0000-000036AE0000}"/>
    <cellStyle name="Normal 4 3 2 2 6 2 2 3" xfId="22998" xr:uid="{00000000-0005-0000-0000-0000B44F0000}"/>
    <cellStyle name="Normal 4 3 2 2 6 2 2 3 2" xfId="45438" xr:uid="{00000000-0005-0000-0000-000037AE0000}"/>
    <cellStyle name="Normal 4 3 2 2 6 2 2 4" xfId="22999" xr:uid="{00000000-0005-0000-0000-0000B54F0000}"/>
    <cellStyle name="Normal 4 3 2 2 6 2 2 4 2" xfId="45439" xr:uid="{00000000-0005-0000-0000-000038AE0000}"/>
    <cellStyle name="Normal 4 3 2 2 6 2 2 5" xfId="30606" xr:uid="{00000000-0005-0000-0000-000035AE0000}"/>
    <cellStyle name="Normal 4 3 2 2 6 2 3" xfId="9729" xr:uid="{00000000-0005-0000-0000-0000B64F0000}"/>
    <cellStyle name="Normal 4 3 2 2 6 2 3 2" xfId="32378" xr:uid="{00000000-0005-0000-0000-000039AE0000}"/>
    <cellStyle name="Normal 4 3 2 2 6 2 4" xfId="23000" xr:uid="{00000000-0005-0000-0000-0000B74F0000}"/>
    <cellStyle name="Normal 4 3 2 2 6 2 4 2" xfId="45440" xr:uid="{00000000-0005-0000-0000-00003AAE0000}"/>
    <cellStyle name="Normal 4 3 2 2 6 2 5" xfId="23001" xr:uid="{00000000-0005-0000-0000-0000B84F0000}"/>
    <cellStyle name="Normal 4 3 2 2 6 2 5 2" xfId="45441" xr:uid="{00000000-0005-0000-0000-00003BAE0000}"/>
    <cellStyle name="Normal 4 3 2 2 6 2 6" xfId="28774" xr:uid="{00000000-0005-0000-0000-000034AE0000}"/>
    <cellStyle name="Normal 4 3 2 2 6 3" xfId="7127" xr:uid="{00000000-0005-0000-0000-0000B94F0000}"/>
    <cellStyle name="Normal 4 3 2 2 6 3 2" xfId="23002" xr:uid="{00000000-0005-0000-0000-0000BA4F0000}"/>
    <cellStyle name="Normal 4 3 2 2 6 3 2 2" xfId="45442" xr:uid="{00000000-0005-0000-0000-00003DAE0000}"/>
    <cellStyle name="Normal 4 3 2 2 6 3 3" xfId="23003" xr:uid="{00000000-0005-0000-0000-0000BB4F0000}"/>
    <cellStyle name="Normal 4 3 2 2 6 3 3 2" xfId="45443" xr:uid="{00000000-0005-0000-0000-00003EAE0000}"/>
    <cellStyle name="Normal 4 3 2 2 6 3 4" xfId="23004" xr:uid="{00000000-0005-0000-0000-0000BC4F0000}"/>
    <cellStyle name="Normal 4 3 2 2 6 3 4 2" xfId="45444" xr:uid="{00000000-0005-0000-0000-00003FAE0000}"/>
    <cellStyle name="Normal 4 3 2 2 6 3 5" xfId="30605" xr:uid="{00000000-0005-0000-0000-00003CAE0000}"/>
    <cellStyle name="Normal 4 3 2 2 6 4" xfId="9728" xr:uid="{00000000-0005-0000-0000-0000BD4F0000}"/>
    <cellStyle name="Normal 4 3 2 2 6 4 2" xfId="32377" xr:uid="{00000000-0005-0000-0000-000040AE0000}"/>
    <cellStyle name="Normal 4 3 2 2 6 5" xfId="23005" xr:uid="{00000000-0005-0000-0000-0000BE4F0000}"/>
    <cellStyle name="Normal 4 3 2 2 6 5 2" xfId="45445" xr:uid="{00000000-0005-0000-0000-000041AE0000}"/>
    <cellStyle name="Normal 4 3 2 2 6 6" xfId="23006" xr:uid="{00000000-0005-0000-0000-0000BF4F0000}"/>
    <cellStyle name="Normal 4 3 2 2 6 6 2" xfId="45446" xr:uid="{00000000-0005-0000-0000-000042AE0000}"/>
    <cellStyle name="Normal 4 3 2 2 6 7" xfId="28773" xr:uid="{00000000-0005-0000-0000-000033AE0000}"/>
    <cellStyle name="Normal 4 3 2 2 7" xfId="3726" xr:uid="{00000000-0005-0000-0000-0000C04F0000}"/>
    <cellStyle name="Normal 4 3 2 2 7 2" xfId="7129" xr:uid="{00000000-0005-0000-0000-0000C14F0000}"/>
    <cellStyle name="Normal 4 3 2 2 7 2 2" xfId="23007" xr:uid="{00000000-0005-0000-0000-0000C24F0000}"/>
    <cellStyle name="Normal 4 3 2 2 7 2 2 2" xfId="45447" xr:uid="{00000000-0005-0000-0000-000045AE0000}"/>
    <cellStyle name="Normal 4 3 2 2 7 2 3" xfId="23008" xr:uid="{00000000-0005-0000-0000-0000C34F0000}"/>
    <cellStyle name="Normal 4 3 2 2 7 2 3 2" xfId="45448" xr:uid="{00000000-0005-0000-0000-000046AE0000}"/>
    <cellStyle name="Normal 4 3 2 2 7 2 4" xfId="23009" xr:uid="{00000000-0005-0000-0000-0000C44F0000}"/>
    <cellStyle name="Normal 4 3 2 2 7 2 4 2" xfId="45449" xr:uid="{00000000-0005-0000-0000-000047AE0000}"/>
    <cellStyle name="Normal 4 3 2 2 7 2 5" xfId="30607" xr:uid="{00000000-0005-0000-0000-000044AE0000}"/>
    <cellStyle name="Normal 4 3 2 2 7 3" xfId="9730" xr:uid="{00000000-0005-0000-0000-0000C54F0000}"/>
    <cellStyle name="Normal 4 3 2 2 7 3 2" xfId="32379" xr:uid="{00000000-0005-0000-0000-000048AE0000}"/>
    <cellStyle name="Normal 4 3 2 2 7 4" xfId="23010" xr:uid="{00000000-0005-0000-0000-0000C64F0000}"/>
    <cellStyle name="Normal 4 3 2 2 7 4 2" xfId="45450" xr:uid="{00000000-0005-0000-0000-000049AE0000}"/>
    <cellStyle name="Normal 4 3 2 2 7 5" xfId="23011" xr:uid="{00000000-0005-0000-0000-0000C74F0000}"/>
    <cellStyle name="Normal 4 3 2 2 7 5 2" xfId="45451" xr:uid="{00000000-0005-0000-0000-00004AAE0000}"/>
    <cellStyle name="Normal 4 3 2 2 7 6" xfId="28775" xr:uid="{00000000-0005-0000-0000-000043AE0000}"/>
    <cellStyle name="Normal 4 3 2 2 8" xfId="3727" xr:uid="{00000000-0005-0000-0000-0000C84F0000}"/>
    <cellStyle name="Normal 4 3 2 2 8 2" xfId="7130" xr:uid="{00000000-0005-0000-0000-0000C94F0000}"/>
    <cellStyle name="Normal 4 3 2 2 8 2 2" xfId="23012" xr:uid="{00000000-0005-0000-0000-0000CA4F0000}"/>
    <cellStyle name="Normal 4 3 2 2 8 2 2 2" xfId="45452" xr:uid="{00000000-0005-0000-0000-00004DAE0000}"/>
    <cellStyle name="Normal 4 3 2 2 8 2 3" xfId="23013" xr:uid="{00000000-0005-0000-0000-0000CB4F0000}"/>
    <cellStyle name="Normal 4 3 2 2 8 2 3 2" xfId="45453" xr:uid="{00000000-0005-0000-0000-00004EAE0000}"/>
    <cellStyle name="Normal 4 3 2 2 8 2 4" xfId="23014" xr:uid="{00000000-0005-0000-0000-0000CC4F0000}"/>
    <cellStyle name="Normal 4 3 2 2 8 2 4 2" xfId="45454" xr:uid="{00000000-0005-0000-0000-00004FAE0000}"/>
    <cellStyle name="Normal 4 3 2 2 8 2 5" xfId="30608" xr:uid="{00000000-0005-0000-0000-00004CAE0000}"/>
    <cellStyle name="Normal 4 3 2 2 8 3" xfId="9731" xr:uid="{00000000-0005-0000-0000-0000CD4F0000}"/>
    <cellStyle name="Normal 4 3 2 2 8 3 2" xfId="32380" xr:uid="{00000000-0005-0000-0000-000050AE0000}"/>
    <cellStyle name="Normal 4 3 2 2 8 4" xfId="23015" xr:uid="{00000000-0005-0000-0000-0000CE4F0000}"/>
    <cellStyle name="Normal 4 3 2 2 8 4 2" xfId="45455" xr:uid="{00000000-0005-0000-0000-000051AE0000}"/>
    <cellStyle name="Normal 4 3 2 2 8 5" xfId="23016" xr:uid="{00000000-0005-0000-0000-0000CF4F0000}"/>
    <cellStyle name="Normal 4 3 2 2 8 5 2" xfId="45456" xr:uid="{00000000-0005-0000-0000-000052AE0000}"/>
    <cellStyle name="Normal 4 3 2 2 8 6" xfId="28776" xr:uid="{00000000-0005-0000-0000-00004BAE0000}"/>
    <cellStyle name="Normal 4 3 2 2 9" xfId="7113" xr:uid="{00000000-0005-0000-0000-0000D04F0000}"/>
    <cellStyle name="Normal 4 3 2 2 9 2" xfId="23017" xr:uid="{00000000-0005-0000-0000-0000D14F0000}"/>
    <cellStyle name="Normal 4 3 2 2 9 2 2" xfId="45457" xr:uid="{00000000-0005-0000-0000-000054AE0000}"/>
    <cellStyle name="Normal 4 3 2 2 9 3" xfId="23018" xr:uid="{00000000-0005-0000-0000-0000D24F0000}"/>
    <cellStyle name="Normal 4 3 2 2 9 3 2" xfId="45458" xr:uid="{00000000-0005-0000-0000-000055AE0000}"/>
    <cellStyle name="Normal 4 3 2 2 9 4" xfId="23019" xr:uid="{00000000-0005-0000-0000-0000D34F0000}"/>
    <cellStyle name="Normal 4 3 2 2 9 4 2" xfId="45459" xr:uid="{00000000-0005-0000-0000-000056AE0000}"/>
    <cellStyle name="Normal 4 3 2 2 9 5" xfId="30591" xr:uid="{00000000-0005-0000-0000-000053AE0000}"/>
    <cellStyle name="Normal 4 3 2 3" xfId="3728" xr:uid="{00000000-0005-0000-0000-0000D44F0000}"/>
    <cellStyle name="Normal 4 3 2 3 10" xfId="23020" xr:uid="{00000000-0005-0000-0000-0000D54F0000}"/>
    <cellStyle name="Normal 4 3 2 3 10 2" xfId="45460" xr:uid="{00000000-0005-0000-0000-000058AE0000}"/>
    <cellStyle name="Normal 4 3 2 3 11" xfId="28777" xr:uid="{00000000-0005-0000-0000-000057AE0000}"/>
    <cellStyle name="Normal 4 3 2 3 2" xfId="3729" xr:uid="{00000000-0005-0000-0000-0000D64F0000}"/>
    <cellStyle name="Normal 4 3 2 3 2 2" xfId="3730" xr:uid="{00000000-0005-0000-0000-0000D74F0000}"/>
    <cellStyle name="Normal 4 3 2 3 2 2 2" xfId="7133" xr:uid="{00000000-0005-0000-0000-0000D84F0000}"/>
    <cellStyle name="Normal 4 3 2 3 2 2 2 2" xfId="23021" xr:uid="{00000000-0005-0000-0000-0000D94F0000}"/>
    <cellStyle name="Normal 4 3 2 3 2 2 2 2 2" xfId="45461" xr:uid="{00000000-0005-0000-0000-00005CAE0000}"/>
    <cellStyle name="Normal 4 3 2 3 2 2 2 3" xfId="23022" xr:uid="{00000000-0005-0000-0000-0000DA4F0000}"/>
    <cellStyle name="Normal 4 3 2 3 2 2 2 3 2" xfId="45462" xr:uid="{00000000-0005-0000-0000-00005DAE0000}"/>
    <cellStyle name="Normal 4 3 2 3 2 2 2 4" xfId="23023" xr:uid="{00000000-0005-0000-0000-0000DB4F0000}"/>
    <cellStyle name="Normal 4 3 2 3 2 2 2 4 2" xfId="45463" xr:uid="{00000000-0005-0000-0000-00005EAE0000}"/>
    <cellStyle name="Normal 4 3 2 3 2 2 2 5" xfId="30611" xr:uid="{00000000-0005-0000-0000-00005BAE0000}"/>
    <cellStyle name="Normal 4 3 2 3 2 2 3" xfId="9734" xr:uid="{00000000-0005-0000-0000-0000DC4F0000}"/>
    <cellStyle name="Normal 4 3 2 3 2 2 3 2" xfId="32383" xr:uid="{00000000-0005-0000-0000-00005FAE0000}"/>
    <cellStyle name="Normal 4 3 2 3 2 2 4" xfId="23024" xr:uid="{00000000-0005-0000-0000-0000DD4F0000}"/>
    <cellStyle name="Normal 4 3 2 3 2 2 4 2" xfId="45464" xr:uid="{00000000-0005-0000-0000-000060AE0000}"/>
    <cellStyle name="Normal 4 3 2 3 2 2 5" xfId="23025" xr:uid="{00000000-0005-0000-0000-0000DE4F0000}"/>
    <cellStyle name="Normal 4 3 2 3 2 2 5 2" xfId="45465" xr:uid="{00000000-0005-0000-0000-000061AE0000}"/>
    <cellStyle name="Normal 4 3 2 3 2 2 6" xfId="28779" xr:uid="{00000000-0005-0000-0000-00005AAE0000}"/>
    <cellStyle name="Normal 4 3 2 3 2 3" xfId="7132" xr:uid="{00000000-0005-0000-0000-0000DF4F0000}"/>
    <cellStyle name="Normal 4 3 2 3 2 3 2" xfId="23026" xr:uid="{00000000-0005-0000-0000-0000E04F0000}"/>
    <cellStyle name="Normal 4 3 2 3 2 3 2 2" xfId="45466" xr:uid="{00000000-0005-0000-0000-000063AE0000}"/>
    <cellStyle name="Normal 4 3 2 3 2 3 3" xfId="23027" xr:uid="{00000000-0005-0000-0000-0000E14F0000}"/>
    <cellStyle name="Normal 4 3 2 3 2 3 3 2" xfId="45467" xr:uid="{00000000-0005-0000-0000-000064AE0000}"/>
    <cellStyle name="Normal 4 3 2 3 2 3 4" xfId="23028" xr:uid="{00000000-0005-0000-0000-0000E24F0000}"/>
    <cellStyle name="Normal 4 3 2 3 2 3 4 2" xfId="45468" xr:uid="{00000000-0005-0000-0000-000065AE0000}"/>
    <cellStyle name="Normal 4 3 2 3 2 3 5" xfId="30610" xr:uid="{00000000-0005-0000-0000-000062AE0000}"/>
    <cellStyle name="Normal 4 3 2 3 2 4" xfId="9733" xr:uid="{00000000-0005-0000-0000-0000E34F0000}"/>
    <cellStyle name="Normal 4 3 2 3 2 4 2" xfId="23029" xr:uid="{00000000-0005-0000-0000-0000E44F0000}"/>
    <cellStyle name="Normal 4 3 2 3 2 4 2 2" xfId="45469" xr:uid="{00000000-0005-0000-0000-000067AE0000}"/>
    <cellStyle name="Normal 4 3 2 3 2 4 3" xfId="23030" xr:uid="{00000000-0005-0000-0000-0000E54F0000}"/>
    <cellStyle name="Normal 4 3 2 3 2 4 3 2" xfId="45470" xr:uid="{00000000-0005-0000-0000-000068AE0000}"/>
    <cellStyle name="Normal 4 3 2 3 2 4 4" xfId="23031" xr:uid="{00000000-0005-0000-0000-0000E64F0000}"/>
    <cellStyle name="Normal 4 3 2 3 2 4 4 2" xfId="45471" xr:uid="{00000000-0005-0000-0000-000069AE0000}"/>
    <cellStyle name="Normal 4 3 2 3 2 4 5" xfId="32382" xr:uid="{00000000-0005-0000-0000-000066AE0000}"/>
    <cellStyle name="Normal 4 3 2 3 2 5" xfId="23032" xr:uid="{00000000-0005-0000-0000-0000E74F0000}"/>
    <cellStyle name="Normal 4 3 2 3 2 5 2" xfId="45472" xr:uid="{00000000-0005-0000-0000-00006AAE0000}"/>
    <cellStyle name="Normal 4 3 2 3 2 6" xfId="23033" xr:uid="{00000000-0005-0000-0000-0000E84F0000}"/>
    <cellStyle name="Normal 4 3 2 3 2 6 2" xfId="45473" xr:uid="{00000000-0005-0000-0000-00006BAE0000}"/>
    <cellStyle name="Normal 4 3 2 3 2 7" xfId="23034" xr:uid="{00000000-0005-0000-0000-0000E94F0000}"/>
    <cellStyle name="Normal 4 3 2 3 2 7 2" xfId="45474" xr:uid="{00000000-0005-0000-0000-00006CAE0000}"/>
    <cellStyle name="Normal 4 3 2 3 2 8" xfId="28778" xr:uid="{00000000-0005-0000-0000-000059AE0000}"/>
    <cellStyle name="Normal 4 3 2 3 3" xfId="3731" xr:uid="{00000000-0005-0000-0000-0000EA4F0000}"/>
    <cellStyle name="Normal 4 3 2 3 3 2" xfId="3732" xr:uid="{00000000-0005-0000-0000-0000EB4F0000}"/>
    <cellStyle name="Normal 4 3 2 3 3 2 2" xfId="7135" xr:uid="{00000000-0005-0000-0000-0000EC4F0000}"/>
    <cellStyle name="Normal 4 3 2 3 3 2 2 2" xfId="23035" xr:uid="{00000000-0005-0000-0000-0000ED4F0000}"/>
    <cellStyle name="Normal 4 3 2 3 3 2 2 2 2" xfId="45475" xr:uid="{00000000-0005-0000-0000-000070AE0000}"/>
    <cellStyle name="Normal 4 3 2 3 3 2 2 3" xfId="23036" xr:uid="{00000000-0005-0000-0000-0000EE4F0000}"/>
    <cellStyle name="Normal 4 3 2 3 3 2 2 3 2" xfId="45476" xr:uid="{00000000-0005-0000-0000-000071AE0000}"/>
    <cellStyle name="Normal 4 3 2 3 3 2 2 4" xfId="23037" xr:uid="{00000000-0005-0000-0000-0000EF4F0000}"/>
    <cellStyle name="Normal 4 3 2 3 3 2 2 4 2" xfId="45477" xr:uid="{00000000-0005-0000-0000-000072AE0000}"/>
    <cellStyle name="Normal 4 3 2 3 3 2 2 5" xfId="30613" xr:uid="{00000000-0005-0000-0000-00006FAE0000}"/>
    <cellStyle name="Normal 4 3 2 3 3 2 3" xfId="9736" xr:uid="{00000000-0005-0000-0000-0000F04F0000}"/>
    <cellStyle name="Normal 4 3 2 3 3 2 3 2" xfId="32385" xr:uid="{00000000-0005-0000-0000-000073AE0000}"/>
    <cellStyle name="Normal 4 3 2 3 3 2 4" xfId="23038" xr:uid="{00000000-0005-0000-0000-0000F14F0000}"/>
    <cellStyle name="Normal 4 3 2 3 3 2 4 2" xfId="45478" xr:uid="{00000000-0005-0000-0000-000074AE0000}"/>
    <cellStyle name="Normal 4 3 2 3 3 2 5" xfId="23039" xr:uid="{00000000-0005-0000-0000-0000F24F0000}"/>
    <cellStyle name="Normal 4 3 2 3 3 2 5 2" xfId="45479" xr:uid="{00000000-0005-0000-0000-000075AE0000}"/>
    <cellStyle name="Normal 4 3 2 3 3 2 6" xfId="28781" xr:uid="{00000000-0005-0000-0000-00006EAE0000}"/>
    <cellStyle name="Normal 4 3 2 3 3 3" xfId="7134" xr:uid="{00000000-0005-0000-0000-0000F34F0000}"/>
    <cellStyle name="Normal 4 3 2 3 3 3 2" xfId="23040" xr:uid="{00000000-0005-0000-0000-0000F44F0000}"/>
    <cellStyle name="Normal 4 3 2 3 3 3 2 2" xfId="45480" xr:uid="{00000000-0005-0000-0000-000077AE0000}"/>
    <cellStyle name="Normal 4 3 2 3 3 3 3" xfId="23041" xr:uid="{00000000-0005-0000-0000-0000F54F0000}"/>
    <cellStyle name="Normal 4 3 2 3 3 3 3 2" xfId="45481" xr:uid="{00000000-0005-0000-0000-000078AE0000}"/>
    <cellStyle name="Normal 4 3 2 3 3 3 4" xfId="23042" xr:uid="{00000000-0005-0000-0000-0000F64F0000}"/>
    <cellStyle name="Normal 4 3 2 3 3 3 4 2" xfId="45482" xr:uid="{00000000-0005-0000-0000-000079AE0000}"/>
    <cellStyle name="Normal 4 3 2 3 3 3 5" xfId="30612" xr:uid="{00000000-0005-0000-0000-000076AE0000}"/>
    <cellStyle name="Normal 4 3 2 3 3 4" xfId="9735" xr:uid="{00000000-0005-0000-0000-0000F74F0000}"/>
    <cellStyle name="Normal 4 3 2 3 3 4 2" xfId="32384" xr:uid="{00000000-0005-0000-0000-00007AAE0000}"/>
    <cellStyle name="Normal 4 3 2 3 3 5" xfId="23043" xr:uid="{00000000-0005-0000-0000-0000F84F0000}"/>
    <cellStyle name="Normal 4 3 2 3 3 5 2" xfId="45483" xr:uid="{00000000-0005-0000-0000-00007BAE0000}"/>
    <cellStyle name="Normal 4 3 2 3 3 6" xfId="23044" xr:uid="{00000000-0005-0000-0000-0000F94F0000}"/>
    <cellStyle name="Normal 4 3 2 3 3 6 2" xfId="45484" xr:uid="{00000000-0005-0000-0000-00007CAE0000}"/>
    <cellStyle name="Normal 4 3 2 3 3 7" xfId="28780" xr:uid="{00000000-0005-0000-0000-00006DAE0000}"/>
    <cellStyle name="Normal 4 3 2 3 4" xfId="3733" xr:uid="{00000000-0005-0000-0000-0000FA4F0000}"/>
    <cellStyle name="Normal 4 3 2 3 4 2" xfId="7136" xr:uid="{00000000-0005-0000-0000-0000FB4F0000}"/>
    <cellStyle name="Normal 4 3 2 3 4 2 2" xfId="23045" xr:uid="{00000000-0005-0000-0000-0000FC4F0000}"/>
    <cellStyle name="Normal 4 3 2 3 4 2 2 2" xfId="45485" xr:uid="{00000000-0005-0000-0000-00007FAE0000}"/>
    <cellStyle name="Normal 4 3 2 3 4 2 3" xfId="23046" xr:uid="{00000000-0005-0000-0000-0000FD4F0000}"/>
    <cellStyle name="Normal 4 3 2 3 4 2 3 2" xfId="45486" xr:uid="{00000000-0005-0000-0000-000080AE0000}"/>
    <cellStyle name="Normal 4 3 2 3 4 2 4" xfId="23047" xr:uid="{00000000-0005-0000-0000-0000FE4F0000}"/>
    <cellStyle name="Normal 4 3 2 3 4 2 4 2" xfId="45487" xr:uid="{00000000-0005-0000-0000-000081AE0000}"/>
    <cellStyle name="Normal 4 3 2 3 4 2 5" xfId="30614" xr:uid="{00000000-0005-0000-0000-00007EAE0000}"/>
    <cellStyle name="Normal 4 3 2 3 4 3" xfId="9737" xr:uid="{00000000-0005-0000-0000-0000FF4F0000}"/>
    <cellStyle name="Normal 4 3 2 3 4 3 2" xfId="32386" xr:uid="{00000000-0005-0000-0000-000082AE0000}"/>
    <cellStyle name="Normal 4 3 2 3 4 4" xfId="23048" xr:uid="{00000000-0005-0000-0000-000000500000}"/>
    <cellStyle name="Normal 4 3 2 3 4 4 2" xfId="45488" xr:uid="{00000000-0005-0000-0000-000083AE0000}"/>
    <cellStyle name="Normal 4 3 2 3 4 5" xfId="23049" xr:uid="{00000000-0005-0000-0000-000001500000}"/>
    <cellStyle name="Normal 4 3 2 3 4 5 2" xfId="45489" xr:uid="{00000000-0005-0000-0000-000084AE0000}"/>
    <cellStyle name="Normal 4 3 2 3 4 6" xfId="28782" xr:uid="{00000000-0005-0000-0000-00007DAE0000}"/>
    <cellStyle name="Normal 4 3 2 3 5" xfId="3734" xr:uid="{00000000-0005-0000-0000-000002500000}"/>
    <cellStyle name="Normal 4 3 2 3 5 2" xfId="7137" xr:uid="{00000000-0005-0000-0000-000003500000}"/>
    <cellStyle name="Normal 4 3 2 3 5 2 2" xfId="23050" xr:uid="{00000000-0005-0000-0000-000004500000}"/>
    <cellStyle name="Normal 4 3 2 3 5 2 2 2" xfId="45490" xr:uid="{00000000-0005-0000-0000-000087AE0000}"/>
    <cellStyle name="Normal 4 3 2 3 5 2 3" xfId="23051" xr:uid="{00000000-0005-0000-0000-000005500000}"/>
    <cellStyle name="Normal 4 3 2 3 5 2 3 2" xfId="45491" xr:uid="{00000000-0005-0000-0000-000088AE0000}"/>
    <cellStyle name="Normal 4 3 2 3 5 2 4" xfId="23052" xr:uid="{00000000-0005-0000-0000-000006500000}"/>
    <cellStyle name="Normal 4 3 2 3 5 2 4 2" xfId="45492" xr:uid="{00000000-0005-0000-0000-000089AE0000}"/>
    <cellStyle name="Normal 4 3 2 3 5 2 5" xfId="30615" xr:uid="{00000000-0005-0000-0000-000086AE0000}"/>
    <cellStyle name="Normal 4 3 2 3 5 3" xfId="9738" xr:uid="{00000000-0005-0000-0000-000007500000}"/>
    <cellStyle name="Normal 4 3 2 3 5 3 2" xfId="32387" xr:uid="{00000000-0005-0000-0000-00008AAE0000}"/>
    <cellStyle name="Normal 4 3 2 3 5 4" xfId="23053" xr:uid="{00000000-0005-0000-0000-000008500000}"/>
    <cellStyle name="Normal 4 3 2 3 5 4 2" xfId="45493" xr:uid="{00000000-0005-0000-0000-00008BAE0000}"/>
    <cellStyle name="Normal 4 3 2 3 5 5" xfId="23054" xr:uid="{00000000-0005-0000-0000-000009500000}"/>
    <cellStyle name="Normal 4 3 2 3 5 5 2" xfId="45494" xr:uid="{00000000-0005-0000-0000-00008CAE0000}"/>
    <cellStyle name="Normal 4 3 2 3 5 6" xfId="28783" xr:uid="{00000000-0005-0000-0000-000085AE0000}"/>
    <cellStyle name="Normal 4 3 2 3 6" xfId="7131" xr:uid="{00000000-0005-0000-0000-00000A500000}"/>
    <cellStyle name="Normal 4 3 2 3 6 2" xfId="23055" xr:uid="{00000000-0005-0000-0000-00000B500000}"/>
    <cellStyle name="Normal 4 3 2 3 6 2 2" xfId="45495" xr:uid="{00000000-0005-0000-0000-00008EAE0000}"/>
    <cellStyle name="Normal 4 3 2 3 6 3" xfId="23056" xr:uid="{00000000-0005-0000-0000-00000C500000}"/>
    <cellStyle name="Normal 4 3 2 3 6 3 2" xfId="45496" xr:uid="{00000000-0005-0000-0000-00008FAE0000}"/>
    <cellStyle name="Normal 4 3 2 3 6 4" xfId="23057" xr:uid="{00000000-0005-0000-0000-00000D500000}"/>
    <cellStyle name="Normal 4 3 2 3 6 4 2" xfId="45497" xr:uid="{00000000-0005-0000-0000-000090AE0000}"/>
    <cellStyle name="Normal 4 3 2 3 6 5" xfId="30609" xr:uid="{00000000-0005-0000-0000-00008DAE0000}"/>
    <cellStyle name="Normal 4 3 2 3 7" xfId="9732" xr:uid="{00000000-0005-0000-0000-00000E500000}"/>
    <cellStyle name="Normal 4 3 2 3 7 2" xfId="23058" xr:uid="{00000000-0005-0000-0000-00000F500000}"/>
    <cellStyle name="Normal 4 3 2 3 7 2 2" xfId="45498" xr:uid="{00000000-0005-0000-0000-000092AE0000}"/>
    <cellStyle name="Normal 4 3 2 3 7 3" xfId="23059" xr:uid="{00000000-0005-0000-0000-000010500000}"/>
    <cellStyle name="Normal 4 3 2 3 7 3 2" xfId="45499" xr:uid="{00000000-0005-0000-0000-000093AE0000}"/>
    <cellStyle name="Normal 4 3 2 3 7 4" xfId="23060" xr:uid="{00000000-0005-0000-0000-000011500000}"/>
    <cellStyle name="Normal 4 3 2 3 7 4 2" xfId="45500" xr:uid="{00000000-0005-0000-0000-000094AE0000}"/>
    <cellStyle name="Normal 4 3 2 3 7 5" xfId="32381" xr:uid="{00000000-0005-0000-0000-000091AE0000}"/>
    <cellStyle name="Normal 4 3 2 3 8" xfId="23061" xr:uid="{00000000-0005-0000-0000-000012500000}"/>
    <cellStyle name="Normal 4 3 2 3 8 2" xfId="45501" xr:uid="{00000000-0005-0000-0000-000095AE0000}"/>
    <cellStyle name="Normal 4 3 2 3 9" xfId="23062" xr:uid="{00000000-0005-0000-0000-000013500000}"/>
    <cellStyle name="Normal 4 3 2 3 9 2" xfId="45502" xr:uid="{00000000-0005-0000-0000-000096AE0000}"/>
    <cellStyle name="Normal 4 3 2 4" xfId="3735" xr:uid="{00000000-0005-0000-0000-000014500000}"/>
    <cellStyle name="Normal 4 3 2 4 10" xfId="23063" xr:uid="{00000000-0005-0000-0000-000015500000}"/>
    <cellStyle name="Normal 4 3 2 4 10 2" xfId="45503" xr:uid="{00000000-0005-0000-0000-000098AE0000}"/>
    <cellStyle name="Normal 4 3 2 4 11" xfId="28784" xr:uid="{00000000-0005-0000-0000-000097AE0000}"/>
    <cellStyle name="Normal 4 3 2 4 2" xfId="3736" xr:uid="{00000000-0005-0000-0000-000016500000}"/>
    <cellStyle name="Normal 4 3 2 4 2 2" xfId="3737" xr:uid="{00000000-0005-0000-0000-000017500000}"/>
    <cellStyle name="Normal 4 3 2 4 2 2 2" xfId="7140" xr:uid="{00000000-0005-0000-0000-000018500000}"/>
    <cellStyle name="Normal 4 3 2 4 2 2 2 2" xfId="23064" xr:uid="{00000000-0005-0000-0000-000019500000}"/>
    <cellStyle name="Normal 4 3 2 4 2 2 2 2 2" xfId="45504" xr:uid="{00000000-0005-0000-0000-00009CAE0000}"/>
    <cellStyle name="Normal 4 3 2 4 2 2 2 3" xfId="23065" xr:uid="{00000000-0005-0000-0000-00001A500000}"/>
    <cellStyle name="Normal 4 3 2 4 2 2 2 3 2" xfId="45505" xr:uid="{00000000-0005-0000-0000-00009DAE0000}"/>
    <cellStyle name="Normal 4 3 2 4 2 2 2 4" xfId="23066" xr:uid="{00000000-0005-0000-0000-00001B500000}"/>
    <cellStyle name="Normal 4 3 2 4 2 2 2 4 2" xfId="45506" xr:uid="{00000000-0005-0000-0000-00009EAE0000}"/>
    <cellStyle name="Normal 4 3 2 4 2 2 2 5" xfId="30618" xr:uid="{00000000-0005-0000-0000-00009BAE0000}"/>
    <cellStyle name="Normal 4 3 2 4 2 2 3" xfId="9741" xr:uid="{00000000-0005-0000-0000-00001C500000}"/>
    <cellStyle name="Normal 4 3 2 4 2 2 3 2" xfId="32390" xr:uid="{00000000-0005-0000-0000-00009FAE0000}"/>
    <cellStyle name="Normal 4 3 2 4 2 2 4" xfId="23067" xr:uid="{00000000-0005-0000-0000-00001D500000}"/>
    <cellStyle name="Normal 4 3 2 4 2 2 4 2" xfId="45507" xr:uid="{00000000-0005-0000-0000-0000A0AE0000}"/>
    <cellStyle name="Normal 4 3 2 4 2 2 5" xfId="23068" xr:uid="{00000000-0005-0000-0000-00001E500000}"/>
    <cellStyle name="Normal 4 3 2 4 2 2 5 2" xfId="45508" xr:uid="{00000000-0005-0000-0000-0000A1AE0000}"/>
    <cellStyle name="Normal 4 3 2 4 2 2 6" xfId="28786" xr:uid="{00000000-0005-0000-0000-00009AAE0000}"/>
    <cellStyle name="Normal 4 3 2 4 2 3" xfId="7139" xr:uid="{00000000-0005-0000-0000-00001F500000}"/>
    <cellStyle name="Normal 4 3 2 4 2 3 2" xfId="23069" xr:uid="{00000000-0005-0000-0000-000020500000}"/>
    <cellStyle name="Normal 4 3 2 4 2 3 2 2" xfId="45509" xr:uid="{00000000-0005-0000-0000-0000A3AE0000}"/>
    <cellStyle name="Normal 4 3 2 4 2 3 3" xfId="23070" xr:uid="{00000000-0005-0000-0000-000021500000}"/>
    <cellStyle name="Normal 4 3 2 4 2 3 3 2" xfId="45510" xr:uid="{00000000-0005-0000-0000-0000A4AE0000}"/>
    <cellStyle name="Normal 4 3 2 4 2 3 4" xfId="23071" xr:uid="{00000000-0005-0000-0000-000022500000}"/>
    <cellStyle name="Normal 4 3 2 4 2 3 4 2" xfId="45511" xr:uid="{00000000-0005-0000-0000-0000A5AE0000}"/>
    <cellStyle name="Normal 4 3 2 4 2 3 5" xfId="30617" xr:uid="{00000000-0005-0000-0000-0000A2AE0000}"/>
    <cellStyle name="Normal 4 3 2 4 2 4" xfId="9740" xr:uid="{00000000-0005-0000-0000-000023500000}"/>
    <cellStyle name="Normal 4 3 2 4 2 4 2" xfId="23072" xr:uid="{00000000-0005-0000-0000-000024500000}"/>
    <cellStyle name="Normal 4 3 2 4 2 4 2 2" xfId="45512" xr:uid="{00000000-0005-0000-0000-0000A7AE0000}"/>
    <cellStyle name="Normal 4 3 2 4 2 4 3" xfId="23073" xr:uid="{00000000-0005-0000-0000-000025500000}"/>
    <cellStyle name="Normal 4 3 2 4 2 4 3 2" xfId="45513" xr:uid="{00000000-0005-0000-0000-0000A8AE0000}"/>
    <cellStyle name="Normal 4 3 2 4 2 4 4" xfId="23074" xr:uid="{00000000-0005-0000-0000-000026500000}"/>
    <cellStyle name="Normal 4 3 2 4 2 4 4 2" xfId="45514" xr:uid="{00000000-0005-0000-0000-0000A9AE0000}"/>
    <cellStyle name="Normal 4 3 2 4 2 4 5" xfId="32389" xr:uid="{00000000-0005-0000-0000-0000A6AE0000}"/>
    <cellStyle name="Normal 4 3 2 4 2 5" xfId="23075" xr:uid="{00000000-0005-0000-0000-000027500000}"/>
    <cellStyle name="Normal 4 3 2 4 2 5 2" xfId="45515" xr:uid="{00000000-0005-0000-0000-0000AAAE0000}"/>
    <cellStyle name="Normal 4 3 2 4 2 6" xfId="23076" xr:uid="{00000000-0005-0000-0000-000028500000}"/>
    <cellStyle name="Normal 4 3 2 4 2 6 2" xfId="45516" xr:uid="{00000000-0005-0000-0000-0000ABAE0000}"/>
    <cellStyle name="Normal 4 3 2 4 2 7" xfId="23077" xr:uid="{00000000-0005-0000-0000-000029500000}"/>
    <cellStyle name="Normal 4 3 2 4 2 7 2" xfId="45517" xr:uid="{00000000-0005-0000-0000-0000ACAE0000}"/>
    <cellStyle name="Normal 4 3 2 4 2 8" xfId="28785" xr:uid="{00000000-0005-0000-0000-000099AE0000}"/>
    <cellStyle name="Normal 4 3 2 4 3" xfId="3738" xr:uid="{00000000-0005-0000-0000-00002A500000}"/>
    <cellStyle name="Normal 4 3 2 4 3 2" xfId="3739" xr:uid="{00000000-0005-0000-0000-00002B500000}"/>
    <cellStyle name="Normal 4 3 2 4 3 2 2" xfId="7142" xr:uid="{00000000-0005-0000-0000-00002C500000}"/>
    <cellStyle name="Normal 4 3 2 4 3 2 2 2" xfId="23078" xr:uid="{00000000-0005-0000-0000-00002D500000}"/>
    <cellStyle name="Normal 4 3 2 4 3 2 2 2 2" xfId="45518" xr:uid="{00000000-0005-0000-0000-0000B0AE0000}"/>
    <cellStyle name="Normal 4 3 2 4 3 2 2 3" xfId="23079" xr:uid="{00000000-0005-0000-0000-00002E500000}"/>
    <cellStyle name="Normal 4 3 2 4 3 2 2 3 2" xfId="45519" xr:uid="{00000000-0005-0000-0000-0000B1AE0000}"/>
    <cellStyle name="Normal 4 3 2 4 3 2 2 4" xfId="23080" xr:uid="{00000000-0005-0000-0000-00002F500000}"/>
    <cellStyle name="Normal 4 3 2 4 3 2 2 4 2" xfId="45520" xr:uid="{00000000-0005-0000-0000-0000B2AE0000}"/>
    <cellStyle name="Normal 4 3 2 4 3 2 2 5" xfId="30620" xr:uid="{00000000-0005-0000-0000-0000AFAE0000}"/>
    <cellStyle name="Normal 4 3 2 4 3 2 3" xfId="9743" xr:uid="{00000000-0005-0000-0000-000030500000}"/>
    <cellStyle name="Normal 4 3 2 4 3 2 3 2" xfId="32392" xr:uid="{00000000-0005-0000-0000-0000B3AE0000}"/>
    <cellStyle name="Normal 4 3 2 4 3 2 4" xfId="23081" xr:uid="{00000000-0005-0000-0000-000031500000}"/>
    <cellStyle name="Normal 4 3 2 4 3 2 4 2" xfId="45521" xr:uid="{00000000-0005-0000-0000-0000B4AE0000}"/>
    <cellStyle name="Normal 4 3 2 4 3 2 5" xfId="23082" xr:uid="{00000000-0005-0000-0000-000032500000}"/>
    <cellStyle name="Normal 4 3 2 4 3 2 5 2" xfId="45522" xr:uid="{00000000-0005-0000-0000-0000B5AE0000}"/>
    <cellStyle name="Normal 4 3 2 4 3 2 6" xfId="28788" xr:uid="{00000000-0005-0000-0000-0000AEAE0000}"/>
    <cellStyle name="Normal 4 3 2 4 3 3" xfId="7141" xr:uid="{00000000-0005-0000-0000-000033500000}"/>
    <cellStyle name="Normal 4 3 2 4 3 3 2" xfId="23083" xr:uid="{00000000-0005-0000-0000-000034500000}"/>
    <cellStyle name="Normal 4 3 2 4 3 3 2 2" xfId="45523" xr:uid="{00000000-0005-0000-0000-0000B7AE0000}"/>
    <cellStyle name="Normal 4 3 2 4 3 3 3" xfId="23084" xr:uid="{00000000-0005-0000-0000-000035500000}"/>
    <cellStyle name="Normal 4 3 2 4 3 3 3 2" xfId="45524" xr:uid="{00000000-0005-0000-0000-0000B8AE0000}"/>
    <cellStyle name="Normal 4 3 2 4 3 3 4" xfId="23085" xr:uid="{00000000-0005-0000-0000-000036500000}"/>
    <cellStyle name="Normal 4 3 2 4 3 3 4 2" xfId="45525" xr:uid="{00000000-0005-0000-0000-0000B9AE0000}"/>
    <cellStyle name="Normal 4 3 2 4 3 3 5" xfId="30619" xr:uid="{00000000-0005-0000-0000-0000B6AE0000}"/>
    <cellStyle name="Normal 4 3 2 4 3 4" xfId="9742" xr:uid="{00000000-0005-0000-0000-000037500000}"/>
    <cellStyle name="Normal 4 3 2 4 3 4 2" xfId="32391" xr:uid="{00000000-0005-0000-0000-0000BAAE0000}"/>
    <cellStyle name="Normal 4 3 2 4 3 5" xfId="23086" xr:uid="{00000000-0005-0000-0000-000038500000}"/>
    <cellStyle name="Normal 4 3 2 4 3 5 2" xfId="45526" xr:uid="{00000000-0005-0000-0000-0000BBAE0000}"/>
    <cellStyle name="Normal 4 3 2 4 3 6" xfId="23087" xr:uid="{00000000-0005-0000-0000-000039500000}"/>
    <cellStyle name="Normal 4 3 2 4 3 6 2" xfId="45527" xr:uid="{00000000-0005-0000-0000-0000BCAE0000}"/>
    <cellStyle name="Normal 4 3 2 4 3 7" xfId="28787" xr:uid="{00000000-0005-0000-0000-0000ADAE0000}"/>
    <cellStyle name="Normal 4 3 2 4 4" xfId="3740" xr:uid="{00000000-0005-0000-0000-00003A500000}"/>
    <cellStyle name="Normal 4 3 2 4 4 2" xfId="7143" xr:uid="{00000000-0005-0000-0000-00003B500000}"/>
    <cellStyle name="Normal 4 3 2 4 4 2 2" xfId="23088" xr:uid="{00000000-0005-0000-0000-00003C500000}"/>
    <cellStyle name="Normal 4 3 2 4 4 2 2 2" xfId="45528" xr:uid="{00000000-0005-0000-0000-0000BFAE0000}"/>
    <cellStyle name="Normal 4 3 2 4 4 2 3" xfId="23089" xr:uid="{00000000-0005-0000-0000-00003D500000}"/>
    <cellStyle name="Normal 4 3 2 4 4 2 3 2" xfId="45529" xr:uid="{00000000-0005-0000-0000-0000C0AE0000}"/>
    <cellStyle name="Normal 4 3 2 4 4 2 4" xfId="23090" xr:uid="{00000000-0005-0000-0000-00003E500000}"/>
    <cellStyle name="Normal 4 3 2 4 4 2 4 2" xfId="45530" xr:uid="{00000000-0005-0000-0000-0000C1AE0000}"/>
    <cellStyle name="Normal 4 3 2 4 4 2 5" xfId="30621" xr:uid="{00000000-0005-0000-0000-0000BEAE0000}"/>
    <cellStyle name="Normal 4 3 2 4 4 3" xfId="9744" xr:uid="{00000000-0005-0000-0000-00003F500000}"/>
    <cellStyle name="Normal 4 3 2 4 4 3 2" xfId="32393" xr:uid="{00000000-0005-0000-0000-0000C2AE0000}"/>
    <cellStyle name="Normal 4 3 2 4 4 4" xfId="23091" xr:uid="{00000000-0005-0000-0000-000040500000}"/>
    <cellStyle name="Normal 4 3 2 4 4 4 2" xfId="45531" xr:uid="{00000000-0005-0000-0000-0000C3AE0000}"/>
    <cellStyle name="Normal 4 3 2 4 4 5" xfId="23092" xr:uid="{00000000-0005-0000-0000-000041500000}"/>
    <cellStyle name="Normal 4 3 2 4 4 5 2" xfId="45532" xr:uid="{00000000-0005-0000-0000-0000C4AE0000}"/>
    <cellStyle name="Normal 4 3 2 4 4 6" xfId="28789" xr:uid="{00000000-0005-0000-0000-0000BDAE0000}"/>
    <cellStyle name="Normal 4 3 2 4 5" xfId="3741" xr:uid="{00000000-0005-0000-0000-000042500000}"/>
    <cellStyle name="Normal 4 3 2 4 5 2" xfId="7144" xr:uid="{00000000-0005-0000-0000-000043500000}"/>
    <cellStyle name="Normal 4 3 2 4 5 2 2" xfId="23093" xr:uid="{00000000-0005-0000-0000-000044500000}"/>
    <cellStyle name="Normal 4 3 2 4 5 2 2 2" xfId="45533" xr:uid="{00000000-0005-0000-0000-0000C7AE0000}"/>
    <cellStyle name="Normal 4 3 2 4 5 2 3" xfId="23094" xr:uid="{00000000-0005-0000-0000-000045500000}"/>
    <cellStyle name="Normal 4 3 2 4 5 2 3 2" xfId="45534" xr:uid="{00000000-0005-0000-0000-0000C8AE0000}"/>
    <cellStyle name="Normal 4 3 2 4 5 2 4" xfId="23095" xr:uid="{00000000-0005-0000-0000-000046500000}"/>
    <cellStyle name="Normal 4 3 2 4 5 2 4 2" xfId="45535" xr:uid="{00000000-0005-0000-0000-0000C9AE0000}"/>
    <cellStyle name="Normal 4 3 2 4 5 2 5" xfId="30622" xr:uid="{00000000-0005-0000-0000-0000C6AE0000}"/>
    <cellStyle name="Normal 4 3 2 4 5 3" xfId="9745" xr:uid="{00000000-0005-0000-0000-000047500000}"/>
    <cellStyle name="Normal 4 3 2 4 5 3 2" xfId="32394" xr:uid="{00000000-0005-0000-0000-0000CAAE0000}"/>
    <cellStyle name="Normal 4 3 2 4 5 4" xfId="23096" xr:uid="{00000000-0005-0000-0000-000048500000}"/>
    <cellStyle name="Normal 4 3 2 4 5 4 2" xfId="45536" xr:uid="{00000000-0005-0000-0000-0000CBAE0000}"/>
    <cellStyle name="Normal 4 3 2 4 5 5" xfId="23097" xr:uid="{00000000-0005-0000-0000-000049500000}"/>
    <cellStyle name="Normal 4 3 2 4 5 5 2" xfId="45537" xr:uid="{00000000-0005-0000-0000-0000CCAE0000}"/>
    <cellStyle name="Normal 4 3 2 4 5 6" xfId="28790" xr:uid="{00000000-0005-0000-0000-0000C5AE0000}"/>
    <cellStyle name="Normal 4 3 2 4 6" xfId="7138" xr:uid="{00000000-0005-0000-0000-00004A500000}"/>
    <cellStyle name="Normal 4 3 2 4 6 2" xfId="23098" xr:uid="{00000000-0005-0000-0000-00004B500000}"/>
    <cellStyle name="Normal 4 3 2 4 6 2 2" xfId="45538" xr:uid="{00000000-0005-0000-0000-0000CEAE0000}"/>
    <cellStyle name="Normal 4 3 2 4 6 3" xfId="23099" xr:uid="{00000000-0005-0000-0000-00004C500000}"/>
    <cellStyle name="Normal 4 3 2 4 6 3 2" xfId="45539" xr:uid="{00000000-0005-0000-0000-0000CFAE0000}"/>
    <cellStyle name="Normal 4 3 2 4 6 4" xfId="23100" xr:uid="{00000000-0005-0000-0000-00004D500000}"/>
    <cellStyle name="Normal 4 3 2 4 6 4 2" xfId="45540" xr:uid="{00000000-0005-0000-0000-0000D0AE0000}"/>
    <cellStyle name="Normal 4 3 2 4 6 5" xfId="30616" xr:uid="{00000000-0005-0000-0000-0000CDAE0000}"/>
    <cellStyle name="Normal 4 3 2 4 7" xfId="9739" xr:uid="{00000000-0005-0000-0000-00004E500000}"/>
    <cellStyle name="Normal 4 3 2 4 7 2" xfId="23101" xr:uid="{00000000-0005-0000-0000-00004F500000}"/>
    <cellStyle name="Normal 4 3 2 4 7 2 2" xfId="45541" xr:uid="{00000000-0005-0000-0000-0000D2AE0000}"/>
    <cellStyle name="Normal 4 3 2 4 7 3" xfId="23102" xr:uid="{00000000-0005-0000-0000-000050500000}"/>
    <cellStyle name="Normal 4 3 2 4 7 3 2" xfId="45542" xr:uid="{00000000-0005-0000-0000-0000D3AE0000}"/>
    <cellStyle name="Normal 4 3 2 4 7 4" xfId="23103" xr:uid="{00000000-0005-0000-0000-000051500000}"/>
    <cellStyle name="Normal 4 3 2 4 7 4 2" xfId="45543" xr:uid="{00000000-0005-0000-0000-0000D4AE0000}"/>
    <cellStyle name="Normal 4 3 2 4 7 5" xfId="32388" xr:uid="{00000000-0005-0000-0000-0000D1AE0000}"/>
    <cellStyle name="Normal 4 3 2 4 8" xfId="23104" xr:uid="{00000000-0005-0000-0000-000052500000}"/>
    <cellStyle name="Normal 4 3 2 4 8 2" xfId="45544" xr:uid="{00000000-0005-0000-0000-0000D5AE0000}"/>
    <cellStyle name="Normal 4 3 2 4 9" xfId="23105" xr:uid="{00000000-0005-0000-0000-000053500000}"/>
    <cellStyle name="Normal 4 3 2 4 9 2" xfId="45545" xr:uid="{00000000-0005-0000-0000-0000D6AE0000}"/>
    <cellStyle name="Normal 4 3 2 5" xfId="3742" xr:uid="{00000000-0005-0000-0000-000054500000}"/>
    <cellStyle name="Normal 4 3 2 5 2" xfId="3743" xr:uid="{00000000-0005-0000-0000-000055500000}"/>
    <cellStyle name="Normal 4 3 2 5 2 2" xfId="7146" xr:uid="{00000000-0005-0000-0000-000056500000}"/>
    <cellStyle name="Normal 4 3 2 5 2 2 2" xfId="23106" xr:uid="{00000000-0005-0000-0000-000057500000}"/>
    <cellStyle name="Normal 4 3 2 5 2 2 2 2" xfId="45546" xr:uid="{00000000-0005-0000-0000-0000DAAE0000}"/>
    <cellStyle name="Normal 4 3 2 5 2 2 3" xfId="23107" xr:uid="{00000000-0005-0000-0000-000058500000}"/>
    <cellStyle name="Normal 4 3 2 5 2 2 3 2" xfId="45547" xr:uid="{00000000-0005-0000-0000-0000DBAE0000}"/>
    <cellStyle name="Normal 4 3 2 5 2 2 4" xfId="23108" xr:uid="{00000000-0005-0000-0000-000059500000}"/>
    <cellStyle name="Normal 4 3 2 5 2 2 4 2" xfId="45548" xr:uid="{00000000-0005-0000-0000-0000DCAE0000}"/>
    <cellStyle name="Normal 4 3 2 5 2 2 5" xfId="30624" xr:uid="{00000000-0005-0000-0000-0000D9AE0000}"/>
    <cellStyle name="Normal 4 3 2 5 2 3" xfId="9747" xr:uid="{00000000-0005-0000-0000-00005A500000}"/>
    <cellStyle name="Normal 4 3 2 5 2 3 2" xfId="23109" xr:uid="{00000000-0005-0000-0000-00005B500000}"/>
    <cellStyle name="Normal 4 3 2 5 2 3 2 2" xfId="45549" xr:uid="{00000000-0005-0000-0000-0000DEAE0000}"/>
    <cellStyle name="Normal 4 3 2 5 2 3 3" xfId="23110" xr:uid="{00000000-0005-0000-0000-00005C500000}"/>
    <cellStyle name="Normal 4 3 2 5 2 3 3 2" xfId="45550" xr:uid="{00000000-0005-0000-0000-0000DFAE0000}"/>
    <cellStyle name="Normal 4 3 2 5 2 3 4" xfId="23111" xr:uid="{00000000-0005-0000-0000-00005D500000}"/>
    <cellStyle name="Normal 4 3 2 5 2 3 4 2" xfId="45551" xr:uid="{00000000-0005-0000-0000-0000E0AE0000}"/>
    <cellStyle name="Normal 4 3 2 5 2 3 5" xfId="32396" xr:uid="{00000000-0005-0000-0000-0000DDAE0000}"/>
    <cellStyle name="Normal 4 3 2 5 2 4" xfId="23112" xr:uid="{00000000-0005-0000-0000-00005E500000}"/>
    <cellStyle name="Normal 4 3 2 5 2 4 2" xfId="45552" xr:uid="{00000000-0005-0000-0000-0000E1AE0000}"/>
    <cellStyle name="Normal 4 3 2 5 2 5" xfId="23113" xr:uid="{00000000-0005-0000-0000-00005F500000}"/>
    <cellStyle name="Normal 4 3 2 5 2 5 2" xfId="45553" xr:uid="{00000000-0005-0000-0000-0000E2AE0000}"/>
    <cellStyle name="Normal 4 3 2 5 2 6" xfId="23114" xr:uid="{00000000-0005-0000-0000-000060500000}"/>
    <cellStyle name="Normal 4 3 2 5 2 6 2" xfId="45554" xr:uid="{00000000-0005-0000-0000-0000E3AE0000}"/>
    <cellStyle name="Normal 4 3 2 5 2 7" xfId="28792" xr:uid="{00000000-0005-0000-0000-0000D8AE0000}"/>
    <cellStyle name="Normal 4 3 2 5 3" xfId="7145" xr:uid="{00000000-0005-0000-0000-000061500000}"/>
    <cellStyle name="Normal 4 3 2 5 3 2" xfId="23115" xr:uid="{00000000-0005-0000-0000-000062500000}"/>
    <cellStyle name="Normal 4 3 2 5 3 2 2" xfId="45555" xr:uid="{00000000-0005-0000-0000-0000E5AE0000}"/>
    <cellStyle name="Normal 4 3 2 5 3 3" xfId="23116" xr:uid="{00000000-0005-0000-0000-000063500000}"/>
    <cellStyle name="Normal 4 3 2 5 3 3 2" xfId="45556" xr:uid="{00000000-0005-0000-0000-0000E6AE0000}"/>
    <cellStyle name="Normal 4 3 2 5 3 4" xfId="23117" xr:uid="{00000000-0005-0000-0000-000064500000}"/>
    <cellStyle name="Normal 4 3 2 5 3 4 2" xfId="45557" xr:uid="{00000000-0005-0000-0000-0000E7AE0000}"/>
    <cellStyle name="Normal 4 3 2 5 3 5" xfId="30623" xr:uid="{00000000-0005-0000-0000-0000E4AE0000}"/>
    <cellStyle name="Normal 4 3 2 5 4" xfId="9746" xr:uid="{00000000-0005-0000-0000-000065500000}"/>
    <cellStyle name="Normal 4 3 2 5 4 2" xfId="23118" xr:uid="{00000000-0005-0000-0000-000066500000}"/>
    <cellStyle name="Normal 4 3 2 5 4 2 2" xfId="45558" xr:uid="{00000000-0005-0000-0000-0000E9AE0000}"/>
    <cellStyle name="Normal 4 3 2 5 4 3" xfId="23119" xr:uid="{00000000-0005-0000-0000-000067500000}"/>
    <cellStyle name="Normal 4 3 2 5 4 3 2" xfId="45559" xr:uid="{00000000-0005-0000-0000-0000EAAE0000}"/>
    <cellStyle name="Normal 4 3 2 5 4 4" xfId="23120" xr:uid="{00000000-0005-0000-0000-000068500000}"/>
    <cellStyle name="Normal 4 3 2 5 4 4 2" xfId="45560" xr:uid="{00000000-0005-0000-0000-0000EBAE0000}"/>
    <cellStyle name="Normal 4 3 2 5 4 5" xfId="32395" xr:uid="{00000000-0005-0000-0000-0000E8AE0000}"/>
    <cellStyle name="Normal 4 3 2 5 5" xfId="23121" xr:uid="{00000000-0005-0000-0000-000069500000}"/>
    <cellStyle name="Normal 4 3 2 5 5 2" xfId="45561" xr:uid="{00000000-0005-0000-0000-0000ECAE0000}"/>
    <cellStyle name="Normal 4 3 2 5 6" xfId="23122" xr:uid="{00000000-0005-0000-0000-00006A500000}"/>
    <cellStyle name="Normal 4 3 2 5 6 2" xfId="45562" xr:uid="{00000000-0005-0000-0000-0000EDAE0000}"/>
    <cellStyle name="Normal 4 3 2 5 7" xfId="23123" xr:uid="{00000000-0005-0000-0000-00006B500000}"/>
    <cellStyle name="Normal 4 3 2 5 7 2" xfId="45563" xr:uid="{00000000-0005-0000-0000-0000EEAE0000}"/>
    <cellStyle name="Normal 4 3 2 5 8" xfId="28791" xr:uid="{00000000-0005-0000-0000-0000D7AE0000}"/>
    <cellStyle name="Normal 4 3 2 6" xfId="3744" xr:uid="{00000000-0005-0000-0000-00006C500000}"/>
    <cellStyle name="Normal 4 3 2 6 2" xfId="3745" xr:uid="{00000000-0005-0000-0000-00006D500000}"/>
    <cellStyle name="Normal 4 3 2 6 2 2" xfId="7148" xr:uid="{00000000-0005-0000-0000-00006E500000}"/>
    <cellStyle name="Normal 4 3 2 6 2 2 2" xfId="23124" xr:uid="{00000000-0005-0000-0000-00006F500000}"/>
    <cellStyle name="Normal 4 3 2 6 2 2 2 2" xfId="45564" xr:uid="{00000000-0005-0000-0000-0000F2AE0000}"/>
    <cellStyle name="Normal 4 3 2 6 2 2 3" xfId="23125" xr:uid="{00000000-0005-0000-0000-000070500000}"/>
    <cellStyle name="Normal 4 3 2 6 2 2 3 2" xfId="45565" xr:uid="{00000000-0005-0000-0000-0000F3AE0000}"/>
    <cellStyle name="Normal 4 3 2 6 2 2 4" xfId="23126" xr:uid="{00000000-0005-0000-0000-000071500000}"/>
    <cellStyle name="Normal 4 3 2 6 2 2 4 2" xfId="45566" xr:uid="{00000000-0005-0000-0000-0000F4AE0000}"/>
    <cellStyle name="Normal 4 3 2 6 2 2 5" xfId="30626" xr:uid="{00000000-0005-0000-0000-0000F1AE0000}"/>
    <cellStyle name="Normal 4 3 2 6 2 3" xfId="9749" xr:uid="{00000000-0005-0000-0000-000072500000}"/>
    <cellStyle name="Normal 4 3 2 6 2 3 2" xfId="32398" xr:uid="{00000000-0005-0000-0000-0000F5AE0000}"/>
    <cellStyle name="Normal 4 3 2 6 2 4" xfId="23127" xr:uid="{00000000-0005-0000-0000-000073500000}"/>
    <cellStyle name="Normal 4 3 2 6 2 4 2" xfId="45567" xr:uid="{00000000-0005-0000-0000-0000F6AE0000}"/>
    <cellStyle name="Normal 4 3 2 6 2 5" xfId="23128" xr:uid="{00000000-0005-0000-0000-000074500000}"/>
    <cellStyle name="Normal 4 3 2 6 2 5 2" xfId="45568" xr:uid="{00000000-0005-0000-0000-0000F7AE0000}"/>
    <cellStyle name="Normal 4 3 2 6 2 6" xfId="28794" xr:uid="{00000000-0005-0000-0000-0000F0AE0000}"/>
    <cellStyle name="Normal 4 3 2 6 3" xfId="7147" xr:uid="{00000000-0005-0000-0000-000075500000}"/>
    <cellStyle name="Normal 4 3 2 6 3 2" xfId="23129" xr:uid="{00000000-0005-0000-0000-000076500000}"/>
    <cellStyle name="Normal 4 3 2 6 3 2 2" xfId="45569" xr:uid="{00000000-0005-0000-0000-0000F9AE0000}"/>
    <cellStyle name="Normal 4 3 2 6 3 3" xfId="23130" xr:uid="{00000000-0005-0000-0000-000077500000}"/>
    <cellStyle name="Normal 4 3 2 6 3 3 2" xfId="45570" xr:uid="{00000000-0005-0000-0000-0000FAAE0000}"/>
    <cellStyle name="Normal 4 3 2 6 3 4" xfId="23131" xr:uid="{00000000-0005-0000-0000-000078500000}"/>
    <cellStyle name="Normal 4 3 2 6 3 4 2" xfId="45571" xr:uid="{00000000-0005-0000-0000-0000FBAE0000}"/>
    <cellStyle name="Normal 4 3 2 6 3 5" xfId="30625" xr:uid="{00000000-0005-0000-0000-0000F8AE0000}"/>
    <cellStyle name="Normal 4 3 2 6 4" xfId="9748" xr:uid="{00000000-0005-0000-0000-000079500000}"/>
    <cellStyle name="Normal 4 3 2 6 4 2" xfId="23132" xr:uid="{00000000-0005-0000-0000-00007A500000}"/>
    <cellStyle name="Normal 4 3 2 6 4 2 2" xfId="45572" xr:uid="{00000000-0005-0000-0000-0000FDAE0000}"/>
    <cellStyle name="Normal 4 3 2 6 4 3" xfId="23133" xr:uid="{00000000-0005-0000-0000-00007B500000}"/>
    <cellStyle name="Normal 4 3 2 6 4 3 2" xfId="45573" xr:uid="{00000000-0005-0000-0000-0000FEAE0000}"/>
    <cellStyle name="Normal 4 3 2 6 4 4" xfId="23134" xr:uid="{00000000-0005-0000-0000-00007C500000}"/>
    <cellStyle name="Normal 4 3 2 6 4 4 2" xfId="45574" xr:uid="{00000000-0005-0000-0000-0000FFAE0000}"/>
    <cellStyle name="Normal 4 3 2 6 4 5" xfId="32397" xr:uid="{00000000-0005-0000-0000-0000FCAE0000}"/>
    <cellStyle name="Normal 4 3 2 6 5" xfId="23135" xr:uid="{00000000-0005-0000-0000-00007D500000}"/>
    <cellStyle name="Normal 4 3 2 6 5 2" xfId="45575" xr:uid="{00000000-0005-0000-0000-000000AF0000}"/>
    <cellStyle name="Normal 4 3 2 6 6" xfId="23136" xr:uid="{00000000-0005-0000-0000-00007E500000}"/>
    <cellStyle name="Normal 4 3 2 6 6 2" xfId="45576" xr:uid="{00000000-0005-0000-0000-000001AF0000}"/>
    <cellStyle name="Normal 4 3 2 6 7" xfId="23137" xr:uid="{00000000-0005-0000-0000-00007F500000}"/>
    <cellStyle name="Normal 4 3 2 6 7 2" xfId="45577" xr:uid="{00000000-0005-0000-0000-000002AF0000}"/>
    <cellStyle name="Normal 4 3 2 6 8" xfId="28793" xr:uid="{00000000-0005-0000-0000-0000EFAE0000}"/>
    <cellStyle name="Normal 4 3 2 7" xfId="23138" xr:uid="{00000000-0005-0000-0000-000080500000}"/>
    <cellStyle name="Normal 4 3 2 7 2" xfId="23139" xr:uid="{00000000-0005-0000-0000-000081500000}"/>
    <cellStyle name="Normal 4 3 2 7 3" xfId="23140" xr:uid="{00000000-0005-0000-0000-000082500000}"/>
    <cellStyle name="Normal 4 3 2 7 3 2" xfId="23141" xr:uid="{00000000-0005-0000-0000-000083500000}"/>
    <cellStyle name="Normal 4 3 2 7 3 2 2" xfId="45580" xr:uid="{00000000-0005-0000-0000-000005AF0000}"/>
    <cellStyle name="Normal 4 3 2 7 3 3" xfId="23142" xr:uid="{00000000-0005-0000-0000-000084500000}"/>
    <cellStyle name="Normal 4 3 2 7 3 3 2" xfId="45581" xr:uid="{00000000-0005-0000-0000-000006AF0000}"/>
    <cellStyle name="Normal 4 3 2 7 3 4" xfId="45579" xr:uid="{00000000-0005-0000-0000-000004AF0000}"/>
    <cellStyle name="Normal 4 3 2 7 4" xfId="45578" xr:uid="{00000000-0005-0000-0000-000003AF0000}"/>
    <cellStyle name="Normal 4 3 2 8" xfId="23143" xr:uid="{00000000-0005-0000-0000-000085500000}"/>
    <cellStyle name="Normal 4 3 2 8 2" xfId="23144" xr:uid="{00000000-0005-0000-0000-000086500000}"/>
    <cellStyle name="Normal 4 3 2 8 2 2" xfId="45583" xr:uid="{00000000-0005-0000-0000-000008AF0000}"/>
    <cellStyle name="Normal 4 3 2 8 3" xfId="23145" xr:uid="{00000000-0005-0000-0000-000087500000}"/>
    <cellStyle name="Normal 4 3 2 8 3 2" xfId="45584" xr:uid="{00000000-0005-0000-0000-000009AF0000}"/>
    <cellStyle name="Normal 4 3 2 8 4" xfId="23146" xr:uid="{00000000-0005-0000-0000-000088500000}"/>
    <cellStyle name="Normal 4 3 2 8 4 2" xfId="45585" xr:uid="{00000000-0005-0000-0000-00000AAF0000}"/>
    <cellStyle name="Normal 4 3 2 8 5" xfId="45582" xr:uid="{00000000-0005-0000-0000-000007AF0000}"/>
    <cellStyle name="Normal 4 3 2 9" xfId="23147" xr:uid="{00000000-0005-0000-0000-000089500000}"/>
    <cellStyle name="Normal 4 3 2 9 2" xfId="45586" xr:uid="{00000000-0005-0000-0000-00000BAF0000}"/>
    <cellStyle name="Normal 4 3 3" xfId="3746" xr:uid="{00000000-0005-0000-0000-00008A500000}"/>
    <cellStyle name="Normal 4 3 3 10" xfId="7149" xr:uid="{00000000-0005-0000-0000-00008B500000}"/>
    <cellStyle name="Normal 4 3 3 10 2" xfId="23148" xr:uid="{00000000-0005-0000-0000-00008C500000}"/>
    <cellStyle name="Normal 4 3 3 10 2 2" xfId="45587" xr:uid="{00000000-0005-0000-0000-00000EAF0000}"/>
    <cellStyle name="Normal 4 3 3 10 3" xfId="23149" xr:uid="{00000000-0005-0000-0000-00008D500000}"/>
    <cellStyle name="Normal 4 3 3 10 3 2" xfId="45588" xr:uid="{00000000-0005-0000-0000-00000FAF0000}"/>
    <cellStyle name="Normal 4 3 3 10 4" xfId="23150" xr:uid="{00000000-0005-0000-0000-00008E500000}"/>
    <cellStyle name="Normal 4 3 3 10 4 2" xfId="45589" xr:uid="{00000000-0005-0000-0000-000010AF0000}"/>
    <cellStyle name="Normal 4 3 3 10 5" xfId="30627" xr:uid="{00000000-0005-0000-0000-00000DAF0000}"/>
    <cellStyle name="Normal 4 3 3 11" xfId="9750" xr:uid="{00000000-0005-0000-0000-00008F500000}"/>
    <cellStyle name="Normal 4 3 3 11 2" xfId="23151" xr:uid="{00000000-0005-0000-0000-000090500000}"/>
    <cellStyle name="Normal 4 3 3 11 2 2" xfId="45590" xr:uid="{00000000-0005-0000-0000-000012AF0000}"/>
    <cellStyle name="Normal 4 3 3 11 3" xfId="23152" xr:uid="{00000000-0005-0000-0000-000091500000}"/>
    <cellStyle name="Normal 4 3 3 11 3 2" xfId="45591" xr:uid="{00000000-0005-0000-0000-000013AF0000}"/>
    <cellStyle name="Normal 4 3 3 11 4" xfId="23153" xr:uid="{00000000-0005-0000-0000-000092500000}"/>
    <cellStyle name="Normal 4 3 3 11 4 2" xfId="45592" xr:uid="{00000000-0005-0000-0000-000014AF0000}"/>
    <cellStyle name="Normal 4 3 3 11 5" xfId="32399" xr:uid="{00000000-0005-0000-0000-000011AF0000}"/>
    <cellStyle name="Normal 4 3 3 12" xfId="23154" xr:uid="{00000000-0005-0000-0000-000093500000}"/>
    <cellStyle name="Normal 4 3 3 12 2" xfId="45593" xr:uid="{00000000-0005-0000-0000-000015AF0000}"/>
    <cellStyle name="Normal 4 3 3 13" xfId="23155" xr:uid="{00000000-0005-0000-0000-000094500000}"/>
    <cellStyle name="Normal 4 3 3 13 2" xfId="45594" xr:uid="{00000000-0005-0000-0000-000016AF0000}"/>
    <cellStyle name="Normal 4 3 3 14" xfId="23156" xr:uid="{00000000-0005-0000-0000-000095500000}"/>
    <cellStyle name="Normal 4 3 3 14 2" xfId="45595" xr:uid="{00000000-0005-0000-0000-000017AF0000}"/>
    <cellStyle name="Normal 4 3 3 15" xfId="28795" xr:uid="{00000000-0005-0000-0000-00000CAF0000}"/>
    <cellStyle name="Normal 4 3 3 2" xfId="3747" xr:uid="{00000000-0005-0000-0000-000096500000}"/>
    <cellStyle name="Normal 4 3 3 2 10" xfId="9751" xr:uid="{00000000-0005-0000-0000-000097500000}"/>
    <cellStyle name="Normal 4 3 3 2 10 2" xfId="23157" xr:uid="{00000000-0005-0000-0000-000098500000}"/>
    <cellStyle name="Normal 4 3 3 2 10 2 2" xfId="45596" xr:uid="{00000000-0005-0000-0000-00001AAF0000}"/>
    <cellStyle name="Normal 4 3 3 2 10 3" xfId="23158" xr:uid="{00000000-0005-0000-0000-000099500000}"/>
    <cellStyle name="Normal 4 3 3 2 10 3 2" xfId="45597" xr:uid="{00000000-0005-0000-0000-00001BAF0000}"/>
    <cellStyle name="Normal 4 3 3 2 10 4" xfId="23159" xr:uid="{00000000-0005-0000-0000-00009A500000}"/>
    <cellStyle name="Normal 4 3 3 2 10 4 2" xfId="45598" xr:uid="{00000000-0005-0000-0000-00001CAF0000}"/>
    <cellStyle name="Normal 4 3 3 2 10 5" xfId="32400" xr:uid="{00000000-0005-0000-0000-000019AF0000}"/>
    <cellStyle name="Normal 4 3 3 2 11" xfId="23160" xr:uid="{00000000-0005-0000-0000-00009B500000}"/>
    <cellStyle name="Normal 4 3 3 2 11 2" xfId="45599" xr:uid="{00000000-0005-0000-0000-00001DAF0000}"/>
    <cellStyle name="Normal 4 3 3 2 12" xfId="23161" xr:uid="{00000000-0005-0000-0000-00009C500000}"/>
    <cellStyle name="Normal 4 3 3 2 12 2" xfId="45600" xr:uid="{00000000-0005-0000-0000-00001EAF0000}"/>
    <cellStyle name="Normal 4 3 3 2 13" xfId="23162" xr:uid="{00000000-0005-0000-0000-00009D500000}"/>
    <cellStyle name="Normal 4 3 3 2 13 2" xfId="45601" xr:uid="{00000000-0005-0000-0000-00001FAF0000}"/>
    <cellStyle name="Normal 4 3 3 2 14" xfId="28796" xr:uid="{00000000-0005-0000-0000-000018AF0000}"/>
    <cellStyle name="Normal 4 3 3 2 2" xfId="3748" xr:uid="{00000000-0005-0000-0000-00009E500000}"/>
    <cellStyle name="Normal 4 3 3 2 2 10" xfId="23163" xr:uid="{00000000-0005-0000-0000-00009F500000}"/>
    <cellStyle name="Normal 4 3 3 2 2 10 2" xfId="45602" xr:uid="{00000000-0005-0000-0000-000021AF0000}"/>
    <cellStyle name="Normal 4 3 3 2 2 11" xfId="28797" xr:uid="{00000000-0005-0000-0000-000020AF0000}"/>
    <cellStyle name="Normal 4 3 3 2 2 2" xfId="3749" xr:uid="{00000000-0005-0000-0000-0000A0500000}"/>
    <cellStyle name="Normal 4 3 3 2 2 2 2" xfId="3750" xr:uid="{00000000-0005-0000-0000-0000A1500000}"/>
    <cellStyle name="Normal 4 3 3 2 2 2 2 2" xfId="7153" xr:uid="{00000000-0005-0000-0000-0000A2500000}"/>
    <cellStyle name="Normal 4 3 3 2 2 2 2 2 2" xfId="23164" xr:uid="{00000000-0005-0000-0000-0000A3500000}"/>
    <cellStyle name="Normal 4 3 3 2 2 2 2 2 2 2" xfId="45603" xr:uid="{00000000-0005-0000-0000-000025AF0000}"/>
    <cellStyle name="Normal 4 3 3 2 2 2 2 2 3" xfId="23165" xr:uid="{00000000-0005-0000-0000-0000A4500000}"/>
    <cellStyle name="Normal 4 3 3 2 2 2 2 2 3 2" xfId="45604" xr:uid="{00000000-0005-0000-0000-000026AF0000}"/>
    <cellStyle name="Normal 4 3 3 2 2 2 2 2 4" xfId="23166" xr:uid="{00000000-0005-0000-0000-0000A5500000}"/>
    <cellStyle name="Normal 4 3 3 2 2 2 2 2 4 2" xfId="45605" xr:uid="{00000000-0005-0000-0000-000027AF0000}"/>
    <cellStyle name="Normal 4 3 3 2 2 2 2 2 5" xfId="30631" xr:uid="{00000000-0005-0000-0000-000024AF0000}"/>
    <cellStyle name="Normal 4 3 3 2 2 2 2 3" xfId="9754" xr:uid="{00000000-0005-0000-0000-0000A6500000}"/>
    <cellStyle name="Normal 4 3 3 2 2 2 2 3 2" xfId="32403" xr:uid="{00000000-0005-0000-0000-000028AF0000}"/>
    <cellStyle name="Normal 4 3 3 2 2 2 2 4" xfId="23167" xr:uid="{00000000-0005-0000-0000-0000A7500000}"/>
    <cellStyle name="Normal 4 3 3 2 2 2 2 4 2" xfId="45606" xr:uid="{00000000-0005-0000-0000-000029AF0000}"/>
    <cellStyle name="Normal 4 3 3 2 2 2 2 5" xfId="23168" xr:uid="{00000000-0005-0000-0000-0000A8500000}"/>
    <cellStyle name="Normal 4 3 3 2 2 2 2 5 2" xfId="45607" xr:uid="{00000000-0005-0000-0000-00002AAF0000}"/>
    <cellStyle name="Normal 4 3 3 2 2 2 2 6" xfId="28799" xr:uid="{00000000-0005-0000-0000-000023AF0000}"/>
    <cellStyle name="Normal 4 3 3 2 2 2 3" xfId="7152" xr:uid="{00000000-0005-0000-0000-0000A9500000}"/>
    <cellStyle name="Normal 4 3 3 2 2 2 3 2" xfId="23169" xr:uid="{00000000-0005-0000-0000-0000AA500000}"/>
    <cellStyle name="Normal 4 3 3 2 2 2 3 2 2" xfId="45608" xr:uid="{00000000-0005-0000-0000-00002CAF0000}"/>
    <cellStyle name="Normal 4 3 3 2 2 2 3 3" xfId="23170" xr:uid="{00000000-0005-0000-0000-0000AB500000}"/>
    <cellStyle name="Normal 4 3 3 2 2 2 3 3 2" xfId="45609" xr:uid="{00000000-0005-0000-0000-00002DAF0000}"/>
    <cellStyle name="Normal 4 3 3 2 2 2 3 4" xfId="23171" xr:uid="{00000000-0005-0000-0000-0000AC500000}"/>
    <cellStyle name="Normal 4 3 3 2 2 2 3 4 2" xfId="45610" xr:uid="{00000000-0005-0000-0000-00002EAF0000}"/>
    <cellStyle name="Normal 4 3 3 2 2 2 3 5" xfId="30630" xr:uid="{00000000-0005-0000-0000-00002BAF0000}"/>
    <cellStyle name="Normal 4 3 3 2 2 2 4" xfId="9753" xr:uid="{00000000-0005-0000-0000-0000AD500000}"/>
    <cellStyle name="Normal 4 3 3 2 2 2 4 2" xfId="23172" xr:uid="{00000000-0005-0000-0000-0000AE500000}"/>
    <cellStyle name="Normal 4 3 3 2 2 2 4 2 2" xfId="45611" xr:uid="{00000000-0005-0000-0000-000030AF0000}"/>
    <cellStyle name="Normal 4 3 3 2 2 2 4 3" xfId="23173" xr:uid="{00000000-0005-0000-0000-0000AF500000}"/>
    <cellStyle name="Normal 4 3 3 2 2 2 4 3 2" xfId="45612" xr:uid="{00000000-0005-0000-0000-000031AF0000}"/>
    <cellStyle name="Normal 4 3 3 2 2 2 4 4" xfId="23174" xr:uid="{00000000-0005-0000-0000-0000B0500000}"/>
    <cellStyle name="Normal 4 3 3 2 2 2 4 4 2" xfId="45613" xr:uid="{00000000-0005-0000-0000-000032AF0000}"/>
    <cellStyle name="Normal 4 3 3 2 2 2 4 5" xfId="32402" xr:uid="{00000000-0005-0000-0000-00002FAF0000}"/>
    <cellStyle name="Normal 4 3 3 2 2 2 5" xfId="23175" xr:uid="{00000000-0005-0000-0000-0000B1500000}"/>
    <cellStyle name="Normal 4 3 3 2 2 2 5 2" xfId="45614" xr:uid="{00000000-0005-0000-0000-000033AF0000}"/>
    <cellStyle name="Normal 4 3 3 2 2 2 6" xfId="23176" xr:uid="{00000000-0005-0000-0000-0000B2500000}"/>
    <cellStyle name="Normal 4 3 3 2 2 2 6 2" xfId="45615" xr:uid="{00000000-0005-0000-0000-000034AF0000}"/>
    <cellStyle name="Normal 4 3 3 2 2 2 7" xfId="23177" xr:uid="{00000000-0005-0000-0000-0000B3500000}"/>
    <cellStyle name="Normal 4 3 3 2 2 2 7 2" xfId="45616" xr:uid="{00000000-0005-0000-0000-000035AF0000}"/>
    <cellStyle name="Normal 4 3 3 2 2 2 8" xfId="28798" xr:uid="{00000000-0005-0000-0000-000022AF0000}"/>
    <cellStyle name="Normal 4 3 3 2 2 3" xfId="3751" xr:uid="{00000000-0005-0000-0000-0000B4500000}"/>
    <cellStyle name="Normal 4 3 3 2 2 3 2" xfId="3752" xr:uid="{00000000-0005-0000-0000-0000B5500000}"/>
    <cellStyle name="Normal 4 3 3 2 2 3 2 2" xfId="7155" xr:uid="{00000000-0005-0000-0000-0000B6500000}"/>
    <cellStyle name="Normal 4 3 3 2 2 3 2 2 2" xfId="23178" xr:uid="{00000000-0005-0000-0000-0000B7500000}"/>
    <cellStyle name="Normal 4 3 3 2 2 3 2 2 2 2" xfId="45617" xr:uid="{00000000-0005-0000-0000-000039AF0000}"/>
    <cellStyle name="Normal 4 3 3 2 2 3 2 2 3" xfId="23179" xr:uid="{00000000-0005-0000-0000-0000B8500000}"/>
    <cellStyle name="Normal 4 3 3 2 2 3 2 2 3 2" xfId="45618" xr:uid="{00000000-0005-0000-0000-00003AAF0000}"/>
    <cellStyle name="Normal 4 3 3 2 2 3 2 2 4" xfId="23180" xr:uid="{00000000-0005-0000-0000-0000B9500000}"/>
    <cellStyle name="Normal 4 3 3 2 2 3 2 2 4 2" xfId="45619" xr:uid="{00000000-0005-0000-0000-00003BAF0000}"/>
    <cellStyle name="Normal 4 3 3 2 2 3 2 2 5" xfId="30633" xr:uid="{00000000-0005-0000-0000-000038AF0000}"/>
    <cellStyle name="Normal 4 3 3 2 2 3 2 3" xfId="9756" xr:uid="{00000000-0005-0000-0000-0000BA500000}"/>
    <cellStyle name="Normal 4 3 3 2 2 3 2 3 2" xfId="32405" xr:uid="{00000000-0005-0000-0000-00003CAF0000}"/>
    <cellStyle name="Normal 4 3 3 2 2 3 2 4" xfId="23181" xr:uid="{00000000-0005-0000-0000-0000BB500000}"/>
    <cellStyle name="Normal 4 3 3 2 2 3 2 4 2" xfId="45620" xr:uid="{00000000-0005-0000-0000-00003DAF0000}"/>
    <cellStyle name="Normal 4 3 3 2 2 3 2 5" xfId="23182" xr:uid="{00000000-0005-0000-0000-0000BC500000}"/>
    <cellStyle name="Normal 4 3 3 2 2 3 2 5 2" xfId="45621" xr:uid="{00000000-0005-0000-0000-00003EAF0000}"/>
    <cellStyle name="Normal 4 3 3 2 2 3 2 6" xfId="28801" xr:uid="{00000000-0005-0000-0000-000037AF0000}"/>
    <cellStyle name="Normal 4 3 3 2 2 3 3" xfId="7154" xr:uid="{00000000-0005-0000-0000-0000BD500000}"/>
    <cellStyle name="Normal 4 3 3 2 2 3 3 2" xfId="23183" xr:uid="{00000000-0005-0000-0000-0000BE500000}"/>
    <cellStyle name="Normal 4 3 3 2 2 3 3 2 2" xfId="45622" xr:uid="{00000000-0005-0000-0000-000040AF0000}"/>
    <cellStyle name="Normal 4 3 3 2 2 3 3 3" xfId="23184" xr:uid="{00000000-0005-0000-0000-0000BF500000}"/>
    <cellStyle name="Normal 4 3 3 2 2 3 3 3 2" xfId="45623" xr:uid="{00000000-0005-0000-0000-000041AF0000}"/>
    <cellStyle name="Normal 4 3 3 2 2 3 3 4" xfId="23185" xr:uid="{00000000-0005-0000-0000-0000C0500000}"/>
    <cellStyle name="Normal 4 3 3 2 2 3 3 4 2" xfId="45624" xr:uid="{00000000-0005-0000-0000-000042AF0000}"/>
    <cellStyle name="Normal 4 3 3 2 2 3 3 5" xfId="30632" xr:uid="{00000000-0005-0000-0000-00003FAF0000}"/>
    <cellStyle name="Normal 4 3 3 2 2 3 4" xfId="9755" xr:uid="{00000000-0005-0000-0000-0000C1500000}"/>
    <cellStyle name="Normal 4 3 3 2 2 3 4 2" xfId="32404" xr:uid="{00000000-0005-0000-0000-000043AF0000}"/>
    <cellStyle name="Normal 4 3 3 2 2 3 5" xfId="23186" xr:uid="{00000000-0005-0000-0000-0000C2500000}"/>
    <cellStyle name="Normal 4 3 3 2 2 3 5 2" xfId="45625" xr:uid="{00000000-0005-0000-0000-000044AF0000}"/>
    <cellStyle name="Normal 4 3 3 2 2 3 6" xfId="23187" xr:uid="{00000000-0005-0000-0000-0000C3500000}"/>
    <cellStyle name="Normal 4 3 3 2 2 3 6 2" xfId="45626" xr:uid="{00000000-0005-0000-0000-000045AF0000}"/>
    <cellStyle name="Normal 4 3 3 2 2 3 7" xfId="28800" xr:uid="{00000000-0005-0000-0000-000036AF0000}"/>
    <cellStyle name="Normal 4 3 3 2 2 4" xfId="3753" xr:uid="{00000000-0005-0000-0000-0000C4500000}"/>
    <cellStyle name="Normal 4 3 3 2 2 4 2" xfId="7156" xr:uid="{00000000-0005-0000-0000-0000C5500000}"/>
    <cellStyle name="Normal 4 3 3 2 2 4 2 2" xfId="23188" xr:uid="{00000000-0005-0000-0000-0000C6500000}"/>
    <cellStyle name="Normal 4 3 3 2 2 4 2 2 2" xfId="45627" xr:uid="{00000000-0005-0000-0000-000048AF0000}"/>
    <cellStyle name="Normal 4 3 3 2 2 4 2 3" xfId="23189" xr:uid="{00000000-0005-0000-0000-0000C7500000}"/>
    <cellStyle name="Normal 4 3 3 2 2 4 2 3 2" xfId="45628" xr:uid="{00000000-0005-0000-0000-000049AF0000}"/>
    <cellStyle name="Normal 4 3 3 2 2 4 2 4" xfId="23190" xr:uid="{00000000-0005-0000-0000-0000C8500000}"/>
    <cellStyle name="Normal 4 3 3 2 2 4 2 4 2" xfId="45629" xr:uid="{00000000-0005-0000-0000-00004AAF0000}"/>
    <cellStyle name="Normal 4 3 3 2 2 4 2 5" xfId="30634" xr:uid="{00000000-0005-0000-0000-000047AF0000}"/>
    <cellStyle name="Normal 4 3 3 2 2 4 3" xfId="9757" xr:uid="{00000000-0005-0000-0000-0000C9500000}"/>
    <cellStyle name="Normal 4 3 3 2 2 4 3 2" xfId="32406" xr:uid="{00000000-0005-0000-0000-00004BAF0000}"/>
    <cellStyle name="Normal 4 3 3 2 2 4 4" xfId="23191" xr:uid="{00000000-0005-0000-0000-0000CA500000}"/>
    <cellStyle name="Normal 4 3 3 2 2 4 4 2" xfId="45630" xr:uid="{00000000-0005-0000-0000-00004CAF0000}"/>
    <cellStyle name="Normal 4 3 3 2 2 4 5" xfId="23192" xr:uid="{00000000-0005-0000-0000-0000CB500000}"/>
    <cellStyle name="Normal 4 3 3 2 2 4 5 2" xfId="45631" xr:uid="{00000000-0005-0000-0000-00004DAF0000}"/>
    <cellStyle name="Normal 4 3 3 2 2 4 6" xfId="28802" xr:uid="{00000000-0005-0000-0000-000046AF0000}"/>
    <cellStyle name="Normal 4 3 3 2 2 5" xfId="3754" xr:uid="{00000000-0005-0000-0000-0000CC500000}"/>
    <cellStyle name="Normal 4 3 3 2 2 5 2" xfId="7157" xr:uid="{00000000-0005-0000-0000-0000CD500000}"/>
    <cellStyle name="Normal 4 3 3 2 2 5 2 2" xfId="23193" xr:uid="{00000000-0005-0000-0000-0000CE500000}"/>
    <cellStyle name="Normal 4 3 3 2 2 5 2 2 2" xfId="45632" xr:uid="{00000000-0005-0000-0000-000050AF0000}"/>
    <cellStyle name="Normal 4 3 3 2 2 5 2 3" xfId="23194" xr:uid="{00000000-0005-0000-0000-0000CF500000}"/>
    <cellStyle name="Normal 4 3 3 2 2 5 2 3 2" xfId="45633" xr:uid="{00000000-0005-0000-0000-000051AF0000}"/>
    <cellStyle name="Normal 4 3 3 2 2 5 2 4" xfId="23195" xr:uid="{00000000-0005-0000-0000-0000D0500000}"/>
    <cellStyle name="Normal 4 3 3 2 2 5 2 4 2" xfId="45634" xr:uid="{00000000-0005-0000-0000-000052AF0000}"/>
    <cellStyle name="Normal 4 3 3 2 2 5 2 5" xfId="30635" xr:uid="{00000000-0005-0000-0000-00004FAF0000}"/>
    <cellStyle name="Normal 4 3 3 2 2 5 3" xfId="9758" xr:uid="{00000000-0005-0000-0000-0000D1500000}"/>
    <cellStyle name="Normal 4 3 3 2 2 5 3 2" xfId="32407" xr:uid="{00000000-0005-0000-0000-000053AF0000}"/>
    <cellStyle name="Normal 4 3 3 2 2 5 4" xfId="23196" xr:uid="{00000000-0005-0000-0000-0000D2500000}"/>
    <cellStyle name="Normal 4 3 3 2 2 5 4 2" xfId="45635" xr:uid="{00000000-0005-0000-0000-000054AF0000}"/>
    <cellStyle name="Normal 4 3 3 2 2 5 5" xfId="23197" xr:uid="{00000000-0005-0000-0000-0000D3500000}"/>
    <cellStyle name="Normal 4 3 3 2 2 5 5 2" xfId="45636" xr:uid="{00000000-0005-0000-0000-000055AF0000}"/>
    <cellStyle name="Normal 4 3 3 2 2 5 6" xfId="28803" xr:uid="{00000000-0005-0000-0000-00004EAF0000}"/>
    <cellStyle name="Normal 4 3 3 2 2 6" xfId="7151" xr:uid="{00000000-0005-0000-0000-0000D4500000}"/>
    <cellStyle name="Normal 4 3 3 2 2 6 2" xfId="23198" xr:uid="{00000000-0005-0000-0000-0000D5500000}"/>
    <cellStyle name="Normal 4 3 3 2 2 6 2 2" xfId="45637" xr:uid="{00000000-0005-0000-0000-000057AF0000}"/>
    <cellStyle name="Normal 4 3 3 2 2 6 3" xfId="23199" xr:uid="{00000000-0005-0000-0000-0000D6500000}"/>
    <cellStyle name="Normal 4 3 3 2 2 6 3 2" xfId="45638" xr:uid="{00000000-0005-0000-0000-000058AF0000}"/>
    <cellStyle name="Normal 4 3 3 2 2 6 4" xfId="23200" xr:uid="{00000000-0005-0000-0000-0000D7500000}"/>
    <cellStyle name="Normal 4 3 3 2 2 6 4 2" xfId="45639" xr:uid="{00000000-0005-0000-0000-000059AF0000}"/>
    <cellStyle name="Normal 4 3 3 2 2 6 5" xfId="30629" xr:uid="{00000000-0005-0000-0000-000056AF0000}"/>
    <cellStyle name="Normal 4 3 3 2 2 7" xfId="9752" xr:uid="{00000000-0005-0000-0000-0000D8500000}"/>
    <cellStyle name="Normal 4 3 3 2 2 7 2" xfId="23201" xr:uid="{00000000-0005-0000-0000-0000D9500000}"/>
    <cellStyle name="Normal 4 3 3 2 2 7 2 2" xfId="45640" xr:uid="{00000000-0005-0000-0000-00005BAF0000}"/>
    <cellStyle name="Normal 4 3 3 2 2 7 3" xfId="23202" xr:uid="{00000000-0005-0000-0000-0000DA500000}"/>
    <cellStyle name="Normal 4 3 3 2 2 7 3 2" xfId="45641" xr:uid="{00000000-0005-0000-0000-00005CAF0000}"/>
    <cellStyle name="Normal 4 3 3 2 2 7 4" xfId="23203" xr:uid="{00000000-0005-0000-0000-0000DB500000}"/>
    <cellStyle name="Normal 4 3 3 2 2 7 4 2" xfId="45642" xr:uid="{00000000-0005-0000-0000-00005DAF0000}"/>
    <cellStyle name="Normal 4 3 3 2 2 7 5" xfId="32401" xr:uid="{00000000-0005-0000-0000-00005AAF0000}"/>
    <cellStyle name="Normal 4 3 3 2 2 8" xfId="23204" xr:uid="{00000000-0005-0000-0000-0000DC500000}"/>
    <cellStyle name="Normal 4 3 3 2 2 8 2" xfId="45643" xr:uid="{00000000-0005-0000-0000-00005EAF0000}"/>
    <cellStyle name="Normal 4 3 3 2 2 9" xfId="23205" xr:uid="{00000000-0005-0000-0000-0000DD500000}"/>
    <cellStyle name="Normal 4 3 3 2 2 9 2" xfId="45644" xr:uid="{00000000-0005-0000-0000-00005FAF0000}"/>
    <cellStyle name="Normal 4 3 3 2 3" xfId="3755" xr:uid="{00000000-0005-0000-0000-0000DE500000}"/>
    <cellStyle name="Normal 4 3 3 2 3 2" xfId="3756" xr:uid="{00000000-0005-0000-0000-0000DF500000}"/>
    <cellStyle name="Normal 4 3 3 2 3 2 2" xfId="7159" xr:uid="{00000000-0005-0000-0000-0000E0500000}"/>
    <cellStyle name="Normal 4 3 3 2 3 2 2 2" xfId="23206" xr:uid="{00000000-0005-0000-0000-0000E1500000}"/>
    <cellStyle name="Normal 4 3 3 2 3 2 2 2 2" xfId="45645" xr:uid="{00000000-0005-0000-0000-000063AF0000}"/>
    <cellStyle name="Normal 4 3 3 2 3 2 2 3" xfId="23207" xr:uid="{00000000-0005-0000-0000-0000E2500000}"/>
    <cellStyle name="Normal 4 3 3 2 3 2 2 3 2" xfId="45646" xr:uid="{00000000-0005-0000-0000-000064AF0000}"/>
    <cellStyle name="Normal 4 3 3 2 3 2 2 4" xfId="23208" xr:uid="{00000000-0005-0000-0000-0000E3500000}"/>
    <cellStyle name="Normal 4 3 3 2 3 2 2 4 2" xfId="45647" xr:uid="{00000000-0005-0000-0000-000065AF0000}"/>
    <cellStyle name="Normal 4 3 3 2 3 2 2 5" xfId="30637" xr:uid="{00000000-0005-0000-0000-000062AF0000}"/>
    <cellStyle name="Normal 4 3 3 2 3 2 3" xfId="9760" xr:uid="{00000000-0005-0000-0000-0000E4500000}"/>
    <cellStyle name="Normal 4 3 3 2 3 2 3 2" xfId="23209" xr:uid="{00000000-0005-0000-0000-0000E5500000}"/>
    <cellStyle name="Normal 4 3 3 2 3 2 3 2 2" xfId="45648" xr:uid="{00000000-0005-0000-0000-000067AF0000}"/>
    <cellStyle name="Normal 4 3 3 2 3 2 3 3" xfId="23210" xr:uid="{00000000-0005-0000-0000-0000E6500000}"/>
    <cellStyle name="Normal 4 3 3 2 3 2 3 3 2" xfId="45649" xr:uid="{00000000-0005-0000-0000-000068AF0000}"/>
    <cellStyle name="Normal 4 3 3 2 3 2 3 4" xfId="23211" xr:uid="{00000000-0005-0000-0000-0000E7500000}"/>
    <cellStyle name="Normal 4 3 3 2 3 2 3 4 2" xfId="45650" xr:uid="{00000000-0005-0000-0000-000069AF0000}"/>
    <cellStyle name="Normal 4 3 3 2 3 2 3 5" xfId="32409" xr:uid="{00000000-0005-0000-0000-000066AF0000}"/>
    <cellStyle name="Normal 4 3 3 2 3 2 4" xfId="23212" xr:uid="{00000000-0005-0000-0000-0000E8500000}"/>
    <cellStyle name="Normal 4 3 3 2 3 2 4 2" xfId="45651" xr:uid="{00000000-0005-0000-0000-00006AAF0000}"/>
    <cellStyle name="Normal 4 3 3 2 3 2 5" xfId="23213" xr:uid="{00000000-0005-0000-0000-0000E9500000}"/>
    <cellStyle name="Normal 4 3 3 2 3 2 5 2" xfId="45652" xr:uid="{00000000-0005-0000-0000-00006BAF0000}"/>
    <cellStyle name="Normal 4 3 3 2 3 2 6" xfId="23214" xr:uid="{00000000-0005-0000-0000-0000EA500000}"/>
    <cellStyle name="Normal 4 3 3 2 3 2 6 2" xfId="45653" xr:uid="{00000000-0005-0000-0000-00006CAF0000}"/>
    <cellStyle name="Normal 4 3 3 2 3 2 7" xfId="28805" xr:uid="{00000000-0005-0000-0000-000061AF0000}"/>
    <cellStyle name="Normal 4 3 3 2 3 3" xfId="7158" xr:uid="{00000000-0005-0000-0000-0000EB500000}"/>
    <cellStyle name="Normal 4 3 3 2 3 3 2" xfId="23215" xr:uid="{00000000-0005-0000-0000-0000EC500000}"/>
    <cellStyle name="Normal 4 3 3 2 3 3 2 2" xfId="45654" xr:uid="{00000000-0005-0000-0000-00006EAF0000}"/>
    <cellStyle name="Normal 4 3 3 2 3 3 3" xfId="23216" xr:uid="{00000000-0005-0000-0000-0000ED500000}"/>
    <cellStyle name="Normal 4 3 3 2 3 3 3 2" xfId="45655" xr:uid="{00000000-0005-0000-0000-00006FAF0000}"/>
    <cellStyle name="Normal 4 3 3 2 3 3 4" xfId="23217" xr:uid="{00000000-0005-0000-0000-0000EE500000}"/>
    <cellStyle name="Normal 4 3 3 2 3 3 4 2" xfId="45656" xr:uid="{00000000-0005-0000-0000-000070AF0000}"/>
    <cellStyle name="Normal 4 3 3 2 3 3 5" xfId="30636" xr:uid="{00000000-0005-0000-0000-00006DAF0000}"/>
    <cellStyle name="Normal 4 3 3 2 3 4" xfId="9759" xr:uid="{00000000-0005-0000-0000-0000EF500000}"/>
    <cellStyle name="Normal 4 3 3 2 3 4 2" xfId="23218" xr:uid="{00000000-0005-0000-0000-0000F0500000}"/>
    <cellStyle name="Normal 4 3 3 2 3 4 2 2" xfId="45657" xr:uid="{00000000-0005-0000-0000-000072AF0000}"/>
    <cellStyle name="Normal 4 3 3 2 3 4 3" xfId="23219" xr:uid="{00000000-0005-0000-0000-0000F1500000}"/>
    <cellStyle name="Normal 4 3 3 2 3 4 3 2" xfId="45658" xr:uid="{00000000-0005-0000-0000-000073AF0000}"/>
    <cellStyle name="Normal 4 3 3 2 3 4 4" xfId="23220" xr:uid="{00000000-0005-0000-0000-0000F2500000}"/>
    <cellStyle name="Normal 4 3 3 2 3 4 4 2" xfId="45659" xr:uid="{00000000-0005-0000-0000-000074AF0000}"/>
    <cellStyle name="Normal 4 3 3 2 3 4 5" xfId="32408" xr:uid="{00000000-0005-0000-0000-000071AF0000}"/>
    <cellStyle name="Normal 4 3 3 2 3 5" xfId="23221" xr:uid="{00000000-0005-0000-0000-0000F3500000}"/>
    <cellStyle name="Normal 4 3 3 2 3 5 2" xfId="45660" xr:uid="{00000000-0005-0000-0000-000075AF0000}"/>
    <cellStyle name="Normal 4 3 3 2 3 6" xfId="23222" xr:uid="{00000000-0005-0000-0000-0000F4500000}"/>
    <cellStyle name="Normal 4 3 3 2 3 6 2" xfId="45661" xr:uid="{00000000-0005-0000-0000-000076AF0000}"/>
    <cellStyle name="Normal 4 3 3 2 3 7" xfId="23223" xr:uid="{00000000-0005-0000-0000-0000F5500000}"/>
    <cellStyle name="Normal 4 3 3 2 3 7 2" xfId="45662" xr:uid="{00000000-0005-0000-0000-000077AF0000}"/>
    <cellStyle name="Normal 4 3 3 2 3 8" xfId="28804" xr:uid="{00000000-0005-0000-0000-000060AF0000}"/>
    <cellStyle name="Normal 4 3 3 2 4" xfId="3757" xr:uid="{00000000-0005-0000-0000-0000F6500000}"/>
    <cellStyle name="Normal 4 3 3 2 4 2" xfId="3758" xr:uid="{00000000-0005-0000-0000-0000F7500000}"/>
    <cellStyle name="Normal 4 3 3 2 4 2 2" xfId="7161" xr:uid="{00000000-0005-0000-0000-0000F8500000}"/>
    <cellStyle name="Normal 4 3 3 2 4 2 2 2" xfId="23224" xr:uid="{00000000-0005-0000-0000-0000F9500000}"/>
    <cellStyle name="Normal 4 3 3 2 4 2 2 2 2" xfId="45663" xr:uid="{00000000-0005-0000-0000-00007BAF0000}"/>
    <cellStyle name="Normal 4 3 3 2 4 2 2 3" xfId="23225" xr:uid="{00000000-0005-0000-0000-0000FA500000}"/>
    <cellStyle name="Normal 4 3 3 2 4 2 2 3 2" xfId="45664" xr:uid="{00000000-0005-0000-0000-00007CAF0000}"/>
    <cellStyle name="Normal 4 3 3 2 4 2 2 4" xfId="23226" xr:uid="{00000000-0005-0000-0000-0000FB500000}"/>
    <cellStyle name="Normal 4 3 3 2 4 2 2 4 2" xfId="45665" xr:uid="{00000000-0005-0000-0000-00007DAF0000}"/>
    <cellStyle name="Normal 4 3 3 2 4 2 2 5" xfId="30639" xr:uid="{00000000-0005-0000-0000-00007AAF0000}"/>
    <cellStyle name="Normal 4 3 3 2 4 2 3" xfId="9762" xr:uid="{00000000-0005-0000-0000-0000FC500000}"/>
    <cellStyle name="Normal 4 3 3 2 4 2 3 2" xfId="23227" xr:uid="{00000000-0005-0000-0000-0000FD500000}"/>
    <cellStyle name="Normal 4 3 3 2 4 2 3 2 2" xfId="45666" xr:uid="{00000000-0005-0000-0000-00007FAF0000}"/>
    <cellStyle name="Normal 4 3 3 2 4 2 3 3" xfId="23228" xr:uid="{00000000-0005-0000-0000-0000FE500000}"/>
    <cellStyle name="Normal 4 3 3 2 4 2 3 3 2" xfId="45667" xr:uid="{00000000-0005-0000-0000-000080AF0000}"/>
    <cellStyle name="Normal 4 3 3 2 4 2 3 4" xfId="23229" xr:uid="{00000000-0005-0000-0000-0000FF500000}"/>
    <cellStyle name="Normal 4 3 3 2 4 2 3 4 2" xfId="45668" xr:uid="{00000000-0005-0000-0000-000081AF0000}"/>
    <cellStyle name="Normal 4 3 3 2 4 2 3 5" xfId="32411" xr:uid="{00000000-0005-0000-0000-00007EAF0000}"/>
    <cellStyle name="Normal 4 3 3 2 4 2 4" xfId="23230" xr:uid="{00000000-0005-0000-0000-000000510000}"/>
    <cellStyle name="Normal 4 3 3 2 4 2 4 2" xfId="45669" xr:uid="{00000000-0005-0000-0000-000082AF0000}"/>
    <cellStyle name="Normal 4 3 3 2 4 2 5" xfId="23231" xr:uid="{00000000-0005-0000-0000-000001510000}"/>
    <cellStyle name="Normal 4 3 3 2 4 2 5 2" xfId="45670" xr:uid="{00000000-0005-0000-0000-000083AF0000}"/>
    <cellStyle name="Normal 4 3 3 2 4 2 6" xfId="23232" xr:uid="{00000000-0005-0000-0000-000002510000}"/>
    <cellStyle name="Normal 4 3 3 2 4 2 6 2" xfId="45671" xr:uid="{00000000-0005-0000-0000-000084AF0000}"/>
    <cellStyle name="Normal 4 3 3 2 4 2 7" xfId="28807" xr:uid="{00000000-0005-0000-0000-000079AF0000}"/>
    <cellStyle name="Normal 4 3 3 2 4 3" xfId="7160" xr:uid="{00000000-0005-0000-0000-000003510000}"/>
    <cellStyle name="Normal 4 3 3 2 4 3 2" xfId="23233" xr:uid="{00000000-0005-0000-0000-000004510000}"/>
    <cellStyle name="Normal 4 3 3 2 4 3 2 2" xfId="45672" xr:uid="{00000000-0005-0000-0000-000086AF0000}"/>
    <cellStyle name="Normal 4 3 3 2 4 3 3" xfId="23234" xr:uid="{00000000-0005-0000-0000-000005510000}"/>
    <cellStyle name="Normal 4 3 3 2 4 3 3 2" xfId="45673" xr:uid="{00000000-0005-0000-0000-000087AF0000}"/>
    <cellStyle name="Normal 4 3 3 2 4 3 4" xfId="23235" xr:uid="{00000000-0005-0000-0000-000006510000}"/>
    <cellStyle name="Normal 4 3 3 2 4 3 4 2" xfId="45674" xr:uid="{00000000-0005-0000-0000-000088AF0000}"/>
    <cellStyle name="Normal 4 3 3 2 4 3 5" xfId="30638" xr:uid="{00000000-0005-0000-0000-000085AF0000}"/>
    <cellStyle name="Normal 4 3 3 2 4 4" xfId="9761" xr:uid="{00000000-0005-0000-0000-000007510000}"/>
    <cellStyle name="Normal 4 3 3 2 4 4 2" xfId="23236" xr:uid="{00000000-0005-0000-0000-000008510000}"/>
    <cellStyle name="Normal 4 3 3 2 4 4 2 2" xfId="45675" xr:uid="{00000000-0005-0000-0000-00008AAF0000}"/>
    <cellStyle name="Normal 4 3 3 2 4 4 3" xfId="23237" xr:uid="{00000000-0005-0000-0000-000009510000}"/>
    <cellStyle name="Normal 4 3 3 2 4 4 3 2" xfId="45676" xr:uid="{00000000-0005-0000-0000-00008BAF0000}"/>
    <cellStyle name="Normal 4 3 3 2 4 4 4" xfId="23238" xr:uid="{00000000-0005-0000-0000-00000A510000}"/>
    <cellStyle name="Normal 4 3 3 2 4 4 4 2" xfId="45677" xr:uid="{00000000-0005-0000-0000-00008CAF0000}"/>
    <cellStyle name="Normal 4 3 3 2 4 4 5" xfId="32410" xr:uid="{00000000-0005-0000-0000-000089AF0000}"/>
    <cellStyle name="Normal 4 3 3 2 4 5" xfId="23239" xr:uid="{00000000-0005-0000-0000-00000B510000}"/>
    <cellStyle name="Normal 4 3 3 2 4 5 2" xfId="45678" xr:uid="{00000000-0005-0000-0000-00008DAF0000}"/>
    <cellStyle name="Normal 4 3 3 2 4 6" xfId="23240" xr:uid="{00000000-0005-0000-0000-00000C510000}"/>
    <cellStyle name="Normal 4 3 3 2 4 6 2" xfId="45679" xr:uid="{00000000-0005-0000-0000-00008EAF0000}"/>
    <cellStyle name="Normal 4 3 3 2 4 7" xfId="23241" xr:uid="{00000000-0005-0000-0000-00000D510000}"/>
    <cellStyle name="Normal 4 3 3 2 4 7 2" xfId="45680" xr:uid="{00000000-0005-0000-0000-00008FAF0000}"/>
    <cellStyle name="Normal 4 3 3 2 4 8" xfId="28806" xr:uid="{00000000-0005-0000-0000-000078AF0000}"/>
    <cellStyle name="Normal 4 3 3 2 5" xfId="3759" xr:uid="{00000000-0005-0000-0000-00000E510000}"/>
    <cellStyle name="Normal 4 3 3 2 5 2" xfId="3760" xr:uid="{00000000-0005-0000-0000-00000F510000}"/>
    <cellStyle name="Normal 4 3 3 2 5 2 2" xfId="7163" xr:uid="{00000000-0005-0000-0000-000010510000}"/>
    <cellStyle name="Normal 4 3 3 2 5 2 2 2" xfId="23242" xr:uid="{00000000-0005-0000-0000-000011510000}"/>
    <cellStyle name="Normal 4 3 3 2 5 2 2 2 2" xfId="45681" xr:uid="{00000000-0005-0000-0000-000093AF0000}"/>
    <cellStyle name="Normal 4 3 3 2 5 2 2 3" xfId="23243" xr:uid="{00000000-0005-0000-0000-000012510000}"/>
    <cellStyle name="Normal 4 3 3 2 5 2 2 3 2" xfId="45682" xr:uid="{00000000-0005-0000-0000-000094AF0000}"/>
    <cellStyle name="Normal 4 3 3 2 5 2 2 4" xfId="23244" xr:uid="{00000000-0005-0000-0000-000013510000}"/>
    <cellStyle name="Normal 4 3 3 2 5 2 2 4 2" xfId="45683" xr:uid="{00000000-0005-0000-0000-000095AF0000}"/>
    <cellStyle name="Normal 4 3 3 2 5 2 2 5" xfId="30641" xr:uid="{00000000-0005-0000-0000-000092AF0000}"/>
    <cellStyle name="Normal 4 3 3 2 5 2 3" xfId="9764" xr:uid="{00000000-0005-0000-0000-000014510000}"/>
    <cellStyle name="Normal 4 3 3 2 5 2 3 2" xfId="32413" xr:uid="{00000000-0005-0000-0000-000096AF0000}"/>
    <cellStyle name="Normal 4 3 3 2 5 2 4" xfId="23245" xr:uid="{00000000-0005-0000-0000-000015510000}"/>
    <cellStyle name="Normal 4 3 3 2 5 2 4 2" xfId="45684" xr:uid="{00000000-0005-0000-0000-000097AF0000}"/>
    <cellStyle name="Normal 4 3 3 2 5 2 5" xfId="23246" xr:uid="{00000000-0005-0000-0000-000016510000}"/>
    <cellStyle name="Normal 4 3 3 2 5 2 5 2" xfId="45685" xr:uid="{00000000-0005-0000-0000-000098AF0000}"/>
    <cellStyle name="Normal 4 3 3 2 5 2 6" xfId="28809" xr:uid="{00000000-0005-0000-0000-000091AF0000}"/>
    <cellStyle name="Normal 4 3 3 2 5 3" xfId="7162" xr:uid="{00000000-0005-0000-0000-000017510000}"/>
    <cellStyle name="Normal 4 3 3 2 5 3 2" xfId="23247" xr:uid="{00000000-0005-0000-0000-000018510000}"/>
    <cellStyle name="Normal 4 3 3 2 5 3 2 2" xfId="45686" xr:uid="{00000000-0005-0000-0000-00009AAF0000}"/>
    <cellStyle name="Normal 4 3 3 2 5 3 3" xfId="23248" xr:uid="{00000000-0005-0000-0000-000019510000}"/>
    <cellStyle name="Normal 4 3 3 2 5 3 3 2" xfId="45687" xr:uid="{00000000-0005-0000-0000-00009BAF0000}"/>
    <cellStyle name="Normal 4 3 3 2 5 3 4" xfId="23249" xr:uid="{00000000-0005-0000-0000-00001A510000}"/>
    <cellStyle name="Normal 4 3 3 2 5 3 4 2" xfId="45688" xr:uid="{00000000-0005-0000-0000-00009CAF0000}"/>
    <cellStyle name="Normal 4 3 3 2 5 3 5" xfId="30640" xr:uid="{00000000-0005-0000-0000-000099AF0000}"/>
    <cellStyle name="Normal 4 3 3 2 5 4" xfId="9763" xr:uid="{00000000-0005-0000-0000-00001B510000}"/>
    <cellStyle name="Normal 4 3 3 2 5 4 2" xfId="23250" xr:uid="{00000000-0005-0000-0000-00001C510000}"/>
    <cellStyle name="Normal 4 3 3 2 5 4 2 2" xfId="45689" xr:uid="{00000000-0005-0000-0000-00009EAF0000}"/>
    <cellStyle name="Normal 4 3 3 2 5 4 3" xfId="23251" xr:uid="{00000000-0005-0000-0000-00001D510000}"/>
    <cellStyle name="Normal 4 3 3 2 5 4 3 2" xfId="45690" xr:uid="{00000000-0005-0000-0000-00009FAF0000}"/>
    <cellStyle name="Normal 4 3 3 2 5 4 4" xfId="23252" xr:uid="{00000000-0005-0000-0000-00001E510000}"/>
    <cellStyle name="Normal 4 3 3 2 5 4 4 2" xfId="45691" xr:uid="{00000000-0005-0000-0000-0000A0AF0000}"/>
    <cellStyle name="Normal 4 3 3 2 5 4 5" xfId="32412" xr:uid="{00000000-0005-0000-0000-00009DAF0000}"/>
    <cellStyle name="Normal 4 3 3 2 5 5" xfId="23253" xr:uid="{00000000-0005-0000-0000-00001F510000}"/>
    <cellStyle name="Normal 4 3 3 2 5 5 2" xfId="45692" xr:uid="{00000000-0005-0000-0000-0000A1AF0000}"/>
    <cellStyle name="Normal 4 3 3 2 5 6" xfId="23254" xr:uid="{00000000-0005-0000-0000-000020510000}"/>
    <cellStyle name="Normal 4 3 3 2 5 6 2" xfId="45693" xr:uid="{00000000-0005-0000-0000-0000A2AF0000}"/>
    <cellStyle name="Normal 4 3 3 2 5 7" xfId="23255" xr:uid="{00000000-0005-0000-0000-000021510000}"/>
    <cellStyle name="Normal 4 3 3 2 5 7 2" xfId="45694" xr:uid="{00000000-0005-0000-0000-0000A3AF0000}"/>
    <cellStyle name="Normal 4 3 3 2 5 8" xfId="28808" xr:uid="{00000000-0005-0000-0000-000090AF0000}"/>
    <cellStyle name="Normal 4 3 3 2 6" xfId="3761" xr:uid="{00000000-0005-0000-0000-000022510000}"/>
    <cellStyle name="Normal 4 3 3 2 6 2" xfId="3762" xr:uid="{00000000-0005-0000-0000-000023510000}"/>
    <cellStyle name="Normal 4 3 3 2 6 2 2" xfId="7165" xr:uid="{00000000-0005-0000-0000-000024510000}"/>
    <cellStyle name="Normal 4 3 3 2 6 2 2 2" xfId="23256" xr:uid="{00000000-0005-0000-0000-000025510000}"/>
    <cellStyle name="Normal 4 3 3 2 6 2 2 2 2" xfId="45695" xr:uid="{00000000-0005-0000-0000-0000A7AF0000}"/>
    <cellStyle name="Normal 4 3 3 2 6 2 2 3" xfId="23257" xr:uid="{00000000-0005-0000-0000-000026510000}"/>
    <cellStyle name="Normal 4 3 3 2 6 2 2 3 2" xfId="45696" xr:uid="{00000000-0005-0000-0000-0000A8AF0000}"/>
    <cellStyle name="Normal 4 3 3 2 6 2 2 4" xfId="23258" xr:uid="{00000000-0005-0000-0000-000027510000}"/>
    <cellStyle name="Normal 4 3 3 2 6 2 2 4 2" xfId="45697" xr:uid="{00000000-0005-0000-0000-0000A9AF0000}"/>
    <cellStyle name="Normal 4 3 3 2 6 2 2 5" xfId="30643" xr:uid="{00000000-0005-0000-0000-0000A6AF0000}"/>
    <cellStyle name="Normal 4 3 3 2 6 2 3" xfId="9766" xr:uid="{00000000-0005-0000-0000-000028510000}"/>
    <cellStyle name="Normal 4 3 3 2 6 2 3 2" xfId="32415" xr:uid="{00000000-0005-0000-0000-0000AAAF0000}"/>
    <cellStyle name="Normal 4 3 3 2 6 2 4" xfId="23259" xr:uid="{00000000-0005-0000-0000-000029510000}"/>
    <cellStyle name="Normal 4 3 3 2 6 2 4 2" xfId="45698" xr:uid="{00000000-0005-0000-0000-0000ABAF0000}"/>
    <cellStyle name="Normal 4 3 3 2 6 2 5" xfId="23260" xr:uid="{00000000-0005-0000-0000-00002A510000}"/>
    <cellStyle name="Normal 4 3 3 2 6 2 5 2" xfId="45699" xr:uid="{00000000-0005-0000-0000-0000ACAF0000}"/>
    <cellStyle name="Normal 4 3 3 2 6 2 6" xfId="28811" xr:uid="{00000000-0005-0000-0000-0000A5AF0000}"/>
    <cellStyle name="Normal 4 3 3 2 6 3" xfId="7164" xr:uid="{00000000-0005-0000-0000-00002B510000}"/>
    <cellStyle name="Normal 4 3 3 2 6 3 2" xfId="23261" xr:uid="{00000000-0005-0000-0000-00002C510000}"/>
    <cellStyle name="Normal 4 3 3 2 6 3 2 2" xfId="45700" xr:uid="{00000000-0005-0000-0000-0000AEAF0000}"/>
    <cellStyle name="Normal 4 3 3 2 6 3 3" xfId="23262" xr:uid="{00000000-0005-0000-0000-00002D510000}"/>
    <cellStyle name="Normal 4 3 3 2 6 3 3 2" xfId="45701" xr:uid="{00000000-0005-0000-0000-0000AFAF0000}"/>
    <cellStyle name="Normal 4 3 3 2 6 3 4" xfId="23263" xr:uid="{00000000-0005-0000-0000-00002E510000}"/>
    <cellStyle name="Normal 4 3 3 2 6 3 4 2" xfId="45702" xr:uid="{00000000-0005-0000-0000-0000B0AF0000}"/>
    <cellStyle name="Normal 4 3 3 2 6 3 5" xfId="30642" xr:uid="{00000000-0005-0000-0000-0000ADAF0000}"/>
    <cellStyle name="Normal 4 3 3 2 6 4" xfId="9765" xr:uid="{00000000-0005-0000-0000-00002F510000}"/>
    <cellStyle name="Normal 4 3 3 2 6 4 2" xfId="32414" xr:uid="{00000000-0005-0000-0000-0000B1AF0000}"/>
    <cellStyle name="Normal 4 3 3 2 6 5" xfId="23264" xr:uid="{00000000-0005-0000-0000-000030510000}"/>
    <cellStyle name="Normal 4 3 3 2 6 5 2" xfId="45703" xr:uid="{00000000-0005-0000-0000-0000B2AF0000}"/>
    <cellStyle name="Normal 4 3 3 2 6 6" xfId="23265" xr:uid="{00000000-0005-0000-0000-000031510000}"/>
    <cellStyle name="Normal 4 3 3 2 6 6 2" xfId="45704" xr:uid="{00000000-0005-0000-0000-0000B3AF0000}"/>
    <cellStyle name="Normal 4 3 3 2 6 7" xfId="28810" xr:uid="{00000000-0005-0000-0000-0000A4AF0000}"/>
    <cellStyle name="Normal 4 3 3 2 7" xfId="3763" xr:uid="{00000000-0005-0000-0000-000032510000}"/>
    <cellStyle name="Normal 4 3 3 2 7 2" xfId="7166" xr:uid="{00000000-0005-0000-0000-000033510000}"/>
    <cellStyle name="Normal 4 3 3 2 7 2 2" xfId="23266" xr:uid="{00000000-0005-0000-0000-000034510000}"/>
    <cellStyle name="Normal 4 3 3 2 7 2 2 2" xfId="45705" xr:uid="{00000000-0005-0000-0000-0000B6AF0000}"/>
    <cellStyle name="Normal 4 3 3 2 7 2 3" xfId="23267" xr:uid="{00000000-0005-0000-0000-000035510000}"/>
    <cellStyle name="Normal 4 3 3 2 7 2 3 2" xfId="45706" xr:uid="{00000000-0005-0000-0000-0000B7AF0000}"/>
    <cellStyle name="Normal 4 3 3 2 7 2 4" xfId="23268" xr:uid="{00000000-0005-0000-0000-000036510000}"/>
    <cellStyle name="Normal 4 3 3 2 7 2 4 2" xfId="45707" xr:uid="{00000000-0005-0000-0000-0000B8AF0000}"/>
    <cellStyle name="Normal 4 3 3 2 7 2 5" xfId="30644" xr:uid="{00000000-0005-0000-0000-0000B5AF0000}"/>
    <cellStyle name="Normal 4 3 3 2 7 3" xfId="9767" xr:uid="{00000000-0005-0000-0000-000037510000}"/>
    <cellStyle name="Normal 4 3 3 2 7 3 2" xfId="32416" xr:uid="{00000000-0005-0000-0000-0000B9AF0000}"/>
    <cellStyle name="Normal 4 3 3 2 7 4" xfId="23269" xr:uid="{00000000-0005-0000-0000-000038510000}"/>
    <cellStyle name="Normal 4 3 3 2 7 4 2" xfId="45708" xr:uid="{00000000-0005-0000-0000-0000BAAF0000}"/>
    <cellStyle name="Normal 4 3 3 2 7 5" xfId="23270" xr:uid="{00000000-0005-0000-0000-000039510000}"/>
    <cellStyle name="Normal 4 3 3 2 7 5 2" xfId="45709" xr:uid="{00000000-0005-0000-0000-0000BBAF0000}"/>
    <cellStyle name="Normal 4 3 3 2 7 6" xfId="28812" xr:uid="{00000000-0005-0000-0000-0000B4AF0000}"/>
    <cellStyle name="Normal 4 3 3 2 8" xfId="3764" xr:uid="{00000000-0005-0000-0000-00003A510000}"/>
    <cellStyle name="Normal 4 3 3 2 8 2" xfId="7167" xr:uid="{00000000-0005-0000-0000-00003B510000}"/>
    <cellStyle name="Normal 4 3 3 2 8 2 2" xfId="23271" xr:uid="{00000000-0005-0000-0000-00003C510000}"/>
    <cellStyle name="Normal 4 3 3 2 8 2 2 2" xfId="45710" xr:uid="{00000000-0005-0000-0000-0000BEAF0000}"/>
    <cellStyle name="Normal 4 3 3 2 8 2 3" xfId="23272" xr:uid="{00000000-0005-0000-0000-00003D510000}"/>
    <cellStyle name="Normal 4 3 3 2 8 2 3 2" xfId="45711" xr:uid="{00000000-0005-0000-0000-0000BFAF0000}"/>
    <cellStyle name="Normal 4 3 3 2 8 2 4" xfId="23273" xr:uid="{00000000-0005-0000-0000-00003E510000}"/>
    <cellStyle name="Normal 4 3 3 2 8 2 4 2" xfId="45712" xr:uid="{00000000-0005-0000-0000-0000C0AF0000}"/>
    <cellStyle name="Normal 4 3 3 2 8 2 5" xfId="30645" xr:uid="{00000000-0005-0000-0000-0000BDAF0000}"/>
    <cellStyle name="Normal 4 3 3 2 8 3" xfId="9768" xr:uid="{00000000-0005-0000-0000-00003F510000}"/>
    <cellStyle name="Normal 4 3 3 2 8 3 2" xfId="32417" xr:uid="{00000000-0005-0000-0000-0000C1AF0000}"/>
    <cellStyle name="Normal 4 3 3 2 8 4" xfId="23274" xr:uid="{00000000-0005-0000-0000-000040510000}"/>
    <cellStyle name="Normal 4 3 3 2 8 4 2" xfId="45713" xr:uid="{00000000-0005-0000-0000-0000C2AF0000}"/>
    <cellStyle name="Normal 4 3 3 2 8 5" xfId="23275" xr:uid="{00000000-0005-0000-0000-000041510000}"/>
    <cellStyle name="Normal 4 3 3 2 8 5 2" xfId="45714" xr:uid="{00000000-0005-0000-0000-0000C3AF0000}"/>
    <cellStyle name="Normal 4 3 3 2 8 6" xfId="28813" xr:uid="{00000000-0005-0000-0000-0000BCAF0000}"/>
    <cellStyle name="Normal 4 3 3 2 9" xfId="7150" xr:uid="{00000000-0005-0000-0000-000042510000}"/>
    <cellStyle name="Normal 4 3 3 2 9 2" xfId="23276" xr:uid="{00000000-0005-0000-0000-000043510000}"/>
    <cellStyle name="Normal 4 3 3 2 9 2 2" xfId="45715" xr:uid="{00000000-0005-0000-0000-0000C5AF0000}"/>
    <cellStyle name="Normal 4 3 3 2 9 3" xfId="23277" xr:uid="{00000000-0005-0000-0000-000044510000}"/>
    <cellStyle name="Normal 4 3 3 2 9 3 2" xfId="45716" xr:uid="{00000000-0005-0000-0000-0000C6AF0000}"/>
    <cellStyle name="Normal 4 3 3 2 9 4" xfId="23278" xr:uid="{00000000-0005-0000-0000-000045510000}"/>
    <cellStyle name="Normal 4 3 3 2 9 4 2" xfId="45717" xr:uid="{00000000-0005-0000-0000-0000C7AF0000}"/>
    <cellStyle name="Normal 4 3 3 2 9 5" xfId="30628" xr:uid="{00000000-0005-0000-0000-0000C4AF0000}"/>
    <cellStyle name="Normal 4 3 3 3" xfId="3765" xr:uid="{00000000-0005-0000-0000-000046510000}"/>
    <cellStyle name="Normal 4 3 3 3 10" xfId="23279" xr:uid="{00000000-0005-0000-0000-000047510000}"/>
    <cellStyle name="Normal 4 3 3 3 10 2" xfId="45718" xr:uid="{00000000-0005-0000-0000-0000C9AF0000}"/>
    <cellStyle name="Normal 4 3 3 3 11" xfId="28814" xr:uid="{00000000-0005-0000-0000-0000C8AF0000}"/>
    <cellStyle name="Normal 4 3 3 3 2" xfId="3766" xr:uid="{00000000-0005-0000-0000-000048510000}"/>
    <cellStyle name="Normal 4 3 3 3 2 2" xfId="3767" xr:uid="{00000000-0005-0000-0000-000049510000}"/>
    <cellStyle name="Normal 4 3 3 3 2 2 2" xfId="7170" xr:uid="{00000000-0005-0000-0000-00004A510000}"/>
    <cellStyle name="Normal 4 3 3 3 2 2 2 2" xfId="23280" xr:uid="{00000000-0005-0000-0000-00004B510000}"/>
    <cellStyle name="Normal 4 3 3 3 2 2 2 2 2" xfId="45719" xr:uid="{00000000-0005-0000-0000-0000CDAF0000}"/>
    <cellStyle name="Normal 4 3 3 3 2 2 2 3" xfId="23281" xr:uid="{00000000-0005-0000-0000-00004C510000}"/>
    <cellStyle name="Normal 4 3 3 3 2 2 2 3 2" xfId="45720" xr:uid="{00000000-0005-0000-0000-0000CEAF0000}"/>
    <cellStyle name="Normal 4 3 3 3 2 2 2 4" xfId="23282" xr:uid="{00000000-0005-0000-0000-00004D510000}"/>
    <cellStyle name="Normal 4 3 3 3 2 2 2 4 2" xfId="45721" xr:uid="{00000000-0005-0000-0000-0000CFAF0000}"/>
    <cellStyle name="Normal 4 3 3 3 2 2 2 5" xfId="30648" xr:uid="{00000000-0005-0000-0000-0000CCAF0000}"/>
    <cellStyle name="Normal 4 3 3 3 2 2 3" xfId="9771" xr:uid="{00000000-0005-0000-0000-00004E510000}"/>
    <cellStyle name="Normal 4 3 3 3 2 2 3 2" xfId="32420" xr:uid="{00000000-0005-0000-0000-0000D0AF0000}"/>
    <cellStyle name="Normal 4 3 3 3 2 2 4" xfId="23283" xr:uid="{00000000-0005-0000-0000-00004F510000}"/>
    <cellStyle name="Normal 4 3 3 3 2 2 4 2" xfId="45722" xr:uid="{00000000-0005-0000-0000-0000D1AF0000}"/>
    <cellStyle name="Normal 4 3 3 3 2 2 5" xfId="23284" xr:uid="{00000000-0005-0000-0000-000050510000}"/>
    <cellStyle name="Normal 4 3 3 3 2 2 5 2" xfId="45723" xr:uid="{00000000-0005-0000-0000-0000D2AF0000}"/>
    <cellStyle name="Normal 4 3 3 3 2 2 6" xfId="28816" xr:uid="{00000000-0005-0000-0000-0000CBAF0000}"/>
    <cellStyle name="Normal 4 3 3 3 2 3" xfId="7169" xr:uid="{00000000-0005-0000-0000-000051510000}"/>
    <cellStyle name="Normal 4 3 3 3 2 3 2" xfId="23285" xr:uid="{00000000-0005-0000-0000-000052510000}"/>
    <cellStyle name="Normal 4 3 3 3 2 3 2 2" xfId="45724" xr:uid="{00000000-0005-0000-0000-0000D4AF0000}"/>
    <cellStyle name="Normal 4 3 3 3 2 3 3" xfId="23286" xr:uid="{00000000-0005-0000-0000-000053510000}"/>
    <cellStyle name="Normal 4 3 3 3 2 3 3 2" xfId="45725" xr:uid="{00000000-0005-0000-0000-0000D5AF0000}"/>
    <cellStyle name="Normal 4 3 3 3 2 3 4" xfId="23287" xr:uid="{00000000-0005-0000-0000-000054510000}"/>
    <cellStyle name="Normal 4 3 3 3 2 3 4 2" xfId="45726" xr:uid="{00000000-0005-0000-0000-0000D6AF0000}"/>
    <cellStyle name="Normal 4 3 3 3 2 3 5" xfId="30647" xr:uid="{00000000-0005-0000-0000-0000D3AF0000}"/>
    <cellStyle name="Normal 4 3 3 3 2 4" xfId="9770" xr:uid="{00000000-0005-0000-0000-000055510000}"/>
    <cellStyle name="Normal 4 3 3 3 2 4 2" xfId="23288" xr:uid="{00000000-0005-0000-0000-000056510000}"/>
    <cellStyle name="Normal 4 3 3 3 2 4 2 2" xfId="45727" xr:uid="{00000000-0005-0000-0000-0000D8AF0000}"/>
    <cellStyle name="Normal 4 3 3 3 2 4 3" xfId="23289" xr:uid="{00000000-0005-0000-0000-000057510000}"/>
    <cellStyle name="Normal 4 3 3 3 2 4 3 2" xfId="45728" xr:uid="{00000000-0005-0000-0000-0000D9AF0000}"/>
    <cellStyle name="Normal 4 3 3 3 2 4 4" xfId="23290" xr:uid="{00000000-0005-0000-0000-000058510000}"/>
    <cellStyle name="Normal 4 3 3 3 2 4 4 2" xfId="45729" xr:uid="{00000000-0005-0000-0000-0000DAAF0000}"/>
    <cellStyle name="Normal 4 3 3 3 2 4 5" xfId="32419" xr:uid="{00000000-0005-0000-0000-0000D7AF0000}"/>
    <cellStyle name="Normal 4 3 3 3 2 5" xfId="23291" xr:uid="{00000000-0005-0000-0000-000059510000}"/>
    <cellStyle name="Normal 4 3 3 3 2 5 2" xfId="45730" xr:uid="{00000000-0005-0000-0000-0000DBAF0000}"/>
    <cellStyle name="Normal 4 3 3 3 2 6" xfId="23292" xr:uid="{00000000-0005-0000-0000-00005A510000}"/>
    <cellStyle name="Normal 4 3 3 3 2 6 2" xfId="45731" xr:uid="{00000000-0005-0000-0000-0000DCAF0000}"/>
    <cellStyle name="Normal 4 3 3 3 2 7" xfId="23293" xr:uid="{00000000-0005-0000-0000-00005B510000}"/>
    <cellStyle name="Normal 4 3 3 3 2 7 2" xfId="45732" xr:uid="{00000000-0005-0000-0000-0000DDAF0000}"/>
    <cellStyle name="Normal 4 3 3 3 2 8" xfId="28815" xr:uid="{00000000-0005-0000-0000-0000CAAF0000}"/>
    <cellStyle name="Normal 4 3 3 3 3" xfId="3768" xr:uid="{00000000-0005-0000-0000-00005C510000}"/>
    <cellStyle name="Normal 4 3 3 3 3 2" xfId="3769" xr:uid="{00000000-0005-0000-0000-00005D510000}"/>
    <cellStyle name="Normal 4 3 3 3 3 2 2" xfId="7172" xr:uid="{00000000-0005-0000-0000-00005E510000}"/>
    <cellStyle name="Normal 4 3 3 3 3 2 2 2" xfId="23294" xr:uid="{00000000-0005-0000-0000-00005F510000}"/>
    <cellStyle name="Normal 4 3 3 3 3 2 2 2 2" xfId="45733" xr:uid="{00000000-0005-0000-0000-0000E1AF0000}"/>
    <cellStyle name="Normal 4 3 3 3 3 2 2 3" xfId="23295" xr:uid="{00000000-0005-0000-0000-000060510000}"/>
    <cellStyle name="Normal 4 3 3 3 3 2 2 3 2" xfId="45734" xr:uid="{00000000-0005-0000-0000-0000E2AF0000}"/>
    <cellStyle name="Normal 4 3 3 3 3 2 2 4" xfId="23296" xr:uid="{00000000-0005-0000-0000-000061510000}"/>
    <cellStyle name="Normal 4 3 3 3 3 2 2 4 2" xfId="45735" xr:uid="{00000000-0005-0000-0000-0000E3AF0000}"/>
    <cellStyle name="Normal 4 3 3 3 3 2 2 5" xfId="30650" xr:uid="{00000000-0005-0000-0000-0000E0AF0000}"/>
    <cellStyle name="Normal 4 3 3 3 3 2 3" xfId="9773" xr:uid="{00000000-0005-0000-0000-000062510000}"/>
    <cellStyle name="Normal 4 3 3 3 3 2 3 2" xfId="32422" xr:uid="{00000000-0005-0000-0000-0000E4AF0000}"/>
    <cellStyle name="Normal 4 3 3 3 3 2 4" xfId="23297" xr:uid="{00000000-0005-0000-0000-000063510000}"/>
    <cellStyle name="Normal 4 3 3 3 3 2 4 2" xfId="45736" xr:uid="{00000000-0005-0000-0000-0000E5AF0000}"/>
    <cellStyle name="Normal 4 3 3 3 3 2 5" xfId="23298" xr:uid="{00000000-0005-0000-0000-000064510000}"/>
    <cellStyle name="Normal 4 3 3 3 3 2 5 2" xfId="45737" xr:uid="{00000000-0005-0000-0000-0000E6AF0000}"/>
    <cellStyle name="Normal 4 3 3 3 3 2 6" xfId="28818" xr:uid="{00000000-0005-0000-0000-0000DFAF0000}"/>
    <cellStyle name="Normal 4 3 3 3 3 3" xfId="7171" xr:uid="{00000000-0005-0000-0000-000065510000}"/>
    <cellStyle name="Normal 4 3 3 3 3 3 2" xfId="23299" xr:uid="{00000000-0005-0000-0000-000066510000}"/>
    <cellStyle name="Normal 4 3 3 3 3 3 2 2" xfId="45738" xr:uid="{00000000-0005-0000-0000-0000E8AF0000}"/>
    <cellStyle name="Normal 4 3 3 3 3 3 3" xfId="23300" xr:uid="{00000000-0005-0000-0000-000067510000}"/>
    <cellStyle name="Normal 4 3 3 3 3 3 3 2" xfId="45739" xr:uid="{00000000-0005-0000-0000-0000E9AF0000}"/>
    <cellStyle name="Normal 4 3 3 3 3 3 4" xfId="23301" xr:uid="{00000000-0005-0000-0000-000068510000}"/>
    <cellStyle name="Normal 4 3 3 3 3 3 4 2" xfId="45740" xr:uid="{00000000-0005-0000-0000-0000EAAF0000}"/>
    <cellStyle name="Normal 4 3 3 3 3 3 5" xfId="30649" xr:uid="{00000000-0005-0000-0000-0000E7AF0000}"/>
    <cellStyle name="Normal 4 3 3 3 3 4" xfId="9772" xr:uid="{00000000-0005-0000-0000-000069510000}"/>
    <cellStyle name="Normal 4 3 3 3 3 4 2" xfId="32421" xr:uid="{00000000-0005-0000-0000-0000EBAF0000}"/>
    <cellStyle name="Normal 4 3 3 3 3 5" xfId="23302" xr:uid="{00000000-0005-0000-0000-00006A510000}"/>
    <cellStyle name="Normal 4 3 3 3 3 5 2" xfId="45741" xr:uid="{00000000-0005-0000-0000-0000ECAF0000}"/>
    <cellStyle name="Normal 4 3 3 3 3 6" xfId="23303" xr:uid="{00000000-0005-0000-0000-00006B510000}"/>
    <cellStyle name="Normal 4 3 3 3 3 6 2" xfId="45742" xr:uid="{00000000-0005-0000-0000-0000EDAF0000}"/>
    <cellStyle name="Normal 4 3 3 3 3 7" xfId="28817" xr:uid="{00000000-0005-0000-0000-0000DEAF0000}"/>
    <cellStyle name="Normal 4 3 3 3 4" xfId="3770" xr:uid="{00000000-0005-0000-0000-00006C510000}"/>
    <cellStyle name="Normal 4 3 3 3 4 2" xfId="7173" xr:uid="{00000000-0005-0000-0000-00006D510000}"/>
    <cellStyle name="Normal 4 3 3 3 4 2 2" xfId="23304" xr:uid="{00000000-0005-0000-0000-00006E510000}"/>
    <cellStyle name="Normal 4 3 3 3 4 2 2 2" xfId="45743" xr:uid="{00000000-0005-0000-0000-0000F0AF0000}"/>
    <cellStyle name="Normal 4 3 3 3 4 2 3" xfId="23305" xr:uid="{00000000-0005-0000-0000-00006F510000}"/>
    <cellStyle name="Normal 4 3 3 3 4 2 3 2" xfId="45744" xr:uid="{00000000-0005-0000-0000-0000F1AF0000}"/>
    <cellStyle name="Normal 4 3 3 3 4 2 4" xfId="23306" xr:uid="{00000000-0005-0000-0000-000070510000}"/>
    <cellStyle name="Normal 4 3 3 3 4 2 4 2" xfId="45745" xr:uid="{00000000-0005-0000-0000-0000F2AF0000}"/>
    <cellStyle name="Normal 4 3 3 3 4 2 5" xfId="30651" xr:uid="{00000000-0005-0000-0000-0000EFAF0000}"/>
    <cellStyle name="Normal 4 3 3 3 4 3" xfId="9774" xr:uid="{00000000-0005-0000-0000-000071510000}"/>
    <cellStyle name="Normal 4 3 3 3 4 3 2" xfId="32423" xr:uid="{00000000-0005-0000-0000-0000F3AF0000}"/>
    <cellStyle name="Normal 4 3 3 3 4 4" xfId="23307" xr:uid="{00000000-0005-0000-0000-000072510000}"/>
    <cellStyle name="Normal 4 3 3 3 4 4 2" xfId="45746" xr:uid="{00000000-0005-0000-0000-0000F4AF0000}"/>
    <cellStyle name="Normal 4 3 3 3 4 5" xfId="23308" xr:uid="{00000000-0005-0000-0000-000073510000}"/>
    <cellStyle name="Normal 4 3 3 3 4 5 2" xfId="45747" xr:uid="{00000000-0005-0000-0000-0000F5AF0000}"/>
    <cellStyle name="Normal 4 3 3 3 4 6" xfId="28819" xr:uid="{00000000-0005-0000-0000-0000EEAF0000}"/>
    <cellStyle name="Normal 4 3 3 3 5" xfId="3771" xr:uid="{00000000-0005-0000-0000-000074510000}"/>
    <cellStyle name="Normal 4 3 3 3 5 2" xfId="7174" xr:uid="{00000000-0005-0000-0000-000075510000}"/>
    <cellStyle name="Normal 4 3 3 3 5 2 2" xfId="23309" xr:uid="{00000000-0005-0000-0000-000076510000}"/>
    <cellStyle name="Normal 4 3 3 3 5 2 2 2" xfId="45748" xr:uid="{00000000-0005-0000-0000-0000F8AF0000}"/>
    <cellStyle name="Normal 4 3 3 3 5 2 3" xfId="23310" xr:uid="{00000000-0005-0000-0000-000077510000}"/>
    <cellStyle name="Normal 4 3 3 3 5 2 3 2" xfId="45749" xr:uid="{00000000-0005-0000-0000-0000F9AF0000}"/>
    <cellStyle name="Normal 4 3 3 3 5 2 4" xfId="23311" xr:uid="{00000000-0005-0000-0000-000078510000}"/>
    <cellStyle name="Normal 4 3 3 3 5 2 4 2" xfId="45750" xr:uid="{00000000-0005-0000-0000-0000FAAF0000}"/>
    <cellStyle name="Normal 4 3 3 3 5 2 5" xfId="30652" xr:uid="{00000000-0005-0000-0000-0000F7AF0000}"/>
    <cellStyle name="Normal 4 3 3 3 5 3" xfId="9775" xr:uid="{00000000-0005-0000-0000-000079510000}"/>
    <cellStyle name="Normal 4 3 3 3 5 3 2" xfId="32424" xr:uid="{00000000-0005-0000-0000-0000FBAF0000}"/>
    <cellStyle name="Normal 4 3 3 3 5 4" xfId="23312" xr:uid="{00000000-0005-0000-0000-00007A510000}"/>
    <cellStyle name="Normal 4 3 3 3 5 4 2" xfId="45751" xr:uid="{00000000-0005-0000-0000-0000FCAF0000}"/>
    <cellStyle name="Normal 4 3 3 3 5 5" xfId="23313" xr:uid="{00000000-0005-0000-0000-00007B510000}"/>
    <cellStyle name="Normal 4 3 3 3 5 5 2" xfId="45752" xr:uid="{00000000-0005-0000-0000-0000FDAF0000}"/>
    <cellStyle name="Normal 4 3 3 3 5 6" xfId="28820" xr:uid="{00000000-0005-0000-0000-0000F6AF0000}"/>
    <cellStyle name="Normal 4 3 3 3 6" xfId="7168" xr:uid="{00000000-0005-0000-0000-00007C510000}"/>
    <cellStyle name="Normal 4 3 3 3 6 2" xfId="23314" xr:uid="{00000000-0005-0000-0000-00007D510000}"/>
    <cellStyle name="Normal 4 3 3 3 6 2 2" xfId="45753" xr:uid="{00000000-0005-0000-0000-0000FFAF0000}"/>
    <cellStyle name="Normal 4 3 3 3 6 3" xfId="23315" xr:uid="{00000000-0005-0000-0000-00007E510000}"/>
    <cellStyle name="Normal 4 3 3 3 6 3 2" xfId="45754" xr:uid="{00000000-0005-0000-0000-000000B00000}"/>
    <cellStyle name="Normal 4 3 3 3 6 4" xfId="23316" xr:uid="{00000000-0005-0000-0000-00007F510000}"/>
    <cellStyle name="Normal 4 3 3 3 6 4 2" xfId="45755" xr:uid="{00000000-0005-0000-0000-000001B00000}"/>
    <cellStyle name="Normal 4 3 3 3 6 5" xfId="30646" xr:uid="{00000000-0005-0000-0000-0000FEAF0000}"/>
    <cellStyle name="Normal 4 3 3 3 7" xfId="9769" xr:uid="{00000000-0005-0000-0000-000080510000}"/>
    <cellStyle name="Normal 4 3 3 3 7 2" xfId="23317" xr:uid="{00000000-0005-0000-0000-000081510000}"/>
    <cellStyle name="Normal 4 3 3 3 7 2 2" xfId="45756" xr:uid="{00000000-0005-0000-0000-000003B00000}"/>
    <cellStyle name="Normal 4 3 3 3 7 3" xfId="23318" xr:uid="{00000000-0005-0000-0000-000082510000}"/>
    <cellStyle name="Normal 4 3 3 3 7 3 2" xfId="45757" xr:uid="{00000000-0005-0000-0000-000004B00000}"/>
    <cellStyle name="Normal 4 3 3 3 7 4" xfId="23319" xr:uid="{00000000-0005-0000-0000-000083510000}"/>
    <cellStyle name="Normal 4 3 3 3 7 4 2" xfId="45758" xr:uid="{00000000-0005-0000-0000-000005B00000}"/>
    <cellStyle name="Normal 4 3 3 3 7 5" xfId="32418" xr:uid="{00000000-0005-0000-0000-000002B00000}"/>
    <cellStyle name="Normal 4 3 3 3 8" xfId="23320" xr:uid="{00000000-0005-0000-0000-000084510000}"/>
    <cellStyle name="Normal 4 3 3 3 8 2" xfId="45759" xr:uid="{00000000-0005-0000-0000-000006B00000}"/>
    <cellStyle name="Normal 4 3 3 3 9" xfId="23321" xr:uid="{00000000-0005-0000-0000-000085510000}"/>
    <cellStyle name="Normal 4 3 3 3 9 2" xfId="45760" xr:uid="{00000000-0005-0000-0000-000007B00000}"/>
    <cellStyle name="Normal 4 3 3 4" xfId="3772" xr:uid="{00000000-0005-0000-0000-000086510000}"/>
    <cellStyle name="Normal 4 3 3 4 2" xfId="3773" xr:uid="{00000000-0005-0000-0000-000087510000}"/>
    <cellStyle name="Normal 4 3 3 4 2 2" xfId="7176" xr:uid="{00000000-0005-0000-0000-000088510000}"/>
    <cellStyle name="Normal 4 3 3 4 2 2 2" xfId="23322" xr:uid="{00000000-0005-0000-0000-000089510000}"/>
    <cellStyle name="Normal 4 3 3 4 2 2 2 2" xfId="45761" xr:uid="{00000000-0005-0000-0000-00000BB00000}"/>
    <cellStyle name="Normal 4 3 3 4 2 2 3" xfId="23323" xr:uid="{00000000-0005-0000-0000-00008A510000}"/>
    <cellStyle name="Normal 4 3 3 4 2 2 3 2" xfId="45762" xr:uid="{00000000-0005-0000-0000-00000CB00000}"/>
    <cellStyle name="Normal 4 3 3 4 2 2 4" xfId="23324" xr:uid="{00000000-0005-0000-0000-00008B510000}"/>
    <cellStyle name="Normal 4 3 3 4 2 2 4 2" xfId="45763" xr:uid="{00000000-0005-0000-0000-00000DB00000}"/>
    <cellStyle name="Normal 4 3 3 4 2 2 5" xfId="30654" xr:uid="{00000000-0005-0000-0000-00000AB00000}"/>
    <cellStyle name="Normal 4 3 3 4 2 3" xfId="9777" xr:uid="{00000000-0005-0000-0000-00008C510000}"/>
    <cellStyle name="Normal 4 3 3 4 2 3 2" xfId="23325" xr:uid="{00000000-0005-0000-0000-00008D510000}"/>
    <cellStyle name="Normal 4 3 3 4 2 3 2 2" xfId="45764" xr:uid="{00000000-0005-0000-0000-00000FB00000}"/>
    <cellStyle name="Normal 4 3 3 4 2 3 3" xfId="23326" xr:uid="{00000000-0005-0000-0000-00008E510000}"/>
    <cellStyle name="Normal 4 3 3 4 2 3 3 2" xfId="45765" xr:uid="{00000000-0005-0000-0000-000010B00000}"/>
    <cellStyle name="Normal 4 3 3 4 2 3 4" xfId="23327" xr:uid="{00000000-0005-0000-0000-00008F510000}"/>
    <cellStyle name="Normal 4 3 3 4 2 3 4 2" xfId="45766" xr:uid="{00000000-0005-0000-0000-000011B00000}"/>
    <cellStyle name="Normal 4 3 3 4 2 3 5" xfId="32426" xr:uid="{00000000-0005-0000-0000-00000EB00000}"/>
    <cellStyle name="Normal 4 3 3 4 2 4" xfId="23328" xr:uid="{00000000-0005-0000-0000-000090510000}"/>
    <cellStyle name="Normal 4 3 3 4 2 4 2" xfId="45767" xr:uid="{00000000-0005-0000-0000-000012B00000}"/>
    <cellStyle name="Normal 4 3 3 4 2 5" xfId="23329" xr:uid="{00000000-0005-0000-0000-000091510000}"/>
    <cellStyle name="Normal 4 3 3 4 2 5 2" xfId="45768" xr:uid="{00000000-0005-0000-0000-000013B00000}"/>
    <cellStyle name="Normal 4 3 3 4 2 6" xfId="23330" xr:uid="{00000000-0005-0000-0000-000092510000}"/>
    <cellStyle name="Normal 4 3 3 4 2 6 2" xfId="45769" xr:uid="{00000000-0005-0000-0000-000014B00000}"/>
    <cellStyle name="Normal 4 3 3 4 2 7" xfId="28822" xr:uid="{00000000-0005-0000-0000-000009B00000}"/>
    <cellStyle name="Normal 4 3 3 4 3" xfId="7175" xr:uid="{00000000-0005-0000-0000-000093510000}"/>
    <cellStyle name="Normal 4 3 3 4 3 2" xfId="23331" xr:uid="{00000000-0005-0000-0000-000094510000}"/>
    <cellStyle name="Normal 4 3 3 4 3 2 2" xfId="45770" xr:uid="{00000000-0005-0000-0000-000016B00000}"/>
    <cellStyle name="Normal 4 3 3 4 3 3" xfId="23332" xr:uid="{00000000-0005-0000-0000-000095510000}"/>
    <cellStyle name="Normal 4 3 3 4 3 3 2" xfId="45771" xr:uid="{00000000-0005-0000-0000-000017B00000}"/>
    <cellStyle name="Normal 4 3 3 4 3 4" xfId="23333" xr:uid="{00000000-0005-0000-0000-000096510000}"/>
    <cellStyle name="Normal 4 3 3 4 3 4 2" xfId="45772" xr:uid="{00000000-0005-0000-0000-000018B00000}"/>
    <cellStyle name="Normal 4 3 3 4 3 5" xfId="30653" xr:uid="{00000000-0005-0000-0000-000015B00000}"/>
    <cellStyle name="Normal 4 3 3 4 4" xfId="9776" xr:uid="{00000000-0005-0000-0000-000097510000}"/>
    <cellStyle name="Normal 4 3 3 4 4 2" xfId="23334" xr:uid="{00000000-0005-0000-0000-000098510000}"/>
    <cellStyle name="Normal 4 3 3 4 4 2 2" xfId="45773" xr:uid="{00000000-0005-0000-0000-00001AB00000}"/>
    <cellStyle name="Normal 4 3 3 4 4 3" xfId="23335" xr:uid="{00000000-0005-0000-0000-000099510000}"/>
    <cellStyle name="Normal 4 3 3 4 4 3 2" xfId="45774" xr:uid="{00000000-0005-0000-0000-00001BB00000}"/>
    <cellStyle name="Normal 4 3 3 4 4 4" xfId="23336" xr:uid="{00000000-0005-0000-0000-00009A510000}"/>
    <cellStyle name="Normal 4 3 3 4 4 4 2" xfId="45775" xr:uid="{00000000-0005-0000-0000-00001CB00000}"/>
    <cellStyle name="Normal 4 3 3 4 4 5" xfId="32425" xr:uid="{00000000-0005-0000-0000-000019B00000}"/>
    <cellStyle name="Normal 4 3 3 4 5" xfId="23337" xr:uid="{00000000-0005-0000-0000-00009B510000}"/>
    <cellStyle name="Normal 4 3 3 4 5 2" xfId="45776" xr:uid="{00000000-0005-0000-0000-00001DB00000}"/>
    <cellStyle name="Normal 4 3 3 4 6" xfId="23338" xr:uid="{00000000-0005-0000-0000-00009C510000}"/>
    <cellStyle name="Normal 4 3 3 4 6 2" xfId="45777" xr:uid="{00000000-0005-0000-0000-00001EB00000}"/>
    <cellStyle name="Normal 4 3 3 4 7" xfId="23339" xr:uid="{00000000-0005-0000-0000-00009D510000}"/>
    <cellStyle name="Normal 4 3 3 4 7 2" xfId="45778" xr:uid="{00000000-0005-0000-0000-00001FB00000}"/>
    <cellStyle name="Normal 4 3 3 4 8" xfId="28821" xr:uid="{00000000-0005-0000-0000-000008B00000}"/>
    <cellStyle name="Normal 4 3 3 5" xfId="3774" xr:uid="{00000000-0005-0000-0000-00009E510000}"/>
    <cellStyle name="Normal 4 3 3 5 2" xfId="3775" xr:uid="{00000000-0005-0000-0000-00009F510000}"/>
    <cellStyle name="Normal 4 3 3 5 2 2" xfId="7178" xr:uid="{00000000-0005-0000-0000-0000A0510000}"/>
    <cellStyle name="Normal 4 3 3 5 2 2 2" xfId="23340" xr:uid="{00000000-0005-0000-0000-0000A1510000}"/>
    <cellStyle name="Normal 4 3 3 5 2 2 2 2" xfId="45779" xr:uid="{00000000-0005-0000-0000-000023B00000}"/>
    <cellStyle name="Normal 4 3 3 5 2 2 3" xfId="23341" xr:uid="{00000000-0005-0000-0000-0000A2510000}"/>
    <cellStyle name="Normal 4 3 3 5 2 2 3 2" xfId="45780" xr:uid="{00000000-0005-0000-0000-000024B00000}"/>
    <cellStyle name="Normal 4 3 3 5 2 2 4" xfId="23342" xr:uid="{00000000-0005-0000-0000-0000A3510000}"/>
    <cellStyle name="Normal 4 3 3 5 2 2 4 2" xfId="45781" xr:uid="{00000000-0005-0000-0000-000025B00000}"/>
    <cellStyle name="Normal 4 3 3 5 2 2 5" xfId="30656" xr:uid="{00000000-0005-0000-0000-000022B00000}"/>
    <cellStyle name="Normal 4 3 3 5 2 3" xfId="9779" xr:uid="{00000000-0005-0000-0000-0000A4510000}"/>
    <cellStyle name="Normal 4 3 3 5 2 3 2" xfId="23343" xr:uid="{00000000-0005-0000-0000-0000A5510000}"/>
    <cellStyle name="Normal 4 3 3 5 2 3 2 2" xfId="45782" xr:uid="{00000000-0005-0000-0000-000027B00000}"/>
    <cellStyle name="Normal 4 3 3 5 2 3 3" xfId="23344" xr:uid="{00000000-0005-0000-0000-0000A6510000}"/>
    <cellStyle name="Normal 4 3 3 5 2 3 3 2" xfId="45783" xr:uid="{00000000-0005-0000-0000-000028B00000}"/>
    <cellStyle name="Normal 4 3 3 5 2 3 4" xfId="23345" xr:uid="{00000000-0005-0000-0000-0000A7510000}"/>
    <cellStyle name="Normal 4 3 3 5 2 3 4 2" xfId="45784" xr:uid="{00000000-0005-0000-0000-000029B00000}"/>
    <cellStyle name="Normal 4 3 3 5 2 3 5" xfId="32428" xr:uid="{00000000-0005-0000-0000-000026B00000}"/>
    <cellStyle name="Normal 4 3 3 5 2 4" xfId="23346" xr:uid="{00000000-0005-0000-0000-0000A8510000}"/>
    <cellStyle name="Normal 4 3 3 5 2 4 2" xfId="45785" xr:uid="{00000000-0005-0000-0000-00002AB00000}"/>
    <cellStyle name="Normal 4 3 3 5 2 5" xfId="23347" xr:uid="{00000000-0005-0000-0000-0000A9510000}"/>
    <cellStyle name="Normal 4 3 3 5 2 5 2" xfId="45786" xr:uid="{00000000-0005-0000-0000-00002BB00000}"/>
    <cellStyle name="Normal 4 3 3 5 2 6" xfId="23348" xr:uid="{00000000-0005-0000-0000-0000AA510000}"/>
    <cellStyle name="Normal 4 3 3 5 2 6 2" xfId="45787" xr:uid="{00000000-0005-0000-0000-00002CB00000}"/>
    <cellStyle name="Normal 4 3 3 5 2 7" xfId="28824" xr:uid="{00000000-0005-0000-0000-000021B00000}"/>
    <cellStyle name="Normal 4 3 3 5 3" xfId="7177" xr:uid="{00000000-0005-0000-0000-0000AB510000}"/>
    <cellStyle name="Normal 4 3 3 5 3 2" xfId="23349" xr:uid="{00000000-0005-0000-0000-0000AC510000}"/>
    <cellStyle name="Normal 4 3 3 5 3 2 2" xfId="45788" xr:uid="{00000000-0005-0000-0000-00002EB00000}"/>
    <cellStyle name="Normal 4 3 3 5 3 3" xfId="23350" xr:uid="{00000000-0005-0000-0000-0000AD510000}"/>
    <cellStyle name="Normal 4 3 3 5 3 3 2" xfId="45789" xr:uid="{00000000-0005-0000-0000-00002FB00000}"/>
    <cellStyle name="Normal 4 3 3 5 3 4" xfId="23351" xr:uid="{00000000-0005-0000-0000-0000AE510000}"/>
    <cellStyle name="Normal 4 3 3 5 3 4 2" xfId="45790" xr:uid="{00000000-0005-0000-0000-000030B00000}"/>
    <cellStyle name="Normal 4 3 3 5 3 5" xfId="30655" xr:uid="{00000000-0005-0000-0000-00002DB00000}"/>
    <cellStyle name="Normal 4 3 3 5 4" xfId="9778" xr:uid="{00000000-0005-0000-0000-0000AF510000}"/>
    <cellStyle name="Normal 4 3 3 5 4 2" xfId="23352" xr:uid="{00000000-0005-0000-0000-0000B0510000}"/>
    <cellStyle name="Normal 4 3 3 5 4 2 2" xfId="45791" xr:uid="{00000000-0005-0000-0000-000032B00000}"/>
    <cellStyle name="Normal 4 3 3 5 4 3" xfId="23353" xr:uid="{00000000-0005-0000-0000-0000B1510000}"/>
    <cellStyle name="Normal 4 3 3 5 4 3 2" xfId="45792" xr:uid="{00000000-0005-0000-0000-000033B00000}"/>
    <cellStyle name="Normal 4 3 3 5 4 4" xfId="23354" xr:uid="{00000000-0005-0000-0000-0000B2510000}"/>
    <cellStyle name="Normal 4 3 3 5 4 4 2" xfId="45793" xr:uid="{00000000-0005-0000-0000-000034B00000}"/>
    <cellStyle name="Normal 4 3 3 5 4 5" xfId="32427" xr:uid="{00000000-0005-0000-0000-000031B00000}"/>
    <cellStyle name="Normal 4 3 3 5 5" xfId="23355" xr:uid="{00000000-0005-0000-0000-0000B3510000}"/>
    <cellStyle name="Normal 4 3 3 5 5 2" xfId="45794" xr:uid="{00000000-0005-0000-0000-000035B00000}"/>
    <cellStyle name="Normal 4 3 3 5 6" xfId="23356" xr:uid="{00000000-0005-0000-0000-0000B4510000}"/>
    <cellStyle name="Normal 4 3 3 5 6 2" xfId="45795" xr:uid="{00000000-0005-0000-0000-000036B00000}"/>
    <cellStyle name="Normal 4 3 3 5 7" xfId="23357" xr:uid="{00000000-0005-0000-0000-0000B5510000}"/>
    <cellStyle name="Normal 4 3 3 5 7 2" xfId="45796" xr:uid="{00000000-0005-0000-0000-000037B00000}"/>
    <cellStyle name="Normal 4 3 3 5 8" xfId="28823" xr:uid="{00000000-0005-0000-0000-000020B00000}"/>
    <cellStyle name="Normal 4 3 3 6" xfId="3776" xr:uid="{00000000-0005-0000-0000-0000B6510000}"/>
    <cellStyle name="Normal 4 3 3 6 2" xfId="3777" xr:uid="{00000000-0005-0000-0000-0000B7510000}"/>
    <cellStyle name="Normal 4 3 3 6 2 2" xfId="7180" xr:uid="{00000000-0005-0000-0000-0000B8510000}"/>
    <cellStyle name="Normal 4 3 3 6 2 2 2" xfId="23358" xr:uid="{00000000-0005-0000-0000-0000B9510000}"/>
    <cellStyle name="Normal 4 3 3 6 2 2 2 2" xfId="45797" xr:uid="{00000000-0005-0000-0000-00003BB00000}"/>
    <cellStyle name="Normal 4 3 3 6 2 2 3" xfId="23359" xr:uid="{00000000-0005-0000-0000-0000BA510000}"/>
    <cellStyle name="Normal 4 3 3 6 2 2 3 2" xfId="45798" xr:uid="{00000000-0005-0000-0000-00003CB00000}"/>
    <cellStyle name="Normal 4 3 3 6 2 2 4" xfId="23360" xr:uid="{00000000-0005-0000-0000-0000BB510000}"/>
    <cellStyle name="Normal 4 3 3 6 2 2 4 2" xfId="45799" xr:uid="{00000000-0005-0000-0000-00003DB00000}"/>
    <cellStyle name="Normal 4 3 3 6 2 2 5" xfId="30658" xr:uid="{00000000-0005-0000-0000-00003AB00000}"/>
    <cellStyle name="Normal 4 3 3 6 2 3" xfId="9781" xr:uid="{00000000-0005-0000-0000-0000BC510000}"/>
    <cellStyle name="Normal 4 3 3 6 2 3 2" xfId="32430" xr:uid="{00000000-0005-0000-0000-00003EB00000}"/>
    <cellStyle name="Normal 4 3 3 6 2 4" xfId="23361" xr:uid="{00000000-0005-0000-0000-0000BD510000}"/>
    <cellStyle name="Normal 4 3 3 6 2 4 2" xfId="45800" xr:uid="{00000000-0005-0000-0000-00003FB00000}"/>
    <cellStyle name="Normal 4 3 3 6 2 5" xfId="23362" xr:uid="{00000000-0005-0000-0000-0000BE510000}"/>
    <cellStyle name="Normal 4 3 3 6 2 5 2" xfId="45801" xr:uid="{00000000-0005-0000-0000-000040B00000}"/>
    <cellStyle name="Normal 4 3 3 6 2 6" xfId="28826" xr:uid="{00000000-0005-0000-0000-000039B00000}"/>
    <cellStyle name="Normal 4 3 3 6 3" xfId="7179" xr:uid="{00000000-0005-0000-0000-0000BF510000}"/>
    <cellStyle name="Normal 4 3 3 6 3 2" xfId="23363" xr:uid="{00000000-0005-0000-0000-0000C0510000}"/>
    <cellStyle name="Normal 4 3 3 6 3 2 2" xfId="45802" xr:uid="{00000000-0005-0000-0000-000042B00000}"/>
    <cellStyle name="Normal 4 3 3 6 3 3" xfId="23364" xr:uid="{00000000-0005-0000-0000-0000C1510000}"/>
    <cellStyle name="Normal 4 3 3 6 3 3 2" xfId="45803" xr:uid="{00000000-0005-0000-0000-000043B00000}"/>
    <cellStyle name="Normal 4 3 3 6 3 4" xfId="23365" xr:uid="{00000000-0005-0000-0000-0000C2510000}"/>
    <cellStyle name="Normal 4 3 3 6 3 4 2" xfId="45804" xr:uid="{00000000-0005-0000-0000-000044B00000}"/>
    <cellStyle name="Normal 4 3 3 6 3 5" xfId="30657" xr:uid="{00000000-0005-0000-0000-000041B00000}"/>
    <cellStyle name="Normal 4 3 3 6 4" xfId="9780" xr:uid="{00000000-0005-0000-0000-0000C3510000}"/>
    <cellStyle name="Normal 4 3 3 6 4 2" xfId="23366" xr:uid="{00000000-0005-0000-0000-0000C4510000}"/>
    <cellStyle name="Normal 4 3 3 6 4 2 2" xfId="45805" xr:uid="{00000000-0005-0000-0000-000046B00000}"/>
    <cellStyle name="Normal 4 3 3 6 4 3" xfId="23367" xr:uid="{00000000-0005-0000-0000-0000C5510000}"/>
    <cellStyle name="Normal 4 3 3 6 4 3 2" xfId="45806" xr:uid="{00000000-0005-0000-0000-000047B00000}"/>
    <cellStyle name="Normal 4 3 3 6 4 4" xfId="23368" xr:uid="{00000000-0005-0000-0000-0000C6510000}"/>
    <cellStyle name="Normal 4 3 3 6 4 4 2" xfId="45807" xr:uid="{00000000-0005-0000-0000-000048B00000}"/>
    <cellStyle name="Normal 4 3 3 6 4 5" xfId="32429" xr:uid="{00000000-0005-0000-0000-000045B00000}"/>
    <cellStyle name="Normal 4 3 3 6 5" xfId="23369" xr:uid="{00000000-0005-0000-0000-0000C7510000}"/>
    <cellStyle name="Normal 4 3 3 6 5 2" xfId="45808" xr:uid="{00000000-0005-0000-0000-000049B00000}"/>
    <cellStyle name="Normal 4 3 3 6 6" xfId="23370" xr:uid="{00000000-0005-0000-0000-0000C8510000}"/>
    <cellStyle name="Normal 4 3 3 6 6 2" xfId="45809" xr:uid="{00000000-0005-0000-0000-00004AB00000}"/>
    <cellStyle name="Normal 4 3 3 6 7" xfId="23371" xr:uid="{00000000-0005-0000-0000-0000C9510000}"/>
    <cellStyle name="Normal 4 3 3 6 7 2" xfId="45810" xr:uid="{00000000-0005-0000-0000-00004BB00000}"/>
    <cellStyle name="Normal 4 3 3 6 8" xfId="28825" xr:uid="{00000000-0005-0000-0000-000038B00000}"/>
    <cellStyle name="Normal 4 3 3 7" xfId="3778" xr:uid="{00000000-0005-0000-0000-0000CA510000}"/>
    <cellStyle name="Normal 4 3 3 7 2" xfId="3779" xr:uid="{00000000-0005-0000-0000-0000CB510000}"/>
    <cellStyle name="Normal 4 3 3 7 2 2" xfId="7182" xr:uid="{00000000-0005-0000-0000-0000CC510000}"/>
    <cellStyle name="Normal 4 3 3 7 2 2 2" xfId="23372" xr:uid="{00000000-0005-0000-0000-0000CD510000}"/>
    <cellStyle name="Normal 4 3 3 7 2 2 2 2" xfId="45811" xr:uid="{00000000-0005-0000-0000-00004FB00000}"/>
    <cellStyle name="Normal 4 3 3 7 2 2 3" xfId="23373" xr:uid="{00000000-0005-0000-0000-0000CE510000}"/>
    <cellStyle name="Normal 4 3 3 7 2 2 3 2" xfId="45812" xr:uid="{00000000-0005-0000-0000-000050B00000}"/>
    <cellStyle name="Normal 4 3 3 7 2 2 4" xfId="23374" xr:uid="{00000000-0005-0000-0000-0000CF510000}"/>
    <cellStyle name="Normal 4 3 3 7 2 2 4 2" xfId="45813" xr:uid="{00000000-0005-0000-0000-000051B00000}"/>
    <cellStyle name="Normal 4 3 3 7 2 2 5" xfId="30660" xr:uid="{00000000-0005-0000-0000-00004EB00000}"/>
    <cellStyle name="Normal 4 3 3 7 2 3" xfId="9783" xr:uid="{00000000-0005-0000-0000-0000D0510000}"/>
    <cellStyle name="Normal 4 3 3 7 2 3 2" xfId="32432" xr:uid="{00000000-0005-0000-0000-000052B00000}"/>
    <cellStyle name="Normal 4 3 3 7 2 4" xfId="23375" xr:uid="{00000000-0005-0000-0000-0000D1510000}"/>
    <cellStyle name="Normal 4 3 3 7 2 4 2" xfId="45814" xr:uid="{00000000-0005-0000-0000-000053B00000}"/>
    <cellStyle name="Normal 4 3 3 7 2 5" xfId="23376" xr:uid="{00000000-0005-0000-0000-0000D2510000}"/>
    <cellStyle name="Normal 4 3 3 7 2 5 2" xfId="45815" xr:uid="{00000000-0005-0000-0000-000054B00000}"/>
    <cellStyle name="Normal 4 3 3 7 2 6" xfId="28828" xr:uid="{00000000-0005-0000-0000-00004DB00000}"/>
    <cellStyle name="Normal 4 3 3 7 3" xfId="7181" xr:uid="{00000000-0005-0000-0000-0000D3510000}"/>
    <cellStyle name="Normal 4 3 3 7 3 2" xfId="23377" xr:uid="{00000000-0005-0000-0000-0000D4510000}"/>
    <cellStyle name="Normal 4 3 3 7 3 2 2" xfId="45816" xr:uid="{00000000-0005-0000-0000-000056B00000}"/>
    <cellStyle name="Normal 4 3 3 7 3 3" xfId="23378" xr:uid="{00000000-0005-0000-0000-0000D5510000}"/>
    <cellStyle name="Normal 4 3 3 7 3 3 2" xfId="45817" xr:uid="{00000000-0005-0000-0000-000057B00000}"/>
    <cellStyle name="Normal 4 3 3 7 3 4" xfId="23379" xr:uid="{00000000-0005-0000-0000-0000D6510000}"/>
    <cellStyle name="Normal 4 3 3 7 3 4 2" xfId="45818" xr:uid="{00000000-0005-0000-0000-000058B00000}"/>
    <cellStyle name="Normal 4 3 3 7 3 5" xfId="30659" xr:uid="{00000000-0005-0000-0000-000055B00000}"/>
    <cellStyle name="Normal 4 3 3 7 4" xfId="9782" xr:uid="{00000000-0005-0000-0000-0000D7510000}"/>
    <cellStyle name="Normal 4 3 3 7 4 2" xfId="32431" xr:uid="{00000000-0005-0000-0000-000059B00000}"/>
    <cellStyle name="Normal 4 3 3 7 5" xfId="23380" xr:uid="{00000000-0005-0000-0000-0000D8510000}"/>
    <cellStyle name="Normal 4 3 3 7 5 2" xfId="45819" xr:uid="{00000000-0005-0000-0000-00005AB00000}"/>
    <cellStyle name="Normal 4 3 3 7 6" xfId="23381" xr:uid="{00000000-0005-0000-0000-0000D9510000}"/>
    <cellStyle name="Normal 4 3 3 7 6 2" xfId="45820" xr:uid="{00000000-0005-0000-0000-00005BB00000}"/>
    <cellStyle name="Normal 4 3 3 7 7" xfId="28827" xr:uid="{00000000-0005-0000-0000-00004CB00000}"/>
    <cellStyle name="Normal 4 3 3 8" xfId="3780" xr:uid="{00000000-0005-0000-0000-0000DA510000}"/>
    <cellStyle name="Normal 4 3 3 8 2" xfId="7183" xr:uid="{00000000-0005-0000-0000-0000DB510000}"/>
    <cellStyle name="Normal 4 3 3 8 2 2" xfId="23382" xr:uid="{00000000-0005-0000-0000-0000DC510000}"/>
    <cellStyle name="Normal 4 3 3 8 2 2 2" xfId="45821" xr:uid="{00000000-0005-0000-0000-00005EB00000}"/>
    <cellStyle name="Normal 4 3 3 8 2 3" xfId="23383" xr:uid="{00000000-0005-0000-0000-0000DD510000}"/>
    <cellStyle name="Normal 4 3 3 8 2 3 2" xfId="45822" xr:uid="{00000000-0005-0000-0000-00005FB00000}"/>
    <cellStyle name="Normal 4 3 3 8 2 4" xfId="23384" xr:uid="{00000000-0005-0000-0000-0000DE510000}"/>
    <cellStyle name="Normal 4 3 3 8 2 4 2" xfId="45823" xr:uid="{00000000-0005-0000-0000-000060B00000}"/>
    <cellStyle name="Normal 4 3 3 8 2 5" xfId="30661" xr:uid="{00000000-0005-0000-0000-00005DB00000}"/>
    <cellStyle name="Normal 4 3 3 8 3" xfId="9784" xr:uid="{00000000-0005-0000-0000-0000DF510000}"/>
    <cellStyle name="Normal 4 3 3 8 3 2" xfId="32433" xr:uid="{00000000-0005-0000-0000-000061B00000}"/>
    <cellStyle name="Normal 4 3 3 8 4" xfId="23385" xr:uid="{00000000-0005-0000-0000-0000E0510000}"/>
    <cellStyle name="Normal 4 3 3 8 4 2" xfId="45824" xr:uid="{00000000-0005-0000-0000-000062B00000}"/>
    <cellStyle name="Normal 4 3 3 8 5" xfId="23386" xr:uid="{00000000-0005-0000-0000-0000E1510000}"/>
    <cellStyle name="Normal 4 3 3 8 5 2" xfId="45825" xr:uid="{00000000-0005-0000-0000-000063B00000}"/>
    <cellStyle name="Normal 4 3 3 8 6" xfId="28829" xr:uid="{00000000-0005-0000-0000-00005CB00000}"/>
    <cellStyle name="Normal 4 3 3 9" xfId="3781" xr:uid="{00000000-0005-0000-0000-0000E2510000}"/>
    <cellStyle name="Normal 4 3 3 9 2" xfId="7184" xr:uid="{00000000-0005-0000-0000-0000E3510000}"/>
    <cellStyle name="Normal 4 3 3 9 2 2" xfId="23387" xr:uid="{00000000-0005-0000-0000-0000E4510000}"/>
    <cellStyle name="Normal 4 3 3 9 2 2 2" xfId="45826" xr:uid="{00000000-0005-0000-0000-000066B00000}"/>
    <cellStyle name="Normal 4 3 3 9 2 3" xfId="23388" xr:uid="{00000000-0005-0000-0000-0000E5510000}"/>
    <cellStyle name="Normal 4 3 3 9 2 3 2" xfId="45827" xr:uid="{00000000-0005-0000-0000-000067B00000}"/>
    <cellStyle name="Normal 4 3 3 9 2 4" xfId="23389" xr:uid="{00000000-0005-0000-0000-0000E6510000}"/>
    <cellStyle name="Normal 4 3 3 9 2 4 2" xfId="45828" xr:uid="{00000000-0005-0000-0000-000068B00000}"/>
    <cellStyle name="Normal 4 3 3 9 2 5" xfId="30662" xr:uid="{00000000-0005-0000-0000-000065B00000}"/>
    <cellStyle name="Normal 4 3 3 9 3" xfId="9785" xr:uid="{00000000-0005-0000-0000-0000E7510000}"/>
    <cellStyle name="Normal 4 3 3 9 3 2" xfId="32434" xr:uid="{00000000-0005-0000-0000-000069B00000}"/>
    <cellStyle name="Normal 4 3 3 9 4" xfId="23390" xr:uid="{00000000-0005-0000-0000-0000E8510000}"/>
    <cellStyle name="Normal 4 3 3 9 4 2" xfId="45829" xr:uid="{00000000-0005-0000-0000-00006AB00000}"/>
    <cellStyle name="Normal 4 3 3 9 5" xfId="23391" xr:uid="{00000000-0005-0000-0000-0000E9510000}"/>
    <cellStyle name="Normal 4 3 3 9 5 2" xfId="45830" xr:uid="{00000000-0005-0000-0000-00006BB00000}"/>
    <cellStyle name="Normal 4 3 3 9 6" xfId="28830" xr:uid="{00000000-0005-0000-0000-000064B00000}"/>
    <cellStyle name="Normal 4 3 4" xfId="3782" xr:uid="{00000000-0005-0000-0000-0000EA510000}"/>
    <cellStyle name="Normal 4 3 4 10" xfId="9786" xr:uid="{00000000-0005-0000-0000-0000EB510000}"/>
    <cellStyle name="Normal 4 3 4 10 2" xfId="23392" xr:uid="{00000000-0005-0000-0000-0000EC510000}"/>
    <cellStyle name="Normal 4 3 4 10 2 2" xfId="45831" xr:uid="{00000000-0005-0000-0000-00006EB00000}"/>
    <cellStyle name="Normal 4 3 4 10 3" xfId="23393" xr:uid="{00000000-0005-0000-0000-0000ED510000}"/>
    <cellStyle name="Normal 4 3 4 10 3 2" xfId="45832" xr:uid="{00000000-0005-0000-0000-00006FB00000}"/>
    <cellStyle name="Normal 4 3 4 10 4" xfId="23394" xr:uid="{00000000-0005-0000-0000-0000EE510000}"/>
    <cellStyle name="Normal 4 3 4 10 4 2" xfId="45833" xr:uid="{00000000-0005-0000-0000-000070B00000}"/>
    <cellStyle name="Normal 4 3 4 10 5" xfId="32435" xr:uid="{00000000-0005-0000-0000-00006DB00000}"/>
    <cellStyle name="Normal 4 3 4 11" xfId="23395" xr:uid="{00000000-0005-0000-0000-0000EF510000}"/>
    <cellStyle name="Normal 4 3 4 11 2" xfId="45834" xr:uid="{00000000-0005-0000-0000-000071B00000}"/>
    <cellStyle name="Normal 4 3 4 12" xfId="23396" xr:uid="{00000000-0005-0000-0000-0000F0510000}"/>
    <cellStyle name="Normal 4 3 4 12 2" xfId="45835" xr:uid="{00000000-0005-0000-0000-000072B00000}"/>
    <cellStyle name="Normal 4 3 4 13" xfId="23397" xr:uid="{00000000-0005-0000-0000-0000F1510000}"/>
    <cellStyle name="Normal 4 3 4 13 2" xfId="45836" xr:uid="{00000000-0005-0000-0000-000073B00000}"/>
    <cellStyle name="Normal 4 3 4 14" xfId="28831" xr:uid="{00000000-0005-0000-0000-00006CB00000}"/>
    <cellStyle name="Normal 4 3 4 2" xfId="3783" xr:uid="{00000000-0005-0000-0000-0000F2510000}"/>
    <cellStyle name="Normal 4 3 4 2 10" xfId="23398" xr:uid="{00000000-0005-0000-0000-0000F3510000}"/>
    <cellStyle name="Normal 4 3 4 2 10 2" xfId="45837" xr:uid="{00000000-0005-0000-0000-000075B00000}"/>
    <cellStyle name="Normal 4 3 4 2 11" xfId="28832" xr:uid="{00000000-0005-0000-0000-000074B00000}"/>
    <cellStyle name="Normal 4 3 4 2 2" xfId="3784" xr:uid="{00000000-0005-0000-0000-0000F4510000}"/>
    <cellStyle name="Normal 4 3 4 2 2 2" xfId="3785" xr:uid="{00000000-0005-0000-0000-0000F5510000}"/>
    <cellStyle name="Normal 4 3 4 2 2 2 2" xfId="7188" xr:uid="{00000000-0005-0000-0000-0000F6510000}"/>
    <cellStyle name="Normal 4 3 4 2 2 2 2 2" xfId="23399" xr:uid="{00000000-0005-0000-0000-0000F7510000}"/>
    <cellStyle name="Normal 4 3 4 2 2 2 2 2 2" xfId="45838" xr:uid="{00000000-0005-0000-0000-000079B00000}"/>
    <cellStyle name="Normal 4 3 4 2 2 2 2 3" xfId="23400" xr:uid="{00000000-0005-0000-0000-0000F8510000}"/>
    <cellStyle name="Normal 4 3 4 2 2 2 2 3 2" xfId="45839" xr:uid="{00000000-0005-0000-0000-00007AB00000}"/>
    <cellStyle name="Normal 4 3 4 2 2 2 2 4" xfId="23401" xr:uid="{00000000-0005-0000-0000-0000F9510000}"/>
    <cellStyle name="Normal 4 3 4 2 2 2 2 4 2" xfId="45840" xr:uid="{00000000-0005-0000-0000-00007BB00000}"/>
    <cellStyle name="Normal 4 3 4 2 2 2 2 5" xfId="30666" xr:uid="{00000000-0005-0000-0000-000078B00000}"/>
    <cellStyle name="Normal 4 3 4 2 2 2 3" xfId="9789" xr:uid="{00000000-0005-0000-0000-0000FA510000}"/>
    <cellStyle name="Normal 4 3 4 2 2 2 3 2" xfId="32438" xr:uid="{00000000-0005-0000-0000-00007CB00000}"/>
    <cellStyle name="Normal 4 3 4 2 2 2 4" xfId="23402" xr:uid="{00000000-0005-0000-0000-0000FB510000}"/>
    <cellStyle name="Normal 4 3 4 2 2 2 4 2" xfId="45841" xr:uid="{00000000-0005-0000-0000-00007DB00000}"/>
    <cellStyle name="Normal 4 3 4 2 2 2 5" xfId="23403" xr:uid="{00000000-0005-0000-0000-0000FC510000}"/>
    <cellStyle name="Normal 4 3 4 2 2 2 5 2" xfId="45842" xr:uid="{00000000-0005-0000-0000-00007EB00000}"/>
    <cellStyle name="Normal 4 3 4 2 2 2 6" xfId="28834" xr:uid="{00000000-0005-0000-0000-000077B00000}"/>
    <cellStyle name="Normal 4 3 4 2 2 3" xfId="7187" xr:uid="{00000000-0005-0000-0000-0000FD510000}"/>
    <cellStyle name="Normal 4 3 4 2 2 3 2" xfId="23404" xr:uid="{00000000-0005-0000-0000-0000FE510000}"/>
    <cellStyle name="Normal 4 3 4 2 2 3 2 2" xfId="45843" xr:uid="{00000000-0005-0000-0000-000080B00000}"/>
    <cellStyle name="Normal 4 3 4 2 2 3 3" xfId="23405" xr:uid="{00000000-0005-0000-0000-0000FF510000}"/>
    <cellStyle name="Normal 4 3 4 2 2 3 3 2" xfId="45844" xr:uid="{00000000-0005-0000-0000-000081B00000}"/>
    <cellStyle name="Normal 4 3 4 2 2 3 4" xfId="23406" xr:uid="{00000000-0005-0000-0000-000000520000}"/>
    <cellStyle name="Normal 4 3 4 2 2 3 4 2" xfId="45845" xr:uid="{00000000-0005-0000-0000-000082B00000}"/>
    <cellStyle name="Normal 4 3 4 2 2 3 5" xfId="30665" xr:uid="{00000000-0005-0000-0000-00007FB00000}"/>
    <cellStyle name="Normal 4 3 4 2 2 4" xfId="9788" xr:uid="{00000000-0005-0000-0000-000001520000}"/>
    <cellStyle name="Normal 4 3 4 2 2 4 2" xfId="23407" xr:uid="{00000000-0005-0000-0000-000002520000}"/>
    <cellStyle name="Normal 4 3 4 2 2 4 2 2" xfId="45846" xr:uid="{00000000-0005-0000-0000-000084B00000}"/>
    <cellStyle name="Normal 4 3 4 2 2 4 3" xfId="23408" xr:uid="{00000000-0005-0000-0000-000003520000}"/>
    <cellStyle name="Normal 4 3 4 2 2 4 3 2" xfId="45847" xr:uid="{00000000-0005-0000-0000-000085B00000}"/>
    <cellStyle name="Normal 4 3 4 2 2 4 4" xfId="23409" xr:uid="{00000000-0005-0000-0000-000004520000}"/>
    <cellStyle name="Normal 4 3 4 2 2 4 4 2" xfId="45848" xr:uid="{00000000-0005-0000-0000-000086B00000}"/>
    <cellStyle name="Normal 4 3 4 2 2 4 5" xfId="32437" xr:uid="{00000000-0005-0000-0000-000083B00000}"/>
    <cellStyle name="Normal 4 3 4 2 2 5" xfId="23410" xr:uid="{00000000-0005-0000-0000-000005520000}"/>
    <cellStyle name="Normal 4 3 4 2 2 5 2" xfId="45849" xr:uid="{00000000-0005-0000-0000-000087B00000}"/>
    <cellStyle name="Normal 4 3 4 2 2 6" xfId="23411" xr:uid="{00000000-0005-0000-0000-000006520000}"/>
    <cellStyle name="Normal 4 3 4 2 2 6 2" xfId="45850" xr:uid="{00000000-0005-0000-0000-000088B00000}"/>
    <cellStyle name="Normal 4 3 4 2 2 7" xfId="23412" xr:uid="{00000000-0005-0000-0000-000007520000}"/>
    <cellStyle name="Normal 4 3 4 2 2 7 2" xfId="45851" xr:uid="{00000000-0005-0000-0000-000089B00000}"/>
    <cellStyle name="Normal 4 3 4 2 2 8" xfId="28833" xr:uid="{00000000-0005-0000-0000-000076B00000}"/>
    <cellStyle name="Normal 4 3 4 2 3" xfId="3786" xr:uid="{00000000-0005-0000-0000-000008520000}"/>
    <cellStyle name="Normal 4 3 4 2 3 2" xfId="3787" xr:uid="{00000000-0005-0000-0000-000009520000}"/>
    <cellStyle name="Normal 4 3 4 2 3 2 2" xfId="7190" xr:uid="{00000000-0005-0000-0000-00000A520000}"/>
    <cellStyle name="Normal 4 3 4 2 3 2 2 2" xfId="23413" xr:uid="{00000000-0005-0000-0000-00000B520000}"/>
    <cellStyle name="Normal 4 3 4 2 3 2 2 2 2" xfId="45852" xr:uid="{00000000-0005-0000-0000-00008DB00000}"/>
    <cellStyle name="Normal 4 3 4 2 3 2 2 3" xfId="23414" xr:uid="{00000000-0005-0000-0000-00000C520000}"/>
    <cellStyle name="Normal 4 3 4 2 3 2 2 3 2" xfId="45853" xr:uid="{00000000-0005-0000-0000-00008EB00000}"/>
    <cellStyle name="Normal 4 3 4 2 3 2 2 4" xfId="23415" xr:uid="{00000000-0005-0000-0000-00000D520000}"/>
    <cellStyle name="Normal 4 3 4 2 3 2 2 4 2" xfId="45854" xr:uid="{00000000-0005-0000-0000-00008FB00000}"/>
    <cellStyle name="Normal 4 3 4 2 3 2 2 5" xfId="30668" xr:uid="{00000000-0005-0000-0000-00008CB00000}"/>
    <cellStyle name="Normal 4 3 4 2 3 2 3" xfId="9791" xr:uid="{00000000-0005-0000-0000-00000E520000}"/>
    <cellStyle name="Normal 4 3 4 2 3 2 3 2" xfId="32440" xr:uid="{00000000-0005-0000-0000-000090B00000}"/>
    <cellStyle name="Normal 4 3 4 2 3 2 4" xfId="23416" xr:uid="{00000000-0005-0000-0000-00000F520000}"/>
    <cellStyle name="Normal 4 3 4 2 3 2 4 2" xfId="45855" xr:uid="{00000000-0005-0000-0000-000091B00000}"/>
    <cellStyle name="Normal 4 3 4 2 3 2 5" xfId="23417" xr:uid="{00000000-0005-0000-0000-000010520000}"/>
    <cellStyle name="Normal 4 3 4 2 3 2 5 2" xfId="45856" xr:uid="{00000000-0005-0000-0000-000092B00000}"/>
    <cellStyle name="Normal 4 3 4 2 3 2 6" xfId="28836" xr:uid="{00000000-0005-0000-0000-00008BB00000}"/>
    <cellStyle name="Normal 4 3 4 2 3 3" xfId="7189" xr:uid="{00000000-0005-0000-0000-000011520000}"/>
    <cellStyle name="Normal 4 3 4 2 3 3 2" xfId="23418" xr:uid="{00000000-0005-0000-0000-000012520000}"/>
    <cellStyle name="Normal 4 3 4 2 3 3 2 2" xfId="45857" xr:uid="{00000000-0005-0000-0000-000094B00000}"/>
    <cellStyle name="Normal 4 3 4 2 3 3 3" xfId="23419" xr:uid="{00000000-0005-0000-0000-000013520000}"/>
    <cellStyle name="Normal 4 3 4 2 3 3 3 2" xfId="45858" xr:uid="{00000000-0005-0000-0000-000095B00000}"/>
    <cellStyle name="Normal 4 3 4 2 3 3 4" xfId="23420" xr:uid="{00000000-0005-0000-0000-000014520000}"/>
    <cellStyle name="Normal 4 3 4 2 3 3 4 2" xfId="45859" xr:uid="{00000000-0005-0000-0000-000096B00000}"/>
    <cellStyle name="Normal 4 3 4 2 3 3 5" xfId="30667" xr:uid="{00000000-0005-0000-0000-000093B00000}"/>
    <cellStyle name="Normal 4 3 4 2 3 4" xfId="9790" xr:uid="{00000000-0005-0000-0000-000015520000}"/>
    <cellStyle name="Normal 4 3 4 2 3 4 2" xfId="32439" xr:uid="{00000000-0005-0000-0000-000097B00000}"/>
    <cellStyle name="Normal 4 3 4 2 3 5" xfId="23421" xr:uid="{00000000-0005-0000-0000-000016520000}"/>
    <cellStyle name="Normal 4 3 4 2 3 5 2" xfId="45860" xr:uid="{00000000-0005-0000-0000-000098B00000}"/>
    <cellStyle name="Normal 4 3 4 2 3 6" xfId="23422" xr:uid="{00000000-0005-0000-0000-000017520000}"/>
    <cellStyle name="Normal 4 3 4 2 3 6 2" xfId="45861" xr:uid="{00000000-0005-0000-0000-000099B00000}"/>
    <cellStyle name="Normal 4 3 4 2 3 7" xfId="28835" xr:uid="{00000000-0005-0000-0000-00008AB00000}"/>
    <cellStyle name="Normal 4 3 4 2 4" xfId="3788" xr:uid="{00000000-0005-0000-0000-000018520000}"/>
    <cellStyle name="Normal 4 3 4 2 4 2" xfId="7191" xr:uid="{00000000-0005-0000-0000-000019520000}"/>
    <cellStyle name="Normal 4 3 4 2 4 2 2" xfId="23423" xr:uid="{00000000-0005-0000-0000-00001A520000}"/>
    <cellStyle name="Normal 4 3 4 2 4 2 2 2" xfId="45862" xr:uid="{00000000-0005-0000-0000-00009CB00000}"/>
    <cellStyle name="Normal 4 3 4 2 4 2 3" xfId="23424" xr:uid="{00000000-0005-0000-0000-00001B520000}"/>
    <cellStyle name="Normal 4 3 4 2 4 2 3 2" xfId="45863" xr:uid="{00000000-0005-0000-0000-00009DB00000}"/>
    <cellStyle name="Normal 4 3 4 2 4 2 4" xfId="23425" xr:uid="{00000000-0005-0000-0000-00001C520000}"/>
    <cellStyle name="Normal 4 3 4 2 4 2 4 2" xfId="45864" xr:uid="{00000000-0005-0000-0000-00009EB00000}"/>
    <cellStyle name="Normal 4 3 4 2 4 2 5" xfId="30669" xr:uid="{00000000-0005-0000-0000-00009BB00000}"/>
    <cellStyle name="Normal 4 3 4 2 4 3" xfId="9792" xr:uid="{00000000-0005-0000-0000-00001D520000}"/>
    <cellStyle name="Normal 4 3 4 2 4 3 2" xfId="32441" xr:uid="{00000000-0005-0000-0000-00009FB00000}"/>
    <cellStyle name="Normal 4 3 4 2 4 4" xfId="23426" xr:uid="{00000000-0005-0000-0000-00001E520000}"/>
    <cellStyle name="Normal 4 3 4 2 4 4 2" xfId="45865" xr:uid="{00000000-0005-0000-0000-0000A0B00000}"/>
    <cellStyle name="Normal 4 3 4 2 4 5" xfId="23427" xr:uid="{00000000-0005-0000-0000-00001F520000}"/>
    <cellStyle name="Normal 4 3 4 2 4 5 2" xfId="45866" xr:uid="{00000000-0005-0000-0000-0000A1B00000}"/>
    <cellStyle name="Normal 4 3 4 2 4 6" xfId="28837" xr:uid="{00000000-0005-0000-0000-00009AB00000}"/>
    <cellStyle name="Normal 4 3 4 2 5" xfId="3789" xr:uid="{00000000-0005-0000-0000-000020520000}"/>
    <cellStyle name="Normal 4 3 4 2 5 2" xfId="7192" xr:uid="{00000000-0005-0000-0000-000021520000}"/>
    <cellStyle name="Normal 4 3 4 2 5 2 2" xfId="23428" xr:uid="{00000000-0005-0000-0000-000022520000}"/>
    <cellStyle name="Normal 4 3 4 2 5 2 2 2" xfId="45867" xr:uid="{00000000-0005-0000-0000-0000A4B00000}"/>
    <cellStyle name="Normal 4 3 4 2 5 2 3" xfId="23429" xr:uid="{00000000-0005-0000-0000-000023520000}"/>
    <cellStyle name="Normal 4 3 4 2 5 2 3 2" xfId="45868" xr:uid="{00000000-0005-0000-0000-0000A5B00000}"/>
    <cellStyle name="Normal 4 3 4 2 5 2 4" xfId="23430" xr:uid="{00000000-0005-0000-0000-000024520000}"/>
    <cellStyle name="Normal 4 3 4 2 5 2 4 2" xfId="45869" xr:uid="{00000000-0005-0000-0000-0000A6B00000}"/>
    <cellStyle name="Normal 4 3 4 2 5 2 5" xfId="30670" xr:uid="{00000000-0005-0000-0000-0000A3B00000}"/>
    <cellStyle name="Normal 4 3 4 2 5 3" xfId="9793" xr:uid="{00000000-0005-0000-0000-000025520000}"/>
    <cellStyle name="Normal 4 3 4 2 5 3 2" xfId="32442" xr:uid="{00000000-0005-0000-0000-0000A7B00000}"/>
    <cellStyle name="Normal 4 3 4 2 5 4" xfId="23431" xr:uid="{00000000-0005-0000-0000-000026520000}"/>
    <cellStyle name="Normal 4 3 4 2 5 4 2" xfId="45870" xr:uid="{00000000-0005-0000-0000-0000A8B00000}"/>
    <cellStyle name="Normal 4 3 4 2 5 5" xfId="23432" xr:uid="{00000000-0005-0000-0000-000027520000}"/>
    <cellStyle name="Normal 4 3 4 2 5 5 2" xfId="45871" xr:uid="{00000000-0005-0000-0000-0000A9B00000}"/>
    <cellStyle name="Normal 4 3 4 2 5 6" xfId="28838" xr:uid="{00000000-0005-0000-0000-0000A2B00000}"/>
    <cellStyle name="Normal 4 3 4 2 6" xfId="7186" xr:uid="{00000000-0005-0000-0000-000028520000}"/>
    <cellStyle name="Normal 4 3 4 2 6 2" xfId="23433" xr:uid="{00000000-0005-0000-0000-000029520000}"/>
    <cellStyle name="Normal 4 3 4 2 6 2 2" xfId="45872" xr:uid="{00000000-0005-0000-0000-0000ABB00000}"/>
    <cellStyle name="Normal 4 3 4 2 6 3" xfId="23434" xr:uid="{00000000-0005-0000-0000-00002A520000}"/>
    <cellStyle name="Normal 4 3 4 2 6 3 2" xfId="45873" xr:uid="{00000000-0005-0000-0000-0000ACB00000}"/>
    <cellStyle name="Normal 4 3 4 2 6 4" xfId="23435" xr:uid="{00000000-0005-0000-0000-00002B520000}"/>
    <cellStyle name="Normal 4 3 4 2 6 4 2" xfId="45874" xr:uid="{00000000-0005-0000-0000-0000ADB00000}"/>
    <cellStyle name="Normal 4 3 4 2 6 5" xfId="30664" xr:uid="{00000000-0005-0000-0000-0000AAB00000}"/>
    <cellStyle name="Normal 4 3 4 2 7" xfId="9787" xr:uid="{00000000-0005-0000-0000-00002C520000}"/>
    <cellStyle name="Normal 4 3 4 2 7 2" xfId="23436" xr:uid="{00000000-0005-0000-0000-00002D520000}"/>
    <cellStyle name="Normal 4 3 4 2 7 2 2" xfId="45875" xr:uid="{00000000-0005-0000-0000-0000AFB00000}"/>
    <cellStyle name="Normal 4 3 4 2 7 3" xfId="23437" xr:uid="{00000000-0005-0000-0000-00002E520000}"/>
    <cellStyle name="Normal 4 3 4 2 7 3 2" xfId="45876" xr:uid="{00000000-0005-0000-0000-0000B0B00000}"/>
    <cellStyle name="Normal 4 3 4 2 7 4" xfId="23438" xr:uid="{00000000-0005-0000-0000-00002F520000}"/>
    <cellStyle name="Normal 4 3 4 2 7 4 2" xfId="45877" xr:uid="{00000000-0005-0000-0000-0000B1B00000}"/>
    <cellStyle name="Normal 4 3 4 2 7 5" xfId="32436" xr:uid="{00000000-0005-0000-0000-0000AEB00000}"/>
    <cellStyle name="Normal 4 3 4 2 8" xfId="23439" xr:uid="{00000000-0005-0000-0000-000030520000}"/>
    <cellStyle name="Normal 4 3 4 2 8 2" xfId="45878" xr:uid="{00000000-0005-0000-0000-0000B2B00000}"/>
    <cellStyle name="Normal 4 3 4 2 9" xfId="23440" xr:uid="{00000000-0005-0000-0000-000031520000}"/>
    <cellStyle name="Normal 4 3 4 2 9 2" xfId="45879" xr:uid="{00000000-0005-0000-0000-0000B3B00000}"/>
    <cellStyle name="Normal 4 3 4 3" xfId="3790" xr:uid="{00000000-0005-0000-0000-000032520000}"/>
    <cellStyle name="Normal 4 3 4 3 2" xfId="3791" xr:uid="{00000000-0005-0000-0000-000033520000}"/>
    <cellStyle name="Normal 4 3 4 3 2 2" xfId="7194" xr:uid="{00000000-0005-0000-0000-000034520000}"/>
    <cellStyle name="Normal 4 3 4 3 2 2 2" xfId="23441" xr:uid="{00000000-0005-0000-0000-000035520000}"/>
    <cellStyle name="Normal 4 3 4 3 2 2 2 2" xfId="45880" xr:uid="{00000000-0005-0000-0000-0000B7B00000}"/>
    <cellStyle name="Normal 4 3 4 3 2 2 3" xfId="23442" xr:uid="{00000000-0005-0000-0000-000036520000}"/>
    <cellStyle name="Normal 4 3 4 3 2 2 3 2" xfId="45881" xr:uid="{00000000-0005-0000-0000-0000B8B00000}"/>
    <cellStyle name="Normal 4 3 4 3 2 2 4" xfId="23443" xr:uid="{00000000-0005-0000-0000-000037520000}"/>
    <cellStyle name="Normal 4 3 4 3 2 2 4 2" xfId="45882" xr:uid="{00000000-0005-0000-0000-0000B9B00000}"/>
    <cellStyle name="Normal 4 3 4 3 2 2 5" xfId="30672" xr:uid="{00000000-0005-0000-0000-0000B6B00000}"/>
    <cellStyle name="Normal 4 3 4 3 2 3" xfId="9795" xr:uid="{00000000-0005-0000-0000-000038520000}"/>
    <cellStyle name="Normal 4 3 4 3 2 3 2" xfId="23444" xr:uid="{00000000-0005-0000-0000-000039520000}"/>
    <cellStyle name="Normal 4 3 4 3 2 3 2 2" xfId="45883" xr:uid="{00000000-0005-0000-0000-0000BBB00000}"/>
    <cellStyle name="Normal 4 3 4 3 2 3 3" xfId="23445" xr:uid="{00000000-0005-0000-0000-00003A520000}"/>
    <cellStyle name="Normal 4 3 4 3 2 3 3 2" xfId="45884" xr:uid="{00000000-0005-0000-0000-0000BCB00000}"/>
    <cellStyle name="Normal 4 3 4 3 2 3 4" xfId="23446" xr:uid="{00000000-0005-0000-0000-00003B520000}"/>
    <cellStyle name="Normal 4 3 4 3 2 3 4 2" xfId="45885" xr:uid="{00000000-0005-0000-0000-0000BDB00000}"/>
    <cellStyle name="Normal 4 3 4 3 2 3 5" xfId="32444" xr:uid="{00000000-0005-0000-0000-0000BAB00000}"/>
    <cellStyle name="Normal 4 3 4 3 2 4" xfId="23447" xr:uid="{00000000-0005-0000-0000-00003C520000}"/>
    <cellStyle name="Normal 4 3 4 3 2 4 2" xfId="45886" xr:uid="{00000000-0005-0000-0000-0000BEB00000}"/>
    <cellStyle name="Normal 4 3 4 3 2 5" xfId="23448" xr:uid="{00000000-0005-0000-0000-00003D520000}"/>
    <cellStyle name="Normal 4 3 4 3 2 5 2" xfId="45887" xr:uid="{00000000-0005-0000-0000-0000BFB00000}"/>
    <cellStyle name="Normal 4 3 4 3 2 6" xfId="23449" xr:uid="{00000000-0005-0000-0000-00003E520000}"/>
    <cellStyle name="Normal 4 3 4 3 2 6 2" xfId="45888" xr:uid="{00000000-0005-0000-0000-0000C0B00000}"/>
    <cellStyle name="Normal 4 3 4 3 2 7" xfId="28840" xr:uid="{00000000-0005-0000-0000-0000B5B00000}"/>
    <cellStyle name="Normal 4 3 4 3 3" xfId="7193" xr:uid="{00000000-0005-0000-0000-00003F520000}"/>
    <cellStyle name="Normal 4 3 4 3 3 2" xfId="23450" xr:uid="{00000000-0005-0000-0000-000040520000}"/>
    <cellStyle name="Normal 4 3 4 3 3 2 2" xfId="45889" xr:uid="{00000000-0005-0000-0000-0000C2B00000}"/>
    <cellStyle name="Normal 4 3 4 3 3 3" xfId="23451" xr:uid="{00000000-0005-0000-0000-000041520000}"/>
    <cellStyle name="Normal 4 3 4 3 3 3 2" xfId="45890" xr:uid="{00000000-0005-0000-0000-0000C3B00000}"/>
    <cellStyle name="Normal 4 3 4 3 3 4" xfId="23452" xr:uid="{00000000-0005-0000-0000-000042520000}"/>
    <cellStyle name="Normal 4 3 4 3 3 4 2" xfId="45891" xr:uid="{00000000-0005-0000-0000-0000C4B00000}"/>
    <cellStyle name="Normal 4 3 4 3 3 5" xfId="30671" xr:uid="{00000000-0005-0000-0000-0000C1B00000}"/>
    <cellStyle name="Normal 4 3 4 3 4" xfId="9794" xr:uid="{00000000-0005-0000-0000-000043520000}"/>
    <cellStyle name="Normal 4 3 4 3 4 2" xfId="23453" xr:uid="{00000000-0005-0000-0000-000044520000}"/>
    <cellStyle name="Normal 4 3 4 3 4 2 2" xfId="45892" xr:uid="{00000000-0005-0000-0000-0000C6B00000}"/>
    <cellStyle name="Normal 4 3 4 3 4 3" xfId="23454" xr:uid="{00000000-0005-0000-0000-000045520000}"/>
    <cellStyle name="Normal 4 3 4 3 4 3 2" xfId="45893" xr:uid="{00000000-0005-0000-0000-0000C7B00000}"/>
    <cellStyle name="Normal 4 3 4 3 4 4" xfId="23455" xr:uid="{00000000-0005-0000-0000-000046520000}"/>
    <cellStyle name="Normal 4 3 4 3 4 4 2" xfId="45894" xr:uid="{00000000-0005-0000-0000-0000C8B00000}"/>
    <cellStyle name="Normal 4 3 4 3 4 5" xfId="32443" xr:uid="{00000000-0005-0000-0000-0000C5B00000}"/>
    <cellStyle name="Normal 4 3 4 3 5" xfId="23456" xr:uid="{00000000-0005-0000-0000-000047520000}"/>
    <cellStyle name="Normal 4 3 4 3 5 2" xfId="45895" xr:uid="{00000000-0005-0000-0000-0000C9B00000}"/>
    <cellStyle name="Normal 4 3 4 3 6" xfId="23457" xr:uid="{00000000-0005-0000-0000-000048520000}"/>
    <cellStyle name="Normal 4 3 4 3 6 2" xfId="45896" xr:uid="{00000000-0005-0000-0000-0000CAB00000}"/>
    <cellStyle name="Normal 4 3 4 3 7" xfId="23458" xr:uid="{00000000-0005-0000-0000-000049520000}"/>
    <cellStyle name="Normal 4 3 4 3 7 2" xfId="45897" xr:uid="{00000000-0005-0000-0000-0000CBB00000}"/>
    <cellStyle name="Normal 4 3 4 3 8" xfId="28839" xr:uid="{00000000-0005-0000-0000-0000B4B00000}"/>
    <cellStyle name="Normal 4 3 4 4" xfId="3792" xr:uid="{00000000-0005-0000-0000-00004A520000}"/>
    <cellStyle name="Normal 4 3 4 4 2" xfId="3793" xr:uid="{00000000-0005-0000-0000-00004B520000}"/>
    <cellStyle name="Normal 4 3 4 4 2 2" xfId="7196" xr:uid="{00000000-0005-0000-0000-00004C520000}"/>
    <cellStyle name="Normal 4 3 4 4 2 2 2" xfId="23459" xr:uid="{00000000-0005-0000-0000-00004D520000}"/>
    <cellStyle name="Normal 4 3 4 4 2 2 2 2" xfId="45898" xr:uid="{00000000-0005-0000-0000-0000CFB00000}"/>
    <cellStyle name="Normal 4 3 4 4 2 2 3" xfId="23460" xr:uid="{00000000-0005-0000-0000-00004E520000}"/>
    <cellStyle name="Normal 4 3 4 4 2 2 3 2" xfId="45899" xr:uid="{00000000-0005-0000-0000-0000D0B00000}"/>
    <cellStyle name="Normal 4 3 4 4 2 2 4" xfId="23461" xr:uid="{00000000-0005-0000-0000-00004F520000}"/>
    <cellStyle name="Normal 4 3 4 4 2 2 4 2" xfId="45900" xr:uid="{00000000-0005-0000-0000-0000D1B00000}"/>
    <cellStyle name="Normal 4 3 4 4 2 2 5" xfId="30674" xr:uid="{00000000-0005-0000-0000-0000CEB00000}"/>
    <cellStyle name="Normal 4 3 4 4 2 3" xfId="9797" xr:uid="{00000000-0005-0000-0000-000050520000}"/>
    <cellStyle name="Normal 4 3 4 4 2 3 2" xfId="23462" xr:uid="{00000000-0005-0000-0000-000051520000}"/>
    <cellStyle name="Normal 4 3 4 4 2 3 2 2" xfId="45901" xr:uid="{00000000-0005-0000-0000-0000D3B00000}"/>
    <cellStyle name="Normal 4 3 4 4 2 3 3" xfId="23463" xr:uid="{00000000-0005-0000-0000-000052520000}"/>
    <cellStyle name="Normal 4 3 4 4 2 3 3 2" xfId="45902" xr:uid="{00000000-0005-0000-0000-0000D4B00000}"/>
    <cellStyle name="Normal 4 3 4 4 2 3 4" xfId="23464" xr:uid="{00000000-0005-0000-0000-000053520000}"/>
    <cellStyle name="Normal 4 3 4 4 2 3 4 2" xfId="45903" xr:uid="{00000000-0005-0000-0000-0000D5B00000}"/>
    <cellStyle name="Normal 4 3 4 4 2 3 5" xfId="32446" xr:uid="{00000000-0005-0000-0000-0000D2B00000}"/>
    <cellStyle name="Normal 4 3 4 4 2 4" xfId="23465" xr:uid="{00000000-0005-0000-0000-000054520000}"/>
    <cellStyle name="Normal 4 3 4 4 2 4 2" xfId="45904" xr:uid="{00000000-0005-0000-0000-0000D6B00000}"/>
    <cellStyle name="Normal 4 3 4 4 2 5" xfId="23466" xr:uid="{00000000-0005-0000-0000-000055520000}"/>
    <cellStyle name="Normal 4 3 4 4 2 5 2" xfId="45905" xr:uid="{00000000-0005-0000-0000-0000D7B00000}"/>
    <cellStyle name="Normal 4 3 4 4 2 6" xfId="23467" xr:uid="{00000000-0005-0000-0000-000056520000}"/>
    <cellStyle name="Normal 4 3 4 4 2 6 2" xfId="45906" xr:uid="{00000000-0005-0000-0000-0000D8B00000}"/>
    <cellStyle name="Normal 4 3 4 4 2 7" xfId="28842" xr:uid="{00000000-0005-0000-0000-0000CDB00000}"/>
    <cellStyle name="Normal 4 3 4 4 3" xfId="7195" xr:uid="{00000000-0005-0000-0000-000057520000}"/>
    <cellStyle name="Normal 4 3 4 4 3 2" xfId="23468" xr:uid="{00000000-0005-0000-0000-000058520000}"/>
    <cellStyle name="Normal 4 3 4 4 3 2 2" xfId="45907" xr:uid="{00000000-0005-0000-0000-0000DAB00000}"/>
    <cellStyle name="Normal 4 3 4 4 3 3" xfId="23469" xr:uid="{00000000-0005-0000-0000-000059520000}"/>
    <cellStyle name="Normal 4 3 4 4 3 3 2" xfId="45908" xr:uid="{00000000-0005-0000-0000-0000DBB00000}"/>
    <cellStyle name="Normal 4 3 4 4 3 4" xfId="23470" xr:uid="{00000000-0005-0000-0000-00005A520000}"/>
    <cellStyle name="Normal 4 3 4 4 3 4 2" xfId="45909" xr:uid="{00000000-0005-0000-0000-0000DCB00000}"/>
    <cellStyle name="Normal 4 3 4 4 3 5" xfId="30673" xr:uid="{00000000-0005-0000-0000-0000D9B00000}"/>
    <cellStyle name="Normal 4 3 4 4 4" xfId="9796" xr:uid="{00000000-0005-0000-0000-00005B520000}"/>
    <cellStyle name="Normal 4 3 4 4 4 2" xfId="23471" xr:uid="{00000000-0005-0000-0000-00005C520000}"/>
    <cellStyle name="Normal 4 3 4 4 4 2 2" xfId="45910" xr:uid="{00000000-0005-0000-0000-0000DEB00000}"/>
    <cellStyle name="Normal 4 3 4 4 4 3" xfId="23472" xr:uid="{00000000-0005-0000-0000-00005D520000}"/>
    <cellStyle name="Normal 4 3 4 4 4 3 2" xfId="45911" xr:uid="{00000000-0005-0000-0000-0000DFB00000}"/>
    <cellStyle name="Normal 4 3 4 4 4 4" xfId="23473" xr:uid="{00000000-0005-0000-0000-00005E520000}"/>
    <cellStyle name="Normal 4 3 4 4 4 4 2" xfId="45912" xr:uid="{00000000-0005-0000-0000-0000E0B00000}"/>
    <cellStyle name="Normal 4 3 4 4 4 5" xfId="32445" xr:uid="{00000000-0005-0000-0000-0000DDB00000}"/>
    <cellStyle name="Normal 4 3 4 4 5" xfId="23474" xr:uid="{00000000-0005-0000-0000-00005F520000}"/>
    <cellStyle name="Normal 4 3 4 4 5 2" xfId="45913" xr:uid="{00000000-0005-0000-0000-0000E1B00000}"/>
    <cellStyle name="Normal 4 3 4 4 6" xfId="23475" xr:uid="{00000000-0005-0000-0000-000060520000}"/>
    <cellStyle name="Normal 4 3 4 4 6 2" xfId="45914" xr:uid="{00000000-0005-0000-0000-0000E2B00000}"/>
    <cellStyle name="Normal 4 3 4 4 7" xfId="23476" xr:uid="{00000000-0005-0000-0000-000061520000}"/>
    <cellStyle name="Normal 4 3 4 4 7 2" xfId="45915" xr:uid="{00000000-0005-0000-0000-0000E3B00000}"/>
    <cellStyle name="Normal 4 3 4 4 8" xfId="28841" xr:uid="{00000000-0005-0000-0000-0000CCB00000}"/>
    <cellStyle name="Normal 4 3 4 5" xfId="3794" xr:uid="{00000000-0005-0000-0000-000062520000}"/>
    <cellStyle name="Normal 4 3 4 5 2" xfId="3795" xr:uid="{00000000-0005-0000-0000-000063520000}"/>
    <cellStyle name="Normal 4 3 4 5 2 2" xfId="7198" xr:uid="{00000000-0005-0000-0000-000064520000}"/>
    <cellStyle name="Normal 4 3 4 5 2 2 2" xfId="23477" xr:uid="{00000000-0005-0000-0000-000065520000}"/>
    <cellStyle name="Normal 4 3 4 5 2 2 2 2" xfId="45916" xr:uid="{00000000-0005-0000-0000-0000E7B00000}"/>
    <cellStyle name="Normal 4 3 4 5 2 2 3" xfId="23478" xr:uid="{00000000-0005-0000-0000-000066520000}"/>
    <cellStyle name="Normal 4 3 4 5 2 2 3 2" xfId="45917" xr:uid="{00000000-0005-0000-0000-0000E8B00000}"/>
    <cellStyle name="Normal 4 3 4 5 2 2 4" xfId="23479" xr:uid="{00000000-0005-0000-0000-000067520000}"/>
    <cellStyle name="Normal 4 3 4 5 2 2 4 2" xfId="45918" xr:uid="{00000000-0005-0000-0000-0000E9B00000}"/>
    <cellStyle name="Normal 4 3 4 5 2 2 5" xfId="30676" xr:uid="{00000000-0005-0000-0000-0000E6B00000}"/>
    <cellStyle name="Normal 4 3 4 5 2 3" xfId="9799" xr:uid="{00000000-0005-0000-0000-000068520000}"/>
    <cellStyle name="Normal 4 3 4 5 2 3 2" xfId="32448" xr:uid="{00000000-0005-0000-0000-0000EAB00000}"/>
    <cellStyle name="Normal 4 3 4 5 2 4" xfId="23480" xr:uid="{00000000-0005-0000-0000-000069520000}"/>
    <cellStyle name="Normal 4 3 4 5 2 4 2" xfId="45919" xr:uid="{00000000-0005-0000-0000-0000EBB00000}"/>
    <cellStyle name="Normal 4 3 4 5 2 5" xfId="23481" xr:uid="{00000000-0005-0000-0000-00006A520000}"/>
    <cellStyle name="Normal 4 3 4 5 2 5 2" xfId="45920" xr:uid="{00000000-0005-0000-0000-0000ECB00000}"/>
    <cellStyle name="Normal 4 3 4 5 2 6" xfId="28844" xr:uid="{00000000-0005-0000-0000-0000E5B00000}"/>
    <cellStyle name="Normal 4 3 4 5 3" xfId="7197" xr:uid="{00000000-0005-0000-0000-00006B520000}"/>
    <cellStyle name="Normal 4 3 4 5 3 2" xfId="23482" xr:uid="{00000000-0005-0000-0000-00006C520000}"/>
    <cellStyle name="Normal 4 3 4 5 3 2 2" xfId="45921" xr:uid="{00000000-0005-0000-0000-0000EEB00000}"/>
    <cellStyle name="Normal 4 3 4 5 3 3" xfId="23483" xr:uid="{00000000-0005-0000-0000-00006D520000}"/>
    <cellStyle name="Normal 4 3 4 5 3 3 2" xfId="45922" xr:uid="{00000000-0005-0000-0000-0000EFB00000}"/>
    <cellStyle name="Normal 4 3 4 5 3 4" xfId="23484" xr:uid="{00000000-0005-0000-0000-00006E520000}"/>
    <cellStyle name="Normal 4 3 4 5 3 4 2" xfId="45923" xr:uid="{00000000-0005-0000-0000-0000F0B00000}"/>
    <cellStyle name="Normal 4 3 4 5 3 5" xfId="30675" xr:uid="{00000000-0005-0000-0000-0000EDB00000}"/>
    <cellStyle name="Normal 4 3 4 5 4" xfId="9798" xr:uid="{00000000-0005-0000-0000-00006F520000}"/>
    <cellStyle name="Normal 4 3 4 5 4 2" xfId="23485" xr:uid="{00000000-0005-0000-0000-000070520000}"/>
    <cellStyle name="Normal 4 3 4 5 4 2 2" xfId="45924" xr:uid="{00000000-0005-0000-0000-0000F2B00000}"/>
    <cellStyle name="Normal 4 3 4 5 4 3" xfId="23486" xr:uid="{00000000-0005-0000-0000-000071520000}"/>
    <cellStyle name="Normal 4 3 4 5 4 3 2" xfId="45925" xr:uid="{00000000-0005-0000-0000-0000F3B00000}"/>
    <cellStyle name="Normal 4 3 4 5 4 4" xfId="23487" xr:uid="{00000000-0005-0000-0000-000072520000}"/>
    <cellStyle name="Normal 4 3 4 5 4 4 2" xfId="45926" xr:uid="{00000000-0005-0000-0000-0000F4B00000}"/>
    <cellStyle name="Normal 4 3 4 5 4 5" xfId="32447" xr:uid="{00000000-0005-0000-0000-0000F1B00000}"/>
    <cellStyle name="Normal 4 3 4 5 5" xfId="23488" xr:uid="{00000000-0005-0000-0000-000073520000}"/>
    <cellStyle name="Normal 4 3 4 5 5 2" xfId="45927" xr:uid="{00000000-0005-0000-0000-0000F5B00000}"/>
    <cellStyle name="Normal 4 3 4 5 6" xfId="23489" xr:uid="{00000000-0005-0000-0000-000074520000}"/>
    <cellStyle name="Normal 4 3 4 5 6 2" xfId="45928" xr:uid="{00000000-0005-0000-0000-0000F6B00000}"/>
    <cellStyle name="Normal 4 3 4 5 7" xfId="23490" xr:uid="{00000000-0005-0000-0000-000075520000}"/>
    <cellStyle name="Normal 4 3 4 5 7 2" xfId="45929" xr:uid="{00000000-0005-0000-0000-0000F7B00000}"/>
    <cellStyle name="Normal 4 3 4 5 8" xfId="28843" xr:uid="{00000000-0005-0000-0000-0000E4B00000}"/>
    <cellStyle name="Normal 4 3 4 6" xfId="3796" xr:uid="{00000000-0005-0000-0000-000076520000}"/>
    <cellStyle name="Normal 4 3 4 6 2" xfId="3797" xr:uid="{00000000-0005-0000-0000-000077520000}"/>
    <cellStyle name="Normal 4 3 4 6 2 2" xfId="7200" xr:uid="{00000000-0005-0000-0000-000078520000}"/>
    <cellStyle name="Normal 4 3 4 6 2 2 2" xfId="23491" xr:uid="{00000000-0005-0000-0000-000079520000}"/>
    <cellStyle name="Normal 4 3 4 6 2 2 2 2" xfId="45930" xr:uid="{00000000-0005-0000-0000-0000FBB00000}"/>
    <cellStyle name="Normal 4 3 4 6 2 2 3" xfId="23492" xr:uid="{00000000-0005-0000-0000-00007A520000}"/>
    <cellStyle name="Normal 4 3 4 6 2 2 3 2" xfId="45931" xr:uid="{00000000-0005-0000-0000-0000FCB00000}"/>
    <cellStyle name="Normal 4 3 4 6 2 2 4" xfId="23493" xr:uid="{00000000-0005-0000-0000-00007B520000}"/>
    <cellStyle name="Normal 4 3 4 6 2 2 4 2" xfId="45932" xr:uid="{00000000-0005-0000-0000-0000FDB00000}"/>
    <cellStyle name="Normal 4 3 4 6 2 2 5" xfId="30678" xr:uid="{00000000-0005-0000-0000-0000FAB00000}"/>
    <cellStyle name="Normal 4 3 4 6 2 3" xfId="9801" xr:uid="{00000000-0005-0000-0000-00007C520000}"/>
    <cellStyle name="Normal 4 3 4 6 2 3 2" xfId="32450" xr:uid="{00000000-0005-0000-0000-0000FEB00000}"/>
    <cellStyle name="Normal 4 3 4 6 2 4" xfId="23494" xr:uid="{00000000-0005-0000-0000-00007D520000}"/>
    <cellStyle name="Normal 4 3 4 6 2 4 2" xfId="45933" xr:uid="{00000000-0005-0000-0000-0000FFB00000}"/>
    <cellStyle name="Normal 4 3 4 6 2 5" xfId="23495" xr:uid="{00000000-0005-0000-0000-00007E520000}"/>
    <cellStyle name="Normal 4 3 4 6 2 5 2" xfId="45934" xr:uid="{00000000-0005-0000-0000-000000B10000}"/>
    <cellStyle name="Normal 4 3 4 6 2 6" xfId="28846" xr:uid="{00000000-0005-0000-0000-0000F9B00000}"/>
    <cellStyle name="Normal 4 3 4 6 3" xfId="7199" xr:uid="{00000000-0005-0000-0000-00007F520000}"/>
    <cellStyle name="Normal 4 3 4 6 3 2" xfId="23496" xr:uid="{00000000-0005-0000-0000-000080520000}"/>
    <cellStyle name="Normal 4 3 4 6 3 2 2" xfId="45935" xr:uid="{00000000-0005-0000-0000-000002B10000}"/>
    <cellStyle name="Normal 4 3 4 6 3 3" xfId="23497" xr:uid="{00000000-0005-0000-0000-000081520000}"/>
    <cellStyle name="Normal 4 3 4 6 3 3 2" xfId="45936" xr:uid="{00000000-0005-0000-0000-000003B10000}"/>
    <cellStyle name="Normal 4 3 4 6 3 4" xfId="23498" xr:uid="{00000000-0005-0000-0000-000082520000}"/>
    <cellStyle name="Normal 4 3 4 6 3 4 2" xfId="45937" xr:uid="{00000000-0005-0000-0000-000004B10000}"/>
    <cellStyle name="Normal 4 3 4 6 3 5" xfId="30677" xr:uid="{00000000-0005-0000-0000-000001B10000}"/>
    <cellStyle name="Normal 4 3 4 6 4" xfId="9800" xr:uid="{00000000-0005-0000-0000-000083520000}"/>
    <cellStyle name="Normal 4 3 4 6 4 2" xfId="32449" xr:uid="{00000000-0005-0000-0000-000005B10000}"/>
    <cellStyle name="Normal 4 3 4 6 5" xfId="23499" xr:uid="{00000000-0005-0000-0000-000084520000}"/>
    <cellStyle name="Normal 4 3 4 6 5 2" xfId="45938" xr:uid="{00000000-0005-0000-0000-000006B10000}"/>
    <cellStyle name="Normal 4 3 4 6 6" xfId="23500" xr:uid="{00000000-0005-0000-0000-000085520000}"/>
    <cellStyle name="Normal 4 3 4 6 6 2" xfId="45939" xr:uid="{00000000-0005-0000-0000-000007B10000}"/>
    <cellStyle name="Normal 4 3 4 6 7" xfId="28845" xr:uid="{00000000-0005-0000-0000-0000F8B00000}"/>
    <cellStyle name="Normal 4 3 4 7" xfId="3798" xr:uid="{00000000-0005-0000-0000-000086520000}"/>
    <cellStyle name="Normal 4 3 4 7 2" xfId="7201" xr:uid="{00000000-0005-0000-0000-000087520000}"/>
    <cellStyle name="Normal 4 3 4 7 2 2" xfId="23501" xr:uid="{00000000-0005-0000-0000-000088520000}"/>
    <cellStyle name="Normal 4 3 4 7 2 2 2" xfId="45940" xr:uid="{00000000-0005-0000-0000-00000AB10000}"/>
    <cellStyle name="Normal 4 3 4 7 2 3" xfId="23502" xr:uid="{00000000-0005-0000-0000-000089520000}"/>
    <cellStyle name="Normal 4 3 4 7 2 3 2" xfId="45941" xr:uid="{00000000-0005-0000-0000-00000BB10000}"/>
    <cellStyle name="Normal 4 3 4 7 2 4" xfId="23503" xr:uid="{00000000-0005-0000-0000-00008A520000}"/>
    <cellStyle name="Normal 4 3 4 7 2 4 2" xfId="45942" xr:uid="{00000000-0005-0000-0000-00000CB10000}"/>
    <cellStyle name="Normal 4 3 4 7 2 5" xfId="30679" xr:uid="{00000000-0005-0000-0000-000009B10000}"/>
    <cellStyle name="Normal 4 3 4 7 3" xfId="9802" xr:uid="{00000000-0005-0000-0000-00008B520000}"/>
    <cellStyle name="Normal 4 3 4 7 3 2" xfId="32451" xr:uid="{00000000-0005-0000-0000-00000DB10000}"/>
    <cellStyle name="Normal 4 3 4 7 4" xfId="23504" xr:uid="{00000000-0005-0000-0000-00008C520000}"/>
    <cellStyle name="Normal 4 3 4 7 4 2" xfId="45943" xr:uid="{00000000-0005-0000-0000-00000EB10000}"/>
    <cellStyle name="Normal 4 3 4 7 5" xfId="23505" xr:uid="{00000000-0005-0000-0000-00008D520000}"/>
    <cellStyle name="Normal 4 3 4 7 5 2" xfId="45944" xr:uid="{00000000-0005-0000-0000-00000FB10000}"/>
    <cellStyle name="Normal 4 3 4 7 6" xfId="28847" xr:uid="{00000000-0005-0000-0000-000008B10000}"/>
    <cellStyle name="Normal 4 3 4 8" xfId="3799" xr:uid="{00000000-0005-0000-0000-00008E520000}"/>
    <cellStyle name="Normal 4 3 4 8 2" xfId="7202" xr:uid="{00000000-0005-0000-0000-00008F520000}"/>
    <cellStyle name="Normal 4 3 4 8 2 2" xfId="23506" xr:uid="{00000000-0005-0000-0000-000090520000}"/>
    <cellStyle name="Normal 4 3 4 8 2 2 2" xfId="45945" xr:uid="{00000000-0005-0000-0000-000012B10000}"/>
    <cellStyle name="Normal 4 3 4 8 2 3" xfId="23507" xr:uid="{00000000-0005-0000-0000-000091520000}"/>
    <cellStyle name="Normal 4 3 4 8 2 3 2" xfId="45946" xr:uid="{00000000-0005-0000-0000-000013B10000}"/>
    <cellStyle name="Normal 4 3 4 8 2 4" xfId="23508" xr:uid="{00000000-0005-0000-0000-000092520000}"/>
    <cellStyle name="Normal 4 3 4 8 2 4 2" xfId="45947" xr:uid="{00000000-0005-0000-0000-000014B10000}"/>
    <cellStyle name="Normal 4 3 4 8 2 5" xfId="30680" xr:uid="{00000000-0005-0000-0000-000011B10000}"/>
    <cellStyle name="Normal 4 3 4 8 3" xfId="9803" xr:uid="{00000000-0005-0000-0000-000093520000}"/>
    <cellStyle name="Normal 4 3 4 8 3 2" xfId="32452" xr:uid="{00000000-0005-0000-0000-000015B10000}"/>
    <cellStyle name="Normal 4 3 4 8 4" xfId="23509" xr:uid="{00000000-0005-0000-0000-000094520000}"/>
    <cellStyle name="Normal 4 3 4 8 4 2" xfId="45948" xr:uid="{00000000-0005-0000-0000-000016B10000}"/>
    <cellStyle name="Normal 4 3 4 8 5" xfId="23510" xr:uid="{00000000-0005-0000-0000-000095520000}"/>
    <cellStyle name="Normal 4 3 4 8 5 2" xfId="45949" xr:uid="{00000000-0005-0000-0000-000017B10000}"/>
    <cellStyle name="Normal 4 3 4 8 6" xfId="28848" xr:uid="{00000000-0005-0000-0000-000010B10000}"/>
    <cellStyle name="Normal 4 3 4 9" xfId="7185" xr:uid="{00000000-0005-0000-0000-000096520000}"/>
    <cellStyle name="Normal 4 3 4 9 2" xfId="23511" xr:uid="{00000000-0005-0000-0000-000097520000}"/>
    <cellStyle name="Normal 4 3 4 9 2 2" xfId="45950" xr:uid="{00000000-0005-0000-0000-000019B10000}"/>
    <cellStyle name="Normal 4 3 4 9 3" xfId="23512" xr:uid="{00000000-0005-0000-0000-000098520000}"/>
    <cellStyle name="Normal 4 3 4 9 3 2" xfId="45951" xr:uid="{00000000-0005-0000-0000-00001AB10000}"/>
    <cellStyle name="Normal 4 3 4 9 4" xfId="23513" xr:uid="{00000000-0005-0000-0000-000099520000}"/>
    <cellStyle name="Normal 4 3 4 9 4 2" xfId="45952" xr:uid="{00000000-0005-0000-0000-00001BB10000}"/>
    <cellStyle name="Normal 4 3 4 9 5" xfId="30663" xr:uid="{00000000-0005-0000-0000-000018B10000}"/>
    <cellStyle name="Normal 4 3 5" xfId="3800" xr:uid="{00000000-0005-0000-0000-00009A520000}"/>
    <cellStyle name="Normal 4 3 5 10" xfId="23514" xr:uid="{00000000-0005-0000-0000-00009B520000}"/>
    <cellStyle name="Normal 4 3 5 10 2" xfId="45953" xr:uid="{00000000-0005-0000-0000-00001DB10000}"/>
    <cellStyle name="Normal 4 3 5 11" xfId="28849" xr:uid="{00000000-0005-0000-0000-00001CB10000}"/>
    <cellStyle name="Normal 4 3 5 2" xfId="3801" xr:uid="{00000000-0005-0000-0000-00009C520000}"/>
    <cellStyle name="Normal 4 3 5 2 2" xfId="3802" xr:uid="{00000000-0005-0000-0000-00009D520000}"/>
    <cellStyle name="Normal 4 3 5 2 2 2" xfId="7205" xr:uid="{00000000-0005-0000-0000-00009E520000}"/>
    <cellStyle name="Normal 4 3 5 2 2 2 2" xfId="23515" xr:uid="{00000000-0005-0000-0000-00009F520000}"/>
    <cellStyle name="Normal 4 3 5 2 2 2 2 2" xfId="45954" xr:uid="{00000000-0005-0000-0000-000021B10000}"/>
    <cellStyle name="Normal 4 3 5 2 2 2 3" xfId="23516" xr:uid="{00000000-0005-0000-0000-0000A0520000}"/>
    <cellStyle name="Normal 4 3 5 2 2 2 3 2" xfId="45955" xr:uid="{00000000-0005-0000-0000-000022B10000}"/>
    <cellStyle name="Normal 4 3 5 2 2 2 4" xfId="23517" xr:uid="{00000000-0005-0000-0000-0000A1520000}"/>
    <cellStyle name="Normal 4 3 5 2 2 2 4 2" xfId="45956" xr:uid="{00000000-0005-0000-0000-000023B10000}"/>
    <cellStyle name="Normal 4 3 5 2 2 2 5" xfId="30683" xr:uid="{00000000-0005-0000-0000-000020B10000}"/>
    <cellStyle name="Normal 4 3 5 2 2 3" xfId="9806" xr:uid="{00000000-0005-0000-0000-0000A2520000}"/>
    <cellStyle name="Normal 4 3 5 2 2 3 2" xfId="32455" xr:uid="{00000000-0005-0000-0000-000024B10000}"/>
    <cellStyle name="Normal 4 3 5 2 2 4" xfId="23518" xr:uid="{00000000-0005-0000-0000-0000A3520000}"/>
    <cellStyle name="Normal 4 3 5 2 2 4 2" xfId="45957" xr:uid="{00000000-0005-0000-0000-000025B10000}"/>
    <cellStyle name="Normal 4 3 5 2 2 5" xfId="23519" xr:uid="{00000000-0005-0000-0000-0000A4520000}"/>
    <cellStyle name="Normal 4 3 5 2 2 5 2" xfId="45958" xr:uid="{00000000-0005-0000-0000-000026B10000}"/>
    <cellStyle name="Normal 4 3 5 2 2 6" xfId="28851" xr:uid="{00000000-0005-0000-0000-00001FB10000}"/>
    <cellStyle name="Normal 4 3 5 2 3" xfId="7204" xr:uid="{00000000-0005-0000-0000-0000A5520000}"/>
    <cellStyle name="Normal 4 3 5 2 3 2" xfId="23520" xr:uid="{00000000-0005-0000-0000-0000A6520000}"/>
    <cellStyle name="Normal 4 3 5 2 3 2 2" xfId="45959" xr:uid="{00000000-0005-0000-0000-000028B10000}"/>
    <cellStyle name="Normal 4 3 5 2 3 3" xfId="23521" xr:uid="{00000000-0005-0000-0000-0000A7520000}"/>
    <cellStyle name="Normal 4 3 5 2 3 3 2" xfId="45960" xr:uid="{00000000-0005-0000-0000-000029B10000}"/>
    <cellStyle name="Normal 4 3 5 2 3 4" xfId="23522" xr:uid="{00000000-0005-0000-0000-0000A8520000}"/>
    <cellStyle name="Normal 4 3 5 2 3 4 2" xfId="45961" xr:uid="{00000000-0005-0000-0000-00002AB10000}"/>
    <cellStyle name="Normal 4 3 5 2 3 5" xfId="30682" xr:uid="{00000000-0005-0000-0000-000027B10000}"/>
    <cellStyle name="Normal 4 3 5 2 4" xfId="9805" xr:uid="{00000000-0005-0000-0000-0000A9520000}"/>
    <cellStyle name="Normal 4 3 5 2 4 2" xfId="23523" xr:uid="{00000000-0005-0000-0000-0000AA520000}"/>
    <cellStyle name="Normal 4 3 5 2 4 2 2" xfId="45962" xr:uid="{00000000-0005-0000-0000-00002CB10000}"/>
    <cellStyle name="Normal 4 3 5 2 4 3" xfId="23524" xr:uid="{00000000-0005-0000-0000-0000AB520000}"/>
    <cellStyle name="Normal 4 3 5 2 4 3 2" xfId="45963" xr:uid="{00000000-0005-0000-0000-00002DB10000}"/>
    <cellStyle name="Normal 4 3 5 2 4 4" xfId="23525" xr:uid="{00000000-0005-0000-0000-0000AC520000}"/>
    <cellStyle name="Normal 4 3 5 2 4 4 2" xfId="45964" xr:uid="{00000000-0005-0000-0000-00002EB10000}"/>
    <cellStyle name="Normal 4 3 5 2 4 5" xfId="32454" xr:uid="{00000000-0005-0000-0000-00002BB10000}"/>
    <cellStyle name="Normal 4 3 5 2 5" xfId="23526" xr:uid="{00000000-0005-0000-0000-0000AD520000}"/>
    <cellStyle name="Normal 4 3 5 2 5 2" xfId="45965" xr:uid="{00000000-0005-0000-0000-00002FB10000}"/>
    <cellStyle name="Normal 4 3 5 2 6" xfId="23527" xr:uid="{00000000-0005-0000-0000-0000AE520000}"/>
    <cellStyle name="Normal 4 3 5 2 6 2" xfId="45966" xr:uid="{00000000-0005-0000-0000-000030B10000}"/>
    <cellStyle name="Normal 4 3 5 2 7" xfId="23528" xr:uid="{00000000-0005-0000-0000-0000AF520000}"/>
    <cellStyle name="Normal 4 3 5 2 7 2" xfId="45967" xr:uid="{00000000-0005-0000-0000-000031B10000}"/>
    <cellStyle name="Normal 4 3 5 2 8" xfId="28850" xr:uid="{00000000-0005-0000-0000-00001EB10000}"/>
    <cellStyle name="Normal 4 3 5 3" xfId="3803" xr:uid="{00000000-0005-0000-0000-0000B0520000}"/>
    <cellStyle name="Normal 4 3 5 3 2" xfId="3804" xr:uid="{00000000-0005-0000-0000-0000B1520000}"/>
    <cellStyle name="Normal 4 3 5 3 2 2" xfId="7207" xr:uid="{00000000-0005-0000-0000-0000B2520000}"/>
    <cellStyle name="Normal 4 3 5 3 2 2 2" xfId="23529" xr:uid="{00000000-0005-0000-0000-0000B3520000}"/>
    <cellStyle name="Normal 4 3 5 3 2 2 2 2" xfId="45968" xr:uid="{00000000-0005-0000-0000-000035B10000}"/>
    <cellStyle name="Normal 4 3 5 3 2 2 3" xfId="23530" xr:uid="{00000000-0005-0000-0000-0000B4520000}"/>
    <cellStyle name="Normal 4 3 5 3 2 2 3 2" xfId="45969" xr:uid="{00000000-0005-0000-0000-000036B10000}"/>
    <cellStyle name="Normal 4 3 5 3 2 2 4" xfId="23531" xr:uid="{00000000-0005-0000-0000-0000B5520000}"/>
    <cellStyle name="Normal 4 3 5 3 2 2 4 2" xfId="45970" xr:uid="{00000000-0005-0000-0000-000037B10000}"/>
    <cellStyle name="Normal 4 3 5 3 2 2 5" xfId="30685" xr:uid="{00000000-0005-0000-0000-000034B10000}"/>
    <cellStyle name="Normal 4 3 5 3 2 3" xfId="9808" xr:uid="{00000000-0005-0000-0000-0000B6520000}"/>
    <cellStyle name="Normal 4 3 5 3 2 3 2" xfId="32457" xr:uid="{00000000-0005-0000-0000-000038B10000}"/>
    <cellStyle name="Normal 4 3 5 3 2 4" xfId="23532" xr:uid="{00000000-0005-0000-0000-0000B7520000}"/>
    <cellStyle name="Normal 4 3 5 3 2 4 2" xfId="45971" xr:uid="{00000000-0005-0000-0000-000039B10000}"/>
    <cellStyle name="Normal 4 3 5 3 2 5" xfId="23533" xr:uid="{00000000-0005-0000-0000-0000B8520000}"/>
    <cellStyle name="Normal 4 3 5 3 2 5 2" xfId="45972" xr:uid="{00000000-0005-0000-0000-00003AB10000}"/>
    <cellStyle name="Normal 4 3 5 3 2 6" xfId="28853" xr:uid="{00000000-0005-0000-0000-000033B10000}"/>
    <cellStyle name="Normal 4 3 5 3 3" xfId="7206" xr:uid="{00000000-0005-0000-0000-0000B9520000}"/>
    <cellStyle name="Normal 4 3 5 3 3 2" xfId="23534" xr:uid="{00000000-0005-0000-0000-0000BA520000}"/>
    <cellStyle name="Normal 4 3 5 3 3 2 2" xfId="45973" xr:uid="{00000000-0005-0000-0000-00003CB10000}"/>
    <cellStyle name="Normal 4 3 5 3 3 3" xfId="23535" xr:uid="{00000000-0005-0000-0000-0000BB520000}"/>
    <cellStyle name="Normal 4 3 5 3 3 3 2" xfId="45974" xr:uid="{00000000-0005-0000-0000-00003DB10000}"/>
    <cellStyle name="Normal 4 3 5 3 3 4" xfId="23536" xr:uid="{00000000-0005-0000-0000-0000BC520000}"/>
    <cellStyle name="Normal 4 3 5 3 3 4 2" xfId="45975" xr:uid="{00000000-0005-0000-0000-00003EB10000}"/>
    <cellStyle name="Normal 4 3 5 3 3 5" xfId="30684" xr:uid="{00000000-0005-0000-0000-00003BB10000}"/>
    <cellStyle name="Normal 4 3 5 3 4" xfId="9807" xr:uid="{00000000-0005-0000-0000-0000BD520000}"/>
    <cellStyle name="Normal 4 3 5 3 4 2" xfId="32456" xr:uid="{00000000-0005-0000-0000-00003FB10000}"/>
    <cellStyle name="Normal 4 3 5 3 5" xfId="23537" xr:uid="{00000000-0005-0000-0000-0000BE520000}"/>
    <cellStyle name="Normal 4 3 5 3 5 2" xfId="45976" xr:uid="{00000000-0005-0000-0000-000040B10000}"/>
    <cellStyle name="Normal 4 3 5 3 6" xfId="23538" xr:uid="{00000000-0005-0000-0000-0000BF520000}"/>
    <cellStyle name="Normal 4 3 5 3 6 2" xfId="45977" xr:uid="{00000000-0005-0000-0000-000041B10000}"/>
    <cellStyle name="Normal 4 3 5 3 7" xfId="28852" xr:uid="{00000000-0005-0000-0000-000032B10000}"/>
    <cellStyle name="Normal 4 3 5 4" xfId="3805" xr:uid="{00000000-0005-0000-0000-0000C0520000}"/>
    <cellStyle name="Normal 4 3 5 4 2" xfId="7208" xr:uid="{00000000-0005-0000-0000-0000C1520000}"/>
    <cellStyle name="Normal 4 3 5 4 2 2" xfId="23539" xr:uid="{00000000-0005-0000-0000-0000C2520000}"/>
    <cellStyle name="Normal 4 3 5 4 2 2 2" xfId="45978" xr:uid="{00000000-0005-0000-0000-000044B10000}"/>
    <cellStyle name="Normal 4 3 5 4 2 3" xfId="23540" xr:uid="{00000000-0005-0000-0000-0000C3520000}"/>
    <cellStyle name="Normal 4 3 5 4 2 3 2" xfId="45979" xr:uid="{00000000-0005-0000-0000-000045B10000}"/>
    <cellStyle name="Normal 4 3 5 4 2 4" xfId="23541" xr:uid="{00000000-0005-0000-0000-0000C4520000}"/>
    <cellStyle name="Normal 4 3 5 4 2 4 2" xfId="45980" xr:uid="{00000000-0005-0000-0000-000046B10000}"/>
    <cellStyle name="Normal 4 3 5 4 2 5" xfId="30686" xr:uid="{00000000-0005-0000-0000-000043B10000}"/>
    <cellStyle name="Normal 4 3 5 4 3" xfId="9809" xr:uid="{00000000-0005-0000-0000-0000C5520000}"/>
    <cellStyle name="Normal 4 3 5 4 3 2" xfId="32458" xr:uid="{00000000-0005-0000-0000-000047B10000}"/>
    <cellStyle name="Normal 4 3 5 4 4" xfId="23542" xr:uid="{00000000-0005-0000-0000-0000C6520000}"/>
    <cellStyle name="Normal 4 3 5 4 4 2" xfId="45981" xr:uid="{00000000-0005-0000-0000-000048B10000}"/>
    <cellStyle name="Normal 4 3 5 4 5" xfId="23543" xr:uid="{00000000-0005-0000-0000-0000C7520000}"/>
    <cellStyle name="Normal 4 3 5 4 5 2" xfId="45982" xr:uid="{00000000-0005-0000-0000-000049B10000}"/>
    <cellStyle name="Normal 4 3 5 4 6" xfId="28854" xr:uid="{00000000-0005-0000-0000-000042B10000}"/>
    <cellStyle name="Normal 4 3 5 5" xfId="3806" xr:uid="{00000000-0005-0000-0000-0000C8520000}"/>
    <cellStyle name="Normal 4 3 5 5 2" xfId="7209" xr:uid="{00000000-0005-0000-0000-0000C9520000}"/>
    <cellStyle name="Normal 4 3 5 5 2 2" xfId="23544" xr:uid="{00000000-0005-0000-0000-0000CA520000}"/>
    <cellStyle name="Normal 4 3 5 5 2 2 2" xfId="45983" xr:uid="{00000000-0005-0000-0000-00004CB10000}"/>
    <cellStyle name="Normal 4 3 5 5 2 3" xfId="23545" xr:uid="{00000000-0005-0000-0000-0000CB520000}"/>
    <cellStyle name="Normal 4 3 5 5 2 3 2" xfId="45984" xr:uid="{00000000-0005-0000-0000-00004DB10000}"/>
    <cellStyle name="Normal 4 3 5 5 2 4" xfId="23546" xr:uid="{00000000-0005-0000-0000-0000CC520000}"/>
    <cellStyle name="Normal 4 3 5 5 2 4 2" xfId="45985" xr:uid="{00000000-0005-0000-0000-00004EB10000}"/>
    <cellStyle name="Normal 4 3 5 5 2 5" xfId="30687" xr:uid="{00000000-0005-0000-0000-00004BB10000}"/>
    <cellStyle name="Normal 4 3 5 5 3" xfId="9810" xr:uid="{00000000-0005-0000-0000-0000CD520000}"/>
    <cellStyle name="Normal 4 3 5 5 3 2" xfId="32459" xr:uid="{00000000-0005-0000-0000-00004FB10000}"/>
    <cellStyle name="Normal 4 3 5 5 4" xfId="23547" xr:uid="{00000000-0005-0000-0000-0000CE520000}"/>
    <cellStyle name="Normal 4 3 5 5 4 2" xfId="45986" xr:uid="{00000000-0005-0000-0000-000050B10000}"/>
    <cellStyle name="Normal 4 3 5 5 5" xfId="23548" xr:uid="{00000000-0005-0000-0000-0000CF520000}"/>
    <cellStyle name="Normal 4 3 5 5 5 2" xfId="45987" xr:uid="{00000000-0005-0000-0000-000051B10000}"/>
    <cellStyle name="Normal 4 3 5 5 6" xfId="28855" xr:uid="{00000000-0005-0000-0000-00004AB10000}"/>
    <cellStyle name="Normal 4 3 5 6" xfId="7203" xr:uid="{00000000-0005-0000-0000-0000D0520000}"/>
    <cellStyle name="Normal 4 3 5 6 2" xfId="23549" xr:uid="{00000000-0005-0000-0000-0000D1520000}"/>
    <cellStyle name="Normal 4 3 5 6 2 2" xfId="45988" xr:uid="{00000000-0005-0000-0000-000053B10000}"/>
    <cellStyle name="Normal 4 3 5 6 3" xfId="23550" xr:uid="{00000000-0005-0000-0000-0000D2520000}"/>
    <cellStyle name="Normal 4 3 5 6 3 2" xfId="45989" xr:uid="{00000000-0005-0000-0000-000054B10000}"/>
    <cellStyle name="Normal 4 3 5 6 4" xfId="23551" xr:uid="{00000000-0005-0000-0000-0000D3520000}"/>
    <cellStyle name="Normal 4 3 5 6 4 2" xfId="45990" xr:uid="{00000000-0005-0000-0000-000055B10000}"/>
    <cellStyle name="Normal 4 3 5 6 5" xfId="30681" xr:uid="{00000000-0005-0000-0000-000052B10000}"/>
    <cellStyle name="Normal 4 3 5 7" xfId="9804" xr:uid="{00000000-0005-0000-0000-0000D4520000}"/>
    <cellStyle name="Normal 4 3 5 7 2" xfId="23552" xr:uid="{00000000-0005-0000-0000-0000D5520000}"/>
    <cellStyle name="Normal 4 3 5 7 2 2" xfId="45991" xr:uid="{00000000-0005-0000-0000-000057B10000}"/>
    <cellStyle name="Normal 4 3 5 7 3" xfId="23553" xr:uid="{00000000-0005-0000-0000-0000D6520000}"/>
    <cellStyle name="Normal 4 3 5 7 3 2" xfId="45992" xr:uid="{00000000-0005-0000-0000-000058B10000}"/>
    <cellStyle name="Normal 4 3 5 7 4" xfId="23554" xr:uid="{00000000-0005-0000-0000-0000D7520000}"/>
    <cellStyle name="Normal 4 3 5 7 4 2" xfId="45993" xr:uid="{00000000-0005-0000-0000-000059B10000}"/>
    <cellStyle name="Normal 4 3 5 7 5" xfId="32453" xr:uid="{00000000-0005-0000-0000-000056B10000}"/>
    <cellStyle name="Normal 4 3 5 8" xfId="23555" xr:uid="{00000000-0005-0000-0000-0000D8520000}"/>
    <cellStyle name="Normal 4 3 5 8 2" xfId="45994" xr:uid="{00000000-0005-0000-0000-00005AB10000}"/>
    <cellStyle name="Normal 4 3 5 9" xfId="23556" xr:uid="{00000000-0005-0000-0000-0000D9520000}"/>
    <cellStyle name="Normal 4 3 5 9 2" xfId="45995" xr:uid="{00000000-0005-0000-0000-00005BB10000}"/>
    <cellStyle name="Normal 4 3 6" xfId="3807" xr:uid="{00000000-0005-0000-0000-0000DA520000}"/>
    <cellStyle name="Normal 4 3 6 10" xfId="23557" xr:uid="{00000000-0005-0000-0000-0000DB520000}"/>
    <cellStyle name="Normal 4 3 6 10 2" xfId="45996" xr:uid="{00000000-0005-0000-0000-00005DB10000}"/>
    <cellStyle name="Normal 4 3 6 11" xfId="28856" xr:uid="{00000000-0005-0000-0000-00005CB10000}"/>
    <cellStyle name="Normal 4 3 6 2" xfId="3808" xr:uid="{00000000-0005-0000-0000-0000DC520000}"/>
    <cellStyle name="Normal 4 3 6 2 2" xfId="3809" xr:uid="{00000000-0005-0000-0000-0000DD520000}"/>
    <cellStyle name="Normal 4 3 6 2 2 2" xfId="7212" xr:uid="{00000000-0005-0000-0000-0000DE520000}"/>
    <cellStyle name="Normal 4 3 6 2 2 2 2" xfId="23558" xr:uid="{00000000-0005-0000-0000-0000DF520000}"/>
    <cellStyle name="Normal 4 3 6 2 2 2 2 2" xfId="45997" xr:uid="{00000000-0005-0000-0000-000061B10000}"/>
    <cellStyle name="Normal 4 3 6 2 2 2 3" xfId="23559" xr:uid="{00000000-0005-0000-0000-0000E0520000}"/>
    <cellStyle name="Normal 4 3 6 2 2 2 3 2" xfId="45998" xr:uid="{00000000-0005-0000-0000-000062B10000}"/>
    <cellStyle name="Normal 4 3 6 2 2 2 4" xfId="23560" xr:uid="{00000000-0005-0000-0000-0000E1520000}"/>
    <cellStyle name="Normal 4 3 6 2 2 2 4 2" xfId="45999" xr:uid="{00000000-0005-0000-0000-000063B10000}"/>
    <cellStyle name="Normal 4 3 6 2 2 2 5" xfId="30690" xr:uid="{00000000-0005-0000-0000-000060B10000}"/>
    <cellStyle name="Normal 4 3 6 2 2 3" xfId="9813" xr:uid="{00000000-0005-0000-0000-0000E2520000}"/>
    <cellStyle name="Normal 4 3 6 2 2 3 2" xfId="32462" xr:uid="{00000000-0005-0000-0000-000064B10000}"/>
    <cellStyle name="Normal 4 3 6 2 2 4" xfId="23561" xr:uid="{00000000-0005-0000-0000-0000E3520000}"/>
    <cellStyle name="Normal 4 3 6 2 2 4 2" xfId="46000" xr:uid="{00000000-0005-0000-0000-000065B10000}"/>
    <cellStyle name="Normal 4 3 6 2 2 5" xfId="23562" xr:uid="{00000000-0005-0000-0000-0000E4520000}"/>
    <cellStyle name="Normal 4 3 6 2 2 5 2" xfId="46001" xr:uid="{00000000-0005-0000-0000-000066B10000}"/>
    <cellStyle name="Normal 4 3 6 2 2 6" xfId="28858" xr:uid="{00000000-0005-0000-0000-00005FB10000}"/>
    <cellStyle name="Normal 4 3 6 2 3" xfId="7211" xr:uid="{00000000-0005-0000-0000-0000E5520000}"/>
    <cellStyle name="Normal 4 3 6 2 3 2" xfId="23563" xr:uid="{00000000-0005-0000-0000-0000E6520000}"/>
    <cellStyle name="Normal 4 3 6 2 3 2 2" xfId="46002" xr:uid="{00000000-0005-0000-0000-000068B10000}"/>
    <cellStyle name="Normal 4 3 6 2 3 3" xfId="23564" xr:uid="{00000000-0005-0000-0000-0000E7520000}"/>
    <cellStyle name="Normal 4 3 6 2 3 3 2" xfId="46003" xr:uid="{00000000-0005-0000-0000-000069B10000}"/>
    <cellStyle name="Normal 4 3 6 2 3 4" xfId="23565" xr:uid="{00000000-0005-0000-0000-0000E8520000}"/>
    <cellStyle name="Normal 4 3 6 2 3 4 2" xfId="46004" xr:uid="{00000000-0005-0000-0000-00006AB10000}"/>
    <cellStyle name="Normal 4 3 6 2 3 5" xfId="30689" xr:uid="{00000000-0005-0000-0000-000067B10000}"/>
    <cellStyle name="Normal 4 3 6 2 4" xfId="9812" xr:uid="{00000000-0005-0000-0000-0000E9520000}"/>
    <cellStyle name="Normal 4 3 6 2 4 2" xfId="23566" xr:uid="{00000000-0005-0000-0000-0000EA520000}"/>
    <cellStyle name="Normal 4 3 6 2 4 2 2" xfId="46005" xr:uid="{00000000-0005-0000-0000-00006CB10000}"/>
    <cellStyle name="Normal 4 3 6 2 4 3" xfId="23567" xr:uid="{00000000-0005-0000-0000-0000EB520000}"/>
    <cellStyle name="Normal 4 3 6 2 4 3 2" xfId="46006" xr:uid="{00000000-0005-0000-0000-00006DB10000}"/>
    <cellStyle name="Normal 4 3 6 2 4 4" xfId="23568" xr:uid="{00000000-0005-0000-0000-0000EC520000}"/>
    <cellStyle name="Normal 4 3 6 2 4 4 2" xfId="46007" xr:uid="{00000000-0005-0000-0000-00006EB10000}"/>
    <cellStyle name="Normal 4 3 6 2 4 5" xfId="32461" xr:uid="{00000000-0005-0000-0000-00006BB10000}"/>
    <cellStyle name="Normal 4 3 6 2 5" xfId="23569" xr:uid="{00000000-0005-0000-0000-0000ED520000}"/>
    <cellStyle name="Normal 4 3 6 2 5 2" xfId="46008" xr:uid="{00000000-0005-0000-0000-00006FB10000}"/>
    <cellStyle name="Normal 4 3 6 2 6" xfId="23570" xr:uid="{00000000-0005-0000-0000-0000EE520000}"/>
    <cellStyle name="Normal 4 3 6 2 6 2" xfId="46009" xr:uid="{00000000-0005-0000-0000-000070B10000}"/>
    <cellStyle name="Normal 4 3 6 2 7" xfId="23571" xr:uid="{00000000-0005-0000-0000-0000EF520000}"/>
    <cellStyle name="Normal 4 3 6 2 7 2" xfId="46010" xr:uid="{00000000-0005-0000-0000-000071B10000}"/>
    <cellStyle name="Normal 4 3 6 2 8" xfId="28857" xr:uid="{00000000-0005-0000-0000-00005EB10000}"/>
    <cellStyle name="Normal 4 3 6 3" xfId="3810" xr:uid="{00000000-0005-0000-0000-0000F0520000}"/>
    <cellStyle name="Normal 4 3 6 3 2" xfId="3811" xr:uid="{00000000-0005-0000-0000-0000F1520000}"/>
    <cellStyle name="Normal 4 3 6 3 2 2" xfId="7214" xr:uid="{00000000-0005-0000-0000-0000F2520000}"/>
    <cellStyle name="Normal 4 3 6 3 2 2 2" xfId="23572" xr:uid="{00000000-0005-0000-0000-0000F3520000}"/>
    <cellStyle name="Normal 4 3 6 3 2 2 2 2" xfId="46011" xr:uid="{00000000-0005-0000-0000-000075B10000}"/>
    <cellStyle name="Normal 4 3 6 3 2 2 3" xfId="23573" xr:uid="{00000000-0005-0000-0000-0000F4520000}"/>
    <cellStyle name="Normal 4 3 6 3 2 2 3 2" xfId="46012" xr:uid="{00000000-0005-0000-0000-000076B10000}"/>
    <cellStyle name="Normal 4 3 6 3 2 2 4" xfId="23574" xr:uid="{00000000-0005-0000-0000-0000F5520000}"/>
    <cellStyle name="Normal 4 3 6 3 2 2 4 2" xfId="46013" xr:uid="{00000000-0005-0000-0000-000077B10000}"/>
    <cellStyle name="Normal 4 3 6 3 2 2 5" xfId="30692" xr:uid="{00000000-0005-0000-0000-000074B10000}"/>
    <cellStyle name="Normal 4 3 6 3 2 3" xfId="9815" xr:uid="{00000000-0005-0000-0000-0000F6520000}"/>
    <cellStyle name="Normal 4 3 6 3 2 3 2" xfId="32464" xr:uid="{00000000-0005-0000-0000-000078B10000}"/>
    <cellStyle name="Normal 4 3 6 3 2 4" xfId="23575" xr:uid="{00000000-0005-0000-0000-0000F7520000}"/>
    <cellStyle name="Normal 4 3 6 3 2 4 2" xfId="46014" xr:uid="{00000000-0005-0000-0000-000079B10000}"/>
    <cellStyle name="Normal 4 3 6 3 2 5" xfId="23576" xr:uid="{00000000-0005-0000-0000-0000F8520000}"/>
    <cellStyle name="Normal 4 3 6 3 2 5 2" xfId="46015" xr:uid="{00000000-0005-0000-0000-00007AB10000}"/>
    <cellStyle name="Normal 4 3 6 3 2 6" xfId="28860" xr:uid="{00000000-0005-0000-0000-000073B10000}"/>
    <cellStyle name="Normal 4 3 6 3 3" xfId="7213" xr:uid="{00000000-0005-0000-0000-0000F9520000}"/>
    <cellStyle name="Normal 4 3 6 3 3 2" xfId="23577" xr:uid="{00000000-0005-0000-0000-0000FA520000}"/>
    <cellStyle name="Normal 4 3 6 3 3 2 2" xfId="46016" xr:uid="{00000000-0005-0000-0000-00007CB10000}"/>
    <cellStyle name="Normal 4 3 6 3 3 3" xfId="23578" xr:uid="{00000000-0005-0000-0000-0000FB520000}"/>
    <cellStyle name="Normal 4 3 6 3 3 3 2" xfId="46017" xr:uid="{00000000-0005-0000-0000-00007DB10000}"/>
    <cellStyle name="Normal 4 3 6 3 3 4" xfId="23579" xr:uid="{00000000-0005-0000-0000-0000FC520000}"/>
    <cellStyle name="Normal 4 3 6 3 3 4 2" xfId="46018" xr:uid="{00000000-0005-0000-0000-00007EB10000}"/>
    <cellStyle name="Normal 4 3 6 3 3 5" xfId="30691" xr:uid="{00000000-0005-0000-0000-00007BB10000}"/>
    <cellStyle name="Normal 4 3 6 3 4" xfId="9814" xr:uid="{00000000-0005-0000-0000-0000FD520000}"/>
    <cellStyle name="Normal 4 3 6 3 4 2" xfId="32463" xr:uid="{00000000-0005-0000-0000-00007FB10000}"/>
    <cellStyle name="Normal 4 3 6 3 5" xfId="23580" xr:uid="{00000000-0005-0000-0000-0000FE520000}"/>
    <cellStyle name="Normal 4 3 6 3 5 2" xfId="46019" xr:uid="{00000000-0005-0000-0000-000080B10000}"/>
    <cellStyle name="Normal 4 3 6 3 6" xfId="23581" xr:uid="{00000000-0005-0000-0000-0000FF520000}"/>
    <cellStyle name="Normal 4 3 6 3 6 2" xfId="46020" xr:uid="{00000000-0005-0000-0000-000081B10000}"/>
    <cellStyle name="Normal 4 3 6 3 7" xfId="28859" xr:uid="{00000000-0005-0000-0000-000072B10000}"/>
    <cellStyle name="Normal 4 3 6 4" xfId="3812" xr:uid="{00000000-0005-0000-0000-000000530000}"/>
    <cellStyle name="Normal 4 3 6 4 2" xfId="7215" xr:uid="{00000000-0005-0000-0000-000001530000}"/>
    <cellStyle name="Normal 4 3 6 4 2 2" xfId="23582" xr:uid="{00000000-0005-0000-0000-000002530000}"/>
    <cellStyle name="Normal 4 3 6 4 2 2 2" xfId="46021" xr:uid="{00000000-0005-0000-0000-000084B10000}"/>
    <cellStyle name="Normal 4 3 6 4 2 3" xfId="23583" xr:uid="{00000000-0005-0000-0000-000003530000}"/>
    <cellStyle name="Normal 4 3 6 4 2 3 2" xfId="46022" xr:uid="{00000000-0005-0000-0000-000085B10000}"/>
    <cellStyle name="Normal 4 3 6 4 2 4" xfId="23584" xr:uid="{00000000-0005-0000-0000-000004530000}"/>
    <cellStyle name="Normal 4 3 6 4 2 4 2" xfId="46023" xr:uid="{00000000-0005-0000-0000-000086B10000}"/>
    <cellStyle name="Normal 4 3 6 4 2 5" xfId="30693" xr:uid="{00000000-0005-0000-0000-000083B10000}"/>
    <cellStyle name="Normal 4 3 6 4 3" xfId="9816" xr:uid="{00000000-0005-0000-0000-000005530000}"/>
    <cellStyle name="Normal 4 3 6 4 3 2" xfId="32465" xr:uid="{00000000-0005-0000-0000-000087B10000}"/>
    <cellStyle name="Normal 4 3 6 4 4" xfId="23585" xr:uid="{00000000-0005-0000-0000-000006530000}"/>
    <cellStyle name="Normal 4 3 6 4 4 2" xfId="46024" xr:uid="{00000000-0005-0000-0000-000088B10000}"/>
    <cellStyle name="Normal 4 3 6 4 5" xfId="23586" xr:uid="{00000000-0005-0000-0000-000007530000}"/>
    <cellStyle name="Normal 4 3 6 4 5 2" xfId="46025" xr:uid="{00000000-0005-0000-0000-000089B10000}"/>
    <cellStyle name="Normal 4 3 6 4 6" xfId="28861" xr:uid="{00000000-0005-0000-0000-000082B10000}"/>
    <cellStyle name="Normal 4 3 6 5" xfId="3813" xr:uid="{00000000-0005-0000-0000-000008530000}"/>
    <cellStyle name="Normal 4 3 6 5 2" xfId="7216" xr:uid="{00000000-0005-0000-0000-000009530000}"/>
    <cellStyle name="Normal 4 3 6 5 2 2" xfId="23587" xr:uid="{00000000-0005-0000-0000-00000A530000}"/>
    <cellStyle name="Normal 4 3 6 5 2 2 2" xfId="46026" xr:uid="{00000000-0005-0000-0000-00008CB10000}"/>
    <cellStyle name="Normal 4 3 6 5 2 3" xfId="23588" xr:uid="{00000000-0005-0000-0000-00000B530000}"/>
    <cellStyle name="Normal 4 3 6 5 2 3 2" xfId="46027" xr:uid="{00000000-0005-0000-0000-00008DB10000}"/>
    <cellStyle name="Normal 4 3 6 5 2 4" xfId="23589" xr:uid="{00000000-0005-0000-0000-00000C530000}"/>
    <cellStyle name="Normal 4 3 6 5 2 4 2" xfId="46028" xr:uid="{00000000-0005-0000-0000-00008EB10000}"/>
    <cellStyle name="Normal 4 3 6 5 2 5" xfId="30694" xr:uid="{00000000-0005-0000-0000-00008BB10000}"/>
    <cellStyle name="Normal 4 3 6 5 3" xfId="9817" xr:uid="{00000000-0005-0000-0000-00000D530000}"/>
    <cellStyle name="Normal 4 3 6 5 3 2" xfId="32466" xr:uid="{00000000-0005-0000-0000-00008FB10000}"/>
    <cellStyle name="Normal 4 3 6 5 4" xfId="23590" xr:uid="{00000000-0005-0000-0000-00000E530000}"/>
    <cellStyle name="Normal 4 3 6 5 4 2" xfId="46029" xr:uid="{00000000-0005-0000-0000-000090B10000}"/>
    <cellStyle name="Normal 4 3 6 5 5" xfId="23591" xr:uid="{00000000-0005-0000-0000-00000F530000}"/>
    <cellStyle name="Normal 4 3 6 5 5 2" xfId="46030" xr:uid="{00000000-0005-0000-0000-000091B10000}"/>
    <cellStyle name="Normal 4 3 6 5 6" xfId="28862" xr:uid="{00000000-0005-0000-0000-00008AB10000}"/>
    <cellStyle name="Normal 4 3 6 6" xfId="7210" xr:uid="{00000000-0005-0000-0000-000010530000}"/>
    <cellStyle name="Normal 4 3 6 6 2" xfId="23592" xr:uid="{00000000-0005-0000-0000-000011530000}"/>
    <cellStyle name="Normal 4 3 6 6 2 2" xfId="46031" xr:uid="{00000000-0005-0000-0000-000093B10000}"/>
    <cellStyle name="Normal 4 3 6 6 3" xfId="23593" xr:uid="{00000000-0005-0000-0000-000012530000}"/>
    <cellStyle name="Normal 4 3 6 6 3 2" xfId="46032" xr:uid="{00000000-0005-0000-0000-000094B10000}"/>
    <cellStyle name="Normal 4 3 6 6 4" xfId="23594" xr:uid="{00000000-0005-0000-0000-000013530000}"/>
    <cellStyle name="Normal 4 3 6 6 4 2" xfId="46033" xr:uid="{00000000-0005-0000-0000-000095B10000}"/>
    <cellStyle name="Normal 4 3 6 6 5" xfId="30688" xr:uid="{00000000-0005-0000-0000-000092B10000}"/>
    <cellStyle name="Normal 4 3 6 7" xfId="9811" xr:uid="{00000000-0005-0000-0000-000014530000}"/>
    <cellStyle name="Normal 4 3 6 7 2" xfId="23595" xr:uid="{00000000-0005-0000-0000-000015530000}"/>
    <cellStyle name="Normal 4 3 6 7 2 2" xfId="46034" xr:uid="{00000000-0005-0000-0000-000097B10000}"/>
    <cellStyle name="Normal 4 3 6 7 3" xfId="23596" xr:uid="{00000000-0005-0000-0000-000016530000}"/>
    <cellStyle name="Normal 4 3 6 7 3 2" xfId="46035" xr:uid="{00000000-0005-0000-0000-000098B10000}"/>
    <cellStyle name="Normal 4 3 6 7 4" xfId="23597" xr:uid="{00000000-0005-0000-0000-000017530000}"/>
    <cellStyle name="Normal 4 3 6 7 4 2" xfId="46036" xr:uid="{00000000-0005-0000-0000-000099B10000}"/>
    <cellStyle name="Normal 4 3 6 7 5" xfId="32460" xr:uid="{00000000-0005-0000-0000-000096B10000}"/>
    <cellStyle name="Normal 4 3 6 8" xfId="23598" xr:uid="{00000000-0005-0000-0000-000018530000}"/>
    <cellStyle name="Normal 4 3 6 8 2" xfId="46037" xr:uid="{00000000-0005-0000-0000-00009AB10000}"/>
    <cellStyle name="Normal 4 3 6 9" xfId="23599" xr:uid="{00000000-0005-0000-0000-000019530000}"/>
    <cellStyle name="Normal 4 3 6 9 2" xfId="46038" xr:uid="{00000000-0005-0000-0000-00009BB10000}"/>
    <cellStyle name="Normal 4 3 7" xfId="3814" xr:uid="{00000000-0005-0000-0000-00001A530000}"/>
    <cellStyle name="Normal 4 3 7 2" xfId="3815" xr:uid="{00000000-0005-0000-0000-00001B530000}"/>
    <cellStyle name="Normal 4 3 7 2 2" xfId="3816" xr:uid="{00000000-0005-0000-0000-00001C530000}"/>
    <cellStyle name="Normal 4 3 7 2 2 2" xfId="7219" xr:uid="{00000000-0005-0000-0000-00001D530000}"/>
    <cellStyle name="Normal 4 3 7 2 2 2 2" xfId="23600" xr:uid="{00000000-0005-0000-0000-00001E530000}"/>
    <cellStyle name="Normal 4 3 7 2 2 2 2 2" xfId="46039" xr:uid="{00000000-0005-0000-0000-00009FB10000}"/>
    <cellStyle name="Normal 4 3 7 2 2 2 3" xfId="23601" xr:uid="{00000000-0005-0000-0000-00001F530000}"/>
    <cellStyle name="Normal 4 3 7 2 2 2 3 2" xfId="46040" xr:uid="{00000000-0005-0000-0000-0000A0B10000}"/>
    <cellStyle name="Normal 4 3 7 2 2 2 4" xfId="23602" xr:uid="{00000000-0005-0000-0000-000020530000}"/>
    <cellStyle name="Normal 4 3 7 2 2 2 4 2" xfId="46041" xr:uid="{00000000-0005-0000-0000-0000A1B10000}"/>
    <cellStyle name="Normal 4 3 7 2 2 2 5" xfId="30696" xr:uid="{00000000-0005-0000-0000-00009EB10000}"/>
    <cellStyle name="Normal 4 3 7 2 2 3" xfId="9819" xr:uid="{00000000-0005-0000-0000-000021530000}"/>
    <cellStyle name="Normal 4 3 7 2 2 3 2" xfId="32468" xr:uid="{00000000-0005-0000-0000-0000A2B10000}"/>
    <cellStyle name="Normal 4 3 7 2 2 4" xfId="23603" xr:uid="{00000000-0005-0000-0000-000022530000}"/>
    <cellStyle name="Normal 4 3 7 2 2 4 2" xfId="46042" xr:uid="{00000000-0005-0000-0000-0000A3B10000}"/>
    <cellStyle name="Normal 4 3 7 2 2 5" xfId="23604" xr:uid="{00000000-0005-0000-0000-000023530000}"/>
    <cellStyle name="Normal 4 3 7 2 2 5 2" xfId="46043" xr:uid="{00000000-0005-0000-0000-0000A4B10000}"/>
    <cellStyle name="Normal 4 3 7 2 2 6" xfId="28864" xr:uid="{00000000-0005-0000-0000-00009DB10000}"/>
    <cellStyle name="Normal 4 3 7 2 3" xfId="7218" xr:uid="{00000000-0005-0000-0000-000024530000}"/>
    <cellStyle name="Normal 4 3 7 2 3 2" xfId="23605" xr:uid="{00000000-0005-0000-0000-000025530000}"/>
    <cellStyle name="Normal 4 3 7 2 3 2 2" xfId="46044" xr:uid="{00000000-0005-0000-0000-0000A6B10000}"/>
    <cellStyle name="Normal 4 3 7 2 3 3" xfId="23606" xr:uid="{00000000-0005-0000-0000-000026530000}"/>
    <cellStyle name="Normal 4 3 7 2 3 3 2" xfId="46045" xr:uid="{00000000-0005-0000-0000-0000A7B10000}"/>
    <cellStyle name="Normal 4 3 7 2 3 4" xfId="23607" xr:uid="{00000000-0005-0000-0000-000027530000}"/>
    <cellStyle name="Normal 4 3 7 2 3 4 2" xfId="46046" xr:uid="{00000000-0005-0000-0000-0000A8B10000}"/>
    <cellStyle name="Normal 4 3 7 2 3 5" xfId="30695" xr:uid="{00000000-0005-0000-0000-0000A5B10000}"/>
    <cellStyle name="Normal 4 3 7 2 4" xfId="9818" xr:uid="{00000000-0005-0000-0000-000028530000}"/>
    <cellStyle name="Normal 4 3 7 2 4 2" xfId="23608" xr:uid="{00000000-0005-0000-0000-000029530000}"/>
    <cellStyle name="Normal 4 3 7 2 4 2 2" xfId="46047" xr:uid="{00000000-0005-0000-0000-0000AAB10000}"/>
    <cellStyle name="Normal 4 3 7 2 4 3" xfId="23609" xr:uid="{00000000-0005-0000-0000-00002A530000}"/>
    <cellStyle name="Normal 4 3 7 2 4 3 2" xfId="46048" xr:uid="{00000000-0005-0000-0000-0000ABB10000}"/>
    <cellStyle name="Normal 4 3 7 2 4 4" xfId="23610" xr:uid="{00000000-0005-0000-0000-00002B530000}"/>
    <cellStyle name="Normal 4 3 7 2 4 4 2" xfId="46049" xr:uid="{00000000-0005-0000-0000-0000ACB10000}"/>
    <cellStyle name="Normal 4 3 7 2 4 5" xfId="32467" xr:uid="{00000000-0005-0000-0000-0000A9B10000}"/>
    <cellStyle name="Normal 4 3 7 2 5" xfId="23611" xr:uid="{00000000-0005-0000-0000-00002C530000}"/>
    <cellStyle name="Normal 4 3 7 2 5 2" xfId="46050" xr:uid="{00000000-0005-0000-0000-0000ADB10000}"/>
    <cellStyle name="Normal 4 3 7 2 6" xfId="23612" xr:uid="{00000000-0005-0000-0000-00002D530000}"/>
    <cellStyle name="Normal 4 3 7 2 6 2" xfId="46051" xr:uid="{00000000-0005-0000-0000-0000AEB10000}"/>
    <cellStyle name="Normal 4 3 7 2 7" xfId="23613" xr:uid="{00000000-0005-0000-0000-00002E530000}"/>
    <cellStyle name="Normal 4 3 7 2 7 2" xfId="46052" xr:uid="{00000000-0005-0000-0000-0000AFB10000}"/>
    <cellStyle name="Normal 4 3 7 2 8" xfId="28863" xr:uid="{00000000-0005-0000-0000-00009CB10000}"/>
    <cellStyle name="Normal 4 3 7 3" xfId="7217" xr:uid="{00000000-0005-0000-0000-00002F530000}"/>
    <cellStyle name="Normal 4 3 7 3 2" xfId="23614" xr:uid="{00000000-0005-0000-0000-000030530000}"/>
    <cellStyle name="Normal 4 3 7 3 3" xfId="23615" xr:uid="{00000000-0005-0000-0000-000031530000}"/>
    <cellStyle name="Normal 4 3 7 3 3 2" xfId="23616" xr:uid="{00000000-0005-0000-0000-000032530000}"/>
    <cellStyle name="Normal 4 3 7 3 3 2 2" xfId="46054" xr:uid="{00000000-0005-0000-0000-0000B1B10000}"/>
    <cellStyle name="Normal 4 3 7 3 3 3" xfId="23617" xr:uid="{00000000-0005-0000-0000-000033530000}"/>
    <cellStyle name="Normal 4 3 7 3 3 3 2" xfId="46055" xr:uid="{00000000-0005-0000-0000-0000B2B10000}"/>
    <cellStyle name="Normal 4 3 7 3 3 4" xfId="46053" xr:uid="{00000000-0005-0000-0000-0000B0B10000}"/>
    <cellStyle name="Normal 4 3 7 4" xfId="23618" xr:uid="{00000000-0005-0000-0000-000034530000}"/>
    <cellStyle name="Normal 4 3 7 4 2" xfId="23619" xr:uid="{00000000-0005-0000-0000-000035530000}"/>
    <cellStyle name="Normal 4 3 7 4 2 2" xfId="46057" xr:uid="{00000000-0005-0000-0000-0000B4B10000}"/>
    <cellStyle name="Normal 4 3 7 4 3" xfId="23620" xr:uid="{00000000-0005-0000-0000-000036530000}"/>
    <cellStyle name="Normal 4 3 7 4 3 2" xfId="46058" xr:uid="{00000000-0005-0000-0000-0000B5B10000}"/>
    <cellStyle name="Normal 4 3 7 4 4" xfId="23621" xr:uid="{00000000-0005-0000-0000-000037530000}"/>
    <cellStyle name="Normal 4 3 7 4 4 2" xfId="46059" xr:uid="{00000000-0005-0000-0000-0000B6B10000}"/>
    <cellStyle name="Normal 4 3 7 4 5" xfId="46056" xr:uid="{00000000-0005-0000-0000-0000B3B10000}"/>
    <cellStyle name="Normal 4 3 7 5" xfId="23622" xr:uid="{00000000-0005-0000-0000-000038530000}"/>
    <cellStyle name="Normal 4 3 7 5 2" xfId="46060" xr:uid="{00000000-0005-0000-0000-0000B7B10000}"/>
    <cellStyle name="Normal 4 3 7 6" xfId="23623" xr:uid="{00000000-0005-0000-0000-000039530000}"/>
    <cellStyle name="Normal 4 3 7 6 2" xfId="46061" xr:uid="{00000000-0005-0000-0000-0000B8B10000}"/>
    <cellStyle name="Normal 4 3 7 7" xfId="23624" xr:uid="{00000000-0005-0000-0000-00003A530000}"/>
    <cellStyle name="Normal 4 3 7 7 2" xfId="46062" xr:uid="{00000000-0005-0000-0000-0000B9B10000}"/>
    <cellStyle name="Normal 4 3 8" xfId="3817" xr:uid="{00000000-0005-0000-0000-00003B530000}"/>
    <cellStyle name="Normal 4 3 8 2" xfId="3818" xr:uid="{00000000-0005-0000-0000-00003C530000}"/>
    <cellStyle name="Normal 4 3 8 2 2" xfId="7221" xr:uid="{00000000-0005-0000-0000-00003D530000}"/>
    <cellStyle name="Normal 4 3 8 2 2 2" xfId="23625" xr:uid="{00000000-0005-0000-0000-00003E530000}"/>
    <cellStyle name="Normal 4 3 8 2 2 2 2" xfId="46063" xr:uid="{00000000-0005-0000-0000-0000BDB10000}"/>
    <cellStyle name="Normal 4 3 8 2 2 3" xfId="23626" xr:uid="{00000000-0005-0000-0000-00003F530000}"/>
    <cellStyle name="Normal 4 3 8 2 2 3 2" xfId="46064" xr:uid="{00000000-0005-0000-0000-0000BEB10000}"/>
    <cellStyle name="Normal 4 3 8 2 2 4" xfId="23627" xr:uid="{00000000-0005-0000-0000-000040530000}"/>
    <cellStyle name="Normal 4 3 8 2 2 4 2" xfId="46065" xr:uid="{00000000-0005-0000-0000-0000BFB10000}"/>
    <cellStyle name="Normal 4 3 8 2 2 5" xfId="30698" xr:uid="{00000000-0005-0000-0000-0000BCB10000}"/>
    <cellStyle name="Normal 4 3 8 2 3" xfId="9821" xr:uid="{00000000-0005-0000-0000-000041530000}"/>
    <cellStyle name="Normal 4 3 8 2 3 2" xfId="32470" xr:uid="{00000000-0005-0000-0000-0000C0B10000}"/>
    <cellStyle name="Normal 4 3 8 2 4" xfId="23628" xr:uid="{00000000-0005-0000-0000-000042530000}"/>
    <cellStyle name="Normal 4 3 8 2 4 2" xfId="46066" xr:uid="{00000000-0005-0000-0000-0000C1B10000}"/>
    <cellStyle name="Normal 4 3 8 2 5" xfId="23629" xr:uid="{00000000-0005-0000-0000-000043530000}"/>
    <cellStyle name="Normal 4 3 8 2 5 2" xfId="46067" xr:uid="{00000000-0005-0000-0000-0000C2B10000}"/>
    <cellStyle name="Normal 4 3 8 2 6" xfId="28866" xr:uid="{00000000-0005-0000-0000-0000BBB10000}"/>
    <cellStyle name="Normal 4 3 8 3" xfId="7220" xr:uid="{00000000-0005-0000-0000-000044530000}"/>
    <cellStyle name="Normal 4 3 8 3 2" xfId="23630" xr:uid="{00000000-0005-0000-0000-000045530000}"/>
    <cellStyle name="Normal 4 3 8 3 2 2" xfId="46068" xr:uid="{00000000-0005-0000-0000-0000C4B10000}"/>
    <cellStyle name="Normal 4 3 8 3 3" xfId="23631" xr:uid="{00000000-0005-0000-0000-000046530000}"/>
    <cellStyle name="Normal 4 3 8 3 3 2" xfId="46069" xr:uid="{00000000-0005-0000-0000-0000C5B10000}"/>
    <cellStyle name="Normal 4 3 8 3 4" xfId="23632" xr:uid="{00000000-0005-0000-0000-000047530000}"/>
    <cellStyle name="Normal 4 3 8 3 4 2" xfId="46070" xr:uid="{00000000-0005-0000-0000-0000C6B10000}"/>
    <cellStyle name="Normal 4 3 8 3 5" xfId="30697" xr:uid="{00000000-0005-0000-0000-0000C3B10000}"/>
    <cellStyle name="Normal 4 3 8 4" xfId="9820" xr:uid="{00000000-0005-0000-0000-000048530000}"/>
    <cellStyle name="Normal 4 3 8 4 2" xfId="23633" xr:uid="{00000000-0005-0000-0000-000049530000}"/>
    <cellStyle name="Normal 4 3 8 4 2 2" xfId="46071" xr:uid="{00000000-0005-0000-0000-0000C8B10000}"/>
    <cellStyle name="Normal 4 3 8 4 3" xfId="23634" xr:uid="{00000000-0005-0000-0000-00004A530000}"/>
    <cellStyle name="Normal 4 3 8 4 3 2" xfId="46072" xr:uid="{00000000-0005-0000-0000-0000C9B10000}"/>
    <cellStyle name="Normal 4 3 8 4 4" xfId="23635" xr:uid="{00000000-0005-0000-0000-00004B530000}"/>
    <cellStyle name="Normal 4 3 8 4 4 2" xfId="46073" xr:uid="{00000000-0005-0000-0000-0000CAB10000}"/>
    <cellStyle name="Normal 4 3 8 4 5" xfId="32469" xr:uid="{00000000-0005-0000-0000-0000C7B10000}"/>
    <cellStyle name="Normal 4 3 8 5" xfId="23636" xr:uid="{00000000-0005-0000-0000-00004C530000}"/>
    <cellStyle name="Normal 4 3 8 5 2" xfId="46074" xr:uid="{00000000-0005-0000-0000-0000CBB10000}"/>
    <cellStyle name="Normal 4 3 8 6" xfId="23637" xr:uid="{00000000-0005-0000-0000-00004D530000}"/>
    <cellStyle name="Normal 4 3 8 6 2" xfId="46075" xr:uid="{00000000-0005-0000-0000-0000CCB10000}"/>
    <cellStyle name="Normal 4 3 8 7" xfId="23638" xr:uid="{00000000-0005-0000-0000-00004E530000}"/>
    <cellStyle name="Normal 4 3 8 7 2" xfId="46076" xr:uid="{00000000-0005-0000-0000-0000CDB10000}"/>
    <cellStyle name="Normal 4 3 8 8" xfId="28865" xr:uid="{00000000-0005-0000-0000-0000BAB10000}"/>
    <cellStyle name="Normal 4 3 9" xfId="4880" xr:uid="{00000000-0005-0000-0000-00004F530000}"/>
    <cellStyle name="Normal 4 3 9 2" xfId="23639" xr:uid="{00000000-0005-0000-0000-000050530000}"/>
    <cellStyle name="Normal 4 3 9 3" xfId="23640" xr:uid="{00000000-0005-0000-0000-000051530000}"/>
    <cellStyle name="Normal 4 3 9 3 2" xfId="23641" xr:uid="{00000000-0005-0000-0000-000052530000}"/>
    <cellStyle name="Normal 4 3 9 3 2 2" xfId="46078" xr:uid="{00000000-0005-0000-0000-0000CFB10000}"/>
    <cellStyle name="Normal 4 3 9 3 3" xfId="23642" xr:uid="{00000000-0005-0000-0000-000053530000}"/>
    <cellStyle name="Normal 4 3 9 3 3 2" xfId="46079" xr:uid="{00000000-0005-0000-0000-0000D0B10000}"/>
    <cellStyle name="Normal 4 3 9 3 4" xfId="46077" xr:uid="{00000000-0005-0000-0000-0000CEB10000}"/>
    <cellStyle name="Normal 4 30" xfId="4878" xr:uid="{00000000-0005-0000-0000-000054530000}"/>
    <cellStyle name="Normal 4 30 2" xfId="23643" xr:uid="{00000000-0005-0000-0000-000055530000}"/>
    <cellStyle name="Normal 4 30 2 2" xfId="46080" xr:uid="{00000000-0005-0000-0000-0000D1B10000}"/>
    <cellStyle name="Normal 4 30 3" xfId="23644" xr:uid="{00000000-0005-0000-0000-000056530000}"/>
    <cellStyle name="Normal 4 30 3 2" xfId="46081" xr:uid="{00000000-0005-0000-0000-0000D2B10000}"/>
    <cellStyle name="Normal 4 30 4" xfId="23645" xr:uid="{00000000-0005-0000-0000-000057530000}"/>
    <cellStyle name="Normal 4 30 4 2" xfId="46082" xr:uid="{00000000-0005-0000-0000-0000D3B10000}"/>
    <cellStyle name="Normal 4 31" xfId="4954" xr:uid="{00000000-0005-0000-0000-000058530000}"/>
    <cellStyle name="Normal 4 31 2" xfId="8226" xr:uid="{00000000-0005-0000-0000-000059530000}"/>
    <cellStyle name="Normal 4 31 2 2" xfId="30881" xr:uid="{00000000-0005-0000-0000-0000D5B10000}"/>
    <cellStyle name="Normal 4 31 3" xfId="10004" xr:uid="{00000000-0005-0000-0000-00005A530000}"/>
    <cellStyle name="Normal 4 31 3 2" xfId="32653" xr:uid="{00000000-0005-0000-0000-0000D6B10000}"/>
    <cellStyle name="Normal 4 31 4" xfId="29059" xr:uid="{00000000-0005-0000-0000-0000D4B10000}"/>
    <cellStyle name="Normal 4 32" xfId="6875" xr:uid="{00000000-0005-0000-0000-00005B530000}"/>
    <cellStyle name="Normal 4 32 2" xfId="30354" xr:uid="{00000000-0005-0000-0000-0000D7B10000}"/>
    <cellStyle name="Normal 4 33" xfId="9477" xr:uid="{00000000-0005-0000-0000-00005C530000}"/>
    <cellStyle name="Normal 4 33 2" xfId="32126" xr:uid="{00000000-0005-0000-0000-0000D8B10000}"/>
    <cellStyle name="Normal 4 34" xfId="27095" xr:uid="{00000000-0005-0000-0000-00005D530000}"/>
    <cellStyle name="Normal 4 35" xfId="27101" xr:uid="{00000000-0005-0000-0000-00005E530000}"/>
    <cellStyle name="Normal 4 35 2" xfId="49508" xr:uid="{00000000-0005-0000-0000-0000D9B10000}"/>
    <cellStyle name="Normal 4 36" xfId="28522" xr:uid="{00000000-0005-0000-0000-000070A40000}"/>
    <cellStyle name="Normal 4 4" xfId="3819" xr:uid="{00000000-0005-0000-0000-00005F530000}"/>
    <cellStyle name="Normal 4 4 10" xfId="23646" xr:uid="{00000000-0005-0000-0000-000060530000}"/>
    <cellStyle name="Normal 4 4 10 2" xfId="46083" xr:uid="{00000000-0005-0000-0000-0000DAB10000}"/>
    <cellStyle name="Normal 4 4 11" xfId="23647" xr:uid="{00000000-0005-0000-0000-000061530000}"/>
    <cellStyle name="Normal 4 4 11 2" xfId="46084" xr:uid="{00000000-0005-0000-0000-0000DBB10000}"/>
    <cellStyle name="Normal 4 4 2" xfId="3820" xr:uid="{00000000-0005-0000-0000-000062530000}"/>
    <cellStyle name="Normal 4 4 2 10" xfId="23648" xr:uid="{00000000-0005-0000-0000-000063530000}"/>
    <cellStyle name="Normal 4 4 2 10 2" xfId="46085" xr:uid="{00000000-0005-0000-0000-0000DCB10000}"/>
    <cellStyle name="Normal 4 4 2 2" xfId="3821" xr:uid="{00000000-0005-0000-0000-000064530000}"/>
    <cellStyle name="Normal 4 4 2 2 10" xfId="23649" xr:uid="{00000000-0005-0000-0000-000065530000}"/>
    <cellStyle name="Normal 4 4 2 2 10 2" xfId="46086" xr:uid="{00000000-0005-0000-0000-0000DEB10000}"/>
    <cellStyle name="Normal 4 4 2 2 11" xfId="28867" xr:uid="{00000000-0005-0000-0000-0000DDB10000}"/>
    <cellStyle name="Normal 4 4 2 2 2" xfId="3822" xr:uid="{00000000-0005-0000-0000-000066530000}"/>
    <cellStyle name="Normal 4 4 2 2 2 2" xfId="3823" xr:uid="{00000000-0005-0000-0000-000067530000}"/>
    <cellStyle name="Normal 4 4 2 2 2 2 2" xfId="7224" xr:uid="{00000000-0005-0000-0000-000068530000}"/>
    <cellStyle name="Normal 4 4 2 2 2 2 2 2" xfId="23650" xr:uid="{00000000-0005-0000-0000-000069530000}"/>
    <cellStyle name="Normal 4 4 2 2 2 2 2 2 2" xfId="46087" xr:uid="{00000000-0005-0000-0000-0000E2B10000}"/>
    <cellStyle name="Normal 4 4 2 2 2 2 2 3" xfId="23651" xr:uid="{00000000-0005-0000-0000-00006A530000}"/>
    <cellStyle name="Normal 4 4 2 2 2 2 2 3 2" xfId="46088" xr:uid="{00000000-0005-0000-0000-0000E3B10000}"/>
    <cellStyle name="Normal 4 4 2 2 2 2 2 4" xfId="23652" xr:uid="{00000000-0005-0000-0000-00006B530000}"/>
    <cellStyle name="Normal 4 4 2 2 2 2 2 4 2" xfId="46089" xr:uid="{00000000-0005-0000-0000-0000E4B10000}"/>
    <cellStyle name="Normal 4 4 2 2 2 2 2 5" xfId="30701" xr:uid="{00000000-0005-0000-0000-0000E1B10000}"/>
    <cellStyle name="Normal 4 4 2 2 2 2 3" xfId="9824" xr:uid="{00000000-0005-0000-0000-00006C530000}"/>
    <cellStyle name="Normal 4 4 2 2 2 2 3 2" xfId="32473" xr:uid="{00000000-0005-0000-0000-0000E5B10000}"/>
    <cellStyle name="Normal 4 4 2 2 2 2 4" xfId="23653" xr:uid="{00000000-0005-0000-0000-00006D530000}"/>
    <cellStyle name="Normal 4 4 2 2 2 2 4 2" xfId="46090" xr:uid="{00000000-0005-0000-0000-0000E6B10000}"/>
    <cellStyle name="Normal 4 4 2 2 2 2 5" xfId="23654" xr:uid="{00000000-0005-0000-0000-00006E530000}"/>
    <cellStyle name="Normal 4 4 2 2 2 2 5 2" xfId="46091" xr:uid="{00000000-0005-0000-0000-0000E7B10000}"/>
    <cellStyle name="Normal 4 4 2 2 2 2 6" xfId="28869" xr:uid="{00000000-0005-0000-0000-0000E0B10000}"/>
    <cellStyle name="Normal 4 4 2 2 2 3" xfId="7223" xr:uid="{00000000-0005-0000-0000-00006F530000}"/>
    <cellStyle name="Normal 4 4 2 2 2 3 2" xfId="23655" xr:uid="{00000000-0005-0000-0000-000070530000}"/>
    <cellStyle name="Normal 4 4 2 2 2 3 2 2" xfId="46092" xr:uid="{00000000-0005-0000-0000-0000E9B10000}"/>
    <cellStyle name="Normal 4 4 2 2 2 3 3" xfId="23656" xr:uid="{00000000-0005-0000-0000-000071530000}"/>
    <cellStyle name="Normal 4 4 2 2 2 3 3 2" xfId="46093" xr:uid="{00000000-0005-0000-0000-0000EAB10000}"/>
    <cellStyle name="Normal 4 4 2 2 2 3 4" xfId="23657" xr:uid="{00000000-0005-0000-0000-000072530000}"/>
    <cellStyle name="Normal 4 4 2 2 2 3 4 2" xfId="46094" xr:uid="{00000000-0005-0000-0000-0000EBB10000}"/>
    <cellStyle name="Normal 4 4 2 2 2 3 5" xfId="30700" xr:uid="{00000000-0005-0000-0000-0000E8B10000}"/>
    <cellStyle name="Normal 4 4 2 2 2 4" xfId="9823" xr:uid="{00000000-0005-0000-0000-000073530000}"/>
    <cellStyle name="Normal 4 4 2 2 2 4 2" xfId="23658" xr:uid="{00000000-0005-0000-0000-000074530000}"/>
    <cellStyle name="Normal 4 4 2 2 2 4 2 2" xfId="46095" xr:uid="{00000000-0005-0000-0000-0000EDB10000}"/>
    <cellStyle name="Normal 4 4 2 2 2 4 3" xfId="23659" xr:uid="{00000000-0005-0000-0000-000075530000}"/>
    <cellStyle name="Normal 4 4 2 2 2 4 3 2" xfId="46096" xr:uid="{00000000-0005-0000-0000-0000EEB10000}"/>
    <cellStyle name="Normal 4 4 2 2 2 4 4" xfId="23660" xr:uid="{00000000-0005-0000-0000-000076530000}"/>
    <cellStyle name="Normal 4 4 2 2 2 4 4 2" xfId="46097" xr:uid="{00000000-0005-0000-0000-0000EFB10000}"/>
    <cellStyle name="Normal 4 4 2 2 2 4 5" xfId="32472" xr:uid="{00000000-0005-0000-0000-0000ECB10000}"/>
    <cellStyle name="Normal 4 4 2 2 2 5" xfId="23661" xr:uid="{00000000-0005-0000-0000-000077530000}"/>
    <cellStyle name="Normal 4 4 2 2 2 5 2" xfId="46098" xr:uid="{00000000-0005-0000-0000-0000F0B10000}"/>
    <cellStyle name="Normal 4 4 2 2 2 6" xfId="23662" xr:uid="{00000000-0005-0000-0000-000078530000}"/>
    <cellStyle name="Normal 4 4 2 2 2 6 2" xfId="46099" xr:uid="{00000000-0005-0000-0000-0000F1B10000}"/>
    <cellStyle name="Normal 4 4 2 2 2 7" xfId="23663" xr:uid="{00000000-0005-0000-0000-000079530000}"/>
    <cellStyle name="Normal 4 4 2 2 2 7 2" xfId="46100" xr:uid="{00000000-0005-0000-0000-0000F2B10000}"/>
    <cellStyle name="Normal 4 4 2 2 2 8" xfId="28868" xr:uid="{00000000-0005-0000-0000-0000DFB10000}"/>
    <cellStyle name="Normal 4 4 2 2 3" xfId="3824" xr:uid="{00000000-0005-0000-0000-00007A530000}"/>
    <cellStyle name="Normal 4 4 2 2 3 2" xfId="3825" xr:uid="{00000000-0005-0000-0000-00007B530000}"/>
    <cellStyle name="Normal 4 4 2 2 3 2 2" xfId="7226" xr:uid="{00000000-0005-0000-0000-00007C530000}"/>
    <cellStyle name="Normal 4 4 2 2 3 2 2 2" xfId="23664" xr:uid="{00000000-0005-0000-0000-00007D530000}"/>
    <cellStyle name="Normal 4 4 2 2 3 2 2 2 2" xfId="46101" xr:uid="{00000000-0005-0000-0000-0000F6B10000}"/>
    <cellStyle name="Normal 4 4 2 2 3 2 2 3" xfId="23665" xr:uid="{00000000-0005-0000-0000-00007E530000}"/>
    <cellStyle name="Normal 4 4 2 2 3 2 2 3 2" xfId="46102" xr:uid="{00000000-0005-0000-0000-0000F7B10000}"/>
    <cellStyle name="Normal 4 4 2 2 3 2 2 4" xfId="23666" xr:uid="{00000000-0005-0000-0000-00007F530000}"/>
    <cellStyle name="Normal 4 4 2 2 3 2 2 4 2" xfId="46103" xr:uid="{00000000-0005-0000-0000-0000F8B10000}"/>
    <cellStyle name="Normal 4 4 2 2 3 2 2 5" xfId="30703" xr:uid="{00000000-0005-0000-0000-0000F5B10000}"/>
    <cellStyle name="Normal 4 4 2 2 3 2 3" xfId="9826" xr:uid="{00000000-0005-0000-0000-000080530000}"/>
    <cellStyle name="Normal 4 4 2 2 3 2 3 2" xfId="32475" xr:uid="{00000000-0005-0000-0000-0000F9B10000}"/>
    <cellStyle name="Normal 4 4 2 2 3 2 4" xfId="23667" xr:uid="{00000000-0005-0000-0000-000081530000}"/>
    <cellStyle name="Normal 4 4 2 2 3 2 4 2" xfId="46104" xr:uid="{00000000-0005-0000-0000-0000FAB10000}"/>
    <cellStyle name="Normal 4 4 2 2 3 2 5" xfId="23668" xr:uid="{00000000-0005-0000-0000-000082530000}"/>
    <cellStyle name="Normal 4 4 2 2 3 2 5 2" xfId="46105" xr:uid="{00000000-0005-0000-0000-0000FBB10000}"/>
    <cellStyle name="Normal 4 4 2 2 3 2 6" xfId="28871" xr:uid="{00000000-0005-0000-0000-0000F4B10000}"/>
    <cellStyle name="Normal 4 4 2 2 3 3" xfId="7225" xr:uid="{00000000-0005-0000-0000-000083530000}"/>
    <cellStyle name="Normal 4 4 2 2 3 3 2" xfId="23669" xr:uid="{00000000-0005-0000-0000-000084530000}"/>
    <cellStyle name="Normal 4 4 2 2 3 3 2 2" xfId="46106" xr:uid="{00000000-0005-0000-0000-0000FDB10000}"/>
    <cellStyle name="Normal 4 4 2 2 3 3 3" xfId="23670" xr:uid="{00000000-0005-0000-0000-000085530000}"/>
    <cellStyle name="Normal 4 4 2 2 3 3 3 2" xfId="46107" xr:uid="{00000000-0005-0000-0000-0000FEB10000}"/>
    <cellStyle name="Normal 4 4 2 2 3 3 4" xfId="23671" xr:uid="{00000000-0005-0000-0000-000086530000}"/>
    <cellStyle name="Normal 4 4 2 2 3 3 4 2" xfId="46108" xr:uid="{00000000-0005-0000-0000-0000FFB10000}"/>
    <cellStyle name="Normal 4 4 2 2 3 3 5" xfId="30702" xr:uid="{00000000-0005-0000-0000-0000FCB10000}"/>
    <cellStyle name="Normal 4 4 2 2 3 4" xfId="9825" xr:uid="{00000000-0005-0000-0000-000087530000}"/>
    <cellStyle name="Normal 4 4 2 2 3 4 2" xfId="32474" xr:uid="{00000000-0005-0000-0000-000000B20000}"/>
    <cellStyle name="Normal 4 4 2 2 3 5" xfId="23672" xr:uid="{00000000-0005-0000-0000-000088530000}"/>
    <cellStyle name="Normal 4 4 2 2 3 5 2" xfId="46109" xr:uid="{00000000-0005-0000-0000-000001B20000}"/>
    <cellStyle name="Normal 4 4 2 2 3 6" xfId="23673" xr:uid="{00000000-0005-0000-0000-000089530000}"/>
    <cellStyle name="Normal 4 4 2 2 3 6 2" xfId="46110" xr:uid="{00000000-0005-0000-0000-000002B20000}"/>
    <cellStyle name="Normal 4 4 2 2 3 7" xfId="28870" xr:uid="{00000000-0005-0000-0000-0000F3B10000}"/>
    <cellStyle name="Normal 4 4 2 2 4" xfId="3826" xr:uid="{00000000-0005-0000-0000-00008A530000}"/>
    <cellStyle name="Normal 4 4 2 2 4 2" xfId="7227" xr:uid="{00000000-0005-0000-0000-00008B530000}"/>
    <cellStyle name="Normal 4 4 2 2 4 2 2" xfId="23674" xr:uid="{00000000-0005-0000-0000-00008C530000}"/>
    <cellStyle name="Normal 4 4 2 2 4 2 2 2" xfId="46111" xr:uid="{00000000-0005-0000-0000-000005B20000}"/>
    <cellStyle name="Normal 4 4 2 2 4 2 3" xfId="23675" xr:uid="{00000000-0005-0000-0000-00008D530000}"/>
    <cellStyle name="Normal 4 4 2 2 4 2 3 2" xfId="46112" xr:uid="{00000000-0005-0000-0000-000006B20000}"/>
    <cellStyle name="Normal 4 4 2 2 4 2 4" xfId="23676" xr:uid="{00000000-0005-0000-0000-00008E530000}"/>
    <cellStyle name="Normal 4 4 2 2 4 2 4 2" xfId="46113" xr:uid="{00000000-0005-0000-0000-000007B20000}"/>
    <cellStyle name="Normal 4 4 2 2 4 2 5" xfId="30704" xr:uid="{00000000-0005-0000-0000-000004B20000}"/>
    <cellStyle name="Normal 4 4 2 2 4 3" xfId="9827" xr:uid="{00000000-0005-0000-0000-00008F530000}"/>
    <cellStyle name="Normal 4 4 2 2 4 3 2" xfId="32476" xr:uid="{00000000-0005-0000-0000-000008B20000}"/>
    <cellStyle name="Normal 4 4 2 2 4 4" xfId="23677" xr:uid="{00000000-0005-0000-0000-000090530000}"/>
    <cellStyle name="Normal 4 4 2 2 4 4 2" xfId="46114" xr:uid="{00000000-0005-0000-0000-000009B20000}"/>
    <cellStyle name="Normal 4 4 2 2 4 5" xfId="23678" xr:uid="{00000000-0005-0000-0000-000091530000}"/>
    <cellStyle name="Normal 4 4 2 2 4 5 2" xfId="46115" xr:uid="{00000000-0005-0000-0000-00000AB20000}"/>
    <cellStyle name="Normal 4 4 2 2 4 6" xfId="28872" xr:uid="{00000000-0005-0000-0000-000003B20000}"/>
    <cellStyle name="Normal 4 4 2 2 5" xfId="3827" xr:uid="{00000000-0005-0000-0000-000092530000}"/>
    <cellStyle name="Normal 4 4 2 2 5 2" xfId="7228" xr:uid="{00000000-0005-0000-0000-000093530000}"/>
    <cellStyle name="Normal 4 4 2 2 5 2 2" xfId="23679" xr:uid="{00000000-0005-0000-0000-000094530000}"/>
    <cellStyle name="Normal 4 4 2 2 5 2 2 2" xfId="46116" xr:uid="{00000000-0005-0000-0000-00000DB20000}"/>
    <cellStyle name="Normal 4 4 2 2 5 2 3" xfId="23680" xr:uid="{00000000-0005-0000-0000-000095530000}"/>
    <cellStyle name="Normal 4 4 2 2 5 2 3 2" xfId="46117" xr:uid="{00000000-0005-0000-0000-00000EB20000}"/>
    <cellStyle name="Normal 4 4 2 2 5 2 4" xfId="23681" xr:uid="{00000000-0005-0000-0000-000096530000}"/>
    <cellStyle name="Normal 4 4 2 2 5 2 4 2" xfId="46118" xr:uid="{00000000-0005-0000-0000-00000FB20000}"/>
    <cellStyle name="Normal 4 4 2 2 5 2 5" xfId="30705" xr:uid="{00000000-0005-0000-0000-00000CB20000}"/>
    <cellStyle name="Normal 4 4 2 2 5 3" xfId="9828" xr:uid="{00000000-0005-0000-0000-000097530000}"/>
    <cellStyle name="Normal 4 4 2 2 5 3 2" xfId="32477" xr:uid="{00000000-0005-0000-0000-000010B20000}"/>
    <cellStyle name="Normal 4 4 2 2 5 4" xfId="23682" xr:uid="{00000000-0005-0000-0000-000098530000}"/>
    <cellStyle name="Normal 4 4 2 2 5 4 2" xfId="46119" xr:uid="{00000000-0005-0000-0000-000011B20000}"/>
    <cellStyle name="Normal 4 4 2 2 5 5" xfId="23683" xr:uid="{00000000-0005-0000-0000-000099530000}"/>
    <cellStyle name="Normal 4 4 2 2 5 5 2" xfId="46120" xr:uid="{00000000-0005-0000-0000-000012B20000}"/>
    <cellStyle name="Normal 4 4 2 2 5 6" xfId="28873" xr:uid="{00000000-0005-0000-0000-00000BB20000}"/>
    <cellStyle name="Normal 4 4 2 2 6" xfId="7222" xr:uid="{00000000-0005-0000-0000-00009A530000}"/>
    <cellStyle name="Normal 4 4 2 2 6 2" xfId="23684" xr:uid="{00000000-0005-0000-0000-00009B530000}"/>
    <cellStyle name="Normal 4 4 2 2 6 2 2" xfId="46121" xr:uid="{00000000-0005-0000-0000-000014B20000}"/>
    <cellStyle name="Normal 4 4 2 2 6 3" xfId="23685" xr:uid="{00000000-0005-0000-0000-00009C530000}"/>
    <cellStyle name="Normal 4 4 2 2 6 3 2" xfId="46122" xr:uid="{00000000-0005-0000-0000-000015B20000}"/>
    <cellStyle name="Normal 4 4 2 2 6 4" xfId="23686" xr:uid="{00000000-0005-0000-0000-00009D530000}"/>
    <cellStyle name="Normal 4 4 2 2 6 4 2" xfId="46123" xr:uid="{00000000-0005-0000-0000-000016B20000}"/>
    <cellStyle name="Normal 4 4 2 2 6 5" xfId="30699" xr:uid="{00000000-0005-0000-0000-000013B20000}"/>
    <cellStyle name="Normal 4 4 2 2 7" xfId="9822" xr:uid="{00000000-0005-0000-0000-00009E530000}"/>
    <cellStyle name="Normal 4 4 2 2 7 2" xfId="23687" xr:uid="{00000000-0005-0000-0000-00009F530000}"/>
    <cellStyle name="Normal 4 4 2 2 7 2 2" xfId="46124" xr:uid="{00000000-0005-0000-0000-000018B20000}"/>
    <cellStyle name="Normal 4 4 2 2 7 3" xfId="23688" xr:uid="{00000000-0005-0000-0000-0000A0530000}"/>
    <cellStyle name="Normal 4 4 2 2 7 3 2" xfId="46125" xr:uid="{00000000-0005-0000-0000-000019B20000}"/>
    <cellStyle name="Normal 4 4 2 2 7 4" xfId="23689" xr:uid="{00000000-0005-0000-0000-0000A1530000}"/>
    <cellStyle name="Normal 4 4 2 2 7 4 2" xfId="46126" xr:uid="{00000000-0005-0000-0000-00001AB20000}"/>
    <cellStyle name="Normal 4 4 2 2 7 5" xfId="32471" xr:uid="{00000000-0005-0000-0000-000017B20000}"/>
    <cellStyle name="Normal 4 4 2 2 8" xfId="23690" xr:uid="{00000000-0005-0000-0000-0000A2530000}"/>
    <cellStyle name="Normal 4 4 2 2 8 2" xfId="46127" xr:uid="{00000000-0005-0000-0000-00001BB20000}"/>
    <cellStyle name="Normal 4 4 2 2 9" xfId="23691" xr:uid="{00000000-0005-0000-0000-0000A3530000}"/>
    <cellStyle name="Normal 4 4 2 2 9 2" xfId="46128" xr:uid="{00000000-0005-0000-0000-00001CB20000}"/>
    <cellStyle name="Normal 4 4 2 3" xfId="3828" xr:uid="{00000000-0005-0000-0000-0000A4530000}"/>
    <cellStyle name="Normal 4 4 2 3 10" xfId="23692" xr:uid="{00000000-0005-0000-0000-0000A5530000}"/>
    <cellStyle name="Normal 4 4 2 3 10 2" xfId="46129" xr:uid="{00000000-0005-0000-0000-00001EB20000}"/>
    <cellStyle name="Normal 4 4 2 3 11" xfId="28874" xr:uid="{00000000-0005-0000-0000-00001DB20000}"/>
    <cellStyle name="Normal 4 4 2 3 2" xfId="3829" xr:uid="{00000000-0005-0000-0000-0000A6530000}"/>
    <cellStyle name="Normal 4 4 2 3 2 2" xfId="3830" xr:uid="{00000000-0005-0000-0000-0000A7530000}"/>
    <cellStyle name="Normal 4 4 2 3 2 2 2" xfId="7231" xr:uid="{00000000-0005-0000-0000-0000A8530000}"/>
    <cellStyle name="Normal 4 4 2 3 2 2 2 2" xfId="23693" xr:uid="{00000000-0005-0000-0000-0000A9530000}"/>
    <cellStyle name="Normal 4 4 2 3 2 2 2 2 2" xfId="46130" xr:uid="{00000000-0005-0000-0000-000022B20000}"/>
    <cellStyle name="Normal 4 4 2 3 2 2 2 3" xfId="23694" xr:uid="{00000000-0005-0000-0000-0000AA530000}"/>
    <cellStyle name="Normal 4 4 2 3 2 2 2 3 2" xfId="46131" xr:uid="{00000000-0005-0000-0000-000023B20000}"/>
    <cellStyle name="Normal 4 4 2 3 2 2 2 4" xfId="23695" xr:uid="{00000000-0005-0000-0000-0000AB530000}"/>
    <cellStyle name="Normal 4 4 2 3 2 2 2 4 2" xfId="46132" xr:uid="{00000000-0005-0000-0000-000024B20000}"/>
    <cellStyle name="Normal 4 4 2 3 2 2 2 5" xfId="30708" xr:uid="{00000000-0005-0000-0000-000021B20000}"/>
    <cellStyle name="Normal 4 4 2 3 2 2 3" xfId="9831" xr:uid="{00000000-0005-0000-0000-0000AC530000}"/>
    <cellStyle name="Normal 4 4 2 3 2 2 3 2" xfId="32480" xr:uid="{00000000-0005-0000-0000-000025B20000}"/>
    <cellStyle name="Normal 4 4 2 3 2 2 4" xfId="23696" xr:uid="{00000000-0005-0000-0000-0000AD530000}"/>
    <cellStyle name="Normal 4 4 2 3 2 2 4 2" xfId="46133" xr:uid="{00000000-0005-0000-0000-000026B20000}"/>
    <cellStyle name="Normal 4 4 2 3 2 2 5" xfId="23697" xr:uid="{00000000-0005-0000-0000-0000AE530000}"/>
    <cellStyle name="Normal 4 4 2 3 2 2 5 2" xfId="46134" xr:uid="{00000000-0005-0000-0000-000027B20000}"/>
    <cellStyle name="Normal 4 4 2 3 2 2 6" xfId="28876" xr:uid="{00000000-0005-0000-0000-000020B20000}"/>
    <cellStyle name="Normal 4 4 2 3 2 3" xfId="7230" xr:uid="{00000000-0005-0000-0000-0000AF530000}"/>
    <cellStyle name="Normal 4 4 2 3 2 3 2" xfId="23698" xr:uid="{00000000-0005-0000-0000-0000B0530000}"/>
    <cellStyle name="Normal 4 4 2 3 2 3 2 2" xfId="46135" xr:uid="{00000000-0005-0000-0000-000029B20000}"/>
    <cellStyle name="Normal 4 4 2 3 2 3 3" xfId="23699" xr:uid="{00000000-0005-0000-0000-0000B1530000}"/>
    <cellStyle name="Normal 4 4 2 3 2 3 3 2" xfId="46136" xr:uid="{00000000-0005-0000-0000-00002AB20000}"/>
    <cellStyle name="Normal 4 4 2 3 2 3 4" xfId="23700" xr:uid="{00000000-0005-0000-0000-0000B2530000}"/>
    <cellStyle name="Normal 4 4 2 3 2 3 4 2" xfId="46137" xr:uid="{00000000-0005-0000-0000-00002BB20000}"/>
    <cellStyle name="Normal 4 4 2 3 2 3 5" xfId="30707" xr:uid="{00000000-0005-0000-0000-000028B20000}"/>
    <cellStyle name="Normal 4 4 2 3 2 4" xfId="9830" xr:uid="{00000000-0005-0000-0000-0000B3530000}"/>
    <cellStyle name="Normal 4 4 2 3 2 4 2" xfId="23701" xr:uid="{00000000-0005-0000-0000-0000B4530000}"/>
    <cellStyle name="Normal 4 4 2 3 2 4 2 2" xfId="46138" xr:uid="{00000000-0005-0000-0000-00002DB20000}"/>
    <cellStyle name="Normal 4 4 2 3 2 4 3" xfId="23702" xr:uid="{00000000-0005-0000-0000-0000B5530000}"/>
    <cellStyle name="Normal 4 4 2 3 2 4 3 2" xfId="46139" xr:uid="{00000000-0005-0000-0000-00002EB20000}"/>
    <cellStyle name="Normal 4 4 2 3 2 4 4" xfId="23703" xr:uid="{00000000-0005-0000-0000-0000B6530000}"/>
    <cellStyle name="Normal 4 4 2 3 2 4 4 2" xfId="46140" xr:uid="{00000000-0005-0000-0000-00002FB20000}"/>
    <cellStyle name="Normal 4 4 2 3 2 4 5" xfId="32479" xr:uid="{00000000-0005-0000-0000-00002CB20000}"/>
    <cellStyle name="Normal 4 4 2 3 2 5" xfId="23704" xr:uid="{00000000-0005-0000-0000-0000B7530000}"/>
    <cellStyle name="Normal 4 4 2 3 2 5 2" xfId="46141" xr:uid="{00000000-0005-0000-0000-000030B20000}"/>
    <cellStyle name="Normal 4 4 2 3 2 6" xfId="23705" xr:uid="{00000000-0005-0000-0000-0000B8530000}"/>
    <cellStyle name="Normal 4 4 2 3 2 6 2" xfId="46142" xr:uid="{00000000-0005-0000-0000-000031B20000}"/>
    <cellStyle name="Normal 4 4 2 3 2 7" xfId="23706" xr:uid="{00000000-0005-0000-0000-0000B9530000}"/>
    <cellStyle name="Normal 4 4 2 3 2 7 2" xfId="46143" xr:uid="{00000000-0005-0000-0000-000032B20000}"/>
    <cellStyle name="Normal 4 4 2 3 2 8" xfId="28875" xr:uid="{00000000-0005-0000-0000-00001FB20000}"/>
    <cellStyle name="Normal 4 4 2 3 3" xfId="3831" xr:uid="{00000000-0005-0000-0000-0000BA530000}"/>
    <cellStyle name="Normal 4 4 2 3 3 2" xfId="3832" xr:uid="{00000000-0005-0000-0000-0000BB530000}"/>
    <cellStyle name="Normal 4 4 2 3 3 2 2" xfId="7233" xr:uid="{00000000-0005-0000-0000-0000BC530000}"/>
    <cellStyle name="Normal 4 4 2 3 3 2 2 2" xfId="23707" xr:uid="{00000000-0005-0000-0000-0000BD530000}"/>
    <cellStyle name="Normal 4 4 2 3 3 2 2 2 2" xfId="46144" xr:uid="{00000000-0005-0000-0000-000036B20000}"/>
    <cellStyle name="Normal 4 4 2 3 3 2 2 3" xfId="23708" xr:uid="{00000000-0005-0000-0000-0000BE530000}"/>
    <cellStyle name="Normal 4 4 2 3 3 2 2 3 2" xfId="46145" xr:uid="{00000000-0005-0000-0000-000037B20000}"/>
    <cellStyle name="Normal 4 4 2 3 3 2 2 4" xfId="23709" xr:uid="{00000000-0005-0000-0000-0000BF530000}"/>
    <cellStyle name="Normal 4 4 2 3 3 2 2 4 2" xfId="46146" xr:uid="{00000000-0005-0000-0000-000038B20000}"/>
    <cellStyle name="Normal 4 4 2 3 3 2 2 5" xfId="30710" xr:uid="{00000000-0005-0000-0000-000035B20000}"/>
    <cellStyle name="Normal 4 4 2 3 3 2 3" xfId="9833" xr:uid="{00000000-0005-0000-0000-0000C0530000}"/>
    <cellStyle name="Normal 4 4 2 3 3 2 3 2" xfId="32482" xr:uid="{00000000-0005-0000-0000-000039B20000}"/>
    <cellStyle name="Normal 4 4 2 3 3 2 4" xfId="23710" xr:uid="{00000000-0005-0000-0000-0000C1530000}"/>
    <cellStyle name="Normal 4 4 2 3 3 2 4 2" xfId="46147" xr:uid="{00000000-0005-0000-0000-00003AB20000}"/>
    <cellStyle name="Normal 4 4 2 3 3 2 5" xfId="23711" xr:uid="{00000000-0005-0000-0000-0000C2530000}"/>
    <cellStyle name="Normal 4 4 2 3 3 2 5 2" xfId="46148" xr:uid="{00000000-0005-0000-0000-00003BB20000}"/>
    <cellStyle name="Normal 4 4 2 3 3 2 6" xfId="28878" xr:uid="{00000000-0005-0000-0000-000034B20000}"/>
    <cellStyle name="Normal 4 4 2 3 3 3" xfId="7232" xr:uid="{00000000-0005-0000-0000-0000C3530000}"/>
    <cellStyle name="Normal 4 4 2 3 3 3 2" xfId="23712" xr:uid="{00000000-0005-0000-0000-0000C4530000}"/>
    <cellStyle name="Normal 4 4 2 3 3 3 2 2" xfId="46149" xr:uid="{00000000-0005-0000-0000-00003DB20000}"/>
    <cellStyle name="Normal 4 4 2 3 3 3 3" xfId="23713" xr:uid="{00000000-0005-0000-0000-0000C5530000}"/>
    <cellStyle name="Normal 4 4 2 3 3 3 3 2" xfId="46150" xr:uid="{00000000-0005-0000-0000-00003EB20000}"/>
    <cellStyle name="Normal 4 4 2 3 3 3 4" xfId="23714" xr:uid="{00000000-0005-0000-0000-0000C6530000}"/>
    <cellStyle name="Normal 4 4 2 3 3 3 4 2" xfId="46151" xr:uid="{00000000-0005-0000-0000-00003FB20000}"/>
    <cellStyle name="Normal 4 4 2 3 3 3 5" xfId="30709" xr:uid="{00000000-0005-0000-0000-00003CB20000}"/>
    <cellStyle name="Normal 4 4 2 3 3 4" xfId="9832" xr:uid="{00000000-0005-0000-0000-0000C7530000}"/>
    <cellStyle name="Normal 4 4 2 3 3 4 2" xfId="32481" xr:uid="{00000000-0005-0000-0000-000040B20000}"/>
    <cellStyle name="Normal 4 4 2 3 3 5" xfId="23715" xr:uid="{00000000-0005-0000-0000-0000C8530000}"/>
    <cellStyle name="Normal 4 4 2 3 3 5 2" xfId="46152" xr:uid="{00000000-0005-0000-0000-000041B20000}"/>
    <cellStyle name="Normal 4 4 2 3 3 6" xfId="23716" xr:uid="{00000000-0005-0000-0000-0000C9530000}"/>
    <cellStyle name="Normal 4 4 2 3 3 6 2" xfId="46153" xr:uid="{00000000-0005-0000-0000-000042B20000}"/>
    <cellStyle name="Normal 4 4 2 3 3 7" xfId="28877" xr:uid="{00000000-0005-0000-0000-000033B20000}"/>
    <cellStyle name="Normal 4 4 2 3 4" xfId="3833" xr:uid="{00000000-0005-0000-0000-0000CA530000}"/>
    <cellStyle name="Normal 4 4 2 3 4 2" xfId="7234" xr:uid="{00000000-0005-0000-0000-0000CB530000}"/>
    <cellStyle name="Normal 4 4 2 3 4 2 2" xfId="23717" xr:uid="{00000000-0005-0000-0000-0000CC530000}"/>
    <cellStyle name="Normal 4 4 2 3 4 2 2 2" xfId="46154" xr:uid="{00000000-0005-0000-0000-000045B20000}"/>
    <cellStyle name="Normal 4 4 2 3 4 2 3" xfId="23718" xr:uid="{00000000-0005-0000-0000-0000CD530000}"/>
    <cellStyle name="Normal 4 4 2 3 4 2 3 2" xfId="46155" xr:uid="{00000000-0005-0000-0000-000046B20000}"/>
    <cellStyle name="Normal 4 4 2 3 4 2 4" xfId="23719" xr:uid="{00000000-0005-0000-0000-0000CE530000}"/>
    <cellStyle name="Normal 4 4 2 3 4 2 4 2" xfId="46156" xr:uid="{00000000-0005-0000-0000-000047B20000}"/>
    <cellStyle name="Normal 4 4 2 3 4 2 5" xfId="30711" xr:uid="{00000000-0005-0000-0000-000044B20000}"/>
    <cellStyle name="Normal 4 4 2 3 4 3" xfId="9834" xr:uid="{00000000-0005-0000-0000-0000CF530000}"/>
    <cellStyle name="Normal 4 4 2 3 4 3 2" xfId="32483" xr:uid="{00000000-0005-0000-0000-000048B20000}"/>
    <cellStyle name="Normal 4 4 2 3 4 4" xfId="23720" xr:uid="{00000000-0005-0000-0000-0000D0530000}"/>
    <cellStyle name="Normal 4 4 2 3 4 4 2" xfId="46157" xr:uid="{00000000-0005-0000-0000-000049B20000}"/>
    <cellStyle name="Normal 4 4 2 3 4 5" xfId="23721" xr:uid="{00000000-0005-0000-0000-0000D1530000}"/>
    <cellStyle name="Normal 4 4 2 3 4 5 2" xfId="46158" xr:uid="{00000000-0005-0000-0000-00004AB20000}"/>
    <cellStyle name="Normal 4 4 2 3 4 6" xfId="28879" xr:uid="{00000000-0005-0000-0000-000043B20000}"/>
    <cellStyle name="Normal 4 4 2 3 5" xfId="3834" xr:uid="{00000000-0005-0000-0000-0000D2530000}"/>
    <cellStyle name="Normal 4 4 2 3 5 2" xfId="7235" xr:uid="{00000000-0005-0000-0000-0000D3530000}"/>
    <cellStyle name="Normal 4 4 2 3 5 2 2" xfId="23722" xr:uid="{00000000-0005-0000-0000-0000D4530000}"/>
    <cellStyle name="Normal 4 4 2 3 5 2 2 2" xfId="46159" xr:uid="{00000000-0005-0000-0000-00004DB20000}"/>
    <cellStyle name="Normal 4 4 2 3 5 2 3" xfId="23723" xr:uid="{00000000-0005-0000-0000-0000D5530000}"/>
    <cellStyle name="Normal 4 4 2 3 5 2 3 2" xfId="46160" xr:uid="{00000000-0005-0000-0000-00004EB20000}"/>
    <cellStyle name="Normal 4 4 2 3 5 2 4" xfId="23724" xr:uid="{00000000-0005-0000-0000-0000D6530000}"/>
    <cellStyle name="Normal 4 4 2 3 5 2 4 2" xfId="46161" xr:uid="{00000000-0005-0000-0000-00004FB20000}"/>
    <cellStyle name="Normal 4 4 2 3 5 2 5" xfId="30712" xr:uid="{00000000-0005-0000-0000-00004CB20000}"/>
    <cellStyle name="Normal 4 4 2 3 5 3" xfId="9835" xr:uid="{00000000-0005-0000-0000-0000D7530000}"/>
    <cellStyle name="Normal 4 4 2 3 5 3 2" xfId="32484" xr:uid="{00000000-0005-0000-0000-000050B20000}"/>
    <cellStyle name="Normal 4 4 2 3 5 4" xfId="23725" xr:uid="{00000000-0005-0000-0000-0000D8530000}"/>
    <cellStyle name="Normal 4 4 2 3 5 4 2" xfId="46162" xr:uid="{00000000-0005-0000-0000-000051B20000}"/>
    <cellStyle name="Normal 4 4 2 3 5 5" xfId="23726" xr:uid="{00000000-0005-0000-0000-0000D9530000}"/>
    <cellStyle name="Normal 4 4 2 3 5 5 2" xfId="46163" xr:uid="{00000000-0005-0000-0000-000052B20000}"/>
    <cellStyle name="Normal 4 4 2 3 5 6" xfId="28880" xr:uid="{00000000-0005-0000-0000-00004BB20000}"/>
    <cellStyle name="Normal 4 4 2 3 6" xfId="7229" xr:uid="{00000000-0005-0000-0000-0000DA530000}"/>
    <cellStyle name="Normal 4 4 2 3 6 2" xfId="23727" xr:uid="{00000000-0005-0000-0000-0000DB530000}"/>
    <cellStyle name="Normal 4 4 2 3 6 2 2" xfId="46164" xr:uid="{00000000-0005-0000-0000-000054B20000}"/>
    <cellStyle name="Normal 4 4 2 3 6 3" xfId="23728" xr:uid="{00000000-0005-0000-0000-0000DC530000}"/>
    <cellStyle name="Normal 4 4 2 3 6 3 2" xfId="46165" xr:uid="{00000000-0005-0000-0000-000055B20000}"/>
    <cellStyle name="Normal 4 4 2 3 6 4" xfId="23729" xr:uid="{00000000-0005-0000-0000-0000DD530000}"/>
    <cellStyle name="Normal 4 4 2 3 6 4 2" xfId="46166" xr:uid="{00000000-0005-0000-0000-000056B20000}"/>
    <cellStyle name="Normal 4 4 2 3 6 5" xfId="30706" xr:uid="{00000000-0005-0000-0000-000053B20000}"/>
    <cellStyle name="Normal 4 4 2 3 7" xfId="9829" xr:uid="{00000000-0005-0000-0000-0000DE530000}"/>
    <cellStyle name="Normal 4 4 2 3 7 2" xfId="23730" xr:uid="{00000000-0005-0000-0000-0000DF530000}"/>
    <cellStyle name="Normal 4 4 2 3 7 2 2" xfId="46167" xr:uid="{00000000-0005-0000-0000-000058B20000}"/>
    <cellStyle name="Normal 4 4 2 3 7 3" xfId="23731" xr:uid="{00000000-0005-0000-0000-0000E0530000}"/>
    <cellStyle name="Normal 4 4 2 3 7 3 2" xfId="46168" xr:uid="{00000000-0005-0000-0000-000059B20000}"/>
    <cellStyle name="Normal 4 4 2 3 7 4" xfId="23732" xr:uid="{00000000-0005-0000-0000-0000E1530000}"/>
    <cellStyle name="Normal 4 4 2 3 7 4 2" xfId="46169" xr:uid="{00000000-0005-0000-0000-00005AB20000}"/>
    <cellStyle name="Normal 4 4 2 3 7 5" xfId="32478" xr:uid="{00000000-0005-0000-0000-000057B20000}"/>
    <cellStyle name="Normal 4 4 2 3 8" xfId="23733" xr:uid="{00000000-0005-0000-0000-0000E2530000}"/>
    <cellStyle name="Normal 4 4 2 3 8 2" xfId="46170" xr:uid="{00000000-0005-0000-0000-00005BB20000}"/>
    <cellStyle name="Normal 4 4 2 3 9" xfId="23734" xr:uid="{00000000-0005-0000-0000-0000E3530000}"/>
    <cellStyle name="Normal 4 4 2 3 9 2" xfId="46171" xr:uid="{00000000-0005-0000-0000-00005CB20000}"/>
    <cellStyle name="Normal 4 4 2 4" xfId="3835" xr:uid="{00000000-0005-0000-0000-0000E4530000}"/>
    <cellStyle name="Normal 4 4 2 4 2" xfId="3836" xr:uid="{00000000-0005-0000-0000-0000E5530000}"/>
    <cellStyle name="Normal 4 4 2 4 2 2" xfId="7237" xr:uid="{00000000-0005-0000-0000-0000E6530000}"/>
    <cellStyle name="Normal 4 4 2 4 2 2 2" xfId="23735" xr:uid="{00000000-0005-0000-0000-0000E7530000}"/>
    <cellStyle name="Normal 4 4 2 4 2 2 2 2" xfId="46172" xr:uid="{00000000-0005-0000-0000-000060B20000}"/>
    <cellStyle name="Normal 4 4 2 4 2 2 3" xfId="23736" xr:uid="{00000000-0005-0000-0000-0000E8530000}"/>
    <cellStyle name="Normal 4 4 2 4 2 2 3 2" xfId="46173" xr:uid="{00000000-0005-0000-0000-000061B20000}"/>
    <cellStyle name="Normal 4 4 2 4 2 2 4" xfId="23737" xr:uid="{00000000-0005-0000-0000-0000E9530000}"/>
    <cellStyle name="Normal 4 4 2 4 2 2 4 2" xfId="46174" xr:uid="{00000000-0005-0000-0000-000062B20000}"/>
    <cellStyle name="Normal 4 4 2 4 2 2 5" xfId="30714" xr:uid="{00000000-0005-0000-0000-00005FB20000}"/>
    <cellStyle name="Normal 4 4 2 4 2 3" xfId="9837" xr:uid="{00000000-0005-0000-0000-0000EA530000}"/>
    <cellStyle name="Normal 4 4 2 4 2 3 2" xfId="23738" xr:uid="{00000000-0005-0000-0000-0000EB530000}"/>
    <cellStyle name="Normal 4 4 2 4 2 3 2 2" xfId="46175" xr:uid="{00000000-0005-0000-0000-000064B20000}"/>
    <cellStyle name="Normal 4 4 2 4 2 3 3" xfId="23739" xr:uid="{00000000-0005-0000-0000-0000EC530000}"/>
    <cellStyle name="Normal 4 4 2 4 2 3 3 2" xfId="46176" xr:uid="{00000000-0005-0000-0000-000065B20000}"/>
    <cellStyle name="Normal 4 4 2 4 2 3 4" xfId="23740" xr:uid="{00000000-0005-0000-0000-0000ED530000}"/>
    <cellStyle name="Normal 4 4 2 4 2 3 4 2" xfId="46177" xr:uid="{00000000-0005-0000-0000-000066B20000}"/>
    <cellStyle name="Normal 4 4 2 4 2 3 5" xfId="32486" xr:uid="{00000000-0005-0000-0000-000063B20000}"/>
    <cellStyle name="Normal 4 4 2 4 2 4" xfId="23741" xr:uid="{00000000-0005-0000-0000-0000EE530000}"/>
    <cellStyle name="Normal 4 4 2 4 2 4 2" xfId="46178" xr:uid="{00000000-0005-0000-0000-000067B20000}"/>
    <cellStyle name="Normal 4 4 2 4 2 5" xfId="23742" xr:uid="{00000000-0005-0000-0000-0000EF530000}"/>
    <cellStyle name="Normal 4 4 2 4 2 5 2" xfId="46179" xr:uid="{00000000-0005-0000-0000-000068B20000}"/>
    <cellStyle name="Normal 4 4 2 4 2 6" xfId="23743" xr:uid="{00000000-0005-0000-0000-0000F0530000}"/>
    <cellStyle name="Normal 4 4 2 4 2 6 2" xfId="46180" xr:uid="{00000000-0005-0000-0000-000069B20000}"/>
    <cellStyle name="Normal 4 4 2 4 2 7" xfId="28882" xr:uid="{00000000-0005-0000-0000-00005EB20000}"/>
    <cellStyle name="Normal 4 4 2 4 3" xfId="7236" xr:uid="{00000000-0005-0000-0000-0000F1530000}"/>
    <cellStyle name="Normal 4 4 2 4 3 2" xfId="23744" xr:uid="{00000000-0005-0000-0000-0000F2530000}"/>
    <cellStyle name="Normal 4 4 2 4 3 2 2" xfId="46181" xr:uid="{00000000-0005-0000-0000-00006BB20000}"/>
    <cellStyle name="Normal 4 4 2 4 3 3" xfId="23745" xr:uid="{00000000-0005-0000-0000-0000F3530000}"/>
    <cellStyle name="Normal 4 4 2 4 3 3 2" xfId="46182" xr:uid="{00000000-0005-0000-0000-00006CB20000}"/>
    <cellStyle name="Normal 4 4 2 4 3 4" xfId="23746" xr:uid="{00000000-0005-0000-0000-0000F4530000}"/>
    <cellStyle name="Normal 4 4 2 4 3 4 2" xfId="46183" xr:uid="{00000000-0005-0000-0000-00006DB20000}"/>
    <cellStyle name="Normal 4 4 2 4 3 5" xfId="30713" xr:uid="{00000000-0005-0000-0000-00006AB20000}"/>
    <cellStyle name="Normal 4 4 2 4 4" xfId="9836" xr:uid="{00000000-0005-0000-0000-0000F5530000}"/>
    <cellStyle name="Normal 4 4 2 4 4 2" xfId="23747" xr:uid="{00000000-0005-0000-0000-0000F6530000}"/>
    <cellStyle name="Normal 4 4 2 4 4 2 2" xfId="46184" xr:uid="{00000000-0005-0000-0000-00006FB20000}"/>
    <cellStyle name="Normal 4 4 2 4 4 3" xfId="23748" xr:uid="{00000000-0005-0000-0000-0000F7530000}"/>
    <cellStyle name="Normal 4 4 2 4 4 3 2" xfId="46185" xr:uid="{00000000-0005-0000-0000-000070B20000}"/>
    <cellStyle name="Normal 4 4 2 4 4 4" xfId="23749" xr:uid="{00000000-0005-0000-0000-0000F8530000}"/>
    <cellStyle name="Normal 4 4 2 4 4 4 2" xfId="46186" xr:uid="{00000000-0005-0000-0000-000071B20000}"/>
    <cellStyle name="Normal 4 4 2 4 4 5" xfId="32485" xr:uid="{00000000-0005-0000-0000-00006EB20000}"/>
    <cellStyle name="Normal 4 4 2 4 5" xfId="23750" xr:uid="{00000000-0005-0000-0000-0000F9530000}"/>
    <cellStyle name="Normal 4 4 2 4 5 2" xfId="46187" xr:uid="{00000000-0005-0000-0000-000072B20000}"/>
    <cellStyle name="Normal 4 4 2 4 6" xfId="23751" xr:uid="{00000000-0005-0000-0000-0000FA530000}"/>
    <cellStyle name="Normal 4 4 2 4 6 2" xfId="46188" xr:uid="{00000000-0005-0000-0000-000073B20000}"/>
    <cellStyle name="Normal 4 4 2 4 7" xfId="23752" xr:uid="{00000000-0005-0000-0000-0000FB530000}"/>
    <cellStyle name="Normal 4 4 2 4 7 2" xfId="46189" xr:uid="{00000000-0005-0000-0000-000074B20000}"/>
    <cellStyle name="Normal 4 4 2 4 8" xfId="28881" xr:uid="{00000000-0005-0000-0000-00005DB20000}"/>
    <cellStyle name="Normal 4 4 2 5" xfId="3837" xr:uid="{00000000-0005-0000-0000-0000FC530000}"/>
    <cellStyle name="Normal 4 4 2 5 2" xfId="3838" xr:uid="{00000000-0005-0000-0000-0000FD530000}"/>
    <cellStyle name="Normal 4 4 2 5 2 2" xfId="7239" xr:uid="{00000000-0005-0000-0000-0000FE530000}"/>
    <cellStyle name="Normal 4 4 2 5 2 2 2" xfId="23753" xr:uid="{00000000-0005-0000-0000-0000FF530000}"/>
    <cellStyle name="Normal 4 4 2 5 2 2 2 2" xfId="46190" xr:uid="{00000000-0005-0000-0000-000078B20000}"/>
    <cellStyle name="Normal 4 4 2 5 2 2 3" xfId="23754" xr:uid="{00000000-0005-0000-0000-000000540000}"/>
    <cellStyle name="Normal 4 4 2 5 2 2 3 2" xfId="46191" xr:uid="{00000000-0005-0000-0000-000079B20000}"/>
    <cellStyle name="Normal 4 4 2 5 2 2 4" xfId="23755" xr:uid="{00000000-0005-0000-0000-000001540000}"/>
    <cellStyle name="Normal 4 4 2 5 2 2 4 2" xfId="46192" xr:uid="{00000000-0005-0000-0000-00007AB20000}"/>
    <cellStyle name="Normal 4 4 2 5 2 2 5" xfId="30716" xr:uid="{00000000-0005-0000-0000-000077B20000}"/>
    <cellStyle name="Normal 4 4 2 5 2 3" xfId="9839" xr:uid="{00000000-0005-0000-0000-000002540000}"/>
    <cellStyle name="Normal 4 4 2 5 2 3 2" xfId="32488" xr:uid="{00000000-0005-0000-0000-00007BB20000}"/>
    <cellStyle name="Normal 4 4 2 5 2 4" xfId="23756" xr:uid="{00000000-0005-0000-0000-000003540000}"/>
    <cellStyle name="Normal 4 4 2 5 2 4 2" xfId="46193" xr:uid="{00000000-0005-0000-0000-00007CB20000}"/>
    <cellStyle name="Normal 4 4 2 5 2 5" xfId="23757" xr:uid="{00000000-0005-0000-0000-000004540000}"/>
    <cellStyle name="Normal 4 4 2 5 2 5 2" xfId="46194" xr:uid="{00000000-0005-0000-0000-00007DB20000}"/>
    <cellStyle name="Normal 4 4 2 5 2 6" xfId="28884" xr:uid="{00000000-0005-0000-0000-000076B20000}"/>
    <cellStyle name="Normal 4 4 2 5 3" xfId="7238" xr:uid="{00000000-0005-0000-0000-000005540000}"/>
    <cellStyle name="Normal 4 4 2 5 3 2" xfId="23758" xr:uid="{00000000-0005-0000-0000-000006540000}"/>
    <cellStyle name="Normal 4 4 2 5 3 2 2" xfId="46195" xr:uid="{00000000-0005-0000-0000-00007FB20000}"/>
    <cellStyle name="Normal 4 4 2 5 3 3" xfId="23759" xr:uid="{00000000-0005-0000-0000-000007540000}"/>
    <cellStyle name="Normal 4 4 2 5 3 3 2" xfId="46196" xr:uid="{00000000-0005-0000-0000-000080B20000}"/>
    <cellStyle name="Normal 4 4 2 5 3 4" xfId="23760" xr:uid="{00000000-0005-0000-0000-000008540000}"/>
    <cellStyle name="Normal 4 4 2 5 3 4 2" xfId="46197" xr:uid="{00000000-0005-0000-0000-000081B20000}"/>
    <cellStyle name="Normal 4 4 2 5 3 5" xfId="30715" xr:uid="{00000000-0005-0000-0000-00007EB20000}"/>
    <cellStyle name="Normal 4 4 2 5 4" xfId="9838" xr:uid="{00000000-0005-0000-0000-000009540000}"/>
    <cellStyle name="Normal 4 4 2 5 4 2" xfId="23761" xr:uid="{00000000-0005-0000-0000-00000A540000}"/>
    <cellStyle name="Normal 4 4 2 5 4 2 2" xfId="46198" xr:uid="{00000000-0005-0000-0000-000083B20000}"/>
    <cellStyle name="Normal 4 4 2 5 4 3" xfId="23762" xr:uid="{00000000-0005-0000-0000-00000B540000}"/>
    <cellStyle name="Normal 4 4 2 5 4 3 2" xfId="46199" xr:uid="{00000000-0005-0000-0000-000084B20000}"/>
    <cellStyle name="Normal 4 4 2 5 4 4" xfId="23763" xr:uid="{00000000-0005-0000-0000-00000C540000}"/>
    <cellStyle name="Normal 4 4 2 5 4 4 2" xfId="46200" xr:uid="{00000000-0005-0000-0000-000085B20000}"/>
    <cellStyle name="Normal 4 4 2 5 4 5" xfId="32487" xr:uid="{00000000-0005-0000-0000-000082B20000}"/>
    <cellStyle name="Normal 4 4 2 5 5" xfId="23764" xr:uid="{00000000-0005-0000-0000-00000D540000}"/>
    <cellStyle name="Normal 4 4 2 5 5 2" xfId="46201" xr:uid="{00000000-0005-0000-0000-000086B20000}"/>
    <cellStyle name="Normal 4 4 2 5 6" xfId="23765" xr:uid="{00000000-0005-0000-0000-00000E540000}"/>
    <cellStyle name="Normal 4 4 2 5 6 2" xfId="46202" xr:uid="{00000000-0005-0000-0000-000087B20000}"/>
    <cellStyle name="Normal 4 4 2 5 7" xfId="23766" xr:uid="{00000000-0005-0000-0000-00000F540000}"/>
    <cellStyle name="Normal 4 4 2 5 7 2" xfId="46203" xr:uid="{00000000-0005-0000-0000-000088B20000}"/>
    <cellStyle name="Normal 4 4 2 5 8" xfId="28883" xr:uid="{00000000-0005-0000-0000-000075B20000}"/>
    <cellStyle name="Normal 4 4 2 6" xfId="23767" xr:uid="{00000000-0005-0000-0000-000010540000}"/>
    <cellStyle name="Normal 4 4 2 6 2" xfId="23768" xr:uid="{00000000-0005-0000-0000-000011540000}"/>
    <cellStyle name="Normal 4 4 2 6 3" xfId="23769" xr:uid="{00000000-0005-0000-0000-000012540000}"/>
    <cellStyle name="Normal 4 4 2 6 3 2" xfId="23770" xr:uid="{00000000-0005-0000-0000-000013540000}"/>
    <cellStyle name="Normal 4 4 2 6 3 2 2" xfId="46206" xr:uid="{00000000-0005-0000-0000-00008BB20000}"/>
    <cellStyle name="Normal 4 4 2 6 3 3" xfId="23771" xr:uid="{00000000-0005-0000-0000-000014540000}"/>
    <cellStyle name="Normal 4 4 2 6 3 3 2" xfId="46207" xr:uid="{00000000-0005-0000-0000-00008CB20000}"/>
    <cellStyle name="Normal 4 4 2 6 3 4" xfId="46205" xr:uid="{00000000-0005-0000-0000-00008AB20000}"/>
    <cellStyle name="Normal 4 4 2 6 4" xfId="46204" xr:uid="{00000000-0005-0000-0000-000089B20000}"/>
    <cellStyle name="Normal 4 4 2 7" xfId="23772" xr:uid="{00000000-0005-0000-0000-000015540000}"/>
    <cellStyle name="Normal 4 4 2 7 2" xfId="23773" xr:uid="{00000000-0005-0000-0000-000016540000}"/>
    <cellStyle name="Normal 4 4 2 7 2 2" xfId="46209" xr:uid="{00000000-0005-0000-0000-00008EB20000}"/>
    <cellStyle name="Normal 4 4 2 7 3" xfId="23774" xr:uid="{00000000-0005-0000-0000-000017540000}"/>
    <cellStyle name="Normal 4 4 2 7 3 2" xfId="46210" xr:uid="{00000000-0005-0000-0000-00008FB20000}"/>
    <cellStyle name="Normal 4 4 2 7 4" xfId="23775" xr:uid="{00000000-0005-0000-0000-000018540000}"/>
    <cellStyle name="Normal 4 4 2 7 4 2" xfId="46211" xr:uid="{00000000-0005-0000-0000-000090B20000}"/>
    <cellStyle name="Normal 4 4 2 7 5" xfId="46208" xr:uid="{00000000-0005-0000-0000-00008DB20000}"/>
    <cellStyle name="Normal 4 4 2 8" xfId="23776" xr:uid="{00000000-0005-0000-0000-000019540000}"/>
    <cellStyle name="Normal 4 4 2 8 2" xfId="46212" xr:uid="{00000000-0005-0000-0000-000091B20000}"/>
    <cellStyle name="Normal 4 4 2 9" xfId="23777" xr:uid="{00000000-0005-0000-0000-00001A540000}"/>
    <cellStyle name="Normal 4 4 2 9 2" xfId="46213" xr:uid="{00000000-0005-0000-0000-000092B20000}"/>
    <cellStyle name="Normal 4 4 3" xfId="3839" xr:uid="{00000000-0005-0000-0000-00001B540000}"/>
    <cellStyle name="Normal 4 4 3 10" xfId="23778" xr:uid="{00000000-0005-0000-0000-00001C540000}"/>
    <cellStyle name="Normal 4 4 3 10 2" xfId="46214" xr:uid="{00000000-0005-0000-0000-000094B20000}"/>
    <cellStyle name="Normal 4 4 3 11" xfId="28885" xr:uid="{00000000-0005-0000-0000-000093B20000}"/>
    <cellStyle name="Normal 4 4 3 2" xfId="3840" xr:uid="{00000000-0005-0000-0000-00001D540000}"/>
    <cellStyle name="Normal 4 4 3 2 2" xfId="3841" xr:uid="{00000000-0005-0000-0000-00001E540000}"/>
    <cellStyle name="Normal 4 4 3 2 2 2" xfId="7242" xr:uid="{00000000-0005-0000-0000-00001F540000}"/>
    <cellStyle name="Normal 4 4 3 2 2 2 2" xfId="23779" xr:uid="{00000000-0005-0000-0000-000020540000}"/>
    <cellStyle name="Normal 4 4 3 2 2 2 2 2" xfId="46215" xr:uid="{00000000-0005-0000-0000-000098B20000}"/>
    <cellStyle name="Normal 4 4 3 2 2 2 3" xfId="23780" xr:uid="{00000000-0005-0000-0000-000021540000}"/>
    <cellStyle name="Normal 4 4 3 2 2 2 3 2" xfId="46216" xr:uid="{00000000-0005-0000-0000-000099B20000}"/>
    <cellStyle name="Normal 4 4 3 2 2 2 4" xfId="23781" xr:uid="{00000000-0005-0000-0000-000022540000}"/>
    <cellStyle name="Normal 4 4 3 2 2 2 4 2" xfId="46217" xr:uid="{00000000-0005-0000-0000-00009AB20000}"/>
    <cellStyle name="Normal 4 4 3 2 2 2 5" xfId="30719" xr:uid="{00000000-0005-0000-0000-000097B20000}"/>
    <cellStyle name="Normal 4 4 3 2 2 3" xfId="9842" xr:uid="{00000000-0005-0000-0000-000023540000}"/>
    <cellStyle name="Normal 4 4 3 2 2 3 2" xfId="32491" xr:uid="{00000000-0005-0000-0000-00009BB20000}"/>
    <cellStyle name="Normal 4 4 3 2 2 4" xfId="23782" xr:uid="{00000000-0005-0000-0000-000024540000}"/>
    <cellStyle name="Normal 4 4 3 2 2 4 2" xfId="46218" xr:uid="{00000000-0005-0000-0000-00009CB20000}"/>
    <cellStyle name="Normal 4 4 3 2 2 5" xfId="23783" xr:uid="{00000000-0005-0000-0000-000025540000}"/>
    <cellStyle name="Normal 4 4 3 2 2 5 2" xfId="46219" xr:uid="{00000000-0005-0000-0000-00009DB20000}"/>
    <cellStyle name="Normal 4 4 3 2 2 6" xfId="28887" xr:uid="{00000000-0005-0000-0000-000096B20000}"/>
    <cellStyle name="Normal 4 4 3 2 3" xfId="7241" xr:uid="{00000000-0005-0000-0000-000026540000}"/>
    <cellStyle name="Normal 4 4 3 2 3 2" xfId="23784" xr:uid="{00000000-0005-0000-0000-000027540000}"/>
    <cellStyle name="Normal 4 4 3 2 3 2 2" xfId="46220" xr:uid="{00000000-0005-0000-0000-00009FB20000}"/>
    <cellStyle name="Normal 4 4 3 2 3 3" xfId="23785" xr:uid="{00000000-0005-0000-0000-000028540000}"/>
    <cellStyle name="Normal 4 4 3 2 3 3 2" xfId="46221" xr:uid="{00000000-0005-0000-0000-0000A0B20000}"/>
    <cellStyle name="Normal 4 4 3 2 3 4" xfId="23786" xr:uid="{00000000-0005-0000-0000-000029540000}"/>
    <cellStyle name="Normal 4 4 3 2 3 4 2" xfId="46222" xr:uid="{00000000-0005-0000-0000-0000A1B20000}"/>
    <cellStyle name="Normal 4 4 3 2 3 5" xfId="30718" xr:uid="{00000000-0005-0000-0000-00009EB20000}"/>
    <cellStyle name="Normal 4 4 3 2 4" xfId="9841" xr:uid="{00000000-0005-0000-0000-00002A540000}"/>
    <cellStyle name="Normal 4 4 3 2 4 2" xfId="23787" xr:uid="{00000000-0005-0000-0000-00002B540000}"/>
    <cellStyle name="Normal 4 4 3 2 4 2 2" xfId="46223" xr:uid="{00000000-0005-0000-0000-0000A3B20000}"/>
    <cellStyle name="Normal 4 4 3 2 4 3" xfId="23788" xr:uid="{00000000-0005-0000-0000-00002C540000}"/>
    <cellStyle name="Normal 4 4 3 2 4 3 2" xfId="46224" xr:uid="{00000000-0005-0000-0000-0000A4B20000}"/>
    <cellStyle name="Normal 4 4 3 2 4 4" xfId="23789" xr:uid="{00000000-0005-0000-0000-00002D540000}"/>
    <cellStyle name="Normal 4 4 3 2 4 4 2" xfId="46225" xr:uid="{00000000-0005-0000-0000-0000A5B20000}"/>
    <cellStyle name="Normal 4 4 3 2 4 5" xfId="32490" xr:uid="{00000000-0005-0000-0000-0000A2B20000}"/>
    <cellStyle name="Normal 4 4 3 2 5" xfId="23790" xr:uid="{00000000-0005-0000-0000-00002E540000}"/>
    <cellStyle name="Normal 4 4 3 2 5 2" xfId="46226" xr:uid="{00000000-0005-0000-0000-0000A6B20000}"/>
    <cellStyle name="Normal 4 4 3 2 6" xfId="23791" xr:uid="{00000000-0005-0000-0000-00002F540000}"/>
    <cellStyle name="Normal 4 4 3 2 6 2" xfId="46227" xr:uid="{00000000-0005-0000-0000-0000A7B20000}"/>
    <cellStyle name="Normal 4 4 3 2 7" xfId="23792" xr:uid="{00000000-0005-0000-0000-000030540000}"/>
    <cellStyle name="Normal 4 4 3 2 7 2" xfId="46228" xr:uid="{00000000-0005-0000-0000-0000A8B20000}"/>
    <cellStyle name="Normal 4 4 3 2 8" xfId="28886" xr:uid="{00000000-0005-0000-0000-000095B20000}"/>
    <cellStyle name="Normal 4 4 3 3" xfId="3842" xr:uid="{00000000-0005-0000-0000-000031540000}"/>
    <cellStyle name="Normal 4 4 3 3 2" xfId="3843" xr:uid="{00000000-0005-0000-0000-000032540000}"/>
    <cellStyle name="Normal 4 4 3 3 2 2" xfId="7244" xr:uid="{00000000-0005-0000-0000-000033540000}"/>
    <cellStyle name="Normal 4 4 3 3 2 2 2" xfId="23793" xr:uid="{00000000-0005-0000-0000-000034540000}"/>
    <cellStyle name="Normal 4 4 3 3 2 2 2 2" xfId="46229" xr:uid="{00000000-0005-0000-0000-0000ACB20000}"/>
    <cellStyle name="Normal 4 4 3 3 2 2 3" xfId="23794" xr:uid="{00000000-0005-0000-0000-000035540000}"/>
    <cellStyle name="Normal 4 4 3 3 2 2 3 2" xfId="46230" xr:uid="{00000000-0005-0000-0000-0000ADB20000}"/>
    <cellStyle name="Normal 4 4 3 3 2 2 4" xfId="23795" xr:uid="{00000000-0005-0000-0000-000036540000}"/>
    <cellStyle name="Normal 4 4 3 3 2 2 4 2" xfId="46231" xr:uid="{00000000-0005-0000-0000-0000AEB20000}"/>
    <cellStyle name="Normal 4 4 3 3 2 2 5" xfId="30721" xr:uid="{00000000-0005-0000-0000-0000ABB20000}"/>
    <cellStyle name="Normal 4 4 3 3 2 3" xfId="9844" xr:uid="{00000000-0005-0000-0000-000037540000}"/>
    <cellStyle name="Normal 4 4 3 3 2 3 2" xfId="32493" xr:uid="{00000000-0005-0000-0000-0000AFB20000}"/>
    <cellStyle name="Normal 4 4 3 3 2 4" xfId="23796" xr:uid="{00000000-0005-0000-0000-000038540000}"/>
    <cellStyle name="Normal 4 4 3 3 2 4 2" xfId="46232" xr:uid="{00000000-0005-0000-0000-0000B0B20000}"/>
    <cellStyle name="Normal 4 4 3 3 2 5" xfId="23797" xr:uid="{00000000-0005-0000-0000-000039540000}"/>
    <cellStyle name="Normal 4 4 3 3 2 5 2" xfId="46233" xr:uid="{00000000-0005-0000-0000-0000B1B20000}"/>
    <cellStyle name="Normal 4 4 3 3 2 6" xfId="28889" xr:uid="{00000000-0005-0000-0000-0000AAB20000}"/>
    <cellStyle name="Normal 4 4 3 3 3" xfId="7243" xr:uid="{00000000-0005-0000-0000-00003A540000}"/>
    <cellStyle name="Normal 4 4 3 3 3 2" xfId="23798" xr:uid="{00000000-0005-0000-0000-00003B540000}"/>
    <cellStyle name="Normal 4 4 3 3 3 2 2" xfId="46234" xr:uid="{00000000-0005-0000-0000-0000B3B20000}"/>
    <cellStyle name="Normal 4 4 3 3 3 3" xfId="23799" xr:uid="{00000000-0005-0000-0000-00003C540000}"/>
    <cellStyle name="Normal 4 4 3 3 3 3 2" xfId="46235" xr:uid="{00000000-0005-0000-0000-0000B4B20000}"/>
    <cellStyle name="Normal 4 4 3 3 3 4" xfId="23800" xr:uid="{00000000-0005-0000-0000-00003D540000}"/>
    <cellStyle name="Normal 4 4 3 3 3 4 2" xfId="46236" xr:uid="{00000000-0005-0000-0000-0000B5B20000}"/>
    <cellStyle name="Normal 4 4 3 3 3 5" xfId="30720" xr:uid="{00000000-0005-0000-0000-0000B2B20000}"/>
    <cellStyle name="Normal 4 4 3 3 4" xfId="9843" xr:uid="{00000000-0005-0000-0000-00003E540000}"/>
    <cellStyle name="Normal 4 4 3 3 4 2" xfId="32492" xr:uid="{00000000-0005-0000-0000-0000B6B20000}"/>
    <cellStyle name="Normal 4 4 3 3 5" xfId="23801" xr:uid="{00000000-0005-0000-0000-00003F540000}"/>
    <cellStyle name="Normal 4 4 3 3 5 2" xfId="46237" xr:uid="{00000000-0005-0000-0000-0000B7B20000}"/>
    <cellStyle name="Normal 4 4 3 3 6" xfId="23802" xr:uid="{00000000-0005-0000-0000-000040540000}"/>
    <cellStyle name="Normal 4 4 3 3 6 2" xfId="46238" xr:uid="{00000000-0005-0000-0000-0000B8B20000}"/>
    <cellStyle name="Normal 4 4 3 3 7" xfId="28888" xr:uid="{00000000-0005-0000-0000-0000A9B20000}"/>
    <cellStyle name="Normal 4 4 3 4" xfId="3844" xr:uid="{00000000-0005-0000-0000-000041540000}"/>
    <cellStyle name="Normal 4 4 3 4 2" xfId="7245" xr:uid="{00000000-0005-0000-0000-000042540000}"/>
    <cellStyle name="Normal 4 4 3 4 2 2" xfId="23803" xr:uid="{00000000-0005-0000-0000-000043540000}"/>
    <cellStyle name="Normal 4 4 3 4 2 2 2" xfId="46239" xr:uid="{00000000-0005-0000-0000-0000BBB20000}"/>
    <cellStyle name="Normal 4 4 3 4 2 3" xfId="23804" xr:uid="{00000000-0005-0000-0000-000044540000}"/>
    <cellStyle name="Normal 4 4 3 4 2 3 2" xfId="46240" xr:uid="{00000000-0005-0000-0000-0000BCB20000}"/>
    <cellStyle name="Normal 4 4 3 4 2 4" xfId="23805" xr:uid="{00000000-0005-0000-0000-000045540000}"/>
    <cellStyle name="Normal 4 4 3 4 2 4 2" xfId="46241" xr:uid="{00000000-0005-0000-0000-0000BDB20000}"/>
    <cellStyle name="Normal 4 4 3 4 2 5" xfId="30722" xr:uid="{00000000-0005-0000-0000-0000BAB20000}"/>
    <cellStyle name="Normal 4 4 3 4 3" xfId="9845" xr:uid="{00000000-0005-0000-0000-000046540000}"/>
    <cellStyle name="Normal 4 4 3 4 3 2" xfId="32494" xr:uid="{00000000-0005-0000-0000-0000BEB20000}"/>
    <cellStyle name="Normal 4 4 3 4 4" xfId="23806" xr:uid="{00000000-0005-0000-0000-000047540000}"/>
    <cellStyle name="Normal 4 4 3 4 4 2" xfId="46242" xr:uid="{00000000-0005-0000-0000-0000BFB20000}"/>
    <cellStyle name="Normal 4 4 3 4 5" xfId="23807" xr:uid="{00000000-0005-0000-0000-000048540000}"/>
    <cellStyle name="Normal 4 4 3 4 5 2" xfId="46243" xr:uid="{00000000-0005-0000-0000-0000C0B20000}"/>
    <cellStyle name="Normal 4 4 3 4 6" xfId="28890" xr:uid="{00000000-0005-0000-0000-0000B9B20000}"/>
    <cellStyle name="Normal 4 4 3 5" xfId="3845" xr:uid="{00000000-0005-0000-0000-000049540000}"/>
    <cellStyle name="Normal 4 4 3 5 2" xfId="7246" xr:uid="{00000000-0005-0000-0000-00004A540000}"/>
    <cellStyle name="Normal 4 4 3 5 2 2" xfId="23808" xr:uid="{00000000-0005-0000-0000-00004B540000}"/>
    <cellStyle name="Normal 4 4 3 5 2 2 2" xfId="46244" xr:uid="{00000000-0005-0000-0000-0000C3B20000}"/>
    <cellStyle name="Normal 4 4 3 5 2 3" xfId="23809" xr:uid="{00000000-0005-0000-0000-00004C540000}"/>
    <cellStyle name="Normal 4 4 3 5 2 3 2" xfId="46245" xr:uid="{00000000-0005-0000-0000-0000C4B20000}"/>
    <cellStyle name="Normal 4 4 3 5 2 4" xfId="23810" xr:uid="{00000000-0005-0000-0000-00004D540000}"/>
    <cellStyle name="Normal 4 4 3 5 2 4 2" xfId="46246" xr:uid="{00000000-0005-0000-0000-0000C5B20000}"/>
    <cellStyle name="Normal 4 4 3 5 2 5" xfId="30723" xr:uid="{00000000-0005-0000-0000-0000C2B20000}"/>
    <cellStyle name="Normal 4 4 3 5 3" xfId="9846" xr:uid="{00000000-0005-0000-0000-00004E540000}"/>
    <cellStyle name="Normal 4 4 3 5 3 2" xfId="32495" xr:uid="{00000000-0005-0000-0000-0000C6B20000}"/>
    <cellStyle name="Normal 4 4 3 5 4" xfId="23811" xr:uid="{00000000-0005-0000-0000-00004F540000}"/>
    <cellStyle name="Normal 4 4 3 5 4 2" xfId="46247" xr:uid="{00000000-0005-0000-0000-0000C7B20000}"/>
    <cellStyle name="Normal 4 4 3 5 5" xfId="23812" xr:uid="{00000000-0005-0000-0000-000050540000}"/>
    <cellStyle name="Normal 4 4 3 5 5 2" xfId="46248" xr:uid="{00000000-0005-0000-0000-0000C8B20000}"/>
    <cellStyle name="Normal 4 4 3 5 6" xfId="28891" xr:uid="{00000000-0005-0000-0000-0000C1B20000}"/>
    <cellStyle name="Normal 4 4 3 6" xfId="7240" xr:uid="{00000000-0005-0000-0000-000051540000}"/>
    <cellStyle name="Normal 4 4 3 6 2" xfId="23813" xr:uid="{00000000-0005-0000-0000-000052540000}"/>
    <cellStyle name="Normal 4 4 3 6 2 2" xfId="46249" xr:uid="{00000000-0005-0000-0000-0000CAB20000}"/>
    <cellStyle name="Normal 4 4 3 6 3" xfId="23814" xr:uid="{00000000-0005-0000-0000-000053540000}"/>
    <cellStyle name="Normal 4 4 3 6 3 2" xfId="46250" xr:uid="{00000000-0005-0000-0000-0000CBB20000}"/>
    <cellStyle name="Normal 4 4 3 6 4" xfId="23815" xr:uid="{00000000-0005-0000-0000-000054540000}"/>
    <cellStyle name="Normal 4 4 3 6 4 2" xfId="46251" xr:uid="{00000000-0005-0000-0000-0000CCB20000}"/>
    <cellStyle name="Normal 4 4 3 6 5" xfId="30717" xr:uid="{00000000-0005-0000-0000-0000C9B20000}"/>
    <cellStyle name="Normal 4 4 3 7" xfId="9840" xr:uid="{00000000-0005-0000-0000-000055540000}"/>
    <cellStyle name="Normal 4 4 3 7 2" xfId="23816" xr:uid="{00000000-0005-0000-0000-000056540000}"/>
    <cellStyle name="Normal 4 4 3 7 2 2" xfId="46252" xr:uid="{00000000-0005-0000-0000-0000CEB20000}"/>
    <cellStyle name="Normal 4 4 3 7 3" xfId="23817" xr:uid="{00000000-0005-0000-0000-000057540000}"/>
    <cellStyle name="Normal 4 4 3 7 3 2" xfId="46253" xr:uid="{00000000-0005-0000-0000-0000CFB20000}"/>
    <cellStyle name="Normal 4 4 3 7 4" xfId="23818" xr:uid="{00000000-0005-0000-0000-000058540000}"/>
    <cellStyle name="Normal 4 4 3 7 4 2" xfId="46254" xr:uid="{00000000-0005-0000-0000-0000D0B20000}"/>
    <cellStyle name="Normal 4 4 3 7 5" xfId="32489" xr:uid="{00000000-0005-0000-0000-0000CDB20000}"/>
    <cellStyle name="Normal 4 4 3 8" xfId="23819" xr:uid="{00000000-0005-0000-0000-000059540000}"/>
    <cellStyle name="Normal 4 4 3 8 2" xfId="46255" xr:uid="{00000000-0005-0000-0000-0000D1B20000}"/>
    <cellStyle name="Normal 4 4 3 9" xfId="23820" xr:uid="{00000000-0005-0000-0000-00005A540000}"/>
    <cellStyle name="Normal 4 4 3 9 2" xfId="46256" xr:uid="{00000000-0005-0000-0000-0000D2B20000}"/>
    <cellStyle name="Normal 4 4 4" xfId="3846" xr:uid="{00000000-0005-0000-0000-00005B540000}"/>
    <cellStyle name="Normal 4 4 4 10" xfId="23821" xr:uid="{00000000-0005-0000-0000-00005C540000}"/>
    <cellStyle name="Normal 4 4 4 10 2" xfId="46257" xr:uid="{00000000-0005-0000-0000-0000D4B20000}"/>
    <cellStyle name="Normal 4 4 4 11" xfId="28892" xr:uid="{00000000-0005-0000-0000-0000D3B20000}"/>
    <cellStyle name="Normal 4 4 4 2" xfId="3847" xr:uid="{00000000-0005-0000-0000-00005D540000}"/>
    <cellStyle name="Normal 4 4 4 2 2" xfId="3848" xr:uid="{00000000-0005-0000-0000-00005E540000}"/>
    <cellStyle name="Normal 4 4 4 2 2 2" xfId="7249" xr:uid="{00000000-0005-0000-0000-00005F540000}"/>
    <cellStyle name="Normal 4 4 4 2 2 2 2" xfId="23822" xr:uid="{00000000-0005-0000-0000-000060540000}"/>
    <cellStyle name="Normal 4 4 4 2 2 2 2 2" xfId="46258" xr:uid="{00000000-0005-0000-0000-0000D8B20000}"/>
    <cellStyle name="Normal 4 4 4 2 2 2 3" xfId="23823" xr:uid="{00000000-0005-0000-0000-000061540000}"/>
    <cellStyle name="Normal 4 4 4 2 2 2 3 2" xfId="46259" xr:uid="{00000000-0005-0000-0000-0000D9B20000}"/>
    <cellStyle name="Normal 4 4 4 2 2 2 4" xfId="23824" xr:uid="{00000000-0005-0000-0000-000062540000}"/>
    <cellStyle name="Normal 4 4 4 2 2 2 4 2" xfId="46260" xr:uid="{00000000-0005-0000-0000-0000DAB20000}"/>
    <cellStyle name="Normal 4 4 4 2 2 2 5" xfId="30726" xr:uid="{00000000-0005-0000-0000-0000D7B20000}"/>
    <cellStyle name="Normal 4 4 4 2 2 3" xfId="9849" xr:uid="{00000000-0005-0000-0000-000063540000}"/>
    <cellStyle name="Normal 4 4 4 2 2 3 2" xfId="32498" xr:uid="{00000000-0005-0000-0000-0000DBB20000}"/>
    <cellStyle name="Normal 4 4 4 2 2 4" xfId="23825" xr:uid="{00000000-0005-0000-0000-000064540000}"/>
    <cellStyle name="Normal 4 4 4 2 2 4 2" xfId="46261" xr:uid="{00000000-0005-0000-0000-0000DCB20000}"/>
    <cellStyle name="Normal 4 4 4 2 2 5" xfId="23826" xr:uid="{00000000-0005-0000-0000-000065540000}"/>
    <cellStyle name="Normal 4 4 4 2 2 5 2" xfId="46262" xr:uid="{00000000-0005-0000-0000-0000DDB20000}"/>
    <cellStyle name="Normal 4 4 4 2 2 6" xfId="28894" xr:uid="{00000000-0005-0000-0000-0000D6B20000}"/>
    <cellStyle name="Normal 4 4 4 2 3" xfId="7248" xr:uid="{00000000-0005-0000-0000-000066540000}"/>
    <cellStyle name="Normal 4 4 4 2 3 2" xfId="23827" xr:uid="{00000000-0005-0000-0000-000067540000}"/>
    <cellStyle name="Normal 4 4 4 2 3 2 2" xfId="46263" xr:uid="{00000000-0005-0000-0000-0000DFB20000}"/>
    <cellStyle name="Normal 4 4 4 2 3 3" xfId="23828" xr:uid="{00000000-0005-0000-0000-000068540000}"/>
    <cellStyle name="Normal 4 4 4 2 3 3 2" xfId="46264" xr:uid="{00000000-0005-0000-0000-0000E0B20000}"/>
    <cellStyle name="Normal 4 4 4 2 3 4" xfId="23829" xr:uid="{00000000-0005-0000-0000-000069540000}"/>
    <cellStyle name="Normal 4 4 4 2 3 4 2" xfId="46265" xr:uid="{00000000-0005-0000-0000-0000E1B20000}"/>
    <cellStyle name="Normal 4 4 4 2 3 5" xfId="30725" xr:uid="{00000000-0005-0000-0000-0000DEB20000}"/>
    <cellStyle name="Normal 4 4 4 2 4" xfId="9848" xr:uid="{00000000-0005-0000-0000-00006A540000}"/>
    <cellStyle name="Normal 4 4 4 2 4 2" xfId="23830" xr:uid="{00000000-0005-0000-0000-00006B540000}"/>
    <cellStyle name="Normal 4 4 4 2 4 2 2" xfId="46266" xr:uid="{00000000-0005-0000-0000-0000E3B20000}"/>
    <cellStyle name="Normal 4 4 4 2 4 3" xfId="23831" xr:uid="{00000000-0005-0000-0000-00006C540000}"/>
    <cellStyle name="Normal 4 4 4 2 4 3 2" xfId="46267" xr:uid="{00000000-0005-0000-0000-0000E4B20000}"/>
    <cellStyle name="Normal 4 4 4 2 4 4" xfId="23832" xr:uid="{00000000-0005-0000-0000-00006D540000}"/>
    <cellStyle name="Normal 4 4 4 2 4 4 2" xfId="46268" xr:uid="{00000000-0005-0000-0000-0000E5B20000}"/>
    <cellStyle name="Normal 4 4 4 2 4 5" xfId="32497" xr:uid="{00000000-0005-0000-0000-0000E2B20000}"/>
    <cellStyle name="Normal 4 4 4 2 5" xfId="23833" xr:uid="{00000000-0005-0000-0000-00006E540000}"/>
    <cellStyle name="Normal 4 4 4 2 5 2" xfId="46269" xr:uid="{00000000-0005-0000-0000-0000E6B20000}"/>
    <cellStyle name="Normal 4 4 4 2 6" xfId="23834" xr:uid="{00000000-0005-0000-0000-00006F540000}"/>
    <cellStyle name="Normal 4 4 4 2 6 2" xfId="46270" xr:uid="{00000000-0005-0000-0000-0000E7B20000}"/>
    <cellStyle name="Normal 4 4 4 2 7" xfId="23835" xr:uid="{00000000-0005-0000-0000-000070540000}"/>
    <cellStyle name="Normal 4 4 4 2 7 2" xfId="46271" xr:uid="{00000000-0005-0000-0000-0000E8B20000}"/>
    <cellStyle name="Normal 4 4 4 2 8" xfId="28893" xr:uid="{00000000-0005-0000-0000-0000D5B20000}"/>
    <cellStyle name="Normal 4 4 4 3" xfId="3849" xr:uid="{00000000-0005-0000-0000-000071540000}"/>
    <cellStyle name="Normal 4 4 4 3 2" xfId="3850" xr:uid="{00000000-0005-0000-0000-000072540000}"/>
    <cellStyle name="Normal 4 4 4 3 2 2" xfId="7251" xr:uid="{00000000-0005-0000-0000-000073540000}"/>
    <cellStyle name="Normal 4 4 4 3 2 2 2" xfId="23836" xr:uid="{00000000-0005-0000-0000-000074540000}"/>
    <cellStyle name="Normal 4 4 4 3 2 2 2 2" xfId="46272" xr:uid="{00000000-0005-0000-0000-0000ECB20000}"/>
    <cellStyle name="Normal 4 4 4 3 2 2 3" xfId="23837" xr:uid="{00000000-0005-0000-0000-000075540000}"/>
    <cellStyle name="Normal 4 4 4 3 2 2 3 2" xfId="46273" xr:uid="{00000000-0005-0000-0000-0000EDB20000}"/>
    <cellStyle name="Normal 4 4 4 3 2 2 4" xfId="23838" xr:uid="{00000000-0005-0000-0000-000076540000}"/>
    <cellStyle name="Normal 4 4 4 3 2 2 4 2" xfId="46274" xr:uid="{00000000-0005-0000-0000-0000EEB20000}"/>
    <cellStyle name="Normal 4 4 4 3 2 2 5" xfId="30728" xr:uid="{00000000-0005-0000-0000-0000EBB20000}"/>
    <cellStyle name="Normal 4 4 4 3 2 3" xfId="9851" xr:uid="{00000000-0005-0000-0000-000077540000}"/>
    <cellStyle name="Normal 4 4 4 3 2 3 2" xfId="32500" xr:uid="{00000000-0005-0000-0000-0000EFB20000}"/>
    <cellStyle name="Normal 4 4 4 3 2 4" xfId="23839" xr:uid="{00000000-0005-0000-0000-000078540000}"/>
    <cellStyle name="Normal 4 4 4 3 2 4 2" xfId="46275" xr:uid="{00000000-0005-0000-0000-0000F0B20000}"/>
    <cellStyle name="Normal 4 4 4 3 2 5" xfId="23840" xr:uid="{00000000-0005-0000-0000-000079540000}"/>
    <cellStyle name="Normal 4 4 4 3 2 5 2" xfId="46276" xr:uid="{00000000-0005-0000-0000-0000F1B20000}"/>
    <cellStyle name="Normal 4 4 4 3 2 6" xfId="28896" xr:uid="{00000000-0005-0000-0000-0000EAB20000}"/>
    <cellStyle name="Normal 4 4 4 3 3" xfId="7250" xr:uid="{00000000-0005-0000-0000-00007A540000}"/>
    <cellStyle name="Normal 4 4 4 3 3 2" xfId="23841" xr:uid="{00000000-0005-0000-0000-00007B540000}"/>
    <cellStyle name="Normal 4 4 4 3 3 2 2" xfId="46277" xr:uid="{00000000-0005-0000-0000-0000F3B20000}"/>
    <cellStyle name="Normal 4 4 4 3 3 3" xfId="23842" xr:uid="{00000000-0005-0000-0000-00007C540000}"/>
    <cellStyle name="Normal 4 4 4 3 3 3 2" xfId="46278" xr:uid="{00000000-0005-0000-0000-0000F4B20000}"/>
    <cellStyle name="Normal 4 4 4 3 3 4" xfId="23843" xr:uid="{00000000-0005-0000-0000-00007D540000}"/>
    <cellStyle name="Normal 4 4 4 3 3 4 2" xfId="46279" xr:uid="{00000000-0005-0000-0000-0000F5B20000}"/>
    <cellStyle name="Normal 4 4 4 3 3 5" xfId="30727" xr:uid="{00000000-0005-0000-0000-0000F2B20000}"/>
    <cellStyle name="Normal 4 4 4 3 4" xfId="9850" xr:uid="{00000000-0005-0000-0000-00007E540000}"/>
    <cellStyle name="Normal 4 4 4 3 4 2" xfId="32499" xr:uid="{00000000-0005-0000-0000-0000F6B20000}"/>
    <cellStyle name="Normal 4 4 4 3 5" xfId="23844" xr:uid="{00000000-0005-0000-0000-00007F540000}"/>
    <cellStyle name="Normal 4 4 4 3 5 2" xfId="46280" xr:uid="{00000000-0005-0000-0000-0000F7B20000}"/>
    <cellStyle name="Normal 4 4 4 3 6" xfId="23845" xr:uid="{00000000-0005-0000-0000-000080540000}"/>
    <cellStyle name="Normal 4 4 4 3 6 2" xfId="46281" xr:uid="{00000000-0005-0000-0000-0000F8B20000}"/>
    <cellStyle name="Normal 4 4 4 3 7" xfId="28895" xr:uid="{00000000-0005-0000-0000-0000E9B20000}"/>
    <cellStyle name="Normal 4 4 4 4" xfId="3851" xr:uid="{00000000-0005-0000-0000-000081540000}"/>
    <cellStyle name="Normal 4 4 4 4 2" xfId="7252" xr:uid="{00000000-0005-0000-0000-000082540000}"/>
    <cellStyle name="Normal 4 4 4 4 2 2" xfId="23846" xr:uid="{00000000-0005-0000-0000-000083540000}"/>
    <cellStyle name="Normal 4 4 4 4 2 2 2" xfId="46282" xr:uid="{00000000-0005-0000-0000-0000FBB20000}"/>
    <cellStyle name="Normal 4 4 4 4 2 3" xfId="23847" xr:uid="{00000000-0005-0000-0000-000084540000}"/>
    <cellStyle name="Normal 4 4 4 4 2 3 2" xfId="46283" xr:uid="{00000000-0005-0000-0000-0000FCB20000}"/>
    <cellStyle name="Normal 4 4 4 4 2 4" xfId="23848" xr:uid="{00000000-0005-0000-0000-000085540000}"/>
    <cellStyle name="Normal 4 4 4 4 2 4 2" xfId="46284" xr:uid="{00000000-0005-0000-0000-0000FDB20000}"/>
    <cellStyle name="Normal 4 4 4 4 2 5" xfId="30729" xr:uid="{00000000-0005-0000-0000-0000FAB20000}"/>
    <cellStyle name="Normal 4 4 4 4 3" xfId="9852" xr:uid="{00000000-0005-0000-0000-000086540000}"/>
    <cellStyle name="Normal 4 4 4 4 3 2" xfId="32501" xr:uid="{00000000-0005-0000-0000-0000FEB20000}"/>
    <cellStyle name="Normal 4 4 4 4 4" xfId="23849" xr:uid="{00000000-0005-0000-0000-000087540000}"/>
    <cellStyle name="Normal 4 4 4 4 4 2" xfId="46285" xr:uid="{00000000-0005-0000-0000-0000FFB20000}"/>
    <cellStyle name="Normal 4 4 4 4 5" xfId="23850" xr:uid="{00000000-0005-0000-0000-000088540000}"/>
    <cellStyle name="Normal 4 4 4 4 5 2" xfId="46286" xr:uid="{00000000-0005-0000-0000-000000B30000}"/>
    <cellStyle name="Normal 4 4 4 4 6" xfId="28897" xr:uid="{00000000-0005-0000-0000-0000F9B20000}"/>
    <cellStyle name="Normal 4 4 4 5" xfId="3852" xr:uid="{00000000-0005-0000-0000-000089540000}"/>
    <cellStyle name="Normal 4 4 4 5 2" xfId="7253" xr:uid="{00000000-0005-0000-0000-00008A540000}"/>
    <cellStyle name="Normal 4 4 4 5 2 2" xfId="23851" xr:uid="{00000000-0005-0000-0000-00008B540000}"/>
    <cellStyle name="Normal 4 4 4 5 2 2 2" xfId="46287" xr:uid="{00000000-0005-0000-0000-000003B30000}"/>
    <cellStyle name="Normal 4 4 4 5 2 3" xfId="23852" xr:uid="{00000000-0005-0000-0000-00008C540000}"/>
    <cellStyle name="Normal 4 4 4 5 2 3 2" xfId="46288" xr:uid="{00000000-0005-0000-0000-000004B30000}"/>
    <cellStyle name="Normal 4 4 4 5 2 4" xfId="23853" xr:uid="{00000000-0005-0000-0000-00008D540000}"/>
    <cellStyle name="Normal 4 4 4 5 2 4 2" xfId="46289" xr:uid="{00000000-0005-0000-0000-000005B30000}"/>
    <cellStyle name="Normal 4 4 4 5 2 5" xfId="30730" xr:uid="{00000000-0005-0000-0000-000002B30000}"/>
    <cellStyle name="Normal 4 4 4 5 3" xfId="9853" xr:uid="{00000000-0005-0000-0000-00008E540000}"/>
    <cellStyle name="Normal 4 4 4 5 3 2" xfId="32502" xr:uid="{00000000-0005-0000-0000-000006B30000}"/>
    <cellStyle name="Normal 4 4 4 5 4" xfId="23854" xr:uid="{00000000-0005-0000-0000-00008F540000}"/>
    <cellStyle name="Normal 4 4 4 5 4 2" xfId="46290" xr:uid="{00000000-0005-0000-0000-000007B30000}"/>
    <cellStyle name="Normal 4 4 4 5 5" xfId="23855" xr:uid="{00000000-0005-0000-0000-000090540000}"/>
    <cellStyle name="Normal 4 4 4 5 5 2" xfId="46291" xr:uid="{00000000-0005-0000-0000-000008B30000}"/>
    <cellStyle name="Normal 4 4 4 5 6" xfId="28898" xr:uid="{00000000-0005-0000-0000-000001B30000}"/>
    <cellStyle name="Normal 4 4 4 6" xfId="7247" xr:uid="{00000000-0005-0000-0000-000091540000}"/>
    <cellStyle name="Normal 4 4 4 6 2" xfId="23856" xr:uid="{00000000-0005-0000-0000-000092540000}"/>
    <cellStyle name="Normal 4 4 4 6 2 2" xfId="46292" xr:uid="{00000000-0005-0000-0000-00000AB30000}"/>
    <cellStyle name="Normal 4 4 4 6 3" xfId="23857" xr:uid="{00000000-0005-0000-0000-000093540000}"/>
    <cellStyle name="Normal 4 4 4 6 3 2" xfId="46293" xr:uid="{00000000-0005-0000-0000-00000BB30000}"/>
    <cellStyle name="Normal 4 4 4 6 4" xfId="23858" xr:uid="{00000000-0005-0000-0000-000094540000}"/>
    <cellStyle name="Normal 4 4 4 6 4 2" xfId="46294" xr:uid="{00000000-0005-0000-0000-00000CB30000}"/>
    <cellStyle name="Normal 4 4 4 6 5" xfId="30724" xr:uid="{00000000-0005-0000-0000-000009B30000}"/>
    <cellStyle name="Normal 4 4 4 7" xfId="9847" xr:uid="{00000000-0005-0000-0000-000095540000}"/>
    <cellStyle name="Normal 4 4 4 7 2" xfId="23859" xr:uid="{00000000-0005-0000-0000-000096540000}"/>
    <cellStyle name="Normal 4 4 4 7 2 2" xfId="46295" xr:uid="{00000000-0005-0000-0000-00000EB30000}"/>
    <cellStyle name="Normal 4 4 4 7 3" xfId="23860" xr:uid="{00000000-0005-0000-0000-000097540000}"/>
    <cellStyle name="Normal 4 4 4 7 3 2" xfId="46296" xr:uid="{00000000-0005-0000-0000-00000FB30000}"/>
    <cellStyle name="Normal 4 4 4 7 4" xfId="23861" xr:uid="{00000000-0005-0000-0000-000098540000}"/>
    <cellStyle name="Normal 4 4 4 7 4 2" xfId="46297" xr:uid="{00000000-0005-0000-0000-000010B30000}"/>
    <cellStyle name="Normal 4 4 4 7 5" xfId="32496" xr:uid="{00000000-0005-0000-0000-00000DB30000}"/>
    <cellStyle name="Normal 4 4 4 8" xfId="23862" xr:uid="{00000000-0005-0000-0000-000099540000}"/>
    <cellStyle name="Normal 4 4 4 8 2" xfId="46298" xr:uid="{00000000-0005-0000-0000-000011B30000}"/>
    <cellStyle name="Normal 4 4 4 9" xfId="23863" xr:uid="{00000000-0005-0000-0000-00009A540000}"/>
    <cellStyle name="Normal 4 4 4 9 2" xfId="46299" xr:uid="{00000000-0005-0000-0000-000012B30000}"/>
    <cellStyle name="Normal 4 4 5" xfId="3853" xr:uid="{00000000-0005-0000-0000-00009B540000}"/>
    <cellStyle name="Normal 4 4 5 2" xfId="3854" xr:uid="{00000000-0005-0000-0000-00009C540000}"/>
    <cellStyle name="Normal 4 4 5 2 2" xfId="3855" xr:uid="{00000000-0005-0000-0000-00009D540000}"/>
    <cellStyle name="Normal 4 4 5 2 2 2" xfId="7256" xr:uid="{00000000-0005-0000-0000-00009E540000}"/>
    <cellStyle name="Normal 4 4 5 2 2 2 2" xfId="23864" xr:uid="{00000000-0005-0000-0000-00009F540000}"/>
    <cellStyle name="Normal 4 4 5 2 2 2 2 2" xfId="46300" xr:uid="{00000000-0005-0000-0000-000016B30000}"/>
    <cellStyle name="Normal 4 4 5 2 2 2 3" xfId="23865" xr:uid="{00000000-0005-0000-0000-0000A0540000}"/>
    <cellStyle name="Normal 4 4 5 2 2 2 3 2" xfId="46301" xr:uid="{00000000-0005-0000-0000-000017B30000}"/>
    <cellStyle name="Normal 4 4 5 2 2 2 4" xfId="23866" xr:uid="{00000000-0005-0000-0000-0000A1540000}"/>
    <cellStyle name="Normal 4 4 5 2 2 2 4 2" xfId="46302" xr:uid="{00000000-0005-0000-0000-000018B30000}"/>
    <cellStyle name="Normal 4 4 5 2 2 2 5" xfId="30732" xr:uid="{00000000-0005-0000-0000-000015B30000}"/>
    <cellStyle name="Normal 4 4 5 2 2 3" xfId="9855" xr:uid="{00000000-0005-0000-0000-0000A2540000}"/>
    <cellStyle name="Normal 4 4 5 2 2 3 2" xfId="32504" xr:uid="{00000000-0005-0000-0000-000019B30000}"/>
    <cellStyle name="Normal 4 4 5 2 2 4" xfId="23867" xr:uid="{00000000-0005-0000-0000-0000A3540000}"/>
    <cellStyle name="Normal 4 4 5 2 2 4 2" xfId="46303" xr:uid="{00000000-0005-0000-0000-00001AB30000}"/>
    <cellStyle name="Normal 4 4 5 2 2 5" xfId="23868" xr:uid="{00000000-0005-0000-0000-0000A4540000}"/>
    <cellStyle name="Normal 4 4 5 2 2 5 2" xfId="46304" xr:uid="{00000000-0005-0000-0000-00001BB30000}"/>
    <cellStyle name="Normal 4 4 5 2 2 6" xfId="28900" xr:uid="{00000000-0005-0000-0000-000014B30000}"/>
    <cellStyle name="Normal 4 4 5 2 3" xfId="7255" xr:uid="{00000000-0005-0000-0000-0000A5540000}"/>
    <cellStyle name="Normal 4 4 5 2 3 2" xfId="23869" xr:uid="{00000000-0005-0000-0000-0000A6540000}"/>
    <cellStyle name="Normal 4 4 5 2 3 2 2" xfId="46305" xr:uid="{00000000-0005-0000-0000-00001DB30000}"/>
    <cellStyle name="Normal 4 4 5 2 3 3" xfId="23870" xr:uid="{00000000-0005-0000-0000-0000A7540000}"/>
    <cellStyle name="Normal 4 4 5 2 3 3 2" xfId="46306" xr:uid="{00000000-0005-0000-0000-00001EB30000}"/>
    <cellStyle name="Normal 4 4 5 2 3 4" xfId="23871" xr:uid="{00000000-0005-0000-0000-0000A8540000}"/>
    <cellStyle name="Normal 4 4 5 2 3 4 2" xfId="46307" xr:uid="{00000000-0005-0000-0000-00001FB30000}"/>
    <cellStyle name="Normal 4 4 5 2 3 5" xfId="30731" xr:uid="{00000000-0005-0000-0000-00001CB30000}"/>
    <cellStyle name="Normal 4 4 5 2 4" xfId="9854" xr:uid="{00000000-0005-0000-0000-0000A9540000}"/>
    <cellStyle name="Normal 4 4 5 2 4 2" xfId="23872" xr:uid="{00000000-0005-0000-0000-0000AA540000}"/>
    <cellStyle name="Normal 4 4 5 2 4 2 2" xfId="46308" xr:uid="{00000000-0005-0000-0000-000021B30000}"/>
    <cellStyle name="Normal 4 4 5 2 4 3" xfId="23873" xr:uid="{00000000-0005-0000-0000-0000AB540000}"/>
    <cellStyle name="Normal 4 4 5 2 4 3 2" xfId="46309" xr:uid="{00000000-0005-0000-0000-000022B30000}"/>
    <cellStyle name="Normal 4 4 5 2 4 4" xfId="23874" xr:uid="{00000000-0005-0000-0000-0000AC540000}"/>
    <cellStyle name="Normal 4 4 5 2 4 4 2" xfId="46310" xr:uid="{00000000-0005-0000-0000-000023B30000}"/>
    <cellStyle name="Normal 4 4 5 2 4 5" xfId="32503" xr:uid="{00000000-0005-0000-0000-000020B30000}"/>
    <cellStyle name="Normal 4 4 5 2 5" xfId="23875" xr:uid="{00000000-0005-0000-0000-0000AD540000}"/>
    <cellStyle name="Normal 4 4 5 2 5 2" xfId="46311" xr:uid="{00000000-0005-0000-0000-000024B30000}"/>
    <cellStyle name="Normal 4 4 5 2 6" xfId="23876" xr:uid="{00000000-0005-0000-0000-0000AE540000}"/>
    <cellStyle name="Normal 4 4 5 2 6 2" xfId="46312" xr:uid="{00000000-0005-0000-0000-000025B30000}"/>
    <cellStyle name="Normal 4 4 5 2 7" xfId="23877" xr:uid="{00000000-0005-0000-0000-0000AF540000}"/>
    <cellStyle name="Normal 4 4 5 2 7 2" xfId="46313" xr:uid="{00000000-0005-0000-0000-000026B30000}"/>
    <cellStyle name="Normal 4 4 5 2 8" xfId="28899" xr:uid="{00000000-0005-0000-0000-000013B30000}"/>
    <cellStyle name="Normal 4 4 5 3" xfId="7254" xr:uid="{00000000-0005-0000-0000-0000B0540000}"/>
    <cellStyle name="Normal 4 4 5 3 2" xfId="23878" xr:uid="{00000000-0005-0000-0000-0000B1540000}"/>
    <cellStyle name="Normal 4 4 5 3 3" xfId="23879" xr:uid="{00000000-0005-0000-0000-0000B2540000}"/>
    <cellStyle name="Normal 4 4 5 3 3 2" xfId="23880" xr:uid="{00000000-0005-0000-0000-0000B3540000}"/>
    <cellStyle name="Normal 4 4 5 3 3 2 2" xfId="46315" xr:uid="{00000000-0005-0000-0000-000028B30000}"/>
    <cellStyle name="Normal 4 4 5 3 3 3" xfId="23881" xr:uid="{00000000-0005-0000-0000-0000B4540000}"/>
    <cellStyle name="Normal 4 4 5 3 3 3 2" xfId="46316" xr:uid="{00000000-0005-0000-0000-000029B30000}"/>
    <cellStyle name="Normal 4 4 5 3 3 4" xfId="46314" xr:uid="{00000000-0005-0000-0000-000027B30000}"/>
    <cellStyle name="Normal 4 4 5 4" xfId="23882" xr:uid="{00000000-0005-0000-0000-0000B5540000}"/>
    <cellStyle name="Normal 4 4 5 4 2" xfId="23883" xr:uid="{00000000-0005-0000-0000-0000B6540000}"/>
    <cellStyle name="Normal 4 4 5 4 2 2" xfId="46318" xr:uid="{00000000-0005-0000-0000-00002BB30000}"/>
    <cellStyle name="Normal 4 4 5 4 3" xfId="23884" xr:uid="{00000000-0005-0000-0000-0000B7540000}"/>
    <cellStyle name="Normal 4 4 5 4 3 2" xfId="46319" xr:uid="{00000000-0005-0000-0000-00002CB30000}"/>
    <cellStyle name="Normal 4 4 5 4 4" xfId="23885" xr:uid="{00000000-0005-0000-0000-0000B8540000}"/>
    <cellStyle name="Normal 4 4 5 4 4 2" xfId="46320" xr:uid="{00000000-0005-0000-0000-00002DB30000}"/>
    <cellStyle name="Normal 4 4 5 4 5" xfId="46317" xr:uid="{00000000-0005-0000-0000-00002AB30000}"/>
    <cellStyle name="Normal 4 4 5 5" xfId="23886" xr:uid="{00000000-0005-0000-0000-0000B9540000}"/>
    <cellStyle name="Normal 4 4 5 5 2" xfId="46321" xr:uid="{00000000-0005-0000-0000-00002EB30000}"/>
    <cellStyle name="Normal 4 4 5 6" xfId="23887" xr:uid="{00000000-0005-0000-0000-0000BA540000}"/>
    <cellStyle name="Normal 4 4 5 6 2" xfId="46322" xr:uid="{00000000-0005-0000-0000-00002FB30000}"/>
    <cellStyle name="Normal 4 4 5 7" xfId="23888" xr:uid="{00000000-0005-0000-0000-0000BB540000}"/>
    <cellStyle name="Normal 4 4 5 7 2" xfId="46323" xr:uid="{00000000-0005-0000-0000-000030B30000}"/>
    <cellStyle name="Normal 4 4 6" xfId="3856" xr:uid="{00000000-0005-0000-0000-0000BC540000}"/>
    <cellStyle name="Normal 4 4 6 2" xfId="3857" xr:uid="{00000000-0005-0000-0000-0000BD540000}"/>
    <cellStyle name="Normal 4 4 6 2 2" xfId="7258" xr:uid="{00000000-0005-0000-0000-0000BE540000}"/>
    <cellStyle name="Normal 4 4 6 2 2 2" xfId="23889" xr:uid="{00000000-0005-0000-0000-0000BF540000}"/>
    <cellStyle name="Normal 4 4 6 2 2 2 2" xfId="46324" xr:uid="{00000000-0005-0000-0000-000034B30000}"/>
    <cellStyle name="Normal 4 4 6 2 2 3" xfId="23890" xr:uid="{00000000-0005-0000-0000-0000C0540000}"/>
    <cellStyle name="Normal 4 4 6 2 2 3 2" xfId="46325" xr:uid="{00000000-0005-0000-0000-000035B30000}"/>
    <cellStyle name="Normal 4 4 6 2 2 4" xfId="23891" xr:uid="{00000000-0005-0000-0000-0000C1540000}"/>
    <cellStyle name="Normal 4 4 6 2 2 4 2" xfId="46326" xr:uid="{00000000-0005-0000-0000-000036B30000}"/>
    <cellStyle name="Normal 4 4 6 2 2 5" xfId="30734" xr:uid="{00000000-0005-0000-0000-000033B30000}"/>
    <cellStyle name="Normal 4 4 6 2 3" xfId="9857" xr:uid="{00000000-0005-0000-0000-0000C2540000}"/>
    <cellStyle name="Normal 4 4 6 2 3 2" xfId="32506" xr:uid="{00000000-0005-0000-0000-000037B30000}"/>
    <cellStyle name="Normal 4 4 6 2 4" xfId="23892" xr:uid="{00000000-0005-0000-0000-0000C3540000}"/>
    <cellStyle name="Normal 4 4 6 2 4 2" xfId="46327" xr:uid="{00000000-0005-0000-0000-000038B30000}"/>
    <cellStyle name="Normal 4 4 6 2 5" xfId="23893" xr:uid="{00000000-0005-0000-0000-0000C4540000}"/>
    <cellStyle name="Normal 4 4 6 2 5 2" xfId="46328" xr:uid="{00000000-0005-0000-0000-000039B30000}"/>
    <cellStyle name="Normal 4 4 6 2 6" xfId="28902" xr:uid="{00000000-0005-0000-0000-000032B30000}"/>
    <cellStyle name="Normal 4 4 6 3" xfId="7257" xr:uid="{00000000-0005-0000-0000-0000C5540000}"/>
    <cellStyle name="Normal 4 4 6 3 2" xfId="23894" xr:uid="{00000000-0005-0000-0000-0000C6540000}"/>
    <cellStyle name="Normal 4 4 6 3 2 2" xfId="46329" xr:uid="{00000000-0005-0000-0000-00003BB30000}"/>
    <cellStyle name="Normal 4 4 6 3 3" xfId="23895" xr:uid="{00000000-0005-0000-0000-0000C7540000}"/>
    <cellStyle name="Normal 4 4 6 3 3 2" xfId="46330" xr:uid="{00000000-0005-0000-0000-00003CB30000}"/>
    <cellStyle name="Normal 4 4 6 3 4" xfId="23896" xr:uid="{00000000-0005-0000-0000-0000C8540000}"/>
    <cellStyle name="Normal 4 4 6 3 4 2" xfId="46331" xr:uid="{00000000-0005-0000-0000-00003DB30000}"/>
    <cellStyle name="Normal 4 4 6 3 5" xfId="30733" xr:uid="{00000000-0005-0000-0000-00003AB30000}"/>
    <cellStyle name="Normal 4 4 6 4" xfId="9856" xr:uid="{00000000-0005-0000-0000-0000C9540000}"/>
    <cellStyle name="Normal 4 4 6 4 2" xfId="23897" xr:uid="{00000000-0005-0000-0000-0000CA540000}"/>
    <cellStyle name="Normal 4 4 6 4 2 2" xfId="46332" xr:uid="{00000000-0005-0000-0000-00003FB30000}"/>
    <cellStyle name="Normal 4 4 6 4 3" xfId="23898" xr:uid="{00000000-0005-0000-0000-0000CB540000}"/>
    <cellStyle name="Normal 4 4 6 4 3 2" xfId="46333" xr:uid="{00000000-0005-0000-0000-000040B30000}"/>
    <cellStyle name="Normal 4 4 6 4 4" xfId="23899" xr:uid="{00000000-0005-0000-0000-0000CC540000}"/>
    <cellStyle name="Normal 4 4 6 4 4 2" xfId="46334" xr:uid="{00000000-0005-0000-0000-000041B30000}"/>
    <cellStyle name="Normal 4 4 6 4 5" xfId="32505" xr:uid="{00000000-0005-0000-0000-00003EB30000}"/>
    <cellStyle name="Normal 4 4 6 5" xfId="23900" xr:uid="{00000000-0005-0000-0000-0000CD540000}"/>
    <cellStyle name="Normal 4 4 6 5 2" xfId="46335" xr:uid="{00000000-0005-0000-0000-000042B30000}"/>
    <cellStyle name="Normal 4 4 6 6" xfId="23901" xr:uid="{00000000-0005-0000-0000-0000CE540000}"/>
    <cellStyle name="Normal 4 4 6 6 2" xfId="46336" xr:uid="{00000000-0005-0000-0000-000043B30000}"/>
    <cellStyle name="Normal 4 4 6 7" xfId="23902" xr:uid="{00000000-0005-0000-0000-0000CF540000}"/>
    <cellStyle name="Normal 4 4 6 7 2" xfId="46337" xr:uid="{00000000-0005-0000-0000-000044B30000}"/>
    <cellStyle name="Normal 4 4 6 8" xfId="28901" xr:uid="{00000000-0005-0000-0000-000031B30000}"/>
    <cellStyle name="Normal 4 4 7" xfId="4881" xr:uid="{00000000-0005-0000-0000-0000D0540000}"/>
    <cellStyle name="Normal 4 4 7 2" xfId="23903" xr:uid="{00000000-0005-0000-0000-0000D1540000}"/>
    <cellStyle name="Normal 4 4 7 3" xfId="23904" xr:uid="{00000000-0005-0000-0000-0000D2540000}"/>
    <cellStyle name="Normal 4 4 7 3 2" xfId="23905" xr:uid="{00000000-0005-0000-0000-0000D3540000}"/>
    <cellStyle name="Normal 4 4 7 3 2 2" xfId="46339" xr:uid="{00000000-0005-0000-0000-000046B30000}"/>
    <cellStyle name="Normal 4 4 7 3 3" xfId="23906" xr:uid="{00000000-0005-0000-0000-0000D4540000}"/>
    <cellStyle name="Normal 4 4 7 3 3 2" xfId="46340" xr:uid="{00000000-0005-0000-0000-000047B30000}"/>
    <cellStyle name="Normal 4 4 7 3 4" xfId="46338" xr:uid="{00000000-0005-0000-0000-000045B30000}"/>
    <cellStyle name="Normal 4 4 8" xfId="23907" xr:uid="{00000000-0005-0000-0000-0000D5540000}"/>
    <cellStyle name="Normal 4 4 8 2" xfId="23908" xr:uid="{00000000-0005-0000-0000-0000D6540000}"/>
    <cellStyle name="Normal 4 4 8 2 2" xfId="46342" xr:uid="{00000000-0005-0000-0000-000049B30000}"/>
    <cellStyle name="Normal 4 4 8 3" xfId="23909" xr:uid="{00000000-0005-0000-0000-0000D7540000}"/>
    <cellStyle name="Normal 4 4 8 3 2" xfId="46343" xr:uid="{00000000-0005-0000-0000-00004AB30000}"/>
    <cellStyle name="Normal 4 4 8 4" xfId="23910" xr:uid="{00000000-0005-0000-0000-0000D8540000}"/>
    <cellStyle name="Normal 4 4 8 4 2" xfId="46344" xr:uid="{00000000-0005-0000-0000-00004BB30000}"/>
    <cellStyle name="Normal 4 4 8 5" xfId="46341" xr:uid="{00000000-0005-0000-0000-000048B30000}"/>
    <cellStyle name="Normal 4 4 9" xfId="23911" xr:uid="{00000000-0005-0000-0000-0000D9540000}"/>
    <cellStyle name="Normal 4 4 9 2" xfId="46345" xr:uid="{00000000-0005-0000-0000-00004CB30000}"/>
    <cellStyle name="Normal 4 5" xfId="3858" xr:uid="{00000000-0005-0000-0000-0000DA540000}"/>
    <cellStyle name="Normal 4 5 10" xfId="23912" xr:uid="{00000000-0005-0000-0000-0000DB540000}"/>
    <cellStyle name="Normal 4 5 10 2" xfId="46346" xr:uid="{00000000-0005-0000-0000-00004DB30000}"/>
    <cellStyle name="Normal 4 5 11" xfId="23913" xr:uid="{00000000-0005-0000-0000-0000DC540000}"/>
    <cellStyle name="Normal 4 5 11 2" xfId="46347" xr:uid="{00000000-0005-0000-0000-00004EB30000}"/>
    <cellStyle name="Normal 4 5 2" xfId="3859" xr:uid="{00000000-0005-0000-0000-0000DD540000}"/>
    <cellStyle name="Normal 4 5 2 10" xfId="9858" xr:uid="{00000000-0005-0000-0000-0000DE540000}"/>
    <cellStyle name="Normal 4 5 2 10 2" xfId="23914" xr:uid="{00000000-0005-0000-0000-0000DF540000}"/>
    <cellStyle name="Normal 4 5 2 10 2 2" xfId="46348" xr:uid="{00000000-0005-0000-0000-000051B30000}"/>
    <cellStyle name="Normal 4 5 2 10 3" xfId="23915" xr:uid="{00000000-0005-0000-0000-0000E0540000}"/>
    <cellStyle name="Normal 4 5 2 10 3 2" xfId="46349" xr:uid="{00000000-0005-0000-0000-000052B30000}"/>
    <cellStyle name="Normal 4 5 2 10 4" xfId="23916" xr:uid="{00000000-0005-0000-0000-0000E1540000}"/>
    <cellStyle name="Normal 4 5 2 10 4 2" xfId="46350" xr:uid="{00000000-0005-0000-0000-000053B30000}"/>
    <cellStyle name="Normal 4 5 2 10 5" xfId="32507" xr:uid="{00000000-0005-0000-0000-000050B30000}"/>
    <cellStyle name="Normal 4 5 2 11" xfId="23917" xr:uid="{00000000-0005-0000-0000-0000E2540000}"/>
    <cellStyle name="Normal 4 5 2 11 2" xfId="46351" xr:uid="{00000000-0005-0000-0000-000054B30000}"/>
    <cellStyle name="Normal 4 5 2 12" xfId="23918" xr:uid="{00000000-0005-0000-0000-0000E3540000}"/>
    <cellStyle name="Normal 4 5 2 12 2" xfId="46352" xr:uid="{00000000-0005-0000-0000-000055B30000}"/>
    <cellStyle name="Normal 4 5 2 13" xfId="23919" xr:uid="{00000000-0005-0000-0000-0000E4540000}"/>
    <cellStyle name="Normal 4 5 2 13 2" xfId="46353" xr:uid="{00000000-0005-0000-0000-000056B30000}"/>
    <cellStyle name="Normal 4 5 2 14" xfId="28903" xr:uid="{00000000-0005-0000-0000-00004FB30000}"/>
    <cellStyle name="Normal 4 5 2 2" xfId="3860" xr:uid="{00000000-0005-0000-0000-0000E5540000}"/>
    <cellStyle name="Normal 4 5 2 2 10" xfId="23920" xr:uid="{00000000-0005-0000-0000-0000E6540000}"/>
    <cellStyle name="Normal 4 5 2 2 10 2" xfId="46354" xr:uid="{00000000-0005-0000-0000-000058B30000}"/>
    <cellStyle name="Normal 4 5 2 2 11" xfId="28904" xr:uid="{00000000-0005-0000-0000-000057B30000}"/>
    <cellStyle name="Normal 4 5 2 2 2" xfId="3861" xr:uid="{00000000-0005-0000-0000-0000E7540000}"/>
    <cellStyle name="Normal 4 5 2 2 2 2" xfId="3862" xr:uid="{00000000-0005-0000-0000-0000E8540000}"/>
    <cellStyle name="Normal 4 5 2 2 2 2 2" xfId="7262" xr:uid="{00000000-0005-0000-0000-0000E9540000}"/>
    <cellStyle name="Normal 4 5 2 2 2 2 2 2" xfId="23921" xr:uid="{00000000-0005-0000-0000-0000EA540000}"/>
    <cellStyle name="Normal 4 5 2 2 2 2 2 2 2" xfId="46355" xr:uid="{00000000-0005-0000-0000-00005CB30000}"/>
    <cellStyle name="Normal 4 5 2 2 2 2 2 3" xfId="23922" xr:uid="{00000000-0005-0000-0000-0000EB540000}"/>
    <cellStyle name="Normal 4 5 2 2 2 2 2 3 2" xfId="46356" xr:uid="{00000000-0005-0000-0000-00005DB30000}"/>
    <cellStyle name="Normal 4 5 2 2 2 2 2 4" xfId="23923" xr:uid="{00000000-0005-0000-0000-0000EC540000}"/>
    <cellStyle name="Normal 4 5 2 2 2 2 2 4 2" xfId="46357" xr:uid="{00000000-0005-0000-0000-00005EB30000}"/>
    <cellStyle name="Normal 4 5 2 2 2 2 2 5" xfId="30738" xr:uid="{00000000-0005-0000-0000-00005BB30000}"/>
    <cellStyle name="Normal 4 5 2 2 2 2 3" xfId="9861" xr:uid="{00000000-0005-0000-0000-0000ED540000}"/>
    <cellStyle name="Normal 4 5 2 2 2 2 3 2" xfId="32510" xr:uid="{00000000-0005-0000-0000-00005FB30000}"/>
    <cellStyle name="Normal 4 5 2 2 2 2 4" xfId="23924" xr:uid="{00000000-0005-0000-0000-0000EE540000}"/>
    <cellStyle name="Normal 4 5 2 2 2 2 4 2" xfId="46358" xr:uid="{00000000-0005-0000-0000-000060B30000}"/>
    <cellStyle name="Normal 4 5 2 2 2 2 5" xfId="23925" xr:uid="{00000000-0005-0000-0000-0000EF540000}"/>
    <cellStyle name="Normal 4 5 2 2 2 2 5 2" xfId="46359" xr:uid="{00000000-0005-0000-0000-000061B30000}"/>
    <cellStyle name="Normal 4 5 2 2 2 2 6" xfId="28906" xr:uid="{00000000-0005-0000-0000-00005AB30000}"/>
    <cellStyle name="Normal 4 5 2 2 2 3" xfId="7261" xr:uid="{00000000-0005-0000-0000-0000F0540000}"/>
    <cellStyle name="Normal 4 5 2 2 2 3 2" xfId="23926" xr:uid="{00000000-0005-0000-0000-0000F1540000}"/>
    <cellStyle name="Normal 4 5 2 2 2 3 2 2" xfId="46360" xr:uid="{00000000-0005-0000-0000-000063B30000}"/>
    <cellStyle name="Normal 4 5 2 2 2 3 3" xfId="23927" xr:uid="{00000000-0005-0000-0000-0000F2540000}"/>
    <cellStyle name="Normal 4 5 2 2 2 3 3 2" xfId="46361" xr:uid="{00000000-0005-0000-0000-000064B30000}"/>
    <cellStyle name="Normal 4 5 2 2 2 3 4" xfId="23928" xr:uid="{00000000-0005-0000-0000-0000F3540000}"/>
    <cellStyle name="Normal 4 5 2 2 2 3 4 2" xfId="46362" xr:uid="{00000000-0005-0000-0000-000065B30000}"/>
    <cellStyle name="Normal 4 5 2 2 2 3 5" xfId="30737" xr:uid="{00000000-0005-0000-0000-000062B30000}"/>
    <cellStyle name="Normal 4 5 2 2 2 4" xfId="9860" xr:uid="{00000000-0005-0000-0000-0000F4540000}"/>
    <cellStyle name="Normal 4 5 2 2 2 4 2" xfId="23929" xr:uid="{00000000-0005-0000-0000-0000F5540000}"/>
    <cellStyle name="Normal 4 5 2 2 2 4 2 2" xfId="46363" xr:uid="{00000000-0005-0000-0000-000067B30000}"/>
    <cellStyle name="Normal 4 5 2 2 2 4 3" xfId="23930" xr:uid="{00000000-0005-0000-0000-0000F6540000}"/>
    <cellStyle name="Normal 4 5 2 2 2 4 3 2" xfId="46364" xr:uid="{00000000-0005-0000-0000-000068B30000}"/>
    <cellStyle name="Normal 4 5 2 2 2 4 4" xfId="23931" xr:uid="{00000000-0005-0000-0000-0000F7540000}"/>
    <cellStyle name="Normal 4 5 2 2 2 4 4 2" xfId="46365" xr:uid="{00000000-0005-0000-0000-000069B30000}"/>
    <cellStyle name="Normal 4 5 2 2 2 4 5" xfId="32509" xr:uid="{00000000-0005-0000-0000-000066B30000}"/>
    <cellStyle name="Normal 4 5 2 2 2 5" xfId="23932" xr:uid="{00000000-0005-0000-0000-0000F8540000}"/>
    <cellStyle name="Normal 4 5 2 2 2 5 2" xfId="46366" xr:uid="{00000000-0005-0000-0000-00006AB30000}"/>
    <cellStyle name="Normal 4 5 2 2 2 6" xfId="23933" xr:uid="{00000000-0005-0000-0000-0000F9540000}"/>
    <cellStyle name="Normal 4 5 2 2 2 6 2" xfId="46367" xr:uid="{00000000-0005-0000-0000-00006BB30000}"/>
    <cellStyle name="Normal 4 5 2 2 2 7" xfId="23934" xr:uid="{00000000-0005-0000-0000-0000FA540000}"/>
    <cellStyle name="Normal 4 5 2 2 2 7 2" xfId="46368" xr:uid="{00000000-0005-0000-0000-00006CB30000}"/>
    <cellStyle name="Normal 4 5 2 2 2 8" xfId="28905" xr:uid="{00000000-0005-0000-0000-000059B30000}"/>
    <cellStyle name="Normal 4 5 2 2 3" xfId="3863" xr:uid="{00000000-0005-0000-0000-0000FB540000}"/>
    <cellStyle name="Normal 4 5 2 2 3 2" xfId="3864" xr:uid="{00000000-0005-0000-0000-0000FC540000}"/>
    <cellStyle name="Normal 4 5 2 2 3 2 2" xfId="7264" xr:uid="{00000000-0005-0000-0000-0000FD540000}"/>
    <cellStyle name="Normal 4 5 2 2 3 2 2 2" xfId="23935" xr:uid="{00000000-0005-0000-0000-0000FE540000}"/>
    <cellStyle name="Normal 4 5 2 2 3 2 2 2 2" xfId="46369" xr:uid="{00000000-0005-0000-0000-000070B30000}"/>
    <cellStyle name="Normal 4 5 2 2 3 2 2 3" xfId="23936" xr:uid="{00000000-0005-0000-0000-0000FF540000}"/>
    <cellStyle name="Normal 4 5 2 2 3 2 2 3 2" xfId="46370" xr:uid="{00000000-0005-0000-0000-000071B30000}"/>
    <cellStyle name="Normal 4 5 2 2 3 2 2 4" xfId="23937" xr:uid="{00000000-0005-0000-0000-000000550000}"/>
    <cellStyle name="Normal 4 5 2 2 3 2 2 4 2" xfId="46371" xr:uid="{00000000-0005-0000-0000-000072B30000}"/>
    <cellStyle name="Normal 4 5 2 2 3 2 2 5" xfId="30740" xr:uid="{00000000-0005-0000-0000-00006FB30000}"/>
    <cellStyle name="Normal 4 5 2 2 3 2 3" xfId="9863" xr:uid="{00000000-0005-0000-0000-000001550000}"/>
    <cellStyle name="Normal 4 5 2 2 3 2 3 2" xfId="32512" xr:uid="{00000000-0005-0000-0000-000073B30000}"/>
    <cellStyle name="Normal 4 5 2 2 3 2 4" xfId="23938" xr:uid="{00000000-0005-0000-0000-000002550000}"/>
    <cellStyle name="Normal 4 5 2 2 3 2 4 2" xfId="46372" xr:uid="{00000000-0005-0000-0000-000074B30000}"/>
    <cellStyle name="Normal 4 5 2 2 3 2 5" xfId="23939" xr:uid="{00000000-0005-0000-0000-000003550000}"/>
    <cellStyle name="Normal 4 5 2 2 3 2 5 2" xfId="46373" xr:uid="{00000000-0005-0000-0000-000075B30000}"/>
    <cellStyle name="Normal 4 5 2 2 3 2 6" xfId="28908" xr:uid="{00000000-0005-0000-0000-00006EB30000}"/>
    <cellStyle name="Normal 4 5 2 2 3 3" xfId="7263" xr:uid="{00000000-0005-0000-0000-000004550000}"/>
    <cellStyle name="Normal 4 5 2 2 3 3 2" xfId="23940" xr:uid="{00000000-0005-0000-0000-000005550000}"/>
    <cellStyle name="Normal 4 5 2 2 3 3 2 2" xfId="46374" xr:uid="{00000000-0005-0000-0000-000077B30000}"/>
    <cellStyle name="Normal 4 5 2 2 3 3 3" xfId="23941" xr:uid="{00000000-0005-0000-0000-000006550000}"/>
    <cellStyle name="Normal 4 5 2 2 3 3 3 2" xfId="46375" xr:uid="{00000000-0005-0000-0000-000078B30000}"/>
    <cellStyle name="Normal 4 5 2 2 3 3 4" xfId="23942" xr:uid="{00000000-0005-0000-0000-000007550000}"/>
    <cellStyle name="Normal 4 5 2 2 3 3 4 2" xfId="46376" xr:uid="{00000000-0005-0000-0000-000079B30000}"/>
    <cellStyle name="Normal 4 5 2 2 3 3 5" xfId="30739" xr:uid="{00000000-0005-0000-0000-000076B30000}"/>
    <cellStyle name="Normal 4 5 2 2 3 4" xfId="9862" xr:uid="{00000000-0005-0000-0000-000008550000}"/>
    <cellStyle name="Normal 4 5 2 2 3 4 2" xfId="32511" xr:uid="{00000000-0005-0000-0000-00007AB30000}"/>
    <cellStyle name="Normal 4 5 2 2 3 5" xfId="23943" xr:uid="{00000000-0005-0000-0000-000009550000}"/>
    <cellStyle name="Normal 4 5 2 2 3 5 2" xfId="46377" xr:uid="{00000000-0005-0000-0000-00007BB30000}"/>
    <cellStyle name="Normal 4 5 2 2 3 6" xfId="23944" xr:uid="{00000000-0005-0000-0000-00000A550000}"/>
    <cellStyle name="Normal 4 5 2 2 3 6 2" xfId="46378" xr:uid="{00000000-0005-0000-0000-00007CB30000}"/>
    <cellStyle name="Normal 4 5 2 2 3 7" xfId="28907" xr:uid="{00000000-0005-0000-0000-00006DB30000}"/>
    <cellStyle name="Normal 4 5 2 2 4" xfId="3865" xr:uid="{00000000-0005-0000-0000-00000B550000}"/>
    <cellStyle name="Normal 4 5 2 2 4 2" xfId="7265" xr:uid="{00000000-0005-0000-0000-00000C550000}"/>
    <cellStyle name="Normal 4 5 2 2 4 2 2" xfId="23945" xr:uid="{00000000-0005-0000-0000-00000D550000}"/>
    <cellStyle name="Normal 4 5 2 2 4 2 2 2" xfId="46379" xr:uid="{00000000-0005-0000-0000-00007FB30000}"/>
    <cellStyle name="Normal 4 5 2 2 4 2 3" xfId="23946" xr:uid="{00000000-0005-0000-0000-00000E550000}"/>
    <cellStyle name="Normal 4 5 2 2 4 2 3 2" xfId="46380" xr:uid="{00000000-0005-0000-0000-000080B30000}"/>
    <cellStyle name="Normal 4 5 2 2 4 2 4" xfId="23947" xr:uid="{00000000-0005-0000-0000-00000F550000}"/>
    <cellStyle name="Normal 4 5 2 2 4 2 4 2" xfId="46381" xr:uid="{00000000-0005-0000-0000-000081B30000}"/>
    <cellStyle name="Normal 4 5 2 2 4 2 5" xfId="30741" xr:uid="{00000000-0005-0000-0000-00007EB30000}"/>
    <cellStyle name="Normal 4 5 2 2 4 3" xfId="9864" xr:uid="{00000000-0005-0000-0000-000010550000}"/>
    <cellStyle name="Normal 4 5 2 2 4 3 2" xfId="32513" xr:uid="{00000000-0005-0000-0000-000082B30000}"/>
    <cellStyle name="Normal 4 5 2 2 4 4" xfId="23948" xr:uid="{00000000-0005-0000-0000-000011550000}"/>
    <cellStyle name="Normal 4 5 2 2 4 4 2" xfId="46382" xr:uid="{00000000-0005-0000-0000-000083B30000}"/>
    <cellStyle name="Normal 4 5 2 2 4 5" xfId="23949" xr:uid="{00000000-0005-0000-0000-000012550000}"/>
    <cellStyle name="Normal 4 5 2 2 4 5 2" xfId="46383" xr:uid="{00000000-0005-0000-0000-000084B30000}"/>
    <cellStyle name="Normal 4 5 2 2 4 6" xfId="28909" xr:uid="{00000000-0005-0000-0000-00007DB30000}"/>
    <cellStyle name="Normal 4 5 2 2 5" xfId="3866" xr:uid="{00000000-0005-0000-0000-000013550000}"/>
    <cellStyle name="Normal 4 5 2 2 5 2" xfId="7266" xr:uid="{00000000-0005-0000-0000-000014550000}"/>
    <cellStyle name="Normal 4 5 2 2 5 2 2" xfId="23950" xr:uid="{00000000-0005-0000-0000-000015550000}"/>
    <cellStyle name="Normal 4 5 2 2 5 2 2 2" xfId="46384" xr:uid="{00000000-0005-0000-0000-000087B30000}"/>
    <cellStyle name="Normal 4 5 2 2 5 2 3" xfId="23951" xr:uid="{00000000-0005-0000-0000-000016550000}"/>
    <cellStyle name="Normal 4 5 2 2 5 2 3 2" xfId="46385" xr:uid="{00000000-0005-0000-0000-000088B30000}"/>
    <cellStyle name="Normal 4 5 2 2 5 2 4" xfId="23952" xr:uid="{00000000-0005-0000-0000-000017550000}"/>
    <cellStyle name="Normal 4 5 2 2 5 2 4 2" xfId="46386" xr:uid="{00000000-0005-0000-0000-000089B30000}"/>
    <cellStyle name="Normal 4 5 2 2 5 2 5" xfId="30742" xr:uid="{00000000-0005-0000-0000-000086B30000}"/>
    <cellStyle name="Normal 4 5 2 2 5 3" xfId="9865" xr:uid="{00000000-0005-0000-0000-000018550000}"/>
    <cellStyle name="Normal 4 5 2 2 5 3 2" xfId="32514" xr:uid="{00000000-0005-0000-0000-00008AB30000}"/>
    <cellStyle name="Normal 4 5 2 2 5 4" xfId="23953" xr:uid="{00000000-0005-0000-0000-000019550000}"/>
    <cellStyle name="Normal 4 5 2 2 5 4 2" xfId="46387" xr:uid="{00000000-0005-0000-0000-00008BB30000}"/>
    <cellStyle name="Normal 4 5 2 2 5 5" xfId="23954" xr:uid="{00000000-0005-0000-0000-00001A550000}"/>
    <cellStyle name="Normal 4 5 2 2 5 5 2" xfId="46388" xr:uid="{00000000-0005-0000-0000-00008CB30000}"/>
    <cellStyle name="Normal 4 5 2 2 5 6" xfId="28910" xr:uid="{00000000-0005-0000-0000-000085B30000}"/>
    <cellStyle name="Normal 4 5 2 2 6" xfId="7260" xr:uid="{00000000-0005-0000-0000-00001B550000}"/>
    <cellStyle name="Normal 4 5 2 2 6 2" xfId="23955" xr:uid="{00000000-0005-0000-0000-00001C550000}"/>
    <cellStyle name="Normal 4 5 2 2 6 2 2" xfId="46389" xr:uid="{00000000-0005-0000-0000-00008EB30000}"/>
    <cellStyle name="Normal 4 5 2 2 6 3" xfId="23956" xr:uid="{00000000-0005-0000-0000-00001D550000}"/>
    <cellStyle name="Normal 4 5 2 2 6 3 2" xfId="46390" xr:uid="{00000000-0005-0000-0000-00008FB30000}"/>
    <cellStyle name="Normal 4 5 2 2 6 4" xfId="23957" xr:uid="{00000000-0005-0000-0000-00001E550000}"/>
    <cellStyle name="Normal 4 5 2 2 6 4 2" xfId="46391" xr:uid="{00000000-0005-0000-0000-000090B30000}"/>
    <cellStyle name="Normal 4 5 2 2 6 5" xfId="30736" xr:uid="{00000000-0005-0000-0000-00008DB30000}"/>
    <cellStyle name="Normal 4 5 2 2 7" xfId="9859" xr:uid="{00000000-0005-0000-0000-00001F550000}"/>
    <cellStyle name="Normal 4 5 2 2 7 2" xfId="23958" xr:uid="{00000000-0005-0000-0000-000020550000}"/>
    <cellStyle name="Normal 4 5 2 2 7 2 2" xfId="46392" xr:uid="{00000000-0005-0000-0000-000092B30000}"/>
    <cellStyle name="Normal 4 5 2 2 7 3" xfId="23959" xr:uid="{00000000-0005-0000-0000-000021550000}"/>
    <cellStyle name="Normal 4 5 2 2 7 3 2" xfId="46393" xr:uid="{00000000-0005-0000-0000-000093B30000}"/>
    <cellStyle name="Normal 4 5 2 2 7 4" xfId="23960" xr:uid="{00000000-0005-0000-0000-000022550000}"/>
    <cellStyle name="Normal 4 5 2 2 7 4 2" xfId="46394" xr:uid="{00000000-0005-0000-0000-000094B30000}"/>
    <cellStyle name="Normal 4 5 2 2 7 5" xfId="32508" xr:uid="{00000000-0005-0000-0000-000091B30000}"/>
    <cellStyle name="Normal 4 5 2 2 8" xfId="23961" xr:uid="{00000000-0005-0000-0000-000023550000}"/>
    <cellStyle name="Normal 4 5 2 2 8 2" xfId="46395" xr:uid="{00000000-0005-0000-0000-000095B30000}"/>
    <cellStyle name="Normal 4 5 2 2 9" xfId="23962" xr:uid="{00000000-0005-0000-0000-000024550000}"/>
    <cellStyle name="Normal 4 5 2 2 9 2" xfId="46396" xr:uid="{00000000-0005-0000-0000-000096B30000}"/>
    <cellStyle name="Normal 4 5 2 3" xfId="3867" xr:uid="{00000000-0005-0000-0000-000025550000}"/>
    <cellStyle name="Normal 4 5 2 3 2" xfId="3868" xr:uid="{00000000-0005-0000-0000-000026550000}"/>
    <cellStyle name="Normal 4 5 2 3 2 2" xfId="7268" xr:uid="{00000000-0005-0000-0000-000027550000}"/>
    <cellStyle name="Normal 4 5 2 3 2 2 2" xfId="23963" xr:uid="{00000000-0005-0000-0000-000028550000}"/>
    <cellStyle name="Normal 4 5 2 3 2 2 2 2" xfId="46397" xr:uid="{00000000-0005-0000-0000-00009AB30000}"/>
    <cellStyle name="Normal 4 5 2 3 2 2 3" xfId="23964" xr:uid="{00000000-0005-0000-0000-000029550000}"/>
    <cellStyle name="Normal 4 5 2 3 2 2 3 2" xfId="46398" xr:uid="{00000000-0005-0000-0000-00009BB30000}"/>
    <cellStyle name="Normal 4 5 2 3 2 2 4" xfId="23965" xr:uid="{00000000-0005-0000-0000-00002A550000}"/>
    <cellStyle name="Normal 4 5 2 3 2 2 4 2" xfId="46399" xr:uid="{00000000-0005-0000-0000-00009CB30000}"/>
    <cellStyle name="Normal 4 5 2 3 2 2 5" xfId="30744" xr:uid="{00000000-0005-0000-0000-000099B30000}"/>
    <cellStyle name="Normal 4 5 2 3 2 3" xfId="9867" xr:uid="{00000000-0005-0000-0000-00002B550000}"/>
    <cellStyle name="Normal 4 5 2 3 2 3 2" xfId="23966" xr:uid="{00000000-0005-0000-0000-00002C550000}"/>
    <cellStyle name="Normal 4 5 2 3 2 3 2 2" xfId="46400" xr:uid="{00000000-0005-0000-0000-00009EB30000}"/>
    <cellStyle name="Normal 4 5 2 3 2 3 3" xfId="23967" xr:uid="{00000000-0005-0000-0000-00002D550000}"/>
    <cellStyle name="Normal 4 5 2 3 2 3 3 2" xfId="46401" xr:uid="{00000000-0005-0000-0000-00009FB30000}"/>
    <cellStyle name="Normal 4 5 2 3 2 3 4" xfId="23968" xr:uid="{00000000-0005-0000-0000-00002E550000}"/>
    <cellStyle name="Normal 4 5 2 3 2 3 4 2" xfId="46402" xr:uid="{00000000-0005-0000-0000-0000A0B30000}"/>
    <cellStyle name="Normal 4 5 2 3 2 3 5" xfId="32516" xr:uid="{00000000-0005-0000-0000-00009DB30000}"/>
    <cellStyle name="Normal 4 5 2 3 2 4" xfId="23969" xr:uid="{00000000-0005-0000-0000-00002F550000}"/>
    <cellStyle name="Normal 4 5 2 3 2 4 2" xfId="46403" xr:uid="{00000000-0005-0000-0000-0000A1B30000}"/>
    <cellStyle name="Normal 4 5 2 3 2 5" xfId="23970" xr:uid="{00000000-0005-0000-0000-000030550000}"/>
    <cellStyle name="Normal 4 5 2 3 2 5 2" xfId="46404" xr:uid="{00000000-0005-0000-0000-0000A2B30000}"/>
    <cellStyle name="Normal 4 5 2 3 2 6" xfId="23971" xr:uid="{00000000-0005-0000-0000-000031550000}"/>
    <cellStyle name="Normal 4 5 2 3 2 6 2" xfId="46405" xr:uid="{00000000-0005-0000-0000-0000A3B30000}"/>
    <cellStyle name="Normal 4 5 2 3 2 7" xfId="28912" xr:uid="{00000000-0005-0000-0000-000098B30000}"/>
    <cellStyle name="Normal 4 5 2 3 3" xfId="7267" xr:uid="{00000000-0005-0000-0000-000032550000}"/>
    <cellStyle name="Normal 4 5 2 3 3 2" xfId="23972" xr:uid="{00000000-0005-0000-0000-000033550000}"/>
    <cellStyle name="Normal 4 5 2 3 3 2 2" xfId="46406" xr:uid="{00000000-0005-0000-0000-0000A5B30000}"/>
    <cellStyle name="Normal 4 5 2 3 3 3" xfId="23973" xr:uid="{00000000-0005-0000-0000-000034550000}"/>
    <cellStyle name="Normal 4 5 2 3 3 3 2" xfId="46407" xr:uid="{00000000-0005-0000-0000-0000A6B30000}"/>
    <cellStyle name="Normal 4 5 2 3 3 4" xfId="23974" xr:uid="{00000000-0005-0000-0000-000035550000}"/>
    <cellStyle name="Normal 4 5 2 3 3 4 2" xfId="46408" xr:uid="{00000000-0005-0000-0000-0000A7B30000}"/>
    <cellStyle name="Normal 4 5 2 3 3 5" xfId="30743" xr:uid="{00000000-0005-0000-0000-0000A4B30000}"/>
    <cellStyle name="Normal 4 5 2 3 4" xfId="9866" xr:uid="{00000000-0005-0000-0000-000036550000}"/>
    <cellStyle name="Normal 4 5 2 3 4 2" xfId="23975" xr:uid="{00000000-0005-0000-0000-000037550000}"/>
    <cellStyle name="Normal 4 5 2 3 4 2 2" xfId="46409" xr:uid="{00000000-0005-0000-0000-0000A9B30000}"/>
    <cellStyle name="Normal 4 5 2 3 4 3" xfId="23976" xr:uid="{00000000-0005-0000-0000-000038550000}"/>
    <cellStyle name="Normal 4 5 2 3 4 3 2" xfId="46410" xr:uid="{00000000-0005-0000-0000-0000AAB30000}"/>
    <cellStyle name="Normal 4 5 2 3 4 4" xfId="23977" xr:uid="{00000000-0005-0000-0000-000039550000}"/>
    <cellStyle name="Normal 4 5 2 3 4 4 2" xfId="46411" xr:uid="{00000000-0005-0000-0000-0000ABB30000}"/>
    <cellStyle name="Normal 4 5 2 3 4 5" xfId="32515" xr:uid="{00000000-0005-0000-0000-0000A8B30000}"/>
    <cellStyle name="Normal 4 5 2 3 5" xfId="23978" xr:uid="{00000000-0005-0000-0000-00003A550000}"/>
    <cellStyle name="Normal 4 5 2 3 5 2" xfId="46412" xr:uid="{00000000-0005-0000-0000-0000ACB30000}"/>
    <cellStyle name="Normal 4 5 2 3 6" xfId="23979" xr:uid="{00000000-0005-0000-0000-00003B550000}"/>
    <cellStyle name="Normal 4 5 2 3 6 2" xfId="46413" xr:uid="{00000000-0005-0000-0000-0000ADB30000}"/>
    <cellStyle name="Normal 4 5 2 3 7" xfId="23980" xr:uid="{00000000-0005-0000-0000-00003C550000}"/>
    <cellStyle name="Normal 4 5 2 3 7 2" xfId="46414" xr:uid="{00000000-0005-0000-0000-0000AEB30000}"/>
    <cellStyle name="Normal 4 5 2 3 8" xfId="28911" xr:uid="{00000000-0005-0000-0000-000097B30000}"/>
    <cellStyle name="Normal 4 5 2 4" xfId="3869" xr:uid="{00000000-0005-0000-0000-00003D550000}"/>
    <cellStyle name="Normal 4 5 2 4 2" xfId="3870" xr:uid="{00000000-0005-0000-0000-00003E550000}"/>
    <cellStyle name="Normal 4 5 2 4 2 2" xfId="7270" xr:uid="{00000000-0005-0000-0000-00003F550000}"/>
    <cellStyle name="Normal 4 5 2 4 2 2 2" xfId="23981" xr:uid="{00000000-0005-0000-0000-000040550000}"/>
    <cellStyle name="Normal 4 5 2 4 2 2 2 2" xfId="46415" xr:uid="{00000000-0005-0000-0000-0000B2B30000}"/>
    <cellStyle name="Normal 4 5 2 4 2 2 3" xfId="23982" xr:uid="{00000000-0005-0000-0000-000041550000}"/>
    <cellStyle name="Normal 4 5 2 4 2 2 3 2" xfId="46416" xr:uid="{00000000-0005-0000-0000-0000B3B30000}"/>
    <cellStyle name="Normal 4 5 2 4 2 2 4" xfId="23983" xr:uid="{00000000-0005-0000-0000-000042550000}"/>
    <cellStyle name="Normal 4 5 2 4 2 2 4 2" xfId="46417" xr:uid="{00000000-0005-0000-0000-0000B4B30000}"/>
    <cellStyle name="Normal 4 5 2 4 2 2 5" xfId="30746" xr:uid="{00000000-0005-0000-0000-0000B1B30000}"/>
    <cellStyle name="Normal 4 5 2 4 2 3" xfId="9869" xr:uid="{00000000-0005-0000-0000-000043550000}"/>
    <cellStyle name="Normal 4 5 2 4 2 3 2" xfId="23984" xr:uid="{00000000-0005-0000-0000-000044550000}"/>
    <cellStyle name="Normal 4 5 2 4 2 3 2 2" xfId="46418" xr:uid="{00000000-0005-0000-0000-0000B6B30000}"/>
    <cellStyle name="Normal 4 5 2 4 2 3 3" xfId="23985" xr:uid="{00000000-0005-0000-0000-000045550000}"/>
    <cellStyle name="Normal 4 5 2 4 2 3 3 2" xfId="46419" xr:uid="{00000000-0005-0000-0000-0000B7B30000}"/>
    <cellStyle name="Normal 4 5 2 4 2 3 4" xfId="23986" xr:uid="{00000000-0005-0000-0000-000046550000}"/>
    <cellStyle name="Normal 4 5 2 4 2 3 4 2" xfId="46420" xr:uid="{00000000-0005-0000-0000-0000B8B30000}"/>
    <cellStyle name="Normal 4 5 2 4 2 3 5" xfId="32518" xr:uid="{00000000-0005-0000-0000-0000B5B30000}"/>
    <cellStyle name="Normal 4 5 2 4 2 4" xfId="23987" xr:uid="{00000000-0005-0000-0000-000047550000}"/>
    <cellStyle name="Normal 4 5 2 4 2 4 2" xfId="46421" xr:uid="{00000000-0005-0000-0000-0000B9B30000}"/>
    <cellStyle name="Normal 4 5 2 4 2 5" xfId="23988" xr:uid="{00000000-0005-0000-0000-000048550000}"/>
    <cellStyle name="Normal 4 5 2 4 2 5 2" xfId="46422" xr:uid="{00000000-0005-0000-0000-0000BAB30000}"/>
    <cellStyle name="Normal 4 5 2 4 2 6" xfId="23989" xr:uid="{00000000-0005-0000-0000-000049550000}"/>
    <cellStyle name="Normal 4 5 2 4 2 6 2" xfId="46423" xr:uid="{00000000-0005-0000-0000-0000BBB30000}"/>
    <cellStyle name="Normal 4 5 2 4 2 7" xfId="28914" xr:uid="{00000000-0005-0000-0000-0000B0B30000}"/>
    <cellStyle name="Normal 4 5 2 4 3" xfId="7269" xr:uid="{00000000-0005-0000-0000-00004A550000}"/>
    <cellStyle name="Normal 4 5 2 4 3 2" xfId="23990" xr:uid="{00000000-0005-0000-0000-00004B550000}"/>
    <cellStyle name="Normal 4 5 2 4 3 2 2" xfId="46424" xr:uid="{00000000-0005-0000-0000-0000BDB30000}"/>
    <cellStyle name="Normal 4 5 2 4 3 3" xfId="23991" xr:uid="{00000000-0005-0000-0000-00004C550000}"/>
    <cellStyle name="Normal 4 5 2 4 3 3 2" xfId="46425" xr:uid="{00000000-0005-0000-0000-0000BEB30000}"/>
    <cellStyle name="Normal 4 5 2 4 3 4" xfId="23992" xr:uid="{00000000-0005-0000-0000-00004D550000}"/>
    <cellStyle name="Normal 4 5 2 4 3 4 2" xfId="46426" xr:uid="{00000000-0005-0000-0000-0000BFB30000}"/>
    <cellStyle name="Normal 4 5 2 4 3 5" xfId="30745" xr:uid="{00000000-0005-0000-0000-0000BCB30000}"/>
    <cellStyle name="Normal 4 5 2 4 4" xfId="9868" xr:uid="{00000000-0005-0000-0000-00004E550000}"/>
    <cellStyle name="Normal 4 5 2 4 4 2" xfId="23993" xr:uid="{00000000-0005-0000-0000-00004F550000}"/>
    <cellStyle name="Normal 4 5 2 4 4 2 2" xfId="46427" xr:uid="{00000000-0005-0000-0000-0000C1B30000}"/>
    <cellStyle name="Normal 4 5 2 4 4 3" xfId="23994" xr:uid="{00000000-0005-0000-0000-000050550000}"/>
    <cellStyle name="Normal 4 5 2 4 4 3 2" xfId="46428" xr:uid="{00000000-0005-0000-0000-0000C2B30000}"/>
    <cellStyle name="Normal 4 5 2 4 4 4" xfId="23995" xr:uid="{00000000-0005-0000-0000-000051550000}"/>
    <cellStyle name="Normal 4 5 2 4 4 4 2" xfId="46429" xr:uid="{00000000-0005-0000-0000-0000C3B30000}"/>
    <cellStyle name="Normal 4 5 2 4 4 5" xfId="32517" xr:uid="{00000000-0005-0000-0000-0000C0B30000}"/>
    <cellStyle name="Normal 4 5 2 4 5" xfId="23996" xr:uid="{00000000-0005-0000-0000-000052550000}"/>
    <cellStyle name="Normal 4 5 2 4 5 2" xfId="46430" xr:uid="{00000000-0005-0000-0000-0000C4B30000}"/>
    <cellStyle name="Normal 4 5 2 4 6" xfId="23997" xr:uid="{00000000-0005-0000-0000-000053550000}"/>
    <cellStyle name="Normal 4 5 2 4 6 2" xfId="46431" xr:uid="{00000000-0005-0000-0000-0000C5B30000}"/>
    <cellStyle name="Normal 4 5 2 4 7" xfId="23998" xr:uid="{00000000-0005-0000-0000-000054550000}"/>
    <cellStyle name="Normal 4 5 2 4 7 2" xfId="46432" xr:uid="{00000000-0005-0000-0000-0000C6B30000}"/>
    <cellStyle name="Normal 4 5 2 4 8" xfId="28913" xr:uid="{00000000-0005-0000-0000-0000AFB30000}"/>
    <cellStyle name="Normal 4 5 2 5" xfId="3871" xr:uid="{00000000-0005-0000-0000-000055550000}"/>
    <cellStyle name="Normal 4 5 2 5 2" xfId="3872" xr:uid="{00000000-0005-0000-0000-000056550000}"/>
    <cellStyle name="Normal 4 5 2 5 2 2" xfId="7272" xr:uid="{00000000-0005-0000-0000-000057550000}"/>
    <cellStyle name="Normal 4 5 2 5 2 2 2" xfId="23999" xr:uid="{00000000-0005-0000-0000-000058550000}"/>
    <cellStyle name="Normal 4 5 2 5 2 2 2 2" xfId="46433" xr:uid="{00000000-0005-0000-0000-0000CAB30000}"/>
    <cellStyle name="Normal 4 5 2 5 2 2 3" xfId="24000" xr:uid="{00000000-0005-0000-0000-000059550000}"/>
    <cellStyle name="Normal 4 5 2 5 2 2 3 2" xfId="46434" xr:uid="{00000000-0005-0000-0000-0000CBB30000}"/>
    <cellStyle name="Normal 4 5 2 5 2 2 4" xfId="24001" xr:uid="{00000000-0005-0000-0000-00005A550000}"/>
    <cellStyle name="Normal 4 5 2 5 2 2 4 2" xfId="46435" xr:uid="{00000000-0005-0000-0000-0000CCB30000}"/>
    <cellStyle name="Normal 4 5 2 5 2 2 5" xfId="30748" xr:uid="{00000000-0005-0000-0000-0000C9B30000}"/>
    <cellStyle name="Normal 4 5 2 5 2 3" xfId="9871" xr:uid="{00000000-0005-0000-0000-00005B550000}"/>
    <cellStyle name="Normal 4 5 2 5 2 3 2" xfId="32520" xr:uid="{00000000-0005-0000-0000-0000CDB30000}"/>
    <cellStyle name="Normal 4 5 2 5 2 4" xfId="24002" xr:uid="{00000000-0005-0000-0000-00005C550000}"/>
    <cellStyle name="Normal 4 5 2 5 2 4 2" xfId="46436" xr:uid="{00000000-0005-0000-0000-0000CEB30000}"/>
    <cellStyle name="Normal 4 5 2 5 2 5" xfId="24003" xr:uid="{00000000-0005-0000-0000-00005D550000}"/>
    <cellStyle name="Normal 4 5 2 5 2 5 2" xfId="46437" xr:uid="{00000000-0005-0000-0000-0000CFB30000}"/>
    <cellStyle name="Normal 4 5 2 5 2 6" xfId="28916" xr:uid="{00000000-0005-0000-0000-0000C8B30000}"/>
    <cellStyle name="Normal 4 5 2 5 3" xfId="7271" xr:uid="{00000000-0005-0000-0000-00005E550000}"/>
    <cellStyle name="Normal 4 5 2 5 3 2" xfId="24004" xr:uid="{00000000-0005-0000-0000-00005F550000}"/>
    <cellStyle name="Normal 4 5 2 5 3 2 2" xfId="46438" xr:uid="{00000000-0005-0000-0000-0000D1B30000}"/>
    <cellStyle name="Normal 4 5 2 5 3 3" xfId="24005" xr:uid="{00000000-0005-0000-0000-000060550000}"/>
    <cellStyle name="Normal 4 5 2 5 3 3 2" xfId="46439" xr:uid="{00000000-0005-0000-0000-0000D2B30000}"/>
    <cellStyle name="Normal 4 5 2 5 3 4" xfId="24006" xr:uid="{00000000-0005-0000-0000-000061550000}"/>
    <cellStyle name="Normal 4 5 2 5 3 4 2" xfId="46440" xr:uid="{00000000-0005-0000-0000-0000D3B30000}"/>
    <cellStyle name="Normal 4 5 2 5 3 5" xfId="30747" xr:uid="{00000000-0005-0000-0000-0000D0B30000}"/>
    <cellStyle name="Normal 4 5 2 5 4" xfId="9870" xr:uid="{00000000-0005-0000-0000-000062550000}"/>
    <cellStyle name="Normal 4 5 2 5 4 2" xfId="24007" xr:uid="{00000000-0005-0000-0000-000063550000}"/>
    <cellStyle name="Normal 4 5 2 5 4 2 2" xfId="46441" xr:uid="{00000000-0005-0000-0000-0000D5B30000}"/>
    <cellStyle name="Normal 4 5 2 5 4 3" xfId="24008" xr:uid="{00000000-0005-0000-0000-000064550000}"/>
    <cellStyle name="Normal 4 5 2 5 4 3 2" xfId="46442" xr:uid="{00000000-0005-0000-0000-0000D6B30000}"/>
    <cellStyle name="Normal 4 5 2 5 4 4" xfId="24009" xr:uid="{00000000-0005-0000-0000-000065550000}"/>
    <cellStyle name="Normal 4 5 2 5 4 4 2" xfId="46443" xr:uid="{00000000-0005-0000-0000-0000D7B30000}"/>
    <cellStyle name="Normal 4 5 2 5 4 5" xfId="32519" xr:uid="{00000000-0005-0000-0000-0000D4B30000}"/>
    <cellStyle name="Normal 4 5 2 5 5" xfId="24010" xr:uid="{00000000-0005-0000-0000-000066550000}"/>
    <cellStyle name="Normal 4 5 2 5 5 2" xfId="46444" xr:uid="{00000000-0005-0000-0000-0000D8B30000}"/>
    <cellStyle name="Normal 4 5 2 5 6" xfId="24011" xr:uid="{00000000-0005-0000-0000-000067550000}"/>
    <cellStyle name="Normal 4 5 2 5 6 2" xfId="46445" xr:uid="{00000000-0005-0000-0000-0000D9B30000}"/>
    <cellStyle name="Normal 4 5 2 5 7" xfId="24012" xr:uid="{00000000-0005-0000-0000-000068550000}"/>
    <cellStyle name="Normal 4 5 2 5 7 2" xfId="46446" xr:uid="{00000000-0005-0000-0000-0000DAB30000}"/>
    <cellStyle name="Normal 4 5 2 5 8" xfId="28915" xr:uid="{00000000-0005-0000-0000-0000C7B30000}"/>
    <cellStyle name="Normal 4 5 2 6" xfId="3873" xr:uid="{00000000-0005-0000-0000-000069550000}"/>
    <cellStyle name="Normal 4 5 2 6 2" xfId="3874" xr:uid="{00000000-0005-0000-0000-00006A550000}"/>
    <cellStyle name="Normal 4 5 2 6 2 2" xfId="7274" xr:uid="{00000000-0005-0000-0000-00006B550000}"/>
    <cellStyle name="Normal 4 5 2 6 2 2 2" xfId="24013" xr:uid="{00000000-0005-0000-0000-00006C550000}"/>
    <cellStyle name="Normal 4 5 2 6 2 2 2 2" xfId="46447" xr:uid="{00000000-0005-0000-0000-0000DEB30000}"/>
    <cellStyle name="Normal 4 5 2 6 2 2 3" xfId="24014" xr:uid="{00000000-0005-0000-0000-00006D550000}"/>
    <cellStyle name="Normal 4 5 2 6 2 2 3 2" xfId="46448" xr:uid="{00000000-0005-0000-0000-0000DFB30000}"/>
    <cellStyle name="Normal 4 5 2 6 2 2 4" xfId="24015" xr:uid="{00000000-0005-0000-0000-00006E550000}"/>
    <cellStyle name="Normal 4 5 2 6 2 2 4 2" xfId="46449" xr:uid="{00000000-0005-0000-0000-0000E0B30000}"/>
    <cellStyle name="Normal 4 5 2 6 2 2 5" xfId="30750" xr:uid="{00000000-0005-0000-0000-0000DDB30000}"/>
    <cellStyle name="Normal 4 5 2 6 2 3" xfId="9873" xr:uid="{00000000-0005-0000-0000-00006F550000}"/>
    <cellStyle name="Normal 4 5 2 6 2 3 2" xfId="32522" xr:uid="{00000000-0005-0000-0000-0000E1B30000}"/>
    <cellStyle name="Normal 4 5 2 6 2 4" xfId="24016" xr:uid="{00000000-0005-0000-0000-000070550000}"/>
    <cellStyle name="Normal 4 5 2 6 2 4 2" xfId="46450" xr:uid="{00000000-0005-0000-0000-0000E2B30000}"/>
    <cellStyle name="Normal 4 5 2 6 2 5" xfId="24017" xr:uid="{00000000-0005-0000-0000-000071550000}"/>
    <cellStyle name="Normal 4 5 2 6 2 5 2" xfId="46451" xr:uid="{00000000-0005-0000-0000-0000E3B30000}"/>
    <cellStyle name="Normal 4 5 2 6 2 6" xfId="28918" xr:uid="{00000000-0005-0000-0000-0000DCB30000}"/>
    <cellStyle name="Normal 4 5 2 6 3" xfId="7273" xr:uid="{00000000-0005-0000-0000-000072550000}"/>
    <cellStyle name="Normal 4 5 2 6 3 2" xfId="24018" xr:uid="{00000000-0005-0000-0000-000073550000}"/>
    <cellStyle name="Normal 4 5 2 6 3 2 2" xfId="46452" xr:uid="{00000000-0005-0000-0000-0000E5B30000}"/>
    <cellStyle name="Normal 4 5 2 6 3 3" xfId="24019" xr:uid="{00000000-0005-0000-0000-000074550000}"/>
    <cellStyle name="Normal 4 5 2 6 3 3 2" xfId="46453" xr:uid="{00000000-0005-0000-0000-0000E6B30000}"/>
    <cellStyle name="Normal 4 5 2 6 3 4" xfId="24020" xr:uid="{00000000-0005-0000-0000-000075550000}"/>
    <cellStyle name="Normal 4 5 2 6 3 4 2" xfId="46454" xr:uid="{00000000-0005-0000-0000-0000E7B30000}"/>
    <cellStyle name="Normal 4 5 2 6 3 5" xfId="30749" xr:uid="{00000000-0005-0000-0000-0000E4B30000}"/>
    <cellStyle name="Normal 4 5 2 6 4" xfId="9872" xr:uid="{00000000-0005-0000-0000-000076550000}"/>
    <cellStyle name="Normal 4 5 2 6 4 2" xfId="32521" xr:uid="{00000000-0005-0000-0000-0000E8B30000}"/>
    <cellStyle name="Normal 4 5 2 6 5" xfId="24021" xr:uid="{00000000-0005-0000-0000-000077550000}"/>
    <cellStyle name="Normal 4 5 2 6 5 2" xfId="46455" xr:uid="{00000000-0005-0000-0000-0000E9B30000}"/>
    <cellStyle name="Normal 4 5 2 6 6" xfId="24022" xr:uid="{00000000-0005-0000-0000-000078550000}"/>
    <cellStyle name="Normal 4 5 2 6 6 2" xfId="46456" xr:uid="{00000000-0005-0000-0000-0000EAB30000}"/>
    <cellStyle name="Normal 4 5 2 6 7" xfId="28917" xr:uid="{00000000-0005-0000-0000-0000DBB30000}"/>
    <cellStyle name="Normal 4 5 2 7" xfId="3875" xr:uid="{00000000-0005-0000-0000-000079550000}"/>
    <cellStyle name="Normal 4 5 2 7 2" xfId="7275" xr:uid="{00000000-0005-0000-0000-00007A550000}"/>
    <cellStyle name="Normal 4 5 2 7 2 2" xfId="24023" xr:uid="{00000000-0005-0000-0000-00007B550000}"/>
    <cellStyle name="Normal 4 5 2 7 2 2 2" xfId="46457" xr:uid="{00000000-0005-0000-0000-0000EDB30000}"/>
    <cellStyle name="Normal 4 5 2 7 2 3" xfId="24024" xr:uid="{00000000-0005-0000-0000-00007C550000}"/>
    <cellStyle name="Normal 4 5 2 7 2 3 2" xfId="46458" xr:uid="{00000000-0005-0000-0000-0000EEB30000}"/>
    <cellStyle name="Normal 4 5 2 7 2 4" xfId="24025" xr:uid="{00000000-0005-0000-0000-00007D550000}"/>
    <cellStyle name="Normal 4 5 2 7 2 4 2" xfId="46459" xr:uid="{00000000-0005-0000-0000-0000EFB30000}"/>
    <cellStyle name="Normal 4 5 2 7 2 5" xfId="30751" xr:uid="{00000000-0005-0000-0000-0000ECB30000}"/>
    <cellStyle name="Normal 4 5 2 7 3" xfId="9874" xr:uid="{00000000-0005-0000-0000-00007E550000}"/>
    <cellStyle name="Normal 4 5 2 7 3 2" xfId="32523" xr:uid="{00000000-0005-0000-0000-0000F0B30000}"/>
    <cellStyle name="Normal 4 5 2 7 4" xfId="24026" xr:uid="{00000000-0005-0000-0000-00007F550000}"/>
    <cellStyle name="Normal 4 5 2 7 4 2" xfId="46460" xr:uid="{00000000-0005-0000-0000-0000F1B30000}"/>
    <cellStyle name="Normal 4 5 2 7 5" xfId="24027" xr:uid="{00000000-0005-0000-0000-000080550000}"/>
    <cellStyle name="Normal 4 5 2 7 5 2" xfId="46461" xr:uid="{00000000-0005-0000-0000-0000F2B30000}"/>
    <cellStyle name="Normal 4 5 2 7 6" xfId="28919" xr:uid="{00000000-0005-0000-0000-0000EBB30000}"/>
    <cellStyle name="Normal 4 5 2 8" xfId="3876" xr:uid="{00000000-0005-0000-0000-000081550000}"/>
    <cellStyle name="Normal 4 5 2 8 2" xfId="7276" xr:uid="{00000000-0005-0000-0000-000082550000}"/>
    <cellStyle name="Normal 4 5 2 8 2 2" xfId="24028" xr:uid="{00000000-0005-0000-0000-000083550000}"/>
    <cellStyle name="Normal 4 5 2 8 2 2 2" xfId="46462" xr:uid="{00000000-0005-0000-0000-0000F5B30000}"/>
    <cellStyle name="Normal 4 5 2 8 2 3" xfId="24029" xr:uid="{00000000-0005-0000-0000-000084550000}"/>
    <cellStyle name="Normal 4 5 2 8 2 3 2" xfId="46463" xr:uid="{00000000-0005-0000-0000-0000F6B30000}"/>
    <cellStyle name="Normal 4 5 2 8 2 4" xfId="24030" xr:uid="{00000000-0005-0000-0000-000085550000}"/>
    <cellStyle name="Normal 4 5 2 8 2 4 2" xfId="46464" xr:uid="{00000000-0005-0000-0000-0000F7B30000}"/>
    <cellStyle name="Normal 4 5 2 8 2 5" xfId="30752" xr:uid="{00000000-0005-0000-0000-0000F4B30000}"/>
    <cellStyle name="Normal 4 5 2 8 3" xfId="9875" xr:uid="{00000000-0005-0000-0000-000086550000}"/>
    <cellStyle name="Normal 4 5 2 8 3 2" xfId="32524" xr:uid="{00000000-0005-0000-0000-0000F8B30000}"/>
    <cellStyle name="Normal 4 5 2 8 4" xfId="24031" xr:uid="{00000000-0005-0000-0000-000087550000}"/>
    <cellStyle name="Normal 4 5 2 8 4 2" xfId="46465" xr:uid="{00000000-0005-0000-0000-0000F9B30000}"/>
    <cellStyle name="Normal 4 5 2 8 5" xfId="24032" xr:uid="{00000000-0005-0000-0000-000088550000}"/>
    <cellStyle name="Normal 4 5 2 8 5 2" xfId="46466" xr:uid="{00000000-0005-0000-0000-0000FAB30000}"/>
    <cellStyle name="Normal 4 5 2 8 6" xfId="28920" xr:uid="{00000000-0005-0000-0000-0000F3B30000}"/>
    <cellStyle name="Normal 4 5 2 9" xfId="7259" xr:uid="{00000000-0005-0000-0000-000089550000}"/>
    <cellStyle name="Normal 4 5 2 9 2" xfId="24033" xr:uid="{00000000-0005-0000-0000-00008A550000}"/>
    <cellStyle name="Normal 4 5 2 9 2 2" xfId="46467" xr:uid="{00000000-0005-0000-0000-0000FCB30000}"/>
    <cellStyle name="Normal 4 5 2 9 3" xfId="24034" xr:uid="{00000000-0005-0000-0000-00008B550000}"/>
    <cellStyle name="Normal 4 5 2 9 3 2" xfId="46468" xr:uid="{00000000-0005-0000-0000-0000FDB30000}"/>
    <cellStyle name="Normal 4 5 2 9 4" xfId="24035" xr:uid="{00000000-0005-0000-0000-00008C550000}"/>
    <cellStyle name="Normal 4 5 2 9 4 2" xfId="46469" xr:uid="{00000000-0005-0000-0000-0000FEB30000}"/>
    <cellStyle name="Normal 4 5 2 9 5" xfId="30735" xr:uid="{00000000-0005-0000-0000-0000FBB30000}"/>
    <cellStyle name="Normal 4 5 3" xfId="3877" xr:uid="{00000000-0005-0000-0000-00008D550000}"/>
    <cellStyle name="Normal 4 5 3 10" xfId="24036" xr:uid="{00000000-0005-0000-0000-00008E550000}"/>
    <cellStyle name="Normal 4 5 3 10 2" xfId="46470" xr:uid="{00000000-0005-0000-0000-000000B40000}"/>
    <cellStyle name="Normal 4 5 3 11" xfId="28921" xr:uid="{00000000-0005-0000-0000-0000FFB30000}"/>
    <cellStyle name="Normal 4 5 3 2" xfId="3878" xr:uid="{00000000-0005-0000-0000-00008F550000}"/>
    <cellStyle name="Normal 4 5 3 2 2" xfId="3879" xr:uid="{00000000-0005-0000-0000-000090550000}"/>
    <cellStyle name="Normal 4 5 3 2 2 2" xfId="7279" xr:uid="{00000000-0005-0000-0000-000091550000}"/>
    <cellStyle name="Normal 4 5 3 2 2 2 2" xfId="24037" xr:uid="{00000000-0005-0000-0000-000092550000}"/>
    <cellStyle name="Normal 4 5 3 2 2 2 2 2" xfId="46471" xr:uid="{00000000-0005-0000-0000-000004B40000}"/>
    <cellStyle name="Normal 4 5 3 2 2 2 3" xfId="24038" xr:uid="{00000000-0005-0000-0000-000093550000}"/>
    <cellStyle name="Normal 4 5 3 2 2 2 3 2" xfId="46472" xr:uid="{00000000-0005-0000-0000-000005B40000}"/>
    <cellStyle name="Normal 4 5 3 2 2 2 4" xfId="24039" xr:uid="{00000000-0005-0000-0000-000094550000}"/>
    <cellStyle name="Normal 4 5 3 2 2 2 4 2" xfId="46473" xr:uid="{00000000-0005-0000-0000-000006B40000}"/>
    <cellStyle name="Normal 4 5 3 2 2 2 5" xfId="30755" xr:uid="{00000000-0005-0000-0000-000003B40000}"/>
    <cellStyle name="Normal 4 5 3 2 2 3" xfId="9878" xr:uid="{00000000-0005-0000-0000-000095550000}"/>
    <cellStyle name="Normal 4 5 3 2 2 3 2" xfId="32527" xr:uid="{00000000-0005-0000-0000-000007B40000}"/>
    <cellStyle name="Normal 4 5 3 2 2 4" xfId="24040" xr:uid="{00000000-0005-0000-0000-000096550000}"/>
    <cellStyle name="Normal 4 5 3 2 2 4 2" xfId="46474" xr:uid="{00000000-0005-0000-0000-000008B40000}"/>
    <cellStyle name="Normal 4 5 3 2 2 5" xfId="24041" xr:uid="{00000000-0005-0000-0000-000097550000}"/>
    <cellStyle name="Normal 4 5 3 2 2 5 2" xfId="46475" xr:uid="{00000000-0005-0000-0000-000009B40000}"/>
    <cellStyle name="Normal 4 5 3 2 2 6" xfId="28923" xr:uid="{00000000-0005-0000-0000-000002B40000}"/>
    <cellStyle name="Normal 4 5 3 2 3" xfId="7278" xr:uid="{00000000-0005-0000-0000-000098550000}"/>
    <cellStyle name="Normal 4 5 3 2 3 2" xfId="24042" xr:uid="{00000000-0005-0000-0000-000099550000}"/>
    <cellStyle name="Normal 4 5 3 2 3 2 2" xfId="46476" xr:uid="{00000000-0005-0000-0000-00000BB40000}"/>
    <cellStyle name="Normal 4 5 3 2 3 3" xfId="24043" xr:uid="{00000000-0005-0000-0000-00009A550000}"/>
    <cellStyle name="Normal 4 5 3 2 3 3 2" xfId="46477" xr:uid="{00000000-0005-0000-0000-00000CB40000}"/>
    <cellStyle name="Normal 4 5 3 2 3 4" xfId="24044" xr:uid="{00000000-0005-0000-0000-00009B550000}"/>
    <cellStyle name="Normal 4 5 3 2 3 4 2" xfId="46478" xr:uid="{00000000-0005-0000-0000-00000DB40000}"/>
    <cellStyle name="Normal 4 5 3 2 3 5" xfId="30754" xr:uid="{00000000-0005-0000-0000-00000AB40000}"/>
    <cellStyle name="Normal 4 5 3 2 4" xfId="9877" xr:uid="{00000000-0005-0000-0000-00009C550000}"/>
    <cellStyle name="Normal 4 5 3 2 4 2" xfId="24045" xr:uid="{00000000-0005-0000-0000-00009D550000}"/>
    <cellStyle name="Normal 4 5 3 2 4 2 2" xfId="46479" xr:uid="{00000000-0005-0000-0000-00000FB40000}"/>
    <cellStyle name="Normal 4 5 3 2 4 3" xfId="24046" xr:uid="{00000000-0005-0000-0000-00009E550000}"/>
    <cellStyle name="Normal 4 5 3 2 4 3 2" xfId="46480" xr:uid="{00000000-0005-0000-0000-000010B40000}"/>
    <cellStyle name="Normal 4 5 3 2 4 4" xfId="24047" xr:uid="{00000000-0005-0000-0000-00009F550000}"/>
    <cellStyle name="Normal 4 5 3 2 4 4 2" xfId="46481" xr:uid="{00000000-0005-0000-0000-000011B40000}"/>
    <cellStyle name="Normal 4 5 3 2 4 5" xfId="32526" xr:uid="{00000000-0005-0000-0000-00000EB40000}"/>
    <cellStyle name="Normal 4 5 3 2 5" xfId="24048" xr:uid="{00000000-0005-0000-0000-0000A0550000}"/>
    <cellStyle name="Normal 4 5 3 2 5 2" xfId="46482" xr:uid="{00000000-0005-0000-0000-000012B40000}"/>
    <cellStyle name="Normal 4 5 3 2 6" xfId="24049" xr:uid="{00000000-0005-0000-0000-0000A1550000}"/>
    <cellStyle name="Normal 4 5 3 2 6 2" xfId="46483" xr:uid="{00000000-0005-0000-0000-000013B40000}"/>
    <cellStyle name="Normal 4 5 3 2 7" xfId="24050" xr:uid="{00000000-0005-0000-0000-0000A2550000}"/>
    <cellStyle name="Normal 4 5 3 2 7 2" xfId="46484" xr:uid="{00000000-0005-0000-0000-000014B40000}"/>
    <cellStyle name="Normal 4 5 3 2 8" xfId="28922" xr:uid="{00000000-0005-0000-0000-000001B40000}"/>
    <cellStyle name="Normal 4 5 3 3" xfId="3880" xr:uid="{00000000-0005-0000-0000-0000A3550000}"/>
    <cellStyle name="Normal 4 5 3 3 2" xfId="3881" xr:uid="{00000000-0005-0000-0000-0000A4550000}"/>
    <cellStyle name="Normal 4 5 3 3 2 2" xfId="7281" xr:uid="{00000000-0005-0000-0000-0000A5550000}"/>
    <cellStyle name="Normal 4 5 3 3 2 2 2" xfId="24051" xr:uid="{00000000-0005-0000-0000-0000A6550000}"/>
    <cellStyle name="Normal 4 5 3 3 2 2 2 2" xfId="46485" xr:uid="{00000000-0005-0000-0000-000018B40000}"/>
    <cellStyle name="Normal 4 5 3 3 2 2 3" xfId="24052" xr:uid="{00000000-0005-0000-0000-0000A7550000}"/>
    <cellStyle name="Normal 4 5 3 3 2 2 3 2" xfId="46486" xr:uid="{00000000-0005-0000-0000-000019B40000}"/>
    <cellStyle name="Normal 4 5 3 3 2 2 4" xfId="24053" xr:uid="{00000000-0005-0000-0000-0000A8550000}"/>
    <cellStyle name="Normal 4 5 3 3 2 2 4 2" xfId="46487" xr:uid="{00000000-0005-0000-0000-00001AB40000}"/>
    <cellStyle name="Normal 4 5 3 3 2 2 5" xfId="30757" xr:uid="{00000000-0005-0000-0000-000017B40000}"/>
    <cellStyle name="Normal 4 5 3 3 2 3" xfId="9880" xr:uid="{00000000-0005-0000-0000-0000A9550000}"/>
    <cellStyle name="Normal 4 5 3 3 2 3 2" xfId="32529" xr:uid="{00000000-0005-0000-0000-00001BB40000}"/>
    <cellStyle name="Normal 4 5 3 3 2 4" xfId="24054" xr:uid="{00000000-0005-0000-0000-0000AA550000}"/>
    <cellStyle name="Normal 4 5 3 3 2 4 2" xfId="46488" xr:uid="{00000000-0005-0000-0000-00001CB40000}"/>
    <cellStyle name="Normal 4 5 3 3 2 5" xfId="24055" xr:uid="{00000000-0005-0000-0000-0000AB550000}"/>
    <cellStyle name="Normal 4 5 3 3 2 5 2" xfId="46489" xr:uid="{00000000-0005-0000-0000-00001DB40000}"/>
    <cellStyle name="Normal 4 5 3 3 2 6" xfId="28925" xr:uid="{00000000-0005-0000-0000-000016B40000}"/>
    <cellStyle name="Normal 4 5 3 3 3" xfId="7280" xr:uid="{00000000-0005-0000-0000-0000AC550000}"/>
    <cellStyle name="Normal 4 5 3 3 3 2" xfId="24056" xr:uid="{00000000-0005-0000-0000-0000AD550000}"/>
    <cellStyle name="Normal 4 5 3 3 3 2 2" xfId="46490" xr:uid="{00000000-0005-0000-0000-00001FB40000}"/>
    <cellStyle name="Normal 4 5 3 3 3 3" xfId="24057" xr:uid="{00000000-0005-0000-0000-0000AE550000}"/>
    <cellStyle name="Normal 4 5 3 3 3 3 2" xfId="46491" xr:uid="{00000000-0005-0000-0000-000020B40000}"/>
    <cellStyle name="Normal 4 5 3 3 3 4" xfId="24058" xr:uid="{00000000-0005-0000-0000-0000AF550000}"/>
    <cellStyle name="Normal 4 5 3 3 3 4 2" xfId="46492" xr:uid="{00000000-0005-0000-0000-000021B40000}"/>
    <cellStyle name="Normal 4 5 3 3 3 5" xfId="30756" xr:uid="{00000000-0005-0000-0000-00001EB40000}"/>
    <cellStyle name="Normal 4 5 3 3 4" xfId="9879" xr:uid="{00000000-0005-0000-0000-0000B0550000}"/>
    <cellStyle name="Normal 4 5 3 3 4 2" xfId="32528" xr:uid="{00000000-0005-0000-0000-000022B40000}"/>
    <cellStyle name="Normal 4 5 3 3 5" xfId="24059" xr:uid="{00000000-0005-0000-0000-0000B1550000}"/>
    <cellStyle name="Normal 4 5 3 3 5 2" xfId="46493" xr:uid="{00000000-0005-0000-0000-000023B40000}"/>
    <cellStyle name="Normal 4 5 3 3 6" xfId="24060" xr:uid="{00000000-0005-0000-0000-0000B2550000}"/>
    <cellStyle name="Normal 4 5 3 3 6 2" xfId="46494" xr:uid="{00000000-0005-0000-0000-000024B40000}"/>
    <cellStyle name="Normal 4 5 3 3 7" xfId="28924" xr:uid="{00000000-0005-0000-0000-000015B40000}"/>
    <cellStyle name="Normal 4 5 3 4" xfId="3882" xr:uid="{00000000-0005-0000-0000-0000B3550000}"/>
    <cellStyle name="Normal 4 5 3 4 2" xfId="7282" xr:uid="{00000000-0005-0000-0000-0000B4550000}"/>
    <cellStyle name="Normal 4 5 3 4 2 2" xfId="24061" xr:uid="{00000000-0005-0000-0000-0000B5550000}"/>
    <cellStyle name="Normal 4 5 3 4 2 2 2" xfId="46495" xr:uid="{00000000-0005-0000-0000-000027B40000}"/>
    <cellStyle name="Normal 4 5 3 4 2 3" xfId="24062" xr:uid="{00000000-0005-0000-0000-0000B6550000}"/>
    <cellStyle name="Normal 4 5 3 4 2 3 2" xfId="46496" xr:uid="{00000000-0005-0000-0000-000028B40000}"/>
    <cellStyle name="Normal 4 5 3 4 2 4" xfId="24063" xr:uid="{00000000-0005-0000-0000-0000B7550000}"/>
    <cellStyle name="Normal 4 5 3 4 2 4 2" xfId="46497" xr:uid="{00000000-0005-0000-0000-000029B40000}"/>
    <cellStyle name="Normal 4 5 3 4 2 5" xfId="30758" xr:uid="{00000000-0005-0000-0000-000026B40000}"/>
    <cellStyle name="Normal 4 5 3 4 3" xfId="9881" xr:uid="{00000000-0005-0000-0000-0000B8550000}"/>
    <cellStyle name="Normal 4 5 3 4 3 2" xfId="32530" xr:uid="{00000000-0005-0000-0000-00002AB40000}"/>
    <cellStyle name="Normal 4 5 3 4 4" xfId="24064" xr:uid="{00000000-0005-0000-0000-0000B9550000}"/>
    <cellStyle name="Normal 4 5 3 4 4 2" xfId="46498" xr:uid="{00000000-0005-0000-0000-00002BB40000}"/>
    <cellStyle name="Normal 4 5 3 4 5" xfId="24065" xr:uid="{00000000-0005-0000-0000-0000BA550000}"/>
    <cellStyle name="Normal 4 5 3 4 5 2" xfId="46499" xr:uid="{00000000-0005-0000-0000-00002CB40000}"/>
    <cellStyle name="Normal 4 5 3 4 6" xfId="28926" xr:uid="{00000000-0005-0000-0000-000025B40000}"/>
    <cellStyle name="Normal 4 5 3 5" xfId="3883" xr:uid="{00000000-0005-0000-0000-0000BB550000}"/>
    <cellStyle name="Normal 4 5 3 5 2" xfId="7283" xr:uid="{00000000-0005-0000-0000-0000BC550000}"/>
    <cellStyle name="Normal 4 5 3 5 2 2" xfId="24066" xr:uid="{00000000-0005-0000-0000-0000BD550000}"/>
    <cellStyle name="Normal 4 5 3 5 2 2 2" xfId="46500" xr:uid="{00000000-0005-0000-0000-00002FB40000}"/>
    <cellStyle name="Normal 4 5 3 5 2 3" xfId="24067" xr:uid="{00000000-0005-0000-0000-0000BE550000}"/>
    <cellStyle name="Normal 4 5 3 5 2 3 2" xfId="46501" xr:uid="{00000000-0005-0000-0000-000030B40000}"/>
    <cellStyle name="Normal 4 5 3 5 2 4" xfId="24068" xr:uid="{00000000-0005-0000-0000-0000BF550000}"/>
    <cellStyle name="Normal 4 5 3 5 2 4 2" xfId="46502" xr:uid="{00000000-0005-0000-0000-000031B40000}"/>
    <cellStyle name="Normal 4 5 3 5 2 5" xfId="30759" xr:uid="{00000000-0005-0000-0000-00002EB40000}"/>
    <cellStyle name="Normal 4 5 3 5 3" xfId="9882" xr:uid="{00000000-0005-0000-0000-0000C0550000}"/>
    <cellStyle name="Normal 4 5 3 5 3 2" xfId="32531" xr:uid="{00000000-0005-0000-0000-000032B40000}"/>
    <cellStyle name="Normal 4 5 3 5 4" xfId="24069" xr:uid="{00000000-0005-0000-0000-0000C1550000}"/>
    <cellStyle name="Normal 4 5 3 5 4 2" xfId="46503" xr:uid="{00000000-0005-0000-0000-000033B40000}"/>
    <cellStyle name="Normal 4 5 3 5 5" xfId="24070" xr:uid="{00000000-0005-0000-0000-0000C2550000}"/>
    <cellStyle name="Normal 4 5 3 5 5 2" xfId="46504" xr:uid="{00000000-0005-0000-0000-000034B40000}"/>
    <cellStyle name="Normal 4 5 3 5 6" xfId="28927" xr:uid="{00000000-0005-0000-0000-00002DB40000}"/>
    <cellStyle name="Normal 4 5 3 6" xfId="7277" xr:uid="{00000000-0005-0000-0000-0000C3550000}"/>
    <cellStyle name="Normal 4 5 3 6 2" xfId="24071" xr:uid="{00000000-0005-0000-0000-0000C4550000}"/>
    <cellStyle name="Normal 4 5 3 6 2 2" xfId="46505" xr:uid="{00000000-0005-0000-0000-000036B40000}"/>
    <cellStyle name="Normal 4 5 3 6 3" xfId="24072" xr:uid="{00000000-0005-0000-0000-0000C5550000}"/>
    <cellStyle name="Normal 4 5 3 6 3 2" xfId="46506" xr:uid="{00000000-0005-0000-0000-000037B40000}"/>
    <cellStyle name="Normal 4 5 3 6 4" xfId="24073" xr:uid="{00000000-0005-0000-0000-0000C6550000}"/>
    <cellStyle name="Normal 4 5 3 6 4 2" xfId="46507" xr:uid="{00000000-0005-0000-0000-000038B40000}"/>
    <cellStyle name="Normal 4 5 3 6 5" xfId="30753" xr:uid="{00000000-0005-0000-0000-000035B40000}"/>
    <cellStyle name="Normal 4 5 3 7" xfId="9876" xr:uid="{00000000-0005-0000-0000-0000C7550000}"/>
    <cellStyle name="Normal 4 5 3 7 2" xfId="24074" xr:uid="{00000000-0005-0000-0000-0000C8550000}"/>
    <cellStyle name="Normal 4 5 3 7 2 2" xfId="46508" xr:uid="{00000000-0005-0000-0000-00003AB40000}"/>
    <cellStyle name="Normal 4 5 3 7 3" xfId="24075" xr:uid="{00000000-0005-0000-0000-0000C9550000}"/>
    <cellStyle name="Normal 4 5 3 7 3 2" xfId="46509" xr:uid="{00000000-0005-0000-0000-00003BB40000}"/>
    <cellStyle name="Normal 4 5 3 7 4" xfId="24076" xr:uid="{00000000-0005-0000-0000-0000CA550000}"/>
    <cellStyle name="Normal 4 5 3 7 4 2" xfId="46510" xr:uid="{00000000-0005-0000-0000-00003CB40000}"/>
    <cellStyle name="Normal 4 5 3 7 5" xfId="32525" xr:uid="{00000000-0005-0000-0000-000039B40000}"/>
    <cellStyle name="Normal 4 5 3 8" xfId="24077" xr:uid="{00000000-0005-0000-0000-0000CB550000}"/>
    <cellStyle name="Normal 4 5 3 8 2" xfId="46511" xr:uid="{00000000-0005-0000-0000-00003DB40000}"/>
    <cellStyle name="Normal 4 5 3 9" xfId="24078" xr:uid="{00000000-0005-0000-0000-0000CC550000}"/>
    <cellStyle name="Normal 4 5 3 9 2" xfId="46512" xr:uid="{00000000-0005-0000-0000-00003EB40000}"/>
    <cellStyle name="Normal 4 5 4" xfId="3884" xr:uid="{00000000-0005-0000-0000-0000CD550000}"/>
    <cellStyle name="Normal 4 5 4 10" xfId="24079" xr:uid="{00000000-0005-0000-0000-0000CE550000}"/>
    <cellStyle name="Normal 4 5 4 10 2" xfId="46513" xr:uid="{00000000-0005-0000-0000-000040B40000}"/>
    <cellStyle name="Normal 4 5 4 11" xfId="28928" xr:uid="{00000000-0005-0000-0000-00003FB40000}"/>
    <cellStyle name="Normal 4 5 4 2" xfId="3885" xr:uid="{00000000-0005-0000-0000-0000CF550000}"/>
    <cellStyle name="Normal 4 5 4 2 2" xfId="3886" xr:uid="{00000000-0005-0000-0000-0000D0550000}"/>
    <cellStyle name="Normal 4 5 4 2 2 2" xfId="7286" xr:uid="{00000000-0005-0000-0000-0000D1550000}"/>
    <cellStyle name="Normal 4 5 4 2 2 2 2" xfId="24080" xr:uid="{00000000-0005-0000-0000-0000D2550000}"/>
    <cellStyle name="Normal 4 5 4 2 2 2 2 2" xfId="46514" xr:uid="{00000000-0005-0000-0000-000044B40000}"/>
    <cellStyle name="Normal 4 5 4 2 2 2 3" xfId="24081" xr:uid="{00000000-0005-0000-0000-0000D3550000}"/>
    <cellStyle name="Normal 4 5 4 2 2 2 3 2" xfId="46515" xr:uid="{00000000-0005-0000-0000-000045B40000}"/>
    <cellStyle name="Normal 4 5 4 2 2 2 4" xfId="24082" xr:uid="{00000000-0005-0000-0000-0000D4550000}"/>
    <cellStyle name="Normal 4 5 4 2 2 2 4 2" xfId="46516" xr:uid="{00000000-0005-0000-0000-000046B40000}"/>
    <cellStyle name="Normal 4 5 4 2 2 2 5" xfId="30762" xr:uid="{00000000-0005-0000-0000-000043B40000}"/>
    <cellStyle name="Normal 4 5 4 2 2 3" xfId="9885" xr:uid="{00000000-0005-0000-0000-0000D5550000}"/>
    <cellStyle name="Normal 4 5 4 2 2 3 2" xfId="32534" xr:uid="{00000000-0005-0000-0000-000047B40000}"/>
    <cellStyle name="Normal 4 5 4 2 2 4" xfId="24083" xr:uid="{00000000-0005-0000-0000-0000D6550000}"/>
    <cellStyle name="Normal 4 5 4 2 2 4 2" xfId="46517" xr:uid="{00000000-0005-0000-0000-000048B40000}"/>
    <cellStyle name="Normal 4 5 4 2 2 5" xfId="24084" xr:uid="{00000000-0005-0000-0000-0000D7550000}"/>
    <cellStyle name="Normal 4 5 4 2 2 5 2" xfId="46518" xr:uid="{00000000-0005-0000-0000-000049B40000}"/>
    <cellStyle name="Normal 4 5 4 2 2 6" xfId="28930" xr:uid="{00000000-0005-0000-0000-000042B40000}"/>
    <cellStyle name="Normal 4 5 4 2 3" xfId="7285" xr:uid="{00000000-0005-0000-0000-0000D8550000}"/>
    <cellStyle name="Normal 4 5 4 2 3 2" xfId="24085" xr:uid="{00000000-0005-0000-0000-0000D9550000}"/>
    <cellStyle name="Normal 4 5 4 2 3 2 2" xfId="46519" xr:uid="{00000000-0005-0000-0000-00004BB40000}"/>
    <cellStyle name="Normal 4 5 4 2 3 3" xfId="24086" xr:uid="{00000000-0005-0000-0000-0000DA550000}"/>
    <cellStyle name="Normal 4 5 4 2 3 3 2" xfId="46520" xr:uid="{00000000-0005-0000-0000-00004CB40000}"/>
    <cellStyle name="Normal 4 5 4 2 3 4" xfId="24087" xr:uid="{00000000-0005-0000-0000-0000DB550000}"/>
    <cellStyle name="Normal 4 5 4 2 3 4 2" xfId="46521" xr:uid="{00000000-0005-0000-0000-00004DB40000}"/>
    <cellStyle name="Normal 4 5 4 2 3 5" xfId="30761" xr:uid="{00000000-0005-0000-0000-00004AB40000}"/>
    <cellStyle name="Normal 4 5 4 2 4" xfId="9884" xr:uid="{00000000-0005-0000-0000-0000DC550000}"/>
    <cellStyle name="Normal 4 5 4 2 4 2" xfId="24088" xr:uid="{00000000-0005-0000-0000-0000DD550000}"/>
    <cellStyle name="Normal 4 5 4 2 4 2 2" xfId="46522" xr:uid="{00000000-0005-0000-0000-00004FB40000}"/>
    <cellStyle name="Normal 4 5 4 2 4 3" xfId="24089" xr:uid="{00000000-0005-0000-0000-0000DE550000}"/>
    <cellStyle name="Normal 4 5 4 2 4 3 2" xfId="46523" xr:uid="{00000000-0005-0000-0000-000050B40000}"/>
    <cellStyle name="Normal 4 5 4 2 4 4" xfId="24090" xr:uid="{00000000-0005-0000-0000-0000DF550000}"/>
    <cellStyle name="Normal 4 5 4 2 4 4 2" xfId="46524" xr:uid="{00000000-0005-0000-0000-000051B40000}"/>
    <cellStyle name="Normal 4 5 4 2 4 5" xfId="32533" xr:uid="{00000000-0005-0000-0000-00004EB40000}"/>
    <cellStyle name="Normal 4 5 4 2 5" xfId="24091" xr:uid="{00000000-0005-0000-0000-0000E0550000}"/>
    <cellStyle name="Normal 4 5 4 2 5 2" xfId="46525" xr:uid="{00000000-0005-0000-0000-000052B40000}"/>
    <cellStyle name="Normal 4 5 4 2 6" xfId="24092" xr:uid="{00000000-0005-0000-0000-0000E1550000}"/>
    <cellStyle name="Normal 4 5 4 2 6 2" xfId="46526" xr:uid="{00000000-0005-0000-0000-000053B40000}"/>
    <cellStyle name="Normal 4 5 4 2 7" xfId="24093" xr:uid="{00000000-0005-0000-0000-0000E2550000}"/>
    <cellStyle name="Normal 4 5 4 2 7 2" xfId="46527" xr:uid="{00000000-0005-0000-0000-000054B40000}"/>
    <cellStyle name="Normal 4 5 4 2 8" xfId="28929" xr:uid="{00000000-0005-0000-0000-000041B40000}"/>
    <cellStyle name="Normal 4 5 4 3" xfId="3887" xr:uid="{00000000-0005-0000-0000-0000E3550000}"/>
    <cellStyle name="Normal 4 5 4 3 2" xfId="3888" xr:uid="{00000000-0005-0000-0000-0000E4550000}"/>
    <cellStyle name="Normal 4 5 4 3 2 2" xfId="7288" xr:uid="{00000000-0005-0000-0000-0000E5550000}"/>
    <cellStyle name="Normal 4 5 4 3 2 2 2" xfId="24094" xr:uid="{00000000-0005-0000-0000-0000E6550000}"/>
    <cellStyle name="Normal 4 5 4 3 2 2 2 2" xfId="46528" xr:uid="{00000000-0005-0000-0000-000058B40000}"/>
    <cellStyle name="Normal 4 5 4 3 2 2 3" xfId="24095" xr:uid="{00000000-0005-0000-0000-0000E7550000}"/>
    <cellStyle name="Normal 4 5 4 3 2 2 3 2" xfId="46529" xr:uid="{00000000-0005-0000-0000-000059B40000}"/>
    <cellStyle name="Normal 4 5 4 3 2 2 4" xfId="24096" xr:uid="{00000000-0005-0000-0000-0000E8550000}"/>
    <cellStyle name="Normal 4 5 4 3 2 2 4 2" xfId="46530" xr:uid="{00000000-0005-0000-0000-00005AB40000}"/>
    <cellStyle name="Normal 4 5 4 3 2 2 5" xfId="30764" xr:uid="{00000000-0005-0000-0000-000057B40000}"/>
    <cellStyle name="Normal 4 5 4 3 2 3" xfId="9887" xr:uid="{00000000-0005-0000-0000-0000E9550000}"/>
    <cellStyle name="Normal 4 5 4 3 2 3 2" xfId="32536" xr:uid="{00000000-0005-0000-0000-00005BB40000}"/>
    <cellStyle name="Normal 4 5 4 3 2 4" xfId="24097" xr:uid="{00000000-0005-0000-0000-0000EA550000}"/>
    <cellStyle name="Normal 4 5 4 3 2 4 2" xfId="46531" xr:uid="{00000000-0005-0000-0000-00005CB40000}"/>
    <cellStyle name="Normal 4 5 4 3 2 5" xfId="24098" xr:uid="{00000000-0005-0000-0000-0000EB550000}"/>
    <cellStyle name="Normal 4 5 4 3 2 5 2" xfId="46532" xr:uid="{00000000-0005-0000-0000-00005DB40000}"/>
    <cellStyle name="Normal 4 5 4 3 2 6" xfId="28932" xr:uid="{00000000-0005-0000-0000-000056B40000}"/>
    <cellStyle name="Normal 4 5 4 3 3" xfId="7287" xr:uid="{00000000-0005-0000-0000-0000EC550000}"/>
    <cellStyle name="Normal 4 5 4 3 3 2" xfId="24099" xr:uid="{00000000-0005-0000-0000-0000ED550000}"/>
    <cellStyle name="Normal 4 5 4 3 3 2 2" xfId="46533" xr:uid="{00000000-0005-0000-0000-00005FB40000}"/>
    <cellStyle name="Normal 4 5 4 3 3 3" xfId="24100" xr:uid="{00000000-0005-0000-0000-0000EE550000}"/>
    <cellStyle name="Normal 4 5 4 3 3 3 2" xfId="46534" xr:uid="{00000000-0005-0000-0000-000060B40000}"/>
    <cellStyle name="Normal 4 5 4 3 3 4" xfId="24101" xr:uid="{00000000-0005-0000-0000-0000EF550000}"/>
    <cellStyle name="Normal 4 5 4 3 3 4 2" xfId="46535" xr:uid="{00000000-0005-0000-0000-000061B40000}"/>
    <cellStyle name="Normal 4 5 4 3 3 5" xfId="30763" xr:uid="{00000000-0005-0000-0000-00005EB40000}"/>
    <cellStyle name="Normal 4 5 4 3 4" xfId="9886" xr:uid="{00000000-0005-0000-0000-0000F0550000}"/>
    <cellStyle name="Normal 4 5 4 3 4 2" xfId="32535" xr:uid="{00000000-0005-0000-0000-000062B40000}"/>
    <cellStyle name="Normal 4 5 4 3 5" xfId="24102" xr:uid="{00000000-0005-0000-0000-0000F1550000}"/>
    <cellStyle name="Normal 4 5 4 3 5 2" xfId="46536" xr:uid="{00000000-0005-0000-0000-000063B40000}"/>
    <cellStyle name="Normal 4 5 4 3 6" xfId="24103" xr:uid="{00000000-0005-0000-0000-0000F2550000}"/>
    <cellStyle name="Normal 4 5 4 3 6 2" xfId="46537" xr:uid="{00000000-0005-0000-0000-000064B40000}"/>
    <cellStyle name="Normal 4 5 4 3 7" xfId="28931" xr:uid="{00000000-0005-0000-0000-000055B40000}"/>
    <cellStyle name="Normal 4 5 4 4" xfId="3889" xr:uid="{00000000-0005-0000-0000-0000F3550000}"/>
    <cellStyle name="Normal 4 5 4 4 2" xfId="7289" xr:uid="{00000000-0005-0000-0000-0000F4550000}"/>
    <cellStyle name="Normal 4 5 4 4 2 2" xfId="24104" xr:uid="{00000000-0005-0000-0000-0000F5550000}"/>
    <cellStyle name="Normal 4 5 4 4 2 2 2" xfId="46538" xr:uid="{00000000-0005-0000-0000-000067B40000}"/>
    <cellStyle name="Normal 4 5 4 4 2 3" xfId="24105" xr:uid="{00000000-0005-0000-0000-0000F6550000}"/>
    <cellStyle name="Normal 4 5 4 4 2 3 2" xfId="46539" xr:uid="{00000000-0005-0000-0000-000068B40000}"/>
    <cellStyle name="Normal 4 5 4 4 2 4" xfId="24106" xr:uid="{00000000-0005-0000-0000-0000F7550000}"/>
    <cellStyle name="Normal 4 5 4 4 2 4 2" xfId="46540" xr:uid="{00000000-0005-0000-0000-000069B40000}"/>
    <cellStyle name="Normal 4 5 4 4 2 5" xfId="30765" xr:uid="{00000000-0005-0000-0000-000066B40000}"/>
    <cellStyle name="Normal 4 5 4 4 3" xfId="9888" xr:uid="{00000000-0005-0000-0000-0000F8550000}"/>
    <cellStyle name="Normal 4 5 4 4 3 2" xfId="32537" xr:uid="{00000000-0005-0000-0000-00006AB40000}"/>
    <cellStyle name="Normal 4 5 4 4 4" xfId="24107" xr:uid="{00000000-0005-0000-0000-0000F9550000}"/>
    <cellStyle name="Normal 4 5 4 4 4 2" xfId="46541" xr:uid="{00000000-0005-0000-0000-00006BB40000}"/>
    <cellStyle name="Normal 4 5 4 4 5" xfId="24108" xr:uid="{00000000-0005-0000-0000-0000FA550000}"/>
    <cellStyle name="Normal 4 5 4 4 5 2" xfId="46542" xr:uid="{00000000-0005-0000-0000-00006CB40000}"/>
    <cellStyle name="Normal 4 5 4 4 6" xfId="28933" xr:uid="{00000000-0005-0000-0000-000065B40000}"/>
    <cellStyle name="Normal 4 5 4 5" xfId="3890" xr:uid="{00000000-0005-0000-0000-0000FB550000}"/>
    <cellStyle name="Normal 4 5 4 5 2" xfId="7290" xr:uid="{00000000-0005-0000-0000-0000FC550000}"/>
    <cellStyle name="Normal 4 5 4 5 2 2" xfId="24109" xr:uid="{00000000-0005-0000-0000-0000FD550000}"/>
    <cellStyle name="Normal 4 5 4 5 2 2 2" xfId="46543" xr:uid="{00000000-0005-0000-0000-00006FB40000}"/>
    <cellStyle name="Normal 4 5 4 5 2 3" xfId="24110" xr:uid="{00000000-0005-0000-0000-0000FE550000}"/>
    <cellStyle name="Normal 4 5 4 5 2 3 2" xfId="46544" xr:uid="{00000000-0005-0000-0000-000070B40000}"/>
    <cellStyle name="Normal 4 5 4 5 2 4" xfId="24111" xr:uid="{00000000-0005-0000-0000-0000FF550000}"/>
    <cellStyle name="Normal 4 5 4 5 2 4 2" xfId="46545" xr:uid="{00000000-0005-0000-0000-000071B40000}"/>
    <cellStyle name="Normal 4 5 4 5 2 5" xfId="30766" xr:uid="{00000000-0005-0000-0000-00006EB40000}"/>
    <cellStyle name="Normal 4 5 4 5 3" xfId="9889" xr:uid="{00000000-0005-0000-0000-000000560000}"/>
    <cellStyle name="Normal 4 5 4 5 3 2" xfId="32538" xr:uid="{00000000-0005-0000-0000-000072B40000}"/>
    <cellStyle name="Normal 4 5 4 5 4" xfId="24112" xr:uid="{00000000-0005-0000-0000-000001560000}"/>
    <cellStyle name="Normal 4 5 4 5 4 2" xfId="46546" xr:uid="{00000000-0005-0000-0000-000073B40000}"/>
    <cellStyle name="Normal 4 5 4 5 5" xfId="24113" xr:uid="{00000000-0005-0000-0000-000002560000}"/>
    <cellStyle name="Normal 4 5 4 5 5 2" xfId="46547" xr:uid="{00000000-0005-0000-0000-000074B40000}"/>
    <cellStyle name="Normal 4 5 4 5 6" xfId="28934" xr:uid="{00000000-0005-0000-0000-00006DB40000}"/>
    <cellStyle name="Normal 4 5 4 6" xfId="7284" xr:uid="{00000000-0005-0000-0000-000003560000}"/>
    <cellStyle name="Normal 4 5 4 6 2" xfId="24114" xr:uid="{00000000-0005-0000-0000-000004560000}"/>
    <cellStyle name="Normal 4 5 4 6 2 2" xfId="46548" xr:uid="{00000000-0005-0000-0000-000076B40000}"/>
    <cellStyle name="Normal 4 5 4 6 3" xfId="24115" xr:uid="{00000000-0005-0000-0000-000005560000}"/>
    <cellStyle name="Normal 4 5 4 6 3 2" xfId="46549" xr:uid="{00000000-0005-0000-0000-000077B40000}"/>
    <cellStyle name="Normal 4 5 4 6 4" xfId="24116" xr:uid="{00000000-0005-0000-0000-000006560000}"/>
    <cellStyle name="Normal 4 5 4 6 4 2" xfId="46550" xr:uid="{00000000-0005-0000-0000-000078B40000}"/>
    <cellStyle name="Normal 4 5 4 6 5" xfId="30760" xr:uid="{00000000-0005-0000-0000-000075B40000}"/>
    <cellStyle name="Normal 4 5 4 7" xfId="9883" xr:uid="{00000000-0005-0000-0000-000007560000}"/>
    <cellStyle name="Normal 4 5 4 7 2" xfId="24117" xr:uid="{00000000-0005-0000-0000-000008560000}"/>
    <cellStyle name="Normal 4 5 4 7 2 2" xfId="46551" xr:uid="{00000000-0005-0000-0000-00007AB40000}"/>
    <cellStyle name="Normal 4 5 4 7 3" xfId="24118" xr:uid="{00000000-0005-0000-0000-000009560000}"/>
    <cellStyle name="Normal 4 5 4 7 3 2" xfId="46552" xr:uid="{00000000-0005-0000-0000-00007BB40000}"/>
    <cellStyle name="Normal 4 5 4 7 4" xfId="24119" xr:uid="{00000000-0005-0000-0000-00000A560000}"/>
    <cellStyle name="Normal 4 5 4 7 4 2" xfId="46553" xr:uid="{00000000-0005-0000-0000-00007CB40000}"/>
    <cellStyle name="Normal 4 5 4 7 5" xfId="32532" xr:uid="{00000000-0005-0000-0000-000079B40000}"/>
    <cellStyle name="Normal 4 5 4 8" xfId="24120" xr:uid="{00000000-0005-0000-0000-00000B560000}"/>
    <cellStyle name="Normal 4 5 4 8 2" xfId="46554" xr:uid="{00000000-0005-0000-0000-00007DB40000}"/>
    <cellStyle name="Normal 4 5 4 9" xfId="24121" xr:uid="{00000000-0005-0000-0000-00000C560000}"/>
    <cellStyle name="Normal 4 5 4 9 2" xfId="46555" xr:uid="{00000000-0005-0000-0000-00007EB40000}"/>
    <cellStyle name="Normal 4 5 5" xfId="3891" xr:uid="{00000000-0005-0000-0000-00000D560000}"/>
    <cellStyle name="Normal 4 5 5 2" xfId="3892" xr:uid="{00000000-0005-0000-0000-00000E560000}"/>
    <cellStyle name="Normal 4 5 5 2 2" xfId="7292" xr:uid="{00000000-0005-0000-0000-00000F560000}"/>
    <cellStyle name="Normal 4 5 5 2 2 2" xfId="24122" xr:uid="{00000000-0005-0000-0000-000010560000}"/>
    <cellStyle name="Normal 4 5 5 2 2 2 2" xfId="46556" xr:uid="{00000000-0005-0000-0000-000082B40000}"/>
    <cellStyle name="Normal 4 5 5 2 2 3" xfId="24123" xr:uid="{00000000-0005-0000-0000-000011560000}"/>
    <cellStyle name="Normal 4 5 5 2 2 3 2" xfId="46557" xr:uid="{00000000-0005-0000-0000-000083B40000}"/>
    <cellStyle name="Normal 4 5 5 2 2 4" xfId="24124" xr:uid="{00000000-0005-0000-0000-000012560000}"/>
    <cellStyle name="Normal 4 5 5 2 2 4 2" xfId="46558" xr:uid="{00000000-0005-0000-0000-000084B40000}"/>
    <cellStyle name="Normal 4 5 5 2 2 5" xfId="30768" xr:uid="{00000000-0005-0000-0000-000081B40000}"/>
    <cellStyle name="Normal 4 5 5 2 3" xfId="9891" xr:uid="{00000000-0005-0000-0000-000013560000}"/>
    <cellStyle name="Normal 4 5 5 2 3 2" xfId="24125" xr:uid="{00000000-0005-0000-0000-000014560000}"/>
    <cellStyle name="Normal 4 5 5 2 3 2 2" xfId="46559" xr:uid="{00000000-0005-0000-0000-000086B40000}"/>
    <cellStyle name="Normal 4 5 5 2 3 3" xfId="24126" xr:uid="{00000000-0005-0000-0000-000015560000}"/>
    <cellStyle name="Normal 4 5 5 2 3 3 2" xfId="46560" xr:uid="{00000000-0005-0000-0000-000087B40000}"/>
    <cellStyle name="Normal 4 5 5 2 3 4" xfId="24127" xr:uid="{00000000-0005-0000-0000-000016560000}"/>
    <cellStyle name="Normal 4 5 5 2 3 4 2" xfId="46561" xr:uid="{00000000-0005-0000-0000-000088B40000}"/>
    <cellStyle name="Normal 4 5 5 2 3 5" xfId="32540" xr:uid="{00000000-0005-0000-0000-000085B40000}"/>
    <cellStyle name="Normal 4 5 5 2 4" xfId="24128" xr:uid="{00000000-0005-0000-0000-000017560000}"/>
    <cellStyle name="Normal 4 5 5 2 4 2" xfId="46562" xr:uid="{00000000-0005-0000-0000-000089B40000}"/>
    <cellStyle name="Normal 4 5 5 2 5" xfId="24129" xr:uid="{00000000-0005-0000-0000-000018560000}"/>
    <cellStyle name="Normal 4 5 5 2 5 2" xfId="46563" xr:uid="{00000000-0005-0000-0000-00008AB40000}"/>
    <cellStyle name="Normal 4 5 5 2 6" xfId="24130" xr:uid="{00000000-0005-0000-0000-000019560000}"/>
    <cellStyle name="Normal 4 5 5 2 6 2" xfId="46564" xr:uid="{00000000-0005-0000-0000-00008BB40000}"/>
    <cellStyle name="Normal 4 5 5 2 7" xfId="28936" xr:uid="{00000000-0005-0000-0000-000080B40000}"/>
    <cellStyle name="Normal 4 5 5 3" xfId="7291" xr:uid="{00000000-0005-0000-0000-00001A560000}"/>
    <cellStyle name="Normal 4 5 5 3 2" xfId="24131" xr:uid="{00000000-0005-0000-0000-00001B560000}"/>
    <cellStyle name="Normal 4 5 5 3 2 2" xfId="46565" xr:uid="{00000000-0005-0000-0000-00008DB40000}"/>
    <cellStyle name="Normal 4 5 5 3 3" xfId="24132" xr:uid="{00000000-0005-0000-0000-00001C560000}"/>
    <cellStyle name="Normal 4 5 5 3 3 2" xfId="46566" xr:uid="{00000000-0005-0000-0000-00008EB40000}"/>
    <cellStyle name="Normal 4 5 5 3 4" xfId="24133" xr:uid="{00000000-0005-0000-0000-00001D560000}"/>
    <cellStyle name="Normal 4 5 5 3 4 2" xfId="46567" xr:uid="{00000000-0005-0000-0000-00008FB40000}"/>
    <cellStyle name="Normal 4 5 5 3 5" xfId="30767" xr:uid="{00000000-0005-0000-0000-00008CB40000}"/>
    <cellStyle name="Normal 4 5 5 4" xfId="9890" xr:uid="{00000000-0005-0000-0000-00001E560000}"/>
    <cellStyle name="Normal 4 5 5 4 2" xfId="24134" xr:uid="{00000000-0005-0000-0000-00001F560000}"/>
    <cellStyle name="Normal 4 5 5 4 2 2" xfId="46568" xr:uid="{00000000-0005-0000-0000-000091B40000}"/>
    <cellStyle name="Normal 4 5 5 4 3" xfId="24135" xr:uid="{00000000-0005-0000-0000-000020560000}"/>
    <cellStyle name="Normal 4 5 5 4 3 2" xfId="46569" xr:uid="{00000000-0005-0000-0000-000092B40000}"/>
    <cellStyle name="Normal 4 5 5 4 4" xfId="24136" xr:uid="{00000000-0005-0000-0000-000021560000}"/>
    <cellStyle name="Normal 4 5 5 4 4 2" xfId="46570" xr:uid="{00000000-0005-0000-0000-000093B40000}"/>
    <cellStyle name="Normal 4 5 5 4 5" xfId="32539" xr:uid="{00000000-0005-0000-0000-000090B40000}"/>
    <cellStyle name="Normal 4 5 5 5" xfId="24137" xr:uid="{00000000-0005-0000-0000-000022560000}"/>
    <cellStyle name="Normal 4 5 5 5 2" xfId="46571" xr:uid="{00000000-0005-0000-0000-000094B40000}"/>
    <cellStyle name="Normal 4 5 5 6" xfId="24138" xr:uid="{00000000-0005-0000-0000-000023560000}"/>
    <cellStyle name="Normal 4 5 5 6 2" xfId="46572" xr:uid="{00000000-0005-0000-0000-000095B40000}"/>
    <cellStyle name="Normal 4 5 5 7" xfId="24139" xr:uid="{00000000-0005-0000-0000-000024560000}"/>
    <cellStyle name="Normal 4 5 5 7 2" xfId="46573" xr:uid="{00000000-0005-0000-0000-000096B40000}"/>
    <cellStyle name="Normal 4 5 5 8" xfId="28935" xr:uid="{00000000-0005-0000-0000-00007FB40000}"/>
    <cellStyle name="Normal 4 5 6" xfId="3893" xr:uid="{00000000-0005-0000-0000-000025560000}"/>
    <cellStyle name="Normal 4 5 6 2" xfId="3894" xr:uid="{00000000-0005-0000-0000-000026560000}"/>
    <cellStyle name="Normal 4 5 6 2 2" xfId="7294" xr:uid="{00000000-0005-0000-0000-000027560000}"/>
    <cellStyle name="Normal 4 5 6 2 2 2" xfId="24140" xr:uid="{00000000-0005-0000-0000-000028560000}"/>
    <cellStyle name="Normal 4 5 6 2 2 2 2" xfId="46574" xr:uid="{00000000-0005-0000-0000-00009AB40000}"/>
    <cellStyle name="Normal 4 5 6 2 2 3" xfId="24141" xr:uid="{00000000-0005-0000-0000-000029560000}"/>
    <cellStyle name="Normal 4 5 6 2 2 3 2" xfId="46575" xr:uid="{00000000-0005-0000-0000-00009BB40000}"/>
    <cellStyle name="Normal 4 5 6 2 2 4" xfId="24142" xr:uid="{00000000-0005-0000-0000-00002A560000}"/>
    <cellStyle name="Normal 4 5 6 2 2 4 2" xfId="46576" xr:uid="{00000000-0005-0000-0000-00009CB40000}"/>
    <cellStyle name="Normal 4 5 6 2 2 5" xfId="30770" xr:uid="{00000000-0005-0000-0000-000099B40000}"/>
    <cellStyle name="Normal 4 5 6 2 3" xfId="9893" xr:uid="{00000000-0005-0000-0000-00002B560000}"/>
    <cellStyle name="Normal 4 5 6 2 3 2" xfId="32542" xr:uid="{00000000-0005-0000-0000-00009DB40000}"/>
    <cellStyle name="Normal 4 5 6 2 4" xfId="24143" xr:uid="{00000000-0005-0000-0000-00002C560000}"/>
    <cellStyle name="Normal 4 5 6 2 4 2" xfId="46577" xr:uid="{00000000-0005-0000-0000-00009EB40000}"/>
    <cellStyle name="Normal 4 5 6 2 5" xfId="24144" xr:uid="{00000000-0005-0000-0000-00002D560000}"/>
    <cellStyle name="Normal 4 5 6 2 5 2" xfId="46578" xr:uid="{00000000-0005-0000-0000-00009FB40000}"/>
    <cellStyle name="Normal 4 5 6 2 6" xfId="28938" xr:uid="{00000000-0005-0000-0000-000098B40000}"/>
    <cellStyle name="Normal 4 5 6 3" xfId="7293" xr:uid="{00000000-0005-0000-0000-00002E560000}"/>
    <cellStyle name="Normal 4 5 6 3 2" xfId="24145" xr:uid="{00000000-0005-0000-0000-00002F560000}"/>
    <cellStyle name="Normal 4 5 6 3 2 2" xfId="46579" xr:uid="{00000000-0005-0000-0000-0000A1B40000}"/>
    <cellStyle name="Normal 4 5 6 3 3" xfId="24146" xr:uid="{00000000-0005-0000-0000-000030560000}"/>
    <cellStyle name="Normal 4 5 6 3 3 2" xfId="46580" xr:uid="{00000000-0005-0000-0000-0000A2B40000}"/>
    <cellStyle name="Normal 4 5 6 3 4" xfId="24147" xr:uid="{00000000-0005-0000-0000-000031560000}"/>
    <cellStyle name="Normal 4 5 6 3 4 2" xfId="46581" xr:uid="{00000000-0005-0000-0000-0000A3B40000}"/>
    <cellStyle name="Normal 4 5 6 3 5" xfId="30769" xr:uid="{00000000-0005-0000-0000-0000A0B40000}"/>
    <cellStyle name="Normal 4 5 6 4" xfId="9892" xr:uid="{00000000-0005-0000-0000-000032560000}"/>
    <cellStyle name="Normal 4 5 6 4 2" xfId="24148" xr:uid="{00000000-0005-0000-0000-000033560000}"/>
    <cellStyle name="Normal 4 5 6 4 2 2" xfId="46582" xr:uid="{00000000-0005-0000-0000-0000A5B40000}"/>
    <cellStyle name="Normal 4 5 6 4 3" xfId="24149" xr:uid="{00000000-0005-0000-0000-000034560000}"/>
    <cellStyle name="Normal 4 5 6 4 3 2" xfId="46583" xr:uid="{00000000-0005-0000-0000-0000A6B40000}"/>
    <cellStyle name="Normal 4 5 6 4 4" xfId="24150" xr:uid="{00000000-0005-0000-0000-000035560000}"/>
    <cellStyle name="Normal 4 5 6 4 4 2" xfId="46584" xr:uid="{00000000-0005-0000-0000-0000A7B40000}"/>
    <cellStyle name="Normal 4 5 6 4 5" xfId="32541" xr:uid="{00000000-0005-0000-0000-0000A4B40000}"/>
    <cellStyle name="Normal 4 5 6 5" xfId="24151" xr:uid="{00000000-0005-0000-0000-000036560000}"/>
    <cellStyle name="Normal 4 5 6 5 2" xfId="46585" xr:uid="{00000000-0005-0000-0000-0000A8B40000}"/>
    <cellStyle name="Normal 4 5 6 6" xfId="24152" xr:uid="{00000000-0005-0000-0000-000037560000}"/>
    <cellStyle name="Normal 4 5 6 6 2" xfId="46586" xr:uid="{00000000-0005-0000-0000-0000A9B40000}"/>
    <cellStyle name="Normal 4 5 6 7" xfId="24153" xr:uid="{00000000-0005-0000-0000-000038560000}"/>
    <cellStyle name="Normal 4 5 6 7 2" xfId="46587" xr:uid="{00000000-0005-0000-0000-0000AAB40000}"/>
    <cellStyle name="Normal 4 5 6 8" xfId="28937" xr:uid="{00000000-0005-0000-0000-000097B40000}"/>
    <cellStyle name="Normal 4 5 7" xfId="24154" xr:uid="{00000000-0005-0000-0000-000039560000}"/>
    <cellStyle name="Normal 4 5 7 2" xfId="24155" xr:uid="{00000000-0005-0000-0000-00003A560000}"/>
    <cellStyle name="Normal 4 5 7 3" xfId="24156" xr:uid="{00000000-0005-0000-0000-00003B560000}"/>
    <cellStyle name="Normal 4 5 7 3 2" xfId="24157" xr:uid="{00000000-0005-0000-0000-00003C560000}"/>
    <cellStyle name="Normal 4 5 7 3 2 2" xfId="46590" xr:uid="{00000000-0005-0000-0000-0000ADB40000}"/>
    <cellStyle name="Normal 4 5 7 3 3" xfId="24158" xr:uid="{00000000-0005-0000-0000-00003D560000}"/>
    <cellStyle name="Normal 4 5 7 3 3 2" xfId="46591" xr:uid="{00000000-0005-0000-0000-0000AEB40000}"/>
    <cellStyle name="Normal 4 5 7 3 4" xfId="46589" xr:uid="{00000000-0005-0000-0000-0000ACB40000}"/>
    <cellStyle name="Normal 4 5 7 4" xfId="46588" xr:uid="{00000000-0005-0000-0000-0000ABB40000}"/>
    <cellStyle name="Normal 4 5 8" xfId="24159" xr:uid="{00000000-0005-0000-0000-00003E560000}"/>
    <cellStyle name="Normal 4 5 8 2" xfId="24160" xr:uid="{00000000-0005-0000-0000-00003F560000}"/>
    <cellStyle name="Normal 4 5 8 2 2" xfId="46593" xr:uid="{00000000-0005-0000-0000-0000B0B40000}"/>
    <cellStyle name="Normal 4 5 8 3" xfId="24161" xr:uid="{00000000-0005-0000-0000-000040560000}"/>
    <cellStyle name="Normal 4 5 8 3 2" xfId="46594" xr:uid="{00000000-0005-0000-0000-0000B1B40000}"/>
    <cellStyle name="Normal 4 5 8 4" xfId="24162" xr:uid="{00000000-0005-0000-0000-000041560000}"/>
    <cellStyle name="Normal 4 5 8 4 2" xfId="46595" xr:uid="{00000000-0005-0000-0000-0000B2B40000}"/>
    <cellStyle name="Normal 4 5 8 5" xfId="46592" xr:uid="{00000000-0005-0000-0000-0000AFB40000}"/>
    <cellStyle name="Normal 4 5 9" xfId="24163" xr:uid="{00000000-0005-0000-0000-000042560000}"/>
    <cellStyle name="Normal 4 5 9 2" xfId="46596" xr:uid="{00000000-0005-0000-0000-0000B3B40000}"/>
    <cellStyle name="Normal 4 6" xfId="3895" xr:uid="{00000000-0005-0000-0000-000043560000}"/>
    <cellStyle name="Normal 4 6 10" xfId="24164" xr:uid="{00000000-0005-0000-0000-000044560000}"/>
    <cellStyle name="Normal 4 6 10 2" xfId="46597" xr:uid="{00000000-0005-0000-0000-0000B4B40000}"/>
    <cellStyle name="Normal 4 6 2" xfId="3896" xr:uid="{00000000-0005-0000-0000-000045560000}"/>
    <cellStyle name="Normal 4 6 2 10" xfId="24165" xr:uid="{00000000-0005-0000-0000-000046560000}"/>
    <cellStyle name="Normal 4 6 2 10 2" xfId="46598" xr:uid="{00000000-0005-0000-0000-0000B6B40000}"/>
    <cellStyle name="Normal 4 6 2 11" xfId="28939" xr:uid="{00000000-0005-0000-0000-0000B5B40000}"/>
    <cellStyle name="Normal 4 6 2 2" xfId="3897" xr:uid="{00000000-0005-0000-0000-000047560000}"/>
    <cellStyle name="Normal 4 6 2 2 2" xfId="3898" xr:uid="{00000000-0005-0000-0000-000048560000}"/>
    <cellStyle name="Normal 4 6 2 2 2 2" xfId="7297" xr:uid="{00000000-0005-0000-0000-000049560000}"/>
    <cellStyle name="Normal 4 6 2 2 2 2 2" xfId="24166" xr:uid="{00000000-0005-0000-0000-00004A560000}"/>
    <cellStyle name="Normal 4 6 2 2 2 2 2 2" xfId="46599" xr:uid="{00000000-0005-0000-0000-0000BAB40000}"/>
    <cellStyle name="Normal 4 6 2 2 2 2 3" xfId="24167" xr:uid="{00000000-0005-0000-0000-00004B560000}"/>
    <cellStyle name="Normal 4 6 2 2 2 2 3 2" xfId="46600" xr:uid="{00000000-0005-0000-0000-0000BBB40000}"/>
    <cellStyle name="Normal 4 6 2 2 2 2 4" xfId="24168" xr:uid="{00000000-0005-0000-0000-00004C560000}"/>
    <cellStyle name="Normal 4 6 2 2 2 2 4 2" xfId="46601" xr:uid="{00000000-0005-0000-0000-0000BCB40000}"/>
    <cellStyle name="Normal 4 6 2 2 2 2 5" xfId="30773" xr:uid="{00000000-0005-0000-0000-0000B9B40000}"/>
    <cellStyle name="Normal 4 6 2 2 2 3" xfId="9896" xr:uid="{00000000-0005-0000-0000-00004D560000}"/>
    <cellStyle name="Normal 4 6 2 2 2 3 2" xfId="32545" xr:uid="{00000000-0005-0000-0000-0000BDB40000}"/>
    <cellStyle name="Normal 4 6 2 2 2 4" xfId="24169" xr:uid="{00000000-0005-0000-0000-00004E560000}"/>
    <cellStyle name="Normal 4 6 2 2 2 4 2" xfId="46602" xr:uid="{00000000-0005-0000-0000-0000BEB40000}"/>
    <cellStyle name="Normal 4 6 2 2 2 5" xfId="24170" xr:uid="{00000000-0005-0000-0000-00004F560000}"/>
    <cellStyle name="Normal 4 6 2 2 2 5 2" xfId="46603" xr:uid="{00000000-0005-0000-0000-0000BFB40000}"/>
    <cellStyle name="Normal 4 6 2 2 2 6" xfId="28941" xr:uid="{00000000-0005-0000-0000-0000B8B40000}"/>
    <cellStyle name="Normal 4 6 2 2 3" xfId="7296" xr:uid="{00000000-0005-0000-0000-000050560000}"/>
    <cellStyle name="Normal 4 6 2 2 3 2" xfId="24171" xr:uid="{00000000-0005-0000-0000-000051560000}"/>
    <cellStyle name="Normal 4 6 2 2 3 2 2" xfId="46604" xr:uid="{00000000-0005-0000-0000-0000C1B40000}"/>
    <cellStyle name="Normal 4 6 2 2 3 3" xfId="24172" xr:uid="{00000000-0005-0000-0000-000052560000}"/>
    <cellStyle name="Normal 4 6 2 2 3 3 2" xfId="46605" xr:uid="{00000000-0005-0000-0000-0000C2B40000}"/>
    <cellStyle name="Normal 4 6 2 2 3 4" xfId="24173" xr:uid="{00000000-0005-0000-0000-000053560000}"/>
    <cellStyle name="Normal 4 6 2 2 3 4 2" xfId="46606" xr:uid="{00000000-0005-0000-0000-0000C3B40000}"/>
    <cellStyle name="Normal 4 6 2 2 3 5" xfId="30772" xr:uid="{00000000-0005-0000-0000-0000C0B40000}"/>
    <cellStyle name="Normal 4 6 2 2 4" xfId="9895" xr:uid="{00000000-0005-0000-0000-000054560000}"/>
    <cellStyle name="Normal 4 6 2 2 4 2" xfId="24174" xr:uid="{00000000-0005-0000-0000-000055560000}"/>
    <cellStyle name="Normal 4 6 2 2 4 2 2" xfId="46607" xr:uid="{00000000-0005-0000-0000-0000C5B40000}"/>
    <cellStyle name="Normal 4 6 2 2 4 3" xfId="24175" xr:uid="{00000000-0005-0000-0000-000056560000}"/>
    <cellStyle name="Normal 4 6 2 2 4 3 2" xfId="46608" xr:uid="{00000000-0005-0000-0000-0000C6B40000}"/>
    <cellStyle name="Normal 4 6 2 2 4 4" xfId="24176" xr:uid="{00000000-0005-0000-0000-000057560000}"/>
    <cellStyle name="Normal 4 6 2 2 4 4 2" xfId="46609" xr:uid="{00000000-0005-0000-0000-0000C7B40000}"/>
    <cellStyle name="Normal 4 6 2 2 4 5" xfId="32544" xr:uid="{00000000-0005-0000-0000-0000C4B40000}"/>
    <cellStyle name="Normal 4 6 2 2 5" xfId="24177" xr:uid="{00000000-0005-0000-0000-000058560000}"/>
    <cellStyle name="Normal 4 6 2 2 5 2" xfId="46610" xr:uid="{00000000-0005-0000-0000-0000C8B40000}"/>
    <cellStyle name="Normal 4 6 2 2 6" xfId="24178" xr:uid="{00000000-0005-0000-0000-000059560000}"/>
    <cellStyle name="Normal 4 6 2 2 6 2" xfId="46611" xr:uid="{00000000-0005-0000-0000-0000C9B40000}"/>
    <cellStyle name="Normal 4 6 2 2 7" xfId="24179" xr:uid="{00000000-0005-0000-0000-00005A560000}"/>
    <cellStyle name="Normal 4 6 2 2 7 2" xfId="46612" xr:uid="{00000000-0005-0000-0000-0000CAB40000}"/>
    <cellStyle name="Normal 4 6 2 2 8" xfId="28940" xr:uid="{00000000-0005-0000-0000-0000B7B40000}"/>
    <cellStyle name="Normal 4 6 2 3" xfId="3899" xr:uid="{00000000-0005-0000-0000-00005B560000}"/>
    <cellStyle name="Normal 4 6 2 3 2" xfId="3900" xr:uid="{00000000-0005-0000-0000-00005C560000}"/>
    <cellStyle name="Normal 4 6 2 3 2 2" xfId="7299" xr:uid="{00000000-0005-0000-0000-00005D560000}"/>
    <cellStyle name="Normal 4 6 2 3 2 2 2" xfId="24180" xr:uid="{00000000-0005-0000-0000-00005E560000}"/>
    <cellStyle name="Normal 4 6 2 3 2 2 2 2" xfId="46613" xr:uid="{00000000-0005-0000-0000-0000CEB40000}"/>
    <cellStyle name="Normal 4 6 2 3 2 2 3" xfId="24181" xr:uid="{00000000-0005-0000-0000-00005F560000}"/>
    <cellStyle name="Normal 4 6 2 3 2 2 3 2" xfId="46614" xr:uid="{00000000-0005-0000-0000-0000CFB40000}"/>
    <cellStyle name="Normal 4 6 2 3 2 2 4" xfId="24182" xr:uid="{00000000-0005-0000-0000-000060560000}"/>
    <cellStyle name="Normal 4 6 2 3 2 2 4 2" xfId="46615" xr:uid="{00000000-0005-0000-0000-0000D0B40000}"/>
    <cellStyle name="Normal 4 6 2 3 2 2 5" xfId="30775" xr:uid="{00000000-0005-0000-0000-0000CDB40000}"/>
    <cellStyle name="Normal 4 6 2 3 2 3" xfId="9898" xr:uid="{00000000-0005-0000-0000-000061560000}"/>
    <cellStyle name="Normal 4 6 2 3 2 3 2" xfId="32547" xr:uid="{00000000-0005-0000-0000-0000D1B40000}"/>
    <cellStyle name="Normal 4 6 2 3 2 4" xfId="24183" xr:uid="{00000000-0005-0000-0000-000062560000}"/>
    <cellStyle name="Normal 4 6 2 3 2 4 2" xfId="46616" xr:uid="{00000000-0005-0000-0000-0000D2B40000}"/>
    <cellStyle name="Normal 4 6 2 3 2 5" xfId="24184" xr:uid="{00000000-0005-0000-0000-000063560000}"/>
    <cellStyle name="Normal 4 6 2 3 2 5 2" xfId="46617" xr:uid="{00000000-0005-0000-0000-0000D3B40000}"/>
    <cellStyle name="Normal 4 6 2 3 2 6" xfId="28943" xr:uid="{00000000-0005-0000-0000-0000CCB40000}"/>
    <cellStyle name="Normal 4 6 2 3 3" xfId="7298" xr:uid="{00000000-0005-0000-0000-000064560000}"/>
    <cellStyle name="Normal 4 6 2 3 3 2" xfId="24185" xr:uid="{00000000-0005-0000-0000-000065560000}"/>
    <cellStyle name="Normal 4 6 2 3 3 2 2" xfId="46618" xr:uid="{00000000-0005-0000-0000-0000D5B40000}"/>
    <cellStyle name="Normal 4 6 2 3 3 3" xfId="24186" xr:uid="{00000000-0005-0000-0000-000066560000}"/>
    <cellStyle name="Normal 4 6 2 3 3 3 2" xfId="46619" xr:uid="{00000000-0005-0000-0000-0000D6B40000}"/>
    <cellStyle name="Normal 4 6 2 3 3 4" xfId="24187" xr:uid="{00000000-0005-0000-0000-000067560000}"/>
    <cellStyle name="Normal 4 6 2 3 3 4 2" xfId="46620" xr:uid="{00000000-0005-0000-0000-0000D7B40000}"/>
    <cellStyle name="Normal 4 6 2 3 3 5" xfId="30774" xr:uid="{00000000-0005-0000-0000-0000D4B40000}"/>
    <cellStyle name="Normal 4 6 2 3 4" xfId="9897" xr:uid="{00000000-0005-0000-0000-000068560000}"/>
    <cellStyle name="Normal 4 6 2 3 4 2" xfId="32546" xr:uid="{00000000-0005-0000-0000-0000D8B40000}"/>
    <cellStyle name="Normal 4 6 2 3 5" xfId="24188" xr:uid="{00000000-0005-0000-0000-000069560000}"/>
    <cellStyle name="Normal 4 6 2 3 5 2" xfId="46621" xr:uid="{00000000-0005-0000-0000-0000D9B40000}"/>
    <cellStyle name="Normal 4 6 2 3 6" xfId="24189" xr:uid="{00000000-0005-0000-0000-00006A560000}"/>
    <cellStyle name="Normal 4 6 2 3 6 2" xfId="46622" xr:uid="{00000000-0005-0000-0000-0000DAB40000}"/>
    <cellStyle name="Normal 4 6 2 3 7" xfId="28942" xr:uid="{00000000-0005-0000-0000-0000CBB40000}"/>
    <cellStyle name="Normal 4 6 2 4" xfId="3901" xr:uid="{00000000-0005-0000-0000-00006B560000}"/>
    <cellStyle name="Normal 4 6 2 4 2" xfId="7300" xr:uid="{00000000-0005-0000-0000-00006C560000}"/>
    <cellStyle name="Normal 4 6 2 4 2 2" xfId="24190" xr:uid="{00000000-0005-0000-0000-00006D560000}"/>
    <cellStyle name="Normal 4 6 2 4 2 2 2" xfId="46623" xr:uid="{00000000-0005-0000-0000-0000DDB40000}"/>
    <cellStyle name="Normal 4 6 2 4 2 3" xfId="24191" xr:uid="{00000000-0005-0000-0000-00006E560000}"/>
    <cellStyle name="Normal 4 6 2 4 2 3 2" xfId="46624" xr:uid="{00000000-0005-0000-0000-0000DEB40000}"/>
    <cellStyle name="Normal 4 6 2 4 2 4" xfId="24192" xr:uid="{00000000-0005-0000-0000-00006F560000}"/>
    <cellStyle name="Normal 4 6 2 4 2 4 2" xfId="46625" xr:uid="{00000000-0005-0000-0000-0000DFB40000}"/>
    <cellStyle name="Normal 4 6 2 4 2 5" xfId="30776" xr:uid="{00000000-0005-0000-0000-0000DCB40000}"/>
    <cellStyle name="Normal 4 6 2 4 3" xfId="9899" xr:uid="{00000000-0005-0000-0000-000070560000}"/>
    <cellStyle name="Normal 4 6 2 4 3 2" xfId="32548" xr:uid="{00000000-0005-0000-0000-0000E0B40000}"/>
    <cellStyle name="Normal 4 6 2 4 4" xfId="24193" xr:uid="{00000000-0005-0000-0000-000071560000}"/>
    <cellStyle name="Normal 4 6 2 4 4 2" xfId="46626" xr:uid="{00000000-0005-0000-0000-0000E1B40000}"/>
    <cellStyle name="Normal 4 6 2 4 5" xfId="24194" xr:uid="{00000000-0005-0000-0000-000072560000}"/>
    <cellStyle name="Normal 4 6 2 4 5 2" xfId="46627" xr:uid="{00000000-0005-0000-0000-0000E2B40000}"/>
    <cellStyle name="Normal 4 6 2 4 6" xfId="28944" xr:uid="{00000000-0005-0000-0000-0000DBB40000}"/>
    <cellStyle name="Normal 4 6 2 5" xfId="3902" xr:uid="{00000000-0005-0000-0000-000073560000}"/>
    <cellStyle name="Normal 4 6 2 5 2" xfId="7301" xr:uid="{00000000-0005-0000-0000-000074560000}"/>
    <cellStyle name="Normal 4 6 2 5 2 2" xfId="24195" xr:uid="{00000000-0005-0000-0000-000075560000}"/>
    <cellStyle name="Normal 4 6 2 5 2 2 2" xfId="46628" xr:uid="{00000000-0005-0000-0000-0000E5B40000}"/>
    <cellStyle name="Normal 4 6 2 5 2 3" xfId="24196" xr:uid="{00000000-0005-0000-0000-000076560000}"/>
    <cellStyle name="Normal 4 6 2 5 2 3 2" xfId="46629" xr:uid="{00000000-0005-0000-0000-0000E6B40000}"/>
    <cellStyle name="Normal 4 6 2 5 2 4" xfId="24197" xr:uid="{00000000-0005-0000-0000-000077560000}"/>
    <cellStyle name="Normal 4 6 2 5 2 4 2" xfId="46630" xr:uid="{00000000-0005-0000-0000-0000E7B40000}"/>
    <cellStyle name="Normal 4 6 2 5 2 5" xfId="30777" xr:uid="{00000000-0005-0000-0000-0000E4B40000}"/>
    <cellStyle name="Normal 4 6 2 5 3" xfId="9900" xr:uid="{00000000-0005-0000-0000-000078560000}"/>
    <cellStyle name="Normal 4 6 2 5 3 2" xfId="32549" xr:uid="{00000000-0005-0000-0000-0000E8B40000}"/>
    <cellStyle name="Normal 4 6 2 5 4" xfId="24198" xr:uid="{00000000-0005-0000-0000-000079560000}"/>
    <cellStyle name="Normal 4 6 2 5 4 2" xfId="46631" xr:uid="{00000000-0005-0000-0000-0000E9B40000}"/>
    <cellStyle name="Normal 4 6 2 5 5" xfId="24199" xr:uid="{00000000-0005-0000-0000-00007A560000}"/>
    <cellStyle name="Normal 4 6 2 5 5 2" xfId="46632" xr:uid="{00000000-0005-0000-0000-0000EAB40000}"/>
    <cellStyle name="Normal 4 6 2 5 6" xfId="28945" xr:uid="{00000000-0005-0000-0000-0000E3B40000}"/>
    <cellStyle name="Normal 4 6 2 6" xfId="7295" xr:uid="{00000000-0005-0000-0000-00007B560000}"/>
    <cellStyle name="Normal 4 6 2 6 2" xfId="24200" xr:uid="{00000000-0005-0000-0000-00007C560000}"/>
    <cellStyle name="Normal 4 6 2 6 2 2" xfId="46633" xr:uid="{00000000-0005-0000-0000-0000ECB40000}"/>
    <cellStyle name="Normal 4 6 2 6 3" xfId="24201" xr:uid="{00000000-0005-0000-0000-00007D560000}"/>
    <cellStyle name="Normal 4 6 2 6 3 2" xfId="46634" xr:uid="{00000000-0005-0000-0000-0000EDB40000}"/>
    <cellStyle name="Normal 4 6 2 6 4" xfId="24202" xr:uid="{00000000-0005-0000-0000-00007E560000}"/>
    <cellStyle name="Normal 4 6 2 6 4 2" xfId="46635" xr:uid="{00000000-0005-0000-0000-0000EEB40000}"/>
    <cellStyle name="Normal 4 6 2 6 5" xfId="30771" xr:uid="{00000000-0005-0000-0000-0000EBB40000}"/>
    <cellStyle name="Normal 4 6 2 7" xfId="9894" xr:uid="{00000000-0005-0000-0000-00007F560000}"/>
    <cellStyle name="Normal 4 6 2 7 2" xfId="24203" xr:uid="{00000000-0005-0000-0000-000080560000}"/>
    <cellStyle name="Normal 4 6 2 7 2 2" xfId="46636" xr:uid="{00000000-0005-0000-0000-0000F0B40000}"/>
    <cellStyle name="Normal 4 6 2 7 3" xfId="24204" xr:uid="{00000000-0005-0000-0000-000081560000}"/>
    <cellStyle name="Normal 4 6 2 7 3 2" xfId="46637" xr:uid="{00000000-0005-0000-0000-0000F1B40000}"/>
    <cellStyle name="Normal 4 6 2 7 4" xfId="24205" xr:uid="{00000000-0005-0000-0000-000082560000}"/>
    <cellStyle name="Normal 4 6 2 7 4 2" xfId="46638" xr:uid="{00000000-0005-0000-0000-0000F2B40000}"/>
    <cellStyle name="Normal 4 6 2 7 5" xfId="32543" xr:uid="{00000000-0005-0000-0000-0000EFB40000}"/>
    <cellStyle name="Normal 4 6 2 8" xfId="24206" xr:uid="{00000000-0005-0000-0000-000083560000}"/>
    <cellStyle name="Normal 4 6 2 8 2" xfId="46639" xr:uid="{00000000-0005-0000-0000-0000F3B40000}"/>
    <cellStyle name="Normal 4 6 2 9" xfId="24207" xr:uid="{00000000-0005-0000-0000-000084560000}"/>
    <cellStyle name="Normal 4 6 2 9 2" xfId="46640" xr:uid="{00000000-0005-0000-0000-0000F4B40000}"/>
    <cellStyle name="Normal 4 6 3" xfId="3903" xr:uid="{00000000-0005-0000-0000-000085560000}"/>
    <cellStyle name="Normal 4 6 3 10" xfId="24208" xr:uid="{00000000-0005-0000-0000-000086560000}"/>
    <cellStyle name="Normal 4 6 3 10 2" xfId="46641" xr:uid="{00000000-0005-0000-0000-0000F6B40000}"/>
    <cellStyle name="Normal 4 6 3 11" xfId="28946" xr:uid="{00000000-0005-0000-0000-0000F5B40000}"/>
    <cellStyle name="Normal 4 6 3 2" xfId="3904" xr:uid="{00000000-0005-0000-0000-000087560000}"/>
    <cellStyle name="Normal 4 6 3 2 2" xfId="3905" xr:uid="{00000000-0005-0000-0000-000088560000}"/>
    <cellStyle name="Normal 4 6 3 2 2 2" xfId="7304" xr:uid="{00000000-0005-0000-0000-000089560000}"/>
    <cellStyle name="Normal 4 6 3 2 2 2 2" xfId="24209" xr:uid="{00000000-0005-0000-0000-00008A560000}"/>
    <cellStyle name="Normal 4 6 3 2 2 2 2 2" xfId="46642" xr:uid="{00000000-0005-0000-0000-0000FAB40000}"/>
    <cellStyle name="Normal 4 6 3 2 2 2 3" xfId="24210" xr:uid="{00000000-0005-0000-0000-00008B560000}"/>
    <cellStyle name="Normal 4 6 3 2 2 2 3 2" xfId="46643" xr:uid="{00000000-0005-0000-0000-0000FBB40000}"/>
    <cellStyle name="Normal 4 6 3 2 2 2 4" xfId="24211" xr:uid="{00000000-0005-0000-0000-00008C560000}"/>
    <cellStyle name="Normal 4 6 3 2 2 2 4 2" xfId="46644" xr:uid="{00000000-0005-0000-0000-0000FCB40000}"/>
    <cellStyle name="Normal 4 6 3 2 2 2 5" xfId="30780" xr:uid="{00000000-0005-0000-0000-0000F9B40000}"/>
    <cellStyle name="Normal 4 6 3 2 2 3" xfId="9903" xr:uid="{00000000-0005-0000-0000-00008D560000}"/>
    <cellStyle name="Normal 4 6 3 2 2 3 2" xfId="32552" xr:uid="{00000000-0005-0000-0000-0000FDB40000}"/>
    <cellStyle name="Normal 4 6 3 2 2 4" xfId="24212" xr:uid="{00000000-0005-0000-0000-00008E560000}"/>
    <cellStyle name="Normal 4 6 3 2 2 4 2" xfId="46645" xr:uid="{00000000-0005-0000-0000-0000FEB40000}"/>
    <cellStyle name="Normal 4 6 3 2 2 5" xfId="24213" xr:uid="{00000000-0005-0000-0000-00008F560000}"/>
    <cellStyle name="Normal 4 6 3 2 2 5 2" xfId="46646" xr:uid="{00000000-0005-0000-0000-0000FFB40000}"/>
    <cellStyle name="Normal 4 6 3 2 2 6" xfId="28948" xr:uid="{00000000-0005-0000-0000-0000F8B40000}"/>
    <cellStyle name="Normal 4 6 3 2 3" xfId="7303" xr:uid="{00000000-0005-0000-0000-000090560000}"/>
    <cellStyle name="Normal 4 6 3 2 3 2" xfId="24214" xr:uid="{00000000-0005-0000-0000-000091560000}"/>
    <cellStyle name="Normal 4 6 3 2 3 2 2" xfId="46647" xr:uid="{00000000-0005-0000-0000-000001B50000}"/>
    <cellStyle name="Normal 4 6 3 2 3 3" xfId="24215" xr:uid="{00000000-0005-0000-0000-000092560000}"/>
    <cellStyle name="Normal 4 6 3 2 3 3 2" xfId="46648" xr:uid="{00000000-0005-0000-0000-000002B50000}"/>
    <cellStyle name="Normal 4 6 3 2 3 4" xfId="24216" xr:uid="{00000000-0005-0000-0000-000093560000}"/>
    <cellStyle name="Normal 4 6 3 2 3 4 2" xfId="46649" xr:uid="{00000000-0005-0000-0000-000003B50000}"/>
    <cellStyle name="Normal 4 6 3 2 3 5" xfId="30779" xr:uid="{00000000-0005-0000-0000-000000B50000}"/>
    <cellStyle name="Normal 4 6 3 2 4" xfId="9902" xr:uid="{00000000-0005-0000-0000-000094560000}"/>
    <cellStyle name="Normal 4 6 3 2 4 2" xfId="24217" xr:uid="{00000000-0005-0000-0000-000095560000}"/>
    <cellStyle name="Normal 4 6 3 2 4 2 2" xfId="46650" xr:uid="{00000000-0005-0000-0000-000005B50000}"/>
    <cellStyle name="Normal 4 6 3 2 4 3" xfId="24218" xr:uid="{00000000-0005-0000-0000-000096560000}"/>
    <cellStyle name="Normal 4 6 3 2 4 3 2" xfId="46651" xr:uid="{00000000-0005-0000-0000-000006B50000}"/>
    <cellStyle name="Normal 4 6 3 2 4 4" xfId="24219" xr:uid="{00000000-0005-0000-0000-000097560000}"/>
    <cellStyle name="Normal 4 6 3 2 4 4 2" xfId="46652" xr:uid="{00000000-0005-0000-0000-000007B50000}"/>
    <cellStyle name="Normal 4 6 3 2 4 5" xfId="32551" xr:uid="{00000000-0005-0000-0000-000004B50000}"/>
    <cellStyle name="Normal 4 6 3 2 5" xfId="24220" xr:uid="{00000000-0005-0000-0000-000098560000}"/>
    <cellStyle name="Normal 4 6 3 2 5 2" xfId="46653" xr:uid="{00000000-0005-0000-0000-000008B50000}"/>
    <cellStyle name="Normal 4 6 3 2 6" xfId="24221" xr:uid="{00000000-0005-0000-0000-000099560000}"/>
    <cellStyle name="Normal 4 6 3 2 6 2" xfId="46654" xr:uid="{00000000-0005-0000-0000-000009B50000}"/>
    <cellStyle name="Normal 4 6 3 2 7" xfId="24222" xr:uid="{00000000-0005-0000-0000-00009A560000}"/>
    <cellStyle name="Normal 4 6 3 2 7 2" xfId="46655" xr:uid="{00000000-0005-0000-0000-00000AB50000}"/>
    <cellStyle name="Normal 4 6 3 2 8" xfId="28947" xr:uid="{00000000-0005-0000-0000-0000F7B40000}"/>
    <cellStyle name="Normal 4 6 3 3" xfId="3906" xr:uid="{00000000-0005-0000-0000-00009B560000}"/>
    <cellStyle name="Normal 4 6 3 3 2" xfId="3907" xr:uid="{00000000-0005-0000-0000-00009C560000}"/>
    <cellStyle name="Normal 4 6 3 3 2 2" xfId="7306" xr:uid="{00000000-0005-0000-0000-00009D560000}"/>
    <cellStyle name="Normal 4 6 3 3 2 2 2" xfId="24223" xr:uid="{00000000-0005-0000-0000-00009E560000}"/>
    <cellStyle name="Normal 4 6 3 3 2 2 2 2" xfId="46656" xr:uid="{00000000-0005-0000-0000-00000EB50000}"/>
    <cellStyle name="Normal 4 6 3 3 2 2 3" xfId="24224" xr:uid="{00000000-0005-0000-0000-00009F560000}"/>
    <cellStyle name="Normal 4 6 3 3 2 2 3 2" xfId="46657" xr:uid="{00000000-0005-0000-0000-00000FB50000}"/>
    <cellStyle name="Normal 4 6 3 3 2 2 4" xfId="24225" xr:uid="{00000000-0005-0000-0000-0000A0560000}"/>
    <cellStyle name="Normal 4 6 3 3 2 2 4 2" xfId="46658" xr:uid="{00000000-0005-0000-0000-000010B50000}"/>
    <cellStyle name="Normal 4 6 3 3 2 2 5" xfId="30782" xr:uid="{00000000-0005-0000-0000-00000DB50000}"/>
    <cellStyle name="Normal 4 6 3 3 2 3" xfId="9905" xr:uid="{00000000-0005-0000-0000-0000A1560000}"/>
    <cellStyle name="Normal 4 6 3 3 2 3 2" xfId="32554" xr:uid="{00000000-0005-0000-0000-000011B50000}"/>
    <cellStyle name="Normal 4 6 3 3 2 4" xfId="24226" xr:uid="{00000000-0005-0000-0000-0000A2560000}"/>
    <cellStyle name="Normal 4 6 3 3 2 4 2" xfId="46659" xr:uid="{00000000-0005-0000-0000-000012B50000}"/>
    <cellStyle name="Normal 4 6 3 3 2 5" xfId="24227" xr:uid="{00000000-0005-0000-0000-0000A3560000}"/>
    <cellStyle name="Normal 4 6 3 3 2 5 2" xfId="46660" xr:uid="{00000000-0005-0000-0000-000013B50000}"/>
    <cellStyle name="Normal 4 6 3 3 2 6" xfId="28950" xr:uid="{00000000-0005-0000-0000-00000CB50000}"/>
    <cellStyle name="Normal 4 6 3 3 3" xfId="7305" xr:uid="{00000000-0005-0000-0000-0000A4560000}"/>
    <cellStyle name="Normal 4 6 3 3 3 2" xfId="24228" xr:uid="{00000000-0005-0000-0000-0000A5560000}"/>
    <cellStyle name="Normal 4 6 3 3 3 2 2" xfId="46661" xr:uid="{00000000-0005-0000-0000-000015B50000}"/>
    <cellStyle name="Normal 4 6 3 3 3 3" xfId="24229" xr:uid="{00000000-0005-0000-0000-0000A6560000}"/>
    <cellStyle name="Normal 4 6 3 3 3 3 2" xfId="46662" xr:uid="{00000000-0005-0000-0000-000016B50000}"/>
    <cellStyle name="Normal 4 6 3 3 3 4" xfId="24230" xr:uid="{00000000-0005-0000-0000-0000A7560000}"/>
    <cellStyle name="Normal 4 6 3 3 3 4 2" xfId="46663" xr:uid="{00000000-0005-0000-0000-000017B50000}"/>
    <cellStyle name="Normal 4 6 3 3 3 5" xfId="30781" xr:uid="{00000000-0005-0000-0000-000014B50000}"/>
    <cellStyle name="Normal 4 6 3 3 4" xfId="9904" xr:uid="{00000000-0005-0000-0000-0000A8560000}"/>
    <cellStyle name="Normal 4 6 3 3 4 2" xfId="32553" xr:uid="{00000000-0005-0000-0000-000018B50000}"/>
    <cellStyle name="Normal 4 6 3 3 5" xfId="24231" xr:uid="{00000000-0005-0000-0000-0000A9560000}"/>
    <cellStyle name="Normal 4 6 3 3 5 2" xfId="46664" xr:uid="{00000000-0005-0000-0000-000019B50000}"/>
    <cellStyle name="Normal 4 6 3 3 6" xfId="24232" xr:uid="{00000000-0005-0000-0000-0000AA560000}"/>
    <cellStyle name="Normal 4 6 3 3 6 2" xfId="46665" xr:uid="{00000000-0005-0000-0000-00001AB50000}"/>
    <cellStyle name="Normal 4 6 3 3 7" xfId="28949" xr:uid="{00000000-0005-0000-0000-00000BB50000}"/>
    <cellStyle name="Normal 4 6 3 4" xfId="3908" xr:uid="{00000000-0005-0000-0000-0000AB560000}"/>
    <cellStyle name="Normal 4 6 3 4 2" xfId="7307" xr:uid="{00000000-0005-0000-0000-0000AC560000}"/>
    <cellStyle name="Normal 4 6 3 4 2 2" xfId="24233" xr:uid="{00000000-0005-0000-0000-0000AD560000}"/>
    <cellStyle name="Normal 4 6 3 4 2 2 2" xfId="46666" xr:uid="{00000000-0005-0000-0000-00001DB50000}"/>
    <cellStyle name="Normal 4 6 3 4 2 3" xfId="24234" xr:uid="{00000000-0005-0000-0000-0000AE560000}"/>
    <cellStyle name="Normal 4 6 3 4 2 3 2" xfId="46667" xr:uid="{00000000-0005-0000-0000-00001EB50000}"/>
    <cellStyle name="Normal 4 6 3 4 2 4" xfId="24235" xr:uid="{00000000-0005-0000-0000-0000AF560000}"/>
    <cellStyle name="Normal 4 6 3 4 2 4 2" xfId="46668" xr:uid="{00000000-0005-0000-0000-00001FB50000}"/>
    <cellStyle name="Normal 4 6 3 4 2 5" xfId="30783" xr:uid="{00000000-0005-0000-0000-00001CB50000}"/>
    <cellStyle name="Normal 4 6 3 4 3" xfId="9906" xr:uid="{00000000-0005-0000-0000-0000B0560000}"/>
    <cellStyle name="Normal 4 6 3 4 3 2" xfId="32555" xr:uid="{00000000-0005-0000-0000-000020B50000}"/>
    <cellStyle name="Normal 4 6 3 4 4" xfId="24236" xr:uid="{00000000-0005-0000-0000-0000B1560000}"/>
    <cellStyle name="Normal 4 6 3 4 4 2" xfId="46669" xr:uid="{00000000-0005-0000-0000-000021B50000}"/>
    <cellStyle name="Normal 4 6 3 4 5" xfId="24237" xr:uid="{00000000-0005-0000-0000-0000B2560000}"/>
    <cellStyle name="Normal 4 6 3 4 5 2" xfId="46670" xr:uid="{00000000-0005-0000-0000-000022B50000}"/>
    <cellStyle name="Normal 4 6 3 4 6" xfId="28951" xr:uid="{00000000-0005-0000-0000-00001BB50000}"/>
    <cellStyle name="Normal 4 6 3 5" xfId="3909" xr:uid="{00000000-0005-0000-0000-0000B3560000}"/>
    <cellStyle name="Normal 4 6 3 5 2" xfId="7308" xr:uid="{00000000-0005-0000-0000-0000B4560000}"/>
    <cellStyle name="Normal 4 6 3 5 2 2" xfId="24238" xr:uid="{00000000-0005-0000-0000-0000B5560000}"/>
    <cellStyle name="Normal 4 6 3 5 2 2 2" xfId="46671" xr:uid="{00000000-0005-0000-0000-000025B50000}"/>
    <cellStyle name="Normal 4 6 3 5 2 3" xfId="24239" xr:uid="{00000000-0005-0000-0000-0000B6560000}"/>
    <cellStyle name="Normal 4 6 3 5 2 3 2" xfId="46672" xr:uid="{00000000-0005-0000-0000-000026B50000}"/>
    <cellStyle name="Normal 4 6 3 5 2 4" xfId="24240" xr:uid="{00000000-0005-0000-0000-0000B7560000}"/>
    <cellStyle name="Normal 4 6 3 5 2 4 2" xfId="46673" xr:uid="{00000000-0005-0000-0000-000027B50000}"/>
    <cellStyle name="Normal 4 6 3 5 2 5" xfId="30784" xr:uid="{00000000-0005-0000-0000-000024B50000}"/>
    <cellStyle name="Normal 4 6 3 5 3" xfId="9907" xr:uid="{00000000-0005-0000-0000-0000B8560000}"/>
    <cellStyle name="Normal 4 6 3 5 3 2" xfId="32556" xr:uid="{00000000-0005-0000-0000-000028B50000}"/>
    <cellStyle name="Normal 4 6 3 5 4" xfId="24241" xr:uid="{00000000-0005-0000-0000-0000B9560000}"/>
    <cellStyle name="Normal 4 6 3 5 4 2" xfId="46674" xr:uid="{00000000-0005-0000-0000-000029B50000}"/>
    <cellStyle name="Normal 4 6 3 5 5" xfId="24242" xr:uid="{00000000-0005-0000-0000-0000BA560000}"/>
    <cellStyle name="Normal 4 6 3 5 5 2" xfId="46675" xr:uid="{00000000-0005-0000-0000-00002AB50000}"/>
    <cellStyle name="Normal 4 6 3 5 6" xfId="28952" xr:uid="{00000000-0005-0000-0000-000023B50000}"/>
    <cellStyle name="Normal 4 6 3 6" xfId="7302" xr:uid="{00000000-0005-0000-0000-0000BB560000}"/>
    <cellStyle name="Normal 4 6 3 6 2" xfId="24243" xr:uid="{00000000-0005-0000-0000-0000BC560000}"/>
    <cellStyle name="Normal 4 6 3 6 2 2" xfId="46676" xr:uid="{00000000-0005-0000-0000-00002CB50000}"/>
    <cellStyle name="Normal 4 6 3 6 3" xfId="24244" xr:uid="{00000000-0005-0000-0000-0000BD560000}"/>
    <cellStyle name="Normal 4 6 3 6 3 2" xfId="46677" xr:uid="{00000000-0005-0000-0000-00002DB50000}"/>
    <cellStyle name="Normal 4 6 3 6 4" xfId="24245" xr:uid="{00000000-0005-0000-0000-0000BE560000}"/>
    <cellStyle name="Normal 4 6 3 6 4 2" xfId="46678" xr:uid="{00000000-0005-0000-0000-00002EB50000}"/>
    <cellStyle name="Normal 4 6 3 6 5" xfId="30778" xr:uid="{00000000-0005-0000-0000-00002BB50000}"/>
    <cellStyle name="Normal 4 6 3 7" xfId="9901" xr:uid="{00000000-0005-0000-0000-0000BF560000}"/>
    <cellStyle name="Normal 4 6 3 7 2" xfId="24246" xr:uid="{00000000-0005-0000-0000-0000C0560000}"/>
    <cellStyle name="Normal 4 6 3 7 2 2" xfId="46679" xr:uid="{00000000-0005-0000-0000-000030B50000}"/>
    <cellStyle name="Normal 4 6 3 7 3" xfId="24247" xr:uid="{00000000-0005-0000-0000-0000C1560000}"/>
    <cellStyle name="Normal 4 6 3 7 3 2" xfId="46680" xr:uid="{00000000-0005-0000-0000-000031B50000}"/>
    <cellStyle name="Normal 4 6 3 7 4" xfId="24248" xr:uid="{00000000-0005-0000-0000-0000C2560000}"/>
    <cellStyle name="Normal 4 6 3 7 4 2" xfId="46681" xr:uid="{00000000-0005-0000-0000-000032B50000}"/>
    <cellStyle name="Normal 4 6 3 7 5" xfId="32550" xr:uid="{00000000-0005-0000-0000-00002FB50000}"/>
    <cellStyle name="Normal 4 6 3 8" xfId="24249" xr:uid="{00000000-0005-0000-0000-0000C3560000}"/>
    <cellStyle name="Normal 4 6 3 8 2" xfId="46682" xr:uid="{00000000-0005-0000-0000-000033B50000}"/>
    <cellStyle name="Normal 4 6 3 9" xfId="24250" xr:uid="{00000000-0005-0000-0000-0000C4560000}"/>
    <cellStyle name="Normal 4 6 3 9 2" xfId="46683" xr:uid="{00000000-0005-0000-0000-000034B50000}"/>
    <cellStyle name="Normal 4 6 4" xfId="3910" xr:uid="{00000000-0005-0000-0000-0000C5560000}"/>
    <cellStyle name="Normal 4 6 4 2" xfId="3911" xr:uid="{00000000-0005-0000-0000-0000C6560000}"/>
    <cellStyle name="Normal 4 6 4 2 2" xfId="7310" xr:uid="{00000000-0005-0000-0000-0000C7560000}"/>
    <cellStyle name="Normal 4 6 4 2 2 2" xfId="24251" xr:uid="{00000000-0005-0000-0000-0000C8560000}"/>
    <cellStyle name="Normal 4 6 4 2 2 2 2" xfId="46684" xr:uid="{00000000-0005-0000-0000-000038B50000}"/>
    <cellStyle name="Normal 4 6 4 2 2 3" xfId="24252" xr:uid="{00000000-0005-0000-0000-0000C9560000}"/>
    <cellStyle name="Normal 4 6 4 2 2 3 2" xfId="46685" xr:uid="{00000000-0005-0000-0000-000039B50000}"/>
    <cellStyle name="Normal 4 6 4 2 2 4" xfId="24253" xr:uid="{00000000-0005-0000-0000-0000CA560000}"/>
    <cellStyle name="Normal 4 6 4 2 2 4 2" xfId="46686" xr:uid="{00000000-0005-0000-0000-00003AB50000}"/>
    <cellStyle name="Normal 4 6 4 2 2 5" xfId="30786" xr:uid="{00000000-0005-0000-0000-000037B50000}"/>
    <cellStyle name="Normal 4 6 4 2 3" xfId="9909" xr:uid="{00000000-0005-0000-0000-0000CB560000}"/>
    <cellStyle name="Normal 4 6 4 2 3 2" xfId="24254" xr:uid="{00000000-0005-0000-0000-0000CC560000}"/>
    <cellStyle name="Normal 4 6 4 2 3 2 2" xfId="46687" xr:uid="{00000000-0005-0000-0000-00003CB50000}"/>
    <cellStyle name="Normal 4 6 4 2 3 3" xfId="24255" xr:uid="{00000000-0005-0000-0000-0000CD560000}"/>
    <cellStyle name="Normal 4 6 4 2 3 3 2" xfId="46688" xr:uid="{00000000-0005-0000-0000-00003DB50000}"/>
    <cellStyle name="Normal 4 6 4 2 3 4" xfId="24256" xr:uid="{00000000-0005-0000-0000-0000CE560000}"/>
    <cellStyle name="Normal 4 6 4 2 3 4 2" xfId="46689" xr:uid="{00000000-0005-0000-0000-00003EB50000}"/>
    <cellStyle name="Normal 4 6 4 2 3 5" xfId="32558" xr:uid="{00000000-0005-0000-0000-00003BB50000}"/>
    <cellStyle name="Normal 4 6 4 2 4" xfId="24257" xr:uid="{00000000-0005-0000-0000-0000CF560000}"/>
    <cellStyle name="Normal 4 6 4 2 4 2" xfId="46690" xr:uid="{00000000-0005-0000-0000-00003FB50000}"/>
    <cellStyle name="Normal 4 6 4 2 5" xfId="24258" xr:uid="{00000000-0005-0000-0000-0000D0560000}"/>
    <cellStyle name="Normal 4 6 4 2 5 2" xfId="46691" xr:uid="{00000000-0005-0000-0000-000040B50000}"/>
    <cellStyle name="Normal 4 6 4 2 6" xfId="24259" xr:uid="{00000000-0005-0000-0000-0000D1560000}"/>
    <cellStyle name="Normal 4 6 4 2 6 2" xfId="46692" xr:uid="{00000000-0005-0000-0000-000041B50000}"/>
    <cellStyle name="Normal 4 6 4 2 7" xfId="28954" xr:uid="{00000000-0005-0000-0000-000036B50000}"/>
    <cellStyle name="Normal 4 6 4 3" xfId="7309" xr:uid="{00000000-0005-0000-0000-0000D2560000}"/>
    <cellStyle name="Normal 4 6 4 3 2" xfId="24260" xr:uid="{00000000-0005-0000-0000-0000D3560000}"/>
    <cellStyle name="Normal 4 6 4 3 2 2" xfId="46693" xr:uid="{00000000-0005-0000-0000-000043B50000}"/>
    <cellStyle name="Normal 4 6 4 3 3" xfId="24261" xr:uid="{00000000-0005-0000-0000-0000D4560000}"/>
    <cellStyle name="Normal 4 6 4 3 3 2" xfId="46694" xr:uid="{00000000-0005-0000-0000-000044B50000}"/>
    <cellStyle name="Normal 4 6 4 3 4" xfId="24262" xr:uid="{00000000-0005-0000-0000-0000D5560000}"/>
    <cellStyle name="Normal 4 6 4 3 4 2" xfId="46695" xr:uid="{00000000-0005-0000-0000-000045B50000}"/>
    <cellStyle name="Normal 4 6 4 3 5" xfId="30785" xr:uid="{00000000-0005-0000-0000-000042B50000}"/>
    <cellStyle name="Normal 4 6 4 4" xfId="9908" xr:uid="{00000000-0005-0000-0000-0000D6560000}"/>
    <cellStyle name="Normal 4 6 4 4 2" xfId="24263" xr:uid="{00000000-0005-0000-0000-0000D7560000}"/>
    <cellStyle name="Normal 4 6 4 4 2 2" xfId="46696" xr:uid="{00000000-0005-0000-0000-000047B50000}"/>
    <cellStyle name="Normal 4 6 4 4 3" xfId="24264" xr:uid="{00000000-0005-0000-0000-0000D8560000}"/>
    <cellStyle name="Normal 4 6 4 4 3 2" xfId="46697" xr:uid="{00000000-0005-0000-0000-000048B50000}"/>
    <cellStyle name="Normal 4 6 4 4 4" xfId="24265" xr:uid="{00000000-0005-0000-0000-0000D9560000}"/>
    <cellStyle name="Normal 4 6 4 4 4 2" xfId="46698" xr:uid="{00000000-0005-0000-0000-000049B50000}"/>
    <cellStyle name="Normal 4 6 4 4 5" xfId="32557" xr:uid="{00000000-0005-0000-0000-000046B50000}"/>
    <cellStyle name="Normal 4 6 4 5" xfId="24266" xr:uid="{00000000-0005-0000-0000-0000DA560000}"/>
    <cellStyle name="Normal 4 6 4 5 2" xfId="46699" xr:uid="{00000000-0005-0000-0000-00004AB50000}"/>
    <cellStyle name="Normal 4 6 4 6" xfId="24267" xr:uid="{00000000-0005-0000-0000-0000DB560000}"/>
    <cellStyle name="Normal 4 6 4 6 2" xfId="46700" xr:uid="{00000000-0005-0000-0000-00004BB50000}"/>
    <cellStyle name="Normal 4 6 4 7" xfId="24268" xr:uid="{00000000-0005-0000-0000-0000DC560000}"/>
    <cellStyle name="Normal 4 6 4 7 2" xfId="46701" xr:uid="{00000000-0005-0000-0000-00004CB50000}"/>
    <cellStyle name="Normal 4 6 4 8" xfId="28953" xr:uid="{00000000-0005-0000-0000-000035B50000}"/>
    <cellStyle name="Normal 4 6 5" xfId="3912" xr:uid="{00000000-0005-0000-0000-0000DD560000}"/>
    <cellStyle name="Normal 4 6 5 2" xfId="3913" xr:uid="{00000000-0005-0000-0000-0000DE560000}"/>
    <cellStyle name="Normal 4 6 5 2 2" xfId="7312" xr:uid="{00000000-0005-0000-0000-0000DF560000}"/>
    <cellStyle name="Normal 4 6 5 2 2 2" xfId="24269" xr:uid="{00000000-0005-0000-0000-0000E0560000}"/>
    <cellStyle name="Normal 4 6 5 2 2 2 2" xfId="46702" xr:uid="{00000000-0005-0000-0000-000050B50000}"/>
    <cellStyle name="Normal 4 6 5 2 2 3" xfId="24270" xr:uid="{00000000-0005-0000-0000-0000E1560000}"/>
    <cellStyle name="Normal 4 6 5 2 2 3 2" xfId="46703" xr:uid="{00000000-0005-0000-0000-000051B50000}"/>
    <cellStyle name="Normal 4 6 5 2 2 4" xfId="24271" xr:uid="{00000000-0005-0000-0000-0000E2560000}"/>
    <cellStyle name="Normal 4 6 5 2 2 4 2" xfId="46704" xr:uid="{00000000-0005-0000-0000-000052B50000}"/>
    <cellStyle name="Normal 4 6 5 2 2 5" xfId="30788" xr:uid="{00000000-0005-0000-0000-00004FB50000}"/>
    <cellStyle name="Normal 4 6 5 2 3" xfId="9911" xr:uid="{00000000-0005-0000-0000-0000E3560000}"/>
    <cellStyle name="Normal 4 6 5 2 3 2" xfId="32560" xr:uid="{00000000-0005-0000-0000-000053B50000}"/>
    <cellStyle name="Normal 4 6 5 2 4" xfId="24272" xr:uid="{00000000-0005-0000-0000-0000E4560000}"/>
    <cellStyle name="Normal 4 6 5 2 4 2" xfId="46705" xr:uid="{00000000-0005-0000-0000-000054B50000}"/>
    <cellStyle name="Normal 4 6 5 2 5" xfId="24273" xr:uid="{00000000-0005-0000-0000-0000E5560000}"/>
    <cellStyle name="Normal 4 6 5 2 5 2" xfId="46706" xr:uid="{00000000-0005-0000-0000-000055B50000}"/>
    <cellStyle name="Normal 4 6 5 2 6" xfId="28956" xr:uid="{00000000-0005-0000-0000-00004EB50000}"/>
    <cellStyle name="Normal 4 6 5 3" xfId="7311" xr:uid="{00000000-0005-0000-0000-0000E6560000}"/>
    <cellStyle name="Normal 4 6 5 3 2" xfId="24274" xr:uid="{00000000-0005-0000-0000-0000E7560000}"/>
    <cellStyle name="Normal 4 6 5 3 2 2" xfId="46707" xr:uid="{00000000-0005-0000-0000-000057B50000}"/>
    <cellStyle name="Normal 4 6 5 3 3" xfId="24275" xr:uid="{00000000-0005-0000-0000-0000E8560000}"/>
    <cellStyle name="Normal 4 6 5 3 3 2" xfId="46708" xr:uid="{00000000-0005-0000-0000-000058B50000}"/>
    <cellStyle name="Normal 4 6 5 3 4" xfId="24276" xr:uid="{00000000-0005-0000-0000-0000E9560000}"/>
    <cellStyle name="Normal 4 6 5 3 4 2" xfId="46709" xr:uid="{00000000-0005-0000-0000-000059B50000}"/>
    <cellStyle name="Normal 4 6 5 3 5" xfId="30787" xr:uid="{00000000-0005-0000-0000-000056B50000}"/>
    <cellStyle name="Normal 4 6 5 4" xfId="9910" xr:uid="{00000000-0005-0000-0000-0000EA560000}"/>
    <cellStyle name="Normal 4 6 5 4 2" xfId="24277" xr:uid="{00000000-0005-0000-0000-0000EB560000}"/>
    <cellStyle name="Normal 4 6 5 4 2 2" xfId="46710" xr:uid="{00000000-0005-0000-0000-00005BB50000}"/>
    <cellStyle name="Normal 4 6 5 4 3" xfId="24278" xr:uid="{00000000-0005-0000-0000-0000EC560000}"/>
    <cellStyle name="Normal 4 6 5 4 3 2" xfId="46711" xr:uid="{00000000-0005-0000-0000-00005CB50000}"/>
    <cellStyle name="Normal 4 6 5 4 4" xfId="24279" xr:uid="{00000000-0005-0000-0000-0000ED560000}"/>
    <cellStyle name="Normal 4 6 5 4 4 2" xfId="46712" xr:uid="{00000000-0005-0000-0000-00005DB50000}"/>
    <cellStyle name="Normal 4 6 5 4 5" xfId="32559" xr:uid="{00000000-0005-0000-0000-00005AB50000}"/>
    <cellStyle name="Normal 4 6 5 5" xfId="24280" xr:uid="{00000000-0005-0000-0000-0000EE560000}"/>
    <cellStyle name="Normal 4 6 5 5 2" xfId="46713" xr:uid="{00000000-0005-0000-0000-00005EB50000}"/>
    <cellStyle name="Normal 4 6 5 6" xfId="24281" xr:uid="{00000000-0005-0000-0000-0000EF560000}"/>
    <cellStyle name="Normal 4 6 5 6 2" xfId="46714" xr:uid="{00000000-0005-0000-0000-00005FB50000}"/>
    <cellStyle name="Normal 4 6 5 7" xfId="24282" xr:uid="{00000000-0005-0000-0000-0000F0560000}"/>
    <cellStyle name="Normal 4 6 5 7 2" xfId="46715" xr:uid="{00000000-0005-0000-0000-000060B50000}"/>
    <cellStyle name="Normal 4 6 5 8" xfId="28955" xr:uid="{00000000-0005-0000-0000-00004DB50000}"/>
    <cellStyle name="Normal 4 6 6" xfId="24283" xr:uid="{00000000-0005-0000-0000-0000F1560000}"/>
    <cellStyle name="Normal 4 6 6 2" xfId="24284" xr:uid="{00000000-0005-0000-0000-0000F2560000}"/>
    <cellStyle name="Normal 4 6 6 3" xfId="24285" xr:uid="{00000000-0005-0000-0000-0000F3560000}"/>
    <cellStyle name="Normal 4 6 6 3 2" xfId="24286" xr:uid="{00000000-0005-0000-0000-0000F4560000}"/>
    <cellStyle name="Normal 4 6 6 3 2 2" xfId="46718" xr:uid="{00000000-0005-0000-0000-000063B50000}"/>
    <cellStyle name="Normal 4 6 6 3 3" xfId="24287" xr:uid="{00000000-0005-0000-0000-0000F5560000}"/>
    <cellStyle name="Normal 4 6 6 3 3 2" xfId="46719" xr:uid="{00000000-0005-0000-0000-000064B50000}"/>
    <cellStyle name="Normal 4 6 6 3 4" xfId="46717" xr:uid="{00000000-0005-0000-0000-000062B50000}"/>
    <cellStyle name="Normal 4 6 6 4" xfId="46716" xr:uid="{00000000-0005-0000-0000-000061B50000}"/>
    <cellStyle name="Normal 4 6 7" xfId="24288" xr:uid="{00000000-0005-0000-0000-0000F6560000}"/>
    <cellStyle name="Normal 4 6 7 2" xfId="24289" xr:uid="{00000000-0005-0000-0000-0000F7560000}"/>
    <cellStyle name="Normal 4 6 7 2 2" xfId="46721" xr:uid="{00000000-0005-0000-0000-000066B50000}"/>
    <cellStyle name="Normal 4 6 7 3" xfId="24290" xr:uid="{00000000-0005-0000-0000-0000F8560000}"/>
    <cellStyle name="Normal 4 6 7 3 2" xfId="46722" xr:uid="{00000000-0005-0000-0000-000067B50000}"/>
    <cellStyle name="Normal 4 6 7 4" xfId="24291" xr:uid="{00000000-0005-0000-0000-0000F9560000}"/>
    <cellStyle name="Normal 4 6 7 4 2" xfId="46723" xr:uid="{00000000-0005-0000-0000-000068B50000}"/>
    <cellStyle name="Normal 4 6 7 5" xfId="46720" xr:uid="{00000000-0005-0000-0000-000065B50000}"/>
    <cellStyle name="Normal 4 6 8" xfId="24292" xr:uid="{00000000-0005-0000-0000-0000FA560000}"/>
    <cellStyle name="Normal 4 6 8 2" xfId="46724" xr:uid="{00000000-0005-0000-0000-000069B50000}"/>
    <cellStyle name="Normal 4 6 9" xfId="24293" xr:uid="{00000000-0005-0000-0000-0000FB560000}"/>
    <cellStyle name="Normal 4 6 9 2" xfId="46725" xr:uid="{00000000-0005-0000-0000-00006AB50000}"/>
    <cellStyle name="Normal 4 7" xfId="3914" xr:uid="{00000000-0005-0000-0000-0000FC560000}"/>
    <cellStyle name="Normal 4 7 2" xfId="3915" xr:uid="{00000000-0005-0000-0000-0000FD560000}"/>
    <cellStyle name="Normal 4 7 2 2" xfId="3916" xr:uid="{00000000-0005-0000-0000-0000FE560000}"/>
    <cellStyle name="Normal 4 7 2 2 2" xfId="7314" xr:uid="{00000000-0005-0000-0000-0000FF560000}"/>
    <cellStyle name="Normal 4 7 2 2 2 2" xfId="24294" xr:uid="{00000000-0005-0000-0000-000000570000}"/>
    <cellStyle name="Normal 4 7 2 2 2 2 2" xfId="46726" xr:uid="{00000000-0005-0000-0000-00006EB50000}"/>
    <cellStyle name="Normal 4 7 2 2 2 3" xfId="24295" xr:uid="{00000000-0005-0000-0000-000001570000}"/>
    <cellStyle name="Normal 4 7 2 2 2 3 2" xfId="46727" xr:uid="{00000000-0005-0000-0000-00006FB50000}"/>
    <cellStyle name="Normal 4 7 2 2 2 4" xfId="24296" xr:uid="{00000000-0005-0000-0000-000002570000}"/>
    <cellStyle name="Normal 4 7 2 2 2 4 2" xfId="46728" xr:uid="{00000000-0005-0000-0000-000070B50000}"/>
    <cellStyle name="Normal 4 7 2 2 2 5" xfId="30790" xr:uid="{00000000-0005-0000-0000-00006DB50000}"/>
    <cellStyle name="Normal 4 7 2 2 3" xfId="9913" xr:uid="{00000000-0005-0000-0000-000003570000}"/>
    <cellStyle name="Normal 4 7 2 2 3 2" xfId="32562" xr:uid="{00000000-0005-0000-0000-000071B50000}"/>
    <cellStyle name="Normal 4 7 2 2 4" xfId="24297" xr:uid="{00000000-0005-0000-0000-000004570000}"/>
    <cellStyle name="Normal 4 7 2 2 4 2" xfId="46729" xr:uid="{00000000-0005-0000-0000-000072B50000}"/>
    <cellStyle name="Normal 4 7 2 2 5" xfId="24298" xr:uid="{00000000-0005-0000-0000-000005570000}"/>
    <cellStyle name="Normal 4 7 2 2 5 2" xfId="46730" xr:uid="{00000000-0005-0000-0000-000073B50000}"/>
    <cellStyle name="Normal 4 7 2 2 6" xfId="28958" xr:uid="{00000000-0005-0000-0000-00006CB50000}"/>
    <cellStyle name="Normal 4 7 2 3" xfId="7313" xr:uid="{00000000-0005-0000-0000-000006570000}"/>
    <cellStyle name="Normal 4 7 2 3 2" xfId="24299" xr:uid="{00000000-0005-0000-0000-000007570000}"/>
    <cellStyle name="Normal 4 7 2 3 2 2" xfId="46731" xr:uid="{00000000-0005-0000-0000-000075B50000}"/>
    <cellStyle name="Normal 4 7 2 3 3" xfId="24300" xr:uid="{00000000-0005-0000-0000-000008570000}"/>
    <cellStyle name="Normal 4 7 2 3 3 2" xfId="46732" xr:uid="{00000000-0005-0000-0000-000076B50000}"/>
    <cellStyle name="Normal 4 7 2 3 4" xfId="24301" xr:uid="{00000000-0005-0000-0000-000009570000}"/>
    <cellStyle name="Normal 4 7 2 3 4 2" xfId="46733" xr:uid="{00000000-0005-0000-0000-000077B50000}"/>
    <cellStyle name="Normal 4 7 2 3 5" xfId="30789" xr:uid="{00000000-0005-0000-0000-000074B50000}"/>
    <cellStyle name="Normal 4 7 2 4" xfId="9912" xr:uid="{00000000-0005-0000-0000-00000A570000}"/>
    <cellStyle name="Normal 4 7 2 4 2" xfId="24302" xr:uid="{00000000-0005-0000-0000-00000B570000}"/>
    <cellStyle name="Normal 4 7 2 4 2 2" xfId="46734" xr:uid="{00000000-0005-0000-0000-000079B50000}"/>
    <cellStyle name="Normal 4 7 2 4 3" xfId="24303" xr:uid="{00000000-0005-0000-0000-00000C570000}"/>
    <cellStyle name="Normal 4 7 2 4 3 2" xfId="46735" xr:uid="{00000000-0005-0000-0000-00007AB50000}"/>
    <cellStyle name="Normal 4 7 2 4 4" xfId="24304" xr:uid="{00000000-0005-0000-0000-00000D570000}"/>
    <cellStyle name="Normal 4 7 2 4 4 2" xfId="46736" xr:uid="{00000000-0005-0000-0000-00007BB50000}"/>
    <cellStyle name="Normal 4 7 2 4 5" xfId="32561" xr:uid="{00000000-0005-0000-0000-000078B50000}"/>
    <cellStyle name="Normal 4 7 2 5" xfId="24305" xr:uid="{00000000-0005-0000-0000-00000E570000}"/>
    <cellStyle name="Normal 4 7 2 5 2" xfId="46737" xr:uid="{00000000-0005-0000-0000-00007CB50000}"/>
    <cellStyle name="Normal 4 7 2 6" xfId="24306" xr:uid="{00000000-0005-0000-0000-00000F570000}"/>
    <cellStyle name="Normal 4 7 2 6 2" xfId="46738" xr:uid="{00000000-0005-0000-0000-00007DB50000}"/>
    <cellStyle name="Normal 4 7 2 7" xfId="24307" xr:uid="{00000000-0005-0000-0000-000010570000}"/>
    <cellStyle name="Normal 4 7 2 7 2" xfId="46739" xr:uid="{00000000-0005-0000-0000-00007EB50000}"/>
    <cellStyle name="Normal 4 7 2 8" xfId="28957" xr:uid="{00000000-0005-0000-0000-00006BB50000}"/>
    <cellStyle name="Normal 4 7 3" xfId="24308" xr:uid="{00000000-0005-0000-0000-000011570000}"/>
    <cellStyle name="Normal 4 7 3 2" xfId="24309" xr:uid="{00000000-0005-0000-0000-000012570000}"/>
    <cellStyle name="Normal 4 7 3 3" xfId="24310" xr:uid="{00000000-0005-0000-0000-000013570000}"/>
    <cellStyle name="Normal 4 7 3 3 2" xfId="24311" xr:uid="{00000000-0005-0000-0000-000014570000}"/>
    <cellStyle name="Normal 4 7 3 3 2 2" xfId="46742" xr:uid="{00000000-0005-0000-0000-000081B50000}"/>
    <cellStyle name="Normal 4 7 3 3 3" xfId="24312" xr:uid="{00000000-0005-0000-0000-000015570000}"/>
    <cellStyle name="Normal 4 7 3 3 3 2" xfId="46743" xr:uid="{00000000-0005-0000-0000-000082B50000}"/>
    <cellStyle name="Normal 4 7 3 3 4" xfId="46741" xr:uid="{00000000-0005-0000-0000-000080B50000}"/>
    <cellStyle name="Normal 4 7 3 4" xfId="46740" xr:uid="{00000000-0005-0000-0000-00007FB50000}"/>
    <cellStyle name="Normal 4 7 4" xfId="24313" xr:uid="{00000000-0005-0000-0000-000016570000}"/>
    <cellStyle name="Normal 4 7 4 2" xfId="24314" xr:uid="{00000000-0005-0000-0000-000017570000}"/>
    <cellStyle name="Normal 4 7 4 2 2" xfId="46745" xr:uid="{00000000-0005-0000-0000-000084B50000}"/>
    <cellStyle name="Normal 4 7 4 3" xfId="24315" xr:uid="{00000000-0005-0000-0000-000018570000}"/>
    <cellStyle name="Normal 4 7 4 3 2" xfId="46746" xr:uid="{00000000-0005-0000-0000-000085B50000}"/>
    <cellStyle name="Normal 4 7 4 4" xfId="24316" xr:uid="{00000000-0005-0000-0000-000019570000}"/>
    <cellStyle name="Normal 4 7 4 4 2" xfId="46747" xr:uid="{00000000-0005-0000-0000-000086B50000}"/>
    <cellStyle name="Normal 4 7 4 5" xfId="46744" xr:uid="{00000000-0005-0000-0000-000083B50000}"/>
    <cellStyle name="Normal 4 7 5" xfId="24317" xr:uid="{00000000-0005-0000-0000-00001A570000}"/>
    <cellStyle name="Normal 4 7 5 2" xfId="46748" xr:uid="{00000000-0005-0000-0000-000087B50000}"/>
    <cellStyle name="Normal 4 7 6" xfId="24318" xr:uid="{00000000-0005-0000-0000-00001B570000}"/>
    <cellStyle name="Normal 4 7 6 2" xfId="46749" xr:uid="{00000000-0005-0000-0000-000088B50000}"/>
    <cellStyle name="Normal 4 7 7" xfId="24319" xr:uid="{00000000-0005-0000-0000-00001C570000}"/>
    <cellStyle name="Normal 4 7 7 2" xfId="46750" xr:uid="{00000000-0005-0000-0000-000089B50000}"/>
    <cellStyle name="Normal 4 8" xfId="3917" xr:uid="{00000000-0005-0000-0000-00001D570000}"/>
    <cellStyle name="Normal 4 8 2" xfId="3918" xr:uid="{00000000-0005-0000-0000-00001E570000}"/>
    <cellStyle name="Normal 4 8 2 2" xfId="3919" xr:uid="{00000000-0005-0000-0000-00001F570000}"/>
    <cellStyle name="Normal 4 8 2 2 2" xfId="7316" xr:uid="{00000000-0005-0000-0000-000020570000}"/>
    <cellStyle name="Normal 4 8 2 2 2 2" xfId="24320" xr:uid="{00000000-0005-0000-0000-000021570000}"/>
    <cellStyle name="Normal 4 8 2 2 2 2 2" xfId="46751" xr:uid="{00000000-0005-0000-0000-00008DB50000}"/>
    <cellStyle name="Normal 4 8 2 2 2 3" xfId="24321" xr:uid="{00000000-0005-0000-0000-000022570000}"/>
    <cellStyle name="Normal 4 8 2 2 2 3 2" xfId="46752" xr:uid="{00000000-0005-0000-0000-00008EB50000}"/>
    <cellStyle name="Normal 4 8 2 2 2 4" xfId="24322" xr:uid="{00000000-0005-0000-0000-000023570000}"/>
    <cellStyle name="Normal 4 8 2 2 2 4 2" xfId="46753" xr:uid="{00000000-0005-0000-0000-00008FB50000}"/>
    <cellStyle name="Normal 4 8 2 2 2 5" xfId="30792" xr:uid="{00000000-0005-0000-0000-00008CB50000}"/>
    <cellStyle name="Normal 4 8 2 2 3" xfId="9915" xr:uid="{00000000-0005-0000-0000-000024570000}"/>
    <cellStyle name="Normal 4 8 2 2 3 2" xfId="32564" xr:uid="{00000000-0005-0000-0000-000090B50000}"/>
    <cellStyle name="Normal 4 8 2 2 4" xfId="24323" xr:uid="{00000000-0005-0000-0000-000025570000}"/>
    <cellStyle name="Normal 4 8 2 2 4 2" xfId="46754" xr:uid="{00000000-0005-0000-0000-000091B50000}"/>
    <cellStyle name="Normal 4 8 2 2 5" xfId="24324" xr:uid="{00000000-0005-0000-0000-000026570000}"/>
    <cellStyle name="Normal 4 8 2 2 5 2" xfId="46755" xr:uid="{00000000-0005-0000-0000-000092B50000}"/>
    <cellStyle name="Normal 4 8 2 2 6" xfId="28960" xr:uid="{00000000-0005-0000-0000-00008BB50000}"/>
    <cellStyle name="Normal 4 8 2 3" xfId="7315" xr:uid="{00000000-0005-0000-0000-000027570000}"/>
    <cellStyle name="Normal 4 8 2 3 2" xfId="24325" xr:uid="{00000000-0005-0000-0000-000028570000}"/>
    <cellStyle name="Normal 4 8 2 3 2 2" xfId="46756" xr:uid="{00000000-0005-0000-0000-000094B50000}"/>
    <cellStyle name="Normal 4 8 2 3 3" xfId="24326" xr:uid="{00000000-0005-0000-0000-000029570000}"/>
    <cellStyle name="Normal 4 8 2 3 3 2" xfId="46757" xr:uid="{00000000-0005-0000-0000-000095B50000}"/>
    <cellStyle name="Normal 4 8 2 3 4" xfId="24327" xr:uid="{00000000-0005-0000-0000-00002A570000}"/>
    <cellStyle name="Normal 4 8 2 3 4 2" xfId="46758" xr:uid="{00000000-0005-0000-0000-000096B50000}"/>
    <cellStyle name="Normal 4 8 2 3 5" xfId="30791" xr:uid="{00000000-0005-0000-0000-000093B50000}"/>
    <cellStyle name="Normal 4 8 2 4" xfId="9914" xr:uid="{00000000-0005-0000-0000-00002B570000}"/>
    <cellStyle name="Normal 4 8 2 4 2" xfId="24328" xr:uid="{00000000-0005-0000-0000-00002C570000}"/>
    <cellStyle name="Normal 4 8 2 4 2 2" xfId="46759" xr:uid="{00000000-0005-0000-0000-000098B50000}"/>
    <cellStyle name="Normal 4 8 2 4 3" xfId="24329" xr:uid="{00000000-0005-0000-0000-00002D570000}"/>
    <cellStyle name="Normal 4 8 2 4 3 2" xfId="46760" xr:uid="{00000000-0005-0000-0000-000099B50000}"/>
    <cellStyle name="Normal 4 8 2 4 4" xfId="24330" xr:uid="{00000000-0005-0000-0000-00002E570000}"/>
    <cellStyle name="Normal 4 8 2 4 4 2" xfId="46761" xr:uid="{00000000-0005-0000-0000-00009AB50000}"/>
    <cellStyle name="Normal 4 8 2 4 5" xfId="32563" xr:uid="{00000000-0005-0000-0000-000097B50000}"/>
    <cellStyle name="Normal 4 8 2 5" xfId="24331" xr:uid="{00000000-0005-0000-0000-00002F570000}"/>
    <cellStyle name="Normal 4 8 2 5 2" xfId="46762" xr:uid="{00000000-0005-0000-0000-00009BB50000}"/>
    <cellStyle name="Normal 4 8 2 6" xfId="24332" xr:uid="{00000000-0005-0000-0000-000030570000}"/>
    <cellStyle name="Normal 4 8 2 6 2" xfId="46763" xr:uid="{00000000-0005-0000-0000-00009CB50000}"/>
    <cellStyle name="Normal 4 8 2 7" xfId="24333" xr:uid="{00000000-0005-0000-0000-000031570000}"/>
    <cellStyle name="Normal 4 8 2 7 2" xfId="46764" xr:uid="{00000000-0005-0000-0000-00009DB50000}"/>
    <cellStyle name="Normal 4 8 2 8" xfId="28959" xr:uid="{00000000-0005-0000-0000-00008AB50000}"/>
    <cellStyle name="Normal 4 8 3" xfId="24334" xr:uid="{00000000-0005-0000-0000-000032570000}"/>
    <cellStyle name="Normal 4 8 3 2" xfId="24335" xr:uid="{00000000-0005-0000-0000-000033570000}"/>
    <cellStyle name="Normal 4 8 3 3" xfId="24336" xr:uid="{00000000-0005-0000-0000-000034570000}"/>
    <cellStyle name="Normal 4 8 3 3 2" xfId="24337" xr:uid="{00000000-0005-0000-0000-000035570000}"/>
    <cellStyle name="Normal 4 8 3 3 2 2" xfId="46767" xr:uid="{00000000-0005-0000-0000-0000A0B50000}"/>
    <cellStyle name="Normal 4 8 3 3 3" xfId="24338" xr:uid="{00000000-0005-0000-0000-000036570000}"/>
    <cellStyle name="Normal 4 8 3 3 3 2" xfId="46768" xr:uid="{00000000-0005-0000-0000-0000A1B50000}"/>
    <cellStyle name="Normal 4 8 3 3 4" xfId="46766" xr:uid="{00000000-0005-0000-0000-00009FB50000}"/>
    <cellStyle name="Normal 4 8 3 4" xfId="46765" xr:uid="{00000000-0005-0000-0000-00009EB50000}"/>
    <cellStyle name="Normal 4 8 4" xfId="24339" xr:uid="{00000000-0005-0000-0000-000037570000}"/>
    <cellStyle name="Normal 4 8 4 2" xfId="24340" xr:uid="{00000000-0005-0000-0000-000038570000}"/>
    <cellStyle name="Normal 4 8 4 2 2" xfId="46770" xr:uid="{00000000-0005-0000-0000-0000A3B50000}"/>
    <cellStyle name="Normal 4 8 4 3" xfId="24341" xr:uid="{00000000-0005-0000-0000-000039570000}"/>
    <cellStyle name="Normal 4 8 4 3 2" xfId="46771" xr:uid="{00000000-0005-0000-0000-0000A4B50000}"/>
    <cellStyle name="Normal 4 8 4 4" xfId="24342" xr:uid="{00000000-0005-0000-0000-00003A570000}"/>
    <cellStyle name="Normal 4 8 4 4 2" xfId="46772" xr:uid="{00000000-0005-0000-0000-0000A5B50000}"/>
    <cellStyle name="Normal 4 8 4 5" xfId="46769" xr:uid="{00000000-0005-0000-0000-0000A2B50000}"/>
    <cellStyle name="Normal 4 8 5" xfId="24343" xr:uid="{00000000-0005-0000-0000-00003B570000}"/>
    <cellStyle name="Normal 4 8 5 2" xfId="46773" xr:uid="{00000000-0005-0000-0000-0000A6B50000}"/>
    <cellStyle name="Normal 4 8 6" xfId="24344" xr:uid="{00000000-0005-0000-0000-00003C570000}"/>
    <cellStyle name="Normal 4 8 6 2" xfId="46774" xr:uid="{00000000-0005-0000-0000-0000A7B50000}"/>
    <cellStyle name="Normal 4 8 7" xfId="24345" xr:uid="{00000000-0005-0000-0000-00003D570000}"/>
    <cellStyle name="Normal 4 8 7 2" xfId="46775" xr:uid="{00000000-0005-0000-0000-0000A8B50000}"/>
    <cellStyle name="Normal 4 9" xfId="3920" xr:uid="{00000000-0005-0000-0000-00003E570000}"/>
    <cellStyle name="Normal 4 9 2" xfId="3921" xr:uid="{00000000-0005-0000-0000-00003F570000}"/>
    <cellStyle name="Normal 4 9 2 2" xfId="3922" xr:uid="{00000000-0005-0000-0000-000040570000}"/>
    <cellStyle name="Normal 4 9 2 2 2" xfId="7318" xr:uid="{00000000-0005-0000-0000-000041570000}"/>
    <cellStyle name="Normal 4 9 2 2 2 2" xfId="24346" xr:uid="{00000000-0005-0000-0000-000042570000}"/>
    <cellStyle name="Normal 4 9 2 2 2 2 2" xfId="46776" xr:uid="{00000000-0005-0000-0000-0000ACB50000}"/>
    <cellStyle name="Normal 4 9 2 2 2 3" xfId="24347" xr:uid="{00000000-0005-0000-0000-000043570000}"/>
    <cellStyle name="Normal 4 9 2 2 2 3 2" xfId="46777" xr:uid="{00000000-0005-0000-0000-0000ADB50000}"/>
    <cellStyle name="Normal 4 9 2 2 2 4" xfId="24348" xr:uid="{00000000-0005-0000-0000-000044570000}"/>
    <cellStyle name="Normal 4 9 2 2 2 4 2" xfId="46778" xr:uid="{00000000-0005-0000-0000-0000AEB50000}"/>
    <cellStyle name="Normal 4 9 2 2 2 5" xfId="30794" xr:uid="{00000000-0005-0000-0000-0000ABB50000}"/>
    <cellStyle name="Normal 4 9 2 2 3" xfId="9917" xr:uid="{00000000-0005-0000-0000-000045570000}"/>
    <cellStyle name="Normal 4 9 2 2 3 2" xfId="32566" xr:uid="{00000000-0005-0000-0000-0000AFB50000}"/>
    <cellStyle name="Normal 4 9 2 2 4" xfId="24349" xr:uid="{00000000-0005-0000-0000-000046570000}"/>
    <cellStyle name="Normal 4 9 2 2 4 2" xfId="46779" xr:uid="{00000000-0005-0000-0000-0000B0B50000}"/>
    <cellStyle name="Normal 4 9 2 2 5" xfId="24350" xr:uid="{00000000-0005-0000-0000-000047570000}"/>
    <cellStyle name="Normal 4 9 2 2 5 2" xfId="46780" xr:uid="{00000000-0005-0000-0000-0000B1B50000}"/>
    <cellStyle name="Normal 4 9 2 2 6" xfId="28962" xr:uid="{00000000-0005-0000-0000-0000AAB50000}"/>
    <cellStyle name="Normal 4 9 2 3" xfId="7317" xr:uid="{00000000-0005-0000-0000-000048570000}"/>
    <cellStyle name="Normal 4 9 2 3 2" xfId="24351" xr:uid="{00000000-0005-0000-0000-000049570000}"/>
    <cellStyle name="Normal 4 9 2 3 2 2" xfId="46781" xr:uid="{00000000-0005-0000-0000-0000B3B50000}"/>
    <cellStyle name="Normal 4 9 2 3 3" xfId="24352" xr:uid="{00000000-0005-0000-0000-00004A570000}"/>
    <cellStyle name="Normal 4 9 2 3 3 2" xfId="46782" xr:uid="{00000000-0005-0000-0000-0000B4B50000}"/>
    <cellStyle name="Normal 4 9 2 3 4" xfId="24353" xr:uid="{00000000-0005-0000-0000-00004B570000}"/>
    <cellStyle name="Normal 4 9 2 3 4 2" xfId="46783" xr:uid="{00000000-0005-0000-0000-0000B5B50000}"/>
    <cellStyle name="Normal 4 9 2 3 5" xfId="30793" xr:uid="{00000000-0005-0000-0000-0000B2B50000}"/>
    <cellStyle name="Normal 4 9 2 4" xfId="9916" xr:uid="{00000000-0005-0000-0000-00004C570000}"/>
    <cellStyle name="Normal 4 9 2 4 2" xfId="24354" xr:uid="{00000000-0005-0000-0000-00004D570000}"/>
    <cellStyle name="Normal 4 9 2 4 2 2" xfId="46784" xr:uid="{00000000-0005-0000-0000-0000B7B50000}"/>
    <cellStyle name="Normal 4 9 2 4 3" xfId="24355" xr:uid="{00000000-0005-0000-0000-00004E570000}"/>
    <cellStyle name="Normal 4 9 2 4 3 2" xfId="46785" xr:uid="{00000000-0005-0000-0000-0000B8B50000}"/>
    <cellStyle name="Normal 4 9 2 4 4" xfId="24356" xr:uid="{00000000-0005-0000-0000-00004F570000}"/>
    <cellStyle name="Normal 4 9 2 4 4 2" xfId="46786" xr:uid="{00000000-0005-0000-0000-0000B9B50000}"/>
    <cellStyle name="Normal 4 9 2 4 5" xfId="32565" xr:uid="{00000000-0005-0000-0000-0000B6B50000}"/>
    <cellStyle name="Normal 4 9 2 5" xfId="24357" xr:uid="{00000000-0005-0000-0000-000050570000}"/>
    <cellStyle name="Normal 4 9 2 5 2" xfId="46787" xr:uid="{00000000-0005-0000-0000-0000BAB50000}"/>
    <cellStyle name="Normal 4 9 2 6" xfId="24358" xr:uid="{00000000-0005-0000-0000-000051570000}"/>
    <cellStyle name="Normal 4 9 2 6 2" xfId="46788" xr:uid="{00000000-0005-0000-0000-0000BBB50000}"/>
    <cellStyle name="Normal 4 9 2 7" xfId="24359" xr:uid="{00000000-0005-0000-0000-000052570000}"/>
    <cellStyle name="Normal 4 9 2 7 2" xfId="46789" xr:uid="{00000000-0005-0000-0000-0000BCB50000}"/>
    <cellStyle name="Normal 4 9 2 8" xfId="28961" xr:uid="{00000000-0005-0000-0000-0000A9B50000}"/>
    <cellStyle name="Normal 4 9 3" xfId="24360" xr:uid="{00000000-0005-0000-0000-000053570000}"/>
    <cellStyle name="Normal 4 9 3 2" xfId="24361" xr:uid="{00000000-0005-0000-0000-000054570000}"/>
    <cellStyle name="Normal 4 9 3 3" xfId="24362" xr:uid="{00000000-0005-0000-0000-000055570000}"/>
    <cellStyle name="Normal 4 9 3 3 2" xfId="24363" xr:uid="{00000000-0005-0000-0000-000056570000}"/>
    <cellStyle name="Normal 4 9 3 3 2 2" xfId="46792" xr:uid="{00000000-0005-0000-0000-0000BFB50000}"/>
    <cellStyle name="Normal 4 9 3 3 3" xfId="24364" xr:uid="{00000000-0005-0000-0000-000057570000}"/>
    <cellStyle name="Normal 4 9 3 3 3 2" xfId="46793" xr:uid="{00000000-0005-0000-0000-0000C0B50000}"/>
    <cellStyle name="Normal 4 9 3 3 4" xfId="46791" xr:uid="{00000000-0005-0000-0000-0000BEB50000}"/>
    <cellStyle name="Normal 4 9 3 4" xfId="46790" xr:uid="{00000000-0005-0000-0000-0000BDB50000}"/>
    <cellStyle name="Normal 4 9 4" xfId="24365" xr:uid="{00000000-0005-0000-0000-000058570000}"/>
    <cellStyle name="Normal 4 9 4 2" xfId="24366" xr:uid="{00000000-0005-0000-0000-000059570000}"/>
    <cellStyle name="Normal 4 9 4 2 2" xfId="46795" xr:uid="{00000000-0005-0000-0000-0000C2B50000}"/>
    <cellStyle name="Normal 4 9 4 3" xfId="24367" xr:uid="{00000000-0005-0000-0000-00005A570000}"/>
    <cellStyle name="Normal 4 9 4 3 2" xfId="46796" xr:uid="{00000000-0005-0000-0000-0000C3B50000}"/>
    <cellStyle name="Normal 4 9 4 4" xfId="24368" xr:uid="{00000000-0005-0000-0000-00005B570000}"/>
    <cellStyle name="Normal 4 9 4 4 2" xfId="46797" xr:uid="{00000000-0005-0000-0000-0000C4B50000}"/>
    <cellStyle name="Normal 4 9 4 5" xfId="46794" xr:uid="{00000000-0005-0000-0000-0000C1B50000}"/>
    <cellStyle name="Normal 4 9 5" xfId="24369" xr:uid="{00000000-0005-0000-0000-00005C570000}"/>
    <cellStyle name="Normal 4 9 5 2" xfId="46798" xr:uid="{00000000-0005-0000-0000-0000C5B50000}"/>
    <cellStyle name="Normal 4 9 6" xfId="24370" xr:uid="{00000000-0005-0000-0000-00005D570000}"/>
    <cellStyle name="Normal 4 9 6 2" xfId="46799" xr:uid="{00000000-0005-0000-0000-0000C6B50000}"/>
    <cellStyle name="Normal 4 9 7" xfId="24371" xr:uid="{00000000-0005-0000-0000-00005E570000}"/>
    <cellStyle name="Normal 4 9 7 2" xfId="46800" xr:uid="{00000000-0005-0000-0000-0000C7B50000}"/>
    <cellStyle name="Normal 40" xfId="3923" xr:uid="{00000000-0005-0000-0000-00005F570000}"/>
    <cellStyle name="Normal 40 2" xfId="3924" xr:uid="{00000000-0005-0000-0000-000060570000}"/>
    <cellStyle name="Normal 40 2 2" xfId="7320" xr:uid="{00000000-0005-0000-0000-000061570000}"/>
    <cellStyle name="Normal 40 2 2 2" xfId="24372" xr:uid="{00000000-0005-0000-0000-000062570000}"/>
    <cellStyle name="Normal 40 2 2 2 2" xfId="46801" xr:uid="{00000000-0005-0000-0000-0000CBB50000}"/>
    <cellStyle name="Normal 40 2 2 3" xfId="24373" xr:uid="{00000000-0005-0000-0000-000063570000}"/>
    <cellStyle name="Normal 40 2 2 3 2" xfId="46802" xr:uid="{00000000-0005-0000-0000-0000CCB50000}"/>
    <cellStyle name="Normal 40 2 2 4" xfId="24374" xr:uid="{00000000-0005-0000-0000-000064570000}"/>
    <cellStyle name="Normal 40 2 2 4 2" xfId="46803" xr:uid="{00000000-0005-0000-0000-0000CDB50000}"/>
    <cellStyle name="Normal 40 2 2 5" xfId="30796" xr:uid="{00000000-0005-0000-0000-0000CAB50000}"/>
    <cellStyle name="Normal 40 2 3" xfId="9919" xr:uid="{00000000-0005-0000-0000-000065570000}"/>
    <cellStyle name="Normal 40 2 3 2" xfId="32568" xr:uid="{00000000-0005-0000-0000-0000CEB50000}"/>
    <cellStyle name="Normal 40 2 4" xfId="24375" xr:uid="{00000000-0005-0000-0000-000066570000}"/>
    <cellStyle name="Normal 40 2 4 2" xfId="46804" xr:uid="{00000000-0005-0000-0000-0000CFB50000}"/>
    <cellStyle name="Normal 40 2 5" xfId="24376" xr:uid="{00000000-0005-0000-0000-000067570000}"/>
    <cellStyle name="Normal 40 2 5 2" xfId="46805" xr:uid="{00000000-0005-0000-0000-0000D0B50000}"/>
    <cellStyle name="Normal 40 2 6" xfId="28964" xr:uid="{00000000-0005-0000-0000-0000C9B50000}"/>
    <cellStyle name="Normal 40 3" xfId="5116" xr:uid="{00000000-0005-0000-0000-000068570000}"/>
    <cellStyle name="Normal 40 3 2" xfId="8270" xr:uid="{00000000-0005-0000-0000-000069570000}"/>
    <cellStyle name="Normal 40 3 2 2" xfId="30923" xr:uid="{00000000-0005-0000-0000-0000D2B50000}"/>
    <cellStyle name="Normal 40 3 3" xfId="10046" xr:uid="{00000000-0005-0000-0000-00006A570000}"/>
    <cellStyle name="Normal 40 3 3 2" xfId="32695" xr:uid="{00000000-0005-0000-0000-0000D3B50000}"/>
    <cellStyle name="Normal 40 3 4" xfId="24377" xr:uid="{00000000-0005-0000-0000-00006B570000}"/>
    <cellStyle name="Normal 40 3 4 2" xfId="46806" xr:uid="{00000000-0005-0000-0000-0000D4B50000}"/>
    <cellStyle name="Normal 40 3 5" xfId="29107" xr:uid="{00000000-0005-0000-0000-0000D1B50000}"/>
    <cellStyle name="Normal 40 4" xfId="7319" xr:uid="{00000000-0005-0000-0000-00006C570000}"/>
    <cellStyle name="Normal 40 4 2" xfId="30795" xr:uid="{00000000-0005-0000-0000-0000D5B50000}"/>
    <cellStyle name="Normal 40 5" xfId="9918" xr:uid="{00000000-0005-0000-0000-00006D570000}"/>
    <cellStyle name="Normal 40 5 2" xfId="32567" xr:uid="{00000000-0005-0000-0000-0000D6B50000}"/>
    <cellStyle name="Normal 40 6" xfId="24378" xr:uid="{00000000-0005-0000-0000-00006E570000}"/>
    <cellStyle name="Normal 40 6 2" xfId="46807" xr:uid="{00000000-0005-0000-0000-0000D7B50000}"/>
    <cellStyle name="Normal 40 7" xfId="28963" xr:uid="{00000000-0005-0000-0000-0000C8B50000}"/>
    <cellStyle name="Normal 41" xfId="3925" xr:uid="{00000000-0005-0000-0000-00006F570000}"/>
    <cellStyle name="Normal 41 2" xfId="7321" xr:uid="{00000000-0005-0000-0000-000070570000}"/>
    <cellStyle name="Normal 41 2 2" xfId="24379" xr:uid="{00000000-0005-0000-0000-000071570000}"/>
    <cellStyle name="Normal 41 2 2 2" xfId="46808" xr:uid="{00000000-0005-0000-0000-0000DAB50000}"/>
    <cellStyle name="Normal 41 2 3" xfId="24380" xr:uid="{00000000-0005-0000-0000-000072570000}"/>
    <cellStyle name="Normal 41 2 3 2" xfId="46809" xr:uid="{00000000-0005-0000-0000-0000DBB50000}"/>
    <cellStyle name="Normal 41 2 4" xfId="24381" xr:uid="{00000000-0005-0000-0000-000073570000}"/>
    <cellStyle name="Normal 41 2 4 2" xfId="46810" xr:uid="{00000000-0005-0000-0000-0000DCB50000}"/>
    <cellStyle name="Normal 41 2 5" xfId="30797" xr:uid="{00000000-0005-0000-0000-0000D9B50000}"/>
    <cellStyle name="Normal 41 3" xfId="9920" xr:uid="{00000000-0005-0000-0000-000074570000}"/>
    <cellStyle name="Normal 41 3 2" xfId="32569" xr:uid="{00000000-0005-0000-0000-0000DDB50000}"/>
    <cellStyle name="Normal 41 4" xfId="24382" xr:uid="{00000000-0005-0000-0000-000075570000}"/>
    <cellStyle name="Normal 41 4 2" xfId="46811" xr:uid="{00000000-0005-0000-0000-0000DEB50000}"/>
    <cellStyle name="Normal 41 5" xfId="24383" xr:uid="{00000000-0005-0000-0000-000076570000}"/>
    <cellStyle name="Normal 41 5 2" xfId="46812" xr:uid="{00000000-0005-0000-0000-0000DFB50000}"/>
    <cellStyle name="Normal 41 6" xfId="28965" xr:uid="{00000000-0005-0000-0000-0000D8B50000}"/>
    <cellStyle name="Normal 42" xfId="3926" xr:uid="{00000000-0005-0000-0000-000077570000}"/>
    <cellStyle name="Normal 42 2" xfId="24384" xr:uid="{00000000-0005-0000-0000-000078570000}"/>
    <cellStyle name="Normal 42 2 2" xfId="46813" xr:uid="{00000000-0005-0000-0000-0000E0B50000}"/>
    <cellStyle name="Normal 42 3" xfId="24385" xr:uid="{00000000-0005-0000-0000-000079570000}"/>
    <cellStyle name="Normal 42 3 2" xfId="46814" xr:uid="{00000000-0005-0000-0000-0000E1B50000}"/>
    <cellStyle name="Normal 42 4" xfId="24386" xr:uid="{00000000-0005-0000-0000-00007A570000}"/>
    <cellStyle name="Normal 42 4 2" xfId="46815" xr:uid="{00000000-0005-0000-0000-0000E2B50000}"/>
    <cellStyle name="Normal 43" xfId="4854" xr:uid="{00000000-0005-0000-0000-00007B570000}"/>
    <cellStyle name="Normal 43 2" xfId="8216" xr:uid="{00000000-0005-0000-0000-00007C570000}"/>
    <cellStyle name="Normal 43 2 2" xfId="30871" xr:uid="{00000000-0005-0000-0000-0000E4B50000}"/>
    <cellStyle name="Normal 43 3" xfId="9994" xr:uid="{00000000-0005-0000-0000-00007D570000}"/>
    <cellStyle name="Normal 43 3 2" xfId="32643" xr:uid="{00000000-0005-0000-0000-0000E5B50000}"/>
    <cellStyle name="Normal 43 4" xfId="24387" xr:uid="{00000000-0005-0000-0000-00007E570000}"/>
    <cellStyle name="Normal 43 4 2" xfId="46816" xr:uid="{00000000-0005-0000-0000-0000E6B50000}"/>
    <cellStyle name="Normal 43 5" xfId="29043" xr:uid="{00000000-0005-0000-0000-0000E3B50000}"/>
    <cellStyle name="Normal 44" xfId="4855" xr:uid="{00000000-0005-0000-0000-00007F570000}"/>
    <cellStyle name="Normal 44 2" xfId="24388" xr:uid="{00000000-0005-0000-0000-000080570000}"/>
    <cellStyle name="Normal 44 2 2" xfId="46817" xr:uid="{00000000-0005-0000-0000-0000E7B50000}"/>
    <cellStyle name="Normal 44 3" xfId="24389" xr:uid="{00000000-0005-0000-0000-000081570000}"/>
    <cellStyle name="Normal 44 3 2" xfId="46818" xr:uid="{00000000-0005-0000-0000-0000E8B50000}"/>
    <cellStyle name="Normal 44 4" xfId="24390" xr:uid="{00000000-0005-0000-0000-000082570000}"/>
    <cellStyle name="Normal 44 4 2" xfId="46819" xr:uid="{00000000-0005-0000-0000-0000E9B50000}"/>
    <cellStyle name="Normal 45" xfId="4894" xr:uid="{00000000-0005-0000-0000-000083570000}"/>
    <cellStyle name="Normal 45 2" xfId="8221" xr:uid="{00000000-0005-0000-0000-000084570000}"/>
    <cellStyle name="Normal 45 2 2" xfId="30876" xr:uid="{00000000-0005-0000-0000-0000EBB50000}"/>
    <cellStyle name="Normal 45 3" xfId="9999" xr:uid="{00000000-0005-0000-0000-000085570000}"/>
    <cellStyle name="Normal 45 3 2" xfId="32648" xr:uid="{00000000-0005-0000-0000-0000ECB50000}"/>
    <cellStyle name="Normal 45 4" xfId="29052" xr:uid="{00000000-0005-0000-0000-0000EAB50000}"/>
    <cellStyle name="Normal 46" xfId="5089" xr:uid="{00000000-0005-0000-0000-000086570000}"/>
    <cellStyle name="Normal 46 2" xfId="8265" xr:uid="{00000000-0005-0000-0000-000087570000}"/>
    <cellStyle name="Normal 47" xfId="5090" xr:uid="{00000000-0005-0000-0000-000088570000}"/>
    <cellStyle name="Normal 48" xfId="5099" xr:uid="{00000000-0005-0000-0000-000089570000}"/>
    <cellStyle name="Normal 48 2" xfId="8266" xr:uid="{00000000-0005-0000-0000-00008A570000}"/>
    <cellStyle name="Normal 49" xfId="5118" xr:uid="{00000000-0005-0000-0000-00008B570000}"/>
    <cellStyle name="Normal 49 2" xfId="8271" xr:uid="{00000000-0005-0000-0000-00008C570000}"/>
    <cellStyle name="Normal 5" xfId="3927" xr:uid="{00000000-0005-0000-0000-00008D570000}"/>
    <cellStyle name="Normal 5 10" xfId="3928" xr:uid="{00000000-0005-0000-0000-00008E570000}"/>
    <cellStyle name="Normal 5 11" xfId="3929" xr:uid="{00000000-0005-0000-0000-00008F570000}"/>
    <cellStyle name="Normal 5 12" xfId="3930" xr:uid="{00000000-0005-0000-0000-000090570000}"/>
    <cellStyle name="Normal 5 13" xfId="3931" xr:uid="{00000000-0005-0000-0000-000091570000}"/>
    <cellStyle name="Normal 5 14" xfId="3932" xr:uid="{00000000-0005-0000-0000-000092570000}"/>
    <cellStyle name="Normal 5 15" xfId="4882" xr:uid="{00000000-0005-0000-0000-000093570000}"/>
    <cellStyle name="Normal 5 16" xfId="4956" xr:uid="{00000000-0005-0000-0000-000094570000}"/>
    <cellStyle name="Normal 5 16 2" xfId="8228" xr:uid="{00000000-0005-0000-0000-000095570000}"/>
    <cellStyle name="Normal 5 16 2 2" xfId="30883" xr:uid="{00000000-0005-0000-0000-0000EFB50000}"/>
    <cellStyle name="Normal 5 16 3" xfId="10006" xr:uid="{00000000-0005-0000-0000-000096570000}"/>
    <cellStyle name="Normal 5 16 3 2" xfId="32655" xr:uid="{00000000-0005-0000-0000-0000F0B50000}"/>
    <cellStyle name="Normal 5 16 4" xfId="29061" xr:uid="{00000000-0005-0000-0000-0000EEB50000}"/>
    <cellStyle name="Normal 5 17" xfId="7322" xr:uid="{00000000-0005-0000-0000-000097570000}"/>
    <cellStyle name="Normal 5 17 2" xfId="30798" xr:uid="{00000000-0005-0000-0000-0000F1B50000}"/>
    <cellStyle name="Normal 5 18" xfId="9921" xr:uid="{00000000-0005-0000-0000-000098570000}"/>
    <cellStyle name="Normal 5 18 2" xfId="32570" xr:uid="{00000000-0005-0000-0000-0000F2B50000}"/>
    <cellStyle name="Normal 5 19" xfId="27096" xr:uid="{00000000-0005-0000-0000-000099570000}"/>
    <cellStyle name="Normal 5 2" xfId="3933" xr:uid="{00000000-0005-0000-0000-00009A570000}"/>
    <cellStyle name="Normal 5 2 10" xfId="3934" xr:uid="{00000000-0005-0000-0000-00009B570000}"/>
    <cellStyle name="Normal 5 2 11" xfId="3935" xr:uid="{00000000-0005-0000-0000-00009C570000}"/>
    <cellStyle name="Normal 5 2 11 2" xfId="7323" xr:uid="{00000000-0005-0000-0000-00009D570000}"/>
    <cellStyle name="Normal 5 2 12" xfId="5060" xr:uid="{00000000-0005-0000-0000-00009E570000}"/>
    <cellStyle name="Normal 5 2 12 2" xfId="8252" xr:uid="{00000000-0005-0000-0000-00009F570000}"/>
    <cellStyle name="Normal 5 2 12 2 2" xfId="30907" xr:uid="{00000000-0005-0000-0000-0000F4B50000}"/>
    <cellStyle name="Normal 5 2 12 3" xfId="10030" xr:uid="{00000000-0005-0000-0000-0000A0570000}"/>
    <cellStyle name="Normal 5 2 12 3 2" xfId="32679" xr:uid="{00000000-0005-0000-0000-0000F5B50000}"/>
    <cellStyle name="Normal 5 2 12 4" xfId="29087" xr:uid="{00000000-0005-0000-0000-0000F3B50000}"/>
    <cellStyle name="Normal 5 2 2" xfId="3936" xr:uid="{00000000-0005-0000-0000-0000A1570000}"/>
    <cellStyle name="Normal 5 2 2 2" xfId="3937" xr:uid="{00000000-0005-0000-0000-0000A2570000}"/>
    <cellStyle name="Normal 5 2 2 2 2" xfId="3938" xr:uid="{00000000-0005-0000-0000-0000A3570000}"/>
    <cellStyle name="Normal 5 2 2 2 2 2" xfId="3939" xr:uid="{00000000-0005-0000-0000-0000A4570000}"/>
    <cellStyle name="Normal 5 2 2 2 2 2 2" xfId="7324" xr:uid="{00000000-0005-0000-0000-0000A5570000}"/>
    <cellStyle name="Normal 5 2 2 2 3" xfId="24391" xr:uid="{00000000-0005-0000-0000-0000A6570000}"/>
    <cellStyle name="Normal 5 2 2 3" xfId="3940" xr:uid="{00000000-0005-0000-0000-0000A7570000}"/>
    <cellStyle name="Normal 5 2 2 3 2" xfId="7325" xr:uid="{00000000-0005-0000-0000-0000A8570000}"/>
    <cellStyle name="Normal 5 2 2 4" xfId="24392" xr:uid="{00000000-0005-0000-0000-0000A9570000}"/>
    <cellStyle name="Normal 5 2 3" xfId="3941" xr:uid="{00000000-0005-0000-0000-0000AA570000}"/>
    <cellStyle name="Normal 5 2 3 2" xfId="3942" xr:uid="{00000000-0005-0000-0000-0000AB570000}"/>
    <cellStyle name="Normal 5 2 3 2 2" xfId="3943" xr:uid="{00000000-0005-0000-0000-0000AC570000}"/>
    <cellStyle name="Normal 5 2 3 2 2 2" xfId="7326" xr:uid="{00000000-0005-0000-0000-0000AD570000}"/>
    <cellStyle name="Normal 5 2 3 3" xfId="24393" xr:uid="{00000000-0005-0000-0000-0000AE570000}"/>
    <cellStyle name="Normal 5 2 4" xfId="3944" xr:uid="{00000000-0005-0000-0000-0000AF570000}"/>
    <cellStyle name="Normal 5 2 5" xfId="3945" xr:uid="{00000000-0005-0000-0000-0000B0570000}"/>
    <cellStyle name="Normal 5 2 6" xfId="3946" xr:uid="{00000000-0005-0000-0000-0000B1570000}"/>
    <cellStyle name="Normal 5 2 7" xfId="3947" xr:uid="{00000000-0005-0000-0000-0000B2570000}"/>
    <cellStyle name="Normal 5 2 8" xfId="3948" xr:uid="{00000000-0005-0000-0000-0000B3570000}"/>
    <cellStyle name="Normal 5 2 9" xfId="3949" xr:uid="{00000000-0005-0000-0000-0000B4570000}"/>
    <cellStyle name="Normal 5 20" xfId="27146" xr:uid="{00000000-0005-0000-0000-00002E000000}"/>
    <cellStyle name="Normal 5 21" xfId="28966" xr:uid="{00000000-0005-0000-0000-0000EDB50000}"/>
    <cellStyle name="Normal 5 3" xfId="3950" xr:uid="{00000000-0005-0000-0000-0000B5570000}"/>
    <cellStyle name="Normal 5 3 2" xfId="3951" xr:uid="{00000000-0005-0000-0000-0000B6570000}"/>
    <cellStyle name="Normal 5 3 3" xfId="3952" xr:uid="{00000000-0005-0000-0000-0000B7570000}"/>
    <cellStyle name="Normal 5 3 3 2" xfId="7327" xr:uid="{00000000-0005-0000-0000-0000B8570000}"/>
    <cellStyle name="Normal 5 3 4" xfId="5061" xr:uid="{00000000-0005-0000-0000-0000B9570000}"/>
    <cellStyle name="Normal 5 3 4 2" xfId="8253" xr:uid="{00000000-0005-0000-0000-0000BA570000}"/>
    <cellStyle name="Normal 5 3 4 2 2" xfId="30908" xr:uid="{00000000-0005-0000-0000-0000F7B50000}"/>
    <cellStyle name="Normal 5 3 4 3" xfId="10031" xr:uid="{00000000-0005-0000-0000-0000BB570000}"/>
    <cellStyle name="Normal 5 3 4 3 2" xfId="32680" xr:uid="{00000000-0005-0000-0000-0000F8B50000}"/>
    <cellStyle name="Normal 5 3 4 4" xfId="29088" xr:uid="{00000000-0005-0000-0000-0000F6B50000}"/>
    <cellStyle name="Normal 5 4" xfId="3953" xr:uid="{00000000-0005-0000-0000-0000BC570000}"/>
    <cellStyle name="Normal 5 4 10" xfId="24394" xr:uid="{00000000-0005-0000-0000-0000BD570000}"/>
    <cellStyle name="Normal 5 4 10 2" xfId="24395" xr:uid="{00000000-0005-0000-0000-0000BE570000}"/>
    <cellStyle name="Normal 5 4 10 2 2" xfId="46821" xr:uid="{00000000-0005-0000-0000-0000FAB50000}"/>
    <cellStyle name="Normal 5 4 10 3" xfId="24396" xr:uid="{00000000-0005-0000-0000-0000BF570000}"/>
    <cellStyle name="Normal 5 4 10 3 2" xfId="46822" xr:uid="{00000000-0005-0000-0000-0000FBB50000}"/>
    <cellStyle name="Normal 5 4 10 4" xfId="24397" xr:uid="{00000000-0005-0000-0000-0000C0570000}"/>
    <cellStyle name="Normal 5 4 10 4 2" xfId="46823" xr:uid="{00000000-0005-0000-0000-0000FCB50000}"/>
    <cellStyle name="Normal 5 4 10 5" xfId="46820" xr:uid="{00000000-0005-0000-0000-0000F9B50000}"/>
    <cellStyle name="Normal 5 4 11" xfId="24398" xr:uid="{00000000-0005-0000-0000-0000C1570000}"/>
    <cellStyle name="Normal 5 4 11 2" xfId="46824" xr:uid="{00000000-0005-0000-0000-0000FDB50000}"/>
    <cellStyle name="Normal 5 4 12" xfId="24399" xr:uid="{00000000-0005-0000-0000-0000C2570000}"/>
    <cellStyle name="Normal 5 4 12 2" xfId="46825" xr:uid="{00000000-0005-0000-0000-0000FEB50000}"/>
    <cellStyle name="Normal 5 4 13" xfId="24400" xr:uid="{00000000-0005-0000-0000-0000C3570000}"/>
    <cellStyle name="Normal 5 4 13 2" xfId="46826" xr:uid="{00000000-0005-0000-0000-0000FFB50000}"/>
    <cellStyle name="Normal 5 4 2" xfId="3954" xr:uid="{00000000-0005-0000-0000-0000C4570000}"/>
    <cellStyle name="Normal 5 4 2 10" xfId="24401" xr:uid="{00000000-0005-0000-0000-0000C5570000}"/>
    <cellStyle name="Normal 5 4 2 10 2" xfId="46827" xr:uid="{00000000-0005-0000-0000-000000B60000}"/>
    <cellStyle name="Normal 5 4 2 11" xfId="24402" xr:uid="{00000000-0005-0000-0000-0000C6570000}"/>
    <cellStyle name="Normal 5 4 2 11 2" xfId="46828" xr:uid="{00000000-0005-0000-0000-000001B60000}"/>
    <cellStyle name="Normal 5 4 2 2" xfId="3955" xr:uid="{00000000-0005-0000-0000-0000C7570000}"/>
    <cellStyle name="Normal 5 4 2 2 10" xfId="9922" xr:uid="{00000000-0005-0000-0000-0000C8570000}"/>
    <cellStyle name="Normal 5 4 2 2 10 2" xfId="24403" xr:uid="{00000000-0005-0000-0000-0000C9570000}"/>
    <cellStyle name="Normal 5 4 2 2 10 2 2" xfId="46829" xr:uid="{00000000-0005-0000-0000-000004B60000}"/>
    <cellStyle name="Normal 5 4 2 2 10 3" xfId="24404" xr:uid="{00000000-0005-0000-0000-0000CA570000}"/>
    <cellStyle name="Normal 5 4 2 2 10 3 2" xfId="46830" xr:uid="{00000000-0005-0000-0000-000005B60000}"/>
    <cellStyle name="Normal 5 4 2 2 10 4" xfId="24405" xr:uid="{00000000-0005-0000-0000-0000CB570000}"/>
    <cellStyle name="Normal 5 4 2 2 10 4 2" xfId="46831" xr:uid="{00000000-0005-0000-0000-000006B60000}"/>
    <cellStyle name="Normal 5 4 2 2 10 5" xfId="32571" xr:uid="{00000000-0005-0000-0000-000003B60000}"/>
    <cellStyle name="Normal 5 4 2 2 11" xfId="24406" xr:uid="{00000000-0005-0000-0000-0000CC570000}"/>
    <cellStyle name="Normal 5 4 2 2 11 2" xfId="46832" xr:uid="{00000000-0005-0000-0000-000007B60000}"/>
    <cellStyle name="Normal 5 4 2 2 12" xfId="24407" xr:uid="{00000000-0005-0000-0000-0000CD570000}"/>
    <cellStyle name="Normal 5 4 2 2 12 2" xfId="46833" xr:uid="{00000000-0005-0000-0000-000008B60000}"/>
    <cellStyle name="Normal 5 4 2 2 13" xfId="24408" xr:uid="{00000000-0005-0000-0000-0000CE570000}"/>
    <cellStyle name="Normal 5 4 2 2 13 2" xfId="46834" xr:uid="{00000000-0005-0000-0000-000009B60000}"/>
    <cellStyle name="Normal 5 4 2 2 14" xfId="28967" xr:uid="{00000000-0005-0000-0000-000002B60000}"/>
    <cellStyle name="Normal 5 4 2 2 2" xfId="3956" xr:uid="{00000000-0005-0000-0000-0000CF570000}"/>
    <cellStyle name="Normal 5 4 2 2 2 10" xfId="24409" xr:uid="{00000000-0005-0000-0000-0000D0570000}"/>
    <cellStyle name="Normal 5 4 2 2 2 10 2" xfId="46835" xr:uid="{00000000-0005-0000-0000-00000BB60000}"/>
    <cellStyle name="Normal 5 4 2 2 2 11" xfId="28968" xr:uid="{00000000-0005-0000-0000-00000AB60000}"/>
    <cellStyle name="Normal 5 4 2 2 2 2" xfId="3957" xr:uid="{00000000-0005-0000-0000-0000D1570000}"/>
    <cellStyle name="Normal 5 4 2 2 2 2 2" xfId="3958" xr:uid="{00000000-0005-0000-0000-0000D2570000}"/>
    <cellStyle name="Normal 5 4 2 2 2 2 2 2" xfId="7331" xr:uid="{00000000-0005-0000-0000-0000D3570000}"/>
    <cellStyle name="Normal 5 4 2 2 2 2 2 2 2" xfId="24410" xr:uid="{00000000-0005-0000-0000-0000D4570000}"/>
    <cellStyle name="Normal 5 4 2 2 2 2 2 2 2 2" xfId="46836" xr:uid="{00000000-0005-0000-0000-00000FB60000}"/>
    <cellStyle name="Normal 5 4 2 2 2 2 2 2 3" xfId="24411" xr:uid="{00000000-0005-0000-0000-0000D5570000}"/>
    <cellStyle name="Normal 5 4 2 2 2 2 2 2 3 2" xfId="46837" xr:uid="{00000000-0005-0000-0000-000010B60000}"/>
    <cellStyle name="Normal 5 4 2 2 2 2 2 2 4" xfId="24412" xr:uid="{00000000-0005-0000-0000-0000D6570000}"/>
    <cellStyle name="Normal 5 4 2 2 2 2 2 2 4 2" xfId="46838" xr:uid="{00000000-0005-0000-0000-000011B60000}"/>
    <cellStyle name="Normal 5 4 2 2 2 2 2 2 5" xfId="30802" xr:uid="{00000000-0005-0000-0000-00000EB60000}"/>
    <cellStyle name="Normal 5 4 2 2 2 2 2 3" xfId="9925" xr:uid="{00000000-0005-0000-0000-0000D7570000}"/>
    <cellStyle name="Normal 5 4 2 2 2 2 2 3 2" xfId="32574" xr:uid="{00000000-0005-0000-0000-000012B60000}"/>
    <cellStyle name="Normal 5 4 2 2 2 2 2 4" xfId="24413" xr:uid="{00000000-0005-0000-0000-0000D8570000}"/>
    <cellStyle name="Normal 5 4 2 2 2 2 2 4 2" xfId="46839" xr:uid="{00000000-0005-0000-0000-000013B60000}"/>
    <cellStyle name="Normal 5 4 2 2 2 2 2 5" xfId="24414" xr:uid="{00000000-0005-0000-0000-0000D9570000}"/>
    <cellStyle name="Normal 5 4 2 2 2 2 2 5 2" xfId="46840" xr:uid="{00000000-0005-0000-0000-000014B60000}"/>
    <cellStyle name="Normal 5 4 2 2 2 2 2 6" xfId="28970" xr:uid="{00000000-0005-0000-0000-00000DB60000}"/>
    <cellStyle name="Normal 5 4 2 2 2 2 3" xfId="7330" xr:uid="{00000000-0005-0000-0000-0000DA570000}"/>
    <cellStyle name="Normal 5 4 2 2 2 2 3 2" xfId="24415" xr:uid="{00000000-0005-0000-0000-0000DB570000}"/>
    <cellStyle name="Normal 5 4 2 2 2 2 3 2 2" xfId="46841" xr:uid="{00000000-0005-0000-0000-000016B60000}"/>
    <cellStyle name="Normal 5 4 2 2 2 2 3 3" xfId="24416" xr:uid="{00000000-0005-0000-0000-0000DC570000}"/>
    <cellStyle name="Normal 5 4 2 2 2 2 3 3 2" xfId="46842" xr:uid="{00000000-0005-0000-0000-000017B60000}"/>
    <cellStyle name="Normal 5 4 2 2 2 2 3 4" xfId="24417" xr:uid="{00000000-0005-0000-0000-0000DD570000}"/>
    <cellStyle name="Normal 5 4 2 2 2 2 3 4 2" xfId="46843" xr:uid="{00000000-0005-0000-0000-000018B60000}"/>
    <cellStyle name="Normal 5 4 2 2 2 2 3 5" xfId="30801" xr:uid="{00000000-0005-0000-0000-000015B60000}"/>
    <cellStyle name="Normal 5 4 2 2 2 2 4" xfId="9924" xr:uid="{00000000-0005-0000-0000-0000DE570000}"/>
    <cellStyle name="Normal 5 4 2 2 2 2 4 2" xfId="24418" xr:uid="{00000000-0005-0000-0000-0000DF570000}"/>
    <cellStyle name="Normal 5 4 2 2 2 2 4 2 2" xfId="46844" xr:uid="{00000000-0005-0000-0000-00001AB60000}"/>
    <cellStyle name="Normal 5 4 2 2 2 2 4 3" xfId="24419" xr:uid="{00000000-0005-0000-0000-0000E0570000}"/>
    <cellStyle name="Normal 5 4 2 2 2 2 4 3 2" xfId="46845" xr:uid="{00000000-0005-0000-0000-00001BB60000}"/>
    <cellStyle name="Normal 5 4 2 2 2 2 4 4" xfId="24420" xr:uid="{00000000-0005-0000-0000-0000E1570000}"/>
    <cellStyle name="Normal 5 4 2 2 2 2 4 4 2" xfId="46846" xr:uid="{00000000-0005-0000-0000-00001CB60000}"/>
    <cellStyle name="Normal 5 4 2 2 2 2 4 5" xfId="32573" xr:uid="{00000000-0005-0000-0000-000019B60000}"/>
    <cellStyle name="Normal 5 4 2 2 2 2 5" xfId="24421" xr:uid="{00000000-0005-0000-0000-0000E2570000}"/>
    <cellStyle name="Normal 5 4 2 2 2 2 5 2" xfId="46847" xr:uid="{00000000-0005-0000-0000-00001DB60000}"/>
    <cellStyle name="Normal 5 4 2 2 2 2 6" xfId="24422" xr:uid="{00000000-0005-0000-0000-0000E3570000}"/>
    <cellStyle name="Normal 5 4 2 2 2 2 6 2" xfId="46848" xr:uid="{00000000-0005-0000-0000-00001EB60000}"/>
    <cellStyle name="Normal 5 4 2 2 2 2 7" xfId="24423" xr:uid="{00000000-0005-0000-0000-0000E4570000}"/>
    <cellStyle name="Normal 5 4 2 2 2 2 7 2" xfId="46849" xr:uid="{00000000-0005-0000-0000-00001FB60000}"/>
    <cellStyle name="Normal 5 4 2 2 2 2 8" xfId="28969" xr:uid="{00000000-0005-0000-0000-00000CB60000}"/>
    <cellStyle name="Normal 5 4 2 2 2 3" xfId="3959" xr:uid="{00000000-0005-0000-0000-0000E5570000}"/>
    <cellStyle name="Normal 5 4 2 2 2 3 2" xfId="3960" xr:uid="{00000000-0005-0000-0000-0000E6570000}"/>
    <cellStyle name="Normal 5 4 2 2 2 3 2 2" xfId="7333" xr:uid="{00000000-0005-0000-0000-0000E7570000}"/>
    <cellStyle name="Normal 5 4 2 2 2 3 2 2 2" xfId="24424" xr:uid="{00000000-0005-0000-0000-0000E8570000}"/>
    <cellStyle name="Normal 5 4 2 2 2 3 2 2 2 2" xfId="46850" xr:uid="{00000000-0005-0000-0000-000023B60000}"/>
    <cellStyle name="Normal 5 4 2 2 2 3 2 2 3" xfId="24425" xr:uid="{00000000-0005-0000-0000-0000E9570000}"/>
    <cellStyle name="Normal 5 4 2 2 2 3 2 2 3 2" xfId="46851" xr:uid="{00000000-0005-0000-0000-000024B60000}"/>
    <cellStyle name="Normal 5 4 2 2 2 3 2 2 4" xfId="24426" xr:uid="{00000000-0005-0000-0000-0000EA570000}"/>
    <cellStyle name="Normal 5 4 2 2 2 3 2 2 4 2" xfId="46852" xr:uid="{00000000-0005-0000-0000-000025B60000}"/>
    <cellStyle name="Normal 5 4 2 2 2 3 2 2 5" xfId="30804" xr:uid="{00000000-0005-0000-0000-000022B60000}"/>
    <cellStyle name="Normal 5 4 2 2 2 3 2 3" xfId="9927" xr:uid="{00000000-0005-0000-0000-0000EB570000}"/>
    <cellStyle name="Normal 5 4 2 2 2 3 2 3 2" xfId="32576" xr:uid="{00000000-0005-0000-0000-000026B60000}"/>
    <cellStyle name="Normal 5 4 2 2 2 3 2 4" xfId="24427" xr:uid="{00000000-0005-0000-0000-0000EC570000}"/>
    <cellStyle name="Normal 5 4 2 2 2 3 2 4 2" xfId="46853" xr:uid="{00000000-0005-0000-0000-000027B60000}"/>
    <cellStyle name="Normal 5 4 2 2 2 3 2 5" xfId="24428" xr:uid="{00000000-0005-0000-0000-0000ED570000}"/>
    <cellStyle name="Normal 5 4 2 2 2 3 2 5 2" xfId="46854" xr:uid="{00000000-0005-0000-0000-000028B60000}"/>
    <cellStyle name="Normal 5 4 2 2 2 3 2 6" xfId="28972" xr:uid="{00000000-0005-0000-0000-000021B60000}"/>
    <cellStyle name="Normal 5 4 2 2 2 3 3" xfId="7332" xr:uid="{00000000-0005-0000-0000-0000EE570000}"/>
    <cellStyle name="Normal 5 4 2 2 2 3 3 2" xfId="24429" xr:uid="{00000000-0005-0000-0000-0000EF570000}"/>
    <cellStyle name="Normal 5 4 2 2 2 3 3 2 2" xfId="46855" xr:uid="{00000000-0005-0000-0000-00002AB60000}"/>
    <cellStyle name="Normal 5 4 2 2 2 3 3 3" xfId="24430" xr:uid="{00000000-0005-0000-0000-0000F0570000}"/>
    <cellStyle name="Normal 5 4 2 2 2 3 3 3 2" xfId="46856" xr:uid="{00000000-0005-0000-0000-00002BB60000}"/>
    <cellStyle name="Normal 5 4 2 2 2 3 3 4" xfId="24431" xr:uid="{00000000-0005-0000-0000-0000F1570000}"/>
    <cellStyle name="Normal 5 4 2 2 2 3 3 4 2" xfId="46857" xr:uid="{00000000-0005-0000-0000-00002CB60000}"/>
    <cellStyle name="Normal 5 4 2 2 2 3 3 5" xfId="30803" xr:uid="{00000000-0005-0000-0000-000029B60000}"/>
    <cellStyle name="Normal 5 4 2 2 2 3 4" xfId="9926" xr:uid="{00000000-0005-0000-0000-0000F2570000}"/>
    <cellStyle name="Normal 5 4 2 2 2 3 4 2" xfId="32575" xr:uid="{00000000-0005-0000-0000-00002DB60000}"/>
    <cellStyle name="Normal 5 4 2 2 2 3 5" xfId="24432" xr:uid="{00000000-0005-0000-0000-0000F3570000}"/>
    <cellStyle name="Normal 5 4 2 2 2 3 5 2" xfId="46858" xr:uid="{00000000-0005-0000-0000-00002EB60000}"/>
    <cellStyle name="Normal 5 4 2 2 2 3 6" xfId="24433" xr:uid="{00000000-0005-0000-0000-0000F4570000}"/>
    <cellStyle name="Normal 5 4 2 2 2 3 6 2" xfId="46859" xr:uid="{00000000-0005-0000-0000-00002FB60000}"/>
    <cellStyle name="Normal 5 4 2 2 2 3 7" xfId="28971" xr:uid="{00000000-0005-0000-0000-000020B60000}"/>
    <cellStyle name="Normal 5 4 2 2 2 4" xfId="3961" xr:uid="{00000000-0005-0000-0000-0000F5570000}"/>
    <cellStyle name="Normal 5 4 2 2 2 4 2" xfId="7334" xr:uid="{00000000-0005-0000-0000-0000F6570000}"/>
    <cellStyle name="Normal 5 4 2 2 2 4 2 2" xfId="24434" xr:uid="{00000000-0005-0000-0000-0000F7570000}"/>
    <cellStyle name="Normal 5 4 2 2 2 4 2 2 2" xfId="46860" xr:uid="{00000000-0005-0000-0000-000032B60000}"/>
    <cellStyle name="Normal 5 4 2 2 2 4 2 3" xfId="24435" xr:uid="{00000000-0005-0000-0000-0000F8570000}"/>
    <cellStyle name="Normal 5 4 2 2 2 4 2 3 2" xfId="46861" xr:uid="{00000000-0005-0000-0000-000033B60000}"/>
    <cellStyle name="Normal 5 4 2 2 2 4 2 4" xfId="24436" xr:uid="{00000000-0005-0000-0000-0000F9570000}"/>
    <cellStyle name="Normal 5 4 2 2 2 4 2 4 2" xfId="46862" xr:uid="{00000000-0005-0000-0000-000034B60000}"/>
    <cellStyle name="Normal 5 4 2 2 2 4 2 5" xfId="30805" xr:uid="{00000000-0005-0000-0000-000031B60000}"/>
    <cellStyle name="Normal 5 4 2 2 2 4 3" xfId="9928" xr:uid="{00000000-0005-0000-0000-0000FA570000}"/>
    <cellStyle name="Normal 5 4 2 2 2 4 3 2" xfId="32577" xr:uid="{00000000-0005-0000-0000-000035B60000}"/>
    <cellStyle name="Normal 5 4 2 2 2 4 4" xfId="24437" xr:uid="{00000000-0005-0000-0000-0000FB570000}"/>
    <cellStyle name="Normal 5 4 2 2 2 4 4 2" xfId="46863" xr:uid="{00000000-0005-0000-0000-000036B60000}"/>
    <cellStyle name="Normal 5 4 2 2 2 4 5" xfId="24438" xr:uid="{00000000-0005-0000-0000-0000FC570000}"/>
    <cellStyle name="Normal 5 4 2 2 2 4 5 2" xfId="46864" xr:uid="{00000000-0005-0000-0000-000037B60000}"/>
    <cellStyle name="Normal 5 4 2 2 2 4 6" xfId="28973" xr:uid="{00000000-0005-0000-0000-000030B60000}"/>
    <cellStyle name="Normal 5 4 2 2 2 5" xfId="3962" xr:uid="{00000000-0005-0000-0000-0000FD570000}"/>
    <cellStyle name="Normal 5 4 2 2 2 5 2" xfId="7335" xr:uid="{00000000-0005-0000-0000-0000FE570000}"/>
    <cellStyle name="Normal 5 4 2 2 2 5 2 2" xfId="24439" xr:uid="{00000000-0005-0000-0000-0000FF570000}"/>
    <cellStyle name="Normal 5 4 2 2 2 5 2 2 2" xfId="46865" xr:uid="{00000000-0005-0000-0000-00003AB60000}"/>
    <cellStyle name="Normal 5 4 2 2 2 5 2 3" xfId="24440" xr:uid="{00000000-0005-0000-0000-000000580000}"/>
    <cellStyle name="Normal 5 4 2 2 2 5 2 3 2" xfId="46866" xr:uid="{00000000-0005-0000-0000-00003BB60000}"/>
    <cellStyle name="Normal 5 4 2 2 2 5 2 4" xfId="24441" xr:uid="{00000000-0005-0000-0000-000001580000}"/>
    <cellStyle name="Normal 5 4 2 2 2 5 2 4 2" xfId="46867" xr:uid="{00000000-0005-0000-0000-00003CB60000}"/>
    <cellStyle name="Normal 5 4 2 2 2 5 2 5" xfId="30806" xr:uid="{00000000-0005-0000-0000-000039B60000}"/>
    <cellStyle name="Normal 5 4 2 2 2 5 3" xfId="9929" xr:uid="{00000000-0005-0000-0000-000002580000}"/>
    <cellStyle name="Normal 5 4 2 2 2 5 3 2" xfId="32578" xr:uid="{00000000-0005-0000-0000-00003DB60000}"/>
    <cellStyle name="Normal 5 4 2 2 2 5 4" xfId="24442" xr:uid="{00000000-0005-0000-0000-000003580000}"/>
    <cellStyle name="Normal 5 4 2 2 2 5 4 2" xfId="46868" xr:uid="{00000000-0005-0000-0000-00003EB60000}"/>
    <cellStyle name="Normal 5 4 2 2 2 5 5" xfId="24443" xr:uid="{00000000-0005-0000-0000-000004580000}"/>
    <cellStyle name="Normal 5 4 2 2 2 5 5 2" xfId="46869" xr:uid="{00000000-0005-0000-0000-00003FB60000}"/>
    <cellStyle name="Normal 5 4 2 2 2 5 6" xfId="28974" xr:uid="{00000000-0005-0000-0000-000038B60000}"/>
    <cellStyle name="Normal 5 4 2 2 2 6" xfId="7329" xr:uid="{00000000-0005-0000-0000-000005580000}"/>
    <cellStyle name="Normal 5 4 2 2 2 6 2" xfId="24444" xr:uid="{00000000-0005-0000-0000-000006580000}"/>
    <cellStyle name="Normal 5 4 2 2 2 6 2 2" xfId="46870" xr:uid="{00000000-0005-0000-0000-000041B60000}"/>
    <cellStyle name="Normal 5 4 2 2 2 6 3" xfId="24445" xr:uid="{00000000-0005-0000-0000-000007580000}"/>
    <cellStyle name="Normal 5 4 2 2 2 6 3 2" xfId="46871" xr:uid="{00000000-0005-0000-0000-000042B60000}"/>
    <cellStyle name="Normal 5 4 2 2 2 6 4" xfId="24446" xr:uid="{00000000-0005-0000-0000-000008580000}"/>
    <cellStyle name="Normal 5 4 2 2 2 6 4 2" xfId="46872" xr:uid="{00000000-0005-0000-0000-000043B60000}"/>
    <cellStyle name="Normal 5 4 2 2 2 6 5" xfId="30800" xr:uid="{00000000-0005-0000-0000-000040B60000}"/>
    <cellStyle name="Normal 5 4 2 2 2 7" xfId="9923" xr:uid="{00000000-0005-0000-0000-000009580000}"/>
    <cellStyle name="Normal 5 4 2 2 2 7 2" xfId="24447" xr:uid="{00000000-0005-0000-0000-00000A580000}"/>
    <cellStyle name="Normal 5 4 2 2 2 7 2 2" xfId="46873" xr:uid="{00000000-0005-0000-0000-000045B60000}"/>
    <cellStyle name="Normal 5 4 2 2 2 7 3" xfId="24448" xr:uid="{00000000-0005-0000-0000-00000B580000}"/>
    <cellStyle name="Normal 5 4 2 2 2 7 3 2" xfId="46874" xr:uid="{00000000-0005-0000-0000-000046B60000}"/>
    <cellStyle name="Normal 5 4 2 2 2 7 4" xfId="24449" xr:uid="{00000000-0005-0000-0000-00000C580000}"/>
    <cellStyle name="Normal 5 4 2 2 2 7 4 2" xfId="46875" xr:uid="{00000000-0005-0000-0000-000047B60000}"/>
    <cellStyle name="Normal 5 4 2 2 2 7 5" xfId="32572" xr:uid="{00000000-0005-0000-0000-000044B60000}"/>
    <cellStyle name="Normal 5 4 2 2 2 8" xfId="24450" xr:uid="{00000000-0005-0000-0000-00000D580000}"/>
    <cellStyle name="Normal 5 4 2 2 2 8 2" xfId="46876" xr:uid="{00000000-0005-0000-0000-000048B60000}"/>
    <cellStyle name="Normal 5 4 2 2 2 9" xfId="24451" xr:uid="{00000000-0005-0000-0000-00000E580000}"/>
    <cellStyle name="Normal 5 4 2 2 2 9 2" xfId="46877" xr:uid="{00000000-0005-0000-0000-000049B60000}"/>
    <cellStyle name="Normal 5 4 2 2 3" xfId="3963" xr:uid="{00000000-0005-0000-0000-00000F580000}"/>
    <cellStyle name="Normal 5 4 2 2 3 2" xfId="3964" xr:uid="{00000000-0005-0000-0000-000010580000}"/>
    <cellStyle name="Normal 5 4 2 2 3 2 2" xfId="7337" xr:uid="{00000000-0005-0000-0000-000011580000}"/>
    <cellStyle name="Normal 5 4 2 2 3 2 2 2" xfId="24452" xr:uid="{00000000-0005-0000-0000-000012580000}"/>
    <cellStyle name="Normal 5 4 2 2 3 2 2 2 2" xfId="46878" xr:uid="{00000000-0005-0000-0000-00004DB60000}"/>
    <cellStyle name="Normal 5 4 2 2 3 2 2 3" xfId="24453" xr:uid="{00000000-0005-0000-0000-000013580000}"/>
    <cellStyle name="Normal 5 4 2 2 3 2 2 3 2" xfId="46879" xr:uid="{00000000-0005-0000-0000-00004EB60000}"/>
    <cellStyle name="Normal 5 4 2 2 3 2 2 4" xfId="24454" xr:uid="{00000000-0005-0000-0000-000014580000}"/>
    <cellStyle name="Normal 5 4 2 2 3 2 2 4 2" xfId="46880" xr:uid="{00000000-0005-0000-0000-00004FB60000}"/>
    <cellStyle name="Normal 5 4 2 2 3 2 2 5" xfId="30808" xr:uid="{00000000-0005-0000-0000-00004CB60000}"/>
    <cellStyle name="Normal 5 4 2 2 3 2 3" xfId="9931" xr:uid="{00000000-0005-0000-0000-000015580000}"/>
    <cellStyle name="Normal 5 4 2 2 3 2 3 2" xfId="24455" xr:uid="{00000000-0005-0000-0000-000016580000}"/>
    <cellStyle name="Normal 5 4 2 2 3 2 3 2 2" xfId="46881" xr:uid="{00000000-0005-0000-0000-000051B60000}"/>
    <cellStyle name="Normal 5 4 2 2 3 2 3 3" xfId="24456" xr:uid="{00000000-0005-0000-0000-000017580000}"/>
    <cellStyle name="Normal 5 4 2 2 3 2 3 3 2" xfId="46882" xr:uid="{00000000-0005-0000-0000-000052B60000}"/>
    <cellStyle name="Normal 5 4 2 2 3 2 3 4" xfId="24457" xr:uid="{00000000-0005-0000-0000-000018580000}"/>
    <cellStyle name="Normal 5 4 2 2 3 2 3 4 2" xfId="46883" xr:uid="{00000000-0005-0000-0000-000053B60000}"/>
    <cellStyle name="Normal 5 4 2 2 3 2 3 5" xfId="32580" xr:uid="{00000000-0005-0000-0000-000050B60000}"/>
    <cellStyle name="Normal 5 4 2 2 3 2 4" xfId="24458" xr:uid="{00000000-0005-0000-0000-000019580000}"/>
    <cellStyle name="Normal 5 4 2 2 3 2 4 2" xfId="46884" xr:uid="{00000000-0005-0000-0000-000054B60000}"/>
    <cellStyle name="Normal 5 4 2 2 3 2 5" xfId="24459" xr:uid="{00000000-0005-0000-0000-00001A580000}"/>
    <cellStyle name="Normal 5 4 2 2 3 2 5 2" xfId="46885" xr:uid="{00000000-0005-0000-0000-000055B60000}"/>
    <cellStyle name="Normal 5 4 2 2 3 2 6" xfId="24460" xr:uid="{00000000-0005-0000-0000-00001B580000}"/>
    <cellStyle name="Normal 5 4 2 2 3 2 6 2" xfId="46886" xr:uid="{00000000-0005-0000-0000-000056B60000}"/>
    <cellStyle name="Normal 5 4 2 2 3 2 7" xfId="28976" xr:uid="{00000000-0005-0000-0000-00004BB60000}"/>
    <cellStyle name="Normal 5 4 2 2 3 3" xfId="7336" xr:uid="{00000000-0005-0000-0000-00001C580000}"/>
    <cellStyle name="Normal 5 4 2 2 3 3 2" xfId="24461" xr:uid="{00000000-0005-0000-0000-00001D580000}"/>
    <cellStyle name="Normal 5 4 2 2 3 3 2 2" xfId="46887" xr:uid="{00000000-0005-0000-0000-000058B60000}"/>
    <cellStyle name="Normal 5 4 2 2 3 3 3" xfId="24462" xr:uid="{00000000-0005-0000-0000-00001E580000}"/>
    <cellStyle name="Normal 5 4 2 2 3 3 3 2" xfId="46888" xr:uid="{00000000-0005-0000-0000-000059B60000}"/>
    <cellStyle name="Normal 5 4 2 2 3 3 4" xfId="24463" xr:uid="{00000000-0005-0000-0000-00001F580000}"/>
    <cellStyle name="Normal 5 4 2 2 3 3 4 2" xfId="46889" xr:uid="{00000000-0005-0000-0000-00005AB60000}"/>
    <cellStyle name="Normal 5 4 2 2 3 3 5" xfId="30807" xr:uid="{00000000-0005-0000-0000-000057B60000}"/>
    <cellStyle name="Normal 5 4 2 2 3 4" xfId="9930" xr:uid="{00000000-0005-0000-0000-000020580000}"/>
    <cellStyle name="Normal 5 4 2 2 3 4 2" xfId="24464" xr:uid="{00000000-0005-0000-0000-000021580000}"/>
    <cellStyle name="Normal 5 4 2 2 3 4 2 2" xfId="46890" xr:uid="{00000000-0005-0000-0000-00005CB60000}"/>
    <cellStyle name="Normal 5 4 2 2 3 4 3" xfId="24465" xr:uid="{00000000-0005-0000-0000-000022580000}"/>
    <cellStyle name="Normal 5 4 2 2 3 4 3 2" xfId="46891" xr:uid="{00000000-0005-0000-0000-00005DB60000}"/>
    <cellStyle name="Normal 5 4 2 2 3 4 4" xfId="24466" xr:uid="{00000000-0005-0000-0000-000023580000}"/>
    <cellStyle name="Normal 5 4 2 2 3 4 4 2" xfId="46892" xr:uid="{00000000-0005-0000-0000-00005EB60000}"/>
    <cellStyle name="Normal 5 4 2 2 3 4 5" xfId="32579" xr:uid="{00000000-0005-0000-0000-00005BB60000}"/>
    <cellStyle name="Normal 5 4 2 2 3 5" xfId="24467" xr:uid="{00000000-0005-0000-0000-000024580000}"/>
    <cellStyle name="Normal 5 4 2 2 3 5 2" xfId="46893" xr:uid="{00000000-0005-0000-0000-00005FB60000}"/>
    <cellStyle name="Normal 5 4 2 2 3 6" xfId="24468" xr:uid="{00000000-0005-0000-0000-000025580000}"/>
    <cellStyle name="Normal 5 4 2 2 3 6 2" xfId="46894" xr:uid="{00000000-0005-0000-0000-000060B60000}"/>
    <cellStyle name="Normal 5 4 2 2 3 7" xfId="24469" xr:uid="{00000000-0005-0000-0000-000026580000}"/>
    <cellStyle name="Normal 5 4 2 2 3 7 2" xfId="46895" xr:uid="{00000000-0005-0000-0000-000061B60000}"/>
    <cellStyle name="Normal 5 4 2 2 3 8" xfId="28975" xr:uid="{00000000-0005-0000-0000-00004AB60000}"/>
    <cellStyle name="Normal 5 4 2 2 4" xfId="3965" xr:uid="{00000000-0005-0000-0000-000027580000}"/>
    <cellStyle name="Normal 5 4 2 2 4 2" xfId="3966" xr:uid="{00000000-0005-0000-0000-000028580000}"/>
    <cellStyle name="Normal 5 4 2 2 4 2 2" xfId="7339" xr:uid="{00000000-0005-0000-0000-000029580000}"/>
    <cellStyle name="Normal 5 4 2 2 4 2 2 2" xfId="24470" xr:uid="{00000000-0005-0000-0000-00002A580000}"/>
    <cellStyle name="Normal 5 4 2 2 4 2 2 2 2" xfId="46896" xr:uid="{00000000-0005-0000-0000-000065B60000}"/>
    <cellStyle name="Normal 5 4 2 2 4 2 2 3" xfId="24471" xr:uid="{00000000-0005-0000-0000-00002B580000}"/>
    <cellStyle name="Normal 5 4 2 2 4 2 2 3 2" xfId="46897" xr:uid="{00000000-0005-0000-0000-000066B60000}"/>
    <cellStyle name="Normal 5 4 2 2 4 2 2 4" xfId="24472" xr:uid="{00000000-0005-0000-0000-00002C580000}"/>
    <cellStyle name="Normal 5 4 2 2 4 2 2 4 2" xfId="46898" xr:uid="{00000000-0005-0000-0000-000067B60000}"/>
    <cellStyle name="Normal 5 4 2 2 4 2 2 5" xfId="30810" xr:uid="{00000000-0005-0000-0000-000064B60000}"/>
    <cellStyle name="Normal 5 4 2 2 4 2 3" xfId="9933" xr:uid="{00000000-0005-0000-0000-00002D580000}"/>
    <cellStyle name="Normal 5 4 2 2 4 2 3 2" xfId="24473" xr:uid="{00000000-0005-0000-0000-00002E580000}"/>
    <cellStyle name="Normal 5 4 2 2 4 2 3 2 2" xfId="46899" xr:uid="{00000000-0005-0000-0000-000069B60000}"/>
    <cellStyle name="Normal 5 4 2 2 4 2 3 3" xfId="24474" xr:uid="{00000000-0005-0000-0000-00002F580000}"/>
    <cellStyle name="Normal 5 4 2 2 4 2 3 3 2" xfId="46900" xr:uid="{00000000-0005-0000-0000-00006AB60000}"/>
    <cellStyle name="Normal 5 4 2 2 4 2 3 4" xfId="24475" xr:uid="{00000000-0005-0000-0000-000030580000}"/>
    <cellStyle name="Normal 5 4 2 2 4 2 3 4 2" xfId="46901" xr:uid="{00000000-0005-0000-0000-00006BB60000}"/>
    <cellStyle name="Normal 5 4 2 2 4 2 3 5" xfId="32582" xr:uid="{00000000-0005-0000-0000-000068B60000}"/>
    <cellStyle name="Normal 5 4 2 2 4 2 4" xfId="24476" xr:uid="{00000000-0005-0000-0000-000031580000}"/>
    <cellStyle name="Normal 5 4 2 2 4 2 4 2" xfId="46902" xr:uid="{00000000-0005-0000-0000-00006CB60000}"/>
    <cellStyle name="Normal 5 4 2 2 4 2 5" xfId="24477" xr:uid="{00000000-0005-0000-0000-000032580000}"/>
    <cellStyle name="Normal 5 4 2 2 4 2 5 2" xfId="46903" xr:uid="{00000000-0005-0000-0000-00006DB60000}"/>
    <cellStyle name="Normal 5 4 2 2 4 2 6" xfId="24478" xr:uid="{00000000-0005-0000-0000-000033580000}"/>
    <cellStyle name="Normal 5 4 2 2 4 2 6 2" xfId="46904" xr:uid="{00000000-0005-0000-0000-00006EB60000}"/>
    <cellStyle name="Normal 5 4 2 2 4 2 7" xfId="28978" xr:uid="{00000000-0005-0000-0000-000063B60000}"/>
    <cellStyle name="Normal 5 4 2 2 4 3" xfId="7338" xr:uid="{00000000-0005-0000-0000-000034580000}"/>
    <cellStyle name="Normal 5 4 2 2 4 3 2" xfId="24479" xr:uid="{00000000-0005-0000-0000-000035580000}"/>
    <cellStyle name="Normal 5 4 2 2 4 3 2 2" xfId="46905" xr:uid="{00000000-0005-0000-0000-000070B60000}"/>
    <cellStyle name="Normal 5 4 2 2 4 3 3" xfId="24480" xr:uid="{00000000-0005-0000-0000-000036580000}"/>
    <cellStyle name="Normal 5 4 2 2 4 3 3 2" xfId="46906" xr:uid="{00000000-0005-0000-0000-000071B60000}"/>
    <cellStyle name="Normal 5 4 2 2 4 3 4" xfId="24481" xr:uid="{00000000-0005-0000-0000-000037580000}"/>
    <cellStyle name="Normal 5 4 2 2 4 3 4 2" xfId="46907" xr:uid="{00000000-0005-0000-0000-000072B60000}"/>
    <cellStyle name="Normal 5 4 2 2 4 3 5" xfId="30809" xr:uid="{00000000-0005-0000-0000-00006FB60000}"/>
    <cellStyle name="Normal 5 4 2 2 4 4" xfId="9932" xr:uid="{00000000-0005-0000-0000-000038580000}"/>
    <cellStyle name="Normal 5 4 2 2 4 4 2" xfId="24482" xr:uid="{00000000-0005-0000-0000-000039580000}"/>
    <cellStyle name="Normal 5 4 2 2 4 4 2 2" xfId="46908" xr:uid="{00000000-0005-0000-0000-000074B60000}"/>
    <cellStyle name="Normal 5 4 2 2 4 4 3" xfId="24483" xr:uid="{00000000-0005-0000-0000-00003A580000}"/>
    <cellStyle name="Normal 5 4 2 2 4 4 3 2" xfId="46909" xr:uid="{00000000-0005-0000-0000-000075B60000}"/>
    <cellStyle name="Normal 5 4 2 2 4 4 4" xfId="24484" xr:uid="{00000000-0005-0000-0000-00003B580000}"/>
    <cellStyle name="Normal 5 4 2 2 4 4 4 2" xfId="46910" xr:uid="{00000000-0005-0000-0000-000076B60000}"/>
    <cellStyle name="Normal 5 4 2 2 4 4 5" xfId="32581" xr:uid="{00000000-0005-0000-0000-000073B60000}"/>
    <cellStyle name="Normal 5 4 2 2 4 5" xfId="24485" xr:uid="{00000000-0005-0000-0000-00003C580000}"/>
    <cellStyle name="Normal 5 4 2 2 4 5 2" xfId="46911" xr:uid="{00000000-0005-0000-0000-000077B60000}"/>
    <cellStyle name="Normal 5 4 2 2 4 6" xfId="24486" xr:uid="{00000000-0005-0000-0000-00003D580000}"/>
    <cellStyle name="Normal 5 4 2 2 4 6 2" xfId="46912" xr:uid="{00000000-0005-0000-0000-000078B60000}"/>
    <cellStyle name="Normal 5 4 2 2 4 7" xfId="24487" xr:uid="{00000000-0005-0000-0000-00003E580000}"/>
    <cellStyle name="Normal 5 4 2 2 4 7 2" xfId="46913" xr:uid="{00000000-0005-0000-0000-000079B60000}"/>
    <cellStyle name="Normal 5 4 2 2 4 8" xfId="28977" xr:uid="{00000000-0005-0000-0000-000062B60000}"/>
    <cellStyle name="Normal 5 4 2 2 5" xfId="3967" xr:uid="{00000000-0005-0000-0000-00003F580000}"/>
    <cellStyle name="Normal 5 4 2 2 5 2" xfId="3968" xr:uid="{00000000-0005-0000-0000-000040580000}"/>
    <cellStyle name="Normal 5 4 2 2 5 2 2" xfId="7341" xr:uid="{00000000-0005-0000-0000-000041580000}"/>
    <cellStyle name="Normal 5 4 2 2 5 2 2 2" xfId="24488" xr:uid="{00000000-0005-0000-0000-000042580000}"/>
    <cellStyle name="Normal 5 4 2 2 5 2 2 2 2" xfId="46914" xr:uid="{00000000-0005-0000-0000-00007DB60000}"/>
    <cellStyle name="Normal 5 4 2 2 5 2 2 3" xfId="24489" xr:uid="{00000000-0005-0000-0000-000043580000}"/>
    <cellStyle name="Normal 5 4 2 2 5 2 2 3 2" xfId="46915" xr:uid="{00000000-0005-0000-0000-00007EB60000}"/>
    <cellStyle name="Normal 5 4 2 2 5 2 2 4" xfId="24490" xr:uid="{00000000-0005-0000-0000-000044580000}"/>
    <cellStyle name="Normal 5 4 2 2 5 2 2 4 2" xfId="46916" xr:uid="{00000000-0005-0000-0000-00007FB60000}"/>
    <cellStyle name="Normal 5 4 2 2 5 2 2 5" xfId="30812" xr:uid="{00000000-0005-0000-0000-00007CB60000}"/>
    <cellStyle name="Normal 5 4 2 2 5 2 3" xfId="9935" xr:uid="{00000000-0005-0000-0000-000045580000}"/>
    <cellStyle name="Normal 5 4 2 2 5 2 3 2" xfId="32584" xr:uid="{00000000-0005-0000-0000-000080B60000}"/>
    <cellStyle name="Normal 5 4 2 2 5 2 4" xfId="24491" xr:uid="{00000000-0005-0000-0000-000046580000}"/>
    <cellStyle name="Normal 5 4 2 2 5 2 4 2" xfId="46917" xr:uid="{00000000-0005-0000-0000-000081B60000}"/>
    <cellStyle name="Normal 5 4 2 2 5 2 5" xfId="24492" xr:uid="{00000000-0005-0000-0000-000047580000}"/>
    <cellStyle name="Normal 5 4 2 2 5 2 5 2" xfId="46918" xr:uid="{00000000-0005-0000-0000-000082B60000}"/>
    <cellStyle name="Normal 5 4 2 2 5 2 6" xfId="28980" xr:uid="{00000000-0005-0000-0000-00007BB60000}"/>
    <cellStyle name="Normal 5 4 2 2 5 3" xfId="7340" xr:uid="{00000000-0005-0000-0000-000048580000}"/>
    <cellStyle name="Normal 5 4 2 2 5 3 2" xfId="24493" xr:uid="{00000000-0005-0000-0000-000049580000}"/>
    <cellStyle name="Normal 5 4 2 2 5 3 2 2" xfId="46919" xr:uid="{00000000-0005-0000-0000-000084B60000}"/>
    <cellStyle name="Normal 5 4 2 2 5 3 3" xfId="24494" xr:uid="{00000000-0005-0000-0000-00004A580000}"/>
    <cellStyle name="Normal 5 4 2 2 5 3 3 2" xfId="46920" xr:uid="{00000000-0005-0000-0000-000085B60000}"/>
    <cellStyle name="Normal 5 4 2 2 5 3 4" xfId="24495" xr:uid="{00000000-0005-0000-0000-00004B580000}"/>
    <cellStyle name="Normal 5 4 2 2 5 3 4 2" xfId="46921" xr:uid="{00000000-0005-0000-0000-000086B60000}"/>
    <cellStyle name="Normal 5 4 2 2 5 3 5" xfId="30811" xr:uid="{00000000-0005-0000-0000-000083B60000}"/>
    <cellStyle name="Normal 5 4 2 2 5 4" xfId="9934" xr:uid="{00000000-0005-0000-0000-00004C580000}"/>
    <cellStyle name="Normal 5 4 2 2 5 4 2" xfId="24496" xr:uid="{00000000-0005-0000-0000-00004D580000}"/>
    <cellStyle name="Normal 5 4 2 2 5 4 2 2" xfId="46922" xr:uid="{00000000-0005-0000-0000-000088B60000}"/>
    <cellStyle name="Normal 5 4 2 2 5 4 3" xfId="24497" xr:uid="{00000000-0005-0000-0000-00004E580000}"/>
    <cellStyle name="Normal 5 4 2 2 5 4 3 2" xfId="46923" xr:uid="{00000000-0005-0000-0000-000089B60000}"/>
    <cellStyle name="Normal 5 4 2 2 5 4 4" xfId="24498" xr:uid="{00000000-0005-0000-0000-00004F580000}"/>
    <cellStyle name="Normal 5 4 2 2 5 4 4 2" xfId="46924" xr:uid="{00000000-0005-0000-0000-00008AB60000}"/>
    <cellStyle name="Normal 5 4 2 2 5 4 5" xfId="32583" xr:uid="{00000000-0005-0000-0000-000087B60000}"/>
    <cellStyle name="Normal 5 4 2 2 5 5" xfId="24499" xr:uid="{00000000-0005-0000-0000-000050580000}"/>
    <cellStyle name="Normal 5 4 2 2 5 5 2" xfId="46925" xr:uid="{00000000-0005-0000-0000-00008BB60000}"/>
    <cellStyle name="Normal 5 4 2 2 5 6" xfId="24500" xr:uid="{00000000-0005-0000-0000-000051580000}"/>
    <cellStyle name="Normal 5 4 2 2 5 6 2" xfId="46926" xr:uid="{00000000-0005-0000-0000-00008CB60000}"/>
    <cellStyle name="Normal 5 4 2 2 5 7" xfId="24501" xr:uid="{00000000-0005-0000-0000-000052580000}"/>
    <cellStyle name="Normal 5 4 2 2 5 7 2" xfId="46927" xr:uid="{00000000-0005-0000-0000-00008DB60000}"/>
    <cellStyle name="Normal 5 4 2 2 5 8" xfId="28979" xr:uid="{00000000-0005-0000-0000-00007AB60000}"/>
    <cellStyle name="Normal 5 4 2 2 6" xfId="3969" xr:uid="{00000000-0005-0000-0000-000053580000}"/>
    <cellStyle name="Normal 5 4 2 2 6 2" xfId="3970" xr:uid="{00000000-0005-0000-0000-000054580000}"/>
    <cellStyle name="Normal 5 4 2 2 6 2 2" xfId="7343" xr:uid="{00000000-0005-0000-0000-000055580000}"/>
    <cellStyle name="Normal 5 4 2 2 6 2 2 2" xfId="24502" xr:uid="{00000000-0005-0000-0000-000056580000}"/>
    <cellStyle name="Normal 5 4 2 2 6 2 2 2 2" xfId="46928" xr:uid="{00000000-0005-0000-0000-000091B60000}"/>
    <cellStyle name="Normal 5 4 2 2 6 2 2 3" xfId="24503" xr:uid="{00000000-0005-0000-0000-000057580000}"/>
    <cellStyle name="Normal 5 4 2 2 6 2 2 3 2" xfId="46929" xr:uid="{00000000-0005-0000-0000-000092B60000}"/>
    <cellStyle name="Normal 5 4 2 2 6 2 2 4" xfId="24504" xr:uid="{00000000-0005-0000-0000-000058580000}"/>
    <cellStyle name="Normal 5 4 2 2 6 2 2 4 2" xfId="46930" xr:uid="{00000000-0005-0000-0000-000093B60000}"/>
    <cellStyle name="Normal 5 4 2 2 6 2 2 5" xfId="30814" xr:uid="{00000000-0005-0000-0000-000090B60000}"/>
    <cellStyle name="Normal 5 4 2 2 6 2 3" xfId="9937" xr:uid="{00000000-0005-0000-0000-000059580000}"/>
    <cellStyle name="Normal 5 4 2 2 6 2 3 2" xfId="32586" xr:uid="{00000000-0005-0000-0000-000094B60000}"/>
    <cellStyle name="Normal 5 4 2 2 6 2 4" xfId="24505" xr:uid="{00000000-0005-0000-0000-00005A580000}"/>
    <cellStyle name="Normal 5 4 2 2 6 2 4 2" xfId="46931" xr:uid="{00000000-0005-0000-0000-000095B60000}"/>
    <cellStyle name="Normal 5 4 2 2 6 2 5" xfId="24506" xr:uid="{00000000-0005-0000-0000-00005B580000}"/>
    <cellStyle name="Normal 5 4 2 2 6 2 5 2" xfId="46932" xr:uid="{00000000-0005-0000-0000-000096B60000}"/>
    <cellStyle name="Normal 5 4 2 2 6 2 6" xfId="28982" xr:uid="{00000000-0005-0000-0000-00008FB60000}"/>
    <cellStyle name="Normal 5 4 2 2 6 3" xfId="7342" xr:uid="{00000000-0005-0000-0000-00005C580000}"/>
    <cellStyle name="Normal 5 4 2 2 6 3 2" xfId="24507" xr:uid="{00000000-0005-0000-0000-00005D580000}"/>
    <cellStyle name="Normal 5 4 2 2 6 3 2 2" xfId="46933" xr:uid="{00000000-0005-0000-0000-000098B60000}"/>
    <cellStyle name="Normal 5 4 2 2 6 3 3" xfId="24508" xr:uid="{00000000-0005-0000-0000-00005E580000}"/>
    <cellStyle name="Normal 5 4 2 2 6 3 3 2" xfId="46934" xr:uid="{00000000-0005-0000-0000-000099B60000}"/>
    <cellStyle name="Normal 5 4 2 2 6 3 4" xfId="24509" xr:uid="{00000000-0005-0000-0000-00005F580000}"/>
    <cellStyle name="Normal 5 4 2 2 6 3 4 2" xfId="46935" xr:uid="{00000000-0005-0000-0000-00009AB60000}"/>
    <cellStyle name="Normal 5 4 2 2 6 3 5" xfId="30813" xr:uid="{00000000-0005-0000-0000-000097B60000}"/>
    <cellStyle name="Normal 5 4 2 2 6 4" xfId="9936" xr:uid="{00000000-0005-0000-0000-000060580000}"/>
    <cellStyle name="Normal 5 4 2 2 6 4 2" xfId="32585" xr:uid="{00000000-0005-0000-0000-00009BB60000}"/>
    <cellStyle name="Normal 5 4 2 2 6 5" xfId="24510" xr:uid="{00000000-0005-0000-0000-000061580000}"/>
    <cellStyle name="Normal 5 4 2 2 6 5 2" xfId="46936" xr:uid="{00000000-0005-0000-0000-00009CB60000}"/>
    <cellStyle name="Normal 5 4 2 2 6 6" xfId="24511" xr:uid="{00000000-0005-0000-0000-000062580000}"/>
    <cellStyle name="Normal 5 4 2 2 6 6 2" xfId="46937" xr:uid="{00000000-0005-0000-0000-00009DB60000}"/>
    <cellStyle name="Normal 5 4 2 2 6 7" xfId="28981" xr:uid="{00000000-0005-0000-0000-00008EB60000}"/>
    <cellStyle name="Normal 5 4 2 2 7" xfId="3971" xr:uid="{00000000-0005-0000-0000-000063580000}"/>
    <cellStyle name="Normal 5 4 2 2 7 2" xfId="7344" xr:uid="{00000000-0005-0000-0000-000064580000}"/>
    <cellStyle name="Normal 5 4 2 2 7 2 2" xfId="24512" xr:uid="{00000000-0005-0000-0000-000065580000}"/>
    <cellStyle name="Normal 5 4 2 2 7 2 2 2" xfId="46938" xr:uid="{00000000-0005-0000-0000-0000A0B60000}"/>
    <cellStyle name="Normal 5 4 2 2 7 2 3" xfId="24513" xr:uid="{00000000-0005-0000-0000-000066580000}"/>
    <cellStyle name="Normal 5 4 2 2 7 2 3 2" xfId="46939" xr:uid="{00000000-0005-0000-0000-0000A1B60000}"/>
    <cellStyle name="Normal 5 4 2 2 7 2 4" xfId="24514" xr:uid="{00000000-0005-0000-0000-000067580000}"/>
    <cellStyle name="Normal 5 4 2 2 7 2 4 2" xfId="46940" xr:uid="{00000000-0005-0000-0000-0000A2B60000}"/>
    <cellStyle name="Normal 5 4 2 2 7 2 5" xfId="30815" xr:uid="{00000000-0005-0000-0000-00009FB60000}"/>
    <cellStyle name="Normal 5 4 2 2 7 3" xfId="9938" xr:uid="{00000000-0005-0000-0000-000068580000}"/>
    <cellStyle name="Normal 5 4 2 2 7 3 2" xfId="32587" xr:uid="{00000000-0005-0000-0000-0000A3B60000}"/>
    <cellStyle name="Normal 5 4 2 2 7 4" xfId="24515" xr:uid="{00000000-0005-0000-0000-000069580000}"/>
    <cellStyle name="Normal 5 4 2 2 7 4 2" xfId="46941" xr:uid="{00000000-0005-0000-0000-0000A4B60000}"/>
    <cellStyle name="Normal 5 4 2 2 7 5" xfId="24516" xr:uid="{00000000-0005-0000-0000-00006A580000}"/>
    <cellStyle name="Normal 5 4 2 2 7 5 2" xfId="46942" xr:uid="{00000000-0005-0000-0000-0000A5B60000}"/>
    <cellStyle name="Normal 5 4 2 2 7 6" xfId="28983" xr:uid="{00000000-0005-0000-0000-00009EB60000}"/>
    <cellStyle name="Normal 5 4 2 2 8" xfId="3972" xr:uid="{00000000-0005-0000-0000-00006B580000}"/>
    <cellStyle name="Normal 5 4 2 2 8 2" xfId="7345" xr:uid="{00000000-0005-0000-0000-00006C580000}"/>
    <cellStyle name="Normal 5 4 2 2 8 2 2" xfId="24517" xr:uid="{00000000-0005-0000-0000-00006D580000}"/>
    <cellStyle name="Normal 5 4 2 2 8 2 2 2" xfId="46943" xr:uid="{00000000-0005-0000-0000-0000A8B60000}"/>
    <cellStyle name="Normal 5 4 2 2 8 2 3" xfId="24518" xr:uid="{00000000-0005-0000-0000-00006E580000}"/>
    <cellStyle name="Normal 5 4 2 2 8 2 3 2" xfId="46944" xr:uid="{00000000-0005-0000-0000-0000A9B60000}"/>
    <cellStyle name="Normal 5 4 2 2 8 2 4" xfId="24519" xr:uid="{00000000-0005-0000-0000-00006F580000}"/>
    <cellStyle name="Normal 5 4 2 2 8 2 4 2" xfId="46945" xr:uid="{00000000-0005-0000-0000-0000AAB60000}"/>
    <cellStyle name="Normal 5 4 2 2 8 2 5" xfId="30816" xr:uid="{00000000-0005-0000-0000-0000A7B60000}"/>
    <cellStyle name="Normal 5 4 2 2 8 3" xfId="9939" xr:uid="{00000000-0005-0000-0000-000070580000}"/>
    <cellStyle name="Normal 5 4 2 2 8 3 2" xfId="32588" xr:uid="{00000000-0005-0000-0000-0000ABB60000}"/>
    <cellStyle name="Normal 5 4 2 2 8 4" xfId="24520" xr:uid="{00000000-0005-0000-0000-000071580000}"/>
    <cellStyle name="Normal 5 4 2 2 8 4 2" xfId="46946" xr:uid="{00000000-0005-0000-0000-0000ACB60000}"/>
    <cellStyle name="Normal 5 4 2 2 8 5" xfId="24521" xr:uid="{00000000-0005-0000-0000-000072580000}"/>
    <cellStyle name="Normal 5 4 2 2 8 5 2" xfId="46947" xr:uid="{00000000-0005-0000-0000-0000ADB60000}"/>
    <cellStyle name="Normal 5 4 2 2 8 6" xfId="28984" xr:uid="{00000000-0005-0000-0000-0000A6B60000}"/>
    <cellStyle name="Normal 5 4 2 2 9" xfId="7328" xr:uid="{00000000-0005-0000-0000-000073580000}"/>
    <cellStyle name="Normal 5 4 2 2 9 2" xfId="24522" xr:uid="{00000000-0005-0000-0000-000074580000}"/>
    <cellStyle name="Normal 5 4 2 2 9 2 2" xfId="46948" xr:uid="{00000000-0005-0000-0000-0000AFB60000}"/>
    <cellStyle name="Normal 5 4 2 2 9 3" xfId="24523" xr:uid="{00000000-0005-0000-0000-000075580000}"/>
    <cellStyle name="Normal 5 4 2 2 9 3 2" xfId="46949" xr:uid="{00000000-0005-0000-0000-0000B0B60000}"/>
    <cellStyle name="Normal 5 4 2 2 9 4" xfId="24524" xr:uid="{00000000-0005-0000-0000-000076580000}"/>
    <cellStyle name="Normal 5 4 2 2 9 4 2" xfId="46950" xr:uid="{00000000-0005-0000-0000-0000B1B60000}"/>
    <cellStyle name="Normal 5 4 2 2 9 5" xfId="30799" xr:uid="{00000000-0005-0000-0000-0000AEB60000}"/>
    <cellStyle name="Normal 5 4 2 3" xfId="3973" xr:uid="{00000000-0005-0000-0000-000077580000}"/>
    <cellStyle name="Normal 5 4 2 3 10" xfId="24525" xr:uid="{00000000-0005-0000-0000-000078580000}"/>
    <cellStyle name="Normal 5 4 2 3 10 2" xfId="46951" xr:uid="{00000000-0005-0000-0000-0000B3B60000}"/>
    <cellStyle name="Normal 5 4 2 3 11" xfId="28985" xr:uid="{00000000-0005-0000-0000-0000B2B60000}"/>
    <cellStyle name="Normal 5 4 2 3 2" xfId="3974" xr:uid="{00000000-0005-0000-0000-000079580000}"/>
    <cellStyle name="Normal 5 4 2 3 2 2" xfId="3975" xr:uid="{00000000-0005-0000-0000-00007A580000}"/>
    <cellStyle name="Normal 5 4 2 3 2 2 2" xfId="7348" xr:uid="{00000000-0005-0000-0000-00007B580000}"/>
    <cellStyle name="Normal 5 4 2 3 2 2 2 2" xfId="24526" xr:uid="{00000000-0005-0000-0000-00007C580000}"/>
    <cellStyle name="Normal 5 4 2 3 2 2 2 2 2" xfId="46952" xr:uid="{00000000-0005-0000-0000-0000B7B60000}"/>
    <cellStyle name="Normal 5 4 2 3 2 2 2 3" xfId="24527" xr:uid="{00000000-0005-0000-0000-00007D580000}"/>
    <cellStyle name="Normal 5 4 2 3 2 2 2 3 2" xfId="46953" xr:uid="{00000000-0005-0000-0000-0000B8B60000}"/>
    <cellStyle name="Normal 5 4 2 3 2 2 2 4" xfId="24528" xr:uid="{00000000-0005-0000-0000-00007E580000}"/>
    <cellStyle name="Normal 5 4 2 3 2 2 2 4 2" xfId="46954" xr:uid="{00000000-0005-0000-0000-0000B9B60000}"/>
    <cellStyle name="Normal 5 4 2 3 2 2 2 5" xfId="30819" xr:uid="{00000000-0005-0000-0000-0000B6B60000}"/>
    <cellStyle name="Normal 5 4 2 3 2 2 3" xfId="9942" xr:uid="{00000000-0005-0000-0000-00007F580000}"/>
    <cellStyle name="Normal 5 4 2 3 2 2 3 2" xfId="32591" xr:uid="{00000000-0005-0000-0000-0000BAB60000}"/>
    <cellStyle name="Normal 5 4 2 3 2 2 4" xfId="24529" xr:uid="{00000000-0005-0000-0000-000080580000}"/>
    <cellStyle name="Normal 5 4 2 3 2 2 4 2" xfId="46955" xr:uid="{00000000-0005-0000-0000-0000BBB60000}"/>
    <cellStyle name="Normal 5 4 2 3 2 2 5" xfId="24530" xr:uid="{00000000-0005-0000-0000-000081580000}"/>
    <cellStyle name="Normal 5 4 2 3 2 2 5 2" xfId="46956" xr:uid="{00000000-0005-0000-0000-0000BCB60000}"/>
    <cellStyle name="Normal 5 4 2 3 2 2 6" xfId="28987" xr:uid="{00000000-0005-0000-0000-0000B5B60000}"/>
    <cellStyle name="Normal 5 4 2 3 2 3" xfId="7347" xr:uid="{00000000-0005-0000-0000-000082580000}"/>
    <cellStyle name="Normal 5 4 2 3 2 3 2" xfId="24531" xr:uid="{00000000-0005-0000-0000-000083580000}"/>
    <cellStyle name="Normal 5 4 2 3 2 3 2 2" xfId="46957" xr:uid="{00000000-0005-0000-0000-0000BEB60000}"/>
    <cellStyle name="Normal 5 4 2 3 2 3 3" xfId="24532" xr:uid="{00000000-0005-0000-0000-000084580000}"/>
    <cellStyle name="Normal 5 4 2 3 2 3 3 2" xfId="46958" xr:uid="{00000000-0005-0000-0000-0000BFB60000}"/>
    <cellStyle name="Normal 5 4 2 3 2 3 4" xfId="24533" xr:uid="{00000000-0005-0000-0000-000085580000}"/>
    <cellStyle name="Normal 5 4 2 3 2 3 4 2" xfId="46959" xr:uid="{00000000-0005-0000-0000-0000C0B60000}"/>
    <cellStyle name="Normal 5 4 2 3 2 3 5" xfId="30818" xr:uid="{00000000-0005-0000-0000-0000BDB60000}"/>
    <cellStyle name="Normal 5 4 2 3 2 4" xfId="9941" xr:uid="{00000000-0005-0000-0000-000086580000}"/>
    <cellStyle name="Normal 5 4 2 3 2 4 2" xfId="24534" xr:uid="{00000000-0005-0000-0000-000087580000}"/>
    <cellStyle name="Normal 5 4 2 3 2 4 2 2" xfId="46960" xr:uid="{00000000-0005-0000-0000-0000C2B60000}"/>
    <cellStyle name="Normal 5 4 2 3 2 4 3" xfId="24535" xr:uid="{00000000-0005-0000-0000-000088580000}"/>
    <cellStyle name="Normal 5 4 2 3 2 4 3 2" xfId="46961" xr:uid="{00000000-0005-0000-0000-0000C3B60000}"/>
    <cellStyle name="Normal 5 4 2 3 2 4 4" xfId="24536" xr:uid="{00000000-0005-0000-0000-000089580000}"/>
    <cellStyle name="Normal 5 4 2 3 2 4 4 2" xfId="46962" xr:uid="{00000000-0005-0000-0000-0000C4B60000}"/>
    <cellStyle name="Normal 5 4 2 3 2 4 5" xfId="32590" xr:uid="{00000000-0005-0000-0000-0000C1B60000}"/>
    <cellStyle name="Normal 5 4 2 3 2 5" xfId="24537" xr:uid="{00000000-0005-0000-0000-00008A580000}"/>
    <cellStyle name="Normal 5 4 2 3 2 5 2" xfId="46963" xr:uid="{00000000-0005-0000-0000-0000C5B60000}"/>
    <cellStyle name="Normal 5 4 2 3 2 6" xfId="24538" xr:uid="{00000000-0005-0000-0000-00008B580000}"/>
    <cellStyle name="Normal 5 4 2 3 2 6 2" xfId="46964" xr:uid="{00000000-0005-0000-0000-0000C6B60000}"/>
    <cellStyle name="Normal 5 4 2 3 2 7" xfId="24539" xr:uid="{00000000-0005-0000-0000-00008C580000}"/>
    <cellStyle name="Normal 5 4 2 3 2 7 2" xfId="46965" xr:uid="{00000000-0005-0000-0000-0000C7B60000}"/>
    <cellStyle name="Normal 5 4 2 3 2 8" xfId="28986" xr:uid="{00000000-0005-0000-0000-0000B4B60000}"/>
    <cellStyle name="Normal 5 4 2 3 3" xfId="3976" xr:uid="{00000000-0005-0000-0000-00008D580000}"/>
    <cellStyle name="Normal 5 4 2 3 3 2" xfId="3977" xr:uid="{00000000-0005-0000-0000-00008E580000}"/>
    <cellStyle name="Normal 5 4 2 3 3 2 2" xfId="7350" xr:uid="{00000000-0005-0000-0000-00008F580000}"/>
    <cellStyle name="Normal 5 4 2 3 3 2 2 2" xfId="24540" xr:uid="{00000000-0005-0000-0000-000090580000}"/>
    <cellStyle name="Normal 5 4 2 3 3 2 2 2 2" xfId="46966" xr:uid="{00000000-0005-0000-0000-0000CBB60000}"/>
    <cellStyle name="Normal 5 4 2 3 3 2 2 3" xfId="24541" xr:uid="{00000000-0005-0000-0000-000091580000}"/>
    <cellStyle name="Normal 5 4 2 3 3 2 2 3 2" xfId="46967" xr:uid="{00000000-0005-0000-0000-0000CCB60000}"/>
    <cellStyle name="Normal 5 4 2 3 3 2 2 4" xfId="24542" xr:uid="{00000000-0005-0000-0000-000092580000}"/>
    <cellStyle name="Normal 5 4 2 3 3 2 2 4 2" xfId="46968" xr:uid="{00000000-0005-0000-0000-0000CDB60000}"/>
    <cellStyle name="Normal 5 4 2 3 3 2 2 5" xfId="30821" xr:uid="{00000000-0005-0000-0000-0000CAB60000}"/>
    <cellStyle name="Normal 5 4 2 3 3 2 3" xfId="9944" xr:uid="{00000000-0005-0000-0000-000093580000}"/>
    <cellStyle name="Normal 5 4 2 3 3 2 3 2" xfId="32593" xr:uid="{00000000-0005-0000-0000-0000CEB60000}"/>
    <cellStyle name="Normal 5 4 2 3 3 2 4" xfId="24543" xr:uid="{00000000-0005-0000-0000-000094580000}"/>
    <cellStyle name="Normal 5 4 2 3 3 2 4 2" xfId="46969" xr:uid="{00000000-0005-0000-0000-0000CFB60000}"/>
    <cellStyle name="Normal 5 4 2 3 3 2 5" xfId="24544" xr:uid="{00000000-0005-0000-0000-000095580000}"/>
    <cellStyle name="Normal 5 4 2 3 3 2 5 2" xfId="46970" xr:uid="{00000000-0005-0000-0000-0000D0B60000}"/>
    <cellStyle name="Normal 5 4 2 3 3 2 6" xfId="28989" xr:uid="{00000000-0005-0000-0000-0000C9B60000}"/>
    <cellStyle name="Normal 5 4 2 3 3 3" xfId="7349" xr:uid="{00000000-0005-0000-0000-000096580000}"/>
    <cellStyle name="Normal 5 4 2 3 3 3 2" xfId="24545" xr:uid="{00000000-0005-0000-0000-000097580000}"/>
    <cellStyle name="Normal 5 4 2 3 3 3 2 2" xfId="46971" xr:uid="{00000000-0005-0000-0000-0000D2B60000}"/>
    <cellStyle name="Normal 5 4 2 3 3 3 3" xfId="24546" xr:uid="{00000000-0005-0000-0000-000098580000}"/>
    <cellStyle name="Normal 5 4 2 3 3 3 3 2" xfId="46972" xr:uid="{00000000-0005-0000-0000-0000D3B60000}"/>
    <cellStyle name="Normal 5 4 2 3 3 3 4" xfId="24547" xr:uid="{00000000-0005-0000-0000-000099580000}"/>
    <cellStyle name="Normal 5 4 2 3 3 3 4 2" xfId="46973" xr:uid="{00000000-0005-0000-0000-0000D4B60000}"/>
    <cellStyle name="Normal 5 4 2 3 3 3 5" xfId="30820" xr:uid="{00000000-0005-0000-0000-0000D1B60000}"/>
    <cellStyle name="Normal 5 4 2 3 3 4" xfId="9943" xr:uid="{00000000-0005-0000-0000-00009A580000}"/>
    <cellStyle name="Normal 5 4 2 3 3 4 2" xfId="32592" xr:uid="{00000000-0005-0000-0000-0000D5B60000}"/>
    <cellStyle name="Normal 5 4 2 3 3 5" xfId="24548" xr:uid="{00000000-0005-0000-0000-00009B580000}"/>
    <cellStyle name="Normal 5 4 2 3 3 5 2" xfId="46974" xr:uid="{00000000-0005-0000-0000-0000D6B60000}"/>
    <cellStyle name="Normal 5 4 2 3 3 6" xfId="24549" xr:uid="{00000000-0005-0000-0000-00009C580000}"/>
    <cellStyle name="Normal 5 4 2 3 3 6 2" xfId="46975" xr:uid="{00000000-0005-0000-0000-0000D7B60000}"/>
    <cellStyle name="Normal 5 4 2 3 3 7" xfId="28988" xr:uid="{00000000-0005-0000-0000-0000C8B60000}"/>
    <cellStyle name="Normal 5 4 2 3 4" xfId="3978" xr:uid="{00000000-0005-0000-0000-00009D580000}"/>
    <cellStyle name="Normal 5 4 2 3 4 2" xfId="7351" xr:uid="{00000000-0005-0000-0000-00009E580000}"/>
    <cellStyle name="Normal 5 4 2 3 4 2 2" xfId="24550" xr:uid="{00000000-0005-0000-0000-00009F580000}"/>
    <cellStyle name="Normal 5 4 2 3 4 2 2 2" xfId="46976" xr:uid="{00000000-0005-0000-0000-0000DAB60000}"/>
    <cellStyle name="Normal 5 4 2 3 4 2 3" xfId="24551" xr:uid="{00000000-0005-0000-0000-0000A0580000}"/>
    <cellStyle name="Normal 5 4 2 3 4 2 3 2" xfId="46977" xr:uid="{00000000-0005-0000-0000-0000DBB60000}"/>
    <cellStyle name="Normal 5 4 2 3 4 2 4" xfId="24552" xr:uid="{00000000-0005-0000-0000-0000A1580000}"/>
    <cellStyle name="Normal 5 4 2 3 4 2 4 2" xfId="46978" xr:uid="{00000000-0005-0000-0000-0000DCB60000}"/>
    <cellStyle name="Normal 5 4 2 3 4 2 5" xfId="30822" xr:uid="{00000000-0005-0000-0000-0000D9B60000}"/>
    <cellStyle name="Normal 5 4 2 3 4 3" xfId="9945" xr:uid="{00000000-0005-0000-0000-0000A2580000}"/>
    <cellStyle name="Normal 5 4 2 3 4 3 2" xfId="32594" xr:uid="{00000000-0005-0000-0000-0000DDB60000}"/>
    <cellStyle name="Normal 5 4 2 3 4 4" xfId="24553" xr:uid="{00000000-0005-0000-0000-0000A3580000}"/>
    <cellStyle name="Normal 5 4 2 3 4 4 2" xfId="46979" xr:uid="{00000000-0005-0000-0000-0000DEB60000}"/>
    <cellStyle name="Normal 5 4 2 3 4 5" xfId="24554" xr:uid="{00000000-0005-0000-0000-0000A4580000}"/>
    <cellStyle name="Normal 5 4 2 3 4 5 2" xfId="46980" xr:uid="{00000000-0005-0000-0000-0000DFB60000}"/>
    <cellStyle name="Normal 5 4 2 3 4 6" xfId="28990" xr:uid="{00000000-0005-0000-0000-0000D8B60000}"/>
    <cellStyle name="Normal 5 4 2 3 5" xfId="3979" xr:uid="{00000000-0005-0000-0000-0000A5580000}"/>
    <cellStyle name="Normal 5 4 2 3 5 2" xfId="7352" xr:uid="{00000000-0005-0000-0000-0000A6580000}"/>
    <cellStyle name="Normal 5 4 2 3 5 2 2" xfId="24555" xr:uid="{00000000-0005-0000-0000-0000A7580000}"/>
    <cellStyle name="Normal 5 4 2 3 5 2 2 2" xfId="46981" xr:uid="{00000000-0005-0000-0000-0000E2B60000}"/>
    <cellStyle name="Normal 5 4 2 3 5 2 3" xfId="24556" xr:uid="{00000000-0005-0000-0000-0000A8580000}"/>
    <cellStyle name="Normal 5 4 2 3 5 2 3 2" xfId="46982" xr:uid="{00000000-0005-0000-0000-0000E3B60000}"/>
    <cellStyle name="Normal 5 4 2 3 5 2 4" xfId="24557" xr:uid="{00000000-0005-0000-0000-0000A9580000}"/>
    <cellStyle name="Normal 5 4 2 3 5 2 4 2" xfId="46983" xr:uid="{00000000-0005-0000-0000-0000E4B60000}"/>
    <cellStyle name="Normal 5 4 2 3 5 2 5" xfId="30823" xr:uid="{00000000-0005-0000-0000-0000E1B60000}"/>
    <cellStyle name="Normal 5 4 2 3 5 3" xfId="9946" xr:uid="{00000000-0005-0000-0000-0000AA580000}"/>
    <cellStyle name="Normal 5 4 2 3 5 3 2" xfId="32595" xr:uid="{00000000-0005-0000-0000-0000E5B60000}"/>
    <cellStyle name="Normal 5 4 2 3 5 4" xfId="24558" xr:uid="{00000000-0005-0000-0000-0000AB580000}"/>
    <cellStyle name="Normal 5 4 2 3 5 4 2" xfId="46984" xr:uid="{00000000-0005-0000-0000-0000E6B60000}"/>
    <cellStyle name="Normal 5 4 2 3 5 5" xfId="24559" xr:uid="{00000000-0005-0000-0000-0000AC580000}"/>
    <cellStyle name="Normal 5 4 2 3 5 5 2" xfId="46985" xr:uid="{00000000-0005-0000-0000-0000E7B60000}"/>
    <cellStyle name="Normal 5 4 2 3 5 6" xfId="28991" xr:uid="{00000000-0005-0000-0000-0000E0B60000}"/>
    <cellStyle name="Normal 5 4 2 3 6" xfId="7346" xr:uid="{00000000-0005-0000-0000-0000AD580000}"/>
    <cellStyle name="Normal 5 4 2 3 6 2" xfId="24560" xr:uid="{00000000-0005-0000-0000-0000AE580000}"/>
    <cellStyle name="Normal 5 4 2 3 6 2 2" xfId="46986" xr:uid="{00000000-0005-0000-0000-0000E9B60000}"/>
    <cellStyle name="Normal 5 4 2 3 6 3" xfId="24561" xr:uid="{00000000-0005-0000-0000-0000AF580000}"/>
    <cellStyle name="Normal 5 4 2 3 6 3 2" xfId="46987" xr:uid="{00000000-0005-0000-0000-0000EAB60000}"/>
    <cellStyle name="Normal 5 4 2 3 6 4" xfId="24562" xr:uid="{00000000-0005-0000-0000-0000B0580000}"/>
    <cellStyle name="Normal 5 4 2 3 6 4 2" xfId="46988" xr:uid="{00000000-0005-0000-0000-0000EBB60000}"/>
    <cellStyle name="Normal 5 4 2 3 6 5" xfId="30817" xr:uid="{00000000-0005-0000-0000-0000E8B60000}"/>
    <cellStyle name="Normal 5 4 2 3 7" xfId="9940" xr:uid="{00000000-0005-0000-0000-0000B1580000}"/>
    <cellStyle name="Normal 5 4 2 3 7 2" xfId="24563" xr:uid="{00000000-0005-0000-0000-0000B2580000}"/>
    <cellStyle name="Normal 5 4 2 3 7 2 2" xfId="46989" xr:uid="{00000000-0005-0000-0000-0000EDB60000}"/>
    <cellStyle name="Normal 5 4 2 3 7 3" xfId="24564" xr:uid="{00000000-0005-0000-0000-0000B3580000}"/>
    <cellStyle name="Normal 5 4 2 3 7 3 2" xfId="46990" xr:uid="{00000000-0005-0000-0000-0000EEB60000}"/>
    <cellStyle name="Normal 5 4 2 3 7 4" xfId="24565" xr:uid="{00000000-0005-0000-0000-0000B4580000}"/>
    <cellStyle name="Normal 5 4 2 3 7 4 2" xfId="46991" xr:uid="{00000000-0005-0000-0000-0000EFB60000}"/>
    <cellStyle name="Normal 5 4 2 3 7 5" xfId="32589" xr:uid="{00000000-0005-0000-0000-0000ECB60000}"/>
    <cellStyle name="Normal 5 4 2 3 8" xfId="24566" xr:uid="{00000000-0005-0000-0000-0000B5580000}"/>
    <cellStyle name="Normal 5 4 2 3 8 2" xfId="46992" xr:uid="{00000000-0005-0000-0000-0000F0B60000}"/>
    <cellStyle name="Normal 5 4 2 3 9" xfId="24567" xr:uid="{00000000-0005-0000-0000-0000B6580000}"/>
    <cellStyle name="Normal 5 4 2 3 9 2" xfId="46993" xr:uid="{00000000-0005-0000-0000-0000F1B60000}"/>
    <cellStyle name="Normal 5 4 2 4" xfId="3980" xr:uid="{00000000-0005-0000-0000-0000B7580000}"/>
    <cellStyle name="Normal 5 4 2 4 10" xfId="24568" xr:uid="{00000000-0005-0000-0000-0000B8580000}"/>
    <cellStyle name="Normal 5 4 2 4 10 2" xfId="46994" xr:uid="{00000000-0005-0000-0000-0000F3B60000}"/>
    <cellStyle name="Normal 5 4 2 4 11" xfId="28992" xr:uid="{00000000-0005-0000-0000-0000F2B60000}"/>
    <cellStyle name="Normal 5 4 2 4 2" xfId="3981" xr:uid="{00000000-0005-0000-0000-0000B9580000}"/>
    <cellStyle name="Normal 5 4 2 4 2 2" xfId="3982" xr:uid="{00000000-0005-0000-0000-0000BA580000}"/>
    <cellStyle name="Normal 5 4 2 4 2 2 2" xfId="7355" xr:uid="{00000000-0005-0000-0000-0000BB580000}"/>
    <cellStyle name="Normal 5 4 2 4 2 2 2 2" xfId="24569" xr:uid="{00000000-0005-0000-0000-0000BC580000}"/>
    <cellStyle name="Normal 5 4 2 4 2 2 2 2 2" xfId="46995" xr:uid="{00000000-0005-0000-0000-0000F7B60000}"/>
    <cellStyle name="Normal 5 4 2 4 2 2 2 3" xfId="24570" xr:uid="{00000000-0005-0000-0000-0000BD580000}"/>
    <cellStyle name="Normal 5 4 2 4 2 2 2 3 2" xfId="46996" xr:uid="{00000000-0005-0000-0000-0000F8B60000}"/>
    <cellStyle name="Normal 5 4 2 4 2 2 2 4" xfId="24571" xr:uid="{00000000-0005-0000-0000-0000BE580000}"/>
    <cellStyle name="Normal 5 4 2 4 2 2 2 4 2" xfId="46997" xr:uid="{00000000-0005-0000-0000-0000F9B60000}"/>
    <cellStyle name="Normal 5 4 2 4 2 2 2 5" xfId="30826" xr:uid="{00000000-0005-0000-0000-0000F6B60000}"/>
    <cellStyle name="Normal 5 4 2 4 2 2 3" xfId="9949" xr:uid="{00000000-0005-0000-0000-0000BF580000}"/>
    <cellStyle name="Normal 5 4 2 4 2 2 3 2" xfId="32598" xr:uid="{00000000-0005-0000-0000-0000FAB60000}"/>
    <cellStyle name="Normal 5 4 2 4 2 2 4" xfId="24572" xr:uid="{00000000-0005-0000-0000-0000C0580000}"/>
    <cellStyle name="Normal 5 4 2 4 2 2 4 2" xfId="46998" xr:uid="{00000000-0005-0000-0000-0000FBB60000}"/>
    <cellStyle name="Normal 5 4 2 4 2 2 5" xfId="24573" xr:uid="{00000000-0005-0000-0000-0000C1580000}"/>
    <cellStyle name="Normal 5 4 2 4 2 2 5 2" xfId="46999" xr:uid="{00000000-0005-0000-0000-0000FCB60000}"/>
    <cellStyle name="Normal 5 4 2 4 2 2 6" xfId="28994" xr:uid="{00000000-0005-0000-0000-0000F5B60000}"/>
    <cellStyle name="Normal 5 4 2 4 2 3" xfId="7354" xr:uid="{00000000-0005-0000-0000-0000C2580000}"/>
    <cellStyle name="Normal 5 4 2 4 2 3 2" xfId="24574" xr:uid="{00000000-0005-0000-0000-0000C3580000}"/>
    <cellStyle name="Normal 5 4 2 4 2 3 2 2" xfId="47000" xr:uid="{00000000-0005-0000-0000-0000FEB60000}"/>
    <cellStyle name="Normal 5 4 2 4 2 3 3" xfId="24575" xr:uid="{00000000-0005-0000-0000-0000C4580000}"/>
    <cellStyle name="Normal 5 4 2 4 2 3 3 2" xfId="47001" xr:uid="{00000000-0005-0000-0000-0000FFB60000}"/>
    <cellStyle name="Normal 5 4 2 4 2 3 4" xfId="24576" xr:uid="{00000000-0005-0000-0000-0000C5580000}"/>
    <cellStyle name="Normal 5 4 2 4 2 3 4 2" xfId="47002" xr:uid="{00000000-0005-0000-0000-000000B70000}"/>
    <cellStyle name="Normal 5 4 2 4 2 3 5" xfId="30825" xr:uid="{00000000-0005-0000-0000-0000FDB60000}"/>
    <cellStyle name="Normal 5 4 2 4 2 4" xfId="9948" xr:uid="{00000000-0005-0000-0000-0000C6580000}"/>
    <cellStyle name="Normal 5 4 2 4 2 4 2" xfId="24577" xr:uid="{00000000-0005-0000-0000-0000C7580000}"/>
    <cellStyle name="Normal 5 4 2 4 2 4 2 2" xfId="47003" xr:uid="{00000000-0005-0000-0000-000002B70000}"/>
    <cellStyle name="Normal 5 4 2 4 2 4 3" xfId="24578" xr:uid="{00000000-0005-0000-0000-0000C8580000}"/>
    <cellStyle name="Normal 5 4 2 4 2 4 3 2" xfId="47004" xr:uid="{00000000-0005-0000-0000-000003B70000}"/>
    <cellStyle name="Normal 5 4 2 4 2 4 4" xfId="24579" xr:uid="{00000000-0005-0000-0000-0000C9580000}"/>
    <cellStyle name="Normal 5 4 2 4 2 4 4 2" xfId="47005" xr:uid="{00000000-0005-0000-0000-000004B70000}"/>
    <cellStyle name="Normal 5 4 2 4 2 4 5" xfId="32597" xr:uid="{00000000-0005-0000-0000-000001B70000}"/>
    <cellStyle name="Normal 5 4 2 4 2 5" xfId="24580" xr:uid="{00000000-0005-0000-0000-0000CA580000}"/>
    <cellStyle name="Normal 5 4 2 4 2 5 2" xfId="47006" xr:uid="{00000000-0005-0000-0000-000005B70000}"/>
    <cellStyle name="Normal 5 4 2 4 2 6" xfId="24581" xr:uid="{00000000-0005-0000-0000-0000CB580000}"/>
    <cellStyle name="Normal 5 4 2 4 2 6 2" xfId="47007" xr:uid="{00000000-0005-0000-0000-000006B70000}"/>
    <cellStyle name="Normal 5 4 2 4 2 7" xfId="24582" xr:uid="{00000000-0005-0000-0000-0000CC580000}"/>
    <cellStyle name="Normal 5 4 2 4 2 7 2" xfId="47008" xr:uid="{00000000-0005-0000-0000-000007B70000}"/>
    <cellStyle name="Normal 5 4 2 4 2 8" xfId="28993" xr:uid="{00000000-0005-0000-0000-0000F4B60000}"/>
    <cellStyle name="Normal 5 4 2 4 3" xfId="3983" xr:uid="{00000000-0005-0000-0000-0000CD580000}"/>
    <cellStyle name="Normal 5 4 2 4 3 2" xfId="3984" xr:uid="{00000000-0005-0000-0000-0000CE580000}"/>
    <cellStyle name="Normal 5 4 2 4 3 2 2" xfId="7357" xr:uid="{00000000-0005-0000-0000-0000CF580000}"/>
    <cellStyle name="Normal 5 4 2 4 3 2 2 2" xfId="24583" xr:uid="{00000000-0005-0000-0000-0000D0580000}"/>
    <cellStyle name="Normal 5 4 2 4 3 2 2 2 2" xfId="47009" xr:uid="{00000000-0005-0000-0000-00000BB70000}"/>
    <cellStyle name="Normal 5 4 2 4 3 2 2 3" xfId="24584" xr:uid="{00000000-0005-0000-0000-0000D1580000}"/>
    <cellStyle name="Normal 5 4 2 4 3 2 2 3 2" xfId="47010" xr:uid="{00000000-0005-0000-0000-00000CB70000}"/>
    <cellStyle name="Normal 5 4 2 4 3 2 2 4" xfId="24585" xr:uid="{00000000-0005-0000-0000-0000D2580000}"/>
    <cellStyle name="Normal 5 4 2 4 3 2 2 4 2" xfId="47011" xr:uid="{00000000-0005-0000-0000-00000DB70000}"/>
    <cellStyle name="Normal 5 4 2 4 3 2 2 5" xfId="30828" xr:uid="{00000000-0005-0000-0000-00000AB70000}"/>
    <cellStyle name="Normal 5 4 2 4 3 2 3" xfId="9951" xr:uid="{00000000-0005-0000-0000-0000D3580000}"/>
    <cellStyle name="Normal 5 4 2 4 3 2 3 2" xfId="32600" xr:uid="{00000000-0005-0000-0000-00000EB70000}"/>
    <cellStyle name="Normal 5 4 2 4 3 2 4" xfId="24586" xr:uid="{00000000-0005-0000-0000-0000D4580000}"/>
    <cellStyle name="Normal 5 4 2 4 3 2 4 2" xfId="47012" xr:uid="{00000000-0005-0000-0000-00000FB70000}"/>
    <cellStyle name="Normal 5 4 2 4 3 2 5" xfId="24587" xr:uid="{00000000-0005-0000-0000-0000D5580000}"/>
    <cellStyle name="Normal 5 4 2 4 3 2 5 2" xfId="47013" xr:uid="{00000000-0005-0000-0000-000010B70000}"/>
    <cellStyle name="Normal 5 4 2 4 3 2 6" xfId="28996" xr:uid="{00000000-0005-0000-0000-000009B70000}"/>
    <cellStyle name="Normal 5 4 2 4 3 3" xfId="7356" xr:uid="{00000000-0005-0000-0000-0000D6580000}"/>
    <cellStyle name="Normal 5 4 2 4 3 3 2" xfId="24588" xr:uid="{00000000-0005-0000-0000-0000D7580000}"/>
    <cellStyle name="Normal 5 4 2 4 3 3 2 2" xfId="47014" xr:uid="{00000000-0005-0000-0000-000012B70000}"/>
    <cellStyle name="Normal 5 4 2 4 3 3 3" xfId="24589" xr:uid="{00000000-0005-0000-0000-0000D8580000}"/>
    <cellStyle name="Normal 5 4 2 4 3 3 3 2" xfId="47015" xr:uid="{00000000-0005-0000-0000-000013B70000}"/>
    <cellStyle name="Normal 5 4 2 4 3 3 4" xfId="24590" xr:uid="{00000000-0005-0000-0000-0000D9580000}"/>
    <cellStyle name="Normal 5 4 2 4 3 3 4 2" xfId="47016" xr:uid="{00000000-0005-0000-0000-000014B70000}"/>
    <cellStyle name="Normal 5 4 2 4 3 3 5" xfId="30827" xr:uid="{00000000-0005-0000-0000-000011B70000}"/>
    <cellStyle name="Normal 5 4 2 4 3 4" xfId="9950" xr:uid="{00000000-0005-0000-0000-0000DA580000}"/>
    <cellStyle name="Normal 5 4 2 4 3 4 2" xfId="32599" xr:uid="{00000000-0005-0000-0000-000015B70000}"/>
    <cellStyle name="Normal 5 4 2 4 3 5" xfId="24591" xr:uid="{00000000-0005-0000-0000-0000DB580000}"/>
    <cellStyle name="Normal 5 4 2 4 3 5 2" xfId="47017" xr:uid="{00000000-0005-0000-0000-000016B70000}"/>
    <cellStyle name="Normal 5 4 2 4 3 6" xfId="24592" xr:uid="{00000000-0005-0000-0000-0000DC580000}"/>
    <cellStyle name="Normal 5 4 2 4 3 6 2" xfId="47018" xr:uid="{00000000-0005-0000-0000-000017B70000}"/>
    <cellStyle name="Normal 5 4 2 4 3 7" xfId="28995" xr:uid="{00000000-0005-0000-0000-000008B70000}"/>
    <cellStyle name="Normal 5 4 2 4 4" xfId="3985" xr:uid="{00000000-0005-0000-0000-0000DD580000}"/>
    <cellStyle name="Normal 5 4 2 4 4 2" xfId="7358" xr:uid="{00000000-0005-0000-0000-0000DE580000}"/>
    <cellStyle name="Normal 5 4 2 4 4 2 2" xfId="24593" xr:uid="{00000000-0005-0000-0000-0000DF580000}"/>
    <cellStyle name="Normal 5 4 2 4 4 2 2 2" xfId="47019" xr:uid="{00000000-0005-0000-0000-00001AB70000}"/>
    <cellStyle name="Normal 5 4 2 4 4 2 3" xfId="24594" xr:uid="{00000000-0005-0000-0000-0000E0580000}"/>
    <cellStyle name="Normal 5 4 2 4 4 2 3 2" xfId="47020" xr:uid="{00000000-0005-0000-0000-00001BB70000}"/>
    <cellStyle name="Normal 5 4 2 4 4 2 4" xfId="24595" xr:uid="{00000000-0005-0000-0000-0000E1580000}"/>
    <cellStyle name="Normal 5 4 2 4 4 2 4 2" xfId="47021" xr:uid="{00000000-0005-0000-0000-00001CB70000}"/>
    <cellStyle name="Normal 5 4 2 4 4 2 5" xfId="30829" xr:uid="{00000000-0005-0000-0000-000019B70000}"/>
    <cellStyle name="Normal 5 4 2 4 4 3" xfId="9952" xr:uid="{00000000-0005-0000-0000-0000E2580000}"/>
    <cellStyle name="Normal 5 4 2 4 4 3 2" xfId="32601" xr:uid="{00000000-0005-0000-0000-00001DB70000}"/>
    <cellStyle name="Normal 5 4 2 4 4 4" xfId="24596" xr:uid="{00000000-0005-0000-0000-0000E3580000}"/>
    <cellStyle name="Normal 5 4 2 4 4 4 2" xfId="47022" xr:uid="{00000000-0005-0000-0000-00001EB70000}"/>
    <cellStyle name="Normal 5 4 2 4 4 5" xfId="24597" xr:uid="{00000000-0005-0000-0000-0000E4580000}"/>
    <cellStyle name="Normal 5 4 2 4 4 5 2" xfId="47023" xr:uid="{00000000-0005-0000-0000-00001FB70000}"/>
    <cellStyle name="Normal 5 4 2 4 4 6" xfId="28997" xr:uid="{00000000-0005-0000-0000-000018B70000}"/>
    <cellStyle name="Normal 5 4 2 4 5" xfId="3986" xr:uid="{00000000-0005-0000-0000-0000E5580000}"/>
    <cellStyle name="Normal 5 4 2 4 5 2" xfId="7359" xr:uid="{00000000-0005-0000-0000-0000E6580000}"/>
    <cellStyle name="Normal 5 4 2 4 5 2 2" xfId="24598" xr:uid="{00000000-0005-0000-0000-0000E7580000}"/>
    <cellStyle name="Normal 5 4 2 4 5 2 2 2" xfId="47024" xr:uid="{00000000-0005-0000-0000-000022B70000}"/>
    <cellStyle name="Normal 5 4 2 4 5 2 3" xfId="24599" xr:uid="{00000000-0005-0000-0000-0000E8580000}"/>
    <cellStyle name="Normal 5 4 2 4 5 2 3 2" xfId="47025" xr:uid="{00000000-0005-0000-0000-000023B70000}"/>
    <cellStyle name="Normal 5 4 2 4 5 2 4" xfId="24600" xr:uid="{00000000-0005-0000-0000-0000E9580000}"/>
    <cellStyle name="Normal 5 4 2 4 5 2 4 2" xfId="47026" xr:uid="{00000000-0005-0000-0000-000024B70000}"/>
    <cellStyle name="Normal 5 4 2 4 5 2 5" xfId="30830" xr:uid="{00000000-0005-0000-0000-000021B70000}"/>
    <cellStyle name="Normal 5 4 2 4 5 3" xfId="9953" xr:uid="{00000000-0005-0000-0000-0000EA580000}"/>
    <cellStyle name="Normal 5 4 2 4 5 3 2" xfId="32602" xr:uid="{00000000-0005-0000-0000-000025B70000}"/>
    <cellStyle name="Normal 5 4 2 4 5 4" xfId="24601" xr:uid="{00000000-0005-0000-0000-0000EB580000}"/>
    <cellStyle name="Normal 5 4 2 4 5 4 2" xfId="47027" xr:uid="{00000000-0005-0000-0000-000026B70000}"/>
    <cellStyle name="Normal 5 4 2 4 5 5" xfId="24602" xr:uid="{00000000-0005-0000-0000-0000EC580000}"/>
    <cellStyle name="Normal 5 4 2 4 5 5 2" xfId="47028" xr:uid="{00000000-0005-0000-0000-000027B70000}"/>
    <cellStyle name="Normal 5 4 2 4 5 6" xfId="28998" xr:uid="{00000000-0005-0000-0000-000020B70000}"/>
    <cellStyle name="Normal 5 4 2 4 6" xfId="7353" xr:uid="{00000000-0005-0000-0000-0000ED580000}"/>
    <cellStyle name="Normal 5 4 2 4 6 2" xfId="24603" xr:uid="{00000000-0005-0000-0000-0000EE580000}"/>
    <cellStyle name="Normal 5 4 2 4 6 2 2" xfId="47029" xr:uid="{00000000-0005-0000-0000-000029B70000}"/>
    <cellStyle name="Normal 5 4 2 4 6 3" xfId="24604" xr:uid="{00000000-0005-0000-0000-0000EF580000}"/>
    <cellStyle name="Normal 5 4 2 4 6 3 2" xfId="47030" xr:uid="{00000000-0005-0000-0000-00002AB70000}"/>
    <cellStyle name="Normal 5 4 2 4 6 4" xfId="24605" xr:uid="{00000000-0005-0000-0000-0000F0580000}"/>
    <cellStyle name="Normal 5 4 2 4 6 4 2" xfId="47031" xr:uid="{00000000-0005-0000-0000-00002BB70000}"/>
    <cellStyle name="Normal 5 4 2 4 6 5" xfId="30824" xr:uid="{00000000-0005-0000-0000-000028B70000}"/>
    <cellStyle name="Normal 5 4 2 4 7" xfId="9947" xr:uid="{00000000-0005-0000-0000-0000F1580000}"/>
    <cellStyle name="Normal 5 4 2 4 7 2" xfId="24606" xr:uid="{00000000-0005-0000-0000-0000F2580000}"/>
    <cellStyle name="Normal 5 4 2 4 7 2 2" xfId="47032" xr:uid="{00000000-0005-0000-0000-00002DB70000}"/>
    <cellStyle name="Normal 5 4 2 4 7 3" xfId="24607" xr:uid="{00000000-0005-0000-0000-0000F3580000}"/>
    <cellStyle name="Normal 5 4 2 4 7 3 2" xfId="47033" xr:uid="{00000000-0005-0000-0000-00002EB70000}"/>
    <cellStyle name="Normal 5 4 2 4 7 4" xfId="24608" xr:uid="{00000000-0005-0000-0000-0000F4580000}"/>
    <cellStyle name="Normal 5 4 2 4 7 4 2" xfId="47034" xr:uid="{00000000-0005-0000-0000-00002FB70000}"/>
    <cellStyle name="Normal 5 4 2 4 7 5" xfId="32596" xr:uid="{00000000-0005-0000-0000-00002CB70000}"/>
    <cellStyle name="Normal 5 4 2 4 8" xfId="24609" xr:uid="{00000000-0005-0000-0000-0000F5580000}"/>
    <cellStyle name="Normal 5 4 2 4 8 2" xfId="47035" xr:uid="{00000000-0005-0000-0000-000030B70000}"/>
    <cellStyle name="Normal 5 4 2 4 9" xfId="24610" xr:uid="{00000000-0005-0000-0000-0000F6580000}"/>
    <cellStyle name="Normal 5 4 2 4 9 2" xfId="47036" xr:uid="{00000000-0005-0000-0000-000031B70000}"/>
    <cellStyle name="Normal 5 4 2 5" xfId="3987" xr:uid="{00000000-0005-0000-0000-0000F7580000}"/>
    <cellStyle name="Normal 5 4 2 5 2" xfId="3988" xr:uid="{00000000-0005-0000-0000-0000F8580000}"/>
    <cellStyle name="Normal 5 4 2 5 2 2" xfId="7361" xr:uid="{00000000-0005-0000-0000-0000F9580000}"/>
    <cellStyle name="Normal 5 4 2 5 2 2 2" xfId="24611" xr:uid="{00000000-0005-0000-0000-0000FA580000}"/>
    <cellStyle name="Normal 5 4 2 5 2 2 2 2" xfId="47037" xr:uid="{00000000-0005-0000-0000-000035B70000}"/>
    <cellStyle name="Normal 5 4 2 5 2 2 3" xfId="24612" xr:uid="{00000000-0005-0000-0000-0000FB580000}"/>
    <cellStyle name="Normal 5 4 2 5 2 2 3 2" xfId="47038" xr:uid="{00000000-0005-0000-0000-000036B70000}"/>
    <cellStyle name="Normal 5 4 2 5 2 2 4" xfId="24613" xr:uid="{00000000-0005-0000-0000-0000FC580000}"/>
    <cellStyle name="Normal 5 4 2 5 2 2 4 2" xfId="47039" xr:uid="{00000000-0005-0000-0000-000037B70000}"/>
    <cellStyle name="Normal 5 4 2 5 2 2 5" xfId="30832" xr:uid="{00000000-0005-0000-0000-000034B70000}"/>
    <cellStyle name="Normal 5 4 2 5 2 3" xfId="9955" xr:uid="{00000000-0005-0000-0000-0000FD580000}"/>
    <cellStyle name="Normal 5 4 2 5 2 3 2" xfId="24614" xr:uid="{00000000-0005-0000-0000-0000FE580000}"/>
    <cellStyle name="Normal 5 4 2 5 2 3 2 2" xfId="47040" xr:uid="{00000000-0005-0000-0000-000039B70000}"/>
    <cellStyle name="Normal 5 4 2 5 2 3 3" xfId="24615" xr:uid="{00000000-0005-0000-0000-0000FF580000}"/>
    <cellStyle name="Normal 5 4 2 5 2 3 3 2" xfId="47041" xr:uid="{00000000-0005-0000-0000-00003AB70000}"/>
    <cellStyle name="Normal 5 4 2 5 2 3 4" xfId="24616" xr:uid="{00000000-0005-0000-0000-000000590000}"/>
    <cellStyle name="Normal 5 4 2 5 2 3 4 2" xfId="47042" xr:uid="{00000000-0005-0000-0000-00003BB70000}"/>
    <cellStyle name="Normal 5 4 2 5 2 3 5" xfId="32604" xr:uid="{00000000-0005-0000-0000-000038B70000}"/>
    <cellStyle name="Normal 5 4 2 5 2 4" xfId="24617" xr:uid="{00000000-0005-0000-0000-000001590000}"/>
    <cellStyle name="Normal 5 4 2 5 2 4 2" xfId="47043" xr:uid="{00000000-0005-0000-0000-00003CB70000}"/>
    <cellStyle name="Normal 5 4 2 5 2 5" xfId="24618" xr:uid="{00000000-0005-0000-0000-000002590000}"/>
    <cellStyle name="Normal 5 4 2 5 2 5 2" xfId="47044" xr:uid="{00000000-0005-0000-0000-00003DB70000}"/>
    <cellStyle name="Normal 5 4 2 5 2 6" xfId="24619" xr:uid="{00000000-0005-0000-0000-000003590000}"/>
    <cellStyle name="Normal 5 4 2 5 2 6 2" xfId="47045" xr:uid="{00000000-0005-0000-0000-00003EB70000}"/>
    <cellStyle name="Normal 5 4 2 5 2 7" xfId="29000" xr:uid="{00000000-0005-0000-0000-000033B70000}"/>
    <cellStyle name="Normal 5 4 2 5 3" xfId="7360" xr:uid="{00000000-0005-0000-0000-000004590000}"/>
    <cellStyle name="Normal 5 4 2 5 3 2" xfId="24620" xr:uid="{00000000-0005-0000-0000-000005590000}"/>
    <cellStyle name="Normal 5 4 2 5 3 2 2" xfId="47046" xr:uid="{00000000-0005-0000-0000-000040B70000}"/>
    <cellStyle name="Normal 5 4 2 5 3 3" xfId="24621" xr:uid="{00000000-0005-0000-0000-000006590000}"/>
    <cellStyle name="Normal 5 4 2 5 3 3 2" xfId="47047" xr:uid="{00000000-0005-0000-0000-000041B70000}"/>
    <cellStyle name="Normal 5 4 2 5 3 4" xfId="24622" xr:uid="{00000000-0005-0000-0000-000007590000}"/>
    <cellStyle name="Normal 5 4 2 5 3 4 2" xfId="47048" xr:uid="{00000000-0005-0000-0000-000042B70000}"/>
    <cellStyle name="Normal 5 4 2 5 3 5" xfId="30831" xr:uid="{00000000-0005-0000-0000-00003FB70000}"/>
    <cellStyle name="Normal 5 4 2 5 4" xfId="9954" xr:uid="{00000000-0005-0000-0000-000008590000}"/>
    <cellStyle name="Normal 5 4 2 5 4 2" xfId="24623" xr:uid="{00000000-0005-0000-0000-000009590000}"/>
    <cellStyle name="Normal 5 4 2 5 4 2 2" xfId="47049" xr:uid="{00000000-0005-0000-0000-000044B70000}"/>
    <cellStyle name="Normal 5 4 2 5 4 3" xfId="24624" xr:uid="{00000000-0005-0000-0000-00000A590000}"/>
    <cellStyle name="Normal 5 4 2 5 4 3 2" xfId="47050" xr:uid="{00000000-0005-0000-0000-000045B70000}"/>
    <cellStyle name="Normal 5 4 2 5 4 4" xfId="24625" xr:uid="{00000000-0005-0000-0000-00000B590000}"/>
    <cellStyle name="Normal 5 4 2 5 4 4 2" xfId="47051" xr:uid="{00000000-0005-0000-0000-000046B70000}"/>
    <cellStyle name="Normal 5 4 2 5 4 5" xfId="32603" xr:uid="{00000000-0005-0000-0000-000043B70000}"/>
    <cellStyle name="Normal 5 4 2 5 5" xfId="24626" xr:uid="{00000000-0005-0000-0000-00000C590000}"/>
    <cellStyle name="Normal 5 4 2 5 5 2" xfId="47052" xr:uid="{00000000-0005-0000-0000-000047B70000}"/>
    <cellStyle name="Normal 5 4 2 5 6" xfId="24627" xr:uid="{00000000-0005-0000-0000-00000D590000}"/>
    <cellStyle name="Normal 5 4 2 5 6 2" xfId="47053" xr:uid="{00000000-0005-0000-0000-000048B70000}"/>
    <cellStyle name="Normal 5 4 2 5 7" xfId="24628" xr:uid="{00000000-0005-0000-0000-00000E590000}"/>
    <cellStyle name="Normal 5 4 2 5 7 2" xfId="47054" xr:uid="{00000000-0005-0000-0000-000049B70000}"/>
    <cellStyle name="Normal 5 4 2 5 8" xfId="28999" xr:uid="{00000000-0005-0000-0000-000032B70000}"/>
    <cellStyle name="Normal 5 4 2 6" xfId="3989" xr:uid="{00000000-0005-0000-0000-00000F590000}"/>
    <cellStyle name="Normal 5 4 2 6 2" xfId="3990" xr:uid="{00000000-0005-0000-0000-000010590000}"/>
    <cellStyle name="Normal 5 4 2 6 2 2" xfId="7363" xr:uid="{00000000-0005-0000-0000-000011590000}"/>
    <cellStyle name="Normal 5 4 2 6 2 2 2" xfId="24629" xr:uid="{00000000-0005-0000-0000-000012590000}"/>
    <cellStyle name="Normal 5 4 2 6 2 2 2 2" xfId="47055" xr:uid="{00000000-0005-0000-0000-00004DB70000}"/>
    <cellStyle name="Normal 5 4 2 6 2 2 3" xfId="24630" xr:uid="{00000000-0005-0000-0000-000013590000}"/>
    <cellStyle name="Normal 5 4 2 6 2 2 3 2" xfId="47056" xr:uid="{00000000-0005-0000-0000-00004EB70000}"/>
    <cellStyle name="Normal 5 4 2 6 2 2 4" xfId="24631" xr:uid="{00000000-0005-0000-0000-000014590000}"/>
    <cellStyle name="Normal 5 4 2 6 2 2 4 2" xfId="47057" xr:uid="{00000000-0005-0000-0000-00004FB70000}"/>
    <cellStyle name="Normal 5 4 2 6 2 2 5" xfId="30834" xr:uid="{00000000-0005-0000-0000-00004CB70000}"/>
    <cellStyle name="Normal 5 4 2 6 2 3" xfId="9957" xr:uid="{00000000-0005-0000-0000-000015590000}"/>
    <cellStyle name="Normal 5 4 2 6 2 3 2" xfId="32606" xr:uid="{00000000-0005-0000-0000-000050B70000}"/>
    <cellStyle name="Normal 5 4 2 6 2 4" xfId="24632" xr:uid="{00000000-0005-0000-0000-000016590000}"/>
    <cellStyle name="Normal 5 4 2 6 2 4 2" xfId="47058" xr:uid="{00000000-0005-0000-0000-000051B70000}"/>
    <cellStyle name="Normal 5 4 2 6 2 5" xfId="24633" xr:uid="{00000000-0005-0000-0000-000017590000}"/>
    <cellStyle name="Normal 5 4 2 6 2 5 2" xfId="47059" xr:uid="{00000000-0005-0000-0000-000052B70000}"/>
    <cellStyle name="Normal 5 4 2 6 2 6" xfId="29002" xr:uid="{00000000-0005-0000-0000-00004BB70000}"/>
    <cellStyle name="Normal 5 4 2 6 3" xfId="7362" xr:uid="{00000000-0005-0000-0000-000018590000}"/>
    <cellStyle name="Normal 5 4 2 6 3 2" xfId="24634" xr:uid="{00000000-0005-0000-0000-000019590000}"/>
    <cellStyle name="Normal 5 4 2 6 3 2 2" xfId="47060" xr:uid="{00000000-0005-0000-0000-000054B70000}"/>
    <cellStyle name="Normal 5 4 2 6 3 3" xfId="24635" xr:uid="{00000000-0005-0000-0000-00001A590000}"/>
    <cellStyle name="Normal 5 4 2 6 3 3 2" xfId="47061" xr:uid="{00000000-0005-0000-0000-000055B70000}"/>
    <cellStyle name="Normal 5 4 2 6 3 4" xfId="24636" xr:uid="{00000000-0005-0000-0000-00001B590000}"/>
    <cellStyle name="Normal 5 4 2 6 3 4 2" xfId="47062" xr:uid="{00000000-0005-0000-0000-000056B70000}"/>
    <cellStyle name="Normal 5 4 2 6 3 5" xfId="30833" xr:uid="{00000000-0005-0000-0000-000053B70000}"/>
    <cellStyle name="Normal 5 4 2 6 4" xfId="9956" xr:uid="{00000000-0005-0000-0000-00001C590000}"/>
    <cellStyle name="Normal 5 4 2 6 4 2" xfId="24637" xr:uid="{00000000-0005-0000-0000-00001D590000}"/>
    <cellStyle name="Normal 5 4 2 6 4 2 2" xfId="47063" xr:uid="{00000000-0005-0000-0000-000058B70000}"/>
    <cellStyle name="Normal 5 4 2 6 4 3" xfId="24638" xr:uid="{00000000-0005-0000-0000-00001E590000}"/>
    <cellStyle name="Normal 5 4 2 6 4 3 2" xfId="47064" xr:uid="{00000000-0005-0000-0000-000059B70000}"/>
    <cellStyle name="Normal 5 4 2 6 4 4" xfId="24639" xr:uid="{00000000-0005-0000-0000-00001F590000}"/>
    <cellStyle name="Normal 5 4 2 6 4 4 2" xfId="47065" xr:uid="{00000000-0005-0000-0000-00005AB70000}"/>
    <cellStyle name="Normal 5 4 2 6 4 5" xfId="32605" xr:uid="{00000000-0005-0000-0000-000057B70000}"/>
    <cellStyle name="Normal 5 4 2 6 5" xfId="24640" xr:uid="{00000000-0005-0000-0000-000020590000}"/>
    <cellStyle name="Normal 5 4 2 6 5 2" xfId="47066" xr:uid="{00000000-0005-0000-0000-00005BB70000}"/>
    <cellStyle name="Normal 5 4 2 6 6" xfId="24641" xr:uid="{00000000-0005-0000-0000-000021590000}"/>
    <cellStyle name="Normal 5 4 2 6 6 2" xfId="47067" xr:uid="{00000000-0005-0000-0000-00005CB70000}"/>
    <cellStyle name="Normal 5 4 2 6 7" xfId="24642" xr:uid="{00000000-0005-0000-0000-000022590000}"/>
    <cellStyle name="Normal 5 4 2 6 7 2" xfId="47068" xr:uid="{00000000-0005-0000-0000-00005DB70000}"/>
    <cellStyle name="Normal 5 4 2 6 8" xfId="29001" xr:uid="{00000000-0005-0000-0000-00004AB70000}"/>
    <cellStyle name="Normal 5 4 2 7" xfId="24643" xr:uid="{00000000-0005-0000-0000-000023590000}"/>
    <cellStyle name="Normal 5 4 2 7 2" xfId="24644" xr:uid="{00000000-0005-0000-0000-000024590000}"/>
    <cellStyle name="Normal 5 4 2 7 3" xfId="24645" xr:uid="{00000000-0005-0000-0000-000025590000}"/>
    <cellStyle name="Normal 5 4 2 7 3 2" xfId="24646" xr:uid="{00000000-0005-0000-0000-000026590000}"/>
    <cellStyle name="Normal 5 4 2 7 3 2 2" xfId="47071" xr:uid="{00000000-0005-0000-0000-000060B70000}"/>
    <cellStyle name="Normal 5 4 2 7 3 3" xfId="24647" xr:uid="{00000000-0005-0000-0000-000027590000}"/>
    <cellStyle name="Normal 5 4 2 7 3 3 2" xfId="47072" xr:uid="{00000000-0005-0000-0000-000061B70000}"/>
    <cellStyle name="Normal 5 4 2 7 3 4" xfId="47070" xr:uid="{00000000-0005-0000-0000-00005FB70000}"/>
    <cellStyle name="Normal 5 4 2 7 4" xfId="47069" xr:uid="{00000000-0005-0000-0000-00005EB70000}"/>
    <cellStyle name="Normal 5 4 2 8" xfId="24648" xr:uid="{00000000-0005-0000-0000-000028590000}"/>
    <cellStyle name="Normal 5 4 2 8 2" xfId="24649" xr:uid="{00000000-0005-0000-0000-000029590000}"/>
    <cellStyle name="Normal 5 4 2 8 2 2" xfId="47074" xr:uid="{00000000-0005-0000-0000-000063B70000}"/>
    <cellStyle name="Normal 5 4 2 8 3" xfId="24650" xr:uid="{00000000-0005-0000-0000-00002A590000}"/>
    <cellStyle name="Normal 5 4 2 8 3 2" xfId="47075" xr:uid="{00000000-0005-0000-0000-000064B70000}"/>
    <cellStyle name="Normal 5 4 2 8 4" xfId="24651" xr:uid="{00000000-0005-0000-0000-00002B590000}"/>
    <cellStyle name="Normal 5 4 2 8 4 2" xfId="47076" xr:uid="{00000000-0005-0000-0000-000065B70000}"/>
    <cellStyle name="Normal 5 4 2 8 5" xfId="47073" xr:uid="{00000000-0005-0000-0000-000062B70000}"/>
    <cellStyle name="Normal 5 4 2 9" xfId="24652" xr:uid="{00000000-0005-0000-0000-00002C590000}"/>
    <cellStyle name="Normal 5 4 2 9 2" xfId="47077" xr:uid="{00000000-0005-0000-0000-000066B70000}"/>
    <cellStyle name="Normal 5 4 3" xfId="3991" xr:uid="{00000000-0005-0000-0000-00002D590000}"/>
    <cellStyle name="Normal 5 4 3 10" xfId="7364" xr:uid="{00000000-0005-0000-0000-00002E590000}"/>
    <cellStyle name="Normal 5 4 3 10 2" xfId="24653" xr:uid="{00000000-0005-0000-0000-00002F590000}"/>
    <cellStyle name="Normal 5 4 3 10 2 2" xfId="47078" xr:uid="{00000000-0005-0000-0000-000069B70000}"/>
    <cellStyle name="Normal 5 4 3 10 3" xfId="24654" xr:uid="{00000000-0005-0000-0000-000030590000}"/>
    <cellStyle name="Normal 5 4 3 10 3 2" xfId="47079" xr:uid="{00000000-0005-0000-0000-00006AB70000}"/>
    <cellStyle name="Normal 5 4 3 10 4" xfId="24655" xr:uid="{00000000-0005-0000-0000-000031590000}"/>
    <cellStyle name="Normal 5 4 3 10 4 2" xfId="47080" xr:uid="{00000000-0005-0000-0000-00006BB70000}"/>
    <cellStyle name="Normal 5 4 3 10 5" xfId="30835" xr:uid="{00000000-0005-0000-0000-000068B70000}"/>
    <cellStyle name="Normal 5 4 3 11" xfId="9958" xr:uid="{00000000-0005-0000-0000-000032590000}"/>
    <cellStyle name="Normal 5 4 3 11 2" xfId="24656" xr:uid="{00000000-0005-0000-0000-000033590000}"/>
    <cellStyle name="Normal 5 4 3 11 2 2" xfId="47081" xr:uid="{00000000-0005-0000-0000-00006DB70000}"/>
    <cellStyle name="Normal 5 4 3 11 3" xfId="24657" xr:uid="{00000000-0005-0000-0000-000034590000}"/>
    <cellStyle name="Normal 5 4 3 11 3 2" xfId="47082" xr:uid="{00000000-0005-0000-0000-00006EB70000}"/>
    <cellStyle name="Normal 5 4 3 11 4" xfId="24658" xr:uid="{00000000-0005-0000-0000-000035590000}"/>
    <cellStyle name="Normal 5 4 3 11 4 2" xfId="47083" xr:uid="{00000000-0005-0000-0000-00006FB70000}"/>
    <cellStyle name="Normal 5 4 3 11 5" xfId="32607" xr:uid="{00000000-0005-0000-0000-00006CB70000}"/>
    <cellStyle name="Normal 5 4 3 12" xfId="24659" xr:uid="{00000000-0005-0000-0000-000036590000}"/>
    <cellStyle name="Normal 5 4 3 12 2" xfId="47084" xr:uid="{00000000-0005-0000-0000-000070B70000}"/>
    <cellStyle name="Normal 5 4 3 13" xfId="24660" xr:uid="{00000000-0005-0000-0000-000037590000}"/>
    <cellStyle name="Normal 5 4 3 13 2" xfId="47085" xr:uid="{00000000-0005-0000-0000-000071B70000}"/>
    <cellStyle name="Normal 5 4 3 14" xfId="24661" xr:uid="{00000000-0005-0000-0000-000038590000}"/>
    <cellStyle name="Normal 5 4 3 14 2" xfId="47086" xr:uid="{00000000-0005-0000-0000-000072B70000}"/>
    <cellStyle name="Normal 5 4 3 15" xfId="29003" xr:uid="{00000000-0005-0000-0000-000067B70000}"/>
    <cellStyle name="Normal 5 4 3 2" xfId="3992" xr:uid="{00000000-0005-0000-0000-000039590000}"/>
    <cellStyle name="Normal 5 4 3 2 10" xfId="9959" xr:uid="{00000000-0005-0000-0000-00003A590000}"/>
    <cellStyle name="Normal 5 4 3 2 10 2" xfId="24662" xr:uid="{00000000-0005-0000-0000-00003B590000}"/>
    <cellStyle name="Normal 5 4 3 2 10 2 2" xfId="47087" xr:uid="{00000000-0005-0000-0000-000075B70000}"/>
    <cellStyle name="Normal 5 4 3 2 10 3" xfId="24663" xr:uid="{00000000-0005-0000-0000-00003C590000}"/>
    <cellStyle name="Normal 5 4 3 2 10 3 2" xfId="47088" xr:uid="{00000000-0005-0000-0000-000076B70000}"/>
    <cellStyle name="Normal 5 4 3 2 10 4" xfId="24664" xr:uid="{00000000-0005-0000-0000-00003D590000}"/>
    <cellStyle name="Normal 5 4 3 2 10 4 2" xfId="47089" xr:uid="{00000000-0005-0000-0000-000077B70000}"/>
    <cellStyle name="Normal 5 4 3 2 10 5" xfId="32608" xr:uid="{00000000-0005-0000-0000-000074B70000}"/>
    <cellStyle name="Normal 5 4 3 2 11" xfId="24665" xr:uid="{00000000-0005-0000-0000-00003E590000}"/>
    <cellStyle name="Normal 5 4 3 2 11 2" xfId="47090" xr:uid="{00000000-0005-0000-0000-000078B70000}"/>
    <cellStyle name="Normal 5 4 3 2 12" xfId="24666" xr:uid="{00000000-0005-0000-0000-00003F590000}"/>
    <cellStyle name="Normal 5 4 3 2 12 2" xfId="47091" xr:uid="{00000000-0005-0000-0000-000079B70000}"/>
    <cellStyle name="Normal 5 4 3 2 13" xfId="24667" xr:uid="{00000000-0005-0000-0000-000040590000}"/>
    <cellStyle name="Normal 5 4 3 2 13 2" xfId="47092" xr:uid="{00000000-0005-0000-0000-00007AB70000}"/>
    <cellStyle name="Normal 5 4 3 2 14" xfId="29004" xr:uid="{00000000-0005-0000-0000-000073B70000}"/>
    <cellStyle name="Normal 5 4 3 2 2" xfId="3993" xr:uid="{00000000-0005-0000-0000-000041590000}"/>
    <cellStyle name="Normal 5 4 3 2 2 10" xfId="24668" xr:uid="{00000000-0005-0000-0000-000042590000}"/>
    <cellStyle name="Normal 5 4 3 2 2 10 2" xfId="47093" xr:uid="{00000000-0005-0000-0000-00007CB70000}"/>
    <cellStyle name="Normal 5 4 3 2 2 11" xfId="29005" xr:uid="{00000000-0005-0000-0000-00007BB70000}"/>
    <cellStyle name="Normal 5 4 3 2 2 2" xfId="3994" xr:uid="{00000000-0005-0000-0000-000043590000}"/>
    <cellStyle name="Normal 5 4 3 2 2 2 2" xfId="3995" xr:uid="{00000000-0005-0000-0000-000044590000}"/>
    <cellStyle name="Normal 5 4 3 2 2 2 2 2" xfId="7368" xr:uid="{00000000-0005-0000-0000-000045590000}"/>
    <cellStyle name="Normal 5 4 3 2 2 2 2 2 2" xfId="24669" xr:uid="{00000000-0005-0000-0000-000046590000}"/>
    <cellStyle name="Normal 5 4 3 2 2 2 2 2 2 2" xfId="47094" xr:uid="{00000000-0005-0000-0000-000080B70000}"/>
    <cellStyle name="Normal 5 4 3 2 2 2 2 2 3" xfId="24670" xr:uid="{00000000-0005-0000-0000-000047590000}"/>
    <cellStyle name="Normal 5 4 3 2 2 2 2 2 3 2" xfId="47095" xr:uid="{00000000-0005-0000-0000-000081B70000}"/>
    <cellStyle name="Normal 5 4 3 2 2 2 2 2 4" xfId="24671" xr:uid="{00000000-0005-0000-0000-000048590000}"/>
    <cellStyle name="Normal 5 4 3 2 2 2 2 2 4 2" xfId="47096" xr:uid="{00000000-0005-0000-0000-000082B70000}"/>
    <cellStyle name="Normal 5 4 3 2 2 2 2 2 5" xfId="30839" xr:uid="{00000000-0005-0000-0000-00007FB70000}"/>
    <cellStyle name="Normal 5 4 3 2 2 2 2 3" xfId="9962" xr:uid="{00000000-0005-0000-0000-000049590000}"/>
    <cellStyle name="Normal 5 4 3 2 2 2 2 3 2" xfId="32611" xr:uid="{00000000-0005-0000-0000-000083B70000}"/>
    <cellStyle name="Normal 5 4 3 2 2 2 2 4" xfId="24672" xr:uid="{00000000-0005-0000-0000-00004A590000}"/>
    <cellStyle name="Normal 5 4 3 2 2 2 2 4 2" xfId="47097" xr:uid="{00000000-0005-0000-0000-000084B70000}"/>
    <cellStyle name="Normal 5 4 3 2 2 2 2 5" xfId="24673" xr:uid="{00000000-0005-0000-0000-00004B590000}"/>
    <cellStyle name="Normal 5 4 3 2 2 2 2 5 2" xfId="47098" xr:uid="{00000000-0005-0000-0000-000085B70000}"/>
    <cellStyle name="Normal 5 4 3 2 2 2 2 6" xfId="29007" xr:uid="{00000000-0005-0000-0000-00007EB70000}"/>
    <cellStyle name="Normal 5 4 3 2 2 2 3" xfId="7367" xr:uid="{00000000-0005-0000-0000-00004C590000}"/>
    <cellStyle name="Normal 5 4 3 2 2 2 3 2" xfId="24674" xr:uid="{00000000-0005-0000-0000-00004D590000}"/>
    <cellStyle name="Normal 5 4 3 2 2 2 3 2 2" xfId="47099" xr:uid="{00000000-0005-0000-0000-000087B70000}"/>
    <cellStyle name="Normal 5 4 3 2 2 2 3 3" xfId="24675" xr:uid="{00000000-0005-0000-0000-00004E590000}"/>
    <cellStyle name="Normal 5 4 3 2 2 2 3 3 2" xfId="47100" xr:uid="{00000000-0005-0000-0000-000088B70000}"/>
    <cellStyle name="Normal 5 4 3 2 2 2 3 4" xfId="24676" xr:uid="{00000000-0005-0000-0000-00004F590000}"/>
    <cellStyle name="Normal 5 4 3 2 2 2 3 4 2" xfId="47101" xr:uid="{00000000-0005-0000-0000-000089B70000}"/>
    <cellStyle name="Normal 5 4 3 2 2 2 3 5" xfId="30838" xr:uid="{00000000-0005-0000-0000-000086B70000}"/>
    <cellStyle name="Normal 5 4 3 2 2 2 4" xfId="9961" xr:uid="{00000000-0005-0000-0000-000050590000}"/>
    <cellStyle name="Normal 5 4 3 2 2 2 4 2" xfId="24677" xr:uid="{00000000-0005-0000-0000-000051590000}"/>
    <cellStyle name="Normal 5 4 3 2 2 2 4 2 2" xfId="47102" xr:uid="{00000000-0005-0000-0000-00008BB70000}"/>
    <cellStyle name="Normal 5 4 3 2 2 2 4 3" xfId="24678" xr:uid="{00000000-0005-0000-0000-000052590000}"/>
    <cellStyle name="Normal 5 4 3 2 2 2 4 3 2" xfId="47103" xr:uid="{00000000-0005-0000-0000-00008CB70000}"/>
    <cellStyle name="Normal 5 4 3 2 2 2 4 4" xfId="24679" xr:uid="{00000000-0005-0000-0000-000053590000}"/>
    <cellStyle name="Normal 5 4 3 2 2 2 4 4 2" xfId="47104" xr:uid="{00000000-0005-0000-0000-00008DB70000}"/>
    <cellStyle name="Normal 5 4 3 2 2 2 4 5" xfId="32610" xr:uid="{00000000-0005-0000-0000-00008AB70000}"/>
    <cellStyle name="Normal 5 4 3 2 2 2 5" xfId="24680" xr:uid="{00000000-0005-0000-0000-000054590000}"/>
    <cellStyle name="Normal 5 4 3 2 2 2 5 2" xfId="47105" xr:uid="{00000000-0005-0000-0000-00008EB70000}"/>
    <cellStyle name="Normal 5 4 3 2 2 2 6" xfId="24681" xr:uid="{00000000-0005-0000-0000-000055590000}"/>
    <cellStyle name="Normal 5 4 3 2 2 2 6 2" xfId="47106" xr:uid="{00000000-0005-0000-0000-00008FB70000}"/>
    <cellStyle name="Normal 5 4 3 2 2 2 7" xfId="24682" xr:uid="{00000000-0005-0000-0000-000056590000}"/>
    <cellStyle name="Normal 5 4 3 2 2 2 7 2" xfId="47107" xr:uid="{00000000-0005-0000-0000-000090B70000}"/>
    <cellStyle name="Normal 5 4 3 2 2 2 8" xfId="29006" xr:uid="{00000000-0005-0000-0000-00007DB70000}"/>
    <cellStyle name="Normal 5 4 3 2 2 3" xfId="3996" xr:uid="{00000000-0005-0000-0000-000057590000}"/>
    <cellStyle name="Normal 5 4 3 2 2 3 2" xfId="3997" xr:uid="{00000000-0005-0000-0000-000058590000}"/>
    <cellStyle name="Normal 5 4 3 2 2 3 2 2" xfId="7370" xr:uid="{00000000-0005-0000-0000-000059590000}"/>
    <cellStyle name="Normal 5 4 3 2 2 3 2 2 2" xfId="24683" xr:uid="{00000000-0005-0000-0000-00005A590000}"/>
    <cellStyle name="Normal 5 4 3 2 2 3 2 2 2 2" xfId="47108" xr:uid="{00000000-0005-0000-0000-000094B70000}"/>
    <cellStyle name="Normal 5 4 3 2 2 3 2 2 3" xfId="24684" xr:uid="{00000000-0005-0000-0000-00005B590000}"/>
    <cellStyle name="Normal 5 4 3 2 2 3 2 2 3 2" xfId="47109" xr:uid="{00000000-0005-0000-0000-000095B70000}"/>
    <cellStyle name="Normal 5 4 3 2 2 3 2 2 4" xfId="24685" xr:uid="{00000000-0005-0000-0000-00005C590000}"/>
    <cellStyle name="Normal 5 4 3 2 2 3 2 2 4 2" xfId="47110" xr:uid="{00000000-0005-0000-0000-000096B70000}"/>
    <cellStyle name="Normal 5 4 3 2 2 3 2 2 5" xfId="30841" xr:uid="{00000000-0005-0000-0000-000093B70000}"/>
    <cellStyle name="Normal 5 4 3 2 2 3 2 3" xfId="9964" xr:uid="{00000000-0005-0000-0000-00005D590000}"/>
    <cellStyle name="Normal 5 4 3 2 2 3 2 3 2" xfId="32613" xr:uid="{00000000-0005-0000-0000-000097B70000}"/>
    <cellStyle name="Normal 5 4 3 2 2 3 2 4" xfId="24686" xr:uid="{00000000-0005-0000-0000-00005E590000}"/>
    <cellStyle name="Normal 5 4 3 2 2 3 2 4 2" xfId="47111" xr:uid="{00000000-0005-0000-0000-000098B70000}"/>
    <cellStyle name="Normal 5 4 3 2 2 3 2 5" xfId="24687" xr:uid="{00000000-0005-0000-0000-00005F590000}"/>
    <cellStyle name="Normal 5 4 3 2 2 3 2 5 2" xfId="47112" xr:uid="{00000000-0005-0000-0000-000099B70000}"/>
    <cellStyle name="Normal 5 4 3 2 2 3 2 6" xfId="29009" xr:uid="{00000000-0005-0000-0000-000092B70000}"/>
    <cellStyle name="Normal 5 4 3 2 2 3 3" xfId="7369" xr:uid="{00000000-0005-0000-0000-000060590000}"/>
    <cellStyle name="Normal 5 4 3 2 2 3 3 2" xfId="24688" xr:uid="{00000000-0005-0000-0000-000061590000}"/>
    <cellStyle name="Normal 5 4 3 2 2 3 3 2 2" xfId="47113" xr:uid="{00000000-0005-0000-0000-00009BB70000}"/>
    <cellStyle name="Normal 5 4 3 2 2 3 3 3" xfId="24689" xr:uid="{00000000-0005-0000-0000-000062590000}"/>
    <cellStyle name="Normal 5 4 3 2 2 3 3 3 2" xfId="47114" xr:uid="{00000000-0005-0000-0000-00009CB70000}"/>
    <cellStyle name="Normal 5 4 3 2 2 3 3 4" xfId="24690" xr:uid="{00000000-0005-0000-0000-000063590000}"/>
    <cellStyle name="Normal 5 4 3 2 2 3 3 4 2" xfId="47115" xr:uid="{00000000-0005-0000-0000-00009DB70000}"/>
    <cellStyle name="Normal 5 4 3 2 2 3 3 5" xfId="30840" xr:uid="{00000000-0005-0000-0000-00009AB70000}"/>
    <cellStyle name="Normal 5 4 3 2 2 3 4" xfId="9963" xr:uid="{00000000-0005-0000-0000-000064590000}"/>
    <cellStyle name="Normal 5 4 3 2 2 3 4 2" xfId="32612" xr:uid="{00000000-0005-0000-0000-00009EB70000}"/>
    <cellStyle name="Normal 5 4 3 2 2 3 5" xfId="24691" xr:uid="{00000000-0005-0000-0000-000065590000}"/>
    <cellStyle name="Normal 5 4 3 2 2 3 5 2" xfId="47116" xr:uid="{00000000-0005-0000-0000-00009FB70000}"/>
    <cellStyle name="Normal 5 4 3 2 2 3 6" xfId="24692" xr:uid="{00000000-0005-0000-0000-000066590000}"/>
    <cellStyle name="Normal 5 4 3 2 2 3 6 2" xfId="47117" xr:uid="{00000000-0005-0000-0000-0000A0B70000}"/>
    <cellStyle name="Normal 5 4 3 2 2 3 7" xfId="29008" xr:uid="{00000000-0005-0000-0000-000091B70000}"/>
    <cellStyle name="Normal 5 4 3 2 2 4" xfId="3998" xr:uid="{00000000-0005-0000-0000-000067590000}"/>
    <cellStyle name="Normal 5 4 3 2 2 4 2" xfId="7371" xr:uid="{00000000-0005-0000-0000-000068590000}"/>
    <cellStyle name="Normal 5 4 3 2 2 4 2 2" xfId="24693" xr:uid="{00000000-0005-0000-0000-000069590000}"/>
    <cellStyle name="Normal 5 4 3 2 2 4 2 2 2" xfId="47118" xr:uid="{00000000-0005-0000-0000-0000A3B70000}"/>
    <cellStyle name="Normal 5 4 3 2 2 4 2 3" xfId="24694" xr:uid="{00000000-0005-0000-0000-00006A590000}"/>
    <cellStyle name="Normal 5 4 3 2 2 4 2 3 2" xfId="47119" xr:uid="{00000000-0005-0000-0000-0000A4B70000}"/>
    <cellStyle name="Normal 5 4 3 2 2 4 2 4" xfId="24695" xr:uid="{00000000-0005-0000-0000-00006B590000}"/>
    <cellStyle name="Normal 5 4 3 2 2 4 2 4 2" xfId="47120" xr:uid="{00000000-0005-0000-0000-0000A5B70000}"/>
    <cellStyle name="Normal 5 4 3 2 2 4 2 5" xfId="30842" xr:uid="{00000000-0005-0000-0000-0000A2B70000}"/>
    <cellStyle name="Normal 5 4 3 2 2 4 3" xfId="9965" xr:uid="{00000000-0005-0000-0000-00006C590000}"/>
    <cellStyle name="Normal 5 4 3 2 2 4 3 2" xfId="32614" xr:uid="{00000000-0005-0000-0000-0000A6B70000}"/>
    <cellStyle name="Normal 5 4 3 2 2 4 4" xfId="24696" xr:uid="{00000000-0005-0000-0000-00006D590000}"/>
    <cellStyle name="Normal 5 4 3 2 2 4 4 2" xfId="47121" xr:uid="{00000000-0005-0000-0000-0000A7B70000}"/>
    <cellStyle name="Normal 5 4 3 2 2 4 5" xfId="24697" xr:uid="{00000000-0005-0000-0000-00006E590000}"/>
    <cellStyle name="Normal 5 4 3 2 2 4 5 2" xfId="47122" xr:uid="{00000000-0005-0000-0000-0000A8B70000}"/>
    <cellStyle name="Normal 5 4 3 2 2 4 6" xfId="29010" xr:uid="{00000000-0005-0000-0000-0000A1B70000}"/>
    <cellStyle name="Normal 5 4 3 2 2 5" xfId="3999" xr:uid="{00000000-0005-0000-0000-00006F590000}"/>
    <cellStyle name="Normal 5 4 3 2 2 5 2" xfId="7372" xr:uid="{00000000-0005-0000-0000-000070590000}"/>
    <cellStyle name="Normal 5 4 3 2 2 5 2 2" xfId="24698" xr:uid="{00000000-0005-0000-0000-000071590000}"/>
    <cellStyle name="Normal 5 4 3 2 2 5 2 2 2" xfId="47123" xr:uid="{00000000-0005-0000-0000-0000ABB70000}"/>
    <cellStyle name="Normal 5 4 3 2 2 5 2 3" xfId="24699" xr:uid="{00000000-0005-0000-0000-000072590000}"/>
    <cellStyle name="Normal 5 4 3 2 2 5 2 3 2" xfId="47124" xr:uid="{00000000-0005-0000-0000-0000ACB70000}"/>
    <cellStyle name="Normal 5 4 3 2 2 5 2 4" xfId="24700" xr:uid="{00000000-0005-0000-0000-000073590000}"/>
    <cellStyle name="Normal 5 4 3 2 2 5 2 4 2" xfId="47125" xr:uid="{00000000-0005-0000-0000-0000ADB70000}"/>
    <cellStyle name="Normal 5 4 3 2 2 5 2 5" xfId="30843" xr:uid="{00000000-0005-0000-0000-0000AAB70000}"/>
    <cellStyle name="Normal 5 4 3 2 2 5 3" xfId="9966" xr:uid="{00000000-0005-0000-0000-000074590000}"/>
    <cellStyle name="Normal 5 4 3 2 2 5 3 2" xfId="32615" xr:uid="{00000000-0005-0000-0000-0000AEB70000}"/>
    <cellStyle name="Normal 5 4 3 2 2 5 4" xfId="24701" xr:uid="{00000000-0005-0000-0000-000075590000}"/>
    <cellStyle name="Normal 5 4 3 2 2 5 4 2" xfId="47126" xr:uid="{00000000-0005-0000-0000-0000AFB70000}"/>
    <cellStyle name="Normal 5 4 3 2 2 5 5" xfId="24702" xr:uid="{00000000-0005-0000-0000-000076590000}"/>
    <cellStyle name="Normal 5 4 3 2 2 5 5 2" xfId="47127" xr:uid="{00000000-0005-0000-0000-0000B0B70000}"/>
    <cellStyle name="Normal 5 4 3 2 2 5 6" xfId="29011" xr:uid="{00000000-0005-0000-0000-0000A9B70000}"/>
    <cellStyle name="Normal 5 4 3 2 2 6" xfId="7366" xr:uid="{00000000-0005-0000-0000-000077590000}"/>
    <cellStyle name="Normal 5 4 3 2 2 6 2" xfId="24703" xr:uid="{00000000-0005-0000-0000-000078590000}"/>
    <cellStyle name="Normal 5 4 3 2 2 6 2 2" xfId="47128" xr:uid="{00000000-0005-0000-0000-0000B2B70000}"/>
    <cellStyle name="Normal 5 4 3 2 2 6 3" xfId="24704" xr:uid="{00000000-0005-0000-0000-000079590000}"/>
    <cellStyle name="Normal 5 4 3 2 2 6 3 2" xfId="47129" xr:uid="{00000000-0005-0000-0000-0000B3B70000}"/>
    <cellStyle name="Normal 5 4 3 2 2 6 4" xfId="24705" xr:uid="{00000000-0005-0000-0000-00007A590000}"/>
    <cellStyle name="Normal 5 4 3 2 2 6 4 2" xfId="47130" xr:uid="{00000000-0005-0000-0000-0000B4B70000}"/>
    <cellStyle name="Normal 5 4 3 2 2 6 5" xfId="30837" xr:uid="{00000000-0005-0000-0000-0000B1B70000}"/>
    <cellStyle name="Normal 5 4 3 2 2 7" xfId="9960" xr:uid="{00000000-0005-0000-0000-00007B590000}"/>
    <cellStyle name="Normal 5 4 3 2 2 7 2" xfId="24706" xr:uid="{00000000-0005-0000-0000-00007C590000}"/>
    <cellStyle name="Normal 5 4 3 2 2 7 2 2" xfId="47131" xr:uid="{00000000-0005-0000-0000-0000B6B70000}"/>
    <cellStyle name="Normal 5 4 3 2 2 7 3" xfId="24707" xr:uid="{00000000-0005-0000-0000-00007D590000}"/>
    <cellStyle name="Normal 5 4 3 2 2 7 3 2" xfId="47132" xr:uid="{00000000-0005-0000-0000-0000B7B70000}"/>
    <cellStyle name="Normal 5 4 3 2 2 7 4" xfId="24708" xr:uid="{00000000-0005-0000-0000-00007E590000}"/>
    <cellStyle name="Normal 5 4 3 2 2 7 4 2" xfId="47133" xr:uid="{00000000-0005-0000-0000-0000B8B70000}"/>
    <cellStyle name="Normal 5 4 3 2 2 7 5" xfId="32609" xr:uid="{00000000-0005-0000-0000-0000B5B70000}"/>
    <cellStyle name="Normal 5 4 3 2 2 8" xfId="24709" xr:uid="{00000000-0005-0000-0000-00007F590000}"/>
    <cellStyle name="Normal 5 4 3 2 2 8 2" xfId="47134" xr:uid="{00000000-0005-0000-0000-0000B9B70000}"/>
    <cellStyle name="Normal 5 4 3 2 2 9" xfId="24710" xr:uid="{00000000-0005-0000-0000-000080590000}"/>
    <cellStyle name="Normal 5 4 3 2 2 9 2" xfId="47135" xr:uid="{00000000-0005-0000-0000-0000BAB70000}"/>
    <cellStyle name="Normal 5 4 3 2 3" xfId="4000" xr:uid="{00000000-0005-0000-0000-000081590000}"/>
    <cellStyle name="Normal 5 4 3 2 3 2" xfId="4001" xr:uid="{00000000-0005-0000-0000-000082590000}"/>
    <cellStyle name="Normal 5 4 3 2 3 2 2" xfId="7374" xr:uid="{00000000-0005-0000-0000-000083590000}"/>
    <cellStyle name="Normal 5 4 3 2 3 2 2 2" xfId="24711" xr:uid="{00000000-0005-0000-0000-000084590000}"/>
    <cellStyle name="Normal 5 4 3 2 3 2 2 2 2" xfId="47136" xr:uid="{00000000-0005-0000-0000-0000BEB70000}"/>
    <cellStyle name="Normal 5 4 3 2 3 2 2 3" xfId="24712" xr:uid="{00000000-0005-0000-0000-000085590000}"/>
    <cellStyle name="Normal 5 4 3 2 3 2 2 3 2" xfId="47137" xr:uid="{00000000-0005-0000-0000-0000BFB70000}"/>
    <cellStyle name="Normal 5 4 3 2 3 2 2 4" xfId="24713" xr:uid="{00000000-0005-0000-0000-000086590000}"/>
    <cellStyle name="Normal 5 4 3 2 3 2 2 4 2" xfId="47138" xr:uid="{00000000-0005-0000-0000-0000C0B70000}"/>
    <cellStyle name="Normal 5 4 3 2 3 2 2 5" xfId="30845" xr:uid="{00000000-0005-0000-0000-0000BDB70000}"/>
    <cellStyle name="Normal 5 4 3 2 3 2 3" xfId="9968" xr:uid="{00000000-0005-0000-0000-000087590000}"/>
    <cellStyle name="Normal 5 4 3 2 3 2 3 2" xfId="24714" xr:uid="{00000000-0005-0000-0000-000088590000}"/>
    <cellStyle name="Normal 5 4 3 2 3 2 3 2 2" xfId="47139" xr:uid="{00000000-0005-0000-0000-0000C2B70000}"/>
    <cellStyle name="Normal 5 4 3 2 3 2 3 3" xfId="24715" xr:uid="{00000000-0005-0000-0000-000089590000}"/>
    <cellStyle name="Normal 5 4 3 2 3 2 3 3 2" xfId="47140" xr:uid="{00000000-0005-0000-0000-0000C3B70000}"/>
    <cellStyle name="Normal 5 4 3 2 3 2 3 4" xfId="24716" xr:uid="{00000000-0005-0000-0000-00008A590000}"/>
    <cellStyle name="Normal 5 4 3 2 3 2 3 4 2" xfId="47141" xr:uid="{00000000-0005-0000-0000-0000C4B70000}"/>
    <cellStyle name="Normal 5 4 3 2 3 2 3 5" xfId="32617" xr:uid="{00000000-0005-0000-0000-0000C1B70000}"/>
    <cellStyle name="Normal 5 4 3 2 3 2 4" xfId="24717" xr:uid="{00000000-0005-0000-0000-00008B590000}"/>
    <cellStyle name="Normal 5 4 3 2 3 2 4 2" xfId="47142" xr:uid="{00000000-0005-0000-0000-0000C5B70000}"/>
    <cellStyle name="Normal 5 4 3 2 3 2 5" xfId="24718" xr:uid="{00000000-0005-0000-0000-00008C590000}"/>
    <cellStyle name="Normal 5 4 3 2 3 2 5 2" xfId="47143" xr:uid="{00000000-0005-0000-0000-0000C6B70000}"/>
    <cellStyle name="Normal 5 4 3 2 3 2 6" xfId="24719" xr:uid="{00000000-0005-0000-0000-00008D590000}"/>
    <cellStyle name="Normal 5 4 3 2 3 2 6 2" xfId="47144" xr:uid="{00000000-0005-0000-0000-0000C7B70000}"/>
    <cellStyle name="Normal 5 4 3 2 3 2 7" xfId="29013" xr:uid="{00000000-0005-0000-0000-0000BCB70000}"/>
    <cellStyle name="Normal 5 4 3 2 3 3" xfId="7373" xr:uid="{00000000-0005-0000-0000-00008E590000}"/>
    <cellStyle name="Normal 5 4 3 2 3 3 2" xfId="24720" xr:uid="{00000000-0005-0000-0000-00008F590000}"/>
    <cellStyle name="Normal 5 4 3 2 3 3 2 2" xfId="47145" xr:uid="{00000000-0005-0000-0000-0000C9B70000}"/>
    <cellStyle name="Normal 5 4 3 2 3 3 3" xfId="24721" xr:uid="{00000000-0005-0000-0000-000090590000}"/>
    <cellStyle name="Normal 5 4 3 2 3 3 3 2" xfId="47146" xr:uid="{00000000-0005-0000-0000-0000CAB70000}"/>
    <cellStyle name="Normal 5 4 3 2 3 3 4" xfId="24722" xr:uid="{00000000-0005-0000-0000-000091590000}"/>
    <cellStyle name="Normal 5 4 3 2 3 3 4 2" xfId="47147" xr:uid="{00000000-0005-0000-0000-0000CBB70000}"/>
    <cellStyle name="Normal 5 4 3 2 3 3 5" xfId="30844" xr:uid="{00000000-0005-0000-0000-0000C8B70000}"/>
    <cellStyle name="Normal 5 4 3 2 3 4" xfId="9967" xr:uid="{00000000-0005-0000-0000-000092590000}"/>
    <cellStyle name="Normal 5 4 3 2 3 4 2" xfId="24723" xr:uid="{00000000-0005-0000-0000-000093590000}"/>
    <cellStyle name="Normal 5 4 3 2 3 4 2 2" xfId="47148" xr:uid="{00000000-0005-0000-0000-0000CDB70000}"/>
    <cellStyle name="Normal 5 4 3 2 3 4 3" xfId="24724" xr:uid="{00000000-0005-0000-0000-000094590000}"/>
    <cellStyle name="Normal 5 4 3 2 3 4 3 2" xfId="47149" xr:uid="{00000000-0005-0000-0000-0000CEB70000}"/>
    <cellStyle name="Normal 5 4 3 2 3 4 4" xfId="24725" xr:uid="{00000000-0005-0000-0000-000095590000}"/>
    <cellStyle name="Normal 5 4 3 2 3 4 4 2" xfId="47150" xr:uid="{00000000-0005-0000-0000-0000CFB70000}"/>
    <cellStyle name="Normal 5 4 3 2 3 4 5" xfId="32616" xr:uid="{00000000-0005-0000-0000-0000CCB70000}"/>
    <cellStyle name="Normal 5 4 3 2 3 5" xfId="24726" xr:uid="{00000000-0005-0000-0000-000096590000}"/>
    <cellStyle name="Normal 5 4 3 2 3 5 2" xfId="47151" xr:uid="{00000000-0005-0000-0000-0000D0B70000}"/>
    <cellStyle name="Normal 5 4 3 2 3 6" xfId="24727" xr:uid="{00000000-0005-0000-0000-000097590000}"/>
    <cellStyle name="Normal 5 4 3 2 3 6 2" xfId="47152" xr:uid="{00000000-0005-0000-0000-0000D1B70000}"/>
    <cellStyle name="Normal 5 4 3 2 3 7" xfId="24728" xr:uid="{00000000-0005-0000-0000-000098590000}"/>
    <cellStyle name="Normal 5 4 3 2 3 7 2" xfId="47153" xr:uid="{00000000-0005-0000-0000-0000D2B70000}"/>
    <cellStyle name="Normal 5 4 3 2 3 8" xfId="29012" xr:uid="{00000000-0005-0000-0000-0000BBB70000}"/>
    <cellStyle name="Normal 5 4 3 2 4" xfId="4002" xr:uid="{00000000-0005-0000-0000-000099590000}"/>
    <cellStyle name="Normal 5 4 3 2 4 2" xfId="4003" xr:uid="{00000000-0005-0000-0000-00009A590000}"/>
    <cellStyle name="Normal 5 4 3 2 4 2 2" xfId="7376" xr:uid="{00000000-0005-0000-0000-00009B590000}"/>
    <cellStyle name="Normal 5 4 3 2 4 2 2 2" xfId="24729" xr:uid="{00000000-0005-0000-0000-00009C590000}"/>
    <cellStyle name="Normal 5 4 3 2 4 2 2 2 2" xfId="47154" xr:uid="{00000000-0005-0000-0000-0000D6B70000}"/>
    <cellStyle name="Normal 5 4 3 2 4 2 2 3" xfId="24730" xr:uid="{00000000-0005-0000-0000-00009D590000}"/>
    <cellStyle name="Normal 5 4 3 2 4 2 2 3 2" xfId="47155" xr:uid="{00000000-0005-0000-0000-0000D7B70000}"/>
    <cellStyle name="Normal 5 4 3 2 4 2 2 4" xfId="24731" xr:uid="{00000000-0005-0000-0000-00009E590000}"/>
    <cellStyle name="Normal 5 4 3 2 4 2 2 4 2" xfId="47156" xr:uid="{00000000-0005-0000-0000-0000D8B70000}"/>
    <cellStyle name="Normal 5 4 3 2 4 2 2 5" xfId="30847" xr:uid="{00000000-0005-0000-0000-0000D5B70000}"/>
    <cellStyle name="Normal 5 4 3 2 4 2 3" xfId="9970" xr:uid="{00000000-0005-0000-0000-00009F590000}"/>
    <cellStyle name="Normal 5 4 3 2 4 2 3 2" xfId="24732" xr:uid="{00000000-0005-0000-0000-0000A0590000}"/>
    <cellStyle name="Normal 5 4 3 2 4 2 3 2 2" xfId="47157" xr:uid="{00000000-0005-0000-0000-0000DAB70000}"/>
    <cellStyle name="Normal 5 4 3 2 4 2 3 3" xfId="24733" xr:uid="{00000000-0005-0000-0000-0000A1590000}"/>
    <cellStyle name="Normal 5 4 3 2 4 2 3 3 2" xfId="47158" xr:uid="{00000000-0005-0000-0000-0000DBB70000}"/>
    <cellStyle name="Normal 5 4 3 2 4 2 3 4" xfId="24734" xr:uid="{00000000-0005-0000-0000-0000A2590000}"/>
    <cellStyle name="Normal 5 4 3 2 4 2 3 4 2" xfId="47159" xr:uid="{00000000-0005-0000-0000-0000DCB70000}"/>
    <cellStyle name="Normal 5 4 3 2 4 2 3 5" xfId="32619" xr:uid="{00000000-0005-0000-0000-0000D9B70000}"/>
    <cellStyle name="Normal 5 4 3 2 4 2 4" xfId="24735" xr:uid="{00000000-0005-0000-0000-0000A3590000}"/>
    <cellStyle name="Normal 5 4 3 2 4 2 4 2" xfId="47160" xr:uid="{00000000-0005-0000-0000-0000DDB70000}"/>
    <cellStyle name="Normal 5 4 3 2 4 2 5" xfId="24736" xr:uid="{00000000-0005-0000-0000-0000A4590000}"/>
    <cellStyle name="Normal 5 4 3 2 4 2 5 2" xfId="47161" xr:uid="{00000000-0005-0000-0000-0000DEB70000}"/>
    <cellStyle name="Normal 5 4 3 2 4 2 6" xfId="24737" xr:uid="{00000000-0005-0000-0000-0000A5590000}"/>
    <cellStyle name="Normal 5 4 3 2 4 2 6 2" xfId="47162" xr:uid="{00000000-0005-0000-0000-0000DFB70000}"/>
    <cellStyle name="Normal 5 4 3 2 4 2 7" xfId="29015" xr:uid="{00000000-0005-0000-0000-0000D4B70000}"/>
    <cellStyle name="Normal 5 4 3 2 4 3" xfId="7375" xr:uid="{00000000-0005-0000-0000-0000A6590000}"/>
    <cellStyle name="Normal 5 4 3 2 4 3 2" xfId="24738" xr:uid="{00000000-0005-0000-0000-0000A7590000}"/>
    <cellStyle name="Normal 5 4 3 2 4 3 2 2" xfId="47163" xr:uid="{00000000-0005-0000-0000-0000E1B70000}"/>
    <cellStyle name="Normal 5 4 3 2 4 3 3" xfId="24739" xr:uid="{00000000-0005-0000-0000-0000A8590000}"/>
    <cellStyle name="Normal 5 4 3 2 4 3 3 2" xfId="47164" xr:uid="{00000000-0005-0000-0000-0000E2B70000}"/>
    <cellStyle name="Normal 5 4 3 2 4 3 4" xfId="24740" xr:uid="{00000000-0005-0000-0000-0000A9590000}"/>
    <cellStyle name="Normal 5 4 3 2 4 3 4 2" xfId="47165" xr:uid="{00000000-0005-0000-0000-0000E3B70000}"/>
    <cellStyle name="Normal 5 4 3 2 4 3 5" xfId="30846" xr:uid="{00000000-0005-0000-0000-0000E0B70000}"/>
    <cellStyle name="Normal 5 4 3 2 4 4" xfId="9969" xr:uid="{00000000-0005-0000-0000-0000AA590000}"/>
    <cellStyle name="Normal 5 4 3 2 4 4 2" xfId="24741" xr:uid="{00000000-0005-0000-0000-0000AB590000}"/>
    <cellStyle name="Normal 5 4 3 2 4 4 2 2" xfId="47166" xr:uid="{00000000-0005-0000-0000-0000E5B70000}"/>
    <cellStyle name="Normal 5 4 3 2 4 4 3" xfId="24742" xr:uid="{00000000-0005-0000-0000-0000AC590000}"/>
    <cellStyle name="Normal 5 4 3 2 4 4 3 2" xfId="47167" xr:uid="{00000000-0005-0000-0000-0000E6B70000}"/>
    <cellStyle name="Normal 5 4 3 2 4 4 4" xfId="24743" xr:uid="{00000000-0005-0000-0000-0000AD590000}"/>
    <cellStyle name="Normal 5 4 3 2 4 4 4 2" xfId="47168" xr:uid="{00000000-0005-0000-0000-0000E7B70000}"/>
    <cellStyle name="Normal 5 4 3 2 4 4 5" xfId="32618" xr:uid="{00000000-0005-0000-0000-0000E4B70000}"/>
    <cellStyle name="Normal 5 4 3 2 4 5" xfId="24744" xr:uid="{00000000-0005-0000-0000-0000AE590000}"/>
    <cellStyle name="Normal 5 4 3 2 4 5 2" xfId="47169" xr:uid="{00000000-0005-0000-0000-0000E8B70000}"/>
    <cellStyle name="Normal 5 4 3 2 4 6" xfId="24745" xr:uid="{00000000-0005-0000-0000-0000AF590000}"/>
    <cellStyle name="Normal 5 4 3 2 4 6 2" xfId="47170" xr:uid="{00000000-0005-0000-0000-0000E9B70000}"/>
    <cellStyle name="Normal 5 4 3 2 4 7" xfId="24746" xr:uid="{00000000-0005-0000-0000-0000B0590000}"/>
    <cellStyle name="Normal 5 4 3 2 4 7 2" xfId="47171" xr:uid="{00000000-0005-0000-0000-0000EAB70000}"/>
    <cellStyle name="Normal 5 4 3 2 4 8" xfId="29014" xr:uid="{00000000-0005-0000-0000-0000D3B70000}"/>
    <cellStyle name="Normal 5 4 3 2 5" xfId="4004" xr:uid="{00000000-0005-0000-0000-0000B1590000}"/>
    <cellStyle name="Normal 5 4 3 2 5 2" xfId="4005" xr:uid="{00000000-0005-0000-0000-0000B2590000}"/>
    <cellStyle name="Normal 5 4 3 2 5 2 2" xfId="7378" xr:uid="{00000000-0005-0000-0000-0000B3590000}"/>
    <cellStyle name="Normal 5 4 3 2 5 2 2 2" xfId="24747" xr:uid="{00000000-0005-0000-0000-0000B4590000}"/>
    <cellStyle name="Normal 5 4 3 2 5 2 2 2 2" xfId="47172" xr:uid="{00000000-0005-0000-0000-0000EEB70000}"/>
    <cellStyle name="Normal 5 4 3 2 5 2 2 3" xfId="24748" xr:uid="{00000000-0005-0000-0000-0000B5590000}"/>
    <cellStyle name="Normal 5 4 3 2 5 2 2 3 2" xfId="47173" xr:uid="{00000000-0005-0000-0000-0000EFB70000}"/>
    <cellStyle name="Normal 5 4 3 2 5 2 2 4" xfId="24749" xr:uid="{00000000-0005-0000-0000-0000B6590000}"/>
    <cellStyle name="Normal 5 4 3 2 5 2 2 4 2" xfId="47174" xr:uid="{00000000-0005-0000-0000-0000F0B70000}"/>
    <cellStyle name="Normal 5 4 3 2 5 2 2 5" xfId="30849" xr:uid="{00000000-0005-0000-0000-0000EDB70000}"/>
    <cellStyle name="Normal 5 4 3 2 5 2 3" xfId="9972" xr:uid="{00000000-0005-0000-0000-0000B7590000}"/>
    <cellStyle name="Normal 5 4 3 2 5 2 3 2" xfId="32621" xr:uid="{00000000-0005-0000-0000-0000F1B70000}"/>
    <cellStyle name="Normal 5 4 3 2 5 2 4" xfId="24750" xr:uid="{00000000-0005-0000-0000-0000B8590000}"/>
    <cellStyle name="Normal 5 4 3 2 5 2 4 2" xfId="47175" xr:uid="{00000000-0005-0000-0000-0000F2B70000}"/>
    <cellStyle name="Normal 5 4 3 2 5 2 5" xfId="24751" xr:uid="{00000000-0005-0000-0000-0000B9590000}"/>
    <cellStyle name="Normal 5 4 3 2 5 2 5 2" xfId="47176" xr:uid="{00000000-0005-0000-0000-0000F3B70000}"/>
    <cellStyle name="Normal 5 4 3 2 5 2 6" xfId="29017" xr:uid="{00000000-0005-0000-0000-0000ECB70000}"/>
    <cellStyle name="Normal 5 4 3 2 5 3" xfId="7377" xr:uid="{00000000-0005-0000-0000-0000BA590000}"/>
    <cellStyle name="Normal 5 4 3 2 5 3 2" xfId="24752" xr:uid="{00000000-0005-0000-0000-0000BB590000}"/>
    <cellStyle name="Normal 5 4 3 2 5 3 2 2" xfId="47177" xr:uid="{00000000-0005-0000-0000-0000F5B70000}"/>
    <cellStyle name="Normal 5 4 3 2 5 3 3" xfId="24753" xr:uid="{00000000-0005-0000-0000-0000BC590000}"/>
    <cellStyle name="Normal 5 4 3 2 5 3 3 2" xfId="47178" xr:uid="{00000000-0005-0000-0000-0000F6B70000}"/>
    <cellStyle name="Normal 5 4 3 2 5 3 4" xfId="24754" xr:uid="{00000000-0005-0000-0000-0000BD590000}"/>
    <cellStyle name="Normal 5 4 3 2 5 3 4 2" xfId="47179" xr:uid="{00000000-0005-0000-0000-0000F7B70000}"/>
    <cellStyle name="Normal 5 4 3 2 5 3 5" xfId="30848" xr:uid="{00000000-0005-0000-0000-0000F4B70000}"/>
    <cellStyle name="Normal 5 4 3 2 5 4" xfId="9971" xr:uid="{00000000-0005-0000-0000-0000BE590000}"/>
    <cellStyle name="Normal 5 4 3 2 5 4 2" xfId="24755" xr:uid="{00000000-0005-0000-0000-0000BF590000}"/>
    <cellStyle name="Normal 5 4 3 2 5 4 2 2" xfId="47180" xr:uid="{00000000-0005-0000-0000-0000F9B70000}"/>
    <cellStyle name="Normal 5 4 3 2 5 4 3" xfId="24756" xr:uid="{00000000-0005-0000-0000-0000C0590000}"/>
    <cellStyle name="Normal 5 4 3 2 5 4 3 2" xfId="47181" xr:uid="{00000000-0005-0000-0000-0000FAB70000}"/>
    <cellStyle name="Normal 5 4 3 2 5 4 4" xfId="24757" xr:uid="{00000000-0005-0000-0000-0000C1590000}"/>
    <cellStyle name="Normal 5 4 3 2 5 4 4 2" xfId="47182" xr:uid="{00000000-0005-0000-0000-0000FBB70000}"/>
    <cellStyle name="Normal 5 4 3 2 5 4 5" xfId="32620" xr:uid="{00000000-0005-0000-0000-0000F8B70000}"/>
    <cellStyle name="Normal 5 4 3 2 5 5" xfId="24758" xr:uid="{00000000-0005-0000-0000-0000C2590000}"/>
    <cellStyle name="Normal 5 4 3 2 5 5 2" xfId="47183" xr:uid="{00000000-0005-0000-0000-0000FCB70000}"/>
    <cellStyle name="Normal 5 4 3 2 5 6" xfId="24759" xr:uid="{00000000-0005-0000-0000-0000C3590000}"/>
    <cellStyle name="Normal 5 4 3 2 5 6 2" xfId="47184" xr:uid="{00000000-0005-0000-0000-0000FDB70000}"/>
    <cellStyle name="Normal 5 4 3 2 5 7" xfId="24760" xr:uid="{00000000-0005-0000-0000-0000C4590000}"/>
    <cellStyle name="Normal 5 4 3 2 5 7 2" xfId="47185" xr:uid="{00000000-0005-0000-0000-0000FEB70000}"/>
    <cellStyle name="Normal 5 4 3 2 5 8" xfId="29016" xr:uid="{00000000-0005-0000-0000-0000EBB70000}"/>
    <cellStyle name="Normal 5 4 3 2 6" xfId="4006" xr:uid="{00000000-0005-0000-0000-0000C5590000}"/>
    <cellStyle name="Normal 5 4 3 2 6 2" xfId="4007" xr:uid="{00000000-0005-0000-0000-0000C6590000}"/>
    <cellStyle name="Normal 5 4 3 2 6 2 2" xfId="7380" xr:uid="{00000000-0005-0000-0000-0000C7590000}"/>
    <cellStyle name="Normal 5 4 3 2 6 2 2 2" xfId="24761" xr:uid="{00000000-0005-0000-0000-0000C8590000}"/>
    <cellStyle name="Normal 5 4 3 2 6 2 2 2 2" xfId="47186" xr:uid="{00000000-0005-0000-0000-000002B80000}"/>
    <cellStyle name="Normal 5 4 3 2 6 2 2 3" xfId="24762" xr:uid="{00000000-0005-0000-0000-0000C9590000}"/>
    <cellStyle name="Normal 5 4 3 2 6 2 2 3 2" xfId="47187" xr:uid="{00000000-0005-0000-0000-000003B80000}"/>
    <cellStyle name="Normal 5 4 3 2 6 2 2 4" xfId="24763" xr:uid="{00000000-0005-0000-0000-0000CA590000}"/>
    <cellStyle name="Normal 5 4 3 2 6 2 2 4 2" xfId="47188" xr:uid="{00000000-0005-0000-0000-000004B80000}"/>
    <cellStyle name="Normal 5 4 3 2 6 2 2 5" xfId="30851" xr:uid="{00000000-0005-0000-0000-000001B80000}"/>
    <cellStyle name="Normal 5 4 3 2 6 2 3" xfId="9974" xr:uid="{00000000-0005-0000-0000-0000CB590000}"/>
    <cellStyle name="Normal 5 4 3 2 6 2 3 2" xfId="32623" xr:uid="{00000000-0005-0000-0000-000005B80000}"/>
    <cellStyle name="Normal 5 4 3 2 6 2 4" xfId="24764" xr:uid="{00000000-0005-0000-0000-0000CC590000}"/>
    <cellStyle name="Normal 5 4 3 2 6 2 4 2" xfId="47189" xr:uid="{00000000-0005-0000-0000-000006B80000}"/>
    <cellStyle name="Normal 5 4 3 2 6 2 5" xfId="24765" xr:uid="{00000000-0005-0000-0000-0000CD590000}"/>
    <cellStyle name="Normal 5 4 3 2 6 2 5 2" xfId="47190" xr:uid="{00000000-0005-0000-0000-000007B80000}"/>
    <cellStyle name="Normal 5 4 3 2 6 2 6" xfId="29019" xr:uid="{00000000-0005-0000-0000-000000B80000}"/>
    <cellStyle name="Normal 5 4 3 2 6 3" xfId="7379" xr:uid="{00000000-0005-0000-0000-0000CE590000}"/>
    <cellStyle name="Normal 5 4 3 2 6 3 2" xfId="24766" xr:uid="{00000000-0005-0000-0000-0000CF590000}"/>
    <cellStyle name="Normal 5 4 3 2 6 3 2 2" xfId="47191" xr:uid="{00000000-0005-0000-0000-000009B80000}"/>
    <cellStyle name="Normal 5 4 3 2 6 3 3" xfId="24767" xr:uid="{00000000-0005-0000-0000-0000D0590000}"/>
    <cellStyle name="Normal 5 4 3 2 6 3 3 2" xfId="47192" xr:uid="{00000000-0005-0000-0000-00000AB80000}"/>
    <cellStyle name="Normal 5 4 3 2 6 3 4" xfId="24768" xr:uid="{00000000-0005-0000-0000-0000D1590000}"/>
    <cellStyle name="Normal 5 4 3 2 6 3 4 2" xfId="47193" xr:uid="{00000000-0005-0000-0000-00000BB80000}"/>
    <cellStyle name="Normal 5 4 3 2 6 3 5" xfId="30850" xr:uid="{00000000-0005-0000-0000-000008B80000}"/>
    <cellStyle name="Normal 5 4 3 2 6 4" xfId="9973" xr:uid="{00000000-0005-0000-0000-0000D2590000}"/>
    <cellStyle name="Normal 5 4 3 2 6 4 2" xfId="32622" xr:uid="{00000000-0005-0000-0000-00000CB80000}"/>
    <cellStyle name="Normal 5 4 3 2 6 5" xfId="24769" xr:uid="{00000000-0005-0000-0000-0000D3590000}"/>
    <cellStyle name="Normal 5 4 3 2 6 5 2" xfId="47194" xr:uid="{00000000-0005-0000-0000-00000DB80000}"/>
    <cellStyle name="Normal 5 4 3 2 6 6" xfId="24770" xr:uid="{00000000-0005-0000-0000-0000D4590000}"/>
    <cellStyle name="Normal 5 4 3 2 6 6 2" xfId="47195" xr:uid="{00000000-0005-0000-0000-00000EB80000}"/>
    <cellStyle name="Normal 5 4 3 2 6 7" xfId="29018" xr:uid="{00000000-0005-0000-0000-0000FFB70000}"/>
    <cellStyle name="Normal 5 4 3 2 7" xfId="4008" xr:uid="{00000000-0005-0000-0000-0000D5590000}"/>
    <cellStyle name="Normal 5 4 3 2 7 2" xfId="7381" xr:uid="{00000000-0005-0000-0000-0000D6590000}"/>
    <cellStyle name="Normal 5 4 3 2 7 2 2" xfId="24771" xr:uid="{00000000-0005-0000-0000-0000D7590000}"/>
    <cellStyle name="Normal 5 4 3 2 7 2 2 2" xfId="47196" xr:uid="{00000000-0005-0000-0000-000011B80000}"/>
    <cellStyle name="Normal 5 4 3 2 7 2 3" xfId="24772" xr:uid="{00000000-0005-0000-0000-0000D8590000}"/>
    <cellStyle name="Normal 5 4 3 2 7 2 3 2" xfId="47197" xr:uid="{00000000-0005-0000-0000-000012B80000}"/>
    <cellStyle name="Normal 5 4 3 2 7 2 4" xfId="24773" xr:uid="{00000000-0005-0000-0000-0000D9590000}"/>
    <cellStyle name="Normal 5 4 3 2 7 2 4 2" xfId="47198" xr:uid="{00000000-0005-0000-0000-000013B80000}"/>
    <cellStyle name="Normal 5 4 3 2 7 2 5" xfId="30852" xr:uid="{00000000-0005-0000-0000-000010B80000}"/>
    <cellStyle name="Normal 5 4 3 2 7 3" xfId="9975" xr:uid="{00000000-0005-0000-0000-0000DA590000}"/>
    <cellStyle name="Normal 5 4 3 2 7 3 2" xfId="32624" xr:uid="{00000000-0005-0000-0000-000014B80000}"/>
    <cellStyle name="Normal 5 4 3 2 7 4" xfId="24774" xr:uid="{00000000-0005-0000-0000-0000DB590000}"/>
    <cellStyle name="Normal 5 4 3 2 7 4 2" xfId="47199" xr:uid="{00000000-0005-0000-0000-000015B80000}"/>
    <cellStyle name="Normal 5 4 3 2 7 5" xfId="24775" xr:uid="{00000000-0005-0000-0000-0000DC590000}"/>
    <cellStyle name="Normal 5 4 3 2 7 5 2" xfId="47200" xr:uid="{00000000-0005-0000-0000-000016B80000}"/>
    <cellStyle name="Normal 5 4 3 2 7 6" xfId="29020" xr:uid="{00000000-0005-0000-0000-00000FB80000}"/>
    <cellStyle name="Normal 5 4 3 2 8" xfId="4009" xr:uid="{00000000-0005-0000-0000-0000DD590000}"/>
    <cellStyle name="Normal 5 4 3 2 8 2" xfId="7382" xr:uid="{00000000-0005-0000-0000-0000DE590000}"/>
    <cellStyle name="Normal 5 4 3 2 8 2 2" xfId="24776" xr:uid="{00000000-0005-0000-0000-0000DF590000}"/>
    <cellStyle name="Normal 5 4 3 2 8 2 2 2" xfId="47201" xr:uid="{00000000-0005-0000-0000-000019B80000}"/>
    <cellStyle name="Normal 5 4 3 2 8 2 3" xfId="24777" xr:uid="{00000000-0005-0000-0000-0000E0590000}"/>
    <cellStyle name="Normal 5 4 3 2 8 2 3 2" xfId="47202" xr:uid="{00000000-0005-0000-0000-00001AB80000}"/>
    <cellStyle name="Normal 5 4 3 2 8 2 4" xfId="24778" xr:uid="{00000000-0005-0000-0000-0000E1590000}"/>
    <cellStyle name="Normal 5 4 3 2 8 2 4 2" xfId="47203" xr:uid="{00000000-0005-0000-0000-00001BB80000}"/>
    <cellStyle name="Normal 5 4 3 2 8 2 5" xfId="30853" xr:uid="{00000000-0005-0000-0000-000018B80000}"/>
    <cellStyle name="Normal 5 4 3 2 8 3" xfId="9976" xr:uid="{00000000-0005-0000-0000-0000E2590000}"/>
    <cellStyle name="Normal 5 4 3 2 8 3 2" xfId="32625" xr:uid="{00000000-0005-0000-0000-00001CB80000}"/>
    <cellStyle name="Normal 5 4 3 2 8 4" xfId="24779" xr:uid="{00000000-0005-0000-0000-0000E3590000}"/>
    <cellStyle name="Normal 5 4 3 2 8 4 2" xfId="47204" xr:uid="{00000000-0005-0000-0000-00001DB80000}"/>
    <cellStyle name="Normal 5 4 3 2 8 5" xfId="24780" xr:uid="{00000000-0005-0000-0000-0000E4590000}"/>
    <cellStyle name="Normal 5 4 3 2 8 5 2" xfId="47205" xr:uid="{00000000-0005-0000-0000-00001EB80000}"/>
    <cellStyle name="Normal 5 4 3 2 8 6" xfId="29021" xr:uid="{00000000-0005-0000-0000-000017B80000}"/>
    <cellStyle name="Normal 5 4 3 2 9" xfId="7365" xr:uid="{00000000-0005-0000-0000-0000E5590000}"/>
    <cellStyle name="Normal 5 4 3 2 9 2" xfId="24781" xr:uid="{00000000-0005-0000-0000-0000E6590000}"/>
    <cellStyle name="Normal 5 4 3 2 9 2 2" xfId="47206" xr:uid="{00000000-0005-0000-0000-000020B80000}"/>
    <cellStyle name="Normal 5 4 3 2 9 3" xfId="24782" xr:uid="{00000000-0005-0000-0000-0000E7590000}"/>
    <cellStyle name="Normal 5 4 3 2 9 3 2" xfId="47207" xr:uid="{00000000-0005-0000-0000-000021B80000}"/>
    <cellStyle name="Normal 5 4 3 2 9 4" xfId="24783" xr:uid="{00000000-0005-0000-0000-0000E8590000}"/>
    <cellStyle name="Normal 5 4 3 2 9 4 2" xfId="47208" xr:uid="{00000000-0005-0000-0000-000022B80000}"/>
    <cellStyle name="Normal 5 4 3 2 9 5" xfId="30836" xr:uid="{00000000-0005-0000-0000-00001FB80000}"/>
    <cellStyle name="Normal 5 4 3 3" xfId="4010" xr:uid="{00000000-0005-0000-0000-0000E9590000}"/>
    <cellStyle name="Normal 5 4 3 3 10" xfId="24784" xr:uid="{00000000-0005-0000-0000-0000EA590000}"/>
    <cellStyle name="Normal 5 4 3 3 10 2" xfId="47209" xr:uid="{00000000-0005-0000-0000-000024B80000}"/>
    <cellStyle name="Normal 5 4 3 3 11" xfId="29022" xr:uid="{00000000-0005-0000-0000-000023B80000}"/>
    <cellStyle name="Normal 5 4 3 3 2" xfId="4011" xr:uid="{00000000-0005-0000-0000-0000EB590000}"/>
    <cellStyle name="Normal 5 4 3 3 2 2" xfId="4012" xr:uid="{00000000-0005-0000-0000-0000EC590000}"/>
    <cellStyle name="Normal 5 4 3 3 2 2 2" xfId="7385" xr:uid="{00000000-0005-0000-0000-0000ED590000}"/>
    <cellStyle name="Normal 5 4 3 3 2 2 2 2" xfId="24785" xr:uid="{00000000-0005-0000-0000-0000EE590000}"/>
    <cellStyle name="Normal 5 4 3 3 2 2 2 2 2" xfId="47210" xr:uid="{00000000-0005-0000-0000-000028B80000}"/>
    <cellStyle name="Normal 5 4 3 3 2 2 2 3" xfId="24786" xr:uid="{00000000-0005-0000-0000-0000EF590000}"/>
    <cellStyle name="Normal 5 4 3 3 2 2 2 3 2" xfId="47211" xr:uid="{00000000-0005-0000-0000-000029B80000}"/>
    <cellStyle name="Normal 5 4 3 3 2 2 2 4" xfId="24787" xr:uid="{00000000-0005-0000-0000-0000F0590000}"/>
    <cellStyle name="Normal 5 4 3 3 2 2 2 4 2" xfId="47212" xr:uid="{00000000-0005-0000-0000-00002AB80000}"/>
    <cellStyle name="Normal 5 4 3 3 2 2 2 5" xfId="30856" xr:uid="{00000000-0005-0000-0000-000027B80000}"/>
    <cellStyle name="Normal 5 4 3 3 2 2 3" xfId="9979" xr:uid="{00000000-0005-0000-0000-0000F1590000}"/>
    <cellStyle name="Normal 5 4 3 3 2 2 3 2" xfId="32628" xr:uid="{00000000-0005-0000-0000-00002BB80000}"/>
    <cellStyle name="Normal 5 4 3 3 2 2 4" xfId="24788" xr:uid="{00000000-0005-0000-0000-0000F2590000}"/>
    <cellStyle name="Normal 5 4 3 3 2 2 4 2" xfId="47213" xr:uid="{00000000-0005-0000-0000-00002CB80000}"/>
    <cellStyle name="Normal 5 4 3 3 2 2 5" xfId="24789" xr:uid="{00000000-0005-0000-0000-0000F3590000}"/>
    <cellStyle name="Normal 5 4 3 3 2 2 5 2" xfId="47214" xr:uid="{00000000-0005-0000-0000-00002DB80000}"/>
    <cellStyle name="Normal 5 4 3 3 2 2 6" xfId="29024" xr:uid="{00000000-0005-0000-0000-000026B80000}"/>
    <cellStyle name="Normal 5 4 3 3 2 3" xfId="7384" xr:uid="{00000000-0005-0000-0000-0000F4590000}"/>
    <cellStyle name="Normal 5 4 3 3 2 3 2" xfId="24790" xr:uid="{00000000-0005-0000-0000-0000F5590000}"/>
    <cellStyle name="Normal 5 4 3 3 2 3 2 2" xfId="47215" xr:uid="{00000000-0005-0000-0000-00002FB80000}"/>
    <cellStyle name="Normal 5 4 3 3 2 3 3" xfId="24791" xr:uid="{00000000-0005-0000-0000-0000F6590000}"/>
    <cellStyle name="Normal 5 4 3 3 2 3 3 2" xfId="47216" xr:uid="{00000000-0005-0000-0000-000030B80000}"/>
    <cellStyle name="Normal 5 4 3 3 2 3 4" xfId="24792" xr:uid="{00000000-0005-0000-0000-0000F7590000}"/>
    <cellStyle name="Normal 5 4 3 3 2 3 4 2" xfId="47217" xr:uid="{00000000-0005-0000-0000-000031B80000}"/>
    <cellStyle name="Normal 5 4 3 3 2 3 5" xfId="30855" xr:uid="{00000000-0005-0000-0000-00002EB80000}"/>
    <cellStyle name="Normal 5 4 3 3 2 4" xfId="9978" xr:uid="{00000000-0005-0000-0000-0000F8590000}"/>
    <cellStyle name="Normal 5 4 3 3 2 4 2" xfId="24793" xr:uid="{00000000-0005-0000-0000-0000F9590000}"/>
    <cellStyle name="Normal 5 4 3 3 2 4 2 2" xfId="47218" xr:uid="{00000000-0005-0000-0000-000033B80000}"/>
    <cellStyle name="Normal 5 4 3 3 2 4 3" xfId="24794" xr:uid="{00000000-0005-0000-0000-0000FA590000}"/>
    <cellStyle name="Normal 5 4 3 3 2 4 3 2" xfId="47219" xr:uid="{00000000-0005-0000-0000-000034B80000}"/>
    <cellStyle name="Normal 5 4 3 3 2 4 4" xfId="24795" xr:uid="{00000000-0005-0000-0000-0000FB590000}"/>
    <cellStyle name="Normal 5 4 3 3 2 4 4 2" xfId="47220" xr:uid="{00000000-0005-0000-0000-000035B80000}"/>
    <cellStyle name="Normal 5 4 3 3 2 4 5" xfId="32627" xr:uid="{00000000-0005-0000-0000-000032B80000}"/>
    <cellStyle name="Normal 5 4 3 3 2 5" xfId="24796" xr:uid="{00000000-0005-0000-0000-0000FC590000}"/>
    <cellStyle name="Normal 5 4 3 3 2 5 2" xfId="47221" xr:uid="{00000000-0005-0000-0000-000036B80000}"/>
    <cellStyle name="Normal 5 4 3 3 2 6" xfId="24797" xr:uid="{00000000-0005-0000-0000-0000FD590000}"/>
    <cellStyle name="Normal 5 4 3 3 2 6 2" xfId="47222" xr:uid="{00000000-0005-0000-0000-000037B80000}"/>
    <cellStyle name="Normal 5 4 3 3 2 7" xfId="24798" xr:uid="{00000000-0005-0000-0000-0000FE590000}"/>
    <cellStyle name="Normal 5 4 3 3 2 7 2" xfId="47223" xr:uid="{00000000-0005-0000-0000-000038B80000}"/>
    <cellStyle name="Normal 5 4 3 3 2 8" xfId="29023" xr:uid="{00000000-0005-0000-0000-000025B80000}"/>
    <cellStyle name="Normal 5 4 3 3 3" xfId="4013" xr:uid="{00000000-0005-0000-0000-0000FF590000}"/>
    <cellStyle name="Normal 5 4 3 3 3 2" xfId="4014" xr:uid="{00000000-0005-0000-0000-0000005A0000}"/>
    <cellStyle name="Normal 5 4 3 3 3 2 2" xfId="7387" xr:uid="{00000000-0005-0000-0000-0000015A0000}"/>
    <cellStyle name="Normal 5 4 3 3 3 2 2 2" xfId="24799" xr:uid="{00000000-0005-0000-0000-0000025A0000}"/>
    <cellStyle name="Normal 5 4 3 3 3 2 2 2 2" xfId="47224" xr:uid="{00000000-0005-0000-0000-00003CB80000}"/>
    <cellStyle name="Normal 5 4 3 3 3 2 2 3" xfId="24800" xr:uid="{00000000-0005-0000-0000-0000035A0000}"/>
    <cellStyle name="Normal 5 4 3 3 3 2 2 3 2" xfId="47225" xr:uid="{00000000-0005-0000-0000-00003DB80000}"/>
    <cellStyle name="Normal 5 4 3 3 3 2 2 4" xfId="24801" xr:uid="{00000000-0005-0000-0000-0000045A0000}"/>
    <cellStyle name="Normal 5 4 3 3 3 2 2 4 2" xfId="47226" xr:uid="{00000000-0005-0000-0000-00003EB80000}"/>
    <cellStyle name="Normal 5 4 3 3 3 2 2 5" xfId="30858" xr:uid="{00000000-0005-0000-0000-00003BB80000}"/>
    <cellStyle name="Normal 5 4 3 3 3 2 3" xfId="9981" xr:uid="{00000000-0005-0000-0000-0000055A0000}"/>
    <cellStyle name="Normal 5 4 3 3 3 2 3 2" xfId="32630" xr:uid="{00000000-0005-0000-0000-00003FB80000}"/>
    <cellStyle name="Normal 5 4 3 3 3 2 4" xfId="24802" xr:uid="{00000000-0005-0000-0000-0000065A0000}"/>
    <cellStyle name="Normal 5 4 3 3 3 2 4 2" xfId="47227" xr:uid="{00000000-0005-0000-0000-000040B80000}"/>
    <cellStyle name="Normal 5 4 3 3 3 2 5" xfId="24803" xr:uid="{00000000-0005-0000-0000-0000075A0000}"/>
    <cellStyle name="Normal 5 4 3 3 3 2 5 2" xfId="47228" xr:uid="{00000000-0005-0000-0000-000041B80000}"/>
    <cellStyle name="Normal 5 4 3 3 3 2 6" xfId="29026" xr:uid="{00000000-0005-0000-0000-00003AB80000}"/>
    <cellStyle name="Normal 5 4 3 3 3 3" xfId="7386" xr:uid="{00000000-0005-0000-0000-0000085A0000}"/>
    <cellStyle name="Normal 5 4 3 3 3 3 2" xfId="24804" xr:uid="{00000000-0005-0000-0000-0000095A0000}"/>
    <cellStyle name="Normal 5 4 3 3 3 3 2 2" xfId="47229" xr:uid="{00000000-0005-0000-0000-000043B80000}"/>
    <cellStyle name="Normal 5 4 3 3 3 3 3" xfId="24805" xr:uid="{00000000-0005-0000-0000-00000A5A0000}"/>
    <cellStyle name="Normal 5 4 3 3 3 3 3 2" xfId="47230" xr:uid="{00000000-0005-0000-0000-000044B80000}"/>
    <cellStyle name="Normal 5 4 3 3 3 3 4" xfId="24806" xr:uid="{00000000-0005-0000-0000-00000B5A0000}"/>
    <cellStyle name="Normal 5 4 3 3 3 3 4 2" xfId="47231" xr:uid="{00000000-0005-0000-0000-000045B80000}"/>
    <cellStyle name="Normal 5 4 3 3 3 3 5" xfId="30857" xr:uid="{00000000-0005-0000-0000-000042B80000}"/>
    <cellStyle name="Normal 5 4 3 3 3 4" xfId="9980" xr:uid="{00000000-0005-0000-0000-00000C5A0000}"/>
    <cellStyle name="Normal 5 4 3 3 3 4 2" xfId="32629" xr:uid="{00000000-0005-0000-0000-000046B80000}"/>
    <cellStyle name="Normal 5 4 3 3 3 5" xfId="24807" xr:uid="{00000000-0005-0000-0000-00000D5A0000}"/>
    <cellStyle name="Normal 5 4 3 3 3 5 2" xfId="47232" xr:uid="{00000000-0005-0000-0000-000047B80000}"/>
    <cellStyle name="Normal 5 4 3 3 3 6" xfId="24808" xr:uid="{00000000-0005-0000-0000-00000E5A0000}"/>
    <cellStyle name="Normal 5 4 3 3 3 6 2" xfId="47233" xr:uid="{00000000-0005-0000-0000-000048B80000}"/>
    <cellStyle name="Normal 5 4 3 3 3 7" xfId="29025" xr:uid="{00000000-0005-0000-0000-000039B80000}"/>
    <cellStyle name="Normal 5 4 3 3 4" xfId="4015" xr:uid="{00000000-0005-0000-0000-00000F5A0000}"/>
    <cellStyle name="Normal 5 4 3 3 4 2" xfId="7388" xr:uid="{00000000-0005-0000-0000-0000105A0000}"/>
    <cellStyle name="Normal 5 4 3 3 4 2 2" xfId="24809" xr:uid="{00000000-0005-0000-0000-0000115A0000}"/>
    <cellStyle name="Normal 5 4 3 3 4 2 2 2" xfId="47234" xr:uid="{00000000-0005-0000-0000-00004BB80000}"/>
    <cellStyle name="Normal 5 4 3 3 4 2 3" xfId="24810" xr:uid="{00000000-0005-0000-0000-0000125A0000}"/>
    <cellStyle name="Normal 5 4 3 3 4 2 3 2" xfId="47235" xr:uid="{00000000-0005-0000-0000-00004CB80000}"/>
    <cellStyle name="Normal 5 4 3 3 4 2 4" xfId="24811" xr:uid="{00000000-0005-0000-0000-0000135A0000}"/>
    <cellStyle name="Normal 5 4 3 3 4 2 4 2" xfId="47236" xr:uid="{00000000-0005-0000-0000-00004DB80000}"/>
    <cellStyle name="Normal 5 4 3 3 4 2 5" xfId="30859" xr:uid="{00000000-0005-0000-0000-00004AB80000}"/>
    <cellStyle name="Normal 5 4 3 3 4 3" xfId="9982" xr:uid="{00000000-0005-0000-0000-0000145A0000}"/>
    <cellStyle name="Normal 5 4 3 3 4 3 2" xfId="32631" xr:uid="{00000000-0005-0000-0000-00004EB80000}"/>
    <cellStyle name="Normal 5 4 3 3 4 4" xfId="24812" xr:uid="{00000000-0005-0000-0000-0000155A0000}"/>
    <cellStyle name="Normal 5 4 3 3 4 4 2" xfId="47237" xr:uid="{00000000-0005-0000-0000-00004FB80000}"/>
    <cellStyle name="Normal 5 4 3 3 4 5" xfId="24813" xr:uid="{00000000-0005-0000-0000-0000165A0000}"/>
    <cellStyle name="Normal 5 4 3 3 4 5 2" xfId="47238" xr:uid="{00000000-0005-0000-0000-000050B80000}"/>
    <cellStyle name="Normal 5 4 3 3 4 6" xfId="29027" xr:uid="{00000000-0005-0000-0000-000049B80000}"/>
    <cellStyle name="Normal 5 4 3 3 5" xfId="4016" xr:uid="{00000000-0005-0000-0000-0000175A0000}"/>
    <cellStyle name="Normal 5 4 3 3 5 2" xfId="7389" xr:uid="{00000000-0005-0000-0000-0000185A0000}"/>
    <cellStyle name="Normal 5 4 3 3 5 2 2" xfId="24814" xr:uid="{00000000-0005-0000-0000-0000195A0000}"/>
    <cellStyle name="Normal 5 4 3 3 5 2 2 2" xfId="47239" xr:uid="{00000000-0005-0000-0000-000053B80000}"/>
    <cellStyle name="Normal 5 4 3 3 5 2 3" xfId="24815" xr:uid="{00000000-0005-0000-0000-00001A5A0000}"/>
    <cellStyle name="Normal 5 4 3 3 5 2 3 2" xfId="47240" xr:uid="{00000000-0005-0000-0000-000054B80000}"/>
    <cellStyle name="Normal 5 4 3 3 5 2 4" xfId="24816" xr:uid="{00000000-0005-0000-0000-00001B5A0000}"/>
    <cellStyle name="Normal 5 4 3 3 5 2 4 2" xfId="47241" xr:uid="{00000000-0005-0000-0000-000055B80000}"/>
    <cellStyle name="Normal 5 4 3 3 5 2 5" xfId="30860" xr:uid="{00000000-0005-0000-0000-000052B80000}"/>
    <cellStyle name="Normal 5 4 3 3 5 3" xfId="9983" xr:uid="{00000000-0005-0000-0000-00001C5A0000}"/>
    <cellStyle name="Normal 5 4 3 3 5 3 2" xfId="32632" xr:uid="{00000000-0005-0000-0000-000056B80000}"/>
    <cellStyle name="Normal 5 4 3 3 5 4" xfId="24817" xr:uid="{00000000-0005-0000-0000-00001D5A0000}"/>
    <cellStyle name="Normal 5 4 3 3 5 4 2" xfId="47242" xr:uid="{00000000-0005-0000-0000-000057B80000}"/>
    <cellStyle name="Normal 5 4 3 3 5 5" xfId="24818" xr:uid="{00000000-0005-0000-0000-00001E5A0000}"/>
    <cellStyle name="Normal 5 4 3 3 5 5 2" xfId="47243" xr:uid="{00000000-0005-0000-0000-000058B80000}"/>
    <cellStyle name="Normal 5 4 3 3 5 6" xfId="29028" xr:uid="{00000000-0005-0000-0000-000051B80000}"/>
    <cellStyle name="Normal 5 4 3 3 6" xfId="7383" xr:uid="{00000000-0005-0000-0000-00001F5A0000}"/>
    <cellStyle name="Normal 5 4 3 3 6 2" xfId="24819" xr:uid="{00000000-0005-0000-0000-0000205A0000}"/>
    <cellStyle name="Normal 5 4 3 3 6 2 2" xfId="47244" xr:uid="{00000000-0005-0000-0000-00005AB80000}"/>
    <cellStyle name="Normal 5 4 3 3 6 3" xfId="24820" xr:uid="{00000000-0005-0000-0000-0000215A0000}"/>
    <cellStyle name="Normal 5 4 3 3 6 3 2" xfId="47245" xr:uid="{00000000-0005-0000-0000-00005BB80000}"/>
    <cellStyle name="Normal 5 4 3 3 6 4" xfId="24821" xr:uid="{00000000-0005-0000-0000-0000225A0000}"/>
    <cellStyle name="Normal 5 4 3 3 6 4 2" xfId="47246" xr:uid="{00000000-0005-0000-0000-00005CB80000}"/>
    <cellStyle name="Normal 5 4 3 3 6 5" xfId="30854" xr:uid="{00000000-0005-0000-0000-000059B80000}"/>
    <cellStyle name="Normal 5 4 3 3 7" xfId="9977" xr:uid="{00000000-0005-0000-0000-0000235A0000}"/>
    <cellStyle name="Normal 5 4 3 3 7 2" xfId="24822" xr:uid="{00000000-0005-0000-0000-0000245A0000}"/>
    <cellStyle name="Normal 5 4 3 3 7 2 2" xfId="47247" xr:uid="{00000000-0005-0000-0000-00005EB80000}"/>
    <cellStyle name="Normal 5 4 3 3 7 3" xfId="24823" xr:uid="{00000000-0005-0000-0000-0000255A0000}"/>
    <cellStyle name="Normal 5 4 3 3 7 3 2" xfId="47248" xr:uid="{00000000-0005-0000-0000-00005FB80000}"/>
    <cellStyle name="Normal 5 4 3 3 7 4" xfId="24824" xr:uid="{00000000-0005-0000-0000-0000265A0000}"/>
    <cellStyle name="Normal 5 4 3 3 7 4 2" xfId="47249" xr:uid="{00000000-0005-0000-0000-000060B80000}"/>
    <cellStyle name="Normal 5 4 3 3 7 5" xfId="32626" xr:uid="{00000000-0005-0000-0000-00005DB80000}"/>
    <cellStyle name="Normal 5 4 3 3 8" xfId="24825" xr:uid="{00000000-0005-0000-0000-0000275A0000}"/>
    <cellStyle name="Normal 5 4 3 3 8 2" xfId="47250" xr:uid="{00000000-0005-0000-0000-000061B80000}"/>
    <cellStyle name="Normal 5 4 3 3 9" xfId="24826" xr:uid="{00000000-0005-0000-0000-0000285A0000}"/>
    <cellStyle name="Normal 5 4 3 3 9 2" xfId="47251" xr:uid="{00000000-0005-0000-0000-000062B80000}"/>
    <cellStyle name="Normal 5 4 3 4" xfId="4017" xr:uid="{00000000-0005-0000-0000-0000295A0000}"/>
    <cellStyle name="Normal 5 4 3 4 2" xfId="4018" xr:uid="{00000000-0005-0000-0000-00002A5A0000}"/>
    <cellStyle name="Normal 5 4 3 4 2 2" xfId="7391" xr:uid="{00000000-0005-0000-0000-00002B5A0000}"/>
    <cellStyle name="Normal 5 4 3 4 2 2 2" xfId="24827" xr:uid="{00000000-0005-0000-0000-00002C5A0000}"/>
    <cellStyle name="Normal 5 4 3 4 2 2 2 2" xfId="47252" xr:uid="{00000000-0005-0000-0000-000066B80000}"/>
    <cellStyle name="Normal 5 4 3 4 2 2 3" xfId="24828" xr:uid="{00000000-0005-0000-0000-00002D5A0000}"/>
    <cellStyle name="Normal 5 4 3 4 2 2 3 2" xfId="47253" xr:uid="{00000000-0005-0000-0000-000067B80000}"/>
    <cellStyle name="Normal 5 4 3 4 2 2 4" xfId="24829" xr:uid="{00000000-0005-0000-0000-00002E5A0000}"/>
    <cellStyle name="Normal 5 4 3 4 2 2 4 2" xfId="47254" xr:uid="{00000000-0005-0000-0000-000068B80000}"/>
    <cellStyle name="Normal 5 4 3 4 2 2 5" xfId="30862" xr:uid="{00000000-0005-0000-0000-000065B80000}"/>
    <cellStyle name="Normal 5 4 3 4 2 3" xfId="9985" xr:uid="{00000000-0005-0000-0000-00002F5A0000}"/>
    <cellStyle name="Normal 5 4 3 4 2 3 2" xfId="24830" xr:uid="{00000000-0005-0000-0000-0000305A0000}"/>
    <cellStyle name="Normal 5 4 3 4 2 3 2 2" xfId="47255" xr:uid="{00000000-0005-0000-0000-00006AB80000}"/>
    <cellStyle name="Normal 5 4 3 4 2 3 3" xfId="24831" xr:uid="{00000000-0005-0000-0000-0000315A0000}"/>
    <cellStyle name="Normal 5 4 3 4 2 3 3 2" xfId="47256" xr:uid="{00000000-0005-0000-0000-00006BB80000}"/>
    <cellStyle name="Normal 5 4 3 4 2 3 4" xfId="24832" xr:uid="{00000000-0005-0000-0000-0000325A0000}"/>
    <cellStyle name="Normal 5 4 3 4 2 3 4 2" xfId="47257" xr:uid="{00000000-0005-0000-0000-00006CB80000}"/>
    <cellStyle name="Normal 5 4 3 4 2 3 5" xfId="32634" xr:uid="{00000000-0005-0000-0000-000069B80000}"/>
    <cellStyle name="Normal 5 4 3 4 2 4" xfId="24833" xr:uid="{00000000-0005-0000-0000-0000335A0000}"/>
    <cellStyle name="Normal 5 4 3 4 2 4 2" xfId="47258" xr:uid="{00000000-0005-0000-0000-00006DB80000}"/>
    <cellStyle name="Normal 5 4 3 4 2 5" xfId="24834" xr:uid="{00000000-0005-0000-0000-0000345A0000}"/>
    <cellStyle name="Normal 5 4 3 4 2 5 2" xfId="47259" xr:uid="{00000000-0005-0000-0000-00006EB80000}"/>
    <cellStyle name="Normal 5 4 3 4 2 6" xfId="24835" xr:uid="{00000000-0005-0000-0000-0000355A0000}"/>
    <cellStyle name="Normal 5 4 3 4 2 6 2" xfId="47260" xr:uid="{00000000-0005-0000-0000-00006FB80000}"/>
    <cellStyle name="Normal 5 4 3 4 2 7" xfId="29030" xr:uid="{00000000-0005-0000-0000-000064B80000}"/>
    <cellStyle name="Normal 5 4 3 4 3" xfId="7390" xr:uid="{00000000-0005-0000-0000-0000365A0000}"/>
    <cellStyle name="Normal 5 4 3 4 3 2" xfId="24836" xr:uid="{00000000-0005-0000-0000-0000375A0000}"/>
    <cellStyle name="Normal 5 4 3 4 3 2 2" xfId="47261" xr:uid="{00000000-0005-0000-0000-000071B80000}"/>
    <cellStyle name="Normal 5 4 3 4 3 3" xfId="24837" xr:uid="{00000000-0005-0000-0000-0000385A0000}"/>
    <cellStyle name="Normal 5 4 3 4 3 3 2" xfId="47262" xr:uid="{00000000-0005-0000-0000-000072B80000}"/>
    <cellStyle name="Normal 5 4 3 4 3 4" xfId="24838" xr:uid="{00000000-0005-0000-0000-0000395A0000}"/>
    <cellStyle name="Normal 5 4 3 4 3 4 2" xfId="47263" xr:uid="{00000000-0005-0000-0000-000073B80000}"/>
    <cellStyle name="Normal 5 4 3 4 3 5" xfId="30861" xr:uid="{00000000-0005-0000-0000-000070B80000}"/>
    <cellStyle name="Normal 5 4 3 4 4" xfId="9984" xr:uid="{00000000-0005-0000-0000-00003A5A0000}"/>
    <cellStyle name="Normal 5 4 3 4 4 2" xfId="24839" xr:uid="{00000000-0005-0000-0000-00003B5A0000}"/>
    <cellStyle name="Normal 5 4 3 4 4 2 2" xfId="47264" xr:uid="{00000000-0005-0000-0000-000075B80000}"/>
    <cellStyle name="Normal 5 4 3 4 4 3" xfId="24840" xr:uid="{00000000-0005-0000-0000-00003C5A0000}"/>
    <cellStyle name="Normal 5 4 3 4 4 3 2" xfId="47265" xr:uid="{00000000-0005-0000-0000-000076B80000}"/>
    <cellStyle name="Normal 5 4 3 4 4 4" xfId="24841" xr:uid="{00000000-0005-0000-0000-00003D5A0000}"/>
    <cellStyle name="Normal 5 4 3 4 4 4 2" xfId="47266" xr:uid="{00000000-0005-0000-0000-000077B80000}"/>
    <cellStyle name="Normal 5 4 3 4 4 5" xfId="32633" xr:uid="{00000000-0005-0000-0000-000074B80000}"/>
    <cellStyle name="Normal 5 4 3 4 5" xfId="24842" xr:uid="{00000000-0005-0000-0000-00003E5A0000}"/>
    <cellStyle name="Normal 5 4 3 4 5 2" xfId="47267" xr:uid="{00000000-0005-0000-0000-000078B80000}"/>
    <cellStyle name="Normal 5 4 3 4 6" xfId="24843" xr:uid="{00000000-0005-0000-0000-00003F5A0000}"/>
    <cellStyle name="Normal 5 4 3 4 6 2" xfId="47268" xr:uid="{00000000-0005-0000-0000-000079B80000}"/>
    <cellStyle name="Normal 5 4 3 4 7" xfId="24844" xr:uid="{00000000-0005-0000-0000-0000405A0000}"/>
    <cellStyle name="Normal 5 4 3 4 7 2" xfId="47269" xr:uid="{00000000-0005-0000-0000-00007AB80000}"/>
    <cellStyle name="Normal 5 4 3 4 8" xfId="29029" xr:uid="{00000000-0005-0000-0000-000063B80000}"/>
    <cellStyle name="Normal 5 4 3 5" xfId="4019" xr:uid="{00000000-0005-0000-0000-0000415A0000}"/>
    <cellStyle name="Normal 5 4 3 5 2" xfId="4020" xr:uid="{00000000-0005-0000-0000-0000425A0000}"/>
    <cellStyle name="Normal 5 4 3 5 2 2" xfId="7393" xr:uid="{00000000-0005-0000-0000-0000435A0000}"/>
    <cellStyle name="Normal 5 4 3 5 2 2 2" xfId="24845" xr:uid="{00000000-0005-0000-0000-0000445A0000}"/>
    <cellStyle name="Normal 5 4 3 5 2 2 2 2" xfId="47270" xr:uid="{00000000-0005-0000-0000-00007EB80000}"/>
    <cellStyle name="Normal 5 4 3 5 2 2 3" xfId="24846" xr:uid="{00000000-0005-0000-0000-0000455A0000}"/>
    <cellStyle name="Normal 5 4 3 5 2 2 3 2" xfId="47271" xr:uid="{00000000-0005-0000-0000-00007FB80000}"/>
    <cellStyle name="Normal 5 4 3 5 2 2 4" xfId="24847" xr:uid="{00000000-0005-0000-0000-0000465A0000}"/>
    <cellStyle name="Normal 5 4 3 5 2 2 4 2" xfId="47272" xr:uid="{00000000-0005-0000-0000-000080B80000}"/>
    <cellStyle name="Normal 5 4 3 5 2 2 5" xfId="30864" xr:uid="{00000000-0005-0000-0000-00007DB80000}"/>
    <cellStyle name="Normal 5 4 3 5 2 3" xfId="9987" xr:uid="{00000000-0005-0000-0000-0000475A0000}"/>
    <cellStyle name="Normal 5 4 3 5 2 3 2" xfId="24848" xr:uid="{00000000-0005-0000-0000-0000485A0000}"/>
    <cellStyle name="Normal 5 4 3 5 2 3 2 2" xfId="47273" xr:uid="{00000000-0005-0000-0000-000082B80000}"/>
    <cellStyle name="Normal 5 4 3 5 2 3 3" xfId="24849" xr:uid="{00000000-0005-0000-0000-0000495A0000}"/>
    <cellStyle name="Normal 5 4 3 5 2 3 3 2" xfId="47274" xr:uid="{00000000-0005-0000-0000-000083B80000}"/>
    <cellStyle name="Normal 5 4 3 5 2 3 4" xfId="24850" xr:uid="{00000000-0005-0000-0000-00004A5A0000}"/>
    <cellStyle name="Normal 5 4 3 5 2 3 4 2" xfId="47275" xr:uid="{00000000-0005-0000-0000-000084B80000}"/>
    <cellStyle name="Normal 5 4 3 5 2 3 5" xfId="32636" xr:uid="{00000000-0005-0000-0000-000081B80000}"/>
    <cellStyle name="Normal 5 4 3 5 2 4" xfId="24851" xr:uid="{00000000-0005-0000-0000-00004B5A0000}"/>
    <cellStyle name="Normal 5 4 3 5 2 4 2" xfId="47276" xr:uid="{00000000-0005-0000-0000-000085B80000}"/>
    <cellStyle name="Normal 5 4 3 5 2 5" xfId="24852" xr:uid="{00000000-0005-0000-0000-00004C5A0000}"/>
    <cellStyle name="Normal 5 4 3 5 2 5 2" xfId="47277" xr:uid="{00000000-0005-0000-0000-000086B80000}"/>
    <cellStyle name="Normal 5 4 3 5 2 6" xfId="24853" xr:uid="{00000000-0005-0000-0000-00004D5A0000}"/>
    <cellStyle name="Normal 5 4 3 5 2 6 2" xfId="47278" xr:uid="{00000000-0005-0000-0000-000087B80000}"/>
    <cellStyle name="Normal 5 4 3 5 2 7" xfId="29032" xr:uid="{00000000-0005-0000-0000-00007CB80000}"/>
    <cellStyle name="Normal 5 4 3 5 3" xfId="7392" xr:uid="{00000000-0005-0000-0000-00004E5A0000}"/>
    <cellStyle name="Normal 5 4 3 5 3 2" xfId="24854" xr:uid="{00000000-0005-0000-0000-00004F5A0000}"/>
    <cellStyle name="Normal 5 4 3 5 3 2 2" xfId="47279" xr:uid="{00000000-0005-0000-0000-000089B80000}"/>
    <cellStyle name="Normal 5 4 3 5 3 3" xfId="24855" xr:uid="{00000000-0005-0000-0000-0000505A0000}"/>
    <cellStyle name="Normal 5 4 3 5 3 3 2" xfId="47280" xr:uid="{00000000-0005-0000-0000-00008AB80000}"/>
    <cellStyle name="Normal 5 4 3 5 3 4" xfId="24856" xr:uid="{00000000-0005-0000-0000-0000515A0000}"/>
    <cellStyle name="Normal 5 4 3 5 3 4 2" xfId="47281" xr:uid="{00000000-0005-0000-0000-00008BB80000}"/>
    <cellStyle name="Normal 5 4 3 5 3 5" xfId="30863" xr:uid="{00000000-0005-0000-0000-000088B80000}"/>
    <cellStyle name="Normal 5 4 3 5 4" xfId="9986" xr:uid="{00000000-0005-0000-0000-0000525A0000}"/>
    <cellStyle name="Normal 5 4 3 5 4 2" xfId="24857" xr:uid="{00000000-0005-0000-0000-0000535A0000}"/>
    <cellStyle name="Normal 5 4 3 5 4 2 2" xfId="47282" xr:uid="{00000000-0005-0000-0000-00008DB80000}"/>
    <cellStyle name="Normal 5 4 3 5 4 3" xfId="24858" xr:uid="{00000000-0005-0000-0000-0000545A0000}"/>
    <cellStyle name="Normal 5 4 3 5 4 3 2" xfId="47283" xr:uid="{00000000-0005-0000-0000-00008EB80000}"/>
    <cellStyle name="Normal 5 4 3 5 4 4" xfId="24859" xr:uid="{00000000-0005-0000-0000-0000555A0000}"/>
    <cellStyle name="Normal 5 4 3 5 4 4 2" xfId="47284" xr:uid="{00000000-0005-0000-0000-00008FB80000}"/>
    <cellStyle name="Normal 5 4 3 5 4 5" xfId="32635" xr:uid="{00000000-0005-0000-0000-00008CB80000}"/>
    <cellStyle name="Normal 5 4 3 5 5" xfId="24860" xr:uid="{00000000-0005-0000-0000-0000565A0000}"/>
    <cellStyle name="Normal 5 4 3 5 5 2" xfId="47285" xr:uid="{00000000-0005-0000-0000-000090B80000}"/>
    <cellStyle name="Normal 5 4 3 5 6" xfId="24861" xr:uid="{00000000-0005-0000-0000-0000575A0000}"/>
    <cellStyle name="Normal 5 4 3 5 6 2" xfId="47286" xr:uid="{00000000-0005-0000-0000-000091B80000}"/>
    <cellStyle name="Normal 5 4 3 5 7" xfId="24862" xr:uid="{00000000-0005-0000-0000-0000585A0000}"/>
    <cellStyle name="Normal 5 4 3 5 7 2" xfId="47287" xr:uid="{00000000-0005-0000-0000-000092B80000}"/>
    <cellStyle name="Normal 5 4 3 5 8" xfId="29031" xr:uid="{00000000-0005-0000-0000-00007BB80000}"/>
    <cellStyle name="Normal 5 4 3 6" xfId="4021" xr:uid="{00000000-0005-0000-0000-0000595A0000}"/>
    <cellStyle name="Normal 5 4 3 6 2" xfId="4022" xr:uid="{00000000-0005-0000-0000-00005A5A0000}"/>
    <cellStyle name="Normal 5 4 3 6 2 2" xfId="7395" xr:uid="{00000000-0005-0000-0000-00005B5A0000}"/>
    <cellStyle name="Normal 5 4 3 6 2 2 2" xfId="24863" xr:uid="{00000000-0005-0000-0000-00005C5A0000}"/>
    <cellStyle name="Normal 5 4 3 6 2 2 2 2" xfId="47288" xr:uid="{00000000-0005-0000-0000-000096B80000}"/>
    <cellStyle name="Normal 5 4 3 6 2 2 3" xfId="24864" xr:uid="{00000000-0005-0000-0000-00005D5A0000}"/>
    <cellStyle name="Normal 5 4 3 6 2 2 3 2" xfId="47289" xr:uid="{00000000-0005-0000-0000-000097B80000}"/>
    <cellStyle name="Normal 5 4 3 6 2 2 4" xfId="24865" xr:uid="{00000000-0005-0000-0000-00005E5A0000}"/>
    <cellStyle name="Normal 5 4 3 6 2 2 4 2" xfId="47290" xr:uid="{00000000-0005-0000-0000-000098B80000}"/>
    <cellStyle name="Normal 5 4 3 6 2 2 5" xfId="30866" xr:uid="{00000000-0005-0000-0000-000095B80000}"/>
    <cellStyle name="Normal 5 4 3 6 2 3" xfId="9989" xr:uid="{00000000-0005-0000-0000-00005F5A0000}"/>
    <cellStyle name="Normal 5 4 3 6 2 3 2" xfId="32638" xr:uid="{00000000-0005-0000-0000-000099B80000}"/>
    <cellStyle name="Normal 5 4 3 6 2 4" xfId="24866" xr:uid="{00000000-0005-0000-0000-0000605A0000}"/>
    <cellStyle name="Normal 5 4 3 6 2 4 2" xfId="47291" xr:uid="{00000000-0005-0000-0000-00009AB80000}"/>
    <cellStyle name="Normal 5 4 3 6 2 5" xfId="24867" xr:uid="{00000000-0005-0000-0000-0000615A0000}"/>
    <cellStyle name="Normal 5 4 3 6 2 5 2" xfId="47292" xr:uid="{00000000-0005-0000-0000-00009BB80000}"/>
    <cellStyle name="Normal 5 4 3 6 2 6" xfId="29034" xr:uid="{00000000-0005-0000-0000-000094B80000}"/>
    <cellStyle name="Normal 5 4 3 6 3" xfId="7394" xr:uid="{00000000-0005-0000-0000-0000625A0000}"/>
    <cellStyle name="Normal 5 4 3 6 3 2" xfId="24868" xr:uid="{00000000-0005-0000-0000-0000635A0000}"/>
    <cellStyle name="Normal 5 4 3 6 3 2 2" xfId="47293" xr:uid="{00000000-0005-0000-0000-00009DB80000}"/>
    <cellStyle name="Normal 5 4 3 6 3 3" xfId="24869" xr:uid="{00000000-0005-0000-0000-0000645A0000}"/>
    <cellStyle name="Normal 5 4 3 6 3 3 2" xfId="47294" xr:uid="{00000000-0005-0000-0000-00009EB80000}"/>
    <cellStyle name="Normal 5 4 3 6 3 4" xfId="24870" xr:uid="{00000000-0005-0000-0000-0000655A0000}"/>
    <cellStyle name="Normal 5 4 3 6 3 4 2" xfId="47295" xr:uid="{00000000-0005-0000-0000-00009FB80000}"/>
    <cellStyle name="Normal 5 4 3 6 3 5" xfId="30865" xr:uid="{00000000-0005-0000-0000-00009CB80000}"/>
    <cellStyle name="Normal 5 4 3 6 4" xfId="9988" xr:uid="{00000000-0005-0000-0000-0000665A0000}"/>
    <cellStyle name="Normal 5 4 3 6 4 2" xfId="24871" xr:uid="{00000000-0005-0000-0000-0000675A0000}"/>
    <cellStyle name="Normal 5 4 3 6 4 2 2" xfId="47296" xr:uid="{00000000-0005-0000-0000-0000A1B80000}"/>
    <cellStyle name="Normal 5 4 3 6 4 3" xfId="24872" xr:uid="{00000000-0005-0000-0000-0000685A0000}"/>
    <cellStyle name="Normal 5 4 3 6 4 3 2" xfId="47297" xr:uid="{00000000-0005-0000-0000-0000A2B80000}"/>
    <cellStyle name="Normal 5 4 3 6 4 4" xfId="24873" xr:uid="{00000000-0005-0000-0000-0000695A0000}"/>
    <cellStyle name="Normal 5 4 3 6 4 4 2" xfId="47298" xr:uid="{00000000-0005-0000-0000-0000A3B80000}"/>
    <cellStyle name="Normal 5 4 3 6 4 5" xfId="32637" xr:uid="{00000000-0005-0000-0000-0000A0B80000}"/>
    <cellStyle name="Normal 5 4 3 6 5" xfId="24874" xr:uid="{00000000-0005-0000-0000-00006A5A0000}"/>
    <cellStyle name="Normal 5 4 3 6 5 2" xfId="47299" xr:uid="{00000000-0005-0000-0000-0000A4B80000}"/>
    <cellStyle name="Normal 5 4 3 6 6" xfId="24875" xr:uid="{00000000-0005-0000-0000-00006B5A0000}"/>
    <cellStyle name="Normal 5 4 3 6 6 2" xfId="47300" xr:uid="{00000000-0005-0000-0000-0000A5B80000}"/>
    <cellStyle name="Normal 5 4 3 6 7" xfId="24876" xr:uid="{00000000-0005-0000-0000-00006C5A0000}"/>
    <cellStyle name="Normal 5 4 3 6 7 2" xfId="47301" xr:uid="{00000000-0005-0000-0000-0000A6B80000}"/>
    <cellStyle name="Normal 5 4 3 6 8" xfId="29033" xr:uid="{00000000-0005-0000-0000-000093B80000}"/>
    <cellStyle name="Normal 5 4 3 7" xfId="4023" xr:uid="{00000000-0005-0000-0000-00006D5A0000}"/>
    <cellStyle name="Normal 5 4 3 7 2" xfId="4024" xr:uid="{00000000-0005-0000-0000-00006E5A0000}"/>
    <cellStyle name="Normal 5 4 3 7 2 2" xfId="7397" xr:uid="{00000000-0005-0000-0000-00006F5A0000}"/>
    <cellStyle name="Normal 5 4 3 7 2 2 2" xfId="24877" xr:uid="{00000000-0005-0000-0000-0000705A0000}"/>
    <cellStyle name="Normal 5 4 3 7 2 2 2 2" xfId="47302" xr:uid="{00000000-0005-0000-0000-0000AAB80000}"/>
    <cellStyle name="Normal 5 4 3 7 2 2 3" xfId="24878" xr:uid="{00000000-0005-0000-0000-0000715A0000}"/>
    <cellStyle name="Normal 5 4 3 7 2 2 3 2" xfId="47303" xr:uid="{00000000-0005-0000-0000-0000ABB80000}"/>
    <cellStyle name="Normal 5 4 3 7 2 2 4" xfId="24879" xr:uid="{00000000-0005-0000-0000-0000725A0000}"/>
    <cellStyle name="Normal 5 4 3 7 2 2 4 2" xfId="47304" xr:uid="{00000000-0005-0000-0000-0000ACB80000}"/>
    <cellStyle name="Normal 5 4 3 7 2 2 5" xfId="30868" xr:uid="{00000000-0005-0000-0000-0000A9B80000}"/>
    <cellStyle name="Normal 5 4 3 7 2 3" xfId="9991" xr:uid="{00000000-0005-0000-0000-0000735A0000}"/>
    <cellStyle name="Normal 5 4 3 7 2 3 2" xfId="32640" xr:uid="{00000000-0005-0000-0000-0000ADB80000}"/>
    <cellStyle name="Normal 5 4 3 7 2 4" xfId="24880" xr:uid="{00000000-0005-0000-0000-0000745A0000}"/>
    <cellStyle name="Normal 5 4 3 7 2 4 2" xfId="47305" xr:uid="{00000000-0005-0000-0000-0000AEB80000}"/>
    <cellStyle name="Normal 5 4 3 7 2 5" xfId="24881" xr:uid="{00000000-0005-0000-0000-0000755A0000}"/>
    <cellStyle name="Normal 5 4 3 7 2 5 2" xfId="47306" xr:uid="{00000000-0005-0000-0000-0000AFB80000}"/>
    <cellStyle name="Normal 5 4 3 7 2 6" xfId="29036" xr:uid="{00000000-0005-0000-0000-0000A8B80000}"/>
    <cellStyle name="Normal 5 4 3 7 3" xfId="7396" xr:uid="{00000000-0005-0000-0000-0000765A0000}"/>
    <cellStyle name="Normal 5 4 3 7 3 2" xfId="24882" xr:uid="{00000000-0005-0000-0000-0000775A0000}"/>
    <cellStyle name="Normal 5 4 3 7 3 2 2" xfId="47307" xr:uid="{00000000-0005-0000-0000-0000B1B80000}"/>
    <cellStyle name="Normal 5 4 3 7 3 3" xfId="24883" xr:uid="{00000000-0005-0000-0000-0000785A0000}"/>
    <cellStyle name="Normal 5 4 3 7 3 3 2" xfId="47308" xr:uid="{00000000-0005-0000-0000-0000B2B80000}"/>
    <cellStyle name="Normal 5 4 3 7 3 4" xfId="24884" xr:uid="{00000000-0005-0000-0000-0000795A0000}"/>
    <cellStyle name="Normal 5 4 3 7 3 4 2" xfId="47309" xr:uid="{00000000-0005-0000-0000-0000B3B80000}"/>
    <cellStyle name="Normal 5 4 3 7 3 5" xfId="30867" xr:uid="{00000000-0005-0000-0000-0000B0B80000}"/>
    <cellStyle name="Normal 5 4 3 7 4" xfId="9990" xr:uid="{00000000-0005-0000-0000-00007A5A0000}"/>
    <cellStyle name="Normal 5 4 3 7 4 2" xfId="32639" xr:uid="{00000000-0005-0000-0000-0000B4B80000}"/>
    <cellStyle name="Normal 5 4 3 7 5" xfId="24885" xr:uid="{00000000-0005-0000-0000-00007B5A0000}"/>
    <cellStyle name="Normal 5 4 3 7 5 2" xfId="47310" xr:uid="{00000000-0005-0000-0000-0000B5B80000}"/>
    <cellStyle name="Normal 5 4 3 7 6" xfId="24886" xr:uid="{00000000-0005-0000-0000-00007C5A0000}"/>
    <cellStyle name="Normal 5 4 3 7 6 2" xfId="47311" xr:uid="{00000000-0005-0000-0000-0000B6B80000}"/>
    <cellStyle name="Normal 5 4 3 7 7" xfId="29035" xr:uid="{00000000-0005-0000-0000-0000A7B80000}"/>
    <cellStyle name="Normal 5 4 3 8" xfId="4025" xr:uid="{00000000-0005-0000-0000-00007D5A0000}"/>
    <cellStyle name="Normal 5 4 3 8 2" xfId="7398" xr:uid="{00000000-0005-0000-0000-00007E5A0000}"/>
    <cellStyle name="Normal 5 4 3 8 2 2" xfId="24887" xr:uid="{00000000-0005-0000-0000-00007F5A0000}"/>
    <cellStyle name="Normal 5 4 3 8 2 2 2" xfId="47312" xr:uid="{00000000-0005-0000-0000-0000B9B80000}"/>
    <cellStyle name="Normal 5 4 3 8 2 3" xfId="24888" xr:uid="{00000000-0005-0000-0000-0000805A0000}"/>
    <cellStyle name="Normal 5 4 3 8 2 3 2" xfId="47313" xr:uid="{00000000-0005-0000-0000-0000BAB80000}"/>
    <cellStyle name="Normal 5 4 3 8 2 4" xfId="24889" xr:uid="{00000000-0005-0000-0000-0000815A0000}"/>
    <cellStyle name="Normal 5 4 3 8 2 4 2" xfId="47314" xr:uid="{00000000-0005-0000-0000-0000BBB80000}"/>
    <cellStyle name="Normal 5 4 3 8 2 5" xfId="30869" xr:uid="{00000000-0005-0000-0000-0000B8B80000}"/>
    <cellStyle name="Normal 5 4 3 8 3" xfId="9992" xr:uid="{00000000-0005-0000-0000-0000825A0000}"/>
    <cellStyle name="Normal 5 4 3 8 3 2" xfId="32641" xr:uid="{00000000-0005-0000-0000-0000BCB80000}"/>
    <cellStyle name="Normal 5 4 3 8 4" xfId="24890" xr:uid="{00000000-0005-0000-0000-0000835A0000}"/>
    <cellStyle name="Normal 5 4 3 8 4 2" xfId="47315" xr:uid="{00000000-0005-0000-0000-0000BDB80000}"/>
    <cellStyle name="Normal 5 4 3 8 5" xfId="24891" xr:uid="{00000000-0005-0000-0000-0000845A0000}"/>
    <cellStyle name="Normal 5 4 3 8 5 2" xfId="47316" xr:uid="{00000000-0005-0000-0000-0000BEB80000}"/>
    <cellStyle name="Normal 5 4 3 8 6" xfId="29037" xr:uid="{00000000-0005-0000-0000-0000B7B80000}"/>
    <cellStyle name="Normal 5 4 3 9" xfId="4026" xr:uid="{00000000-0005-0000-0000-0000855A0000}"/>
    <cellStyle name="Normal 5 4 3 9 2" xfId="7399" xr:uid="{00000000-0005-0000-0000-0000865A0000}"/>
    <cellStyle name="Normal 5 4 3 9 2 2" xfId="24892" xr:uid="{00000000-0005-0000-0000-0000875A0000}"/>
    <cellStyle name="Normal 5 4 3 9 2 2 2" xfId="47317" xr:uid="{00000000-0005-0000-0000-0000C1B80000}"/>
    <cellStyle name="Normal 5 4 3 9 2 3" xfId="24893" xr:uid="{00000000-0005-0000-0000-0000885A0000}"/>
    <cellStyle name="Normal 5 4 3 9 2 3 2" xfId="47318" xr:uid="{00000000-0005-0000-0000-0000C2B80000}"/>
    <cellStyle name="Normal 5 4 3 9 2 4" xfId="24894" xr:uid="{00000000-0005-0000-0000-0000895A0000}"/>
    <cellStyle name="Normal 5 4 3 9 2 4 2" xfId="47319" xr:uid="{00000000-0005-0000-0000-0000C3B80000}"/>
    <cellStyle name="Normal 5 4 3 9 2 5" xfId="30870" xr:uid="{00000000-0005-0000-0000-0000C0B80000}"/>
    <cellStyle name="Normal 5 4 3 9 3" xfId="9993" xr:uid="{00000000-0005-0000-0000-00008A5A0000}"/>
    <cellStyle name="Normal 5 4 3 9 3 2" xfId="32642" xr:uid="{00000000-0005-0000-0000-0000C4B80000}"/>
    <cellStyle name="Normal 5 4 3 9 4" xfId="24895" xr:uid="{00000000-0005-0000-0000-00008B5A0000}"/>
    <cellStyle name="Normal 5 4 3 9 4 2" xfId="47320" xr:uid="{00000000-0005-0000-0000-0000C5B80000}"/>
    <cellStyle name="Normal 5 4 3 9 5" xfId="24896" xr:uid="{00000000-0005-0000-0000-00008C5A0000}"/>
    <cellStyle name="Normal 5 4 3 9 5 2" xfId="47321" xr:uid="{00000000-0005-0000-0000-0000C6B80000}"/>
    <cellStyle name="Normal 5 4 3 9 6" xfId="29038" xr:uid="{00000000-0005-0000-0000-0000BFB80000}"/>
    <cellStyle name="Normal 5 4 4" xfId="4027" xr:uid="{00000000-0005-0000-0000-00008D5A0000}"/>
    <cellStyle name="Normal 5 4 4 10" xfId="24897" xr:uid="{00000000-0005-0000-0000-00008E5A0000}"/>
    <cellStyle name="Normal 5 4 4 10 2" xfId="24898" xr:uid="{00000000-0005-0000-0000-00008F5A0000}"/>
    <cellStyle name="Normal 5 4 4 10 2 2" xfId="47323" xr:uid="{00000000-0005-0000-0000-0000C8B80000}"/>
    <cellStyle name="Normal 5 4 4 10 3" xfId="24899" xr:uid="{00000000-0005-0000-0000-0000905A0000}"/>
    <cellStyle name="Normal 5 4 4 10 3 2" xfId="47324" xr:uid="{00000000-0005-0000-0000-0000C9B80000}"/>
    <cellStyle name="Normal 5 4 4 10 4" xfId="24900" xr:uid="{00000000-0005-0000-0000-0000915A0000}"/>
    <cellStyle name="Normal 5 4 4 10 4 2" xfId="47325" xr:uid="{00000000-0005-0000-0000-0000CAB80000}"/>
    <cellStyle name="Normal 5 4 4 10 5" xfId="47322" xr:uid="{00000000-0005-0000-0000-0000C7B80000}"/>
    <cellStyle name="Normal 5 4 4 11" xfId="24901" xr:uid="{00000000-0005-0000-0000-0000925A0000}"/>
    <cellStyle name="Normal 5 4 4 11 2" xfId="47326" xr:uid="{00000000-0005-0000-0000-0000CBB80000}"/>
    <cellStyle name="Normal 5 4 4 12" xfId="24902" xr:uid="{00000000-0005-0000-0000-0000935A0000}"/>
    <cellStyle name="Normal 5 4 4 12 2" xfId="47327" xr:uid="{00000000-0005-0000-0000-0000CCB80000}"/>
    <cellStyle name="Normal 5 4 4 13" xfId="24903" xr:uid="{00000000-0005-0000-0000-0000945A0000}"/>
    <cellStyle name="Normal 5 4 4 13 2" xfId="47328" xr:uid="{00000000-0005-0000-0000-0000CDB80000}"/>
    <cellStyle name="Normal 5 4 4 2" xfId="4028" xr:uid="{00000000-0005-0000-0000-0000955A0000}"/>
    <cellStyle name="Normal 5 4 4 2 10" xfId="24904" xr:uid="{00000000-0005-0000-0000-0000965A0000}"/>
    <cellStyle name="Normal 5 4 4 2 10 2" xfId="47329" xr:uid="{00000000-0005-0000-0000-0000CEB80000}"/>
    <cellStyle name="Normal 5 4 4 2 2" xfId="4029" xr:uid="{00000000-0005-0000-0000-0000975A0000}"/>
    <cellStyle name="Normal 5 4 4 2 2 2" xfId="4030" xr:uid="{00000000-0005-0000-0000-0000985A0000}"/>
    <cellStyle name="Normal 5 4 4 2 2 2 2" xfId="7403" xr:uid="{00000000-0005-0000-0000-0000995A0000}"/>
    <cellStyle name="Normal 5 4 4 2 2 2 2 2" xfId="24905" xr:uid="{00000000-0005-0000-0000-00009A5A0000}"/>
    <cellStyle name="Normal 5 4 4 2 2 2 2 2 2" xfId="47330" xr:uid="{00000000-0005-0000-0000-0000CFB80000}"/>
    <cellStyle name="Normal 5 4 4 2 2 2 2 3" xfId="24906" xr:uid="{00000000-0005-0000-0000-00009B5A0000}"/>
    <cellStyle name="Normal 5 4 4 2 2 2 2 3 2" xfId="47331" xr:uid="{00000000-0005-0000-0000-0000D0B80000}"/>
    <cellStyle name="Normal 5 4 4 2 2 2 2 4" xfId="24907" xr:uid="{00000000-0005-0000-0000-00009C5A0000}"/>
    <cellStyle name="Normal 5 4 4 2 2 2 2 4 2" xfId="47332" xr:uid="{00000000-0005-0000-0000-0000D1B80000}"/>
    <cellStyle name="Normal 5 4 4 2 2 2 3" xfId="24908" xr:uid="{00000000-0005-0000-0000-00009D5A0000}"/>
    <cellStyle name="Normal 5 4 4 2 2 2 3 2" xfId="47333" xr:uid="{00000000-0005-0000-0000-0000D2B80000}"/>
    <cellStyle name="Normal 5 4 4 2 2 2 4" xfId="24909" xr:uid="{00000000-0005-0000-0000-00009E5A0000}"/>
    <cellStyle name="Normal 5 4 4 2 2 2 4 2" xfId="47334" xr:uid="{00000000-0005-0000-0000-0000D3B80000}"/>
    <cellStyle name="Normal 5 4 4 2 2 2 5" xfId="24910" xr:uid="{00000000-0005-0000-0000-00009F5A0000}"/>
    <cellStyle name="Normal 5 4 4 2 2 2 5 2" xfId="47335" xr:uid="{00000000-0005-0000-0000-0000D4B80000}"/>
    <cellStyle name="Normal 5 4 4 2 2 3" xfId="7402" xr:uid="{00000000-0005-0000-0000-0000A05A0000}"/>
    <cellStyle name="Normal 5 4 4 2 2 3 2" xfId="24911" xr:uid="{00000000-0005-0000-0000-0000A15A0000}"/>
    <cellStyle name="Normal 5 4 4 2 2 3 2 2" xfId="47336" xr:uid="{00000000-0005-0000-0000-0000D5B80000}"/>
    <cellStyle name="Normal 5 4 4 2 2 3 3" xfId="24912" xr:uid="{00000000-0005-0000-0000-0000A25A0000}"/>
    <cellStyle name="Normal 5 4 4 2 2 3 3 2" xfId="47337" xr:uid="{00000000-0005-0000-0000-0000D6B80000}"/>
    <cellStyle name="Normal 5 4 4 2 2 3 4" xfId="24913" xr:uid="{00000000-0005-0000-0000-0000A35A0000}"/>
    <cellStyle name="Normal 5 4 4 2 2 3 4 2" xfId="47338" xr:uid="{00000000-0005-0000-0000-0000D7B80000}"/>
    <cellStyle name="Normal 5 4 4 2 2 4" xfId="24914" xr:uid="{00000000-0005-0000-0000-0000A45A0000}"/>
    <cellStyle name="Normal 5 4 4 2 2 4 2" xfId="24915" xr:uid="{00000000-0005-0000-0000-0000A55A0000}"/>
    <cellStyle name="Normal 5 4 4 2 2 4 2 2" xfId="47340" xr:uid="{00000000-0005-0000-0000-0000D9B80000}"/>
    <cellStyle name="Normal 5 4 4 2 2 4 3" xfId="24916" xr:uid="{00000000-0005-0000-0000-0000A65A0000}"/>
    <cellStyle name="Normal 5 4 4 2 2 4 3 2" xfId="47341" xr:uid="{00000000-0005-0000-0000-0000DAB80000}"/>
    <cellStyle name="Normal 5 4 4 2 2 4 4" xfId="24917" xr:uid="{00000000-0005-0000-0000-0000A75A0000}"/>
    <cellStyle name="Normal 5 4 4 2 2 4 4 2" xfId="47342" xr:uid="{00000000-0005-0000-0000-0000DBB80000}"/>
    <cellStyle name="Normal 5 4 4 2 2 4 5" xfId="47339" xr:uid="{00000000-0005-0000-0000-0000D8B80000}"/>
    <cellStyle name="Normal 5 4 4 2 2 5" xfId="24918" xr:uid="{00000000-0005-0000-0000-0000A85A0000}"/>
    <cellStyle name="Normal 5 4 4 2 2 5 2" xfId="47343" xr:uid="{00000000-0005-0000-0000-0000DCB80000}"/>
    <cellStyle name="Normal 5 4 4 2 2 6" xfId="24919" xr:uid="{00000000-0005-0000-0000-0000A95A0000}"/>
    <cellStyle name="Normal 5 4 4 2 2 6 2" xfId="47344" xr:uid="{00000000-0005-0000-0000-0000DDB80000}"/>
    <cellStyle name="Normal 5 4 4 2 2 7" xfId="24920" xr:uid="{00000000-0005-0000-0000-0000AA5A0000}"/>
    <cellStyle name="Normal 5 4 4 2 2 7 2" xfId="47345" xr:uid="{00000000-0005-0000-0000-0000DEB80000}"/>
    <cellStyle name="Normal 5 4 4 2 3" xfId="4031" xr:uid="{00000000-0005-0000-0000-0000AB5A0000}"/>
    <cellStyle name="Normal 5 4 4 2 3 2" xfId="4032" xr:uid="{00000000-0005-0000-0000-0000AC5A0000}"/>
    <cellStyle name="Normal 5 4 4 2 3 2 2" xfId="7405" xr:uid="{00000000-0005-0000-0000-0000AD5A0000}"/>
    <cellStyle name="Normal 5 4 4 2 3 2 2 2" xfId="24921" xr:uid="{00000000-0005-0000-0000-0000AE5A0000}"/>
    <cellStyle name="Normal 5 4 4 2 3 2 2 2 2" xfId="47346" xr:uid="{00000000-0005-0000-0000-0000DFB80000}"/>
    <cellStyle name="Normal 5 4 4 2 3 2 2 3" xfId="24922" xr:uid="{00000000-0005-0000-0000-0000AF5A0000}"/>
    <cellStyle name="Normal 5 4 4 2 3 2 2 3 2" xfId="47347" xr:uid="{00000000-0005-0000-0000-0000E0B80000}"/>
    <cellStyle name="Normal 5 4 4 2 3 2 2 4" xfId="24923" xr:uid="{00000000-0005-0000-0000-0000B05A0000}"/>
    <cellStyle name="Normal 5 4 4 2 3 2 2 4 2" xfId="47348" xr:uid="{00000000-0005-0000-0000-0000E1B80000}"/>
    <cellStyle name="Normal 5 4 4 2 3 2 3" xfId="24924" xr:uid="{00000000-0005-0000-0000-0000B15A0000}"/>
    <cellStyle name="Normal 5 4 4 2 3 2 3 2" xfId="47349" xr:uid="{00000000-0005-0000-0000-0000E2B80000}"/>
    <cellStyle name="Normal 5 4 4 2 3 2 4" xfId="24925" xr:uid="{00000000-0005-0000-0000-0000B25A0000}"/>
    <cellStyle name="Normal 5 4 4 2 3 2 4 2" xfId="47350" xr:uid="{00000000-0005-0000-0000-0000E3B80000}"/>
    <cellStyle name="Normal 5 4 4 2 3 2 5" xfId="24926" xr:uid="{00000000-0005-0000-0000-0000B35A0000}"/>
    <cellStyle name="Normal 5 4 4 2 3 2 5 2" xfId="47351" xr:uid="{00000000-0005-0000-0000-0000E4B80000}"/>
    <cellStyle name="Normal 5 4 4 2 3 3" xfId="7404" xr:uid="{00000000-0005-0000-0000-0000B45A0000}"/>
    <cellStyle name="Normal 5 4 4 2 3 3 2" xfId="24927" xr:uid="{00000000-0005-0000-0000-0000B55A0000}"/>
    <cellStyle name="Normal 5 4 4 2 3 3 2 2" xfId="47352" xr:uid="{00000000-0005-0000-0000-0000E5B80000}"/>
    <cellStyle name="Normal 5 4 4 2 3 3 3" xfId="24928" xr:uid="{00000000-0005-0000-0000-0000B65A0000}"/>
    <cellStyle name="Normal 5 4 4 2 3 3 3 2" xfId="47353" xr:uid="{00000000-0005-0000-0000-0000E6B80000}"/>
    <cellStyle name="Normal 5 4 4 2 3 3 4" xfId="24929" xr:uid="{00000000-0005-0000-0000-0000B75A0000}"/>
    <cellStyle name="Normal 5 4 4 2 3 3 4 2" xfId="47354" xr:uid="{00000000-0005-0000-0000-0000E7B80000}"/>
    <cellStyle name="Normal 5 4 4 2 3 4" xfId="24930" xr:uid="{00000000-0005-0000-0000-0000B85A0000}"/>
    <cellStyle name="Normal 5 4 4 2 3 4 2" xfId="47355" xr:uid="{00000000-0005-0000-0000-0000E8B80000}"/>
    <cellStyle name="Normal 5 4 4 2 3 5" xfId="24931" xr:uid="{00000000-0005-0000-0000-0000B95A0000}"/>
    <cellStyle name="Normal 5 4 4 2 3 5 2" xfId="47356" xr:uid="{00000000-0005-0000-0000-0000E9B80000}"/>
    <cellStyle name="Normal 5 4 4 2 3 6" xfId="24932" xr:uid="{00000000-0005-0000-0000-0000BA5A0000}"/>
    <cellStyle name="Normal 5 4 4 2 3 6 2" xfId="47357" xr:uid="{00000000-0005-0000-0000-0000EAB80000}"/>
    <cellStyle name="Normal 5 4 4 2 4" xfId="4033" xr:uid="{00000000-0005-0000-0000-0000BB5A0000}"/>
    <cellStyle name="Normal 5 4 4 2 4 2" xfId="7406" xr:uid="{00000000-0005-0000-0000-0000BC5A0000}"/>
    <cellStyle name="Normal 5 4 4 2 4 2 2" xfId="24933" xr:uid="{00000000-0005-0000-0000-0000BD5A0000}"/>
    <cellStyle name="Normal 5 4 4 2 4 2 2 2" xfId="47358" xr:uid="{00000000-0005-0000-0000-0000EBB80000}"/>
    <cellStyle name="Normal 5 4 4 2 4 2 3" xfId="24934" xr:uid="{00000000-0005-0000-0000-0000BE5A0000}"/>
    <cellStyle name="Normal 5 4 4 2 4 2 3 2" xfId="47359" xr:uid="{00000000-0005-0000-0000-0000ECB80000}"/>
    <cellStyle name="Normal 5 4 4 2 4 2 4" xfId="24935" xr:uid="{00000000-0005-0000-0000-0000BF5A0000}"/>
    <cellStyle name="Normal 5 4 4 2 4 2 4 2" xfId="47360" xr:uid="{00000000-0005-0000-0000-0000EDB80000}"/>
    <cellStyle name="Normal 5 4 4 2 4 3" xfId="24936" xr:uid="{00000000-0005-0000-0000-0000C05A0000}"/>
    <cellStyle name="Normal 5 4 4 2 4 3 2" xfId="47361" xr:uid="{00000000-0005-0000-0000-0000EEB80000}"/>
    <cellStyle name="Normal 5 4 4 2 4 4" xfId="24937" xr:uid="{00000000-0005-0000-0000-0000C15A0000}"/>
    <cellStyle name="Normal 5 4 4 2 4 4 2" xfId="47362" xr:uid="{00000000-0005-0000-0000-0000EFB80000}"/>
    <cellStyle name="Normal 5 4 4 2 4 5" xfId="24938" xr:uid="{00000000-0005-0000-0000-0000C25A0000}"/>
    <cellStyle name="Normal 5 4 4 2 4 5 2" xfId="47363" xr:uid="{00000000-0005-0000-0000-0000F0B80000}"/>
    <cellStyle name="Normal 5 4 4 2 5" xfId="4034" xr:uid="{00000000-0005-0000-0000-0000C35A0000}"/>
    <cellStyle name="Normal 5 4 4 2 5 2" xfId="7407" xr:uid="{00000000-0005-0000-0000-0000C45A0000}"/>
    <cellStyle name="Normal 5 4 4 2 5 2 2" xfId="24939" xr:uid="{00000000-0005-0000-0000-0000C55A0000}"/>
    <cellStyle name="Normal 5 4 4 2 5 2 2 2" xfId="47364" xr:uid="{00000000-0005-0000-0000-0000F1B80000}"/>
    <cellStyle name="Normal 5 4 4 2 5 2 3" xfId="24940" xr:uid="{00000000-0005-0000-0000-0000C65A0000}"/>
    <cellStyle name="Normal 5 4 4 2 5 2 3 2" xfId="47365" xr:uid="{00000000-0005-0000-0000-0000F2B80000}"/>
    <cellStyle name="Normal 5 4 4 2 5 2 4" xfId="24941" xr:uid="{00000000-0005-0000-0000-0000C75A0000}"/>
    <cellStyle name="Normal 5 4 4 2 5 2 4 2" xfId="47366" xr:uid="{00000000-0005-0000-0000-0000F3B80000}"/>
    <cellStyle name="Normal 5 4 4 2 5 3" xfId="24942" xr:uid="{00000000-0005-0000-0000-0000C85A0000}"/>
    <cellStyle name="Normal 5 4 4 2 5 3 2" xfId="47367" xr:uid="{00000000-0005-0000-0000-0000F4B80000}"/>
    <cellStyle name="Normal 5 4 4 2 5 4" xfId="24943" xr:uid="{00000000-0005-0000-0000-0000C95A0000}"/>
    <cellStyle name="Normal 5 4 4 2 5 4 2" xfId="47368" xr:uid="{00000000-0005-0000-0000-0000F5B80000}"/>
    <cellStyle name="Normal 5 4 4 2 5 5" xfId="24944" xr:uid="{00000000-0005-0000-0000-0000CA5A0000}"/>
    <cellStyle name="Normal 5 4 4 2 5 5 2" xfId="47369" xr:uid="{00000000-0005-0000-0000-0000F6B80000}"/>
    <cellStyle name="Normal 5 4 4 2 6" xfId="7401" xr:uid="{00000000-0005-0000-0000-0000CB5A0000}"/>
    <cellStyle name="Normal 5 4 4 2 6 2" xfId="24945" xr:uid="{00000000-0005-0000-0000-0000CC5A0000}"/>
    <cellStyle name="Normal 5 4 4 2 6 2 2" xfId="47370" xr:uid="{00000000-0005-0000-0000-0000F7B80000}"/>
    <cellStyle name="Normal 5 4 4 2 6 3" xfId="24946" xr:uid="{00000000-0005-0000-0000-0000CD5A0000}"/>
    <cellStyle name="Normal 5 4 4 2 6 3 2" xfId="47371" xr:uid="{00000000-0005-0000-0000-0000F8B80000}"/>
    <cellStyle name="Normal 5 4 4 2 6 4" xfId="24947" xr:uid="{00000000-0005-0000-0000-0000CE5A0000}"/>
    <cellStyle name="Normal 5 4 4 2 6 4 2" xfId="47372" xr:uid="{00000000-0005-0000-0000-0000F9B80000}"/>
    <cellStyle name="Normal 5 4 4 2 7" xfId="24948" xr:uid="{00000000-0005-0000-0000-0000CF5A0000}"/>
    <cellStyle name="Normal 5 4 4 2 7 2" xfId="24949" xr:uid="{00000000-0005-0000-0000-0000D05A0000}"/>
    <cellStyle name="Normal 5 4 4 2 7 2 2" xfId="47374" xr:uid="{00000000-0005-0000-0000-0000FBB80000}"/>
    <cellStyle name="Normal 5 4 4 2 7 3" xfId="24950" xr:uid="{00000000-0005-0000-0000-0000D15A0000}"/>
    <cellStyle name="Normal 5 4 4 2 7 3 2" xfId="47375" xr:uid="{00000000-0005-0000-0000-0000FCB80000}"/>
    <cellStyle name="Normal 5 4 4 2 7 4" xfId="24951" xr:uid="{00000000-0005-0000-0000-0000D25A0000}"/>
    <cellStyle name="Normal 5 4 4 2 7 4 2" xfId="47376" xr:uid="{00000000-0005-0000-0000-0000FDB80000}"/>
    <cellStyle name="Normal 5 4 4 2 7 5" xfId="47373" xr:uid="{00000000-0005-0000-0000-0000FAB80000}"/>
    <cellStyle name="Normal 5 4 4 2 8" xfId="24952" xr:uid="{00000000-0005-0000-0000-0000D35A0000}"/>
    <cellStyle name="Normal 5 4 4 2 8 2" xfId="47377" xr:uid="{00000000-0005-0000-0000-0000FEB80000}"/>
    <cellStyle name="Normal 5 4 4 2 9" xfId="24953" xr:uid="{00000000-0005-0000-0000-0000D45A0000}"/>
    <cellStyle name="Normal 5 4 4 2 9 2" xfId="47378" xr:uid="{00000000-0005-0000-0000-0000FFB80000}"/>
    <cellStyle name="Normal 5 4 4 3" xfId="4035" xr:uid="{00000000-0005-0000-0000-0000D55A0000}"/>
    <cellStyle name="Normal 5 4 4 3 2" xfId="4036" xr:uid="{00000000-0005-0000-0000-0000D65A0000}"/>
    <cellStyle name="Normal 5 4 4 3 2 2" xfId="7409" xr:uid="{00000000-0005-0000-0000-0000D75A0000}"/>
    <cellStyle name="Normal 5 4 4 3 2 2 2" xfId="24954" xr:uid="{00000000-0005-0000-0000-0000D85A0000}"/>
    <cellStyle name="Normal 5 4 4 3 2 2 2 2" xfId="47379" xr:uid="{00000000-0005-0000-0000-000000B90000}"/>
    <cellStyle name="Normal 5 4 4 3 2 2 3" xfId="24955" xr:uid="{00000000-0005-0000-0000-0000D95A0000}"/>
    <cellStyle name="Normal 5 4 4 3 2 2 3 2" xfId="47380" xr:uid="{00000000-0005-0000-0000-000001B90000}"/>
    <cellStyle name="Normal 5 4 4 3 2 2 4" xfId="24956" xr:uid="{00000000-0005-0000-0000-0000DA5A0000}"/>
    <cellStyle name="Normal 5 4 4 3 2 2 4 2" xfId="47381" xr:uid="{00000000-0005-0000-0000-000002B90000}"/>
    <cellStyle name="Normal 5 4 4 3 2 3" xfId="24957" xr:uid="{00000000-0005-0000-0000-0000DB5A0000}"/>
    <cellStyle name="Normal 5 4 4 3 2 3 2" xfId="24958" xr:uid="{00000000-0005-0000-0000-0000DC5A0000}"/>
    <cellStyle name="Normal 5 4 4 3 2 3 2 2" xfId="47383" xr:uid="{00000000-0005-0000-0000-000004B90000}"/>
    <cellStyle name="Normal 5 4 4 3 2 3 3" xfId="24959" xr:uid="{00000000-0005-0000-0000-0000DD5A0000}"/>
    <cellStyle name="Normal 5 4 4 3 2 3 3 2" xfId="47384" xr:uid="{00000000-0005-0000-0000-000005B90000}"/>
    <cellStyle name="Normal 5 4 4 3 2 3 4" xfId="24960" xr:uid="{00000000-0005-0000-0000-0000DE5A0000}"/>
    <cellStyle name="Normal 5 4 4 3 2 3 4 2" xfId="47385" xr:uid="{00000000-0005-0000-0000-000006B90000}"/>
    <cellStyle name="Normal 5 4 4 3 2 3 5" xfId="47382" xr:uid="{00000000-0005-0000-0000-000003B90000}"/>
    <cellStyle name="Normal 5 4 4 3 2 4" xfId="24961" xr:uid="{00000000-0005-0000-0000-0000DF5A0000}"/>
    <cellStyle name="Normal 5 4 4 3 2 4 2" xfId="47386" xr:uid="{00000000-0005-0000-0000-000007B90000}"/>
    <cellStyle name="Normal 5 4 4 3 2 5" xfId="24962" xr:uid="{00000000-0005-0000-0000-0000E05A0000}"/>
    <cellStyle name="Normal 5 4 4 3 2 5 2" xfId="47387" xr:uid="{00000000-0005-0000-0000-000008B90000}"/>
    <cellStyle name="Normal 5 4 4 3 2 6" xfId="24963" xr:uid="{00000000-0005-0000-0000-0000E15A0000}"/>
    <cellStyle name="Normal 5 4 4 3 2 6 2" xfId="47388" xr:uid="{00000000-0005-0000-0000-000009B90000}"/>
    <cellStyle name="Normal 5 4 4 3 3" xfId="7408" xr:uid="{00000000-0005-0000-0000-0000E25A0000}"/>
    <cellStyle name="Normal 5 4 4 3 3 2" xfId="24964" xr:uid="{00000000-0005-0000-0000-0000E35A0000}"/>
    <cellStyle name="Normal 5 4 4 3 3 2 2" xfId="47389" xr:uid="{00000000-0005-0000-0000-00000AB90000}"/>
    <cellStyle name="Normal 5 4 4 3 3 3" xfId="24965" xr:uid="{00000000-0005-0000-0000-0000E45A0000}"/>
    <cellStyle name="Normal 5 4 4 3 3 3 2" xfId="47390" xr:uid="{00000000-0005-0000-0000-00000BB90000}"/>
    <cellStyle name="Normal 5 4 4 3 3 4" xfId="24966" xr:uid="{00000000-0005-0000-0000-0000E55A0000}"/>
    <cellStyle name="Normal 5 4 4 3 3 4 2" xfId="47391" xr:uid="{00000000-0005-0000-0000-00000CB90000}"/>
    <cellStyle name="Normal 5 4 4 3 4" xfId="24967" xr:uid="{00000000-0005-0000-0000-0000E65A0000}"/>
    <cellStyle name="Normal 5 4 4 3 4 2" xfId="24968" xr:uid="{00000000-0005-0000-0000-0000E75A0000}"/>
    <cellStyle name="Normal 5 4 4 3 4 2 2" xfId="47393" xr:uid="{00000000-0005-0000-0000-00000EB90000}"/>
    <cellStyle name="Normal 5 4 4 3 4 3" xfId="24969" xr:uid="{00000000-0005-0000-0000-0000E85A0000}"/>
    <cellStyle name="Normal 5 4 4 3 4 3 2" xfId="47394" xr:uid="{00000000-0005-0000-0000-00000FB90000}"/>
    <cellStyle name="Normal 5 4 4 3 4 4" xfId="24970" xr:uid="{00000000-0005-0000-0000-0000E95A0000}"/>
    <cellStyle name="Normal 5 4 4 3 4 4 2" xfId="47395" xr:uid="{00000000-0005-0000-0000-000010B90000}"/>
    <cellStyle name="Normal 5 4 4 3 4 5" xfId="47392" xr:uid="{00000000-0005-0000-0000-00000DB90000}"/>
    <cellStyle name="Normal 5 4 4 3 5" xfId="24971" xr:uid="{00000000-0005-0000-0000-0000EA5A0000}"/>
    <cellStyle name="Normal 5 4 4 3 5 2" xfId="47396" xr:uid="{00000000-0005-0000-0000-000011B90000}"/>
    <cellStyle name="Normal 5 4 4 3 6" xfId="24972" xr:uid="{00000000-0005-0000-0000-0000EB5A0000}"/>
    <cellStyle name="Normal 5 4 4 3 6 2" xfId="47397" xr:uid="{00000000-0005-0000-0000-000012B90000}"/>
    <cellStyle name="Normal 5 4 4 3 7" xfId="24973" xr:uid="{00000000-0005-0000-0000-0000EC5A0000}"/>
    <cellStyle name="Normal 5 4 4 3 7 2" xfId="47398" xr:uid="{00000000-0005-0000-0000-000013B90000}"/>
    <cellStyle name="Normal 5 4 4 4" xfId="4037" xr:uid="{00000000-0005-0000-0000-0000ED5A0000}"/>
    <cellStyle name="Normal 5 4 4 4 2" xfId="4038" xr:uid="{00000000-0005-0000-0000-0000EE5A0000}"/>
    <cellStyle name="Normal 5 4 4 4 2 2" xfId="7411" xr:uid="{00000000-0005-0000-0000-0000EF5A0000}"/>
    <cellStyle name="Normal 5 4 4 4 2 2 2" xfId="24974" xr:uid="{00000000-0005-0000-0000-0000F05A0000}"/>
    <cellStyle name="Normal 5 4 4 4 2 2 2 2" xfId="47399" xr:uid="{00000000-0005-0000-0000-000014B90000}"/>
    <cellStyle name="Normal 5 4 4 4 2 2 3" xfId="24975" xr:uid="{00000000-0005-0000-0000-0000F15A0000}"/>
    <cellStyle name="Normal 5 4 4 4 2 2 3 2" xfId="47400" xr:uid="{00000000-0005-0000-0000-000015B90000}"/>
    <cellStyle name="Normal 5 4 4 4 2 2 4" xfId="24976" xr:uid="{00000000-0005-0000-0000-0000F25A0000}"/>
    <cellStyle name="Normal 5 4 4 4 2 2 4 2" xfId="47401" xr:uid="{00000000-0005-0000-0000-000016B90000}"/>
    <cellStyle name="Normal 5 4 4 4 2 3" xfId="24977" xr:uid="{00000000-0005-0000-0000-0000F35A0000}"/>
    <cellStyle name="Normal 5 4 4 4 2 3 2" xfId="24978" xr:uid="{00000000-0005-0000-0000-0000F45A0000}"/>
    <cellStyle name="Normal 5 4 4 4 2 3 2 2" xfId="47403" xr:uid="{00000000-0005-0000-0000-000018B90000}"/>
    <cellStyle name="Normal 5 4 4 4 2 3 3" xfId="24979" xr:uid="{00000000-0005-0000-0000-0000F55A0000}"/>
    <cellStyle name="Normal 5 4 4 4 2 3 3 2" xfId="47404" xr:uid="{00000000-0005-0000-0000-000019B90000}"/>
    <cellStyle name="Normal 5 4 4 4 2 3 4" xfId="24980" xr:uid="{00000000-0005-0000-0000-0000F65A0000}"/>
    <cellStyle name="Normal 5 4 4 4 2 3 4 2" xfId="47405" xr:uid="{00000000-0005-0000-0000-00001AB90000}"/>
    <cellStyle name="Normal 5 4 4 4 2 3 5" xfId="47402" xr:uid="{00000000-0005-0000-0000-000017B90000}"/>
    <cellStyle name="Normal 5 4 4 4 2 4" xfId="24981" xr:uid="{00000000-0005-0000-0000-0000F75A0000}"/>
    <cellStyle name="Normal 5 4 4 4 2 4 2" xfId="47406" xr:uid="{00000000-0005-0000-0000-00001BB90000}"/>
    <cellStyle name="Normal 5 4 4 4 2 5" xfId="24982" xr:uid="{00000000-0005-0000-0000-0000F85A0000}"/>
    <cellStyle name="Normal 5 4 4 4 2 5 2" xfId="47407" xr:uid="{00000000-0005-0000-0000-00001CB90000}"/>
    <cellStyle name="Normal 5 4 4 4 2 6" xfId="24983" xr:uid="{00000000-0005-0000-0000-0000F95A0000}"/>
    <cellStyle name="Normal 5 4 4 4 2 6 2" xfId="47408" xr:uid="{00000000-0005-0000-0000-00001DB90000}"/>
    <cellStyle name="Normal 5 4 4 4 3" xfId="7410" xr:uid="{00000000-0005-0000-0000-0000FA5A0000}"/>
    <cellStyle name="Normal 5 4 4 4 3 2" xfId="24984" xr:uid="{00000000-0005-0000-0000-0000FB5A0000}"/>
    <cellStyle name="Normal 5 4 4 4 3 2 2" xfId="47409" xr:uid="{00000000-0005-0000-0000-00001EB90000}"/>
    <cellStyle name="Normal 5 4 4 4 3 3" xfId="24985" xr:uid="{00000000-0005-0000-0000-0000FC5A0000}"/>
    <cellStyle name="Normal 5 4 4 4 3 3 2" xfId="47410" xr:uid="{00000000-0005-0000-0000-00001FB90000}"/>
    <cellStyle name="Normal 5 4 4 4 3 4" xfId="24986" xr:uid="{00000000-0005-0000-0000-0000FD5A0000}"/>
    <cellStyle name="Normal 5 4 4 4 3 4 2" xfId="47411" xr:uid="{00000000-0005-0000-0000-000020B90000}"/>
    <cellStyle name="Normal 5 4 4 4 4" xfId="24987" xr:uid="{00000000-0005-0000-0000-0000FE5A0000}"/>
    <cellStyle name="Normal 5 4 4 4 4 2" xfId="24988" xr:uid="{00000000-0005-0000-0000-0000FF5A0000}"/>
    <cellStyle name="Normal 5 4 4 4 4 2 2" xfId="47413" xr:uid="{00000000-0005-0000-0000-000022B90000}"/>
    <cellStyle name="Normal 5 4 4 4 4 3" xfId="24989" xr:uid="{00000000-0005-0000-0000-0000005B0000}"/>
    <cellStyle name="Normal 5 4 4 4 4 3 2" xfId="47414" xr:uid="{00000000-0005-0000-0000-000023B90000}"/>
    <cellStyle name="Normal 5 4 4 4 4 4" xfId="24990" xr:uid="{00000000-0005-0000-0000-0000015B0000}"/>
    <cellStyle name="Normal 5 4 4 4 4 4 2" xfId="47415" xr:uid="{00000000-0005-0000-0000-000024B90000}"/>
    <cellStyle name="Normal 5 4 4 4 4 5" xfId="47412" xr:uid="{00000000-0005-0000-0000-000021B90000}"/>
    <cellStyle name="Normal 5 4 4 4 5" xfId="24991" xr:uid="{00000000-0005-0000-0000-0000025B0000}"/>
    <cellStyle name="Normal 5 4 4 4 5 2" xfId="47416" xr:uid="{00000000-0005-0000-0000-000025B90000}"/>
    <cellStyle name="Normal 5 4 4 4 6" xfId="24992" xr:uid="{00000000-0005-0000-0000-0000035B0000}"/>
    <cellStyle name="Normal 5 4 4 4 6 2" xfId="47417" xr:uid="{00000000-0005-0000-0000-000026B90000}"/>
    <cellStyle name="Normal 5 4 4 4 7" xfId="24993" xr:uid="{00000000-0005-0000-0000-0000045B0000}"/>
    <cellStyle name="Normal 5 4 4 4 7 2" xfId="47418" xr:uid="{00000000-0005-0000-0000-000027B90000}"/>
    <cellStyle name="Normal 5 4 4 5" xfId="4039" xr:uid="{00000000-0005-0000-0000-0000055B0000}"/>
    <cellStyle name="Normal 5 4 4 5 2" xfId="4040" xr:uid="{00000000-0005-0000-0000-0000065B0000}"/>
    <cellStyle name="Normal 5 4 4 5 2 2" xfId="7413" xr:uid="{00000000-0005-0000-0000-0000075B0000}"/>
    <cellStyle name="Normal 5 4 4 5 2 2 2" xfId="24994" xr:uid="{00000000-0005-0000-0000-0000085B0000}"/>
    <cellStyle name="Normal 5 4 4 5 2 2 2 2" xfId="47419" xr:uid="{00000000-0005-0000-0000-000028B90000}"/>
    <cellStyle name="Normal 5 4 4 5 2 2 3" xfId="24995" xr:uid="{00000000-0005-0000-0000-0000095B0000}"/>
    <cellStyle name="Normal 5 4 4 5 2 2 3 2" xfId="47420" xr:uid="{00000000-0005-0000-0000-000029B90000}"/>
    <cellStyle name="Normal 5 4 4 5 2 2 4" xfId="24996" xr:uid="{00000000-0005-0000-0000-00000A5B0000}"/>
    <cellStyle name="Normal 5 4 4 5 2 2 4 2" xfId="47421" xr:uid="{00000000-0005-0000-0000-00002AB90000}"/>
    <cellStyle name="Normal 5 4 4 5 2 3" xfId="24997" xr:uid="{00000000-0005-0000-0000-00000B5B0000}"/>
    <cellStyle name="Normal 5 4 4 5 2 3 2" xfId="47422" xr:uid="{00000000-0005-0000-0000-00002BB90000}"/>
    <cellStyle name="Normal 5 4 4 5 2 4" xfId="24998" xr:uid="{00000000-0005-0000-0000-00000C5B0000}"/>
    <cellStyle name="Normal 5 4 4 5 2 4 2" xfId="47423" xr:uid="{00000000-0005-0000-0000-00002CB90000}"/>
    <cellStyle name="Normal 5 4 4 5 2 5" xfId="24999" xr:uid="{00000000-0005-0000-0000-00000D5B0000}"/>
    <cellStyle name="Normal 5 4 4 5 2 5 2" xfId="47424" xr:uid="{00000000-0005-0000-0000-00002DB90000}"/>
    <cellStyle name="Normal 5 4 4 5 3" xfId="7412" xr:uid="{00000000-0005-0000-0000-00000E5B0000}"/>
    <cellStyle name="Normal 5 4 4 5 3 2" xfId="25000" xr:uid="{00000000-0005-0000-0000-00000F5B0000}"/>
    <cellStyle name="Normal 5 4 4 5 3 2 2" xfId="47425" xr:uid="{00000000-0005-0000-0000-00002EB90000}"/>
    <cellStyle name="Normal 5 4 4 5 3 3" xfId="25001" xr:uid="{00000000-0005-0000-0000-0000105B0000}"/>
    <cellStyle name="Normal 5 4 4 5 3 3 2" xfId="47426" xr:uid="{00000000-0005-0000-0000-00002FB90000}"/>
    <cellStyle name="Normal 5 4 4 5 3 4" xfId="25002" xr:uid="{00000000-0005-0000-0000-0000115B0000}"/>
    <cellStyle name="Normal 5 4 4 5 3 4 2" xfId="47427" xr:uid="{00000000-0005-0000-0000-000030B90000}"/>
    <cellStyle name="Normal 5 4 4 5 4" xfId="25003" xr:uid="{00000000-0005-0000-0000-0000125B0000}"/>
    <cellStyle name="Normal 5 4 4 5 4 2" xfId="25004" xr:uid="{00000000-0005-0000-0000-0000135B0000}"/>
    <cellStyle name="Normal 5 4 4 5 4 2 2" xfId="47429" xr:uid="{00000000-0005-0000-0000-000032B90000}"/>
    <cellStyle name="Normal 5 4 4 5 4 3" xfId="25005" xr:uid="{00000000-0005-0000-0000-0000145B0000}"/>
    <cellStyle name="Normal 5 4 4 5 4 3 2" xfId="47430" xr:uid="{00000000-0005-0000-0000-000033B90000}"/>
    <cellStyle name="Normal 5 4 4 5 4 4" xfId="25006" xr:uid="{00000000-0005-0000-0000-0000155B0000}"/>
    <cellStyle name="Normal 5 4 4 5 4 4 2" xfId="47431" xr:uid="{00000000-0005-0000-0000-000034B90000}"/>
    <cellStyle name="Normal 5 4 4 5 4 5" xfId="47428" xr:uid="{00000000-0005-0000-0000-000031B90000}"/>
    <cellStyle name="Normal 5 4 4 5 5" xfId="25007" xr:uid="{00000000-0005-0000-0000-0000165B0000}"/>
    <cellStyle name="Normal 5 4 4 5 5 2" xfId="47432" xr:uid="{00000000-0005-0000-0000-000035B90000}"/>
    <cellStyle name="Normal 5 4 4 5 6" xfId="25008" xr:uid="{00000000-0005-0000-0000-0000175B0000}"/>
    <cellStyle name="Normal 5 4 4 5 6 2" xfId="47433" xr:uid="{00000000-0005-0000-0000-000036B90000}"/>
    <cellStyle name="Normal 5 4 4 5 7" xfId="25009" xr:uid="{00000000-0005-0000-0000-0000185B0000}"/>
    <cellStyle name="Normal 5 4 4 5 7 2" xfId="47434" xr:uid="{00000000-0005-0000-0000-000037B90000}"/>
    <cellStyle name="Normal 5 4 4 6" xfId="4041" xr:uid="{00000000-0005-0000-0000-0000195B0000}"/>
    <cellStyle name="Normal 5 4 4 6 2" xfId="4042" xr:uid="{00000000-0005-0000-0000-00001A5B0000}"/>
    <cellStyle name="Normal 5 4 4 6 2 2" xfId="7415" xr:uid="{00000000-0005-0000-0000-00001B5B0000}"/>
    <cellStyle name="Normal 5 4 4 6 2 2 2" xfId="25010" xr:uid="{00000000-0005-0000-0000-00001C5B0000}"/>
    <cellStyle name="Normal 5 4 4 6 2 2 2 2" xfId="47435" xr:uid="{00000000-0005-0000-0000-000038B90000}"/>
    <cellStyle name="Normal 5 4 4 6 2 2 3" xfId="25011" xr:uid="{00000000-0005-0000-0000-00001D5B0000}"/>
    <cellStyle name="Normal 5 4 4 6 2 2 3 2" xfId="47436" xr:uid="{00000000-0005-0000-0000-000039B90000}"/>
    <cellStyle name="Normal 5 4 4 6 2 2 4" xfId="25012" xr:uid="{00000000-0005-0000-0000-00001E5B0000}"/>
    <cellStyle name="Normal 5 4 4 6 2 2 4 2" xfId="47437" xr:uid="{00000000-0005-0000-0000-00003AB90000}"/>
    <cellStyle name="Normal 5 4 4 6 2 3" xfId="25013" xr:uid="{00000000-0005-0000-0000-00001F5B0000}"/>
    <cellStyle name="Normal 5 4 4 6 2 3 2" xfId="47438" xr:uid="{00000000-0005-0000-0000-00003BB90000}"/>
    <cellStyle name="Normal 5 4 4 6 2 4" xfId="25014" xr:uid="{00000000-0005-0000-0000-0000205B0000}"/>
    <cellStyle name="Normal 5 4 4 6 2 4 2" xfId="47439" xr:uid="{00000000-0005-0000-0000-00003CB90000}"/>
    <cellStyle name="Normal 5 4 4 6 2 5" xfId="25015" xr:uid="{00000000-0005-0000-0000-0000215B0000}"/>
    <cellStyle name="Normal 5 4 4 6 2 5 2" xfId="47440" xr:uid="{00000000-0005-0000-0000-00003DB90000}"/>
    <cellStyle name="Normal 5 4 4 6 3" xfId="7414" xr:uid="{00000000-0005-0000-0000-0000225B0000}"/>
    <cellStyle name="Normal 5 4 4 6 3 2" xfId="25016" xr:uid="{00000000-0005-0000-0000-0000235B0000}"/>
    <cellStyle name="Normal 5 4 4 6 3 2 2" xfId="47441" xr:uid="{00000000-0005-0000-0000-00003EB90000}"/>
    <cellStyle name="Normal 5 4 4 6 3 3" xfId="25017" xr:uid="{00000000-0005-0000-0000-0000245B0000}"/>
    <cellStyle name="Normal 5 4 4 6 3 3 2" xfId="47442" xr:uid="{00000000-0005-0000-0000-00003FB90000}"/>
    <cellStyle name="Normal 5 4 4 6 3 4" xfId="25018" xr:uid="{00000000-0005-0000-0000-0000255B0000}"/>
    <cellStyle name="Normal 5 4 4 6 3 4 2" xfId="47443" xr:uid="{00000000-0005-0000-0000-000040B90000}"/>
    <cellStyle name="Normal 5 4 4 6 4" xfId="25019" xr:uid="{00000000-0005-0000-0000-0000265B0000}"/>
    <cellStyle name="Normal 5 4 4 6 4 2" xfId="47444" xr:uid="{00000000-0005-0000-0000-000041B90000}"/>
    <cellStyle name="Normal 5 4 4 6 5" xfId="25020" xr:uid="{00000000-0005-0000-0000-0000275B0000}"/>
    <cellStyle name="Normal 5 4 4 6 5 2" xfId="47445" xr:uid="{00000000-0005-0000-0000-000042B90000}"/>
    <cellStyle name="Normal 5 4 4 6 6" xfId="25021" xr:uid="{00000000-0005-0000-0000-0000285B0000}"/>
    <cellStyle name="Normal 5 4 4 6 6 2" xfId="47446" xr:uid="{00000000-0005-0000-0000-000043B90000}"/>
    <cellStyle name="Normal 5 4 4 7" xfId="4043" xr:uid="{00000000-0005-0000-0000-0000295B0000}"/>
    <cellStyle name="Normal 5 4 4 7 2" xfId="7416" xr:uid="{00000000-0005-0000-0000-00002A5B0000}"/>
    <cellStyle name="Normal 5 4 4 7 2 2" xfId="25022" xr:uid="{00000000-0005-0000-0000-00002B5B0000}"/>
    <cellStyle name="Normal 5 4 4 7 2 2 2" xfId="47447" xr:uid="{00000000-0005-0000-0000-000044B90000}"/>
    <cellStyle name="Normal 5 4 4 7 2 3" xfId="25023" xr:uid="{00000000-0005-0000-0000-00002C5B0000}"/>
    <cellStyle name="Normal 5 4 4 7 2 3 2" xfId="47448" xr:uid="{00000000-0005-0000-0000-000045B90000}"/>
    <cellStyle name="Normal 5 4 4 7 2 4" xfId="25024" xr:uid="{00000000-0005-0000-0000-00002D5B0000}"/>
    <cellStyle name="Normal 5 4 4 7 2 4 2" xfId="47449" xr:uid="{00000000-0005-0000-0000-000046B90000}"/>
    <cellStyle name="Normal 5 4 4 7 3" xfId="25025" xr:uid="{00000000-0005-0000-0000-00002E5B0000}"/>
    <cellStyle name="Normal 5 4 4 7 3 2" xfId="47450" xr:uid="{00000000-0005-0000-0000-000047B90000}"/>
    <cellStyle name="Normal 5 4 4 7 4" xfId="25026" xr:uid="{00000000-0005-0000-0000-00002F5B0000}"/>
    <cellStyle name="Normal 5 4 4 7 4 2" xfId="47451" xr:uid="{00000000-0005-0000-0000-000048B90000}"/>
    <cellStyle name="Normal 5 4 4 7 5" xfId="25027" xr:uid="{00000000-0005-0000-0000-0000305B0000}"/>
    <cellStyle name="Normal 5 4 4 7 5 2" xfId="47452" xr:uid="{00000000-0005-0000-0000-000049B90000}"/>
    <cellStyle name="Normal 5 4 4 8" xfId="4044" xr:uid="{00000000-0005-0000-0000-0000315B0000}"/>
    <cellStyle name="Normal 5 4 4 8 2" xfId="7417" xr:uid="{00000000-0005-0000-0000-0000325B0000}"/>
    <cellStyle name="Normal 5 4 4 8 2 2" xfId="25028" xr:uid="{00000000-0005-0000-0000-0000335B0000}"/>
    <cellStyle name="Normal 5 4 4 8 2 2 2" xfId="47453" xr:uid="{00000000-0005-0000-0000-00004AB90000}"/>
    <cellStyle name="Normal 5 4 4 8 2 3" xfId="25029" xr:uid="{00000000-0005-0000-0000-0000345B0000}"/>
    <cellStyle name="Normal 5 4 4 8 2 3 2" xfId="47454" xr:uid="{00000000-0005-0000-0000-00004BB90000}"/>
    <cellStyle name="Normal 5 4 4 8 2 4" xfId="25030" xr:uid="{00000000-0005-0000-0000-0000355B0000}"/>
    <cellStyle name="Normal 5 4 4 8 2 4 2" xfId="47455" xr:uid="{00000000-0005-0000-0000-00004CB90000}"/>
    <cellStyle name="Normal 5 4 4 8 3" xfId="25031" xr:uid="{00000000-0005-0000-0000-0000365B0000}"/>
    <cellStyle name="Normal 5 4 4 8 3 2" xfId="47456" xr:uid="{00000000-0005-0000-0000-00004DB90000}"/>
    <cellStyle name="Normal 5 4 4 8 4" xfId="25032" xr:uid="{00000000-0005-0000-0000-0000375B0000}"/>
    <cellStyle name="Normal 5 4 4 8 4 2" xfId="47457" xr:uid="{00000000-0005-0000-0000-00004EB90000}"/>
    <cellStyle name="Normal 5 4 4 8 5" xfId="25033" xr:uid="{00000000-0005-0000-0000-0000385B0000}"/>
    <cellStyle name="Normal 5 4 4 8 5 2" xfId="47458" xr:uid="{00000000-0005-0000-0000-00004FB90000}"/>
    <cellStyle name="Normal 5 4 4 9" xfId="7400" xr:uid="{00000000-0005-0000-0000-0000395B0000}"/>
    <cellStyle name="Normal 5 4 4 9 2" xfId="25034" xr:uid="{00000000-0005-0000-0000-00003A5B0000}"/>
    <cellStyle name="Normal 5 4 4 9 2 2" xfId="47459" xr:uid="{00000000-0005-0000-0000-000050B90000}"/>
    <cellStyle name="Normal 5 4 4 9 3" xfId="25035" xr:uid="{00000000-0005-0000-0000-00003B5B0000}"/>
    <cellStyle name="Normal 5 4 4 9 3 2" xfId="47460" xr:uid="{00000000-0005-0000-0000-000051B90000}"/>
    <cellStyle name="Normal 5 4 4 9 4" xfId="25036" xr:uid="{00000000-0005-0000-0000-00003C5B0000}"/>
    <cellStyle name="Normal 5 4 4 9 4 2" xfId="47461" xr:uid="{00000000-0005-0000-0000-000052B90000}"/>
    <cellStyle name="Normal 5 4 5" xfId="4045" xr:uid="{00000000-0005-0000-0000-00003D5B0000}"/>
    <cellStyle name="Normal 5 4 5 10" xfId="25037" xr:uid="{00000000-0005-0000-0000-00003E5B0000}"/>
    <cellStyle name="Normal 5 4 5 10 2" xfId="47462" xr:uid="{00000000-0005-0000-0000-000053B90000}"/>
    <cellStyle name="Normal 5 4 5 2" xfId="4046" xr:uid="{00000000-0005-0000-0000-00003F5B0000}"/>
    <cellStyle name="Normal 5 4 5 2 2" xfId="4047" xr:uid="{00000000-0005-0000-0000-0000405B0000}"/>
    <cellStyle name="Normal 5 4 5 2 2 2" xfId="7420" xr:uid="{00000000-0005-0000-0000-0000415B0000}"/>
    <cellStyle name="Normal 5 4 5 2 2 2 2" xfId="25038" xr:uid="{00000000-0005-0000-0000-0000425B0000}"/>
    <cellStyle name="Normal 5 4 5 2 2 2 2 2" xfId="47463" xr:uid="{00000000-0005-0000-0000-000054B90000}"/>
    <cellStyle name="Normal 5 4 5 2 2 2 3" xfId="25039" xr:uid="{00000000-0005-0000-0000-0000435B0000}"/>
    <cellStyle name="Normal 5 4 5 2 2 2 3 2" xfId="47464" xr:uid="{00000000-0005-0000-0000-000055B90000}"/>
    <cellStyle name="Normal 5 4 5 2 2 2 4" xfId="25040" xr:uid="{00000000-0005-0000-0000-0000445B0000}"/>
    <cellStyle name="Normal 5 4 5 2 2 2 4 2" xfId="47465" xr:uid="{00000000-0005-0000-0000-000056B90000}"/>
    <cellStyle name="Normal 5 4 5 2 2 3" xfId="25041" xr:uid="{00000000-0005-0000-0000-0000455B0000}"/>
    <cellStyle name="Normal 5 4 5 2 2 3 2" xfId="47466" xr:uid="{00000000-0005-0000-0000-000057B90000}"/>
    <cellStyle name="Normal 5 4 5 2 2 4" xfId="25042" xr:uid="{00000000-0005-0000-0000-0000465B0000}"/>
    <cellStyle name="Normal 5 4 5 2 2 4 2" xfId="47467" xr:uid="{00000000-0005-0000-0000-000058B90000}"/>
    <cellStyle name="Normal 5 4 5 2 2 5" xfId="25043" xr:uid="{00000000-0005-0000-0000-0000475B0000}"/>
    <cellStyle name="Normal 5 4 5 2 2 5 2" xfId="47468" xr:uid="{00000000-0005-0000-0000-000059B90000}"/>
    <cellStyle name="Normal 5 4 5 2 3" xfId="7419" xr:uid="{00000000-0005-0000-0000-0000485B0000}"/>
    <cellStyle name="Normal 5 4 5 2 3 2" xfId="25044" xr:uid="{00000000-0005-0000-0000-0000495B0000}"/>
    <cellStyle name="Normal 5 4 5 2 3 2 2" xfId="47469" xr:uid="{00000000-0005-0000-0000-00005AB90000}"/>
    <cellStyle name="Normal 5 4 5 2 3 3" xfId="25045" xr:uid="{00000000-0005-0000-0000-00004A5B0000}"/>
    <cellStyle name="Normal 5 4 5 2 3 3 2" xfId="47470" xr:uid="{00000000-0005-0000-0000-00005BB90000}"/>
    <cellStyle name="Normal 5 4 5 2 3 4" xfId="25046" xr:uid="{00000000-0005-0000-0000-00004B5B0000}"/>
    <cellStyle name="Normal 5 4 5 2 3 4 2" xfId="47471" xr:uid="{00000000-0005-0000-0000-00005CB90000}"/>
    <cellStyle name="Normal 5 4 5 2 4" xfId="25047" xr:uid="{00000000-0005-0000-0000-00004C5B0000}"/>
    <cellStyle name="Normal 5 4 5 2 4 2" xfId="25048" xr:uid="{00000000-0005-0000-0000-00004D5B0000}"/>
    <cellStyle name="Normal 5 4 5 2 4 2 2" xfId="47473" xr:uid="{00000000-0005-0000-0000-00005EB90000}"/>
    <cellStyle name="Normal 5 4 5 2 4 3" xfId="25049" xr:uid="{00000000-0005-0000-0000-00004E5B0000}"/>
    <cellStyle name="Normal 5 4 5 2 4 3 2" xfId="47474" xr:uid="{00000000-0005-0000-0000-00005FB90000}"/>
    <cellStyle name="Normal 5 4 5 2 4 4" xfId="25050" xr:uid="{00000000-0005-0000-0000-00004F5B0000}"/>
    <cellStyle name="Normal 5 4 5 2 4 4 2" xfId="47475" xr:uid="{00000000-0005-0000-0000-000060B90000}"/>
    <cellStyle name="Normal 5 4 5 2 4 5" xfId="47472" xr:uid="{00000000-0005-0000-0000-00005DB90000}"/>
    <cellStyle name="Normal 5 4 5 2 5" xfId="25051" xr:uid="{00000000-0005-0000-0000-0000505B0000}"/>
    <cellStyle name="Normal 5 4 5 2 5 2" xfId="47476" xr:uid="{00000000-0005-0000-0000-000061B90000}"/>
    <cellStyle name="Normal 5 4 5 2 6" xfId="25052" xr:uid="{00000000-0005-0000-0000-0000515B0000}"/>
    <cellStyle name="Normal 5 4 5 2 6 2" xfId="47477" xr:uid="{00000000-0005-0000-0000-000062B90000}"/>
    <cellStyle name="Normal 5 4 5 2 7" xfId="25053" xr:uid="{00000000-0005-0000-0000-0000525B0000}"/>
    <cellStyle name="Normal 5 4 5 2 7 2" xfId="47478" xr:uid="{00000000-0005-0000-0000-000063B90000}"/>
    <cellStyle name="Normal 5 4 5 3" xfId="4048" xr:uid="{00000000-0005-0000-0000-0000535B0000}"/>
    <cellStyle name="Normal 5 4 5 3 2" xfId="4049" xr:uid="{00000000-0005-0000-0000-0000545B0000}"/>
    <cellStyle name="Normal 5 4 5 3 2 2" xfId="7422" xr:uid="{00000000-0005-0000-0000-0000555B0000}"/>
    <cellStyle name="Normal 5 4 5 3 2 2 2" xfId="25054" xr:uid="{00000000-0005-0000-0000-0000565B0000}"/>
    <cellStyle name="Normal 5 4 5 3 2 2 2 2" xfId="47479" xr:uid="{00000000-0005-0000-0000-000064B90000}"/>
    <cellStyle name="Normal 5 4 5 3 2 2 3" xfId="25055" xr:uid="{00000000-0005-0000-0000-0000575B0000}"/>
    <cellStyle name="Normal 5 4 5 3 2 2 3 2" xfId="47480" xr:uid="{00000000-0005-0000-0000-000065B90000}"/>
    <cellStyle name="Normal 5 4 5 3 2 2 4" xfId="25056" xr:uid="{00000000-0005-0000-0000-0000585B0000}"/>
    <cellStyle name="Normal 5 4 5 3 2 2 4 2" xfId="47481" xr:uid="{00000000-0005-0000-0000-000066B90000}"/>
    <cellStyle name="Normal 5 4 5 3 2 3" xfId="25057" xr:uid="{00000000-0005-0000-0000-0000595B0000}"/>
    <cellStyle name="Normal 5 4 5 3 2 3 2" xfId="47482" xr:uid="{00000000-0005-0000-0000-000067B90000}"/>
    <cellStyle name="Normal 5 4 5 3 2 4" xfId="25058" xr:uid="{00000000-0005-0000-0000-00005A5B0000}"/>
    <cellStyle name="Normal 5 4 5 3 2 4 2" xfId="47483" xr:uid="{00000000-0005-0000-0000-000068B90000}"/>
    <cellStyle name="Normal 5 4 5 3 2 5" xfId="25059" xr:uid="{00000000-0005-0000-0000-00005B5B0000}"/>
    <cellStyle name="Normal 5 4 5 3 2 5 2" xfId="47484" xr:uid="{00000000-0005-0000-0000-000069B90000}"/>
    <cellStyle name="Normal 5 4 5 3 3" xfId="7421" xr:uid="{00000000-0005-0000-0000-00005C5B0000}"/>
    <cellStyle name="Normal 5 4 5 3 3 2" xfId="25060" xr:uid="{00000000-0005-0000-0000-00005D5B0000}"/>
    <cellStyle name="Normal 5 4 5 3 3 2 2" xfId="47485" xr:uid="{00000000-0005-0000-0000-00006AB90000}"/>
    <cellStyle name="Normal 5 4 5 3 3 3" xfId="25061" xr:uid="{00000000-0005-0000-0000-00005E5B0000}"/>
    <cellStyle name="Normal 5 4 5 3 3 3 2" xfId="47486" xr:uid="{00000000-0005-0000-0000-00006BB90000}"/>
    <cellStyle name="Normal 5 4 5 3 3 4" xfId="25062" xr:uid="{00000000-0005-0000-0000-00005F5B0000}"/>
    <cellStyle name="Normal 5 4 5 3 3 4 2" xfId="47487" xr:uid="{00000000-0005-0000-0000-00006CB90000}"/>
    <cellStyle name="Normal 5 4 5 3 4" xfId="25063" xr:uid="{00000000-0005-0000-0000-0000605B0000}"/>
    <cellStyle name="Normal 5 4 5 3 4 2" xfId="47488" xr:uid="{00000000-0005-0000-0000-00006DB90000}"/>
    <cellStyle name="Normal 5 4 5 3 5" xfId="25064" xr:uid="{00000000-0005-0000-0000-0000615B0000}"/>
    <cellStyle name="Normal 5 4 5 3 5 2" xfId="47489" xr:uid="{00000000-0005-0000-0000-00006EB90000}"/>
    <cellStyle name="Normal 5 4 5 3 6" xfId="25065" xr:uid="{00000000-0005-0000-0000-0000625B0000}"/>
    <cellStyle name="Normal 5 4 5 3 6 2" xfId="47490" xr:uid="{00000000-0005-0000-0000-00006FB90000}"/>
    <cellStyle name="Normal 5 4 5 4" xfId="4050" xr:uid="{00000000-0005-0000-0000-0000635B0000}"/>
    <cellStyle name="Normal 5 4 5 4 2" xfId="7423" xr:uid="{00000000-0005-0000-0000-0000645B0000}"/>
    <cellStyle name="Normal 5 4 5 4 2 2" xfId="25066" xr:uid="{00000000-0005-0000-0000-0000655B0000}"/>
    <cellStyle name="Normal 5 4 5 4 2 2 2" xfId="47491" xr:uid="{00000000-0005-0000-0000-000070B90000}"/>
    <cellStyle name="Normal 5 4 5 4 2 3" xfId="25067" xr:uid="{00000000-0005-0000-0000-0000665B0000}"/>
    <cellStyle name="Normal 5 4 5 4 2 3 2" xfId="47492" xr:uid="{00000000-0005-0000-0000-000071B90000}"/>
    <cellStyle name="Normal 5 4 5 4 2 4" xfId="25068" xr:uid="{00000000-0005-0000-0000-0000675B0000}"/>
    <cellStyle name="Normal 5 4 5 4 2 4 2" xfId="47493" xr:uid="{00000000-0005-0000-0000-000072B90000}"/>
    <cellStyle name="Normal 5 4 5 4 3" xfId="25069" xr:uid="{00000000-0005-0000-0000-0000685B0000}"/>
    <cellStyle name="Normal 5 4 5 4 3 2" xfId="47494" xr:uid="{00000000-0005-0000-0000-000073B90000}"/>
    <cellStyle name="Normal 5 4 5 4 4" xfId="25070" xr:uid="{00000000-0005-0000-0000-0000695B0000}"/>
    <cellStyle name="Normal 5 4 5 4 4 2" xfId="47495" xr:uid="{00000000-0005-0000-0000-000074B90000}"/>
    <cellStyle name="Normal 5 4 5 4 5" xfId="25071" xr:uid="{00000000-0005-0000-0000-00006A5B0000}"/>
    <cellStyle name="Normal 5 4 5 4 5 2" xfId="47496" xr:uid="{00000000-0005-0000-0000-000075B90000}"/>
    <cellStyle name="Normal 5 4 5 5" xfId="4051" xr:uid="{00000000-0005-0000-0000-00006B5B0000}"/>
    <cellStyle name="Normal 5 4 5 5 2" xfId="7424" xr:uid="{00000000-0005-0000-0000-00006C5B0000}"/>
    <cellStyle name="Normal 5 4 5 5 2 2" xfId="25072" xr:uid="{00000000-0005-0000-0000-00006D5B0000}"/>
    <cellStyle name="Normal 5 4 5 5 2 2 2" xfId="47497" xr:uid="{00000000-0005-0000-0000-000076B90000}"/>
    <cellStyle name="Normal 5 4 5 5 2 3" xfId="25073" xr:uid="{00000000-0005-0000-0000-00006E5B0000}"/>
    <cellStyle name="Normal 5 4 5 5 2 3 2" xfId="47498" xr:uid="{00000000-0005-0000-0000-000077B90000}"/>
    <cellStyle name="Normal 5 4 5 5 2 4" xfId="25074" xr:uid="{00000000-0005-0000-0000-00006F5B0000}"/>
    <cellStyle name="Normal 5 4 5 5 2 4 2" xfId="47499" xr:uid="{00000000-0005-0000-0000-000078B90000}"/>
    <cellStyle name="Normal 5 4 5 5 3" xfId="25075" xr:uid="{00000000-0005-0000-0000-0000705B0000}"/>
    <cellStyle name="Normal 5 4 5 5 3 2" xfId="47500" xr:uid="{00000000-0005-0000-0000-000079B90000}"/>
    <cellStyle name="Normal 5 4 5 5 4" xfId="25076" xr:uid="{00000000-0005-0000-0000-0000715B0000}"/>
    <cellStyle name="Normal 5 4 5 5 4 2" xfId="47501" xr:uid="{00000000-0005-0000-0000-00007AB90000}"/>
    <cellStyle name="Normal 5 4 5 5 5" xfId="25077" xr:uid="{00000000-0005-0000-0000-0000725B0000}"/>
    <cellStyle name="Normal 5 4 5 5 5 2" xfId="47502" xr:uid="{00000000-0005-0000-0000-00007BB90000}"/>
    <cellStyle name="Normal 5 4 5 6" xfId="7418" xr:uid="{00000000-0005-0000-0000-0000735B0000}"/>
    <cellStyle name="Normal 5 4 5 6 2" xfId="25078" xr:uid="{00000000-0005-0000-0000-0000745B0000}"/>
    <cellStyle name="Normal 5 4 5 6 2 2" xfId="47503" xr:uid="{00000000-0005-0000-0000-00007CB90000}"/>
    <cellStyle name="Normal 5 4 5 6 3" xfId="25079" xr:uid="{00000000-0005-0000-0000-0000755B0000}"/>
    <cellStyle name="Normal 5 4 5 6 3 2" xfId="47504" xr:uid="{00000000-0005-0000-0000-00007DB90000}"/>
    <cellStyle name="Normal 5 4 5 6 4" xfId="25080" xr:uid="{00000000-0005-0000-0000-0000765B0000}"/>
    <cellStyle name="Normal 5 4 5 6 4 2" xfId="47505" xr:uid="{00000000-0005-0000-0000-00007EB90000}"/>
    <cellStyle name="Normal 5 4 5 7" xfId="25081" xr:uid="{00000000-0005-0000-0000-0000775B0000}"/>
    <cellStyle name="Normal 5 4 5 7 2" xfId="25082" xr:uid="{00000000-0005-0000-0000-0000785B0000}"/>
    <cellStyle name="Normal 5 4 5 7 2 2" xfId="47507" xr:uid="{00000000-0005-0000-0000-000080B90000}"/>
    <cellStyle name="Normal 5 4 5 7 3" xfId="25083" xr:uid="{00000000-0005-0000-0000-0000795B0000}"/>
    <cellStyle name="Normal 5 4 5 7 3 2" xfId="47508" xr:uid="{00000000-0005-0000-0000-000081B90000}"/>
    <cellStyle name="Normal 5 4 5 7 4" xfId="25084" xr:uid="{00000000-0005-0000-0000-00007A5B0000}"/>
    <cellStyle name="Normal 5 4 5 7 4 2" xfId="47509" xr:uid="{00000000-0005-0000-0000-000082B90000}"/>
    <cellStyle name="Normal 5 4 5 7 5" xfId="47506" xr:uid="{00000000-0005-0000-0000-00007FB90000}"/>
    <cellStyle name="Normal 5 4 5 8" xfId="25085" xr:uid="{00000000-0005-0000-0000-00007B5B0000}"/>
    <cellStyle name="Normal 5 4 5 8 2" xfId="47510" xr:uid="{00000000-0005-0000-0000-000083B90000}"/>
    <cellStyle name="Normal 5 4 5 9" xfId="25086" xr:uid="{00000000-0005-0000-0000-00007C5B0000}"/>
    <cellStyle name="Normal 5 4 5 9 2" xfId="47511" xr:uid="{00000000-0005-0000-0000-000084B90000}"/>
    <cellStyle name="Normal 5 4 6" xfId="4052" xr:uid="{00000000-0005-0000-0000-00007D5B0000}"/>
    <cellStyle name="Normal 5 4 6 10" xfId="25087" xr:uid="{00000000-0005-0000-0000-00007E5B0000}"/>
    <cellStyle name="Normal 5 4 6 10 2" xfId="47512" xr:uid="{00000000-0005-0000-0000-000085B90000}"/>
    <cellStyle name="Normal 5 4 6 2" xfId="4053" xr:uid="{00000000-0005-0000-0000-00007F5B0000}"/>
    <cellStyle name="Normal 5 4 6 2 2" xfId="4054" xr:uid="{00000000-0005-0000-0000-0000805B0000}"/>
    <cellStyle name="Normal 5 4 6 2 2 2" xfId="7427" xr:uid="{00000000-0005-0000-0000-0000815B0000}"/>
    <cellStyle name="Normal 5 4 6 2 2 2 2" xfId="25088" xr:uid="{00000000-0005-0000-0000-0000825B0000}"/>
    <cellStyle name="Normal 5 4 6 2 2 2 2 2" xfId="47513" xr:uid="{00000000-0005-0000-0000-000086B90000}"/>
    <cellStyle name="Normal 5 4 6 2 2 2 3" xfId="25089" xr:uid="{00000000-0005-0000-0000-0000835B0000}"/>
    <cellStyle name="Normal 5 4 6 2 2 2 3 2" xfId="47514" xr:uid="{00000000-0005-0000-0000-000087B90000}"/>
    <cellStyle name="Normal 5 4 6 2 2 2 4" xfId="25090" xr:uid="{00000000-0005-0000-0000-0000845B0000}"/>
    <cellStyle name="Normal 5 4 6 2 2 2 4 2" xfId="47515" xr:uid="{00000000-0005-0000-0000-000088B90000}"/>
    <cellStyle name="Normal 5 4 6 2 2 3" xfId="25091" xr:uid="{00000000-0005-0000-0000-0000855B0000}"/>
    <cellStyle name="Normal 5 4 6 2 2 3 2" xfId="47516" xr:uid="{00000000-0005-0000-0000-000089B90000}"/>
    <cellStyle name="Normal 5 4 6 2 2 4" xfId="25092" xr:uid="{00000000-0005-0000-0000-0000865B0000}"/>
    <cellStyle name="Normal 5 4 6 2 2 4 2" xfId="47517" xr:uid="{00000000-0005-0000-0000-00008AB90000}"/>
    <cellStyle name="Normal 5 4 6 2 2 5" xfId="25093" xr:uid="{00000000-0005-0000-0000-0000875B0000}"/>
    <cellStyle name="Normal 5 4 6 2 2 5 2" xfId="47518" xr:uid="{00000000-0005-0000-0000-00008BB90000}"/>
    <cellStyle name="Normal 5 4 6 2 3" xfId="7426" xr:uid="{00000000-0005-0000-0000-0000885B0000}"/>
    <cellStyle name="Normal 5 4 6 2 3 2" xfId="25094" xr:uid="{00000000-0005-0000-0000-0000895B0000}"/>
    <cellStyle name="Normal 5 4 6 2 3 2 2" xfId="47519" xr:uid="{00000000-0005-0000-0000-00008CB90000}"/>
    <cellStyle name="Normal 5 4 6 2 3 3" xfId="25095" xr:uid="{00000000-0005-0000-0000-00008A5B0000}"/>
    <cellStyle name="Normal 5 4 6 2 3 3 2" xfId="47520" xr:uid="{00000000-0005-0000-0000-00008DB90000}"/>
    <cellStyle name="Normal 5 4 6 2 3 4" xfId="25096" xr:uid="{00000000-0005-0000-0000-00008B5B0000}"/>
    <cellStyle name="Normal 5 4 6 2 3 4 2" xfId="47521" xr:uid="{00000000-0005-0000-0000-00008EB90000}"/>
    <cellStyle name="Normal 5 4 6 2 4" xfId="25097" xr:uid="{00000000-0005-0000-0000-00008C5B0000}"/>
    <cellStyle name="Normal 5 4 6 2 4 2" xfId="25098" xr:uid="{00000000-0005-0000-0000-00008D5B0000}"/>
    <cellStyle name="Normal 5 4 6 2 4 2 2" xfId="47523" xr:uid="{00000000-0005-0000-0000-000090B90000}"/>
    <cellStyle name="Normal 5 4 6 2 4 3" xfId="25099" xr:uid="{00000000-0005-0000-0000-00008E5B0000}"/>
    <cellStyle name="Normal 5 4 6 2 4 3 2" xfId="47524" xr:uid="{00000000-0005-0000-0000-000091B90000}"/>
    <cellStyle name="Normal 5 4 6 2 4 4" xfId="25100" xr:uid="{00000000-0005-0000-0000-00008F5B0000}"/>
    <cellStyle name="Normal 5 4 6 2 4 4 2" xfId="47525" xr:uid="{00000000-0005-0000-0000-000092B90000}"/>
    <cellStyle name="Normal 5 4 6 2 4 5" xfId="47522" xr:uid="{00000000-0005-0000-0000-00008FB90000}"/>
    <cellStyle name="Normal 5 4 6 2 5" xfId="25101" xr:uid="{00000000-0005-0000-0000-0000905B0000}"/>
    <cellStyle name="Normal 5 4 6 2 5 2" xfId="47526" xr:uid="{00000000-0005-0000-0000-000093B90000}"/>
    <cellStyle name="Normal 5 4 6 2 6" xfId="25102" xr:uid="{00000000-0005-0000-0000-0000915B0000}"/>
    <cellStyle name="Normal 5 4 6 2 6 2" xfId="47527" xr:uid="{00000000-0005-0000-0000-000094B90000}"/>
    <cellStyle name="Normal 5 4 6 2 7" xfId="25103" xr:uid="{00000000-0005-0000-0000-0000925B0000}"/>
    <cellStyle name="Normal 5 4 6 2 7 2" xfId="47528" xr:uid="{00000000-0005-0000-0000-000095B90000}"/>
    <cellStyle name="Normal 5 4 6 3" xfId="4055" xr:uid="{00000000-0005-0000-0000-0000935B0000}"/>
    <cellStyle name="Normal 5 4 6 3 2" xfId="4056" xr:uid="{00000000-0005-0000-0000-0000945B0000}"/>
    <cellStyle name="Normal 5 4 6 3 2 2" xfId="7429" xr:uid="{00000000-0005-0000-0000-0000955B0000}"/>
    <cellStyle name="Normal 5 4 6 3 2 2 2" xfId="25104" xr:uid="{00000000-0005-0000-0000-0000965B0000}"/>
    <cellStyle name="Normal 5 4 6 3 2 2 2 2" xfId="47529" xr:uid="{00000000-0005-0000-0000-000096B90000}"/>
    <cellStyle name="Normal 5 4 6 3 2 2 3" xfId="25105" xr:uid="{00000000-0005-0000-0000-0000975B0000}"/>
    <cellStyle name="Normal 5 4 6 3 2 2 3 2" xfId="47530" xr:uid="{00000000-0005-0000-0000-000097B90000}"/>
    <cellStyle name="Normal 5 4 6 3 2 2 4" xfId="25106" xr:uid="{00000000-0005-0000-0000-0000985B0000}"/>
    <cellStyle name="Normal 5 4 6 3 2 2 4 2" xfId="47531" xr:uid="{00000000-0005-0000-0000-000098B90000}"/>
    <cellStyle name="Normal 5 4 6 3 2 3" xfId="25107" xr:uid="{00000000-0005-0000-0000-0000995B0000}"/>
    <cellStyle name="Normal 5 4 6 3 2 3 2" xfId="47532" xr:uid="{00000000-0005-0000-0000-000099B90000}"/>
    <cellStyle name="Normal 5 4 6 3 2 4" xfId="25108" xr:uid="{00000000-0005-0000-0000-00009A5B0000}"/>
    <cellStyle name="Normal 5 4 6 3 2 4 2" xfId="47533" xr:uid="{00000000-0005-0000-0000-00009AB90000}"/>
    <cellStyle name="Normal 5 4 6 3 2 5" xfId="25109" xr:uid="{00000000-0005-0000-0000-00009B5B0000}"/>
    <cellStyle name="Normal 5 4 6 3 2 5 2" xfId="47534" xr:uid="{00000000-0005-0000-0000-00009BB90000}"/>
    <cellStyle name="Normal 5 4 6 3 3" xfId="7428" xr:uid="{00000000-0005-0000-0000-00009C5B0000}"/>
    <cellStyle name="Normal 5 4 6 3 3 2" xfId="25110" xr:uid="{00000000-0005-0000-0000-00009D5B0000}"/>
    <cellStyle name="Normal 5 4 6 3 3 2 2" xfId="47535" xr:uid="{00000000-0005-0000-0000-00009CB90000}"/>
    <cellStyle name="Normal 5 4 6 3 3 3" xfId="25111" xr:uid="{00000000-0005-0000-0000-00009E5B0000}"/>
    <cellStyle name="Normal 5 4 6 3 3 3 2" xfId="47536" xr:uid="{00000000-0005-0000-0000-00009DB90000}"/>
    <cellStyle name="Normal 5 4 6 3 3 4" xfId="25112" xr:uid="{00000000-0005-0000-0000-00009F5B0000}"/>
    <cellStyle name="Normal 5 4 6 3 3 4 2" xfId="47537" xr:uid="{00000000-0005-0000-0000-00009EB90000}"/>
    <cellStyle name="Normal 5 4 6 3 4" xfId="25113" xr:uid="{00000000-0005-0000-0000-0000A05B0000}"/>
    <cellStyle name="Normal 5 4 6 3 4 2" xfId="47538" xr:uid="{00000000-0005-0000-0000-00009FB90000}"/>
    <cellStyle name="Normal 5 4 6 3 5" xfId="25114" xr:uid="{00000000-0005-0000-0000-0000A15B0000}"/>
    <cellStyle name="Normal 5 4 6 3 5 2" xfId="47539" xr:uid="{00000000-0005-0000-0000-0000A0B90000}"/>
    <cellStyle name="Normal 5 4 6 3 6" xfId="25115" xr:uid="{00000000-0005-0000-0000-0000A25B0000}"/>
    <cellStyle name="Normal 5 4 6 3 6 2" xfId="47540" xr:uid="{00000000-0005-0000-0000-0000A1B90000}"/>
    <cellStyle name="Normal 5 4 6 4" xfId="4057" xr:uid="{00000000-0005-0000-0000-0000A35B0000}"/>
    <cellStyle name="Normal 5 4 6 4 2" xfId="7430" xr:uid="{00000000-0005-0000-0000-0000A45B0000}"/>
    <cellStyle name="Normal 5 4 6 4 2 2" xfId="25116" xr:uid="{00000000-0005-0000-0000-0000A55B0000}"/>
    <cellStyle name="Normal 5 4 6 4 2 2 2" xfId="47541" xr:uid="{00000000-0005-0000-0000-0000A2B90000}"/>
    <cellStyle name="Normal 5 4 6 4 2 3" xfId="25117" xr:uid="{00000000-0005-0000-0000-0000A65B0000}"/>
    <cellStyle name="Normal 5 4 6 4 2 3 2" xfId="47542" xr:uid="{00000000-0005-0000-0000-0000A3B90000}"/>
    <cellStyle name="Normal 5 4 6 4 2 4" xfId="25118" xr:uid="{00000000-0005-0000-0000-0000A75B0000}"/>
    <cellStyle name="Normal 5 4 6 4 2 4 2" xfId="47543" xr:uid="{00000000-0005-0000-0000-0000A4B90000}"/>
    <cellStyle name="Normal 5 4 6 4 3" xfId="25119" xr:uid="{00000000-0005-0000-0000-0000A85B0000}"/>
    <cellStyle name="Normal 5 4 6 4 3 2" xfId="47544" xr:uid="{00000000-0005-0000-0000-0000A5B90000}"/>
    <cellStyle name="Normal 5 4 6 4 4" xfId="25120" xr:uid="{00000000-0005-0000-0000-0000A95B0000}"/>
    <cellStyle name="Normal 5 4 6 4 4 2" xfId="47545" xr:uid="{00000000-0005-0000-0000-0000A6B90000}"/>
    <cellStyle name="Normal 5 4 6 4 5" xfId="25121" xr:uid="{00000000-0005-0000-0000-0000AA5B0000}"/>
    <cellStyle name="Normal 5 4 6 4 5 2" xfId="47546" xr:uid="{00000000-0005-0000-0000-0000A7B90000}"/>
    <cellStyle name="Normal 5 4 6 5" xfId="4058" xr:uid="{00000000-0005-0000-0000-0000AB5B0000}"/>
    <cellStyle name="Normal 5 4 6 5 2" xfId="7431" xr:uid="{00000000-0005-0000-0000-0000AC5B0000}"/>
    <cellStyle name="Normal 5 4 6 5 2 2" xfId="25122" xr:uid="{00000000-0005-0000-0000-0000AD5B0000}"/>
    <cellStyle name="Normal 5 4 6 5 2 2 2" xfId="47547" xr:uid="{00000000-0005-0000-0000-0000A8B90000}"/>
    <cellStyle name="Normal 5 4 6 5 2 3" xfId="25123" xr:uid="{00000000-0005-0000-0000-0000AE5B0000}"/>
    <cellStyle name="Normal 5 4 6 5 2 3 2" xfId="47548" xr:uid="{00000000-0005-0000-0000-0000A9B90000}"/>
    <cellStyle name="Normal 5 4 6 5 2 4" xfId="25124" xr:uid="{00000000-0005-0000-0000-0000AF5B0000}"/>
    <cellStyle name="Normal 5 4 6 5 2 4 2" xfId="47549" xr:uid="{00000000-0005-0000-0000-0000AAB90000}"/>
    <cellStyle name="Normal 5 4 6 5 3" xfId="25125" xr:uid="{00000000-0005-0000-0000-0000B05B0000}"/>
    <cellStyle name="Normal 5 4 6 5 3 2" xfId="47550" xr:uid="{00000000-0005-0000-0000-0000ABB90000}"/>
    <cellStyle name="Normal 5 4 6 5 4" xfId="25126" xr:uid="{00000000-0005-0000-0000-0000B15B0000}"/>
    <cellStyle name="Normal 5 4 6 5 4 2" xfId="47551" xr:uid="{00000000-0005-0000-0000-0000ACB90000}"/>
    <cellStyle name="Normal 5 4 6 5 5" xfId="25127" xr:uid="{00000000-0005-0000-0000-0000B25B0000}"/>
    <cellStyle name="Normal 5 4 6 5 5 2" xfId="47552" xr:uid="{00000000-0005-0000-0000-0000ADB90000}"/>
    <cellStyle name="Normal 5 4 6 6" xfId="7425" xr:uid="{00000000-0005-0000-0000-0000B35B0000}"/>
    <cellStyle name="Normal 5 4 6 6 2" xfId="25128" xr:uid="{00000000-0005-0000-0000-0000B45B0000}"/>
    <cellStyle name="Normal 5 4 6 6 2 2" xfId="47553" xr:uid="{00000000-0005-0000-0000-0000AEB90000}"/>
    <cellStyle name="Normal 5 4 6 6 3" xfId="25129" xr:uid="{00000000-0005-0000-0000-0000B55B0000}"/>
    <cellStyle name="Normal 5 4 6 6 3 2" xfId="47554" xr:uid="{00000000-0005-0000-0000-0000AFB90000}"/>
    <cellStyle name="Normal 5 4 6 6 4" xfId="25130" xr:uid="{00000000-0005-0000-0000-0000B65B0000}"/>
    <cellStyle name="Normal 5 4 6 6 4 2" xfId="47555" xr:uid="{00000000-0005-0000-0000-0000B0B90000}"/>
    <cellStyle name="Normal 5 4 6 7" xfId="25131" xr:uid="{00000000-0005-0000-0000-0000B75B0000}"/>
    <cellStyle name="Normal 5 4 6 7 2" xfId="25132" xr:uid="{00000000-0005-0000-0000-0000B85B0000}"/>
    <cellStyle name="Normal 5 4 6 7 2 2" xfId="47557" xr:uid="{00000000-0005-0000-0000-0000B2B90000}"/>
    <cellStyle name="Normal 5 4 6 7 3" xfId="25133" xr:uid="{00000000-0005-0000-0000-0000B95B0000}"/>
    <cellStyle name="Normal 5 4 6 7 3 2" xfId="47558" xr:uid="{00000000-0005-0000-0000-0000B3B90000}"/>
    <cellStyle name="Normal 5 4 6 7 4" xfId="25134" xr:uid="{00000000-0005-0000-0000-0000BA5B0000}"/>
    <cellStyle name="Normal 5 4 6 7 4 2" xfId="47559" xr:uid="{00000000-0005-0000-0000-0000B4B90000}"/>
    <cellStyle name="Normal 5 4 6 7 5" xfId="47556" xr:uid="{00000000-0005-0000-0000-0000B1B90000}"/>
    <cellStyle name="Normal 5 4 6 8" xfId="25135" xr:uid="{00000000-0005-0000-0000-0000BB5B0000}"/>
    <cellStyle name="Normal 5 4 6 8 2" xfId="47560" xr:uid="{00000000-0005-0000-0000-0000B5B90000}"/>
    <cellStyle name="Normal 5 4 6 9" xfId="25136" xr:uid="{00000000-0005-0000-0000-0000BC5B0000}"/>
    <cellStyle name="Normal 5 4 6 9 2" xfId="47561" xr:uid="{00000000-0005-0000-0000-0000B6B90000}"/>
    <cellStyle name="Normal 5 4 7" xfId="4059" xr:uid="{00000000-0005-0000-0000-0000BD5B0000}"/>
    <cellStyle name="Normal 5 4 7 2" xfId="4060" xr:uid="{00000000-0005-0000-0000-0000BE5B0000}"/>
    <cellStyle name="Normal 5 4 7 2 2" xfId="4061" xr:uid="{00000000-0005-0000-0000-0000BF5B0000}"/>
    <cellStyle name="Normal 5 4 7 2 2 2" xfId="7434" xr:uid="{00000000-0005-0000-0000-0000C05B0000}"/>
    <cellStyle name="Normal 5 4 7 2 2 2 2" xfId="25137" xr:uid="{00000000-0005-0000-0000-0000C15B0000}"/>
    <cellStyle name="Normal 5 4 7 2 2 2 2 2" xfId="47562" xr:uid="{00000000-0005-0000-0000-0000B7B90000}"/>
    <cellStyle name="Normal 5 4 7 2 2 2 3" xfId="25138" xr:uid="{00000000-0005-0000-0000-0000C25B0000}"/>
    <cellStyle name="Normal 5 4 7 2 2 2 3 2" xfId="47563" xr:uid="{00000000-0005-0000-0000-0000B8B90000}"/>
    <cellStyle name="Normal 5 4 7 2 2 2 4" xfId="25139" xr:uid="{00000000-0005-0000-0000-0000C35B0000}"/>
    <cellStyle name="Normal 5 4 7 2 2 2 4 2" xfId="47564" xr:uid="{00000000-0005-0000-0000-0000B9B90000}"/>
    <cellStyle name="Normal 5 4 7 2 2 3" xfId="25140" xr:uid="{00000000-0005-0000-0000-0000C45B0000}"/>
    <cellStyle name="Normal 5 4 7 2 2 3 2" xfId="47565" xr:uid="{00000000-0005-0000-0000-0000BAB90000}"/>
    <cellStyle name="Normal 5 4 7 2 2 4" xfId="25141" xr:uid="{00000000-0005-0000-0000-0000C55B0000}"/>
    <cellStyle name="Normal 5 4 7 2 2 4 2" xfId="47566" xr:uid="{00000000-0005-0000-0000-0000BBB90000}"/>
    <cellStyle name="Normal 5 4 7 2 2 5" xfId="25142" xr:uid="{00000000-0005-0000-0000-0000C65B0000}"/>
    <cellStyle name="Normal 5 4 7 2 2 5 2" xfId="47567" xr:uid="{00000000-0005-0000-0000-0000BCB90000}"/>
    <cellStyle name="Normal 5 4 7 2 3" xfId="7433" xr:uid="{00000000-0005-0000-0000-0000C75B0000}"/>
    <cellStyle name="Normal 5 4 7 2 3 2" xfId="25143" xr:uid="{00000000-0005-0000-0000-0000C85B0000}"/>
    <cellStyle name="Normal 5 4 7 2 3 2 2" xfId="47568" xr:uid="{00000000-0005-0000-0000-0000BDB90000}"/>
    <cellStyle name="Normal 5 4 7 2 3 3" xfId="25144" xr:uid="{00000000-0005-0000-0000-0000C95B0000}"/>
    <cellStyle name="Normal 5 4 7 2 3 3 2" xfId="47569" xr:uid="{00000000-0005-0000-0000-0000BEB90000}"/>
    <cellStyle name="Normal 5 4 7 2 3 4" xfId="25145" xr:uid="{00000000-0005-0000-0000-0000CA5B0000}"/>
    <cellStyle name="Normal 5 4 7 2 3 4 2" xfId="47570" xr:uid="{00000000-0005-0000-0000-0000BFB90000}"/>
    <cellStyle name="Normal 5 4 7 2 4" xfId="25146" xr:uid="{00000000-0005-0000-0000-0000CB5B0000}"/>
    <cellStyle name="Normal 5 4 7 2 4 2" xfId="25147" xr:uid="{00000000-0005-0000-0000-0000CC5B0000}"/>
    <cellStyle name="Normal 5 4 7 2 4 2 2" xfId="47572" xr:uid="{00000000-0005-0000-0000-0000C1B90000}"/>
    <cellStyle name="Normal 5 4 7 2 4 3" xfId="25148" xr:uid="{00000000-0005-0000-0000-0000CD5B0000}"/>
    <cellStyle name="Normal 5 4 7 2 4 3 2" xfId="47573" xr:uid="{00000000-0005-0000-0000-0000C2B90000}"/>
    <cellStyle name="Normal 5 4 7 2 4 4" xfId="25149" xr:uid="{00000000-0005-0000-0000-0000CE5B0000}"/>
    <cellStyle name="Normal 5 4 7 2 4 4 2" xfId="47574" xr:uid="{00000000-0005-0000-0000-0000C3B90000}"/>
    <cellStyle name="Normal 5 4 7 2 4 5" xfId="47571" xr:uid="{00000000-0005-0000-0000-0000C0B90000}"/>
    <cellStyle name="Normal 5 4 7 2 5" xfId="25150" xr:uid="{00000000-0005-0000-0000-0000CF5B0000}"/>
    <cellStyle name="Normal 5 4 7 2 5 2" xfId="47575" xr:uid="{00000000-0005-0000-0000-0000C4B90000}"/>
    <cellStyle name="Normal 5 4 7 2 6" xfId="25151" xr:uid="{00000000-0005-0000-0000-0000D05B0000}"/>
    <cellStyle name="Normal 5 4 7 2 6 2" xfId="47576" xr:uid="{00000000-0005-0000-0000-0000C5B90000}"/>
    <cellStyle name="Normal 5 4 7 2 7" xfId="25152" xr:uid="{00000000-0005-0000-0000-0000D15B0000}"/>
    <cellStyle name="Normal 5 4 7 2 7 2" xfId="47577" xr:uid="{00000000-0005-0000-0000-0000C6B90000}"/>
    <cellStyle name="Normal 5 4 7 3" xfId="7432" xr:uid="{00000000-0005-0000-0000-0000D25B0000}"/>
    <cellStyle name="Normal 5 4 7 3 2" xfId="25153" xr:uid="{00000000-0005-0000-0000-0000D35B0000}"/>
    <cellStyle name="Normal 5 4 7 3 3" xfId="25154" xr:uid="{00000000-0005-0000-0000-0000D45B0000}"/>
    <cellStyle name="Normal 5 4 7 3 3 2" xfId="25155" xr:uid="{00000000-0005-0000-0000-0000D55B0000}"/>
    <cellStyle name="Normal 5 4 7 3 3 2 2" xfId="47579" xr:uid="{00000000-0005-0000-0000-0000C8B90000}"/>
    <cellStyle name="Normal 5 4 7 3 3 3" xfId="25156" xr:uid="{00000000-0005-0000-0000-0000D65B0000}"/>
    <cellStyle name="Normal 5 4 7 3 3 3 2" xfId="47580" xr:uid="{00000000-0005-0000-0000-0000C9B90000}"/>
    <cellStyle name="Normal 5 4 7 3 3 4" xfId="47578" xr:uid="{00000000-0005-0000-0000-0000C7B90000}"/>
    <cellStyle name="Normal 5 4 7 4" xfId="25157" xr:uid="{00000000-0005-0000-0000-0000D75B0000}"/>
    <cellStyle name="Normal 5 4 7 4 2" xfId="25158" xr:uid="{00000000-0005-0000-0000-0000D85B0000}"/>
    <cellStyle name="Normal 5 4 7 4 2 2" xfId="47582" xr:uid="{00000000-0005-0000-0000-0000CBB90000}"/>
    <cellStyle name="Normal 5 4 7 4 3" xfId="25159" xr:uid="{00000000-0005-0000-0000-0000D95B0000}"/>
    <cellStyle name="Normal 5 4 7 4 3 2" xfId="47583" xr:uid="{00000000-0005-0000-0000-0000CCB90000}"/>
    <cellStyle name="Normal 5 4 7 4 4" xfId="25160" xr:uid="{00000000-0005-0000-0000-0000DA5B0000}"/>
    <cellStyle name="Normal 5 4 7 4 4 2" xfId="47584" xr:uid="{00000000-0005-0000-0000-0000CDB90000}"/>
    <cellStyle name="Normal 5 4 7 4 5" xfId="47581" xr:uid="{00000000-0005-0000-0000-0000CAB90000}"/>
    <cellStyle name="Normal 5 4 7 5" xfId="25161" xr:uid="{00000000-0005-0000-0000-0000DB5B0000}"/>
    <cellStyle name="Normal 5 4 7 5 2" xfId="47585" xr:uid="{00000000-0005-0000-0000-0000CEB90000}"/>
    <cellStyle name="Normal 5 4 7 6" xfId="25162" xr:uid="{00000000-0005-0000-0000-0000DC5B0000}"/>
    <cellStyle name="Normal 5 4 7 6 2" xfId="47586" xr:uid="{00000000-0005-0000-0000-0000CFB90000}"/>
    <cellStyle name="Normal 5 4 7 7" xfId="25163" xr:uid="{00000000-0005-0000-0000-0000DD5B0000}"/>
    <cellStyle name="Normal 5 4 7 7 2" xfId="47587" xr:uid="{00000000-0005-0000-0000-0000D0B90000}"/>
    <cellStyle name="Normal 5 4 8" xfId="4062" xr:uid="{00000000-0005-0000-0000-0000DE5B0000}"/>
    <cellStyle name="Normal 5 4 8 2" xfId="4063" xr:uid="{00000000-0005-0000-0000-0000DF5B0000}"/>
    <cellStyle name="Normal 5 4 8 2 2" xfId="7436" xr:uid="{00000000-0005-0000-0000-0000E05B0000}"/>
    <cellStyle name="Normal 5 4 8 2 2 2" xfId="25164" xr:uid="{00000000-0005-0000-0000-0000E15B0000}"/>
    <cellStyle name="Normal 5 4 8 2 2 2 2" xfId="47588" xr:uid="{00000000-0005-0000-0000-0000D1B90000}"/>
    <cellStyle name="Normal 5 4 8 2 2 3" xfId="25165" xr:uid="{00000000-0005-0000-0000-0000E25B0000}"/>
    <cellStyle name="Normal 5 4 8 2 2 3 2" xfId="47589" xr:uid="{00000000-0005-0000-0000-0000D2B90000}"/>
    <cellStyle name="Normal 5 4 8 2 2 4" xfId="25166" xr:uid="{00000000-0005-0000-0000-0000E35B0000}"/>
    <cellStyle name="Normal 5 4 8 2 2 4 2" xfId="47590" xr:uid="{00000000-0005-0000-0000-0000D3B90000}"/>
    <cellStyle name="Normal 5 4 8 2 3" xfId="25167" xr:uid="{00000000-0005-0000-0000-0000E45B0000}"/>
    <cellStyle name="Normal 5 4 8 2 3 2" xfId="47591" xr:uid="{00000000-0005-0000-0000-0000D4B90000}"/>
    <cellStyle name="Normal 5 4 8 2 4" xfId="25168" xr:uid="{00000000-0005-0000-0000-0000E55B0000}"/>
    <cellStyle name="Normal 5 4 8 2 4 2" xfId="47592" xr:uid="{00000000-0005-0000-0000-0000D5B90000}"/>
    <cellStyle name="Normal 5 4 8 2 5" xfId="25169" xr:uid="{00000000-0005-0000-0000-0000E65B0000}"/>
    <cellStyle name="Normal 5 4 8 2 5 2" xfId="47593" xr:uid="{00000000-0005-0000-0000-0000D6B90000}"/>
    <cellStyle name="Normal 5 4 8 3" xfId="7435" xr:uid="{00000000-0005-0000-0000-0000E75B0000}"/>
    <cellStyle name="Normal 5 4 8 3 2" xfId="25170" xr:uid="{00000000-0005-0000-0000-0000E85B0000}"/>
    <cellStyle name="Normal 5 4 8 3 2 2" xfId="47594" xr:uid="{00000000-0005-0000-0000-0000D7B90000}"/>
    <cellStyle name="Normal 5 4 8 3 3" xfId="25171" xr:uid="{00000000-0005-0000-0000-0000E95B0000}"/>
    <cellStyle name="Normal 5 4 8 3 3 2" xfId="47595" xr:uid="{00000000-0005-0000-0000-0000D8B90000}"/>
    <cellStyle name="Normal 5 4 8 3 4" xfId="25172" xr:uid="{00000000-0005-0000-0000-0000EA5B0000}"/>
    <cellStyle name="Normal 5 4 8 3 4 2" xfId="47596" xr:uid="{00000000-0005-0000-0000-0000D9B90000}"/>
    <cellStyle name="Normal 5 4 8 4" xfId="25173" xr:uid="{00000000-0005-0000-0000-0000EB5B0000}"/>
    <cellStyle name="Normal 5 4 8 4 2" xfId="25174" xr:uid="{00000000-0005-0000-0000-0000EC5B0000}"/>
    <cellStyle name="Normal 5 4 8 4 2 2" xfId="47598" xr:uid="{00000000-0005-0000-0000-0000DBB90000}"/>
    <cellStyle name="Normal 5 4 8 4 3" xfId="25175" xr:uid="{00000000-0005-0000-0000-0000ED5B0000}"/>
    <cellStyle name="Normal 5 4 8 4 3 2" xfId="47599" xr:uid="{00000000-0005-0000-0000-0000DCB90000}"/>
    <cellStyle name="Normal 5 4 8 4 4" xfId="25176" xr:uid="{00000000-0005-0000-0000-0000EE5B0000}"/>
    <cellStyle name="Normal 5 4 8 4 4 2" xfId="47600" xr:uid="{00000000-0005-0000-0000-0000DDB90000}"/>
    <cellStyle name="Normal 5 4 8 4 5" xfId="47597" xr:uid="{00000000-0005-0000-0000-0000DAB90000}"/>
    <cellStyle name="Normal 5 4 8 5" xfId="25177" xr:uid="{00000000-0005-0000-0000-0000EF5B0000}"/>
    <cellStyle name="Normal 5 4 8 5 2" xfId="47601" xr:uid="{00000000-0005-0000-0000-0000DEB90000}"/>
    <cellStyle name="Normal 5 4 8 6" xfId="25178" xr:uid="{00000000-0005-0000-0000-0000F05B0000}"/>
    <cellStyle name="Normal 5 4 8 6 2" xfId="47602" xr:uid="{00000000-0005-0000-0000-0000DFB90000}"/>
    <cellStyle name="Normal 5 4 8 7" xfId="25179" xr:uid="{00000000-0005-0000-0000-0000F15B0000}"/>
    <cellStyle name="Normal 5 4 8 7 2" xfId="47603" xr:uid="{00000000-0005-0000-0000-0000E0B90000}"/>
    <cellStyle name="Normal 5 4 9" xfId="25180" xr:uid="{00000000-0005-0000-0000-0000F25B0000}"/>
    <cellStyle name="Normal 5 4 9 2" xfId="25181" xr:uid="{00000000-0005-0000-0000-0000F35B0000}"/>
    <cellStyle name="Normal 5 4 9 3" xfId="25182" xr:uid="{00000000-0005-0000-0000-0000F45B0000}"/>
    <cellStyle name="Normal 5 4 9 3 2" xfId="25183" xr:uid="{00000000-0005-0000-0000-0000F55B0000}"/>
    <cellStyle name="Normal 5 4 9 3 2 2" xfId="47606" xr:uid="{00000000-0005-0000-0000-0000E3B90000}"/>
    <cellStyle name="Normal 5 4 9 3 3" xfId="25184" xr:uid="{00000000-0005-0000-0000-0000F65B0000}"/>
    <cellStyle name="Normal 5 4 9 3 3 2" xfId="47607" xr:uid="{00000000-0005-0000-0000-0000E4B90000}"/>
    <cellStyle name="Normal 5 4 9 3 4" xfId="47605" xr:uid="{00000000-0005-0000-0000-0000E2B90000}"/>
    <cellStyle name="Normal 5 4 9 4" xfId="47604" xr:uid="{00000000-0005-0000-0000-0000E1B90000}"/>
    <cellStyle name="Normal 5 5" xfId="4064" xr:uid="{00000000-0005-0000-0000-0000F75B0000}"/>
    <cellStyle name="Normal 5 5 2" xfId="4065" xr:uid="{00000000-0005-0000-0000-0000F85B0000}"/>
    <cellStyle name="Normal 5 5 2 2" xfId="7438" xr:uid="{00000000-0005-0000-0000-0000F95B0000}"/>
    <cellStyle name="Normal 5 5 3" xfId="4066" xr:uid="{00000000-0005-0000-0000-0000FA5B0000}"/>
    <cellStyle name="Normal 5 5 3 2" xfId="7439" xr:uid="{00000000-0005-0000-0000-0000FB5B0000}"/>
    <cellStyle name="Normal 5 5 4" xfId="7437" xr:uid="{00000000-0005-0000-0000-0000FC5B0000}"/>
    <cellStyle name="Normal 5 6" xfId="4067" xr:uid="{00000000-0005-0000-0000-0000FD5B0000}"/>
    <cellStyle name="Normal 5 6 2" xfId="7440" xr:uid="{00000000-0005-0000-0000-0000FE5B0000}"/>
    <cellStyle name="Normal 5 6 2 2" xfId="25185" xr:uid="{00000000-0005-0000-0000-0000FF5B0000}"/>
    <cellStyle name="Normal 5 6 2 2 2" xfId="47608" xr:uid="{00000000-0005-0000-0000-0000E5B90000}"/>
    <cellStyle name="Normal 5 6 2 3" xfId="25186" xr:uid="{00000000-0005-0000-0000-0000005C0000}"/>
    <cellStyle name="Normal 5 6 2 3 2" xfId="47609" xr:uid="{00000000-0005-0000-0000-0000E6B90000}"/>
    <cellStyle name="Normal 5 7" xfId="4068" xr:uid="{00000000-0005-0000-0000-0000015C0000}"/>
    <cellStyle name="Normal 5 7 2" xfId="7441" xr:uid="{00000000-0005-0000-0000-0000025C0000}"/>
    <cellStyle name="Normal 5 8" xfId="4069" xr:uid="{00000000-0005-0000-0000-0000035C0000}"/>
    <cellStyle name="Normal 5 8 2" xfId="7442" xr:uid="{00000000-0005-0000-0000-0000045C0000}"/>
    <cellStyle name="Normal 5 9" xfId="4070" xr:uid="{00000000-0005-0000-0000-0000055C0000}"/>
    <cellStyle name="Normal 5 9 2" xfId="7443" xr:uid="{00000000-0005-0000-0000-0000065C0000}"/>
    <cellStyle name="Normal 50" xfId="5120" xr:uid="{00000000-0005-0000-0000-0000075C0000}"/>
    <cellStyle name="Normal 50 2" xfId="8272" xr:uid="{00000000-0005-0000-0000-0000085C0000}"/>
    <cellStyle name="Normal 51" xfId="5121" xr:uid="{00000000-0005-0000-0000-0000095C0000}"/>
    <cellStyle name="Normal 51 2" xfId="8273" xr:uid="{00000000-0005-0000-0000-00000A5C0000}"/>
    <cellStyle name="Normal 52" xfId="5122" xr:uid="{00000000-0005-0000-0000-00000B5C0000}"/>
    <cellStyle name="Normal 52 2" xfId="8274" xr:uid="{00000000-0005-0000-0000-00000C5C0000}"/>
    <cellStyle name="Normal 53" xfId="5117" xr:uid="{00000000-0005-0000-0000-00000D5C0000}"/>
    <cellStyle name="Normal 54" xfId="5119" xr:uid="{00000000-0005-0000-0000-00000E5C0000}"/>
    <cellStyle name="Normal 55" xfId="5124" xr:uid="{00000000-0005-0000-0000-00000F5C0000}"/>
    <cellStyle name="Normal 56" xfId="5125" xr:uid="{00000000-0005-0000-0000-0000105C0000}"/>
    <cellStyle name="Normal 57" xfId="5123" xr:uid="{00000000-0005-0000-0000-0000115C0000}"/>
    <cellStyle name="Normal 58" xfId="5126" xr:uid="{00000000-0005-0000-0000-0000125C0000}"/>
    <cellStyle name="Normal 59" xfId="5127" xr:uid="{00000000-0005-0000-0000-0000135C0000}"/>
    <cellStyle name="Normal 6" xfId="4071" xr:uid="{00000000-0005-0000-0000-0000145C0000}"/>
    <cellStyle name="Normal 6 10" xfId="4962" xr:uid="{00000000-0005-0000-0000-0000155C0000}"/>
    <cellStyle name="Normal 6 10 2" xfId="8234" xr:uid="{00000000-0005-0000-0000-0000165C0000}"/>
    <cellStyle name="Normal 6 10 2 2" xfId="30889" xr:uid="{00000000-0005-0000-0000-0000E8B90000}"/>
    <cellStyle name="Normal 6 10 3" xfId="10012" xr:uid="{00000000-0005-0000-0000-0000175C0000}"/>
    <cellStyle name="Normal 6 10 3 2" xfId="32661" xr:uid="{00000000-0005-0000-0000-0000E9B90000}"/>
    <cellStyle name="Normal 6 10 4" xfId="29067" xr:uid="{00000000-0005-0000-0000-0000E7B90000}"/>
    <cellStyle name="Normal 6 11" xfId="27191" xr:uid="{00000000-0005-0000-0000-00002F000000}"/>
    <cellStyle name="Normal 6 11 2" xfId="49536" xr:uid="{00000000-0005-0000-0000-0000EAB90000}"/>
    <cellStyle name="Normal 6 2" xfId="4072" xr:uid="{00000000-0005-0000-0000-0000185C0000}"/>
    <cellStyle name="Normal 6 2 2" xfId="4073" xr:uid="{00000000-0005-0000-0000-0000195C0000}"/>
    <cellStyle name="Normal 6 2 2 2" xfId="4074" xr:uid="{00000000-0005-0000-0000-00001A5C0000}"/>
    <cellStyle name="Normal 6 2 2 2 2" xfId="4075" xr:uid="{00000000-0005-0000-0000-00001B5C0000}"/>
    <cellStyle name="Normal 6 2 2 2 2 2" xfId="7446" xr:uid="{00000000-0005-0000-0000-00001C5C0000}"/>
    <cellStyle name="Normal 6 2 2 2 3" xfId="7445" xr:uid="{00000000-0005-0000-0000-00001D5C0000}"/>
    <cellStyle name="Normal 6 2 2 3" xfId="4076" xr:uid="{00000000-0005-0000-0000-00001E5C0000}"/>
    <cellStyle name="Normal 6 2 2 3 2" xfId="7447" xr:uid="{00000000-0005-0000-0000-00001F5C0000}"/>
    <cellStyle name="Normal 6 2 2 4" xfId="7444" xr:uid="{00000000-0005-0000-0000-0000205C0000}"/>
    <cellStyle name="Normal 6 2 3" xfId="4077" xr:uid="{00000000-0005-0000-0000-0000215C0000}"/>
    <cellStyle name="Normal 6 2 3 2" xfId="4078" xr:uid="{00000000-0005-0000-0000-0000225C0000}"/>
    <cellStyle name="Normal 6 2 3 2 2" xfId="7449" xr:uid="{00000000-0005-0000-0000-0000235C0000}"/>
    <cellStyle name="Normal 6 2 3 3" xfId="7448" xr:uid="{00000000-0005-0000-0000-0000245C0000}"/>
    <cellStyle name="Normal 6 2 4" xfId="4079" xr:uid="{00000000-0005-0000-0000-0000255C0000}"/>
    <cellStyle name="Normal 6 2 4 2" xfId="7450" xr:uid="{00000000-0005-0000-0000-0000265C0000}"/>
    <cellStyle name="Normal 6 2 5" xfId="4884" xr:uid="{00000000-0005-0000-0000-0000275C0000}"/>
    <cellStyle name="Normal 6 2 6" xfId="5062" xr:uid="{00000000-0005-0000-0000-0000285C0000}"/>
    <cellStyle name="Normal 6 2 6 2" xfId="8254" xr:uid="{00000000-0005-0000-0000-0000295C0000}"/>
    <cellStyle name="Normal 6 2 6 2 2" xfId="30909" xr:uid="{00000000-0005-0000-0000-0000ECB90000}"/>
    <cellStyle name="Normal 6 2 6 3" xfId="10032" xr:uid="{00000000-0005-0000-0000-00002A5C0000}"/>
    <cellStyle name="Normal 6 2 6 3 2" xfId="32681" xr:uid="{00000000-0005-0000-0000-0000EDB90000}"/>
    <cellStyle name="Normal 6 2 6 4" xfId="29089" xr:uid="{00000000-0005-0000-0000-0000EBB90000}"/>
    <cellStyle name="Normal 6 3" xfId="4080" xr:uid="{00000000-0005-0000-0000-00002B5C0000}"/>
    <cellStyle name="Normal 6 3 2" xfId="4081" xr:uid="{00000000-0005-0000-0000-00002C5C0000}"/>
    <cellStyle name="Normal 6 3 2 2" xfId="7452" xr:uid="{00000000-0005-0000-0000-00002D5C0000}"/>
    <cellStyle name="Normal 6 3 3" xfId="4082" xr:uid="{00000000-0005-0000-0000-00002E5C0000}"/>
    <cellStyle name="Normal 6 3 3 2" xfId="7453" xr:uid="{00000000-0005-0000-0000-00002F5C0000}"/>
    <cellStyle name="Normal 6 3 4" xfId="5063" xr:uid="{00000000-0005-0000-0000-0000305C0000}"/>
    <cellStyle name="Normal 6 3 4 2" xfId="8255" xr:uid="{00000000-0005-0000-0000-0000315C0000}"/>
    <cellStyle name="Normal 6 3 4 2 2" xfId="30910" xr:uid="{00000000-0005-0000-0000-0000EFB90000}"/>
    <cellStyle name="Normal 6 3 4 3" xfId="10033" xr:uid="{00000000-0005-0000-0000-0000325C0000}"/>
    <cellStyle name="Normal 6 3 4 3 2" xfId="32682" xr:uid="{00000000-0005-0000-0000-0000F0B90000}"/>
    <cellStyle name="Normal 6 3 4 4" xfId="29090" xr:uid="{00000000-0005-0000-0000-0000EEB90000}"/>
    <cellStyle name="Normal 6 3 5" xfId="7451" xr:uid="{00000000-0005-0000-0000-0000335C0000}"/>
    <cellStyle name="Normal 6 4" xfId="4083" xr:uid="{00000000-0005-0000-0000-0000345C0000}"/>
    <cellStyle name="Normal 6 4 2" xfId="4084" xr:uid="{00000000-0005-0000-0000-0000355C0000}"/>
    <cellStyle name="Normal 6 4 2 2" xfId="7455" xr:uid="{00000000-0005-0000-0000-0000365C0000}"/>
    <cellStyle name="Normal 6 4 3" xfId="7454" xr:uid="{00000000-0005-0000-0000-0000375C0000}"/>
    <cellStyle name="Normal 6 5" xfId="4085" xr:uid="{00000000-0005-0000-0000-0000385C0000}"/>
    <cellStyle name="Normal 6 5 2" xfId="4086" xr:uid="{00000000-0005-0000-0000-0000395C0000}"/>
    <cellStyle name="Normal 6 5 2 2" xfId="7457" xr:uid="{00000000-0005-0000-0000-00003A5C0000}"/>
    <cellStyle name="Normal 6 5 3" xfId="7456" xr:uid="{00000000-0005-0000-0000-00003B5C0000}"/>
    <cellStyle name="Normal 6 6" xfId="4087" xr:uid="{00000000-0005-0000-0000-00003C5C0000}"/>
    <cellStyle name="Normal 6 6 2" xfId="4088" xr:uid="{00000000-0005-0000-0000-00003D5C0000}"/>
    <cellStyle name="Normal 6 6 2 2" xfId="7459" xr:uid="{00000000-0005-0000-0000-00003E5C0000}"/>
    <cellStyle name="Normal 6 6 3" xfId="7458" xr:uid="{00000000-0005-0000-0000-00003F5C0000}"/>
    <cellStyle name="Normal 6 7" xfId="4089" xr:uid="{00000000-0005-0000-0000-0000405C0000}"/>
    <cellStyle name="Normal 6 7 2" xfId="4090" xr:uid="{00000000-0005-0000-0000-0000415C0000}"/>
    <cellStyle name="Normal 6 7 2 2" xfId="7461" xr:uid="{00000000-0005-0000-0000-0000425C0000}"/>
    <cellStyle name="Normal 6 7 3" xfId="7460" xr:uid="{00000000-0005-0000-0000-0000435C0000}"/>
    <cellStyle name="Normal 6 8" xfId="4091" xr:uid="{00000000-0005-0000-0000-0000445C0000}"/>
    <cellStyle name="Normal 6 8 2" xfId="7462" xr:uid="{00000000-0005-0000-0000-0000455C0000}"/>
    <cellStyle name="Normal 6 9" xfId="4883" xr:uid="{00000000-0005-0000-0000-0000465C0000}"/>
    <cellStyle name="Normal 60" xfId="5128" xr:uid="{00000000-0005-0000-0000-0000475C0000}"/>
    <cellStyle name="Normal 61" xfId="5129" xr:uid="{00000000-0005-0000-0000-0000485C0000}"/>
    <cellStyle name="Normal 61 2" xfId="8275" xr:uid="{00000000-0005-0000-0000-0000495C0000}"/>
    <cellStyle name="Normal 61 2 2" xfId="30924" xr:uid="{00000000-0005-0000-0000-0000F2B90000}"/>
    <cellStyle name="Normal 61 3" xfId="10047" xr:uid="{00000000-0005-0000-0000-00004A5C0000}"/>
    <cellStyle name="Normal 61 3 2" xfId="32696" xr:uid="{00000000-0005-0000-0000-0000F3B90000}"/>
    <cellStyle name="Normal 61 4" xfId="29108" xr:uid="{00000000-0005-0000-0000-0000F1B90000}"/>
    <cellStyle name="Normal 62" xfId="5132" xr:uid="{00000000-0005-0000-0000-00004B5C0000}"/>
    <cellStyle name="Normal 62 2" xfId="29109" xr:uid="{00000000-0005-0000-0000-0000F4B90000}"/>
    <cellStyle name="Normal 63" xfId="5133" xr:uid="{00000000-0005-0000-0000-00004C5C0000}"/>
    <cellStyle name="Normal 63 2" xfId="29110" xr:uid="{00000000-0005-0000-0000-0000F5B90000}"/>
    <cellStyle name="Normal 64" xfId="5134" xr:uid="{00000000-0005-0000-0000-00004D5C0000}"/>
    <cellStyle name="Normal 64 2" xfId="29111" xr:uid="{00000000-0005-0000-0000-0000F6B90000}"/>
    <cellStyle name="Normal 65" xfId="10051" xr:uid="{00000000-0005-0000-0000-00004E5C0000}"/>
    <cellStyle name="Normal 66" xfId="10053" xr:uid="{00000000-0005-0000-0000-00004F5C0000}"/>
    <cellStyle name="Normal 66 2" xfId="32699" xr:uid="{00000000-0005-0000-0000-0000F7B90000}"/>
    <cellStyle name="Normal 67" xfId="10054" xr:uid="{00000000-0005-0000-0000-0000505C0000}"/>
    <cellStyle name="Normal 67 2" xfId="32700" xr:uid="{00000000-0005-0000-0000-0000F8B90000}"/>
    <cellStyle name="Normal 68" xfId="10058" xr:uid="{00000000-0005-0000-0000-0000515C0000}"/>
    <cellStyle name="Normal 68 2" xfId="32702" xr:uid="{00000000-0005-0000-0000-0000F9B90000}"/>
    <cellStyle name="Normal 69" xfId="10066" xr:uid="{00000000-0005-0000-0000-0000525C0000}"/>
    <cellStyle name="Normal 69 2" xfId="32709" xr:uid="{00000000-0005-0000-0000-0000FAB90000}"/>
    <cellStyle name="Normal 7" xfId="4092" xr:uid="{00000000-0005-0000-0000-0000535C0000}"/>
    <cellStyle name="Normal 7 2" xfId="4093" xr:uid="{00000000-0005-0000-0000-0000545C0000}"/>
    <cellStyle name="Normal 7 2 2" xfId="4094" xr:uid="{00000000-0005-0000-0000-0000555C0000}"/>
    <cellStyle name="Normal 7 2 2 2" xfId="4095" xr:uid="{00000000-0005-0000-0000-0000565C0000}"/>
    <cellStyle name="Normal 7 2 2 2 2" xfId="4096" xr:uid="{00000000-0005-0000-0000-0000575C0000}"/>
    <cellStyle name="Normal 7 2 2 2 2 2" xfId="7465" xr:uid="{00000000-0005-0000-0000-0000585C0000}"/>
    <cellStyle name="Normal 7 2 2 2 3" xfId="7464" xr:uid="{00000000-0005-0000-0000-0000595C0000}"/>
    <cellStyle name="Normal 7 2 2 3" xfId="4097" xr:uid="{00000000-0005-0000-0000-00005A5C0000}"/>
    <cellStyle name="Normal 7 2 2 3 2" xfId="7466" xr:uid="{00000000-0005-0000-0000-00005B5C0000}"/>
    <cellStyle name="Normal 7 2 2 4" xfId="7463" xr:uid="{00000000-0005-0000-0000-00005C5C0000}"/>
    <cellStyle name="Normal 7 2 3" xfId="4098" xr:uid="{00000000-0005-0000-0000-00005D5C0000}"/>
    <cellStyle name="Normal 7 2 3 2" xfId="4099" xr:uid="{00000000-0005-0000-0000-00005E5C0000}"/>
    <cellStyle name="Normal 7 2 3 2 2" xfId="7468" xr:uid="{00000000-0005-0000-0000-00005F5C0000}"/>
    <cellStyle name="Normal 7 2 3 3" xfId="7467" xr:uid="{00000000-0005-0000-0000-0000605C0000}"/>
    <cellStyle name="Normal 7 2 4" xfId="4100" xr:uid="{00000000-0005-0000-0000-0000615C0000}"/>
    <cellStyle name="Normal 7 2 4 2" xfId="7469" xr:uid="{00000000-0005-0000-0000-0000625C0000}"/>
    <cellStyle name="Normal 7 2 5" xfId="4886" xr:uid="{00000000-0005-0000-0000-0000635C0000}"/>
    <cellStyle name="Normal 7 2 6" xfId="5064" xr:uid="{00000000-0005-0000-0000-0000645C0000}"/>
    <cellStyle name="Normal 7 2 6 2" xfId="8256" xr:uid="{00000000-0005-0000-0000-0000655C0000}"/>
    <cellStyle name="Normal 7 2 6 2 2" xfId="30911" xr:uid="{00000000-0005-0000-0000-0000FCB90000}"/>
    <cellStyle name="Normal 7 2 6 3" xfId="10034" xr:uid="{00000000-0005-0000-0000-0000665C0000}"/>
    <cellStyle name="Normal 7 2 6 3 2" xfId="32683" xr:uid="{00000000-0005-0000-0000-0000FDB90000}"/>
    <cellStyle name="Normal 7 2 6 4" xfId="29091" xr:uid="{00000000-0005-0000-0000-0000FBB90000}"/>
    <cellStyle name="Normal 7 3" xfId="4101" xr:uid="{00000000-0005-0000-0000-0000675C0000}"/>
    <cellStyle name="Normal 7 3 2" xfId="4102" xr:uid="{00000000-0005-0000-0000-0000685C0000}"/>
    <cellStyle name="Normal 7 3 2 2" xfId="7470" xr:uid="{00000000-0005-0000-0000-0000695C0000}"/>
    <cellStyle name="Normal 7 3 3" xfId="4887" xr:uid="{00000000-0005-0000-0000-00006A5C0000}"/>
    <cellStyle name="Normal 7 3 4" xfId="5065" xr:uid="{00000000-0005-0000-0000-00006B5C0000}"/>
    <cellStyle name="Normal 7 3 4 2" xfId="8257" xr:uid="{00000000-0005-0000-0000-00006C5C0000}"/>
    <cellStyle name="Normal 7 3 4 2 2" xfId="30912" xr:uid="{00000000-0005-0000-0000-0000FFB90000}"/>
    <cellStyle name="Normal 7 3 4 3" xfId="10035" xr:uid="{00000000-0005-0000-0000-00006D5C0000}"/>
    <cellStyle name="Normal 7 3 4 3 2" xfId="32684" xr:uid="{00000000-0005-0000-0000-000000BA0000}"/>
    <cellStyle name="Normal 7 3 4 4" xfId="29092" xr:uid="{00000000-0005-0000-0000-0000FEB90000}"/>
    <cellStyle name="Normal 7 4" xfId="4103" xr:uid="{00000000-0005-0000-0000-00006E5C0000}"/>
    <cellStyle name="Normal 7 4 2" xfId="7471" xr:uid="{00000000-0005-0000-0000-00006F5C0000}"/>
    <cellStyle name="Normal 7 5" xfId="4885" xr:uid="{00000000-0005-0000-0000-0000705C0000}"/>
    <cellStyle name="Normal 7 6" xfId="4963" xr:uid="{00000000-0005-0000-0000-0000715C0000}"/>
    <cellStyle name="Normal 7 6 2" xfId="8235" xr:uid="{00000000-0005-0000-0000-0000725C0000}"/>
    <cellStyle name="Normal 7 6 2 2" xfId="30890" xr:uid="{00000000-0005-0000-0000-000002BA0000}"/>
    <cellStyle name="Normal 7 6 3" xfId="10013" xr:uid="{00000000-0005-0000-0000-0000735C0000}"/>
    <cellStyle name="Normal 7 6 3 2" xfId="32662" xr:uid="{00000000-0005-0000-0000-000003BA0000}"/>
    <cellStyle name="Normal 7 6 4" xfId="29068" xr:uid="{00000000-0005-0000-0000-000001BA0000}"/>
    <cellStyle name="Normal 70" xfId="27086" xr:uid="{00000000-0005-0000-0000-0000745C0000}"/>
    <cellStyle name="Normal 70 2" xfId="49501" xr:uid="{00000000-0005-0000-0000-000004BA0000}"/>
    <cellStyle name="Normal 71" xfId="27087" xr:uid="{00000000-0005-0000-0000-0000755C0000}"/>
    <cellStyle name="Normal 71 2" xfId="49502" xr:uid="{00000000-0005-0000-0000-000005BA0000}"/>
    <cellStyle name="Normal 72" xfId="27089" xr:uid="{00000000-0005-0000-0000-0000765C0000}"/>
    <cellStyle name="Normal 72 2" xfId="49504" xr:uid="{00000000-0005-0000-0000-000006BA0000}"/>
    <cellStyle name="Normal 73" xfId="27106" xr:uid="{00000000-0005-0000-0000-0000775C0000}"/>
    <cellStyle name="Normal 73 2" xfId="49512" xr:uid="{00000000-0005-0000-0000-000007BA0000}"/>
    <cellStyle name="Normal 74" xfId="27116" xr:uid="{00000000-0005-0000-0000-0000785C0000}"/>
    <cellStyle name="Normal 74 2" xfId="49513" xr:uid="{00000000-0005-0000-0000-000008BA0000}"/>
    <cellStyle name="Normal 75" xfId="27143" xr:uid="{00000000-0005-0000-0000-0000316A0000}"/>
    <cellStyle name="Normal 75 2" xfId="49534" xr:uid="{00000000-0005-0000-0000-000009BA0000}"/>
    <cellStyle name="Normal 76" xfId="27192" xr:uid="{00000000-0005-0000-0000-0000416A0000}"/>
    <cellStyle name="Normal 77" xfId="27202" xr:uid="{00000000-0005-0000-0000-0000476A0000}"/>
    <cellStyle name="Normal 77 2" xfId="49537" xr:uid="{00000000-0005-0000-0000-00000ABA0000}"/>
    <cellStyle name="Normal 78" xfId="27203" xr:uid="{00000000-0005-0000-0000-0000486A0000}"/>
    <cellStyle name="Normal 78 2" xfId="49538" xr:uid="{00000000-0005-0000-0000-00000BBA0000}"/>
    <cellStyle name="Normal 79" xfId="27205" xr:uid="{00000000-0005-0000-0000-00000CBA0000}"/>
    <cellStyle name="Normal 8" xfId="4104" xr:uid="{00000000-0005-0000-0000-0000795C0000}"/>
    <cellStyle name="Normal 8 2" xfId="4105" xr:uid="{00000000-0005-0000-0000-00007A5C0000}"/>
    <cellStyle name="Normal 8 2 2" xfId="4106" xr:uid="{00000000-0005-0000-0000-00007B5C0000}"/>
    <cellStyle name="Normal 8 2 2 2" xfId="4107" xr:uid="{00000000-0005-0000-0000-00007C5C0000}"/>
    <cellStyle name="Normal 8 2 2 2 2" xfId="4108" xr:uid="{00000000-0005-0000-0000-00007D5C0000}"/>
    <cellStyle name="Normal 8 2 2 2 2 2" xfId="7475" xr:uid="{00000000-0005-0000-0000-00007E5C0000}"/>
    <cellStyle name="Normal 8 2 2 2 3" xfId="7474" xr:uid="{00000000-0005-0000-0000-00007F5C0000}"/>
    <cellStyle name="Normal 8 2 2 3" xfId="4109" xr:uid="{00000000-0005-0000-0000-0000805C0000}"/>
    <cellStyle name="Normal 8 2 2 3 2" xfId="7476" xr:uid="{00000000-0005-0000-0000-0000815C0000}"/>
    <cellStyle name="Normal 8 2 2 4" xfId="7473" xr:uid="{00000000-0005-0000-0000-0000825C0000}"/>
    <cellStyle name="Normal 8 2 3" xfId="4110" xr:uid="{00000000-0005-0000-0000-0000835C0000}"/>
    <cellStyle name="Normal 8 2 3 2" xfId="4111" xr:uid="{00000000-0005-0000-0000-0000845C0000}"/>
    <cellStyle name="Normal 8 2 3 2 2" xfId="7478" xr:uid="{00000000-0005-0000-0000-0000855C0000}"/>
    <cellStyle name="Normal 8 2 3 3" xfId="7477" xr:uid="{00000000-0005-0000-0000-0000865C0000}"/>
    <cellStyle name="Normal 8 2 4" xfId="4112" xr:uid="{00000000-0005-0000-0000-0000875C0000}"/>
    <cellStyle name="Normal 8 2 4 2" xfId="7479" xr:uid="{00000000-0005-0000-0000-0000885C0000}"/>
    <cellStyle name="Normal 8 2 5" xfId="4113" xr:uid="{00000000-0005-0000-0000-0000895C0000}"/>
    <cellStyle name="Normal 8 2 5 2" xfId="7480" xr:uid="{00000000-0005-0000-0000-00008A5C0000}"/>
    <cellStyle name="Normal 8 2 6" xfId="4889" xr:uid="{00000000-0005-0000-0000-00008B5C0000}"/>
    <cellStyle name="Normal 8 2 7" xfId="5066" xr:uid="{00000000-0005-0000-0000-00008C5C0000}"/>
    <cellStyle name="Normal 8 2 7 2" xfId="8258" xr:uid="{00000000-0005-0000-0000-00008D5C0000}"/>
    <cellStyle name="Normal 8 2 7 2 2" xfId="30913" xr:uid="{00000000-0005-0000-0000-00000EBA0000}"/>
    <cellStyle name="Normal 8 2 7 3" xfId="10036" xr:uid="{00000000-0005-0000-0000-00008E5C0000}"/>
    <cellStyle name="Normal 8 2 7 3 2" xfId="32685" xr:uid="{00000000-0005-0000-0000-00000FBA0000}"/>
    <cellStyle name="Normal 8 2 7 4" xfId="29093" xr:uid="{00000000-0005-0000-0000-00000DBA0000}"/>
    <cellStyle name="Normal 8 2 8" xfId="7472" xr:uid="{00000000-0005-0000-0000-00008F5C0000}"/>
    <cellStyle name="Normal 8 3" xfId="4114" xr:uid="{00000000-0005-0000-0000-0000905C0000}"/>
    <cellStyle name="Normal 8 3 2" xfId="4115" xr:uid="{00000000-0005-0000-0000-0000915C0000}"/>
    <cellStyle name="Normal 8 3 2 2" xfId="4116" xr:uid="{00000000-0005-0000-0000-0000925C0000}"/>
    <cellStyle name="Normal 8 3 2 2 2" xfId="7483" xr:uid="{00000000-0005-0000-0000-0000935C0000}"/>
    <cellStyle name="Normal 8 3 2 3" xfId="7482" xr:uid="{00000000-0005-0000-0000-0000945C0000}"/>
    <cellStyle name="Normal 8 3 3" xfId="7481" xr:uid="{00000000-0005-0000-0000-0000955C0000}"/>
    <cellStyle name="Normal 8 4" xfId="4117" xr:uid="{00000000-0005-0000-0000-0000965C0000}"/>
    <cellStyle name="Normal 8 4 2" xfId="4118" xr:uid="{00000000-0005-0000-0000-0000975C0000}"/>
    <cellStyle name="Normal 8 4 2 2" xfId="7485" xr:uid="{00000000-0005-0000-0000-0000985C0000}"/>
    <cellStyle name="Normal 8 4 3" xfId="7484" xr:uid="{00000000-0005-0000-0000-0000995C0000}"/>
    <cellStyle name="Normal 8 5" xfId="4888" xr:uid="{00000000-0005-0000-0000-00009A5C0000}"/>
    <cellStyle name="Normal 8 6" xfId="4965" xr:uid="{00000000-0005-0000-0000-00009B5C0000}"/>
    <cellStyle name="Normal 8 6 2" xfId="8237" xr:uid="{00000000-0005-0000-0000-00009C5C0000}"/>
    <cellStyle name="Normal 8 6 2 2" xfId="30892" xr:uid="{00000000-0005-0000-0000-000011BA0000}"/>
    <cellStyle name="Normal 8 6 3" xfId="10015" xr:uid="{00000000-0005-0000-0000-00009D5C0000}"/>
    <cellStyle name="Normal 8 6 3 2" xfId="32664" xr:uid="{00000000-0005-0000-0000-000012BA0000}"/>
    <cellStyle name="Normal 8 6 4" xfId="29070" xr:uid="{00000000-0005-0000-0000-000010BA0000}"/>
    <cellStyle name="Normal 80" xfId="49539" xr:uid="{00000000-0005-0000-0000-000013BA0000}"/>
    <cellStyle name="Normal 81" xfId="49541" xr:uid="{00000000-0005-0000-0000-000014BA0000}"/>
    <cellStyle name="Normal 82" xfId="49543" xr:uid="{00000000-0005-0000-0000-000015BA0000}"/>
    <cellStyle name="Normal 83" xfId="27204" xr:uid="{00000000-0005-0000-0000-0000159B0000}"/>
    <cellStyle name="Normal 9" xfId="4119" xr:uid="{00000000-0005-0000-0000-00009E5C0000}"/>
    <cellStyle name="Normal 9 10" xfId="4890" xr:uid="{00000000-0005-0000-0000-00009F5C0000}"/>
    <cellStyle name="Normal 9 10 2" xfId="25187" xr:uid="{00000000-0005-0000-0000-0000A05C0000}"/>
    <cellStyle name="Normal 9 10 3" xfId="25188" xr:uid="{00000000-0005-0000-0000-0000A15C0000}"/>
    <cellStyle name="Normal 9 10 3 2" xfId="25189" xr:uid="{00000000-0005-0000-0000-0000A25C0000}"/>
    <cellStyle name="Normal 9 10 3 2 2" xfId="47611" xr:uid="{00000000-0005-0000-0000-000017BA0000}"/>
    <cellStyle name="Normal 9 10 3 3" xfId="25190" xr:uid="{00000000-0005-0000-0000-0000A35C0000}"/>
    <cellStyle name="Normal 9 10 3 3 2" xfId="47612" xr:uid="{00000000-0005-0000-0000-000018BA0000}"/>
    <cellStyle name="Normal 9 10 3 4" xfId="47610" xr:uid="{00000000-0005-0000-0000-000016BA0000}"/>
    <cellStyle name="Normal 9 11" xfId="5031" xr:uid="{00000000-0005-0000-0000-0000A45C0000}"/>
    <cellStyle name="Normal 9 11 2" xfId="8239" xr:uid="{00000000-0005-0000-0000-0000A55C0000}"/>
    <cellStyle name="Normal 9 11 2 2" xfId="30894" xr:uid="{00000000-0005-0000-0000-00001ABA0000}"/>
    <cellStyle name="Normal 9 11 3" xfId="10017" xr:uid="{00000000-0005-0000-0000-0000A65C0000}"/>
    <cellStyle name="Normal 9 11 3 2" xfId="32666" xr:uid="{00000000-0005-0000-0000-00001BBA0000}"/>
    <cellStyle name="Normal 9 11 4" xfId="25191" xr:uid="{00000000-0005-0000-0000-0000A75C0000}"/>
    <cellStyle name="Normal 9 11 4 2" xfId="47613" xr:uid="{00000000-0005-0000-0000-00001CBA0000}"/>
    <cellStyle name="Normal 9 11 5" xfId="29073" xr:uid="{00000000-0005-0000-0000-000019BA0000}"/>
    <cellStyle name="Normal 9 12" xfId="25192" xr:uid="{00000000-0005-0000-0000-0000A85C0000}"/>
    <cellStyle name="Normal 9 12 2" xfId="47614" xr:uid="{00000000-0005-0000-0000-00001DBA0000}"/>
    <cellStyle name="Normal 9 13" xfId="25193" xr:uid="{00000000-0005-0000-0000-0000A95C0000}"/>
    <cellStyle name="Normal 9 13 2" xfId="47615" xr:uid="{00000000-0005-0000-0000-00001EBA0000}"/>
    <cellStyle name="Normal 9 14" xfId="25194" xr:uid="{00000000-0005-0000-0000-0000AA5C0000}"/>
    <cellStyle name="Normal 9 14 2" xfId="47616" xr:uid="{00000000-0005-0000-0000-00001FBA0000}"/>
    <cellStyle name="Normal 9 2" xfId="4120" xr:uid="{00000000-0005-0000-0000-0000AB5C0000}"/>
    <cellStyle name="Normal 9 2 10" xfId="4121" xr:uid="{00000000-0005-0000-0000-0000AC5C0000}"/>
    <cellStyle name="Normal 9 2 10 2" xfId="7486" xr:uid="{00000000-0005-0000-0000-0000AD5C0000}"/>
    <cellStyle name="Normal 9 2 10 2 2" xfId="25195" xr:uid="{00000000-0005-0000-0000-0000AE5C0000}"/>
    <cellStyle name="Normal 9 2 10 2 2 2" xfId="47617" xr:uid="{00000000-0005-0000-0000-000020BA0000}"/>
    <cellStyle name="Normal 9 2 10 2 3" xfId="25196" xr:uid="{00000000-0005-0000-0000-0000AF5C0000}"/>
    <cellStyle name="Normal 9 2 10 2 3 2" xfId="47618" xr:uid="{00000000-0005-0000-0000-000021BA0000}"/>
    <cellStyle name="Normal 9 2 10 2 4" xfId="25197" xr:uid="{00000000-0005-0000-0000-0000B05C0000}"/>
    <cellStyle name="Normal 9 2 10 2 4 2" xfId="47619" xr:uid="{00000000-0005-0000-0000-000022BA0000}"/>
    <cellStyle name="Normal 9 2 10 3" xfId="25198" xr:uid="{00000000-0005-0000-0000-0000B15C0000}"/>
    <cellStyle name="Normal 9 2 10 3 2" xfId="47620" xr:uid="{00000000-0005-0000-0000-000023BA0000}"/>
    <cellStyle name="Normal 9 2 10 4" xfId="25199" xr:uid="{00000000-0005-0000-0000-0000B25C0000}"/>
    <cellStyle name="Normal 9 2 10 4 2" xfId="47621" xr:uid="{00000000-0005-0000-0000-000024BA0000}"/>
    <cellStyle name="Normal 9 2 10 5" xfId="25200" xr:uid="{00000000-0005-0000-0000-0000B35C0000}"/>
    <cellStyle name="Normal 9 2 10 5 2" xfId="47622" xr:uid="{00000000-0005-0000-0000-000025BA0000}"/>
    <cellStyle name="Normal 9 2 11" xfId="4122" xr:uid="{00000000-0005-0000-0000-0000B45C0000}"/>
    <cellStyle name="Normal 9 2 11 2" xfId="7487" xr:uid="{00000000-0005-0000-0000-0000B55C0000}"/>
    <cellStyle name="Normal 9 2 11 2 2" xfId="25201" xr:uid="{00000000-0005-0000-0000-0000B65C0000}"/>
    <cellStyle name="Normal 9 2 11 2 2 2" xfId="47623" xr:uid="{00000000-0005-0000-0000-000026BA0000}"/>
    <cellStyle name="Normal 9 2 11 2 3" xfId="25202" xr:uid="{00000000-0005-0000-0000-0000B75C0000}"/>
    <cellStyle name="Normal 9 2 11 2 3 2" xfId="47624" xr:uid="{00000000-0005-0000-0000-000027BA0000}"/>
    <cellStyle name="Normal 9 2 11 2 4" xfId="25203" xr:uid="{00000000-0005-0000-0000-0000B85C0000}"/>
    <cellStyle name="Normal 9 2 11 2 4 2" xfId="47625" xr:uid="{00000000-0005-0000-0000-000028BA0000}"/>
    <cellStyle name="Normal 9 2 11 3" xfId="25204" xr:uid="{00000000-0005-0000-0000-0000B95C0000}"/>
    <cellStyle name="Normal 9 2 11 3 2" xfId="47626" xr:uid="{00000000-0005-0000-0000-000029BA0000}"/>
    <cellStyle name="Normal 9 2 11 4" xfId="25205" xr:uid="{00000000-0005-0000-0000-0000BA5C0000}"/>
    <cellStyle name="Normal 9 2 11 4 2" xfId="47627" xr:uid="{00000000-0005-0000-0000-00002ABA0000}"/>
    <cellStyle name="Normal 9 2 11 5" xfId="25206" xr:uid="{00000000-0005-0000-0000-0000BB5C0000}"/>
    <cellStyle name="Normal 9 2 11 5 2" xfId="47628" xr:uid="{00000000-0005-0000-0000-00002BBA0000}"/>
    <cellStyle name="Normal 9 2 12" xfId="4891" xr:uid="{00000000-0005-0000-0000-0000BC5C0000}"/>
    <cellStyle name="Normal 9 2 12 2" xfId="25207" xr:uid="{00000000-0005-0000-0000-0000BD5C0000}"/>
    <cellStyle name="Normal 9 2 12 2 2" xfId="47629" xr:uid="{00000000-0005-0000-0000-00002CBA0000}"/>
    <cellStyle name="Normal 9 2 12 3" xfId="25208" xr:uid="{00000000-0005-0000-0000-0000BE5C0000}"/>
    <cellStyle name="Normal 9 2 12 3 2" xfId="47630" xr:uid="{00000000-0005-0000-0000-00002DBA0000}"/>
    <cellStyle name="Normal 9 2 12 4" xfId="25209" xr:uid="{00000000-0005-0000-0000-0000BF5C0000}"/>
    <cellStyle name="Normal 9 2 12 4 2" xfId="47631" xr:uid="{00000000-0005-0000-0000-00002EBA0000}"/>
    <cellStyle name="Normal 9 2 13" xfId="25210" xr:uid="{00000000-0005-0000-0000-0000C05C0000}"/>
    <cellStyle name="Normal 9 2 13 2" xfId="25211" xr:uid="{00000000-0005-0000-0000-0000C15C0000}"/>
    <cellStyle name="Normal 9 2 13 2 2" xfId="47633" xr:uid="{00000000-0005-0000-0000-000030BA0000}"/>
    <cellStyle name="Normal 9 2 13 3" xfId="25212" xr:uid="{00000000-0005-0000-0000-0000C25C0000}"/>
    <cellStyle name="Normal 9 2 13 3 2" xfId="47634" xr:uid="{00000000-0005-0000-0000-000031BA0000}"/>
    <cellStyle name="Normal 9 2 13 4" xfId="25213" xr:uid="{00000000-0005-0000-0000-0000C35C0000}"/>
    <cellStyle name="Normal 9 2 13 4 2" xfId="47635" xr:uid="{00000000-0005-0000-0000-000032BA0000}"/>
    <cellStyle name="Normal 9 2 13 5" xfId="47632" xr:uid="{00000000-0005-0000-0000-00002FBA0000}"/>
    <cellStyle name="Normal 9 2 14" xfId="25214" xr:uid="{00000000-0005-0000-0000-0000C45C0000}"/>
    <cellStyle name="Normal 9 2 14 2" xfId="47636" xr:uid="{00000000-0005-0000-0000-000033BA0000}"/>
    <cellStyle name="Normal 9 2 15" xfId="25215" xr:uid="{00000000-0005-0000-0000-0000C55C0000}"/>
    <cellStyle name="Normal 9 2 15 2" xfId="47637" xr:uid="{00000000-0005-0000-0000-000034BA0000}"/>
    <cellStyle name="Normal 9 2 16" xfId="25216" xr:uid="{00000000-0005-0000-0000-0000C65C0000}"/>
    <cellStyle name="Normal 9 2 16 2" xfId="47638" xr:uid="{00000000-0005-0000-0000-000035BA0000}"/>
    <cellStyle name="Normal 9 2 2" xfId="4123" xr:uid="{00000000-0005-0000-0000-0000C75C0000}"/>
    <cellStyle name="Normal 9 2 2 10" xfId="7488" xr:uid="{00000000-0005-0000-0000-0000C85C0000}"/>
    <cellStyle name="Normal 9 2 2 10 2" xfId="25217" xr:uid="{00000000-0005-0000-0000-0000C95C0000}"/>
    <cellStyle name="Normal 9 2 2 10 2 2" xfId="47639" xr:uid="{00000000-0005-0000-0000-000036BA0000}"/>
    <cellStyle name="Normal 9 2 2 10 3" xfId="25218" xr:uid="{00000000-0005-0000-0000-0000CA5C0000}"/>
    <cellStyle name="Normal 9 2 2 10 3 2" xfId="47640" xr:uid="{00000000-0005-0000-0000-000037BA0000}"/>
    <cellStyle name="Normal 9 2 2 10 4" xfId="25219" xr:uid="{00000000-0005-0000-0000-0000CB5C0000}"/>
    <cellStyle name="Normal 9 2 2 10 4 2" xfId="47641" xr:uid="{00000000-0005-0000-0000-000038BA0000}"/>
    <cellStyle name="Normal 9 2 2 11" xfId="25220" xr:uid="{00000000-0005-0000-0000-0000CC5C0000}"/>
    <cellStyle name="Normal 9 2 2 11 2" xfId="25221" xr:uid="{00000000-0005-0000-0000-0000CD5C0000}"/>
    <cellStyle name="Normal 9 2 2 11 2 2" xfId="47643" xr:uid="{00000000-0005-0000-0000-00003ABA0000}"/>
    <cellStyle name="Normal 9 2 2 11 3" xfId="25222" xr:uid="{00000000-0005-0000-0000-0000CE5C0000}"/>
    <cellStyle name="Normal 9 2 2 11 3 2" xfId="47644" xr:uid="{00000000-0005-0000-0000-00003BBA0000}"/>
    <cellStyle name="Normal 9 2 2 11 4" xfId="25223" xr:uid="{00000000-0005-0000-0000-0000CF5C0000}"/>
    <cellStyle name="Normal 9 2 2 11 4 2" xfId="47645" xr:uid="{00000000-0005-0000-0000-00003CBA0000}"/>
    <cellStyle name="Normal 9 2 2 11 5" xfId="47642" xr:uid="{00000000-0005-0000-0000-000039BA0000}"/>
    <cellStyle name="Normal 9 2 2 12" xfId="25224" xr:uid="{00000000-0005-0000-0000-0000D05C0000}"/>
    <cellStyle name="Normal 9 2 2 12 2" xfId="47646" xr:uid="{00000000-0005-0000-0000-00003DBA0000}"/>
    <cellStyle name="Normal 9 2 2 13" xfId="25225" xr:uid="{00000000-0005-0000-0000-0000D15C0000}"/>
    <cellStyle name="Normal 9 2 2 13 2" xfId="47647" xr:uid="{00000000-0005-0000-0000-00003EBA0000}"/>
    <cellStyle name="Normal 9 2 2 14" xfId="25226" xr:uid="{00000000-0005-0000-0000-0000D25C0000}"/>
    <cellStyle name="Normal 9 2 2 14 2" xfId="47648" xr:uid="{00000000-0005-0000-0000-00003FBA0000}"/>
    <cellStyle name="Normal 9 2 2 2" xfId="4124" xr:uid="{00000000-0005-0000-0000-0000D35C0000}"/>
    <cellStyle name="Normal 9 2 2 2 10" xfId="25227" xr:uid="{00000000-0005-0000-0000-0000D45C0000}"/>
    <cellStyle name="Normal 9 2 2 2 10 2" xfId="25228" xr:uid="{00000000-0005-0000-0000-0000D55C0000}"/>
    <cellStyle name="Normal 9 2 2 2 10 2 2" xfId="47650" xr:uid="{00000000-0005-0000-0000-000041BA0000}"/>
    <cellStyle name="Normal 9 2 2 2 10 3" xfId="25229" xr:uid="{00000000-0005-0000-0000-0000D65C0000}"/>
    <cellStyle name="Normal 9 2 2 2 10 3 2" xfId="47651" xr:uid="{00000000-0005-0000-0000-000042BA0000}"/>
    <cellStyle name="Normal 9 2 2 2 10 4" xfId="25230" xr:uid="{00000000-0005-0000-0000-0000D75C0000}"/>
    <cellStyle name="Normal 9 2 2 2 10 4 2" xfId="47652" xr:uid="{00000000-0005-0000-0000-000043BA0000}"/>
    <cellStyle name="Normal 9 2 2 2 10 5" xfId="47649" xr:uid="{00000000-0005-0000-0000-000040BA0000}"/>
    <cellStyle name="Normal 9 2 2 2 11" xfId="25231" xr:uid="{00000000-0005-0000-0000-0000D85C0000}"/>
    <cellStyle name="Normal 9 2 2 2 11 2" xfId="47653" xr:uid="{00000000-0005-0000-0000-000044BA0000}"/>
    <cellStyle name="Normal 9 2 2 2 12" xfId="25232" xr:uid="{00000000-0005-0000-0000-0000D95C0000}"/>
    <cellStyle name="Normal 9 2 2 2 12 2" xfId="47654" xr:uid="{00000000-0005-0000-0000-000045BA0000}"/>
    <cellStyle name="Normal 9 2 2 2 13" xfId="25233" xr:uid="{00000000-0005-0000-0000-0000DA5C0000}"/>
    <cellStyle name="Normal 9 2 2 2 13 2" xfId="47655" xr:uid="{00000000-0005-0000-0000-000046BA0000}"/>
    <cellStyle name="Normal 9 2 2 2 2" xfId="4125" xr:uid="{00000000-0005-0000-0000-0000DB5C0000}"/>
    <cellStyle name="Normal 9 2 2 2 2 10" xfId="25234" xr:uid="{00000000-0005-0000-0000-0000DC5C0000}"/>
    <cellStyle name="Normal 9 2 2 2 2 10 2" xfId="47656" xr:uid="{00000000-0005-0000-0000-000047BA0000}"/>
    <cellStyle name="Normal 9 2 2 2 2 2" xfId="4126" xr:uid="{00000000-0005-0000-0000-0000DD5C0000}"/>
    <cellStyle name="Normal 9 2 2 2 2 2 2" xfId="4127" xr:uid="{00000000-0005-0000-0000-0000DE5C0000}"/>
    <cellStyle name="Normal 9 2 2 2 2 2 2 2" xfId="7492" xr:uid="{00000000-0005-0000-0000-0000DF5C0000}"/>
    <cellStyle name="Normal 9 2 2 2 2 2 2 2 2" xfId="25235" xr:uid="{00000000-0005-0000-0000-0000E05C0000}"/>
    <cellStyle name="Normal 9 2 2 2 2 2 2 2 2 2" xfId="47657" xr:uid="{00000000-0005-0000-0000-000048BA0000}"/>
    <cellStyle name="Normal 9 2 2 2 2 2 2 2 3" xfId="25236" xr:uid="{00000000-0005-0000-0000-0000E15C0000}"/>
    <cellStyle name="Normal 9 2 2 2 2 2 2 2 3 2" xfId="47658" xr:uid="{00000000-0005-0000-0000-000049BA0000}"/>
    <cellStyle name="Normal 9 2 2 2 2 2 2 2 4" xfId="25237" xr:uid="{00000000-0005-0000-0000-0000E25C0000}"/>
    <cellStyle name="Normal 9 2 2 2 2 2 2 2 4 2" xfId="47659" xr:uid="{00000000-0005-0000-0000-00004ABA0000}"/>
    <cellStyle name="Normal 9 2 2 2 2 2 2 3" xfId="25238" xr:uid="{00000000-0005-0000-0000-0000E35C0000}"/>
    <cellStyle name="Normal 9 2 2 2 2 2 2 3 2" xfId="47660" xr:uid="{00000000-0005-0000-0000-00004BBA0000}"/>
    <cellStyle name="Normal 9 2 2 2 2 2 2 4" xfId="25239" xr:uid="{00000000-0005-0000-0000-0000E45C0000}"/>
    <cellStyle name="Normal 9 2 2 2 2 2 2 4 2" xfId="47661" xr:uid="{00000000-0005-0000-0000-00004CBA0000}"/>
    <cellStyle name="Normal 9 2 2 2 2 2 2 5" xfId="25240" xr:uid="{00000000-0005-0000-0000-0000E55C0000}"/>
    <cellStyle name="Normal 9 2 2 2 2 2 2 5 2" xfId="47662" xr:uid="{00000000-0005-0000-0000-00004DBA0000}"/>
    <cellStyle name="Normal 9 2 2 2 2 2 3" xfId="7491" xr:uid="{00000000-0005-0000-0000-0000E65C0000}"/>
    <cellStyle name="Normal 9 2 2 2 2 2 3 2" xfId="25241" xr:uid="{00000000-0005-0000-0000-0000E75C0000}"/>
    <cellStyle name="Normal 9 2 2 2 2 2 3 2 2" xfId="47663" xr:uid="{00000000-0005-0000-0000-00004EBA0000}"/>
    <cellStyle name="Normal 9 2 2 2 2 2 3 3" xfId="25242" xr:uid="{00000000-0005-0000-0000-0000E85C0000}"/>
    <cellStyle name="Normal 9 2 2 2 2 2 3 3 2" xfId="47664" xr:uid="{00000000-0005-0000-0000-00004FBA0000}"/>
    <cellStyle name="Normal 9 2 2 2 2 2 3 4" xfId="25243" xr:uid="{00000000-0005-0000-0000-0000E95C0000}"/>
    <cellStyle name="Normal 9 2 2 2 2 2 3 4 2" xfId="47665" xr:uid="{00000000-0005-0000-0000-000050BA0000}"/>
    <cellStyle name="Normal 9 2 2 2 2 2 4" xfId="25244" xr:uid="{00000000-0005-0000-0000-0000EA5C0000}"/>
    <cellStyle name="Normal 9 2 2 2 2 2 4 2" xfId="25245" xr:uid="{00000000-0005-0000-0000-0000EB5C0000}"/>
    <cellStyle name="Normal 9 2 2 2 2 2 4 2 2" xfId="47667" xr:uid="{00000000-0005-0000-0000-000052BA0000}"/>
    <cellStyle name="Normal 9 2 2 2 2 2 4 3" xfId="25246" xr:uid="{00000000-0005-0000-0000-0000EC5C0000}"/>
    <cellStyle name="Normal 9 2 2 2 2 2 4 3 2" xfId="47668" xr:uid="{00000000-0005-0000-0000-000053BA0000}"/>
    <cellStyle name="Normal 9 2 2 2 2 2 4 4" xfId="25247" xr:uid="{00000000-0005-0000-0000-0000ED5C0000}"/>
    <cellStyle name="Normal 9 2 2 2 2 2 4 4 2" xfId="47669" xr:uid="{00000000-0005-0000-0000-000054BA0000}"/>
    <cellStyle name="Normal 9 2 2 2 2 2 4 5" xfId="47666" xr:uid="{00000000-0005-0000-0000-000051BA0000}"/>
    <cellStyle name="Normal 9 2 2 2 2 2 5" xfId="25248" xr:uid="{00000000-0005-0000-0000-0000EE5C0000}"/>
    <cellStyle name="Normal 9 2 2 2 2 2 5 2" xfId="47670" xr:uid="{00000000-0005-0000-0000-000055BA0000}"/>
    <cellStyle name="Normal 9 2 2 2 2 2 6" xfId="25249" xr:uid="{00000000-0005-0000-0000-0000EF5C0000}"/>
    <cellStyle name="Normal 9 2 2 2 2 2 6 2" xfId="47671" xr:uid="{00000000-0005-0000-0000-000056BA0000}"/>
    <cellStyle name="Normal 9 2 2 2 2 2 7" xfId="25250" xr:uid="{00000000-0005-0000-0000-0000F05C0000}"/>
    <cellStyle name="Normal 9 2 2 2 2 2 7 2" xfId="47672" xr:uid="{00000000-0005-0000-0000-000057BA0000}"/>
    <cellStyle name="Normal 9 2 2 2 2 3" xfId="4128" xr:uid="{00000000-0005-0000-0000-0000F15C0000}"/>
    <cellStyle name="Normal 9 2 2 2 2 3 2" xfId="4129" xr:uid="{00000000-0005-0000-0000-0000F25C0000}"/>
    <cellStyle name="Normal 9 2 2 2 2 3 2 2" xfId="7494" xr:uid="{00000000-0005-0000-0000-0000F35C0000}"/>
    <cellStyle name="Normal 9 2 2 2 2 3 2 2 2" xfId="25251" xr:uid="{00000000-0005-0000-0000-0000F45C0000}"/>
    <cellStyle name="Normal 9 2 2 2 2 3 2 2 2 2" xfId="47673" xr:uid="{00000000-0005-0000-0000-000058BA0000}"/>
    <cellStyle name="Normal 9 2 2 2 2 3 2 2 3" xfId="25252" xr:uid="{00000000-0005-0000-0000-0000F55C0000}"/>
    <cellStyle name="Normal 9 2 2 2 2 3 2 2 3 2" xfId="47674" xr:uid="{00000000-0005-0000-0000-000059BA0000}"/>
    <cellStyle name="Normal 9 2 2 2 2 3 2 2 4" xfId="25253" xr:uid="{00000000-0005-0000-0000-0000F65C0000}"/>
    <cellStyle name="Normal 9 2 2 2 2 3 2 2 4 2" xfId="47675" xr:uid="{00000000-0005-0000-0000-00005ABA0000}"/>
    <cellStyle name="Normal 9 2 2 2 2 3 2 3" xfId="25254" xr:uid="{00000000-0005-0000-0000-0000F75C0000}"/>
    <cellStyle name="Normal 9 2 2 2 2 3 2 3 2" xfId="47676" xr:uid="{00000000-0005-0000-0000-00005BBA0000}"/>
    <cellStyle name="Normal 9 2 2 2 2 3 2 4" xfId="25255" xr:uid="{00000000-0005-0000-0000-0000F85C0000}"/>
    <cellStyle name="Normal 9 2 2 2 2 3 2 4 2" xfId="47677" xr:uid="{00000000-0005-0000-0000-00005CBA0000}"/>
    <cellStyle name="Normal 9 2 2 2 2 3 2 5" xfId="25256" xr:uid="{00000000-0005-0000-0000-0000F95C0000}"/>
    <cellStyle name="Normal 9 2 2 2 2 3 2 5 2" xfId="47678" xr:uid="{00000000-0005-0000-0000-00005DBA0000}"/>
    <cellStyle name="Normal 9 2 2 2 2 3 3" xfId="7493" xr:uid="{00000000-0005-0000-0000-0000FA5C0000}"/>
    <cellStyle name="Normal 9 2 2 2 2 3 3 2" xfId="25257" xr:uid="{00000000-0005-0000-0000-0000FB5C0000}"/>
    <cellStyle name="Normal 9 2 2 2 2 3 3 2 2" xfId="47679" xr:uid="{00000000-0005-0000-0000-00005EBA0000}"/>
    <cellStyle name="Normal 9 2 2 2 2 3 3 3" xfId="25258" xr:uid="{00000000-0005-0000-0000-0000FC5C0000}"/>
    <cellStyle name="Normal 9 2 2 2 2 3 3 3 2" xfId="47680" xr:uid="{00000000-0005-0000-0000-00005FBA0000}"/>
    <cellStyle name="Normal 9 2 2 2 2 3 3 4" xfId="25259" xr:uid="{00000000-0005-0000-0000-0000FD5C0000}"/>
    <cellStyle name="Normal 9 2 2 2 2 3 3 4 2" xfId="47681" xr:uid="{00000000-0005-0000-0000-000060BA0000}"/>
    <cellStyle name="Normal 9 2 2 2 2 3 4" xfId="25260" xr:uid="{00000000-0005-0000-0000-0000FE5C0000}"/>
    <cellStyle name="Normal 9 2 2 2 2 3 4 2" xfId="47682" xr:uid="{00000000-0005-0000-0000-000061BA0000}"/>
    <cellStyle name="Normal 9 2 2 2 2 3 5" xfId="25261" xr:uid="{00000000-0005-0000-0000-0000FF5C0000}"/>
    <cellStyle name="Normal 9 2 2 2 2 3 5 2" xfId="47683" xr:uid="{00000000-0005-0000-0000-000062BA0000}"/>
    <cellStyle name="Normal 9 2 2 2 2 3 6" xfId="25262" xr:uid="{00000000-0005-0000-0000-0000005D0000}"/>
    <cellStyle name="Normal 9 2 2 2 2 3 6 2" xfId="47684" xr:uid="{00000000-0005-0000-0000-000063BA0000}"/>
    <cellStyle name="Normal 9 2 2 2 2 4" xfId="4130" xr:uid="{00000000-0005-0000-0000-0000015D0000}"/>
    <cellStyle name="Normal 9 2 2 2 2 4 2" xfId="7495" xr:uid="{00000000-0005-0000-0000-0000025D0000}"/>
    <cellStyle name="Normal 9 2 2 2 2 4 2 2" xfId="25263" xr:uid="{00000000-0005-0000-0000-0000035D0000}"/>
    <cellStyle name="Normal 9 2 2 2 2 4 2 2 2" xfId="47685" xr:uid="{00000000-0005-0000-0000-000064BA0000}"/>
    <cellStyle name="Normal 9 2 2 2 2 4 2 3" xfId="25264" xr:uid="{00000000-0005-0000-0000-0000045D0000}"/>
    <cellStyle name="Normal 9 2 2 2 2 4 2 3 2" xfId="47686" xr:uid="{00000000-0005-0000-0000-000065BA0000}"/>
    <cellStyle name="Normal 9 2 2 2 2 4 2 4" xfId="25265" xr:uid="{00000000-0005-0000-0000-0000055D0000}"/>
    <cellStyle name="Normal 9 2 2 2 2 4 2 4 2" xfId="47687" xr:uid="{00000000-0005-0000-0000-000066BA0000}"/>
    <cellStyle name="Normal 9 2 2 2 2 4 3" xfId="25266" xr:uid="{00000000-0005-0000-0000-0000065D0000}"/>
    <cellStyle name="Normal 9 2 2 2 2 4 3 2" xfId="47688" xr:uid="{00000000-0005-0000-0000-000067BA0000}"/>
    <cellStyle name="Normal 9 2 2 2 2 4 4" xfId="25267" xr:uid="{00000000-0005-0000-0000-0000075D0000}"/>
    <cellStyle name="Normal 9 2 2 2 2 4 4 2" xfId="47689" xr:uid="{00000000-0005-0000-0000-000068BA0000}"/>
    <cellStyle name="Normal 9 2 2 2 2 4 5" xfId="25268" xr:uid="{00000000-0005-0000-0000-0000085D0000}"/>
    <cellStyle name="Normal 9 2 2 2 2 4 5 2" xfId="47690" xr:uid="{00000000-0005-0000-0000-000069BA0000}"/>
    <cellStyle name="Normal 9 2 2 2 2 5" xfId="4131" xr:uid="{00000000-0005-0000-0000-0000095D0000}"/>
    <cellStyle name="Normal 9 2 2 2 2 5 2" xfId="7496" xr:uid="{00000000-0005-0000-0000-00000A5D0000}"/>
    <cellStyle name="Normal 9 2 2 2 2 5 2 2" xfId="25269" xr:uid="{00000000-0005-0000-0000-00000B5D0000}"/>
    <cellStyle name="Normal 9 2 2 2 2 5 2 2 2" xfId="47691" xr:uid="{00000000-0005-0000-0000-00006ABA0000}"/>
    <cellStyle name="Normal 9 2 2 2 2 5 2 3" xfId="25270" xr:uid="{00000000-0005-0000-0000-00000C5D0000}"/>
    <cellStyle name="Normal 9 2 2 2 2 5 2 3 2" xfId="47692" xr:uid="{00000000-0005-0000-0000-00006BBA0000}"/>
    <cellStyle name="Normal 9 2 2 2 2 5 2 4" xfId="25271" xr:uid="{00000000-0005-0000-0000-00000D5D0000}"/>
    <cellStyle name="Normal 9 2 2 2 2 5 2 4 2" xfId="47693" xr:uid="{00000000-0005-0000-0000-00006CBA0000}"/>
    <cellStyle name="Normal 9 2 2 2 2 5 3" xfId="25272" xr:uid="{00000000-0005-0000-0000-00000E5D0000}"/>
    <cellStyle name="Normal 9 2 2 2 2 5 3 2" xfId="47694" xr:uid="{00000000-0005-0000-0000-00006DBA0000}"/>
    <cellStyle name="Normal 9 2 2 2 2 5 4" xfId="25273" xr:uid="{00000000-0005-0000-0000-00000F5D0000}"/>
    <cellStyle name="Normal 9 2 2 2 2 5 4 2" xfId="47695" xr:uid="{00000000-0005-0000-0000-00006EBA0000}"/>
    <cellStyle name="Normal 9 2 2 2 2 5 5" xfId="25274" xr:uid="{00000000-0005-0000-0000-0000105D0000}"/>
    <cellStyle name="Normal 9 2 2 2 2 5 5 2" xfId="47696" xr:uid="{00000000-0005-0000-0000-00006FBA0000}"/>
    <cellStyle name="Normal 9 2 2 2 2 6" xfId="7490" xr:uid="{00000000-0005-0000-0000-0000115D0000}"/>
    <cellStyle name="Normal 9 2 2 2 2 6 2" xfId="25275" xr:uid="{00000000-0005-0000-0000-0000125D0000}"/>
    <cellStyle name="Normal 9 2 2 2 2 6 2 2" xfId="47697" xr:uid="{00000000-0005-0000-0000-000070BA0000}"/>
    <cellStyle name="Normal 9 2 2 2 2 6 3" xfId="25276" xr:uid="{00000000-0005-0000-0000-0000135D0000}"/>
    <cellStyle name="Normal 9 2 2 2 2 6 3 2" xfId="47698" xr:uid="{00000000-0005-0000-0000-000071BA0000}"/>
    <cellStyle name="Normal 9 2 2 2 2 6 4" xfId="25277" xr:uid="{00000000-0005-0000-0000-0000145D0000}"/>
    <cellStyle name="Normal 9 2 2 2 2 6 4 2" xfId="47699" xr:uid="{00000000-0005-0000-0000-000072BA0000}"/>
    <cellStyle name="Normal 9 2 2 2 2 7" xfId="25278" xr:uid="{00000000-0005-0000-0000-0000155D0000}"/>
    <cellStyle name="Normal 9 2 2 2 2 7 2" xfId="25279" xr:uid="{00000000-0005-0000-0000-0000165D0000}"/>
    <cellStyle name="Normal 9 2 2 2 2 7 2 2" xfId="47701" xr:uid="{00000000-0005-0000-0000-000074BA0000}"/>
    <cellStyle name="Normal 9 2 2 2 2 7 3" xfId="25280" xr:uid="{00000000-0005-0000-0000-0000175D0000}"/>
    <cellStyle name="Normal 9 2 2 2 2 7 3 2" xfId="47702" xr:uid="{00000000-0005-0000-0000-000075BA0000}"/>
    <cellStyle name="Normal 9 2 2 2 2 7 4" xfId="25281" xr:uid="{00000000-0005-0000-0000-0000185D0000}"/>
    <cellStyle name="Normal 9 2 2 2 2 7 4 2" xfId="47703" xr:uid="{00000000-0005-0000-0000-000076BA0000}"/>
    <cellStyle name="Normal 9 2 2 2 2 7 5" xfId="47700" xr:uid="{00000000-0005-0000-0000-000073BA0000}"/>
    <cellStyle name="Normal 9 2 2 2 2 8" xfId="25282" xr:uid="{00000000-0005-0000-0000-0000195D0000}"/>
    <cellStyle name="Normal 9 2 2 2 2 8 2" xfId="47704" xr:uid="{00000000-0005-0000-0000-000077BA0000}"/>
    <cellStyle name="Normal 9 2 2 2 2 9" xfId="25283" xr:uid="{00000000-0005-0000-0000-00001A5D0000}"/>
    <cellStyle name="Normal 9 2 2 2 2 9 2" xfId="47705" xr:uid="{00000000-0005-0000-0000-000078BA0000}"/>
    <cellStyle name="Normal 9 2 2 2 3" xfId="4132" xr:uid="{00000000-0005-0000-0000-00001B5D0000}"/>
    <cellStyle name="Normal 9 2 2 2 3 2" xfId="4133" xr:uid="{00000000-0005-0000-0000-00001C5D0000}"/>
    <cellStyle name="Normal 9 2 2 2 3 2 2" xfId="7498" xr:uid="{00000000-0005-0000-0000-00001D5D0000}"/>
    <cellStyle name="Normal 9 2 2 2 3 2 2 2" xfId="25284" xr:uid="{00000000-0005-0000-0000-00001E5D0000}"/>
    <cellStyle name="Normal 9 2 2 2 3 2 2 2 2" xfId="47706" xr:uid="{00000000-0005-0000-0000-000079BA0000}"/>
    <cellStyle name="Normal 9 2 2 2 3 2 2 3" xfId="25285" xr:uid="{00000000-0005-0000-0000-00001F5D0000}"/>
    <cellStyle name="Normal 9 2 2 2 3 2 2 3 2" xfId="47707" xr:uid="{00000000-0005-0000-0000-00007ABA0000}"/>
    <cellStyle name="Normal 9 2 2 2 3 2 2 4" xfId="25286" xr:uid="{00000000-0005-0000-0000-0000205D0000}"/>
    <cellStyle name="Normal 9 2 2 2 3 2 2 4 2" xfId="47708" xr:uid="{00000000-0005-0000-0000-00007BBA0000}"/>
    <cellStyle name="Normal 9 2 2 2 3 2 3" xfId="25287" xr:uid="{00000000-0005-0000-0000-0000215D0000}"/>
    <cellStyle name="Normal 9 2 2 2 3 2 3 2" xfId="25288" xr:uid="{00000000-0005-0000-0000-0000225D0000}"/>
    <cellStyle name="Normal 9 2 2 2 3 2 3 2 2" xfId="47710" xr:uid="{00000000-0005-0000-0000-00007DBA0000}"/>
    <cellStyle name="Normal 9 2 2 2 3 2 3 3" xfId="25289" xr:uid="{00000000-0005-0000-0000-0000235D0000}"/>
    <cellStyle name="Normal 9 2 2 2 3 2 3 3 2" xfId="47711" xr:uid="{00000000-0005-0000-0000-00007EBA0000}"/>
    <cellStyle name="Normal 9 2 2 2 3 2 3 4" xfId="25290" xr:uid="{00000000-0005-0000-0000-0000245D0000}"/>
    <cellStyle name="Normal 9 2 2 2 3 2 3 4 2" xfId="47712" xr:uid="{00000000-0005-0000-0000-00007FBA0000}"/>
    <cellStyle name="Normal 9 2 2 2 3 2 3 5" xfId="47709" xr:uid="{00000000-0005-0000-0000-00007CBA0000}"/>
    <cellStyle name="Normal 9 2 2 2 3 2 4" xfId="25291" xr:uid="{00000000-0005-0000-0000-0000255D0000}"/>
    <cellStyle name="Normal 9 2 2 2 3 2 4 2" xfId="47713" xr:uid="{00000000-0005-0000-0000-000080BA0000}"/>
    <cellStyle name="Normal 9 2 2 2 3 2 5" xfId="25292" xr:uid="{00000000-0005-0000-0000-0000265D0000}"/>
    <cellStyle name="Normal 9 2 2 2 3 2 5 2" xfId="47714" xr:uid="{00000000-0005-0000-0000-000081BA0000}"/>
    <cellStyle name="Normal 9 2 2 2 3 2 6" xfId="25293" xr:uid="{00000000-0005-0000-0000-0000275D0000}"/>
    <cellStyle name="Normal 9 2 2 2 3 2 6 2" xfId="47715" xr:uid="{00000000-0005-0000-0000-000082BA0000}"/>
    <cellStyle name="Normal 9 2 2 2 3 3" xfId="7497" xr:uid="{00000000-0005-0000-0000-0000285D0000}"/>
    <cellStyle name="Normal 9 2 2 2 3 3 2" xfId="25294" xr:uid="{00000000-0005-0000-0000-0000295D0000}"/>
    <cellStyle name="Normal 9 2 2 2 3 3 2 2" xfId="47716" xr:uid="{00000000-0005-0000-0000-000083BA0000}"/>
    <cellStyle name="Normal 9 2 2 2 3 3 3" xfId="25295" xr:uid="{00000000-0005-0000-0000-00002A5D0000}"/>
    <cellStyle name="Normal 9 2 2 2 3 3 3 2" xfId="47717" xr:uid="{00000000-0005-0000-0000-000084BA0000}"/>
    <cellStyle name="Normal 9 2 2 2 3 3 4" xfId="25296" xr:uid="{00000000-0005-0000-0000-00002B5D0000}"/>
    <cellStyle name="Normal 9 2 2 2 3 3 4 2" xfId="47718" xr:uid="{00000000-0005-0000-0000-000085BA0000}"/>
    <cellStyle name="Normal 9 2 2 2 3 4" xfId="25297" xr:uid="{00000000-0005-0000-0000-00002C5D0000}"/>
    <cellStyle name="Normal 9 2 2 2 3 4 2" xfId="25298" xr:uid="{00000000-0005-0000-0000-00002D5D0000}"/>
    <cellStyle name="Normal 9 2 2 2 3 4 2 2" xfId="47720" xr:uid="{00000000-0005-0000-0000-000087BA0000}"/>
    <cellStyle name="Normal 9 2 2 2 3 4 3" xfId="25299" xr:uid="{00000000-0005-0000-0000-00002E5D0000}"/>
    <cellStyle name="Normal 9 2 2 2 3 4 3 2" xfId="47721" xr:uid="{00000000-0005-0000-0000-000088BA0000}"/>
    <cellStyle name="Normal 9 2 2 2 3 4 4" xfId="25300" xr:uid="{00000000-0005-0000-0000-00002F5D0000}"/>
    <cellStyle name="Normal 9 2 2 2 3 4 4 2" xfId="47722" xr:uid="{00000000-0005-0000-0000-000089BA0000}"/>
    <cellStyle name="Normal 9 2 2 2 3 4 5" xfId="47719" xr:uid="{00000000-0005-0000-0000-000086BA0000}"/>
    <cellStyle name="Normal 9 2 2 2 3 5" xfId="25301" xr:uid="{00000000-0005-0000-0000-0000305D0000}"/>
    <cellStyle name="Normal 9 2 2 2 3 5 2" xfId="47723" xr:uid="{00000000-0005-0000-0000-00008ABA0000}"/>
    <cellStyle name="Normal 9 2 2 2 3 6" xfId="25302" xr:uid="{00000000-0005-0000-0000-0000315D0000}"/>
    <cellStyle name="Normal 9 2 2 2 3 6 2" xfId="47724" xr:uid="{00000000-0005-0000-0000-00008BBA0000}"/>
    <cellStyle name="Normal 9 2 2 2 3 7" xfId="25303" xr:uid="{00000000-0005-0000-0000-0000325D0000}"/>
    <cellStyle name="Normal 9 2 2 2 3 7 2" xfId="47725" xr:uid="{00000000-0005-0000-0000-00008CBA0000}"/>
    <cellStyle name="Normal 9 2 2 2 4" xfId="4134" xr:uid="{00000000-0005-0000-0000-0000335D0000}"/>
    <cellStyle name="Normal 9 2 2 2 4 2" xfId="4135" xr:uid="{00000000-0005-0000-0000-0000345D0000}"/>
    <cellStyle name="Normal 9 2 2 2 4 2 2" xfId="7500" xr:uid="{00000000-0005-0000-0000-0000355D0000}"/>
    <cellStyle name="Normal 9 2 2 2 4 2 2 2" xfId="25304" xr:uid="{00000000-0005-0000-0000-0000365D0000}"/>
    <cellStyle name="Normal 9 2 2 2 4 2 2 2 2" xfId="47726" xr:uid="{00000000-0005-0000-0000-00008DBA0000}"/>
    <cellStyle name="Normal 9 2 2 2 4 2 2 3" xfId="25305" xr:uid="{00000000-0005-0000-0000-0000375D0000}"/>
    <cellStyle name="Normal 9 2 2 2 4 2 2 3 2" xfId="47727" xr:uid="{00000000-0005-0000-0000-00008EBA0000}"/>
    <cellStyle name="Normal 9 2 2 2 4 2 2 4" xfId="25306" xr:uid="{00000000-0005-0000-0000-0000385D0000}"/>
    <cellStyle name="Normal 9 2 2 2 4 2 2 4 2" xfId="47728" xr:uid="{00000000-0005-0000-0000-00008FBA0000}"/>
    <cellStyle name="Normal 9 2 2 2 4 2 3" xfId="25307" xr:uid="{00000000-0005-0000-0000-0000395D0000}"/>
    <cellStyle name="Normal 9 2 2 2 4 2 3 2" xfId="25308" xr:uid="{00000000-0005-0000-0000-00003A5D0000}"/>
    <cellStyle name="Normal 9 2 2 2 4 2 3 2 2" xfId="47730" xr:uid="{00000000-0005-0000-0000-000091BA0000}"/>
    <cellStyle name="Normal 9 2 2 2 4 2 3 3" xfId="25309" xr:uid="{00000000-0005-0000-0000-00003B5D0000}"/>
    <cellStyle name="Normal 9 2 2 2 4 2 3 3 2" xfId="47731" xr:uid="{00000000-0005-0000-0000-000092BA0000}"/>
    <cellStyle name="Normal 9 2 2 2 4 2 3 4" xfId="25310" xr:uid="{00000000-0005-0000-0000-00003C5D0000}"/>
    <cellStyle name="Normal 9 2 2 2 4 2 3 4 2" xfId="47732" xr:uid="{00000000-0005-0000-0000-000093BA0000}"/>
    <cellStyle name="Normal 9 2 2 2 4 2 3 5" xfId="47729" xr:uid="{00000000-0005-0000-0000-000090BA0000}"/>
    <cellStyle name="Normal 9 2 2 2 4 2 4" xfId="25311" xr:uid="{00000000-0005-0000-0000-00003D5D0000}"/>
    <cellStyle name="Normal 9 2 2 2 4 2 4 2" xfId="47733" xr:uid="{00000000-0005-0000-0000-000094BA0000}"/>
    <cellStyle name="Normal 9 2 2 2 4 2 5" xfId="25312" xr:uid="{00000000-0005-0000-0000-00003E5D0000}"/>
    <cellStyle name="Normal 9 2 2 2 4 2 5 2" xfId="47734" xr:uid="{00000000-0005-0000-0000-000095BA0000}"/>
    <cellStyle name="Normal 9 2 2 2 4 2 6" xfId="25313" xr:uid="{00000000-0005-0000-0000-00003F5D0000}"/>
    <cellStyle name="Normal 9 2 2 2 4 2 6 2" xfId="47735" xr:uid="{00000000-0005-0000-0000-000096BA0000}"/>
    <cellStyle name="Normal 9 2 2 2 4 3" xfId="7499" xr:uid="{00000000-0005-0000-0000-0000405D0000}"/>
    <cellStyle name="Normal 9 2 2 2 4 3 2" xfId="25314" xr:uid="{00000000-0005-0000-0000-0000415D0000}"/>
    <cellStyle name="Normal 9 2 2 2 4 3 2 2" xfId="47736" xr:uid="{00000000-0005-0000-0000-000097BA0000}"/>
    <cellStyle name="Normal 9 2 2 2 4 3 3" xfId="25315" xr:uid="{00000000-0005-0000-0000-0000425D0000}"/>
    <cellStyle name="Normal 9 2 2 2 4 3 3 2" xfId="47737" xr:uid="{00000000-0005-0000-0000-000098BA0000}"/>
    <cellStyle name="Normal 9 2 2 2 4 3 4" xfId="25316" xr:uid="{00000000-0005-0000-0000-0000435D0000}"/>
    <cellStyle name="Normal 9 2 2 2 4 3 4 2" xfId="47738" xr:uid="{00000000-0005-0000-0000-000099BA0000}"/>
    <cellStyle name="Normal 9 2 2 2 4 4" xfId="25317" xr:uid="{00000000-0005-0000-0000-0000445D0000}"/>
    <cellStyle name="Normal 9 2 2 2 4 4 2" xfId="25318" xr:uid="{00000000-0005-0000-0000-0000455D0000}"/>
    <cellStyle name="Normal 9 2 2 2 4 4 2 2" xfId="47740" xr:uid="{00000000-0005-0000-0000-00009BBA0000}"/>
    <cellStyle name="Normal 9 2 2 2 4 4 3" xfId="25319" xr:uid="{00000000-0005-0000-0000-0000465D0000}"/>
    <cellStyle name="Normal 9 2 2 2 4 4 3 2" xfId="47741" xr:uid="{00000000-0005-0000-0000-00009CBA0000}"/>
    <cellStyle name="Normal 9 2 2 2 4 4 4" xfId="25320" xr:uid="{00000000-0005-0000-0000-0000475D0000}"/>
    <cellStyle name="Normal 9 2 2 2 4 4 4 2" xfId="47742" xr:uid="{00000000-0005-0000-0000-00009DBA0000}"/>
    <cellStyle name="Normal 9 2 2 2 4 4 5" xfId="47739" xr:uid="{00000000-0005-0000-0000-00009ABA0000}"/>
    <cellStyle name="Normal 9 2 2 2 4 5" xfId="25321" xr:uid="{00000000-0005-0000-0000-0000485D0000}"/>
    <cellStyle name="Normal 9 2 2 2 4 5 2" xfId="47743" xr:uid="{00000000-0005-0000-0000-00009EBA0000}"/>
    <cellStyle name="Normal 9 2 2 2 4 6" xfId="25322" xr:uid="{00000000-0005-0000-0000-0000495D0000}"/>
    <cellStyle name="Normal 9 2 2 2 4 6 2" xfId="47744" xr:uid="{00000000-0005-0000-0000-00009FBA0000}"/>
    <cellStyle name="Normal 9 2 2 2 4 7" xfId="25323" xr:uid="{00000000-0005-0000-0000-00004A5D0000}"/>
    <cellStyle name="Normal 9 2 2 2 4 7 2" xfId="47745" xr:uid="{00000000-0005-0000-0000-0000A0BA0000}"/>
    <cellStyle name="Normal 9 2 2 2 5" xfId="4136" xr:uid="{00000000-0005-0000-0000-00004B5D0000}"/>
    <cellStyle name="Normal 9 2 2 2 5 2" xfId="4137" xr:uid="{00000000-0005-0000-0000-00004C5D0000}"/>
    <cellStyle name="Normal 9 2 2 2 5 2 2" xfId="7502" xr:uid="{00000000-0005-0000-0000-00004D5D0000}"/>
    <cellStyle name="Normal 9 2 2 2 5 2 2 2" xfId="25324" xr:uid="{00000000-0005-0000-0000-00004E5D0000}"/>
    <cellStyle name="Normal 9 2 2 2 5 2 2 2 2" xfId="47746" xr:uid="{00000000-0005-0000-0000-0000A1BA0000}"/>
    <cellStyle name="Normal 9 2 2 2 5 2 2 3" xfId="25325" xr:uid="{00000000-0005-0000-0000-00004F5D0000}"/>
    <cellStyle name="Normal 9 2 2 2 5 2 2 3 2" xfId="47747" xr:uid="{00000000-0005-0000-0000-0000A2BA0000}"/>
    <cellStyle name="Normal 9 2 2 2 5 2 2 4" xfId="25326" xr:uid="{00000000-0005-0000-0000-0000505D0000}"/>
    <cellStyle name="Normal 9 2 2 2 5 2 2 4 2" xfId="47748" xr:uid="{00000000-0005-0000-0000-0000A3BA0000}"/>
    <cellStyle name="Normal 9 2 2 2 5 2 3" xfId="25327" xr:uid="{00000000-0005-0000-0000-0000515D0000}"/>
    <cellStyle name="Normal 9 2 2 2 5 2 3 2" xfId="47749" xr:uid="{00000000-0005-0000-0000-0000A4BA0000}"/>
    <cellStyle name="Normal 9 2 2 2 5 2 4" xfId="25328" xr:uid="{00000000-0005-0000-0000-0000525D0000}"/>
    <cellStyle name="Normal 9 2 2 2 5 2 4 2" xfId="47750" xr:uid="{00000000-0005-0000-0000-0000A5BA0000}"/>
    <cellStyle name="Normal 9 2 2 2 5 2 5" xfId="25329" xr:uid="{00000000-0005-0000-0000-0000535D0000}"/>
    <cellStyle name="Normal 9 2 2 2 5 2 5 2" xfId="47751" xr:uid="{00000000-0005-0000-0000-0000A6BA0000}"/>
    <cellStyle name="Normal 9 2 2 2 5 3" xfId="7501" xr:uid="{00000000-0005-0000-0000-0000545D0000}"/>
    <cellStyle name="Normal 9 2 2 2 5 3 2" xfId="25330" xr:uid="{00000000-0005-0000-0000-0000555D0000}"/>
    <cellStyle name="Normal 9 2 2 2 5 3 2 2" xfId="47752" xr:uid="{00000000-0005-0000-0000-0000A7BA0000}"/>
    <cellStyle name="Normal 9 2 2 2 5 3 3" xfId="25331" xr:uid="{00000000-0005-0000-0000-0000565D0000}"/>
    <cellStyle name="Normal 9 2 2 2 5 3 3 2" xfId="47753" xr:uid="{00000000-0005-0000-0000-0000A8BA0000}"/>
    <cellStyle name="Normal 9 2 2 2 5 3 4" xfId="25332" xr:uid="{00000000-0005-0000-0000-0000575D0000}"/>
    <cellStyle name="Normal 9 2 2 2 5 3 4 2" xfId="47754" xr:uid="{00000000-0005-0000-0000-0000A9BA0000}"/>
    <cellStyle name="Normal 9 2 2 2 5 4" xfId="25333" xr:uid="{00000000-0005-0000-0000-0000585D0000}"/>
    <cellStyle name="Normal 9 2 2 2 5 4 2" xfId="25334" xr:uid="{00000000-0005-0000-0000-0000595D0000}"/>
    <cellStyle name="Normal 9 2 2 2 5 4 2 2" xfId="47756" xr:uid="{00000000-0005-0000-0000-0000ABBA0000}"/>
    <cellStyle name="Normal 9 2 2 2 5 4 3" xfId="25335" xr:uid="{00000000-0005-0000-0000-00005A5D0000}"/>
    <cellStyle name="Normal 9 2 2 2 5 4 3 2" xfId="47757" xr:uid="{00000000-0005-0000-0000-0000ACBA0000}"/>
    <cellStyle name="Normal 9 2 2 2 5 4 4" xfId="25336" xr:uid="{00000000-0005-0000-0000-00005B5D0000}"/>
    <cellStyle name="Normal 9 2 2 2 5 4 4 2" xfId="47758" xr:uid="{00000000-0005-0000-0000-0000ADBA0000}"/>
    <cellStyle name="Normal 9 2 2 2 5 4 5" xfId="47755" xr:uid="{00000000-0005-0000-0000-0000AABA0000}"/>
    <cellStyle name="Normal 9 2 2 2 5 5" xfId="25337" xr:uid="{00000000-0005-0000-0000-00005C5D0000}"/>
    <cellStyle name="Normal 9 2 2 2 5 5 2" xfId="47759" xr:uid="{00000000-0005-0000-0000-0000AEBA0000}"/>
    <cellStyle name="Normal 9 2 2 2 5 6" xfId="25338" xr:uid="{00000000-0005-0000-0000-00005D5D0000}"/>
    <cellStyle name="Normal 9 2 2 2 5 6 2" xfId="47760" xr:uid="{00000000-0005-0000-0000-0000AFBA0000}"/>
    <cellStyle name="Normal 9 2 2 2 5 7" xfId="25339" xr:uid="{00000000-0005-0000-0000-00005E5D0000}"/>
    <cellStyle name="Normal 9 2 2 2 5 7 2" xfId="47761" xr:uid="{00000000-0005-0000-0000-0000B0BA0000}"/>
    <cellStyle name="Normal 9 2 2 2 6" xfId="4138" xr:uid="{00000000-0005-0000-0000-00005F5D0000}"/>
    <cellStyle name="Normal 9 2 2 2 6 2" xfId="4139" xr:uid="{00000000-0005-0000-0000-0000605D0000}"/>
    <cellStyle name="Normal 9 2 2 2 6 2 2" xfId="7504" xr:uid="{00000000-0005-0000-0000-0000615D0000}"/>
    <cellStyle name="Normal 9 2 2 2 6 2 2 2" xfId="25340" xr:uid="{00000000-0005-0000-0000-0000625D0000}"/>
    <cellStyle name="Normal 9 2 2 2 6 2 2 2 2" xfId="47762" xr:uid="{00000000-0005-0000-0000-0000B1BA0000}"/>
    <cellStyle name="Normal 9 2 2 2 6 2 2 3" xfId="25341" xr:uid="{00000000-0005-0000-0000-0000635D0000}"/>
    <cellStyle name="Normal 9 2 2 2 6 2 2 3 2" xfId="47763" xr:uid="{00000000-0005-0000-0000-0000B2BA0000}"/>
    <cellStyle name="Normal 9 2 2 2 6 2 2 4" xfId="25342" xr:uid="{00000000-0005-0000-0000-0000645D0000}"/>
    <cellStyle name="Normal 9 2 2 2 6 2 2 4 2" xfId="47764" xr:uid="{00000000-0005-0000-0000-0000B3BA0000}"/>
    <cellStyle name="Normal 9 2 2 2 6 2 3" xfId="25343" xr:uid="{00000000-0005-0000-0000-0000655D0000}"/>
    <cellStyle name="Normal 9 2 2 2 6 2 3 2" xfId="47765" xr:uid="{00000000-0005-0000-0000-0000B4BA0000}"/>
    <cellStyle name="Normal 9 2 2 2 6 2 4" xfId="25344" xr:uid="{00000000-0005-0000-0000-0000665D0000}"/>
    <cellStyle name="Normal 9 2 2 2 6 2 4 2" xfId="47766" xr:uid="{00000000-0005-0000-0000-0000B5BA0000}"/>
    <cellStyle name="Normal 9 2 2 2 6 2 5" xfId="25345" xr:uid="{00000000-0005-0000-0000-0000675D0000}"/>
    <cellStyle name="Normal 9 2 2 2 6 2 5 2" xfId="47767" xr:uid="{00000000-0005-0000-0000-0000B6BA0000}"/>
    <cellStyle name="Normal 9 2 2 2 6 3" xfId="7503" xr:uid="{00000000-0005-0000-0000-0000685D0000}"/>
    <cellStyle name="Normal 9 2 2 2 6 3 2" xfId="25346" xr:uid="{00000000-0005-0000-0000-0000695D0000}"/>
    <cellStyle name="Normal 9 2 2 2 6 3 2 2" xfId="47768" xr:uid="{00000000-0005-0000-0000-0000B7BA0000}"/>
    <cellStyle name="Normal 9 2 2 2 6 3 3" xfId="25347" xr:uid="{00000000-0005-0000-0000-00006A5D0000}"/>
    <cellStyle name="Normal 9 2 2 2 6 3 3 2" xfId="47769" xr:uid="{00000000-0005-0000-0000-0000B8BA0000}"/>
    <cellStyle name="Normal 9 2 2 2 6 3 4" xfId="25348" xr:uid="{00000000-0005-0000-0000-00006B5D0000}"/>
    <cellStyle name="Normal 9 2 2 2 6 3 4 2" xfId="47770" xr:uid="{00000000-0005-0000-0000-0000B9BA0000}"/>
    <cellStyle name="Normal 9 2 2 2 6 4" xfId="25349" xr:uid="{00000000-0005-0000-0000-00006C5D0000}"/>
    <cellStyle name="Normal 9 2 2 2 6 4 2" xfId="47771" xr:uid="{00000000-0005-0000-0000-0000BABA0000}"/>
    <cellStyle name="Normal 9 2 2 2 6 5" xfId="25350" xr:uid="{00000000-0005-0000-0000-00006D5D0000}"/>
    <cellStyle name="Normal 9 2 2 2 6 5 2" xfId="47772" xr:uid="{00000000-0005-0000-0000-0000BBBA0000}"/>
    <cellStyle name="Normal 9 2 2 2 6 6" xfId="25351" xr:uid="{00000000-0005-0000-0000-00006E5D0000}"/>
    <cellStyle name="Normal 9 2 2 2 6 6 2" xfId="47773" xr:uid="{00000000-0005-0000-0000-0000BCBA0000}"/>
    <cellStyle name="Normal 9 2 2 2 7" xfId="4140" xr:uid="{00000000-0005-0000-0000-00006F5D0000}"/>
    <cellStyle name="Normal 9 2 2 2 7 2" xfId="7505" xr:uid="{00000000-0005-0000-0000-0000705D0000}"/>
    <cellStyle name="Normal 9 2 2 2 7 2 2" xfId="25352" xr:uid="{00000000-0005-0000-0000-0000715D0000}"/>
    <cellStyle name="Normal 9 2 2 2 7 2 2 2" xfId="47774" xr:uid="{00000000-0005-0000-0000-0000BDBA0000}"/>
    <cellStyle name="Normal 9 2 2 2 7 2 3" xfId="25353" xr:uid="{00000000-0005-0000-0000-0000725D0000}"/>
    <cellStyle name="Normal 9 2 2 2 7 2 3 2" xfId="47775" xr:uid="{00000000-0005-0000-0000-0000BEBA0000}"/>
    <cellStyle name="Normal 9 2 2 2 7 2 4" xfId="25354" xr:uid="{00000000-0005-0000-0000-0000735D0000}"/>
    <cellStyle name="Normal 9 2 2 2 7 2 4 2" xfId="47776" xr:uid="{00000000-0005-0000-0000-0000BFBA0000}"/>
    <cellStyle name="Normal 9 2 2 2 7 3" xfId="25355" xr:uid="{00000000-0005-0000-0000-0000745D0000}"/>
    <cellStyle name="Normal 9 2 2 2 7 3 2" xfId="47777" xr:uid="{00000000-0005-0000-0000-0000C0BA0000}"/>
    <cellStyle name="Normal 9 2 2 2 7 4" xfId="25356" xr:uid="{00000000-0005-0000-0000-0000755D0000}"/>
    <cellStyle name="Normal 9 2 2 2 7 4 2" xfId="47778" xr:uid="{00000000-0005-0000-0000-0000C1BA0000}"/>
    <cellStyle name="Normal 9 2 2 2 7 5" xfId="25357" xr:uid="{00000000-0005-0000-0000-0000765D0000}"/>
    <cellStyle name="Normal 9 2 2 2 7 5 2" xfId="47779" xr:uid="{00000000-0005-0000-0000-0000C2BA0000}"/>
    <cellStyle name="Normal 9 2 2 2 8" xfId="4141" xr:uid="{00000000-0005-0000-0000-0000775D0000}"/>
    <cellStyle name="Normal 9 2 2 2 8 2" xfId="7506" xr:uid="{00000000-0005-0000-0000-0000785D0000}"/>
    <cellStyle name="Normal 9 2 2 2 8 2 2" xfId="25358" xr:uid="{00000000-0005-0000-0000-0000795D0000}"/>
    <cellStyle name="Normal 9 2 2 2 8 2 2 2" xfId="47780" xr:uid="{00000000-0005-0000-0000-0000C3BA0000}"/>
    <cellStyle name="Normal 9 2 2 2 8 2 3" xfId="25359" xr:uid="{00000000-0005-0000-0000-00007A5D0000}"/>
    <cellStyle name="Normal 9 2 2 2 8 2 3 2" xfId="47781" xr:uid="{00000000-0005-0000-0000-0000C4BA0000}"/>
    <cellStyle name="Normal 9 2 2 2 8 2 4" xfId="25360" xr:uid="{00000000-0005-0000-0000-00007B5D0000}"/>
    <cellStyle name="Normal 9 2 2 2 8 2 4 2" xfId="47782" xr:uid="{00000000-0005-0000-0000-0000C5BA0000}"/>
    <cellStyle name="Normal 9 2 2 2 8 3" xfId="25361" xr:uid="{00000000-0005-0000-0000-00007C5D0000}"/>
    <cellStyle name="Normal 9 2 2 2 8 3 2" xfId="47783" xr:uid="{00000000-0005-0000-0000-0000C6BA0000}"/>
    <cellStyle name="Normal 9 2 2 2 8 4" xfId="25362" xr:uid="{00000000-0005-0000-0000-00007D5D0000}"/>
    <cellStyle name="Normal 9 2 2 2 8 4 2" xfId="47784" xr:uid="{00000000-0005-0000-0000-0000C7BA0000}"/>
    <cellStyle name="Normal 9 2 2 2 8 5" xfId="25363" xr:uid="{00000000-0005-0000-0000-00007E5D0000}"/>
    <cellStyle name="Normal 9 2 2 2 8 5 2" xfId="47785" xr:uid="{00000000-0005-0000-0000-0000C8BA0000}"/>
    <cellStyle name="Normal 9 2 2 2 9" xfId="7489" xr:uid="{00000000-0005-0000-0000-00007F5D0000}"/>
    <cellStyle name="Normal 9 2 2 2 9 2" xfId="25364" xr:uid="{00000000-0005-0000-0000-0000805D0000}"/>
    <cellStyle name="Normal 9 2 2 2 9 2 2" xfId="47786" xr:uid="{00000000-0005-0000-0000-0000C9BA0000}"/>
    <cellStyle name="Normal 9 2 2 2 9 3" xfId="25365" xr:uid="{00000000-0005-0000-0000-0000815D0000}"/>
    <cellStyle name="Normal 9 2 2 2 9 3 2" xfId="47787" xr:uid="{00000000-0005-0000-0000-0000CABA0000}"/>
    <cellStyle name="Normal 9 2 2 2 9 4" xfId="25366" xr:uid="{00000000-0005-0000-0000-0000825D0000}"/>
    <cellStyle name="Normal 9 2 2 2 9 4 2" xfId="47788" xr:uid="{00000000-0005-0000-0000-0000CBBA0000}"/>
    <cellStyle name="Normal 9 2 2 3" xfId="4142" xr:uid="{00000000-0005-0000-0000-0000835D0000}"/>
    <cellStyle name="Normal 9 2 2 3 10" xfId="25367" xr:uid="{00000000-0005-0000-0000-0000845D0000}"/>
    <cellStyle name="Normal 9 2 2 3 10 2" xfId="47789" xr:uid="{00000000-0005-0000-0000-0000CCBA0000}"/>
    <cellStyle name="Normal 9 2 2 3 2" xfId="4143" xr:uid="{00000000-0005-0000-0000-0000855D0000}"/>
    <cellStyle name="Normal 9 2 2 3 2 2" xfId="4144" xr:uid="{00000000-0005-0000-0000-0000865D0000}"/>
    <cellStyle name="Normal 9 2 2 3 2 2 2" xfId="7509" xr:uid="{00000000-0005-0000-0000-0000875D0000}"/>
    <cellStyle name="Normal 9 2 2 3 2 2 2 2" xfId="25368" xr:uid="{00000000-0005-0000-0000-0000885D0000}"/>
    <cellStyle name="Normal 9 2 2 3 2 2 2 2 2" xfId="47790" xr:uid="{00000000-0005-0000-0000-0000CDBA0000}"/>
    <cellStyle name="Normal 9 2 2 3 2 2 2 3" xfId="25369" xr:uid="{00000000-0005-0000-0000-0000895D0000}"/>
    <cellStyle name="Normal 9 2 2 3 2 2 2 3 2" xfId="47791" xr:uid="{00000000-0005-0000-0000-0000CEBA0000}"/>
    <cellStyle name="Normal 9 2 2 3 2 2 2 4" xfId="25370" xr:uid="{00000000-0005-0000-0000-00008A5D0000}"/>
    <cellStyle name="Normal 9 2 2 3 2 2 2 4 2" xfId="47792" xr:uid="{00000000-0005-0000-0000-0000CFBA0000}"/>
    <cellStyle name="Normal 9 2 2 3 2 2 3" xfId="25371" xr:uid="{00000000-0005-0000-0000-00008B5D0000}"/>
    <cellStyle name="Normal 9 2 2 3 2 2 3 2" xfId="47793" xr:uid="{00000000-0005-0000-0000-0000D0BA0000}"/>
    <cellStyle name="Normal 9 2 2 3 2 2 4" xfId="25372" xr:uid="{00000000-0005-0000-0000-00008C5D0000}"/>
    <cellStyle name="Normal 9 2 2 3 2 2 4 2" xfId="47794" xr:uid="{00000000-0005-0000-0000-0000D1BA0000}"/>
    <cellStyle name="Normal 9 2 2 3 2 2 5" xfId="25373" xr:uid="{00000000-0005-0000-0000-00008D5D0000}"/>
    <cellStyle name="Normal 9 2 2 3 2 2 5 2" xfId="47795" xr:uid="{00000000-0005-0000-0000-0000D2BA0000}"/>
    <cellStyle name="Normal 9 2 2 3 2 3" xfId="7508" xr:uid="{00000000-0005-0000-0000-00008E5D0000}"/>
    <cellStyle name="Normal 9 2 2 3 2 3 2" xfId="25374" xr:uid="{00000000-0005-0000-0000-00008F5D0000}"/>
    <cellStyle name="Normal 9 2 2 3 2 3 2 2" xfId="47796" xr:uid="{00000000-0005-0000-0000-0000D3BA0000}"/>
    <cellStyle name="Normal 9 2 2 3 2 3 3" xfId="25375" xr:uid="{00000000-0005-0000-0000-0000905D0000}"/>
    <cellStyle name="Normal 9 2 2 3 2 3 3 2" xfId="47797" xr:uid="{00000000-0005-0000-0000-0000D4BA0000}"/>
    <cellStyle name="Normal 9 2 2 3 2 3 4" xfId="25376" xr:uid="{00000000-0005-0000-0000-0000915D0000}"/>
    <cellStyle name="Normal 9 2 2 3 2 3 4 2" xfId="47798" xr:uid="{00000000-0005-0000-0000-0000D5BA0000}"/>
    <cellStyle name="Normal 9 2 2 3 2 4" xfId="25377" xr:uid="{00000000-0005-0000-0000-0000925D0000}"/>
    <cellStyle name="Normal 9 2 2 3 2 4 2" xfId="25378" xr:uid="{00000000-0005-0000-0000-0000935D0000}"/>
    <cellStyle name="Normal 9 2 2 3 2 4 2 2" xfId="47800" xr:uid="{00000000-0005-0000-0000-0000D7BA0000}"/>
    <cellStyle name="Normal 9 2 2 3 2 4 3" xfId="25379" xr:uid="{00000000-0005-0000-0000-0000945D0000}"/>
    <cellStyle name="Normal 9 2 2 3 2 4 3 2" xfId="47801" xr:uid="{00000000-0005-0000-0000-0000D8BA0000}"/>
    <cellStyle name="Normal 9 2 2 3 2 4 4" xfId="25380" xr:uid="{00000000-0005-0000-0000-0000955D0000}"/>
    <cellStyle name="Normal 9 2 2 3 2 4 4 2" xfId="47802" xr:uid="{00000000-0005-0000-0000-0000D9BA0000}"/>
    <cellStyle name="Normal 9 2 2 3 2 4 5" xfId="47799" xr:uid="{00000000-0005-0000-0000-0000D6BA0000}"/>
    <cellStyle name="Normal 9 2 2 3 2 5" xfId="25381" xr:uid="{00000000-0005-0000-0000-0000965D0000}"/>
    <cellStyle name="Normal 9 2 2 3 2 5 2" xfId="47803" xr:uid="{00000000-0005-0000-0000-0000DABA0000}"/>
    <cellStyle name="Normal 9 2 2 3 2 6" xfId="25382" xr:uid="{00000000-0005-0000-0000-0000975D0000}"/>
    <cellStyle name="Normal 9 2 2 3 2 6 2" xfId="47804" xr:uid="{00000000-0005-0000-0000-0000DBBA0000}"/>
    <cellStyle name="Normal 9 2 2 3 2 7" xfId="25383" xr:uid="{00000000-0005-0000-0000-0000985D0000}"/>
    <cellStyle name="Normal 9 2 2 3 2 7 2" xfId="47805" xr:uid="{00000000-0005-0000-0000-0000DCBA0000}"/>
    <cellStyle name="Normal 9 2 2 3 3" xfId="4145" xr:uid="{00000000-0005-0000-0000-0000995D0000}"/>
    <cellStyle name="Normal 9 2 2 3 3 2" xfId="4146" xr:uid="{00000000-0005-0000-0000-00009A5D0000}"/>
    <cellStyle name="Normal 9 2 2 3 3 2 2" xfId="7511" xr:uid="{00000000-0005-0000-0000-00009B5D0000}"/>
    <cellStyle name="Normal 9 2 2 3 3 2 2 2" xfId="25384" xr:uid="{00000000-0005-0000-0000-00009C5D0000}"/>
    <cellStyle name="Normal 9 2 2 3 3 2 2 2 2" xfId="47806" xr:uid="{00000000-0005-0000-0000-0000DDBA0000}"/>
    <cellStyle name="Normal 9 2 2 3 3 2 2 3" xfId="25385" xr:uid="{00000000-0005-0000-0000-00009D5D0000}"/>
    <cellStyle name="Normal 9 2 2 3 3 2 2 3 2" xfId="47807" xr:uid="{00000000-0005-0000-0000-0000DEBA0000}"/>
    <cellStyle name="Normal 9 2 2 3 3 2 2 4" xfId="25386" xr:uid="{00000000-0005-0000-0000-00009E5D0000}"/>
    <cellStyle name="Normal 9 2 2 3 3 2 2 4 2" xfId="47808" xr:uid="{00000000-0005-0000-0000-0000DFBA0000}"/>
    <cellStyle name="Normal 9 2 2 3 3 2 3" xfId="25387" xr:uid="{00000000-0005-0000-0000-00009F5D0000}"/>
    <cellStyle name="Normal 9 2 2 3 3 2 3 2" xfId="47809" xr:uid="{00000000-0005-0000-0000-0000E0BA0000}"/>
    <cellStyle name="Normal 9 2 2 3 3 2 4" xfId="25388" xr:uid="{00000000-0005-0000-0000-0000A05D0000}"/>
    <cellStyle name="Normal 9 2 2 3 3 2 4 2" xfId="47810" xr:uid="{00000000-0005-0000-0000-0000E1BA0000}"/>
    <cellStyle name="Normal 9 2 2 3 3 2 5" xfId="25389" xr:uid="{00000000-0005-0000-0000-0000A15D0000}"/>
    <cellStyle name="Normal 9 2 2 3 3 2 5 2" xfId="47811" xr:uid="{00000000-0005-0000-0000-0000E2BA0000}"/>
    <cellStyle name="Normal 9 2 2 3 3 3" xfId="7510" xr:uid="{00000000-0005-0000-0000-0000A25D0000}"/>
    <cellStyle name="Normal 9 2 2 3 3 3 2" xfId="25390" xr:uid="{00000000-0005-0000-0000-0000A35D0000}"/>
    <cellStyle name="Normal 9 2 2 3 3 3 2 2" xfId="47812" xr:uid="{00000000-0005-0000-0000-0000E3BA0000}"/>
    <cellStyle name="Normal 9 2 2 3 3 3 3" xfId="25391" xr:uid="{00000000-0005-0000-0000-0000A45D0000}"/>
    <cellStyle name="Normal 9 2 2 3 3 3 3 2" xfId="47813" xr:uid="{00000000-0005-0000-0000-0000E4BA0000}"/>
    <cellStyle name="Normal 9 2 2 3 3 3 4" xfId="25392" xr:uid="{00000000-0005-0000-0000-0000A55D0000}"/>
    <cellStyle name="Normal 9 2 2 3 3 3 4 2" xfId="47814" xr:uid="{00000000-0005-0000-0000-0000E5BA0000}"/>
    <cellStyle name="Normal 9 2 2 3 3 4" xfId="25393" xr:uid="{00000000-0005-0000-0000-0000A65D0000}"/>
    <cellStyle name="Normal 9 2 2 3 3 4 2" xfId="47815" xr:uid="{00000000-0005-0000-0000-0000E6BA0000}"/>
    <cellStyle name="Normal 9 2 2 3 3 5" xfId="25394" xr:uid="{00000000-0005-0000-0000-0000A75D0000}"/>
    <cellStyle name="Normal 9 2 2 3 3 5 2" xfId="47816" xr:uid="{00000000-0005-0000-0000-0000E7BA0000}"/>
    <cellStyle name="Normal 9 2 2 3 3 6" xfId="25395" xr:uid="{00000000-0005-0000-0000-0000A85D0000}"/>
    <cellStyle name="Normal 9 2 2 3 3 6 2" xfId="47817" xr:uid="{00000000-0005-0000-0000-0000E8BA0000}"/>
    <cellStyle name="Normal 9 2 2 3 4" xfId="4147" xr:uid="{00000000-0005-0000-0000-0000A95D0000}"/>
    <cellStyle name="Normal 9 2 2 3 4 2" xfId="7512" xr:uid="{00000000-0005-0000-0000-0000AA5D0000}"/>
    <cellStyle name="Normal 9 2 2 3 4 2 2" xfId="25396" xr:uid="{00000000-0005-0000-0000-0000AB5D0000}"/>
    <cellStyle name="Normal 9 2 2 3 4 2 2 2" xfId="47818" xr:uid="{00000000-0005-0000-0000-0000E9BA0000}"/>
    <cellStyle name="Normal 9 2 2 3 4 2 3" xfId="25397" xr:uid="{00000000-0005-0000-0000-0000AC5D0000}"/>
    <cellStyle name="Normal 9 2 2 3 4 2 3 2" xfId="47819" xr:uid="{00000000-0005-0000-0000-0000EABA0000}"/>
    <cellStyle name="Normal 9 2 2 3 4 2 4" xfId="25398" xr:uid="{00000000-0005-0000-0000-0000AD5D0000}"/>
    <cellStyle name="Normal 9 2 2 3 4 2 4 2" xfId="47820" xr:uid="{00000000-0005-0000-0000-0000EBBA0000}"/>
    <cellStyle name="Normal 9 2 2 3 4 3" xfId="25399" xr:uid="{00000000-0005-0000-0000-0000AE5D0000}"/>
    <cellStyle name="Normal 9 2 2 3 4 3 2" xfId="47821" xr:uid="{00000000-0005-0000-0000-0000ECBA0000}"/>
    <cellStyle name="Normal 9 2 2 3 4 4" xfId="25400" xr:uid="{00000000-0005-0000-0000-0000AF5D0000}"/>
    <cellStyle name="Normal 9 2 2 3 4 4 2" xfId="47822" xr:uid="{00000000-0005-0000-0000-0000EDBA0000}"/>
    <cellStyle name="Normal 9 2 2 3 4 5" xfId="25401" xr:uid="{00000000-0005-0000-0000-0000B05D0000}"/>
    <cellStyle name="Normal 9 2 2 3 4 5 2" xfId="47823" xr:uid="{00000000-0005-0000-0000-0000EEBA0000}"/>
    <cellStyle name="Normal 9 2 2 3 5" xfId="4148" xr:uid="{00000000-0005-0000-0000-0000B15D0000}"/>
    <cellStyle name="Normal 9 2 2 3 5 2" xfId="7513" xr:uid="{00000000-0005-0000-0000-0000B25D0000}"/>
    <cellStyle name="Normal 9 2 2 3 5 2 2" xfId="25402" xr:uid="{00000000-0005-0000-0000-0000B35D0000}"/>
    <cellStyle name="Normal 9 2 2 3 5 2 2 2" xfId="47824" xr:uid="{00000000-0005-0000-0000-0000EFBA0000}"/>
    <cellStyle name="Normal 9 2 2 3 5 2 3" xfId="25403" xr:uid="{00000000-0005-0000-0000-0000B45D0000}"/>
    <cellStyle name="Normal 9 2 2 3 5 2 3 2" xfId="47825" xr:uid="{00000000-0005-0000-0000-0000F0BA0000}"/>
    <cellStyle name="Normal 9 2 2 3 5 2 4" xfId="25404" xr:uid="{00000000-0005-0000-0000-0000B55D0000}"/>
    <cellStyle name="Normal 9 2 2 3 5 2 4 2" xfId="47826" xr:uid="{00000000-0005-0000-0000-0000F1BA0000}"/>
    <cellStyle name="Normal 9 2 2 3 5 3" xfId="25405" xr:uid="{00000000-0005-0000-0000-0000B65D0000}"/>
    <cellStyle name="Normal 9 2 2 3 5 3 2" xfId="47827" xr:uid="{00000000-0005-0000-0000-0000F2BA0000}"/>
    <cellStyle name="Normal 9 2 2 3 5 4" xfId="25406" xr:uid="{00000000-0005-0000-0000-0000B75D0000}"/>
    <cellStyle name="Normal 9 2 2 3 5 4 2" xfId="47828" xr:uid="{00000000-0005-0000-0000-0000F3BA0000}"/>
    <cellStyle name="Normal 9 2 2 3 5 5" xfId="25407" xr:uid="{00000000-0005-0000-0000-0000B85D0000}"/>
    <cellStyle name="Normal 9 2 2 3 5 5 2" xfId="47829" xr:uid="{00000000-0005-0000-0000-0000F4BA0000}"/>
    <cellStyle name="Normal 9 2 2 3 6" xfId="7507" xr:uid="{00000000-0005-0000-0000-0000B95D0000}"/>
    <cellStyle name="Normal 9 2 2 3 6 2" xfId="25408" xr:uid="{00000000-0005-0000-0000-0000BA5D0000}"/>
    <cellStyle name="Normal 9 2 2 3 6 2 2" xfId="47830" xr:uid="{00000000-0005-0000-0000-0000F5BA0000}"/>
    <cellStyle name="Normal 9 2 2 3 6 3" xfId="25409" xr:uid="{00000000-0005-0000-0000-0000BB5D0000}"/>
    <cellStyle name="Normal 9 2 2 3 6 3 2" xfId="47831" xr:uid="{00000000-0005-0000-0000-0000F6BA0000}"/>
    <cellStyle name="Normal 9 2 2 3 6 4" xfId="25410" xr:uid="{00000000-0005-0000-0000-0000BC5D0000}"/>
    <cellStyle name="Normal 9 2 2 3 6 4 2" xfId="47832" xr:uid="{00000000-0005-0000-0000-0000F7BA0000}"/>
    <cellStyle name="Normal 9 2 2 3 7" xfId="25411" xr:uid="{00000000-0005-0000-0000-0000BD5D0000}"/>
    <cellStyle name="Normal 9 2 2 3 7 2" xfId="25412" xr:uid="{00000000-0005-0000-0000-0000BE5D0000}"/>
    <cellStyle name="Normal 9 2 2 3 7 2 2" xfId="47834" xr:uid="{00000000-0005-0000-0000-0000F9BA0000}"/>
    <cellStyle name="Normal 9 2 2 3 7 3" xfId="25413" xr:uid="{00000000-0005-0000-0000-0000BF5D0000}"/>
    <cellStyle name="Normal 9 2 2 3 7 3 2" xfId="47835" xr:uid="{00000000-0005-0000-0000-0000FABA0000}"/>
    <cellStyle name="Normal 9 2 2 3 7 4" xfId="25414" xr:uid="{00000000-0005-0000-0000-0000C05D0000}"/>
    <cellStyle name="Normal 9 2 2 3 7 4 2" xfId="47836" xr:uid="{00000000-0005-0000-0000-0000FBBA0000}"/>
    <cellStyle name="Normal 9 2 2 3 7 5" xfId="47833" xr:uid="{00000000-0005-0000-0000-0000F8BA0000}"/>
    <cellStyle name="Normal 9 2 2 3 8" xfId="25415" xr:uid="{00000000-0005-0000-0000-0000C15D0000}"/>
    <cellStyle name="Normal 9 2 2 3 8 2" xfId="47837" xr:uid="{00000000-0005-0000-0000-0000FCBA0000}"/>
    <cellStyle name="Normal 9 2 2 3 9" xfId="25416" xr:uid="{00000000-0005-0000-0000-0000C25D0000}"/>
    <cellStyle name="Normal 9 2 2 3 9 2" xfId="47838" xr:uid="{00000000-0005-0000-0000-0000FDBA0000}"/>
    <cellStyle name="Normal 9 2 2 4" xfId="4149" xr:uid="{00000000-0005-0000-0000-0000C35D0000}"/>
    <cellStyle name="Normal 9 2 2 4 2" xfId="4150" xr:uid="{00000000-0005-0000-0000-0000C45D0000}"/>
    <cellStyle name="Normal 9 2 2 4 2 2" xfId="7515" xr:uid="{00000000-0005-0000-0000-0000C55D0000}"/>
    <cellStyle name="Normal 9 2 2 4 2 2 2" xfId="25417" xr:uid="{00000000-0005-0000-0000-0000C65D0000}"/>
    <cellStyle name="Normal 9 2 2 4 2 2 2 2" xfId="47839" xr:uid="{00000000-0005-0000-0000-0000FEBA0000}"/>
    <cellStyle name="Normal 9 2 2 4 2 2 3" xfId="25418" xr:uid="{00000000-0005-0000-0000-0000C75D0000}"/>
    <cellStyle name="Normal 9 2 2 4 2 2 3 2" xfId="47840" xr:uid="{00000000-0005-0000-0000-0000FFBA0000}"/>
    <cellStyle name="Normal 9 2 2 4 2 2 4" xfId="25419" xr:uid="{00000000-0005-0000-0000-0000C85D0000}"/>
    <cellStyle name="Normal 9 2 2 4 2 2 4 2" xfId="47841" xr:uid="{00000000-0005-0000-0000-000000BB0000}"/>
    <cellStyle name="Normal 9 2 2 4 2 3" xfId="25420" xr:uid="{00000000-0005-0000-0000-0000C95D0000}"/>
    <cellStyle name="Normal 9 2 2 4 2 3 2" xfId="25421" xr:uid="{00000000-0005-0000-0000-0000CA5D0000}"/>
    <cellStyle name="Normal 9 2 2 4 2 3 2 2" xfId="47843" xr:uid="{00000000-0005-0000-0000-000002BB0000}"/>
    <cellStyle name="Normal 9 2 2 4 2 3 3" xfId="25422" xr:uid="{00000000-0005-0000-0000-0000CB5D0000}"/>
    <cellStyle name="Normal 9 2 2 4 2 3 3 2" xfId="47844" xr:uid="{00000000-0005-0000-0000-000003BB0000}"/>
    <cellStyle name="Normal 9 2 2 4 2 3 4" xfId="25423" xr:uid="{00000000-0005-0000-0000-0000CC5D0000}"/>
    <cellStyle name="Normal 9 2 2 4 2 3 4 2" xfId="47845" xr:uid="{00000000-0005-0000-0000-000004BB0000}"/>
    <cellStyle name="Normal 9 2 2 4 2 3 5" xfId="47842" xr:uid="{00000000-0005-0000-0000-000001BB0000}"/>
    <cellStyle name="Normal 9 2 2 4 2 4" xfId="25424" xr:uid="{00000000-0005-0000-0000-0000CD5D0000}"/>
    <cellStyle name="Normal 9 2 2 4 2 4 2" xfId="47846" xr:uid="{00000000-0005-0000-0000-000005BB0000}"/>
    <cellStyle name="Normal 9 2 2 4 2 5" xfId="25425" xr:uid="{00000000-0005-0000-0000-0000CE5D0000}"/>
    <cellStyle name="Normal 9 2 2 4 2 5 2" xfId="47847" xr:uid="{00000000-0005-0000-0000-000006BB0000}"/>
    <cellStyle name="Normal 9 2 2 4 2 6" xfId="25426" xr:uid="{00000000-0005-0000-0000-0000CF5D0000}"/>
    <cellStyle name="Normal 9 2 2 4 2 6 2" xfId="47848" xr:uid="{00000000-0005-0000-0000-000007BB0000}"/>
    <cellStyle name="Normal 9 2 2 4 3" xfId="7514" xr:uid="{00000000-0005-0000-0000-0000D05D0000}"/>
    <cellStyle name="Normal 9 2 2 4 3 2" xfId="25427" xr:uid="{00000000-0005-0000-0000-0000D15D0000}"/>
    <cellStyle name="Normal 9 2 2 4 3 2 2" xfId="47849" xr:uid="{00000000-0005-0000-0000-000008BB0000}"/>
    <cellStyle name="Normal 9 2 2 4 3 3" xfId="25428" xr:uid="{00000000-0005-0000-0000-0000D25D0000}"/>
    <cellStyle name="Normal 9 2 2 4 3 3 2" xfId="47850" xr:uid="{00000000-0005-0000-0000-000009BB0000}"/>
    <cellStyle name="Normal 9 2 2 4 3 4" xfId="25429" xr:uid="{00000000-0005-0000-0000-0000D35D0000}"/>
    <cellStyle name="Normal 9 2 2 4 3 4 2" xfId="47851" xr:uid="{00000000-0005-0000-0000-00000ABB0000}"/>
    <cellStyle name="Normal 9 2 2 4 4" xfId="25430" xr:uid="{00000000-0005-0000-0000-0000D45D0000}"/>
    <cellStyle name="Normal 9 2 2 4 4 2" xfId="25431" xr:uid="{00000000-0005-0000-0000-0000D55D0000}"/>
    <cellStyle name="Normal 9 2 2 4 4 2 2" xfId="47853" xr:uid="{00000000-0005-0000-0000-00000CBB0000}"/>
    <cellStyle name="Normal 9 2 2 4 4 3" xfId="25432" xr:uid="{00000000-0005-0000-0000-0000D65D0000}"/>
    <cellStyle name="Normal 9 2 2 4 4 3 2" xfId="47854" xr:uid="{00000000-0005-0000-0000-00000DBB0000}"/>
    <cellStyle name="Normal 9 2 2 4 4 4" xfId="25433" xr:uid="{00000000-0005-0000-0000-0000D75D0000}"/>
    <cellStyle name="Normal 9 2 2 4 4 4 2" xfId="47855" xr:uid="{00000000-0005-0000-0000-00000EBB0000}"/>
    <cellStyle name="Normal 9 2 2 4 4 5" xfId="47852" xr:uid="{00000000-0005-0000-0000-00000BBB0000}"/>
    <cellStyle name="Normal 9 2 2 4 5" xfId="25434" xr:uid="{00000000-0005-0000-0000-0000D85D0000}"/>
    <cellStyle name="Normal 9 2 2 4 5 2" xfId="47856" xr:uid="{00000000-0005-0000-0000-00000FBB0000}"/>
    <cellStyle name="Normal 9 2 2 4 6" xfId="25435" xr:uid="{00000000-0005-0000-0000-0000D95D0000}"/>
    <cellStyle name="Normal 9 2 2 4 6 2" xfId="47857" xr:uid="{00000000-0005-0000-0000-000010BB0000}"/>
    <cellStyle name="Normal 9 2 2 4 7" xfId="25436" xr:uid="{00000000-0005-0000-0000-0000DA5D0000}"/>
    <cellStyle name="Normal 9 2 2 4 7 2" xfId="47858" xr:uid="{00000000-0005-0000-0000-000011BB0000}"/>
    <cellStyle name="Normal 9 2 2 5" xfId="4151" xr:uid="{00000000-0005-0000-0000-0000DB5D0000}"/>
    <cellStyle name="Normal 9 2 2 5 2" xfId="4152" xr:uid="{00000000-0005-0000-0000-0000DC5D0000}"/>
    <cellStyle name="Normal 9 2 2 5 2 2" xfId="7517" xr:uid="{00000000-0005-0000-0000-0000DD5D0000}"/>
    <cellStyle name="Normal 9 2 2 5 2 2 2" xfId="25437" xr:uid="{00000000-0005-0000-0000-0000DE5D0000}"/>
    <cellStyle name="Normal 9 2 2 5 2 2 2 2" xfId="47859" xr:uid="{00000000-0005-0000-0000-000012BB0000}"/>
    <cellStyle name="Normal 9 2 2 5 2 2 3" xfId="25438" xr:uid="{00000000-0005-0000-0000-0000DF5D0000}"/>
    <cellStyle name="Normal 9 2 2 5 2 2 3 2" xfId="47860" xr:uid="{00000000-0005-0000-0000-000013BB0000}"/>
    <cellStyle name="Normal 9 2 2 5 2 2 4" xfId="25439" xr:uid="{00000000-0005-0000-0000-0000E05D0000}"/>
    <cellStyle name="Normal 9 2 2 5 2 2 4 2" xfId="47861" xr:uid="{00000000-0005-0000-0000-000014BB0000}"/>
    <cellStyle name="Normal 9 2 2 5 2 3" xfId="25440" xr:uid="{00000000-0005-0000-0000-0000E15D0000}"/>
    <cellStyle name="Normal 9 2 2 5 2 3 2" xfId="25441" xr:uid="{00000000-0005-0000-0000-0000E25D0000}"/>
    <cellStyle name="Normal 9 2 2 5 2 3 2 2" xfId="47863" xr:uid="{00000000-0005-0000-0000-000016BB0000}"/>
    <cellStyle name="Normal 9 2 2 5 2 3 3" xfId="25442" xr:uid="{00000000-0005-0000-0000-0000E35D0000}"/>
    <cellStyle name="Normal 9 2 2 5 2 3 3 2" xfId="47864" xr:uid="{00000000-0005-0000-0000-000017BB0000}"/>
    <cellStyle name="Normal 9 2 2 5 2 3 4" xfId="25443" xr:uid="{00000000-0005-0000-0000-0000E45D0000}"/>
    <cellStyle name="Normal 9 2 2 5 2 3 4 2" xfId="47865" xr:uid="{00000000-0005-0000-0000-000018BB0000}"/>
    <cellStyle name="Normal 9 2 2 5 2 3 5" xfId="47862" xr:uid="{00000000-0005-0000-0000-000015BB0000}"/>
    <cellStyle name="Normal 9 2 2 5 2 4" xfId="25444" xr:uid="{00000000-0005-0000-0000-0000E55D0000}"/>
    <cellStyle name="Normal 9 2 2 5 2 4 2" xfId="47866" xr:uid="{00000000-0005-0000-0000-000019BB0000}"/>
    <cellStyle name="Normal 9 2 2 5 2 5" xfId="25445" xr:uid="{00000000-0005-0000-0000-0000E65D0000}"/>
    <cellStyle name="Normal 9 2 2 5 2 5 2" xfId="47867" xr:uid="{00000000-0005-0000-0000-00001ABB0000}"/>
    <cellStyle name="Normal 9 2 2 5 2 6" xfId="25446" xr:uid="{00000000-0005-0000-0000-0000E75D0000}"/>
    <cellStyle name="Normal 9 2 2 5 2 6 2" xfId="47868" xr:uid="{00000000-0005-0000-0000-00001BBB0000}"/>
    <cellStyle name="Normal 9 2 2 5 3" xfId="7516" xr:uid="{00000000-0005-0000-0000-0000E85D0000}"/>
    <cellStyle name="Normal 9 2 2 5 3 2" xfId="25447" xr:uid="{00000000-0005-0000-0000-0000E95D0000}"/>
    <cellStyle name="Normal 9 2 2 5 3 2 2" xfId="47869" xr:uid="{00000000-0005-0000-0000-00001CBB0000}"/>
    <cellStyle name="Normal 9 2 2 5 3 3" xfId="25448" xr:uid="{00000000-0005-0000-0000-0000EA5D0000}"/>
    <cellStyle name="Normal 9 2 2 5 3 3 2" xfId="47870" xr:uid="{00000000-0005-0000-0000-00001DBB0000}"/>
    <cellStyle name="Normal 9 2 2 5 3 4" xfId="25449" xr:uid="{00000000-0005-0000-0000-0000EB5D0000}"/>
    <cellStyle name="Normal 9 2 2 5 3 4 2" xfId="47871" xr:uid="{00000000-0005-0000-0000-00001EBB0000}"/>
    <cellStyle name="Normal 9 2 2 5 4" xfId="25450" xr:uid="{00000000-0005-0000-0000-0000EC5D0000}"/>
    <cellStyle name="Normal 9 2 2 5 4 2" xfId="25451" xr:uid="{00000000-0005-0000-0000-0000ED5D0000}"/>
    <cellStyle name="Normal 9 2 2 5 4 2 2" xfId="47873" xr:uid="{00000000-0005-0000-0000-000020BB0000}"/>
    <cellStyle name="Normal 9 2 2 5 4 3" xfId="25452" xr:uid="{00000000-0005-0000-0000-0000EE5D0000}"/>
    <cellStyle name="Normal 9 2 2 5 4 3 2" xfId="47874" xr:uid="{00000000-0005-0000-0000-000021BB0000}"/>
    <cellStyle name="Normal 9 2 2 5 4 4" xfId="25453" xr:uid="{00000000-0005-0000-0000-0000EF5D0000}"/>
    <cellStyle name="Normal 9 2 2 5 4 4 2" xfId="47875" xr:uid="{00000000-0005-0000-0000-000022BB0000}"/>
    <cellStyle name="Normal 9 2 2 5 4 5" xfId="47872" xr:uid="{00000000-0005-0000-0000-00001FBB0000}"/>
    <cellStyle name="Normal 9 2 2 5 5" xfId="25454" xr:uid="{00000000-0005-0000-0000-0000F05D0000}"/>
    <cellStyle name="Normal 9 2 2 5 5 2" xfId="47876" xr:uid="{00000000-0005-0000-0000-000023BB0000}"/>
    <cellStyle name="Normal 9 2 2 5 6" xfId="25455" xr:uid="{00000000-0005-0000-0000-0000F15D0000}"/>
    <cellStyle name="Normal 9 2 2 5 6 2" xfId="47877" xr:uid="{00000000-0005-0000-0000-000024BB0000}"/>
    <cellStyle name="Normal 9 2 2 5 7" xfId="25456" xr:uid="{00000000-0005-0000-0000-0000F25D0000}"/>
    <cellStyle name="Normal 9 2 2 5 7 2" xfId="47878" xr:uid="{00000000-0005-0000-0000-000025BB0000}"/>
    <cellStyle name="Normal 9 2 2 6" xfId="4153" xr:uid="{00000000-0005-0000-0000-0000F35D0000}"/>
    <cellStyle name="Normal 9 2 2 6 2" xfId="4154" xr:uid="{00000000-0005-0000-0000-0000F45D0000}"/>
    <cellStyle name="Normal 9 2 2 6 2 2" xfId="7519" xr:uid="{00000000-0005-0000-0000-0000F55D0000}"/>
    <cellStyle name="Normal 9 2 2 6 2 2 2" xfId="25457" xr:uid="{00000000-0005-0000-0000-0000F65D0000}"/>
    <cellStyle name="Normal 9 2 2 6 2 2 2 2" xfId="47879" xr:uid="{00000000-0005-0000-0000-000026BB0000}"/>
    <cellStyle name="Normal 9 2 2 6 2 2 3" xfId="25458" xr:uid="{00000000-0005-0000-0000-0000F75D0000}"/>
    <cellStyle name="Normal 9 2 2 6 2 2 3 2" xfId="47880" xr:uid="{00000000-0005-0000-0000-000027BB0000}"/>
    <cellStyle name="Normal 9 2 2 6 2 2 4" xfId="25459" xr:uid="{00000000-0005-0000-0000-0000F85D0000}"/>
    <cellStyle name="Normal 9 2 2 6 2 2 4 2" xfId="47881" xr:uid="{00000000-0005-0000-0000-000028BB0000}"/>
    <cellStyle name="Normal 9 2 2 6 2 3" xfId="25460" xr:uid="{00000000-0005-0000-0000-0000F95D0000}"/>
    <cellStyle name="Normal 9 2 2 6 2 3 2" xfId="47882" xr:uid="{00000000-0005-0000-0000-000029BB0000}"/>
    <cellStyle name="Normal 9 2 2 6 2 4" xfId="25461" xr:uid="{00000000-0005-0000-0000-0000FA5D0000}"/>
    <cellStyle name="Normal 9 2 2 6 2 4 2" xfId="47883" xr:uid="{00000000-0005-0000-0000-00002ABB0000}"/>
    <cellStyle name="Normal 9 2 2 6 2 5" xfId="25462" xr:uid="{00000000-0005-0000-0000-0000FB5D0000}"/>
    <cellStyle name="Normal 9 2 2 6 2 5 2" xfId="47884" xr:uid="{00000000-0005-0000-0000-00002BBB0000}"/>
    <cellStyle name="Normal 9 2 2 6 3" xfId="7518" xr:uid="{00000000-0005-0000-0000-0000FC5D0000}"/>
    <cellStyle name="Normal 9 2 2 6 3 2" xfId="25463" xr:uid="{00000000-0005-0000-0000-0000FD5D0000}"/>
    <cellStyle name="Normal 9 2 2 6 3 2 2" xfId="47885" xr:uid="{00000000-0005-0000-0000-00002CBB0000}"/>
    <cellStyle name="Normal 9 2 2 6 3 3" xfId="25464" xr:uid="{00000000-0005-0000-0000-0000FE5D0000}"/>
    <cellStyle name="Normal 9 2 2 6 3 3 2" xfId="47886" xr:uid="{00000000-0005-0000-0000-00002DBB0000}"/>
    <cellStyle name="Normal 9 2 2 6 3 4" xfId="25465" xr:uid="{00000000-0005-0000-0000-0000FF5D0000}"/>
    <cellStyle name="Normal 9 2 2 6 3 4 2" xfId="47887" xr:uid="{00000000-0005-0000-0000-00002EBB0000}"/>
    <cellStyle name="Normal 9 2 2 6 4" xfId="25466" xr:uid="{00000000-0005-0000-0000-0000005E0000}"/>
    <cellStyle name="Normal 9 2 2 6 4 2" xfId="25467" xr:uid="{00000000-0005-0000-0000-0000015E0000}"/>
    <cellStyle name="Normal 9 2 2 6 4 2 2" xfId="47889" xr:uid="{00000000-0005-0000-0000-000030BB0000}"/>
    <cellStyle name="Normal 9 2 2 6 4 3" xfId="25468" xr:uid="{00000000-0005-0000-0000-0000025E0000}"/>
    <cellStyle name="Normal 9 2 2 6 4 3 2" xfId="47890" xr:uid="{00000000-0005-0000-0000-000031BB0000}"/>
    <cellStyle name="Normal 9 2 2 6 4 4" xfId="25469" xr:uid="{00000000-0005-0000-0000-0000035E0000}"/>
    <cellStyle name="Normal 9 2 2 6 4 4 2" xfId="47891" xr:uid="{00000000-0005-0000-0000-000032BB0000}"/>
    <cellStyle name="Normal 9 2 2 6 4 5" xfId="47888" xr:uid="{00000000-0005-0000-0000-00002FBB0000}"/>
    <cellStyle name="Normal 9 2 2 6 5" xfId="25470" xr:uid="{00000000-0005-0000-0000-0000045E0000}"/>
    <cellStyle name="Normal 9 2 2 6 5 2" xfId="47892" xr:uid="{00000000-0005-0000-0000-000033BB0000}"/>
    <cellStyle name="Normal 9 2 2 6 6" xfId="25471" xr:uid="{00000000-0005-0000-0000-0000055E0000}"/>
    <cellStyle name="Normal 9 2 2 6 6 2" xfId="47893" xr:uid="{00000000-0005-0000-0000-000034BB0000}"/>
    <cellStyle name="Normal 9 2 2 6 7" xfId="25472" xr:uid="{00000000-0005-0000-0000-0000065E0000}"/>
    <cellStyle name="Normal 9 2 2 6 7 2" xfId="47894" xr:uid="{00000000-0005-0000-0000-000035BB0000}"/>
    <cellStyle name="Normal 9 2 2 7" xfId="4155" xr:uid="{00000000-0005-0000-0000-0000075E0000}"/>
    <cellStyle name="Normal 9 2 2 7 2" xfId="4156" xr:uid="{00000000-0005-0000-0000-0000085E0000}"/>
    <cellStyle name="Normal 9 2 2 7 2 2" xfId="7521" xr:uid="{00000000-0005-0000-0000-0000095E0000}"/>
    <cellStyle name="Normal 9 2 2 7 2 2 2" xfId="25473" xr:uid="{00000000-0005-0000-0000-00000A5E0000}"/>
    <cellStyle name="Normal 9 2 2 7 2 2 2 2" xfId="47895" xr:uid="{00000000-0005-0000-0000-000036BB0000}"/>
    <cellStyle name="Normal 9 2 2 7 2 2 3" xfId="25474" xr:uid="{00000000-0005-0000-0000-00000B5E0000}"/>
    <cellStyle name="Normal 9 2 2 7 2 2 3 2" xfId="47896" xr:uid="{00000000-0005-0000-0000-000037BB0000}"/>
    <cellStyle name="Normal 9 2 2 7 2 2 4" xfId="25475" xr:uid="{00000000-0005-0000-0000-00000C5E0000}"/>
    <cellStyle name="Normal 9 2 2 7 2 2 4 2" xfId="47897" xr:uid="{00000000-0005-0000-0000-000038BB0000}"/>
    <cellStyle name="Normal 9 2 2 7 2 3" xfId="25476" xr:uid="{00000000-0005-0000-0000-00000D5E0000}"/>
    <cellStyle name="Normal 9 2 2 7 2 3 2" xfId="47898" xr:uid="{00000000-0005-0000-0000-000039BB0000}"/>
    <cellStyle name="Normal 9 2 2 7 2 4" xfId="25477" xr:uid="{00000000-0005-0000-0000-00000E5E0000}"/>
    <cellStyle name="Normal 9 2 2 7 2 4 2" xfId="47899" xr:uid="{00000000-0005-0000-0000-00003ABB0000}"/>
    <cellStyle name="Normal 9 2 2 7 2 5" xfId="25478" xr:uid="{00000000-0005-0000-0000-00000F5E0000}"/>
    <cellStyle name="Normal 9 2 2 7 2 5 2" xfId="47900" xr:uid="{00000000-0005-0000-0000-00003BBB0000}"/>
    <cellStyle name="Normal 9 2 2 7 3" xfId="7520" xr:uid="{00000000-0005-0000-0000-0000105E0000}"/>
    <cellStyle name="Normal 9 2 2 7 3 2" xfId="25479" xr:uid="{00000000-0005-0000-0000-0000115E0000}"/>
    <cellStyle name="Normal 9 2 2 7 3 2 2" xfId="47901" xr:uid="{00000000-0005-0000-0000-00003CBB0000}"/>
    <cellStyle name="Normal 9 2 2 7 3 3" xfId="25480" xr:uid="{00000000-0005-0000-0000-0000125E0000}"/>
    <cellStyle name="Normal 9 2 2 7 3 3 2" xfId="47902" xr:uid="{00000000-0005-0000-0000-00003DBB0000}"/>
    <cellStyle name="Normal 9 2 2 7 3 4" xfId="25481" xr:uid="{00000000-0005-0000-0000-0000135E0000}"/>
    <cellStyle name="Normal 9 2 2 7 3 4 2" xfId="47903" xr:uid="{00000000-0005-0000-0000-00003EBB0000}"/>
    <cellStyle name="Normal 9 2 2 7 4" xfId="25482" xr:uid="{00000000-0005-0000-0000-0000145E0000}"/>
    <cellStyle name="Normal 9 2 2 7 4 2" xfId="47904" xr:uid="{00000000-0005-0000-0000-00003FBB0000}"/>
    <cellStyle name="Normal 9 2 2 7 5" xfId="25483" xr:uid="{00000000-0005-0000-0000-0000155E0000}"/>
    <cellStyle name="Normal 9 2 2 7 5 2" xfId="47905" xr:uid="{00000000-0005-0000-0000-000040BB0000}"/>
    <cellStyle name="Normal 9 2 2 7 6" xfId="25484" xr:uid="{00000000-0005-0000-0000-0000165E0000}"/>
    <cellStyle name="Normal 9 2 2 7 6 2" xfId="47906" xr:uid="{00000000-0005-0000-0000-000041BB0000}"/>
    <cellStyle name="Normal 9 2 2 8" xfId="4157" xr:uid="{00000000-0005-0000-0000-0000175E0000}"/>
    <cellStyle name="Normal 9 2 2 8 2" xfId="7522" xr:uid="{00000000-0005-0000-0000-0000185E0000}"/>
    <cellStyle name="Normal 9 2 2 8 2 2" xfId="25485" xr:uid="{00000000-0005-0000-0000-0000195E0000}"/>
    <cellStyle name="Normal 9 2 2 8 2 2 2" xfId="47907" xr:uid="{00000000-0005-0000-0000-000042BB0000}"/>
    <cellStyle name="Normal 9 2 2 8 2 3" xfId="25486" xr:uid="{00000000-0005-0000-0000-00001A5E0000}"/>
    <cellStyle name="Normal 9 2 2 8 2 3 2" xfId="47908" xr:uid="{00000000-0005-0000-0000-000043BB0000}"/>
    <cellStyle name="Normal 9 2 2 8 2 4" xfId="25487" xr:uid="{00000000-0005-0000-0000-00001B5E0000}"/>
    <cellStyle name="Normal 9 2 2 8 2 4 2" xfId="47909" xr:uid="{00000000-0005-0000-0000-000044BB0000}"/>
    <cellStyle name="Normal 9 2 2 8 3" xfId="25488" xr:uid="{00000000-0005-0000-0000-00001C5E0000}"/>
    <cellStyle name="Normal 9 2 2 8 3 2" xfId="47910" xr:uid="{00000000-0005-0000-0000-000045BB0000}"/>
    <cellStyle name="Normal 9 2 2 8 4" xfId="25489" xr:uid="{00000000-0005-0000-0000-00001D5E0000}"/>
    <cellStyle name="Normal 9 2 2 8 4 2" xfId="47911" xr:uid="{00000000-0005-0000-0000-000046BB0000}"/>
    <cellStyle name="Normal 9 2 2 8 5" xfId="25490" xr:uid="{00000000-0005-0000-0000-00001E5E0000}"/>
    <cellStyle name="Normal 9 2 2 8 5 2" xfId="47912" xr:uid="{00000000-0005-0000-0000-000047BB0000}"/>
    <cellStyle name="Normal 9 2 2 9" xfId="4158" xr:uid="{00000000-0005-0000-0000-00001F5E0000}"/>
    <cellStyle name="Normal 9 2 2 9 2" xfId="7523" xr:uid="{00000000-0005-0000-0000-0000205E0000}"/>
    <cellStyle name="Normal 9 2 2 9 2 2" xfId="25491" xr:uid="{00000000-0005-0000-0000-0000215E0000}"/>
    <cellStyle name="Normal 9 2 2 9 2 2 2" xfId="47913" xr:uid="{00000000-0005-0000-0000-000048BB0000}"/>
    <cellStyle name="Normal 9 2 2 9 2 3" xfId="25492" xr:uid="{00000000-0005-0000-0000-0000225E0000}"/>
    <cellStyle name="Normal 9 2 2 9 2 3 2" xfId="47914" xr:uid="{00000000-0005-0000-0000-000049BB0000}"/>
    <cellStyle name="Normal 9 2 2 9 2 4" xfId="25493" xr:uid="{00000000-0005-0000-0000-0000235E0000}"/>
    <cellStyle name="Normal 9 2 2 9 2 4 2" xfId="47915" xr:uid="{00000000-0005-0000-0000-00004ABB0000}"/>
    <cellStyle name="Normal 9 2 2 9 3" xfId="25494" xr:uid="{00000000-0005-0000-0000-0000245E0000}"/>
    <cellStyle name="Normal 9 2 2 9 3 2" xfId="47916" xr:uid="{00000000-0005-0000-0000-00004BBB0000}"/>
    <cellStyle name="Normal 9 2 2 9 4" xfId="25495" xr:uid="{00000000-0005-0000-0000-0000255E0000}"/>
    <cellStyle name="Normal 9 2 2 9 4 2" xfId="47917" xr:uid="{00000000-0005-0000-0000-00004CBB0000}"/>
    <cellStyle name="Normal 9 2 2 9 5" xfId="25496" xr:uid="{00000000-0005-0000-0000-0000265E0000}"/>
    <cellStyle name="Normal 9 2 2 9 5 2" xfId="47918" xr:uid="{00000000-0005-0000-0000-00004DBB0000}"/>
    <cellStyle name="Normal 9 2 3" xfId="4159" xr:uid="{00000000-0005-0000-0000-0000275E0000}"/>
    <cellStyle name="Normal 9 2 3 10" xfId="7524" xr:uid="{00000000-0005-0000-0000-0000285E0000}"/>
    <cellStyle name="Normal 9 2 3 10 2" xfId="25497" xr:uid="{00000000-0005-0000-0000-0000295E0000}"/>
    <cellStyle name="Normal 9 2 3 10 2 2" xfId="47919" xr:uid="{00000000-0005-0000-0000-00004EBB0000}"/>
    <cellStyle name="Normal 9 2 3 10 3" xfId="25498" xr:uid="{00000000-0005-0000-0000-00002A5E0000}"/>
    <cellStyle name="Normal 9 2 3 10 3 2" xfId="47920" xr:uid="{00000000-0005-0000-0000-00004FBB0000}"/>
    <cellStyle name="Normal 9 2 3 10 4" xfId="25499" xr:uid="{00000000-0005-0000-0000-00002B5E0000}"/>
    <cellStyle name="Normal 9 2 3 10 4 2" xfId="47921" xr:uid="{00000000-0005-0000-0000-000050BB0000}"/>
    <cellStyle name="Normal 9 2 3 11" xfId="25500" xr:uid="{00000000-0005-0000-0000-00002C5E0000}"/>
    <cellStyle name="Normal 9 2 3 11 2" xfId="25501" xr:uid="{00000000-0005-0000-0000-00002D5E0000}"/>
    <cellStyle name="Normal 9 2 3 11 2 2" xfId="47923" xr:uid="{00000000-0005-0000-0000-000052BB0000}"/>
    <cellStyle name="Normal 9 2 3 11 3" xfId="25502" xr:uid="{00000000-0005-0000-0000-00002E5E0000}"/>
    <cellStyle name="Normal 9 2 3 11 3 2" xfId="47924" xr:uid="{00000000-0005-0000-0000-000053BB0000}"/>
    <cellStyle name="Normal 9 2 3 11 4" xfId="25503" xr:uid="{00000000-0005-0000-0000-00002F5E0000}"/>
    <cellStyle name="Normal 9 2 3 11 4 2" xfId="47925" xr:uid="{00000000-0005-0000-0000-000054BB0000}"/>
    <cellStyle name="Normal 9 2 3 11 5" xfId="47922" xr:uid="{00000000-0005-0000-0000-000051BB0000}"/>
    <cellStyle name="Normal 9 2 3 12" xfId="25504" xr:uid="{00000000-0005-0000-0000-0000305E0000}"/>
    <cellStyle name="Normal 9 2 3 12 2" xfId="47926" xr:uid="{00000000-0005-0000-0000-000055BB0000}"/>
    <cellStyle name="Normal 9 2 3 13" xfId="25505" xr:uid="{00000000-0005-0000-0000-0000315E0000}"/>
    <cellStyle name="Normal 9 2 3 13 2" xfId="47927" xr:uid="{00000000-0005-0000-0000-000056BB0000}"/>
    <cellStyle name="Normal 9 2 3 14" xfId="25506" xr:uid="{00000000-0005-0000-0000-0000325E0000}"/>
    <cellStyle name="Normal 9 2 3 14 2" xfId="47928" xr:uid="{00000000-0005-0000-0000-000057BB0000}"/>
    <cellStyle name="Normal 9 2 3 2" xfId="4160" xr:uid="{00000000-0005-0000-0000-0000335E0000}"/>
    <cellStyle name="Normal 9 2 3 2 10" xfId="25507" xr:uid="{00000000-0005-0000-0000-0000345E0000}"/>
    <cellStyle name="Normal 9 2 3 2 10 2" xfId="25508" xr:uid="{00000000-0005-0000-0000-0000355E0000}"/>
    <cellStyle name="Normal 9 2 3 2 10 2 2" xfId="47930" xr:uid="{00000000-0005-0000-0000-000059BB0000}"/>
    <cellStyle name="Normal 9 2 3 2 10 3" xfId="25509" xr:uid="{00000000-0005-0000-0000-0000365E0000}"/>
    <cellStyle name="Normal 9 2 3 2 10 3 2" xfId="47931" xr:uid="{00000000-0005-0000-0000-00005ABB0000}"/>
    <cellStyle name="Normal 9 2 3 2 10 4" xfId="25510" xr:uid="{00000000-0005-0000-0000-0000375E0000}"/>
    <cellStyle name="Normal 9 2 3 2 10 4 2" xfId="47932" xr:uid="{00000000-0005-0000-0000-00005BBB0000}"/>
    <cellStyle name="Normal 9 2 3 2 10 5" xfId="47929" xr:uid="{00000000-0005-0000-0000-000058BB0000}"/>
    <cellStyle name="Normal 9 2 3 2 11" xfId="25511" xr:uid="{00000000-0005-0000-0000-0000385E0000}"/>
    <cellStyle name="Normal 9 2 3 2 11 2" xfId="47933" xr:uid="{00000000-0005-0000-0000-00005CBB0000}"/>
    <cellStyle name="Normal 9 2 3 2 12" xfId="25512" xr:uid="{00000000-0005-0000-0000-0000395E0000}"/>
    <cellStyle name="Normal 9 2 3 2 12 2" xfId="47934" xr:uid="{00000000-0005-0000-0000-00005DBB0000}"/>
    <cellStyle name="Normal 9 2 3 2 13" xfId="25513" xr:uid="{00000000-0005-0000-0000-00003A5E0000}"/>
    <cellStyle name="Normal 9 2 3 2 13 2" xfId="47935" xr:uid="{00000000-0005-0000-0000-00005EBB0000}"/>
    <cellStyle name="Normal 9 2 3 2 2" xfId="4161" xr:uid="{00000000-0005-0000-0000-00003B5E0000}"/>
    <cellStyle name="Normal 9 2 3 2 2 10" xfId="25514" xr:uid="{00000000-0005-0000-0000-00003C5E0000}"/>
    <cellStyle name="Normal 9 2 3 2 2 10 2" xfId="47936" xr:uid="{00000000-0005-0000-0000-00005FBB0000}"/>
    <cellStyle name="Normal 9 2 3 2 2 2" xfId="4162" xr:uid="{00000000-0005-0000-0000-00003D5E0000}"/>
    <cellStyle name="Normal 9 2 3 2 2 2 2" xfId="4163" xr:uid="{00000000-0005-0000-0000-00003E5E0000}"/>
    <cellStyle name="Normal 9 2 3 2 2 2 2 2" xfId="7528" xr:uid="{00000000-0005-0000-0000-00003F5E0000}"/>
    <cellStyle name="Normal 9 2 3 2 2 2 2 2 2" xfId="25515" xr:uid="{00000000-0005-0000-0000-0000405E0000}"/>
    <cellStyle name="Normal 9 2 3 2 2 2 2 2 2 2" xfId="47937" xr:uid="{00000000-0005-0000-0000-000060BB0000}"/>
    <cellStyle name="Normal 9 2 3 2 2 2 2 2 3" xfId="25516" xr:uid="{00000000-0005-0000-0000-0000415E0000}"/>
    <cellStyle name="Normal 9 2 3 2 2 2 2 2 3 2" xfId="47938" xr:uid="{00000000-0005-0000-0000-000061BB0000}"/>
    <cellStyle name="Normal 9 2 3 2 2 2 2 2 4" xfId="25517" xr:uid="{00000000-0005-0000-0000-0000425E0000}"/>
    <cellStyle name="Normal 9 2 3 2 2 2 2 2 4 2" xfId="47939" xr:uid="{00000000-0005-0000-0000-000062BB0000}"/>
    <cellStyle name="Normal 9 2 3 2 2 2 2 3" xfId="25518" xr:uid="{00000000-0005-0000-0000-0000435E0000}"/>
    <cellStyle name="Normal 9 2 3 2 2 2 2 3 2" xfId="47940" xr:uid="{00000000-0005-0000-0000-000063BB0000}"/>
    <cellStyle name="Normal 9 2 3 2 2 2 2 4" xfId="25519" xr:uid="{00000000-0005-0000-0000-0000445E0000}"/>
    <cellStyle name="Normal 9 2 3 2 2 2 2 4 2" xfId="47941" xr:uid="{00000000-0005-0000-0000-000064BB0000}"/>
    <cellStyle name="Normal 9 2 3 2 2 2 2 5" xfId="25520" xr:uid="{00000000-0005-0000-0000-0000455E0000}"/>
    <cellStyle name="Normal 9 2 3 2 2 2 2 5 2" xfId="47942" xr:uid="{00000000-0005-0000-0000-000065BB0000}"/>
    <cellStyle name="Normal 9 2 3 2 2 2 3" xfId="7527" xr:uid="{00000000-0005-0000-0000-0000465E0000}"/>
    <cellStyle name="Normal 9 2 3 2 2 2 3 2" xfId="25521" xr:uid="{00000000-0005-0000-0000-0000475E0000}"/>
    <cellStyle name="Normal 9 2 3 2 2 2 3 2 2" xfId="47943" xr:uid="{00000000-0005-0000-0000-000066BB0000}"/>
    <cellStyle name="Normal 9 2 3 2 2 2 3 3" xfId="25522" xr:uid="{00000000-0005-0000-0000-0000485E0000}"/>
    <cellStyle name="Normal 9 2 3 2 2 2 3 3 2" xfId="47944" xr:uid="{00000000-0005-0000-0000-000067BB0000}"/>
    <cellStyle name="Normal 9 2 3 2 2 2 3 4" xfId="25523" xr:uid="{00000000-0005-0000-0000-0000495E0000}"/>
    <cellStyle name="Normal 9 2 3 2 2 2 3 4 2" xfId="47945" xr:uid="{00000000-0005-0000-0000-000068BB0000}"/>
    <cellStyle name="Normal 9 2 3 2 2 2 4" xfId="25524" xr:uid="{00000000-0005-0000-0000-00004A5E0000}"/>
    <cellStyle name="Normal 9 2 3 2 2 2 4 2" xfId="25525" xr:uid="{00000000-0005-0000-0000-00004B5E0000}"/>
    <cellStyle name="Normal 9 2 3 2 2 2 4 2 2" xfId="47947" xr:uid="{00000000-0005-0000-0000-00006ABB0000}"/>
    <cellStyle name="Normal 9 2 3 2 2 2 4 3" xfId="25526" xr:uid="{00000000-0005-0000-0000-00004C5E0000}"/>
    <cellStyle name="Normal 9 2 3 2 2 2 4 3 2" xfId="47948" xr:uid="{00000000-0005-0000-0000-00006BBB0000}"/>
    <cellStyle name="Normal 9 2 3 2 2 2 4 4" xfId="25527" xr:uid="{00000000-0005-0000-0000-00004D5E0000}"/>
    <cellStyle name="Normal 9 2 3 2 2 2 4 4 2" xfId="47949" xr:uid="{00000000-0005-0000-0000-00006CBB0000}"/>
    <cellStyle name="Normal 9 2 3 2 2 2 4 5" xfId="47946" xr:uid="{00000000-0005-0000-0000-000069BB0000}"/>
    <cellStyle name="Normal 9 2 3 2 2 2 5" xfId="25528" xr:uid="{00000000-0005-0000-0000-00004E5E0000}"/>
    <cellStyle name="Normal 9 2 3 2 2 2 5 2" xfId="47950" xr:uid="{00000000-0005-0000-0000-00006DBB0000}"/>
    <cellStyle name="Normal 9 2 3 2 2 2 6" xfId="25529" xr:uid="{00000000-0005-0000-0000-00004F5E0000}"/>
    <cellStyle name="Normal 9 2 3 2 2 2 6 2" xfId="47951" xr:uid="{00000000-0005-0000-0000-00006EBB0000}"/>
    <cellStyle name="Normal 9 2 3 2 2 2 7" xfId="25530" xr:uid="{00000000-0005-0000-0000-0000505E0000}"/>
    <cellStyle name="Normal 9 2 3 2 2 2 7 2" xfId="47952" xr:uid="{00000000-0005-0000-0000-00006FBB0000}"/>
    <cellStyle name="Normal 9 2 3 2 2 3" xfId="4164" xr:uid="{00000000-0005-0000-0000-0000515E0000}"/>
    <cellStyle name="Normal 9 2 3 2 2 3 2" xfId="4165" xr:uid="{00000000-0005-0000-0000-0000525E0000}"/>
    <cellStyle name="Normal 9 2 3 2 2 3 2 2" xfId="7530" xr:uid="{00000000-0005-0000-0000-0000535E0000}"/>
    <cellStyle name="Normal 9 2 3 2 2 3 2 2 2" xfId="25531" xr:uid="{00000000-0005-0000-0000-0000545E0000}"/>
    <cellStyle name="Normal 9 2 3 2 2 3 2 2 2 2" xfId="47953" xr:uid="{00000000-0005-0000-0000-000070BB0000}"/>
    <cellStyle name="Normal 9 2 3 2 2 3 2 2 3" xfId="25532" xr:uid="{00000000-0005-0000-0000-0000555E0000}"/>
    <cellStyle name="Normal 9 2 3 2 2 3 2 2 3 2" xfId="47954" xr:uid="{00000000-0005-0000-0000-000071BB0000}"/>
    <cellStyle name="Normal 9 2 3 2 2 3 2 2 4" xfId="25533" xr:uid="{00000000-0005-0000-0000-0000565E0000}"/>
    <cellStyle name="Normal 9 2 3 2 2 3 2 2 4 2" xfId="47955" xr:uid="{00000000-0005-0000-0000-000072BB0000}"/>
    <cellStyle name="Normal 9 2 3 2 2 3 2 3" xfId="25534" xr:uid="{00000000-0005-0000-0000-0000575E0000}"/>
    <cellStyle name="Normal 9 2 3 2 2 3 2 3 2" xfId="47956" xr:uid="{00000000-0005-0000-0000-000073BB0000}"/>
    <cellStyle name="Normal 9 2 3 2 2 3 2 4" xfId="25535" xr:uid="{00000000-0005-0000-0000-0000585E0000}"/>
    <cellStyle name="Normal 9 2 3 2 2 3 2 4 2" xfId="47957" xr:uid="{00000000-0005-0000-0000-000074BB0000}"/>
    <cellStyle name="Normal 9 2 3 2 2 3 2 5" xfId="25536" xr:uid="{00000000-0005-0000-0000-0000595E0000}"/>
    <cellStyle name="Normal 9 2 3 2 2 3 2 5 2" xfId="47958" xr:uid="{00000000-0005-0000-0000-000075BB0000}"/>
    <cellStyle name="Normal 9 2 3 2 2 3 3" xfId="7529" xr:uid="{00000000-0005-0000-0000-00005A5E0000}"/>
    <cellStyle name="Normal 9 2 3 2 2 3 3 2" xfId="25537" xr:uid="{00000000-0005-0000-0000-00005B5E0000}"/>
    <cellStyle name="Normal 9 2 3 2 2 3 3 2 2" xfId="47959" xr:uid="{00000000-0005-0000-0000-000076BB0000}"/>
    <cellStyle name="Normal 9 2 3 2 2 3 3 3" xfId="25538" xr:uid="{00000000-0005-0000-0000-00005C5E0000}"/>
    <cellStyle name="Normal 9 2 3 2 2 3 3 3 2" xfId="47960" xr:uid="{00000000-0005-0000-0000-000077BB0000}"/>
    <cellStyle name="Normal 9 2 3 2 2 3 3 4" xfId="25539" xr:uid="{00000000-0005-0000-0000-00005D5E0000}"/>
    <cellStyle name="Normal 9 2 3 2 2 3 3 4 2" xfId="47961" xr:uid="{00000000-0005-0000-0000-000078BB0000}"/>
    <cellStyle name="Normal 9 2 3 2 2 3 4" xfId="25540" xr:uid="{00000000-0005-0000-0000-00005E5E0000}"/>
    <cellStyle name="Normal 9 2 3 2 2 3 4 2" xfId="47962" xr:uid="{00000000-0005-0000-0000-000079BB0000}"/>
    <cellStyle name="Normal 9 2 3 2 2 3 5" xfId="25541" xr:uid="{00000000-0005-0000-0000-00005F5E0000}"/>
    <cellStyle name="Normal 9 2 3 2 2 3 5 2" xfId="47963" xr:uid="{00000000-0005-0000-0000-00007ABB0000}"/>
    <cellStyle name="Normal 9 2 3 2 2 3 6" xfId="25542" xr:uid="{00000000-0005-0000-0000-0000605E0000}"/>
    <cellStyle name="Normal 9 2 3 2 2 3 6 2" xfId="47964" xr:uid="{00000000-0005-0000-0000-00007BBB0000}"/>
    <cellStyle name="Normal 9 2 3 2 2 4" xfId="4166" xr:uid="{00000000-0005-0000-0000-0000615E0000}"/>
    <cellStyle name="Normal 9 2 3 2 2 4 2" xfId="7531" xr:uid="{00000000-0005-0000-0000-0000625E0000}"/>
    <cellStyle name="Normal 9 2 3 2 2 4 2 2" xfId="25543" xr:uid="{00000000-0005-0000-0000-0000635E0000}"/>
    <cellStyle name="Normal 9 2 3 2 2 4 2 2 2" xfId="47965" xr:uid="{00000000-0005-0000-0000-00007CBB0000}"/>
    <cellStyle name="Normal 9 2 3 2 2 4 2 3" xfId="25544" xr:uid="{00000000-0005-0000-0000-0000645E0000}"/>
    <cellStyle name="Normal 9 2 3 2 2 4 2 3 2" xfId="47966" xr:uid="{00000000-0005-0000-0000-00007DBB0000}"/>
    <cellStyle name="Normal 9 2 3 2 2 4 2 4" xfId="25545" xr:uid="{00000000-0005-0000-0000-0000655E0000}"/>
    <cellStyle name="Normal 9 2 3 2 2 4 2 4 2" xfId="47967" xr:uid="{00000000-0005-0000-0000-00007EBB0000}"/>
    <cellStyle name="Normal 9 2 3 2 2 4 3" xfId="25546" xr:uid="{00000000-0005-0000-0000-0000665E0000}"/>
    <cellStyle name="Normal 9 2 3 2 2 4 3 2" xfId="47968" xr:uid="{00000000-0005-0000-0000-00007FBB0000}"/>
    <cellStyle name="Normal 9 2 3 2 2 4 4" xfId="25547" xr:uid="{00000000-0005-0000-0000-0000675E0000}"/>
    <cellStyle name="Normal 9 2 3 2 2 4 4 2" xfId="47969" xr:uid="{00000000-0005-0000-0000-000080BB0000}"/>
    <cellStyle name="Normal 9 2 3 2 2 4 5" xfId="25548" xr:uid="{00000000-0005-0000-0000-0000685E0000}"/>
    <cellStyle name="Normal 9 2 3 2 2 4 5 2" xfId="47970" xr:uid="{00000000-0005-0000-0000-000081BB0000}"/>
    <cellStyle name="Normal 9 2 3 2 2 5" xfId="4167" xr:uid="{00000000-0005-0000-0000-0000695E0000}"/>
    <cellStyle name="Normal 9 2 3 2 2 5 2" xfId="7532" xr:uid="{00000000-0005-0000-0000-00006A5E0000}"/>
    <cellStyle name="Normal 9 2 3 2 2 5 2 2" xfId="25549" xr:uid="{00000000-0005-0000-0000-00006B5E0000}"/>
    <cellStyle name="Normal 9 2 3 2 2 5 2 2 2" xfId="47971" xr:uid="{00000000-0005-0000-0000-000082BB0000}"/>
    <cellStyle name="Normal 9 2 3 2 2 5 2 3" xfId="25550" xr:uid="{00000000-0005-0000-0000-00006C5E0000}"/>
    <cellStyle name="Normal 9 2 3 2 2 5 2 3 2" xfId="47972" xr:uid="{00000000-0005-0000-0000-000083BB0000}"/>
    <cellStyle name="Normal 9 2 3 2 2 5 2 4" xfId="25551" xr:uid="{00000000-0005-0000-0000-00006D5E0000}"/>
    <cellStyle name="Normal 9 2 3 2 2 5 2 4 2" xfId="47973" xr:uid="{00000000-0005-0000-0000-000084BB0000}"/>
    <cellStyle name="Normal 9 2 3 2 2 5 3" xfId="25552" xr:uid="{00000000-0005-0000-0000-00006E5E0000}"/>
    <cellStyle name="Normal 9 2 3 2 2 5 3 2" xfId="47974" xr:uid="{00000000-0005-0000-0000-000085BB0000}"/>
    <cellStyle name="Normal 9 2 3 2 2 5 4" xfId="25553" xr:uid="{00000000-0005-0000-0000-00006F5E0000}"/>
    <cellStyle name="Normal 9 2 3 2 2 5 4 2" xfId="47975" xr:uid="{00000000-0005-0000-0000-000086BB0000}"/>
    <cellStyle name="Normal 9 2 3 2 2 5 5" xfId="25554" xr:uid="{00000000-0005-0000-0000-0000705E0000}"/>
    <cellStyle name="Normal 9 2 3 2 2 5 5 2" xfId="47976" xr:uid="{00000000-0005-0000-0000-000087BB0000}"/>
    <cellStyle name="Normal 9 2 3 2 2 6" xfId="7526" xr:uid="{00000000-0005-0000-0000-0000715E0000}"/>
    <cellStyle name="Normal 9 2 3 2 2 6 2" xfId="25555" xr:uid="{00000000-0005-0000-0000-0000725E0000}"/>
    <cellStyle name="Normal 9 2 3 2 2 6 2 2" xfId="47977" xr:uid="{00000000-0005-0000-0000-000088BB0000}"/>
    <cellStyle name="Normal 9 2 3 2 2 6 3" xfId="25556" xr:uid="{00000000-0005-0000-0000-0000735E0000}"/>
    <cellStyle name="Normal 9 2 3 2 2 6 3 2" xfId="47978" xr:uid="{00000000-0005-0000-0000-000089BB0000}"/>
    <cellStyle name="Normal 9 2 3 2 2 6 4" xfId="25557" xr:uid="{00000000-0005-0000-0000-0000745E0000}"/>
    <cellStyle name="Normal 9 2 3 2 2 6 4 2" xfId="47979" xr:uid="{00000000-0005-0000-0000-00008ABB0000}"/>
    <cellStyle name="Normal 9 2 3 2 2 7" xfId="25558" xr:uid="{00000000-0005-0000-0000-0000755E0000}"/>
    <cellStyle name="Normal 9 2 3 2 2 7 2" xfId="25559" xr:uid="{00000000-0005-0000-0000-0000765E0000}"/>
    <cellStyle name="Normal 9 2 3 2 2 7 2 2" xfId="47981" xr:uid="{00000000-0005-0000-0000-00008CBB0000}"/>
    <cellStyle name="Normal 9 2 3 2 2 7 3" xfId="25560" xr:uid="{00000000-0005-0000-0000-0000775E0000}"/>
    <cellStyle name="Normal 9 2 3 2 2 7 3 2" xfId="47982" xr:uid="{00000000-0005-0000-0000-00008DBB0000}"/>
    <cellStyle name="Normal 9 2 3 2 2 7 4" xfId="25561" xr:uid="{00000000-0005-0000-0000-0000785E0000}"/>
    <cellStyle name="Normal 9 2 3 2 2 7 4 2" xfId="47983" xr:uid="{00000000-0005-0000-0000-00008EBB0000}"/>
    <cellStyle name="Normal 9 2 3 2 2 7 5" xfId="47980" xr:uid="{00000000-0005-0000-0000-00008BBB0000}"/>
    <cellStyle name="Normal 9 2 3 2 2 8" xfId="25562" xr:uid="{00000000-0005-0000-0000-0000795E0000}"/>
    <cellStyle name="Normal 9 2 3 2 2 8 2" xfId="47984" xr:uid="{00000000-0005-0000-0000-00008FBB0000}"/>
    <cellStyle name="Normal 9 2 3 2 2 9" xfId="25563" xr:uid="{00000000-0005-0000-0000-00007A5E0000}"/>
    <cellStyle name="Normal 9 2 3 2 2 9 2" xfId="47985" xr:uid="{00000000-0005-0000-0000-000090BB0000}"/>
    <cellStyle name="Normal 9 2 3 2 3" xfId="4168" xr:uid="{00000000-0005-0000-0000-00007B5E0000}"/>
    <cellStyle name="Normal 9 2 3 2 3 2" xfId="4169" xr:uid="{00000000-0005-0000-0000-00007C5E0000}"/>
    <cellStyle name="Normal 9 2 3 2 3 2 2" xfId="7534" xr:uid="{00000000-0005-0000-0000-00007D5E0000}"/>
    <cellStyle name="Normal 9 2 3 2 3 2 2 2" xfId="25564" xr:uid="{00000000-0005-0000-0000-00007E5E0000}"/>
    <cellStyle name="Normal 9 2 3 2 3 2 2 2 2" xfId="47986" xr:uid="{00000000-0005-0000-0000-000091BB0000}"/>
    <cellStyle name="Normal 9 2 3 2 3 2 2 3" xfId="25565" xr:uid="{00000000-0005-0000-0000-00007F5E0000}"/>
    <cellStyle name="Normal 9 2 3 2 3 2 2 3 2" xfId="47987" xr:uid="{00000000-0005-0000-0000-000092BB0000}"/>
    <cellStyle name="Normal 9 2 3 2 3 2 2 4" xfId="25566" xr:uid="{00000000-0005-0000-0000-0000805E0000}"/>
    <cellStyle name="Normal 9 2 3 2 3 2 2 4 2" xfId="47988" xr:uid="{00000000-0005-0000-0000-000093BB0000}"/>
    <cellStyle name="Normal 9 2 3 2 3 2 3" xfId="25567" xr:uid="{00000000-0005-0000-0000-0000815E0000}"/>
    <cellStyle name="Normal 9 2 3 2 3 2 3 2" xfId="25568" xr:uid="{00000000-0005-0000-0000-0000825E0000}"/>
    <cellStyle name="Normal 9 2 3 2 3 2 3 2 2" xfId="47990" xr:uid="{00000000-0005-0000-0000-000095BB0000}"/>
    <cellStyle name="Normal 9 2 3 2 3 2 3 3" xfId="25569" xr:uid="{00000000-0005-0000-0000-0000835E0000}"/>
    <cellStyle name="Normal 9 2 3 2 3 2 3 3 2" xfId="47991" xr:uid="{00000000-0005-0000-0000-000096BB0000}"/>
    <cellStyle name="Normal 9 2 3 2 3 2 3 4" xfId="25570" xr:uid="{00000000-0005-0000-0000-0000845E0000}"/>
    <cellStyle name="Normal 9 2 3 2 3 2 3 4 2" xfId="47992" xr:uid="{00000000-0005-0000-0000-000097BB0000}"/>
    <cellStyle name="Normal 9 2 3 2 3 2 3 5" xfId="47989" xr:uid="{00000000-0005-0000-0000-000094BB0000}"/>
    <cellStyle name="Normal 9 2 3 2 3 2 4" xfId="25571" xr:uid="{00000000-0005-0000-0000-0000855E0000}"/>
    <cellStyle name="Normal 9 2 3 2 3 2 4 2" xfId="47993" xr:uid="{00000000-0005-0000-0000-000098BB0000}"/>
    <cellStyle name="Normal 9 2 3 2 3 2 5" xfId="25572" xr:uid="{00000000-0005-0000-0000-0000865E0000}"/>
    <cellStyle name="Normal 9 2 3 2 3 2 5 2" xfId="47994" xr:uid="{00000000-0005-0000-0000-000099BB0000}"/>
    <cellStyle name="Normal 9 2 3 2 3 2 6" xfId="25573" xr:uid="{00000000-0005-0000-0000-0000875E0000}"/>
    <cellStyle name="Normal 9 2 3 2 3 2 6 2" xfId="47995" xr:uid="{00000000-0005-0000-0000-00009ABB0000}"/>
    <cellStyle name="Normal 9 2 3 2 3 3" xfId="7533" xr:uid="{00000000-0005-0000-0000-0000885E0000}"/>
    <cellStyle name="Normal 9 2 3 2 3 3 2" xfId="25574" xr:uid="{00000000-0005-0000-0000-0000895E0000}"/>
    <cellStyle name="Normal 9 2 3 2 3 3 2 2" xfId="47996" xr:uid="{00000000-0005-0000-0000-00009BBB0000}"/>
    <cellStyle name="Normal 9 2 3 2 3 3 3" xfId="25575" xr:uid="{00000000-0005-0000-0000-00008A5E0000}"/>
    <cellStyle name="Normal 9 2 3 2 3 3 3 2" xfId="47997" xr:uid="{00000000-0005-0000-0000-00009CBB0000}"/>
    <cellStyle name="Normal 9 2 3 2 3 3 4" xfId="25576" xr:uid="{00000000-0005-0000-0000-00008B5E0000}"/>
    <cellStyle name="Normal 9 2 3 2 3 3 4 2" xfId="47998" xr:uid="{00000000-0005-0000-0000-00009DBB0000}"/>
    <cellStyle name="Normal 9 2 3 2 3 4" xfId="25577" xr:uid="{00000000-0005-0000-0000-00008C5E0000}"/>
    <cellStyle name="Normal 9 2 3 2 3 4 2" xfId="25578" xr:uid="{00000000-0005-0000-0000-00008D5E0000}"/>
    <cellStyle name="Normal 9 2 3 2 3 4 2 2" xfId="48000" xr:uid="{00000000-0005-0000-0000-00009FBB0000}"/>
    <cellStyle name="Normal 9 2 3 2 3 4 3" xfId="25579" xr:uid="{00000000-0005-0000-0000-00008E5E0000}"/>
    <cellStyle name="Normal 9 2 3 2 3 4 3 2" xfId="48001" xr:uid="{00000000-0005-0000-0000-0000A0BB0000}"/>
    <cellStyle name="Normal 9 2 3 2 3 4 4" xfId="25580" xr:uid="{00000000-0005-0000-0000-00008F5E0000}"/>
    <cellStyle name="Normal 9 2 3 2 3 4 4 2" xfId="48002" xr:uid="{00000000-0005-0000-0000-0000A1BB0000}"/>
    <cellStyle name="Normal 9 2 3 2 3 4 5" xfId="47999" xr:uid="{00000000-0005-0000-0000-00009EBB0000}"/>
    <cellStyle name="Normal 9 2 3 2 3 5" xfId="25581" xr:uid="{00000000-0005-0000-0000-0000905E0000}"/>
    <cellStyle name="Normal 9 2 3 2 3 5 2" xfId="48003" xr:uid="{00000000-0005-0000-0000-0000A2BB0000}"/>
    <cellStyle name="Normal 9 2 3 2 3 6" xfId="25582" xr:uid="{00000000-0005-0000-0000-0000915E0000}"/>
    <cellStyle name="Normal 9 2 3 2 3 6 2" xfId="48004" xr:uid="{00000000-0005-0000-0000-0000A3BB0000}"/>
    <cellStyle name="Normal 9 2 3 2 3 7" xfId="25583" xr:uid="{00000000-0005-0000-0000-0000925E0000}"/>
    <cellStyle name="Normal 9 2 3 2 3 7 2" xfId="48005" xr:uid="{00000000-0005-0000-0000-0000A4BB0000}"/>
    <cellStyle name="Normal 9 2 3 2 4" xfId="4170" xr:uid="{00000000-0005-0000-0000-0000935E0000}"/>
    <cellStyle name="Normal 9 2 3 2 4 2" xfId="4171" xr:uid="{00000000-0005-0000-0000-0000945E0000}"/>
    <cellStyle name="Normal 9 2 3 2 4 2 2" xfId="7536" xr:uid="{00000000-0005-0000-0000-0000955E0000}"/>
    <cellStyle name="Normal 9 2 3 2 4 2 2 2" xfId="25584" xr:uid="{00000000-0005-0000-0000-0000965E0000}"/>
    <cellStyle name="Normal 9 2 3 2 4 2 2 2 2" xfId="48006" xr:uid="{00000000-0005-0000-0000-0000A5BB0000}"/>
    <cellStyle name="Normal 9 2 3 2 4 2 2 3" xfId="25585" xr:uid="{00000000-0005-0000-0000-0000975E0000}"/>
    <cellStyle name="Normal 9 2 3 2 4 2 2 3 2" xfId="48007" xr:uid="{00000000-0005-0000-0000-0000A6BB0000}"/>
    <cellStyle name="Normal 9 2 3 2 4 2 2 4" xfId="25586" xr:uid="{00000000-0005-0000-0000-0000985E0000}"/>
    <cellStyle name="Normal 9 2 3 2 4 2 2 4 2" xfId="48008" xr:uid="{00000000-0005-0000-0000-0000A7BB0000}"/>
    <cellStyle name="Normal 9 2 3 2 4 2 3" xfId="25587" xr:uid="{00000000-0005-0000-0000-0000995E0000}"/>
    <cellStyle name="Normal 9 2 3 2 4 2 3 2" xfId="25588" xr:uid="{00000000-0005-0000-0000-00009A5E0000}"/>
    <cellStyle name="Normal 9 2 3 2 4 2 3 2 2" xfId="48010" xr:uid="{00000000-0005-0000-0000-0000A9BB0000}"/>
    <cellStyle name="Normal 9 2 3 2 4 2 3 3" xfId="25589" xr:uid="{00000000-0005-0000-0000-00009B5E0000}"/>
    <cellStyle name="Normal 9 2 3 2 4 2 3 3 2" xfId="48011" xr:uid="{00000000-0005-0000-0000-0000AABB0000}"/>
    <cellStyle name="Normal 9 2 3 2 4 2 3 4" xfId="25590" xr:uid="{00000000-0005-0000-0000-00009C5E0000}"/>
    <cellStyle name="Normal 9 2 3 2 4 2 3 4 2" xfId="48012" xr:uid="{00000000-0005-0000-0000-0000ABBB0000}"/>
    <cellStyle name="Normal 9 2 3 2 4 2 3 5" xfId="48009" xr:uid="{00000000-0005-0000-0000-0000A8BB0000}"/>
    <cellStyle name="Normal 9 2 3 2 4 2 4" xfId="25591" xr:uid="{00000000-0005-0000-0000-00009D5E0000}"/>
    <cellStyle name="Normal 9 2 3 2 4 2 4 2" xfId="48013" xr:uid="{00000000-0005-0000-0000-0000ACBB0000}"/>
    <cellStyle name="Normal 9 2 3 2 4 2 5" xfId="25592" xr:uid="{00000000-0005-0000-0000-00009E5E0000}"/>
    <cellStyle name="Normal 9 2 3 2 4 2 5 2" xfId="48014" xr:uid="{00000000-0005-0000-0000-0000ADBB0000}"/>
    <cellStyle name="Normal 9 2 3 2 4 2 6" xfId="25593" xr:uid="{00000000-0005-0000-0000-00009F5E0000}"/>
    <cellStyle name="Normal 9 2 3 2 4 2 6 2" xfId="48015" xr:uid="{00000000-0005-0000-0000-0000AEBB0000}"/>
    <cellStyle name="Normal 9 2 3 2 4 3" xfId="7535" xr:uid="{00000000-0005-0000-0000-0000A05E0000}"/>
    <cellStyle name="Normal 9 2 3 2 4 3 2" xfId="25594" xr:uid="{00000000-0005-0000-0000-0000A15E0000}"/>
    <cellStyle name="Normal 9 2 3 2 4 3 2 2" xfId="48016" xr:uid="{00000000-0005-0000-0000-0000AFBB0000}"/>
    <cellStyle name="Normal 9 2 3 2 4 3 3" xfId="25595" xr:uid="{00000000-0005-0000-0000-0000A25E0000}"/>
    <cellStyle name="Normal 9 2 3 2 4 3 3 2" xfId="48017" xr:uid="{00000000-0005-0000-0000-0000B0BB0000}"/>
    <cellStyle name="Normal 9 2 3 2 4 3 4" xfId="25596" xr:uid="{00000000-0005-0000-0000-0000A35E0000}"/>
    <cellStyle name="Normal 9 2 3 2 4 3 4 2" xfId="48018" xr:uid="{00000000-0005-0000-0000-0000B1BB0000}"/>
    <cellStyle name="Normal 9 2 3 2 4 4" xfId="25597" xr:uid="{00000000-0005-0000-0000-0000A45E0000}"/>
    <cellStyle name="Normal 9 2 3 2 4 4 2" xfId="25598" xr:uid="{00000000-0005-0000-0000-0000A55E0000}"/>
    <cellStyle name="Normal 9 2 3 2 4 4 2 2" xfId="48020" xr:uid="{00000000-0005-0000-0000-0000B3BB0000}"/>
    <cellStyle name="Normal 9 2 3 2 4 4 3" xfId="25599" xr:uid="{00000000-0005-0000-0000-0000A65E0000}"/>
    <cellStyle name="Normal 9 2 3 2 4 4 3 2" xfId="48021" xr:uid="{00000000-0005-0000-0000-0000B4BB0000}"/>
    <cellStyle name="Normal 9 2 3 2 4 4 4" xfId="25600" xr:uid="{00000000-0005-0000-0000-0000A75E0000}"/>
    <cellStyle name="Normal 9 2 3 2 4 4 4 2" xfId="48022" xr:uid="{00000000-0005-0000-0000-0000B5BB0000}"/>
    <cellStyle name="Normal 9 2 3 2 4 4 5" xfId="48019" xr:uid="{00000000-0005-0000-0000-0000B2BB0000}"/>
    <cellStyle name="Normal 9 2 3 2 4 5" xfId="25601" xr:uid="{00000000-0005-0000-0000-0000A85E0000}"/>
    <cellStyle name="Normal 9 2 3 2 4 5 2" xfId="48023" xr:uid="{00000000-0005-0000-0000-0000B6BB0000}"/>
    <cellStyle name="Normal 9 2 3 2 4 6" xfId="25602" xr:uid="{00000000-0005-0000-0000-0000A95E0000}"/>
    <cellStyle name="Normal 9 2 3 2 4 6 2" xfId="48024" xr:uid="{00000000-0005-0000-0000-0000B7BB0000}"/>
    <cellStyle name="Normal 9 2 3 2 4 7" xfId="25603" xr:uid="{00000000-0005-0000-0000-0000AA5E0000}"/>
    <cellStyle name="Normal 9 2 3 2 4 7 2" xfId="48025" xr:uid="{00000000-0005-0000-0000-0000B8BB0000}"/>
    <cellStyle name="Normal 9 2 3 2 5" xfId="4172" xr:uid="{00000000-0005-0000-0000-0000AB5E0000}"/>
    <cellStyle name="Normal 9 2 3 2 5 2" xfId="4173" xr:uid="{00000000-0005-0000-0000-0000AC5E0000}"/>
    <cellStyle name="Normal 9 2 3 2 5 2 2" xfId="7538" xr:uid="{00000000-0005-0000-0000-0000AD5E0000}"/>
    <cellStyle name="Normal 9 2 3 2 5 2 2 2" xfId="25604" xr:uid="{00000000-0005-0000-0000-0000AE5E0000}"/>
    <cellStyle name="Normal 9 2 3 2 5 2 2 2 2" xfId="48026" xr:uid="{00000000-0005-0000-0000-0000B9BB0000}"/>
    <cellStyle name="Normal 9 2 3 2 5 2 2 3" xfId="25605" xr:uid="{00000000-0005-0000-0000-0000AF5E0000}"/>
    <cellStyle name="Normal 9 2 3 2 5 2 2 3 2" xfId="48027" xr:uid="{00000000-0005-0000-0000-0000BABB0000}"/>
    <cellStyle name="Normal 9 2 3 2 5 2 2 4" xfId="25606" xr:uid="{00000000-0005-0000-0000-0000B05E0000}"/>
    <cellStyle name="Normal 9 2 3 2 5 2 2 4 2" xfId="48028" xr:uid="{00000000-0005-0000-0000-0000BBBB0000}"/>
    <cellStyle name="Normal 9 2 3 2 5 2 3" xfId="25607" xr:uid="{00000000-0005-0000-0000-0000B15E0000}"/>
    <cellStyle name="Normal 9 2 3 2 5 2 3 2" xfId="48029" xr:uid="{00000000-0005-0000-0000-0000BCBB0000}"/>
    <cellStyle name="Normal 9 2 3 2 5 2 4" xfId="25608" xr:uid="{00000000-0005-0000-0000-0000B25E0000}"/>
    <cellStyle name="Normal 9 2 3 2 5 2 4 2" xfId="48030" xr:uid="{00000000-0005-0000-0000-0000BDBB0000}"/>
    <cellStyle name="Normal 9 2 3 2 5 2 5" xfId="25609" xr:uid="{00000000-0005-0000-0000-0000B35E0000}"/>
    <cellStyle name="Normal 9 2 3 2 5 2 5 2" xfId="48031" xr:uid="{00000000-0005-0000-0000-0000BEBB0000}"/>
    <cellStyle name="Normal 9 2 3 2 5 3" xfId="7537" xr:uid="{00000000-0005-0000-0000-0000B45E0000}"/>
    <cellStyle name="Normal 9 2 3 2 5 3 2" xfId="25610" xr:uid="{00000000-0005-0000-0000-0000B55E0000}"/>
    <cellStyle name="Normal 9 2 3 2 5 3 2 2" xfId="48032" xr:uid="{00000000-0005-0000-0000-0000BFBB0000}"/>
    <cellStyle name="Normal 9 2 3 2 5 3 3" xfId="25611" xr:uid="{00000000-0005-0000-0000-0000B65E0000}"/>
    <cellStyle name="Normal 9 2 3 2 5 3 3 2" xfId="48033" xr:uid="{00000000-0005-0000-0000-0000C0BB0000}"/>
    <cellStyle name="Normal 9 2 3 2 5 3 4" xfId="25612" xr:uid="{00000000-0005-0000-0000-0000B75E0000}"/>
    <cellStyle name="Normal 9 2 3 2 5 3 4 2" xfId="48034" xr:uid="{00000000-0005-0000-0000-0000C1BB0000}"/>
    <cellStyle name="Normal 9 2 3 2 5 4" xfId="25613" xr:uid="{00000000-0005-0000-0000-0000B85E0000}"/>
    <cellStyle name="Normal 9 2 3 2 5 4 2" xfId="25614" xr:uid="{00000000-0005-0000-0000-0000B95E0000}"/>
    <cellStyle name="Normal 9 2 3 2 5 4 2 2" xfId="48036" xr:uid="{00000000-0005-0000-0000-0000C3BB0000}"/>
    <cellStyle name="Normal 9 2 3 2 5 4 3" xfId="25615" xr:uid="{00000000-0005-0000-0000-0000BA5E0000}"/>
    <cellStyle name="Normal 9 2 3 2 5 4 3 2" xfId="48037" xr:uid="{00000000-0005-0000-0000-0000C4BB0000}"/>
    <cellStyle name="Normal 9 2 3 2 5 4 4" xfId="25616" xr:uid="{00000000-0005-0000-0000-0000BB5E0000}"/>
    <cellStyle name="Normal 9 2 3 2 5 4 4 2" xfId="48038" xr:uid="{00000000-0005-0000-0000-0000C5BB0000}"/>
    <cellStyle name="Normal 9 2 3 2 5 4 5" xfId="48035" xr:uid="{00000000-0005-0000-0000-0000C2BB0000}"/>
    <cellStyle name="Normal 9 2 3 2 5 5" xfId="25617" xr:uid="{00000000-0005-0000-0000-0000BC5E0000}"/>
    <cellStyle name="Normal 9 2 3 2 5 5 2" xfId="48039" xr:uid="{00000000-0005-0000-0000-0000C6BB0000}"/>
    <cellStyle name="Normal 9 2 3 2 5 6" xfId="25618" xr:uid="{00000000-0005-0000-0000-0000BD5E0000}"/>
    <cellStyle name="Normal 9 2 3 2 5 6 2" xfId="48040" xr:uid="{00000000-0005-0000-0000-0000C7BB0000}"/>
    <cellStyle name="Normal 9 2 3 2 5 7" xfId="25619" xr:uid="{00000000-0005-0000-0000-0000BE5E0000}"/>
    <cellStyle name="Normal 9 2 3 2 5 7 2" xfId="48041" xr:uid="{00000000-0005-0000-0000-0000C8BB0000}"/>
    <cellStyle name="Normal 9 2 3 2 6" xfId="4174" xr:uid="{00000000-0005-0000-0000-0000BF5E0000}"/>
    <cellStyle name="Normal 9 2 3 2 6 2" xfId="4175" xr:uid="{00000000-0005-0000-0000-0000C05E0000}"/>
    <cellStyle name="Normal 9 2 3 2 6 2 2" xfId="7540" xr:uid="{00000000-0005-0000-0000-0000C15E0000}"/>
    <cellStyle name="Normal 9 2 3 2 6 2 2 2" xfId="25620" xr:uid="{00000000-0005-0000-0000-0000C25E0000}"/>
    <cellStyle name="Normal 9 2 3 2 6 2 2 2 2" xfId="48042" xr:uid="{00000000-0005-0000-0000-0000C9BB0000}"/>
    <cellStyle name="Normal 9 2 3 2 6 2 2 3" xfId="25621" xr:uid="{00000000-0005-0000-0000-0000C35E0000}"/>
    <cellStyle name="Normal 9 2 3 2 6 2 2 3 2" xfId="48043" xr:uid="{00000000-0005-0000-0000-0000CABB0000}"/>
    <cellStyle name="Normal 9 2 3 2 6 2 2 4" xfId="25622" xr:uid="{00000000-0005-0000-0000-0000C45E0000}"/>
    <cellStyle name="Normal 9 2 3 2 6 2 2 4 2" xfId="48044" xr:uid="{00000000-0005-0000-0000-0000CBBB0000}"/>
    <cellStyle name="Normal 9 2 3 2 6 2 3" xfId="25623" xr:uid="{00000000-0005-0000-0000-0000C55E0000}"/>
    <cellStyle name="Normal 9 2 3 2 6 2 3 2" xfId="48045" xr:uid="{00000000-0005-0000-0000-0000CCBB0000}"/>
    <cellStyle name="Normal 9 2 3 2 6 2 4" xfId="25624" xr:uid="{00000000-0005-0000-0000-0000C65E0000}"/>
    <cellStyle name="Normal 9 2 3 2 6 2 4 2" xfId="48046" xr:uid="{00000000-0005-0000-0000-0000CDBB0000}"/>
    <cellStyle name="Normal 9 2 3 2 6 2 5" xfId="25625" xr:uid="{00000000-0005-0000-0000-0000C75E0000}"/>
    <cellStyle name="Normal 9 2 3 2 6 2 5 2" xfId="48047" xr:uid="{00000000-0005-0000-0000-0000CEBB0000}"/>
    <cellStyle name="Normal 9 2 3 2 6 3" xfId="7539" xr:uid="{00000000-0005-0000-0000-0000C85E0000}"/>
    <cellStyle name="Normal 9 2 3 2 6 3 2" xfId="25626" xr:uid="{00000000-0005-0000-0000-0000C95E0000}"/>
    <cellStyle name="Normal 9 2 3 2 6 3 2 2" xfId="48048" xr:uid="{00000000-0005-0000-0000-0000CFBB0000}"/>
    <cellStyle name="Normal 9 2 3 2 6 3 3" xfId="25627" xr:uid="{00000000-0005-0000-0000-0000CA5E0000}"/>
    <cellStyle name="Normal 9 2 3 2 6 3 3 2" xfId="48049" xr:uid="{00000000-0005-0000-0000-0000D0BB0000}"/>
    <cellStyle name="Normal 9 2 3 2 6 3 4" xfId="25628" xr:uid="{00000000-0005-0000-0000-0000CB5E0000}"/>
    <cellStyle name="Normal 9 2 3 2 6 3 4 2" xfId="48050" xr:uid="{00000000-0005-0000-0000-0000D1BB0000}"/>
    <cellStyle name="Normal 9 2 3 2 6 4" xfId="25629" xr:uid="{00000000-0005-0000-0000-0000CC5E0000}"/>
    <cellStyle name="Normal 9 2 3 2 6 4 2" xfId="48051" xr:uid="{00000000-0005-0000-0000-0000D2BB0000}"/>
    <cellStyle name="Normal 9 2 3 2 6 5" xfId="25630" xr:uid="{00000000-0005-0000-0000-0000CD5E0000}"/>
    <cellStyle name="Normal 9 2 3 2 6 5 2" xfId="48052" xr:uid="{00000000-0005-0000-0000-0000D3BB0000}"/>
    <cellStyle name="Normal 9 2 3 2 6 6" xfId="25631" xr:uid="{00000000-0005-0000-0000-0000CE5E0000}"/>
    <cellStyle name="Normal 9 2 3 2 6 6 2" xfId="48053" xr:uid="{00000000-0005-0000-0000-0000D4BB0000}"/>
    <cellStyle name="Normal 9 2 3 2 7" xfId="4176" xr:uid="{00000000-0005-0000-0000-0000CF5E0000}"/>
    <cellStyle name="Normal 9 2 3 2 7 2" xfId="7541" xr:uid="{00000000-0005-0000-0000-0000D05E0000}"/>
    <cellStyle name="Normal 9 2 3 2 7 2 2" xfId="25632" xr:uid="{00000000-0005-0000-0000-0000D15E0000}"/>
    <cellStyle name="Normal 9 2 3 2 7 2 2 2" xfId="48054" xr:uid="{00000000-0005-0000-0000-0000D5BB0000}"/>
    <cellStyle name="Normal 9 2 3 2 7 2 3" xfId="25633" xr:uid="{00000000-0005-0000-0000-0000D25E0000}"/>
    <cellStyle name="Normal 9 2 3 2 7 2 3 2" xfId="48055" xr:uid="{00000000-0005-0000-0000-0000D6BB0000}"/>
    <cellStyle name="Normal 9 2 3 2 7 2 4" xfId="25634" xr:uid="{00000000-0005-0000-0000-0000D35E0000}"/>
    <cellStyle name="Normal 9 2 3 2 7 2 4 2" xfId="48056" xr:uid="{00000000-0005-0000-0000-0000D7BB0000}"/>
    <cellStyle name="Normal 9 2 3 2 7 3" xfId="25635" xr:uid="{00000000-0005-0000-0000-0000D45E0000}"/>
    <cellStyle name="Normal 9 2 3 2 7 3 2" xfId="48057" xr:uid="{00000000-0005-0000-0000-0000D8BB0000}"/>
    <cellStyle name="Normal 9 2 3 2 7 4" xfId="25636" xr:uid="{00000000-0005-0000-0000-0000D55E0000}"/>
    <cellStyle name="Normal 9 2 3 2 7 4 2" xfId="48058" xr:uid="{00000000-0005-0000-0000-0000D9BB0000}"/>
    <cellStyle name="Normal 9 2 3 2 7 5" xfId="25637" xr:uid="{00000000-0005-0000-0000-0000D65E0000}"/>
    <cellStyle name="Normal 9 2 3 2 7 5 2" xfId="48059" xr:uid="{00000000-0005-0000-0000-0000DABB0000}"/>
    <cellStyle name="Normal 9 2 3 2 8" xfId="4177" xr:uid="{00000000-0005-0000-0000-0000D75E0000}"/>
    <cellStyle name="Normal 9 2 3 2 8 2" xfId="7542" xr:uid="{00000000-0005-0000-0000-0000D85E0000}"/>
    <cellStyle name="Normal 9 2 3 2 8 2 2" xfId="25638" xr:uid="{00000000-0005-0000-0000-0000D95E0000}"/>
    <cellStyle name="Normal 9 2 3 2 8 2 2 2" xfId="48060" xr:uid="{00000000-0005-0000-0000-0000DBBB0000}"/>
    <cellStyle name="Normal 9 2 3 2 8 2 3" xfId="25639" xr:uid="{00000000-0005-0000-0000-0000DA5E0000}"/>
    <cellStyle name="Normal 9 2 3 2 8 2 3 2" xfId="48061" xr:uid="{00000000-0005-0000-0000-0000DCBB0000}"/>
    <cellStyle name="Normal 9 2 3 2 8 2 4" xfId="25640" xr:uid="{00000000-0005-0000-0000-0000DB5E0000}"/>
    <cellStyle name="Normal 9 2 3 2 8 2 4 2" xfId="48062" xr:uid="{00000000-0005-0000-0000-0000DDBB0000}"/>
    <cellStyle name="Normal 9 2 3 2 8 3" xfId="25641" xr:uid="{00000000-0005-0000-0000-0000DC5E0000}"/>
    <cellStyle name="Normal 9 2 3 2 8 3 2" xfId="48063" xr:uid="{00000000-0005-0000-0000-0000DEBB0000}"/>
    <cellStyle name="Normal 9 2 3 2 8 4" xfId="25642" xr:uid="{00000000-0005-0000-0000-0000DD5E0000}"/>
    <cellStyle name="Normal 9 2 3 2 8 4 2" xfId="48064" xr:uid="{00000000-0005-0000-0000-0000DFBB0000}"/>
    <cellStyle name="Normal 9 2 3 2 8 5" xfId="25643" xr:uid="{00000000-0005-0000-0000-0000DE5E0000}"/>
    <cellStyle name="Normal 9 2 3 2 8 5 2" xfId="48065" xr:uid="{00000000-0005-0000-0000-0000E0BB0000}"/>
    <cellStyle name="Normal 9 2 3 2 9" xfId="7525" xr:uid="{00000000-0005-0000-0000-0000DF5E0000}"/>
    <cellStyle name="Normal 9 2 3 2 9 2" xfId="25644" xr:uid="{00000000-0005-0000-0000-0000E05E0000}"/>
    <cellStyle name="Normal 9 2 3 2 9 2 2" xfId="48066" xr:uid="{00000000-0005-0000-0000-0000E1BB0000}"/>
    <cellStyle name="Normal 9 2 3 2 9 3" xfId="25645" xr:uid="{00000000-0005-0000-0000-0000E15E0000}"/>
    <cellStyle name="Normal 9 2 3 2 9 3 2" xfId="48067" xr:uid="{00000000-0005-0000-0000-0000E2BB0000}"/>
    <cellStyle name="Normal 9 2 3 2 9 4" xfId="25646" xr:uid="{00000000-0005-0000-0000-0000E25E0000}"/>
    <cellStyle name="Normal 9 2 3 2 9 4 2" xfId="48068" xr:uid="{00000000-0005-0000-0000-0000E3BB0000}"/>
    <cellStyle name="Normal 9 2 3 3" xfId="4178" xr:uid="{00000000-0005-0000-0000-0000E35E0000}"/>
    <cellStyle name="Normal 9 2 3 3 10" xfId="25647" xr:uid="{00000000-0005-0000-0000-0000E45E0000}"/>
    <cellStyle name="Normal 9 2 3 3 10 2" xfId="48069" xr:uid="{00000000-0005-0000-0000-0000E4BB0000}"/>
    <cellStyle name="Normal 9 2 3 3 2" xfId="4179" xr:uid="{00000000-0005-0000-0000-0000E55E0000}"/>
    <cellStyle name="Normal 9 2 3 3 2 2" xfId="4180" xr:uid="{00000000-0005-0000-0000-0000E65E0000}"/>
    <cellStyle name="Normal 9 2 3 3 2 2 2" xfId="7545" xr:uid="{00000000-0005-0000-0000-0000E75E0000}"/>
    <cellStyle name="Normal 9 2 3 3 2 2 2 2" xfId="25648" xr:uid="{00000000-0005-0000-0000-0000E85E0000}"/>
    <cellStyle name="Normal 9 2 3 3 2 2 2 2 2" xfId="48070" xr:uid="{00000000-0005-0000-0000-0000E5BB0000}"/>
    <cellStyle name="Normal 9 2 3 3 2 2 2 3" xfId="25649" xr:uid="{00000000-0005-0000-0000-0000E95E0000}"/>
    <cellStyle name="Normal 9 2 3 3 2 2 2 3 2" xfId="48071" xr:uid="{00000000-0005-0000-0000-0000E6BB0000}"/>
    <cellStyle name="Normal 9 2 3 3 2 2 2 4" xfId="25650" xr:uid="{00000000-0005-0000-0000-0000EA5E0000}"/>
    <cellStyle name="Normal 9 2 3 3 2 2 2 4 2" xfId="48072" xr:uid="{00000000-0005-0000-0000-0000E7BB0000}"/>
    <cellStyle name="Normal 9 2 3 3 2 2 3" xfId="25651" xr:uid="{00000000-0005-0000-0000-0000EB5E0000}"/>
    <cellStyle name="Normal 9 2 3 3 2 2 3 2" xfId="48073" xr:uid="{00000000-0005-0000-0000-0000E8BB0000}"/>
    <cellStyle name="Normal 9 2 3 3 2 2 4" xfId="25652" xr:uid="{00000000-0005-0000-0000-0000EC5E0000}"/>
    <cellStyle name="Normal 9 2 3 3 2 2 4 2" xfId="48074" xr:uid="{00000000-0005-0000-0000-0000E9BB0000}"/>
    <cellStyle name="Normal 9 2 3 3 2 2 5" xfId="25653" xr:uid="{00000000-0005-0000-0000-0000ED5E0000}"/>
    <cellStyle name="Normal 9 2 3 3 2 2 5 2" xfId="48075" xr:uid="{00000000-0005-0000-0000-0000EABB0000}"/>
    <cellStyle name="Normal 9 2 3 3 2 3" xfId="7544" xr:uid="{00000000-0005-0000-0000-0000EE5E0000}"/>
    <cellStyle name="Normal 9 2 3 3 2 3 2" xfId="25654" xr:uid="{00000000-0005-0000-0000-0000EF5E0000}"/>
    <cellStyle name="Normal 9 2 3 3 2 3 2 2" xfId="48076" xr:uid="{00000000-0005-0000-0000-0000EBBB0000}"/>
    <cellStyle name="Normal 9 2 3 3 2 3 3" xfId="25655" xr:uid="{00000000-0005-0000-0000-0000F05E0000}"/>
    <cellStyle name="Normal 9 2 3 3 2 3 3 2" xfId="48077" xr:uid="{00000000-0005-0000-0000-0000ECBB0000}"/>
    <cellStyle name="Normal 9 2 3 3 2 3 4" xfId="25656" xr:uid="{00000000-0005-0000-0000-0000F15E0000}"/>
    <cellStyle name="Normal 9 2 3 3 2 3 4 2" xfId="48078" xr:uid="{00000000-0005-0000-0000-0000EDBB0000}"/>
    <cellStyle name="Normal 9 2 3 3 2 4" xfId="25657" xr:uid="{00000000-0005-0000-0000-0000F25E0000}"/>
    <cellStyle name="Normal 9 2 3 3 2 4 2" xfId="25658" xr:uid="{00000000-0005-0000-0000-0000F35E0000}"/>
    <cellStyle name="Normal 9 2 3 3 2 4 2 2" xfId="48080" xr:uid="{00000000-0005-0000-0000-0000EFBB0000}"/>
    <cellStyle name="Normal 9 2 3 3 2 4 3" xfId="25659" xr:uid="{00000000-0005-0000-0000-0000F45E0000}"/>
    <cellStyle name="Normal 9 2 3 3 2 4 3 2" xfId="48081" xr:uid="{00000000-0005-0000-0000-0000F0BB0000}"/>
    <cellStyle name="Normal 9 2 3 3 2 4 4" xfId="25660" xr:uid="{00000000-0005-0000-0000-0000F55E0000}"/>
    <cellStyle name="Normal 9 2 3 3 2 4 4 2" xfId="48082" xr:uid="{00000000-0005-0000-0000-0000F1BB0000}"/>
    <cellStyle name="Normal 9 2 3 3 2 4 5" xfId="48079" xr:uid="{00000000-0005-0000-0000-0000EEBB0000}"/>
    <cellStyle name="Normal 9 2 3 3 2 5" xfId="25661" xr:uid="{00000000-0005-0000-0000-0000F65E0000}"/>
    <cellStyle name="Normal 9 2 3 3 2 5 2" xfId="48083" xr:uid="{00000000-0005-0000-0000-0000F2BB0000}"/>
    <cellStyle name="Normal 9 2 3 3 2 6" xfId="25662" xr:uid="{00000000-0005-0000-0000-0000F75E0000}"/>
    <cellStyle name="Normal 9 2 3 3 2 6 2" xfId="48084" xr:uid="{00000000-0005-0000-0000-0000F3BB0000}"/>
    <cellStyle name="Normal 9 2 3 3 2 7" xfId="25663" xr:uid="{00000000-0005-0000-0000-0000F85E0000}"/>
    <cellStyle name="Normal 9 2 3 3 2 7 2" xfId="48085" xr:uid="{00000000-0005-0000-0000-0000F4BB0000}"/>
    <cellStyle name="Normal 9 2 3 3 3" xfId="4181" xr:uid="{00000000-0005-0000-0000-0000F95E0000}"/>
    <cellStyle name="Normal 9 2 3 3 3 2" xfId="4182" xr:uid="{00000000-0005-0000-0000-0000FA5E0000}"/>
    <cellStyle name="Normal 9 2 3 3 3 2 2" xfId="7547" xr:uid="{00000000-0005-0000-0000-0000FB5E0000}"/>
    <cellStyle name="Normal 9 2 3 3 3 2 2 2" xfId="25664" xr:uid="{00000000-0005-0000-0000-0000FC5E0000}"/>
    <cellStyle name="Normal 9 2 3 3 3 2 2 2 2" xfId="48086" xr:uid="{00000000-0005-0000-0000-0000F5BB0000}"/>
    <cellStyle name="Normal 9 2 3 3 3 2 2 3" xfId="25665" xr:uid="{00000000-0005-0000-0000-0000FD5E0000}"/>
    <cellStyle name="Normal 9 2 3 3 3 2 2 3 2" xfId="48087" xr:uid="{00000000-0005-0000-0000-0000F6BB0000}"/>
    <cellStyle name="Normal 9 2 3 3 3 2 2 4" xfId="25666" xr:uid="{00000000-0005-0000-0000-0000FE5E0000}"/>
    <cellStyle name="Normal 9 2 3 3 3 2 2 4 2" xfId="48088" xr:uid="{00000000-0005-0000-0000-0000F7BB0000}"/>
    <cellStyle name="Normal 9 2 3 3 3 2 3" xfId="25667" xr:uid="{00000000-0005-0000-0000-0000FF5E0000}"/>
    <cellStyle name="Normal 9 2 3 3 3 2 3 2" xfId="48089" xr:uid="{00000000-0005-0000-0000-0000F8BB0000}"/>
    <cellStyle name="Normal 9 2 3 3 3 2 4" xfId="25668" xr:uid="{00000000-0005-0000-0000-0000005F0000}"/>
    <cellStyle name="Normal 9 2 3 3 3 2 4 2" xfId="48090" xr:uid="{00000000-0005-0000-0000-0000F9BB0000}"/>
    <cellStyle name="Normal 9 2 3 3 3 2 5" xfId="25669" xr:uid="{00000000-0005-0000-0000-0000015F0000}"/>
    <cellStyle name="Normal 9 2 3 3 3 2 5 2" xfId="48091" xr:uid="{00000000-0005-0000-0000-0000FABB0000}"/>
    <cellStyle name="Normal 9 2 3 3 3 3" xfId="7546" xr:uid="{00000000-0005-0000-0000-0000025F0000}"/>
    <cellStyle name="Normal 9 2 3 3 3 3 2" xfId="25670" xr:uid="{00000000-0005-0000-0000-0000035F0000}"/>
    <cellStyle name="Normal 9 2 3 3 3 3 2 2" xfId="48092" xr:uid="{00000000-0005-0000-0000-0000FBBB0000}"/>
    <cellStyle name="Normal 9 2 3 3 3 3 3" xfId="25671" xr:uid="{00000000-0005-0000-0000-0000045F0000}"/>
    <cellStyle name="Normal 9 2 3 3 3 3 3 2" xfId="48093" xr:uid="{00000000-0005-0000-0000-0000FCBB0000}"/>
    <cellStyle name="Normal 9 2 3 3 3 3 4" xfId="25672" xr:uid="{00000000-0005-0000-0000-0000055F0000}"/>
    <cellStyle name="Normal 9 2 3 3 3 3 4 2" xfId="48094" xr:uid="{00000000-0005-0000-0000-0000FDBB0000}"/>
    <cellStyle name="Normal 9 2 3 3 3 4" xfId="25673" xr:uid="{00000000-0005-0000-0000-0000065F0000}"/>
    <cellStyle name="Normal 9 2 3 3 3 4 2" xfId="48095" xr:uid="{00000000-0005-0000-0000-0000FEBB0000}"/>
    <cellStyle name="Normal 9 2 3 3 3 5" xfId="25674" xr:uid="{00000000-0005-0000-0000-0000075F0000}"/>
    <cellStyle name="Normal 9 2 3 3 3 5 2" xfId="48096" xr:uid="{00000000-0005-0000-0000-0000FFBB0000}"/>
    <cellStyle name="Normal 9 2 3 3 3 6" xfId="25675" xr:uid="{00000000-0005-0000-0000-0000085F0000}"/>
    <cellStyle name="Normal 9 2 3 3 3 6 2" xfId="48097" xr:uid="{00000000-0005-0000-0000-000000BC0000}"/>
    <cellStyle name="Normal 9 2 3 3 4" xfId="4183" xr:uid="{00000000-0005-0000-0000-0000095F0000}"/>
    <cellStyle name="Normal 9 2 3 3 4 2" xfId="7548" xr:uid="{00000000-0005-0000-0000-00000A5F0000}"/>
    <cellStyle name="Normal 9 2 3 3 4 2 2" xfId="25676" xr:uid="{00000000-0005-0000-0000-00000B5F0000}"/>
    <cellStyle name="Normal 9 2 3 3 4 2 2 2" xfId="48098" xr:uid="{00000000-0005-0000-0000-000001BC0000}"/>
    <cellStyle name="Normal 9 2 3 3 4 2 3" xfId="25677" xr:uid="{00000000-0005-0000-0000-00000C5F0000}"/>
    <cellStyle name="Normal 9 2 3 3 4 2 3 2" xfId="48099" xr:uid="{00000000-0005-0000-0000-000002BC0000}"/>
    <cellStyle name="Normal 9 2 3 3 4 2 4" xfId="25678" xr:uid="{00000000-0005-0000-0000-00000D5F0000}"/>
    <cellStyle name="Normal 9 2 3 3 4 2 4 2" xfId="48100" xr:uid="{00000000-0005-0000-0000-000003BC0000}"/>
    <cellStyle name="Normal 9 2 3 3 4 3" xfId="25679" xr:uid="{00000000-0005-0000-0000-00000E5F0000}"/>
    <cellStyle name="Normal 9 2 3 3 4 3 2" xfId="48101" xr:uid="{00000000-0005-0000-0000-000004BC0000}"/>
    <cellStyle name="Normal 9 2 3 3 4 4" xfId="25680" xr:uid="{00000000-0005-0000-0000-00000F5F0000}"/>
    <cellStyle name="Normal 9 2 3 3 4 4 2" xfId="48102" xr:uid="{00000000-0005-0000-0000-000005BC0000}"/>
    <cellStyle name="Normal 9 2 3 3 4 5" xfId="25681" xr:uid="{00000000-0005-0000-0000-0000105F0000}"/>
    <cellStyle name="Normal 9 2 3 3 4 5 2" xfId="48103" xr:uid="{00000000-0005-0000-0000-000006BC0000}"/>
    <cellStyle name="Normal 9 2 3 3 5" xfId="4184" xr:uid="{00000000-0005-0000-0000-0000115F0000}"/>
    <cellStyle name="Normal 9 2 3 3 5 2" xfId="7549" xr:uid="{00000000-0005-0000-0000-0000125F0000}"/>
    <cellStyle name="Normal 9 2 3 3 5 2 2" xfId="25682" xr:uid="{00000000-0005-0000-0000-0000135F0000}"/>
    <cellStyle name="Normal 9 2 3 3 5 2 2 2" xfId="48104" xr:uid="{00000000-0005-0000-0000-000007BC0000}"/>
    <cellStyle name="Normal 9 2 3 3 5 2 3" xfId="25683" xr:uid="{00000000-0005-0000-0000-0000145F0000}"/>
    <cellStyle name="Normal 9 2 3 3 5 2 3 2" xfId="48105" xr:uid="{00000000-0005-0000-0000-000008BC0000}"/>
    <cellStyle name="Normal 9 2 3 3 5 2 4" xfId="25684" xr:uid="{00000000-0005-0000-0000-0000155F0000}"/>
    <cellStyle name="Normal 9 2 3 3 5 2 4 2" xfId="48106" xr:uid="{00000000-0005-0000-0000-000009BC0000}"/>
    <cellStyle name="Normal 9 2 3 3 5 3" xfId="25685" xr:uid="{00000000-0005-0000-0000-0000165F0000}"/>
    <cellStyle name="Normal 9 2 3 3 5 3 2" xfId="48107" xr:uid="{00000000-0005-0000-0000-00000ABC0000}"/>
    <cellStyle name="Normal 9 2 3 3 5 4" xfId="25686" xr:uid="{00000000-0005-0000-0000-0000175F0000}"/>
    <cellStyle name="Normal 9 2 3 3 5 4 2" xfId="48108" xr:uid="{00000000-0005-0000-0000-00000BBC0000}"/>
    <cellStyle name="Normal 9 2 3 3 5 5" xfId="25687" xr:uid="{00000000-0005-0000-0000-0000185F0000}"/>
    <cellStyle name="Normal 9 2 3 3 5 5 2" xfId="48109" xr:uid="{00000000-0005-0000-0000-00000CBC0000}"/>
    <cellStyle name="Normal 9 2 3 3 6" xfId="7543" xr:uid="{00000000-0005-0000-0000-0000195F0000}"/>
    <cellStyle name="Normal 9 2 3 3 6 2" xfId="25688" xr:uid="{00000000-0005-0000-0000-00001A5F0000}"/>
    <cellStyle name="Normal 9 2 3 3 6 2 2" xfId="48110" xr:uid="{00000000-0005-0000-0000-00000DBC0000}"/>
    <cellStyle name="Normal 9 2 3 3 6 3" xfId="25689" xr:uid="{00000000-0005-0000-0000-00001B5F0000}"/>
    <cellStyle name="Normal 9 2 3 3 6 3 2" xfId="48111" xr:uid="{00000000-0005-0000-0000-00000EBC0000}"/>
    <cellStyle name="Normal 9 2 3 3 6 4" xfId="25690" xr:uid="{00000000-0005-0000-0000-00001C5F0000}"/>
    <cellStyle name="Normal 9 2 3 3 6 4 2" xfId="48112" xr:uid="{00000000-0005-0000-0000-00000FBC0000}"/>
    <cellStyle name="Normal 9 2 3 3 7" xfId="25691" xr:uid="{00000000-0005-0000-0000-00001D5F0000}"/>
    <cellStyle name="Normal 9 2 3 3 7 2" xfId="25692" xr:uid="{00000000-0005-0000-0000-00001E5F0000}"/>
    <cellStyle name="Normal 9 2 3 3 7 2 2" xfId="48114" xr:uid="{00000000-0005-0000-0000-000011BC0000}"/>
    <cellStyle name="Normal 9 2 3 3 7 3" xfId="25693" xr:uid="{00000000-0005-0000-0000-00001F5F0000}"/>
    <cellStyle name="Normal 9 2 3 3 7 3 2" xfId="48115" xr:uid="{00000000-0005-0000-0000-000012BC0000}"/>
    <cellStyle name="Normal 9 2 3 3 7 4" xfId="25694" xr:uid="{00000000-0005-0000-0000-0000205F0000}"/>
    <cellStyle name="Normal 9 2 3 3 7 4 2" xfId="48116" xr:uid="{00000000-0005-0000-0000-000013BC0000}"/>
    <cellStyle name="Normal 9 2 3 3 7 5" xfId="48113" xr:uid="{00000000-0005-0000-0000-000010BC0000}"/>
    <cellStyle name="Normal 9 2 3 3 8" xfId="25695" xr:uid="{00000000-0005-0000-0000-0000215F0000}"/>
    <cellStyle name="Normal 9 2 3 3 8 2" xfId="48117" xr:uid="{00000000-0005-0000-0000-000014BC0000}"/>
    <cellStyle name="Normal 9 2 3 3 9" xfId="25696" xr:uid="{00000000-0005-0000-0000-0000225F0000}"/>
    <cellStyle name="Normal 9 2 3 3 9 2" xfId="48118" xr:uid="{00000000-0005-0000-0000-000015BC0000}"/>
    <cellStyle name="Normal 9 2 3 4" xfId="4185" xr:uid="{00000000-0005-0000-0000-0000235F0000}"/>
    <cellStyle name="Normal 9 2 3 4 2" xfId="4186" xr:uid="{00000000-0005-0000-0000-0000245F0000}"/>
    <cellStyle name="Normal 9 2 3 4 2 2" xfId="7551" xr:uid="{00000000-0005-0000-0000-0000255F0000}"/>
    <cellStyle name="Normal 9 2 3 4 2 2 2" xfId="25697" xr:uid="{00000000-0005-0000-0000-0000265F0000}"/>
    <cellStyle name="Normal 9 2 3 4 2 2 2 2" xfId="48119" xr:uid="{00000000-0005-0000-0000-000016BC0000}"/>
    <cellStyle name="Normal 9 2 3 4 2 2 3" xfId="25698" xr:uid="{00000000-0005-0000-0000-0000275F0000}"/>
    <cellStyle name="Normal 9 2 3 4 2 2 3 2" xfId="48120" xr:uid="{00000000-0005-0000-0000-000017BC0000}"/>
    <cellStyle name="Normal 9 2 3 4 2 2 4" xfId="25699" xr:uid="{00000000-0005-0000-0000-0000285F0000}"/>
    <cellStyle name="Normal 9 2 3 4 2 2 4 2" xfId="48121" xr:uid="{00000000-0005-0000-0000-000018BC0000}"/>
    <cellStyle name="Normal 9 2 3 4 2 3" xfId="25700" xr:uid="{00000000-0005-0000-0000-0000295F0000}"/>
    <cellStyle name="Normal 9 2 3 4 2 3 2" xfId="25701" xr:uid="{00000000-0005-0000-0000-00002A5F0000}"/>
    <cellStyle name="Normal 9 2 3 4 2 3 2 2" xfId="48123" xr:uid="{00000000-0005-0000-0000-00001ABC0000}"/>
    <cellStyle name="Normal 9 2 3 4 2 3 3" xfId="25702" xr:uid="{00000000-0005-0000-0000-00002B5F0000}"/>
    <cellStyle name="Normal 9 2 3 4 2 3 3 2" xfId="48124" xr:uid="{00000000-0005-0000-0000-00001BBC0000}"/>
    <cellStyle name="Normal 9 2 3 4 2 3 4" xfId="25703" xr:uid="{00000000-0005-0000-0000-00002C5F0000}"/>
    <cellStyle name="Normal 9 2 3 4 2 3 4 2" xfId="48125" xr:uid="{00000000-0005-0000-0000-00001CBC0000}"/>
    <cellStyle name="Normal 9 2 3 4 2 3 5" xfId="48122" xr:uid="{00000000-0005-0000-0000-000019BC0000}"/>
    <cellStyle name="Normal 9 2 3 4 2 4" xfId="25704" xr:uid="{00000000-0005-0000-0000-00002D5F0000}"/>
    <cellStyle name="Normal 9 2 3 4 2 4 2" xfId="48126" xr:uid="{00000000-0005-0000-0000-00001DBC0000}"/>
    <cellStyle name="Normal 9 2 3 4 2 5" xfId="25705" xr:uid="{00000000-0005-0000-0000-00002E5F0000}"/>
    <cellStyle name="Normal 9 2 3 4 2 5 2" xfId="48127" xr:uid="{00000000-0005-0000-0000-00001EBC0000}"/>
    <cellStyle name="Normal 9 2 3 4 2 6" xfId="25706" xr:uid="{00000000-0005-0000-0000-00002F5F0000}"/>
    <cellStyle name="Normal 9 2 3 4 2 6 2" xfId="48128" xr:uid="{00000000-0005-0000-0000-00001FBC0000}"/>
    <cellStyle name="Normal 9 2 3 4 3" xfId="7550" xr:uid="{00000000-0005-0000-0000-0000305F0000}"/>
    <cellStyle name="Normal 9 2 3 4 3 2" xfId="25707" xr:uid="{00000000-0005-0000-0000-0000315F0000}"/>
    <cellStyle name="Normal 9 2 3 4 3 2 2" xfId="48129" xr:uid="{00000000-0005-0000-0000-000020BC0000}"/>
    <cellStyle name="Normal 9 2 3 4 3 3" xfId="25708" xr:uid="{00000000-0005-0000-0000-0000325F0000}"/>
    <cellStyle name="Normal 9 2 3 4 3 3 2" xfId="48130" xr:uid="{00000000-0005-0000-0000-000021BC0000}"/>
    <cellStyle name="Normal 9 2 3 4 3 4" xfId="25709" xr:uid="{00000000-0005-0000-0000-0000335F0000}"/>
    <cellStyle name="Normal 9 2 3 4 3 4 2" xfId="48131" xr:uid="{00000000-0005-0000-0000-000022BC0000}"/>
    <cellStyle name="Normal 9 2 3 4 4" xfId="25710" xr:uid="{00000000-0005-0000-0000-0000345F0000}"/>
    <cellStyle name="Normal 9 2 3 4 4 2" xfId="25711" xr:uid="{00000000-0005-0000-0000-0000355F0000}"/>
    <cellStyle name="Normal 9 2 3 4 4 2 2" xfId="48133" xr:uid="{00000000-0005-0000-0000-000024BC0000}"/>
    <cellStyle name="Normal 9 2 3 4 4 3" xfId="25712" xr:uid="{00000000-0005-0000-0000-0000365F0000}"/>
    <cellStyle name="Normal 9 2 3 4 4 3 2" xfId="48134" xr:uid="{00000000-0005-0000-0000-000025BC0000}"/>
    <cellStyle name="Normal 9 2 3 4 4 4" xfId="25713" xr:uid="{00000000-0005-0000-0000-0000375F0000}"/>
    <cellStyle name="Normal 9 2 3 4 4 4 2" xfId="48135" xr:uid="{00000000-0005-0000-0000-000026BC0000}"/>
    <cellStyle name="Normal 9 2 3 4 4 5" xfId="48132" xr:uid="{00000000-0005-0000-0000-000023BC0000}"/>
    <cellStyle name="Normal 9 2 3 4 5" xfId="25714" xr:uid="{00000000-0005-0000-0000-0000385F0000}"/>
    <cellStyle name="Normal 9 2 3 4 5 2" xfId="48136" xr:uid="{00000000-0005-0000-0000-000027BC0000}"/>
    <cellStyle name="Normal 9 2 3 4 6" xfId="25715" xr:uid="{00000000-0005-0000-0000-0000395F0000}"/>
    <cellStyle name="Normal 9 2 3 4 6 2" xfId="48137" xr:uid="{00000000-0005-0000-0000-000028BC0000}"/>
    <cellStyle name="Normal 9 2 3 4 7" xfId="25716" xr:uid="{00000000-0005-0000-0000-00003A5F0000}"/>
    <cellStyle name="Normal 9 2 3 4 7 2" xfId="48138" xr:uid="{00000000-0005-0000-0000-000029BC0000}"/>
    <cellStyle name="Normal 9 2 3 5" xfId="4187" xr:uid="{00000000-0005-0000-0000-00003B5F0000}"/>
    <cellStyle name="Normal 9 2 3 5 2" xfId="4188" xr:uid="{00000000-0005-0000-0000-00003C5F0000}"/>
    <cellStyle name="Normal 9 2 3 5 2 2" xfId="7553" xr:uid="{00000000-0005-0000-0000-00003D5F0000}"/>
    <cellStyle name="Normal 9 2 3 5 2 2 2" xfId="25717" xr:uid="{00000000-0005-0000-0000-00003E5F0000}"/>
    <cellStyle name="Normal 9 2 3 5 2 2 2 2" xfId="48139" xr:uid="{00000000-0005-0000-0000-00002ABC0000}"/>
    <cellStyle name="Normal 9 2 3 5 2 2 3" xfId="25718" xr:uid="{00000000-0005-0000-0000-00003F5F0000}"/>
    <cellStyle name="Normal 9 2 3 5 2 2 3 2" xfId="48140" xr:uid="{00000000-0005-0000-0000-00002BBC0000}"/>
    <cellStyle name="Normal 9 2 3 5 2 2 4" xfId="25719" xr:uid="{00000000-0005-0000-0000-0000405F0000}"/>
    <cellStyle name="Normal 9 2 3 5 2 2 4 2" xfId="48141" xr:uid="{00000000-0005-0000-0000-00002CBC0000}"/>
    <cellStyle name="Normal 9 2 3 5 2 3" xfId="25720" xr:uid="{00000000-0005-0000-0000-0000415F0000}"/>
    <cellStyle name="Normal 9 2 3 5 2 3 2" xfId="25721" xr:uid="{00000000-0005-0000-0000-0000425F0000}"/>
    <cellStyle name="Normal 9 2 3 5 2 3 2 2" xfId="48143" xr:uid="{00000000-0005-0000-0000-00002EBC0000}"/>
    <cellStyle name="Normal 9 2 3 5 2 3 3" xfId="25722" xr:uid="{00000000-0005-0000-0000-0000435F0000}"/>
    <cellStyle name="Normal 9 2 3 5 2 3 3 2" xfId="48144" xr:uid="{00000000-0005-0000-0000-00002FBC0000}"/>
    <cellStyle name="Normal 9 2 3 5 2 3 4" xfId="25723" xr:uid="{00000000-0005-0000-0000-0000445F0000}"/>
    <cellStyle name="Normal 9 2 3 5 2 3 4 2" xfId="48145" xr:uid="{00000000-0005-0000-0000-000030BC0000}"/>
    <cellStyle name="Normal 9 2 3 5 2 3 5" xfId="48142" xr:uid="{00000000-0005-0000-0000-00002DBC0000}"/>
    <cellStyle name="Normal 9 2 3 5 2 4" xfId="25724" xr:uid="{00000000-0005-0000-0000-0000455F0000}"/>
    <cellStyle name="Normal 9 2 3 5 2 4 2" xfId="48146" xr:uid="{00000000-0005-0000-0000-000031BC0000}"/>
    <cellStyle name="Normal 9 2 3 5 2 5" xfId="25725" xr:uid="{00000000-0005-0000-0000-0000465F0000}"/>
    <cellStyle name="Normal 9 2 3 5 2 5 2" xfId="48147" xr:uid="{00000000-0005-0000-0000-000032BC0000}"/>
    <cellStyle name="Normal 9 2 3 5 2 6" xfId="25726" xr:uid="{00000000-0005-0000-0000-0000475F0000}"/>
    <cellStyle name="Normal 9 2 3 5 2 6 2" xfId="48148" xr:uid="{00000000-0005-0000-0000-000033BC0000}"/>
    <cellStyle name="Normal 9 2 3 5 3" xfId="7552" xr:uid="{00000000-0005-0000-0000-0000485F0000}"/>
    <cellStyle name="Normal 9 2 3 5 3 2" xfId="25727" xr:uid="{00000000-0005-0000-0000-0000495F0000}"/>
    <cellStyle name="Normal 9 2 3 5 3 2 2" xfId="48149" xr:uid="{00000000-0005-0000-0000-000034BC0000}"/>
    <cellStyle name="Normal 9 2 3 5 3 3" xfId="25728" xr:uid="{00000000-0005-0000-0000-00004A5F0000}"/>
    <cellStyle name="Normal 9 2 3 5 3 3 2" xfId="48150" xr:uid="{00000000-0005-0000-0000-000035BC0000}"/>
    <cellStyle name="Normal 9 2 3 5 3 4" xfId="25729" xr:uid="{00000000-0005-0000-0000-00004B5F0000}"/>
    <cellStyle name="Normal 9 2 3 5 3 4 2" xfId="48151" xr:uid="{00000000-0005-0000-0000-000036BC0000}"/>
    <cellStyle name="Normal 9 2 3 5 4" xfId="25730" xr:uid="{00000000-0005-0000-0000-00004C5F0000}"/>
    <cellStyle name="Normal 9 2 3 5 4 2" xfId="25731" xr:uid="{00000000-0005-0000-0000-00004D5F0000}"/>
    <cellStyle name="Normal 9 2 3 5 4 2 2" xfId="48153" xr:uid="{00000000-0005-0000-0000-000038BC0000}"/>
    <cellStyle name="Normal 9 2 3 5 4 3" xfId="25732" xr:uid="{00000000-0005-0000-0000-00004E5F0000}"/>
    <cellStyle name="Normal 9 2 3 5 4 3 2" xfId="48154" xr:uid="{00000000-0005-0000-0000-000039BC0000}"/>
    <cellStyle name="Normal 9 2 3 5 4 4" xfId="25733" xr:uid="{00000000-0005-0000-0000-00004F5F0000}"/>
    <cellStyle name="Normal 9 2 3 5 4 4 2" xfId="48155" xr:uid="{00000000-0005-0000-0000-00003ABC0000}"/>
    <cellStyle name="Normal 9 2 3 5 4 5" xfId="48152" xr:uid="{00000000-0005-0000-0000-000037BC0000}"/>
    <cellStyle name="Normal 9 2 3 5 5" xfId="25734" xr:uid="{00000000-0005-0000-0000-0000505F0000}"/>
    <cellStyle name="Normal 9 2 3 5 5 2" xfId="48156" xr:uid="{00000000-0005-0000-0000-00003BBC0000}"/>
    <cellStyle name="Normal 9 2 3 5 6" xfId="25735" xr:uid="{00000000-0005-0000-0000-0000515F0000}"/>
    <cellStyle name="Normal 9 2 3 5 6 2" xfId="48157" xr:uid="{00000000-0005-0000-0000-00003CBC0000}"/>
    <cellStyle name="Normal 9 2 3 5 7" xfId="25736" xr:uid="{00000000-0005-0000-0000-0000525F0000}"/>
    <cellStyle name="Normal 9 2 3 5 7 2" xfId="48158" xr:uid="{00000000-0005-0000-0000-00003DBC0000}"/>
    <cellStyle name="Normal 9 2 3 6" xfId="4189" xr:uid="{00000000-0005-0000-0000-0000535F0000}"/>
    <cellStyle name="Normal 9 2 3 6 2" xfId="4190" xr:uid="{00000000-0005-0000-0000-0000545F0000}"/>
    <cellStyle name="Normal 9 2 3 6 2 2" xfId="7555" xr:uid="{00000000-0005-0000-0000-0000555F0000}"/>
    <cellStyle name="Normal 9 2 3 6 2 2 2" xfId="25737" xr:uid="{00000000-0005-0000-0000-0000565F0000}"/>
    <cellStyle name="Normal 9 2 3 6 2 2 2 2" xfId="48159" xr:uid="{00000000-0005-0000-0000-00003EBC0000}"/>
    <cellStyle name="Normal 9 2 3 6 2 2 3" xfId="25738" xr:uid="{00000000-0005-0000-0000-0000575F0000}"/>
    <cellStyle name="Normal 9 2 3 6 2 2 3 2" xfId="48160" xr:uid="{00000000-0005-0000-0000-00003FBC0000}"/>
    <cellStyle name="Normal 9 2 3 6 2 2 4" xfId="25739" xr:uid="{00000000-0005-0000-0000-0000585F0000}"/>
    <cellStyle name="Normal 9 2 3 6 2 2 4 2" xfId="48161" xr:uid="{00000000-0005-0000-0000-000040BC0000}"/>
    <cellStyle name="Normal 9 2 3 6 2 3" xfId="25740" xr:uid="{00000000-0005-0000-0000-0000595F0000}"/>
    <cellStyle name="Normal 9 2 3 6 2 3 2" xfId="48162" xr:uid="{00000000-0005-0000-0000-000041BC0000}"/>
    <cellStyle name="Normal 9 2 3 6 2 4" xfId="25741" xr:uid="{00000000-0005-0000-0000-00005A5F0000}"/>
    <cellStyle name="Normal 9 2 3 6 2 4 2" xfId="48163" xr:uid="{00000000-0005-0000-0000-000042BC0000}"/>
    <cellStyle name="Normal 9 2 3 6 2 5" xfId="25742" xr:uid="{00000000-0005-0000-0000-00005B5F0000}"/>
    <cellStyle name="Normal 9 2 3 6 2 5 2" xfId="48164" xr:uid="{00000000-0005-0000-0000-000043BC0000}"/>
    <cellStyle name="Normal 9 2 3 6 3" xfId="7554" xr:uid="{00000000-0005-0000-0000-00005C5F0000}"/>
    <cellStyle name="Normal 9 2 3 6 3 2" xfId="25743" xr:uid="{00000000-0005-0000-0000-00005D5F0000}"/>
    <cellStyle name="Normal 9 2 3 6 3 2 2" xfId="48165" xr:uid="{00000000-0005-0000-0000-000044BC0000}"/>
    <cellStyle name="Normal 9 2 3 6 3 3" xfId="25744" xr:uid="{00000000-0005-0000-0000-00005E5F0000}"/>
    <cellStyle name="Normal 9 2 3 6 3 3 2" xfId="48166" xr:uid="{00000000-0005-0000-0000-000045BC0000}"/>
    <cellStyle name="Normal 9 2 3 6 3 4" xfId="25745" xr:uid="{00000000-0005-0000-0000-00005F5F0000}"/>
    <cellStyle name="Normal 9 2 3 6 3 4 2" xfId="48167" xr:uid="{00000000-0005-0000-0000-000046BC0000}"/>
    <cellStyle name="Normal 9 2 3 6 4" xfId="25746" xr:uid="{00000000-0005-0000-0000-0000605F0000}"/>
    <cellStyle name="Normal 9 2 3 6 4 2" xfId="25747" xr:uid="{00000000-0005-0000-0000-0000615F0000}"/>
    <cellStyle name="Normal 9 2 3 6 4 2 2" xfId="48169" xr:uid="{00000000-0005-0000-0000-000048BC0000}"/>
    <cellStyle name="Normal 9 2 3 6 4 3" xfId="25748" xr:uid="{00000000-0005-0000-0000-0000625F0000}"/>
    <cellStyle name="Normal 9 2 3 6 4 3 2" xfId="48170" xr:uid="{00000000-0005-0000-0000-000049BC0000}"/>
    <cellStyle name="Normal 9 2 3 6 4 4" xfId="25749" xr:uid="{00000000-0005-0000-0000-0000635F0000}"/>
    <cellStyle name="Normal 9 2 3 6 4 4 2" xfId="48171" xr:uid="{00000000-0005-0000-0000-00004ABC0000}"/>
    <cellStyle name="Normal 9 2 3 6 4 5" xfId="48168" xr:uid="{00000000-0005-0000-0000-000047BC0000}"/>
    <cellStyle name="Normal 9 2 3 6 5" xfId="25750" xr:uid="{00000000-0005-0000-0000-0000645F0000}"/>
    <cellStyle name="Normal 9 2 3 6 5 2" xfId="48172" xr:uid="{00000000-0005-0000-0000-00004BBC0000}"/>
    <cellStyle name="Normal 9 2 3 6 6" xfId="25751" xr:uid="{00000000-0005-0000-0000-0000655F0000}"/>
    <cellStyle name="Normal 9 2 3 6 6 2" xfId="48173" xr:uid="{00000000-0005-0000-0000-00004CBC0000}"/>
    <cellStyle name="Normal 9 2 3 6 7" xfId="25752" xr:uid="{00000000-0005-0000-0000-0000665F0000}"/>
    <cellStyle name="Normal 9 2 3 6 7 2" xfId="48174" xr:uid="{00000000-0005-0000-0000-00004DBC0000}"/>
    <cellStyle name="Normal 9 2 3 7" xfId="4191" xr:uid="{00000000-0005-0000-0000-0000675F0000}"/>
    <cellStyle name="Normal 9 2 3 7 2" xfId="4192" xr:uid="{00000000-0005-0000-0000-0000685F0000}"/>
    <cellStyle name="Normal 9 2 3 7 2 2" xfId="7557" xr:uid="{00000000-0005-0000-0000-0000695F0000}"/>
    <cellStyle name="Normal 9 2 3 7 2 2 2" xfId="25753" xr:uid="{00000000-0005-0000-0000-00006A5F0000}"/>
    <cellStyle name="Normal 9 2 3 7 2 2 2 2" xfId="48175" xr:uid="{00000000-0005-0000-0000-00004EBC0000}"/>
    <cellStyle name="Normal 9 2 3 7 2 2 3" xfId="25754" xr:uid="{00000000-0005-0000-0000-00006B5F0000}"/>
    <cellStyle name="Normal 9 2 3 7 2 2 3 2" xfId="48176" xr:uid="{00000000-0005-0000-0000-00004FBC0000}"/>
    <cellStyle name="Normal 9 2 3 7 2 2 4" xfId="25755" xr:uid="{00000000-0005-0000-0000-00006C5F0000}"/>
    <cellStyle name="Normal 9 2 3 7 2 2 4 2" xfId="48177" xr:uid="{00000000-0005-0000-0000-000050BC0000}"/>
    <cellStyle name="Normal 9 2 3 7 2 3" xfId="25756" xr:uid="{00000000-0005-0000-0000-00006D5F0000}"/>
    <cellStyle name="Normal 9 2 3 7 2 3 2" xfId="48178" xr:uid="{00000000-0005-0000-0000-000051BC0000}"/>
    <cellStyle name="Normal 9 2 3 7 2 4" xfId="25757" xr:uid="{00000000-0005-0000-0000-00006E5F0000}"/>
    <cellStyle name="Normal 9 2 3 7 2 4 2" xfId="48179" xr:uid="{00000000-0005-0000-0000-000052BC0000}"/>
    <cellStyle name="Normal 9 2 3 7 2 5" xfId="25758" xr:uid="{00000000-0005-0000-0000-00006F5F0000}"/>
    <cellStyle name="Normal 9 2 3 7 2 5 2" xfId="48180" xr:uid="{00000000-0005-0000-0000-000053BC0000}"/>
    <cellStyle name="Normal 9 2 3 7 3" xfId="7556" xr:uid="{00000000-0005-0000-0000-0000705F0000}"/>
    <cellStyle name="Normal 9 2 3 7 3 2" xfId="25759" xr:uid="{00000000-0005-0000-0000-0000715F0000}"/>
    <cellStyle name="Normal 9 2 3 7 3 2 2" xfId="48181" xr:uid="{00000000-0005-0000-0000-000054BC0000}"/>
    <cellStyle name="Normal 9 2 3 7 3 3" xfId="25760" xr:uid="{00000000-0005-0000-0000-0000725F0000}"/>
    <cellStyle name="Normal 9 2 3 7 3 3 2" xfId="48182" xr:uid="{00000000-0005-0000-0000-000055BC0000}"/>
    <cellStyle name="Normal 9 2 3 7 3 4" xfId="25761" xr:uid="{00000000-0005-0000-0000-0000735F0000}"/>
    <cellStyle name="Normal 9 2 3 7 3 4 2" xfId="48183" xr:uid="{00000000-0005-0000-0000-000056BC0000}"/>
    <cellStyle name="Normal 9 2 3 7 4" xfId="25762" xr:uid="{00000000-0005-0000-0000-0000745F0000}"/>
    <cellStyle name="Normal 9 2 3 7 4 2" xfId="48184" xr:uid="{00000000-0005-0000-0000-000057BC0000}"/>
    <cellStyle name="Normal 9 2 3 7 5" xfId="25763" xr:uid="{00000000-0005-0000-0000-0000755F0000}"/>
    <cellStyle name="Normal 9 2 3 7 5 2" xfId="48185" xr:uid="{00000000-0005-0000-0000-000058BC0000}"/>
    <cellStyle name="Normal 9 2 3 7 6" xfId="25764" xr:uid="{00000000-0005-0000-0000-0000765F0000}"/>
    <cellStyle name="Normal 9 2 3 7 6 2" xfId="48186" xr:uid="{00000000-0005-0000-0000-000059BC0000}"/>
    <cellStyle name="Normal 9 2 3 8" xfId="4193" xr:uid="{00000000-0005-0000-0000-0000775F0000}"/>
    <cellStyle name="Normal 9 2 3 8 2" xfId="7558" xr:uid="{00000000-0005-0000-0000-0000785F0000}"/>
    <cellStyle name="Normal 9 2 3 8 2 2" xfId="25765" xr:uid="{00000000-0005-0000-0000-0000795F0000}"/>
    <cellStyle name="Normal 9 2 3 8 2 2 2" xfId="48187" xr:uid="{00000000-0005-0000-0000-00005ABC0000}"/>
    <cellStyle name="Normal 9 2 3 8 2 3" xfId="25766" xr:uid="{00000000-0005-0000-0000-00007A5F0000}"/>
    <cellStyle name="Normal 9 2 3 8 2 3 2" xfId="48188" xr:uid="{00000000-0005-0000-0000-00005BBC0000}"/>
    <cellStyle name="Normal 9 2 3 8 2 4" xfId="25767" xr:uid="{00000000-0005-0000-0000-00007B5F0000}"/>
    <cellStyle name="Normal 9 2 3 8 2 4 2" xfId="48189" xr:uid="{00000000-0005-0000-0000-00005CBC0000}"/>
    <cellStyle name="Normal 9 2 3 8 3" xfId="25768" xr:uid="{00000000-0005-0000-0000-00007C5F0000}"/>
    <cellStyle name="Normal 9 2 3 8 3 2" xfId="48190" xr:uid="{00000000-0005-0000-0000-00005DBC0000}"/>
    <cellStyle name="Normal 9 2 3 8 4" xfId="25769" xr:uid="{00000000-0005-0000-0000-00007D5F0000}"/>
    <cellStyle name="Normal 9 2 3 8 4 2" xfId="48191" xr:uid="{00000000-0005-0000-0000-00005EBC0000}"/>
    <cellStyle name="Normal 9 2 3 8 5" xfId="25770" xr:uid="{00000000-0005-0000-0000-00007E5F0000}"/>
    <cellStyle name="Normal 9 2 3 8 5 2" xfId="48192" xr:uid="{00000000-0005-0000-0000-00005FBC0000}"/>
    <cellStyle name="Normal 9 2 3 9" xfId="4194" xr:uid="{00000000-0005-0000-0000-00007F5F0000}"/>
    <cellStyle name="Normal 9 2 3 9 2" xfId="7559" xr:uid="{00000000-0005-0000-0000-0000805F0000}"/>
    <cellStyle name="Normal 9 2 3 9 2 2" xfId="25771" xr:uid="{00000000-0005-0000-0000-0000815F0000}"/>
    <cellStyle name="Normal 9 2 3 9 2 2 2" xfId="48193" xr:uid="{00000000-0005-0000-0000-000060BC0000}"/>
    <cellStyle name="Normal 9 2 3 9 2 3" xfId="25772" xr:uid="{00000000-0005-0000-0000-0000825F0000}"/>
    <cellStyle name="Normal 9 2 3 9 2 3 2" xfId="48194" xr:uid="{00000000-0005-0000-0000-000061BC0000}"/>
    <cellStyle name="Normal 9 2 3 9 2 4" xfId="25773" xr:uid="{00000000-0005-0000-0000-0000835F0000}"/>
    <cellStyle name="Normal 9 2 3 9 2 4 2" xfId="48195" xr:uid="{00000000-0005-0000-0000-000062BC0000}"/>
    <cellStyle name="Normal 9 2 3 9 3" xfId="25774" xr:uid="{00000000-0005-0000-0000-0000845F0000}"/>
    <cellStyle name="Normal 9 2 3 9 3 2" xfId="48196" xr:uid="{00000000-0005-0000-0000-000063BC0000}"/>
    <cellStyle name="Normal 9 2 3 9 4" xfId="25775" xr:uid="{00000000-0005-0000-0000-0000855F0000}"/>
    <cellStyle name="Normal 9 2 3 9 4 2" xfId="48197" xr:uid="{00000000-0005-0000-0000-000064BC0000}"/>
    <cellStyle name="Normal 9 2 3 9 5" xfId="25776" xr:uid="{00000000-0005-0000-0000-0000865F0000}"/>
    <cellStyle name="Normal 9 2 3 9 5 2" xfId="48198" xr:uid="{00000000-0005-0000-0000-000065BC0000}"/>
    <cellStyle name="Normal 9 2 4" xfId="4195" xr:uid="{00000000-0005-0000-0000-0000875F0000}"/>
    <cellStyle name="Normal 9 2 4 10" xfId="25777" xr:uid="{00000000-0005-0000-0000-0000885F0000}"/>
    <cellStyle name="Normal 9 2 4 10 2" xfId="25778" xr:uid="{00000000-0005-0000-0000-0000895F0000}"/>
    <cellStyle name="Normal 9 2 4 10 2 2" xfId="48200" xr:uid="{00000000-0005-0000-0000-000067BC0000}"/>
    <cellStyle name="Normal 9 2 4 10 3" xfId="25779" xr:uid="{00000000-0005-0000-0000-00008A5F0000}"/>
    <cellStyle name="Normal 9 2 4 10 3 2" xfId="48201" xr:uid="{00000000-0005-0000-0000-000068BC0000}"/>
    <cellStyle name="Normal 9 2 4 10 4" xfId="25780" xr:uid="{00000000-0005-0000-0000-00008B5F0000}"/>
    <cellStyle name="Normal 9 2 4 10 4 2" xfId="48202" xr:uid="{00000000-0005-0000-0000-000069BC0000}"/>
    <cellStyle name="Normal 9 2 4 10 5" xfId="48199" xr:uid="{00000000-0005-0000-0000-000066BC0000}"/>
    <cellStyle name="Normal 9 2 4 11" xfId="25781" xr:uid="{00000000-0005-0000-0000-00008C5F0000}"/>
    <cellStyle name="Normal 9 2 4 11 2" xfId="48203" xr:uid="{00000000-0005-0000-0000-00006ABC0000}"/>
    <cellStyle name="Normal 9 2 4 12" xfId="25782" xr:uid="{00000000-0005-0000-0000-00008D5F0000}"/>
    <cellStyle name="Normal 9 2 4 12 2" xfId="48204" xr:uid="{00000000-0005-0000-0000-00006BBC0000}"/>
    <cellStyle name="Normal 9 2 4 13" xfId="25783" xr:uid="{00000000-0005-0000-0000-00008E5F0000}"/>
    <cellStyle name="Normal 9 2 4 13 2" xfId="48205" xr:uid="{00000000-0005-0000-0000-00006CBC0000}"/>
    <cellStyle name="Normal 9 2 4 2" xfId="4196" xr:uid="{00000000-0005-0000-0000-00008F5F0000}"/>
    <cellStyle name="Normal 9 2 4 2 10" xfId="25784" xr:uid="{00000000-0005-0000-0000-0000905F0000}"/>
    <cellStyle name="Normal 9 2 4 2 10 2" xfId="48206" xr:uid="{00000000-0005-0000-0000-00006DBC0000}"/>
    <cellStyle name="Normal 9 2 4 2 2" xfId="4197" xr:uid="{00000000-0005-0000-0000-0000915F0000}"/>
    <cellStyle name="Normal 9 2 4 2 2 2" xfId="4198" xr:uid="{00000000-0005-0000-0000-0000925F0000}"/>
    <cellStyle name="Normal 9 2 4 2 2 2 2" xfId="7563" xr:uid="{00000000-0005-0000-0000-0000935F0000}"/>
    <cellStyle name="Normal 9 2 4 2 2 2 2 2" xfId="25785" xr:uid="{00000000-0005-0000-0000-0000945F0000}"/>
    <cellStyle name="Normal 9 2 4 2 2 2 2 2 2" xfId="48207" xr:uid="{00000000-0005-0000-0000-00006EBC0000}"/>
    <cellStyle name="Normal 9 2 4 2 2 2 2 3" xfId="25786" xr:uid="{00000000-0005-0000-0000-0000955F0000}"/>
    <cellStyle name="Normal 9 2 4 2 2 2 2 3 2" xfId="48208" xr:uid="{00000000-0005-0000-0000-00006FBC0000}"/>
    <cellStyle name="Normal 9 2 4 2 2 2 2 4" xfId="25787" xr:uid="{00000000-0005-0000-0000-0000965F0000}"/>
    <cellStyle name="Normal 9 2 4 2 2 2 2 4 2" xfId="48209" xr:uid="{00000000-0005-0000-0000-000070BC0000}"/>
    <cellStyle name="Normal 9 2 4 2 2 2 3" xfId="25788" xr:uid="{00000000-0005-0000-0000-0000975F0000}"/>
    <cellStyle name="Normal 9 2 4 2 2 2 3 2" xfId="48210" xr:uid="{00000000-0005-0000-0000-000071BC0000}"/>
    <cellStyle name="Normal 9 2 4 2 2 2 4" xfId="25789" xr:uid="{00000000-0005-0000-0000-0000985F0000}"/>
    <cellStyle name="Normal 9 2 4 2 2 2 4 2" xfId="48211" xr:uid="{00000000-0005-0000-0000-000072BC0000}"/>
    <cellStyle name="Normal 9 2 4 2 2 2 5" xfId="25790" xr:uid="{00000000-0005-0000-0000-0000995F0000}"/>
    <cellStyle name="Normal 9 2 4 2 2 2 5 2" xfId="48212" xr:uid="{00000000-0005-0000-0000-000073BC0000}"/>
    <cellStyle name="Normal 9 2 4 2 2 3" xfId="7562" xr:uid="{00000000-0005-0000-0000-00009A5F0000}"/>
    <cellStyle name="Normal 9 2 4 2 2 3 2" xfId="25791" xr:uid="{00000000-0005-0000-0000-00009B5F0000}"/>
    <cellStyle name="Normal 9 2 4 2 2 3 2 2" xfId="48213" xr:uid="{00000000-0005-0000-0000-000074BC0000}"/>
    <cellStyle name="Normal 9 2 4 2 2 3 3" xfId="25792" xr:uid="{00000000-0005-0000-0000-00009C5F0000}"/>
    <cellStyle name="Normal 9 2 4 2 2 3 3 2" xfId="48214" xr:uid="{00000000-0005-0000-0000-000075BC0000}"/>
    <cellStyle name="Normal 9 2 4 2 2 3 4" xfId="25793" xr:uid="{00000000-0005-0000-0000-00009D5F0000}"/>
    <cellStyle name="Normal 9 2 4 2 2 3 4 2" xfId="48215" xr:uid="{00000000-0005-0000-0000-000076BC0000}"/>
    <cellStyle name="Normal 9 2 4 2 2 4" xfId="25794" xr:uid="{00000000-0005-0000-0000-00009E5F0000}"/>
    <cellStyle name="Normal 9 2 4 2 2 4 2" xfId="25795" xr:uid="{00000000-0005-0000-0000-00009F5F0000}"/>
    <cellStyle name="Normal 9 2 4 2 2 4 2 2" xfId="48217" xr:uid="{00000000-0005-0000-0000-000078BC0000}"/>
    <cellStyle name="Normal 9 2 4 2 2 4 3" xfId="25796" xr:uid="{00000000-0005-0000-0000-0000A05F0000}"/>
    <cellStyle name="Normal 9 2 4 2 2 4 3 2" xfId="48218" xr:uid="{00000000-0005-0000-0000-000079BC0000}"/>
    <cellStyle name="Normal 9 2 4 2 2 4 4" xfId="25797" xr:uid="{00000000-0005-0000-0000-0000A15F0000}"/>
    <cellStyle name="Normal 9 2 4 2 2 4 4 2" xfId="48219" xr:uid="{00000000-0005-0000-0000-00007ABC0000}"/>
    <cellStyle name="Normal 9 2 4 2 2 4 5" xfId="48216" xr:uid="{00000000-0005-0000-0000-000077BC0000}"/>
    <cellStyle name="Normal 9 2 4 2 2 5" xfId="25798" xr:uid="{00000000-0005-0000-0000-0000A25F0000}"/>
    <cellStyle name="Normal 9 2 4 2 2 5 2" xfId="48220" xr:uid="{00000000-0005-0000-0000-00007BBC0000}"/>
    <cellStyle name="Normal 9 2 4 2 2 6" xfId="25799" xr:uid="{00000000-0005-0000-0000-0000A35F0000}"/>
    <cellStyle name="Normal 9 2 4 2 2 6 2" xfId="48221" xr:uid="{00000000-0005-0000-0000-00007CBC0000}"/>
    <cellStyle name="Normal 9 2 4 2 2 7" xfId="25800" xr:uid="{00000000-0005-0000-0000-0000A45F0000}"/>
    <cellStyle name="Normal 9 2 4 2 2 7 2" xfId="48222" xr:uid="{00000000-0005-0000-0000-00007DBC0000}"/>
    <cellStyle name="Normal 9 2 4 2 3" xfId="4199" xr:uid="{00000000-0005-0000-0000-0000A55F0000}"/>
    <cellStyle name="Normal 9 2 4 2 3 2" xfId="4200" xr:uid="{00000000-0005-0000-0000-0000A65F0000}"/>
    <cellStyle name="Normal 9 2 4 2 3 2 2" xfId="7565" xr:uid="{00000000-0005-0000-0000-0000A75F0000}"/>
    <cellStyle name="Normal 9 2 4 2 3 2 2 2" xfId="25801" xr:uid="{00000000-0005-0000-0000-0000A85F0000}"/>
    <cellStyle name="Normal 9 2 4 2 3 2 2 2 2" xfId="48223" xr:uid="{00000000-0005-0000-0000-00007EBC0000}"/>
    <cellStyle name="Normal 9 2 4 2 3 2 2 3" xfId="25802" xr:uid="{00000000-0005-0000-0000-0000A95F0000}"/>
    <cellStyle name="Normal 9 2 4 2 3 2 2 3 2" xfId="48224" xr:uid="{00000000-0005-0000-0000-00007FBC0000}"/>
    <cellStyle name="Normal 9 2 4 2 3 2 2 4" xfId="25803" xr:uid="{00000000-0005-0000-0000-0000AA5F0000}"/>
    <cellStyle name="Normal 9 2 4 2 3 2 2 4 2" xfId="48225" xr:uid="{00000000-0005-0000-0000-000080BC0000}"/>
    <cellStyle name="Normal 9 2 4 2 3 2 3" xfId="25804" xr:uid="{00000000-0005-0000-0000-0000AB5F0000}"/>
    <cellStyle name="Normal 9 2 4 2 3 2 3 2" xfId="48226" xr:uid="{00000000-0005-0000-0000-000081BC0000}"/>
    <cellStyle name="Normal 9 2 4 2 3 2 4" xfId="25805" xr:uid="{00000000-0005-0000-0000-0000AC5F0000}"/>
    <cellStyle name="Normal 9 2 4 2 3 2 4 2" xfId="48227" xr:uid="{00000000-0005-0000-0000-000082BC0000}"/>
    <cellStyle name="Normal 9 2 4 2 3 2 5" xfId="25806" xr:uid="{00000000-0005-0000-0000-0000AD5F0000}"/>
    <cellStyle name="Normal 9 2 4 2 3 2 5 2" xfId="48228" xr:uid="{00000000-0005-0000-0000-000083BC0000}"/>
    <cellStyle name="Normal 9 2 4 2 3 3" xfId="7564" xr:uid="{00000000-0005-0000-0000-0000AE5F0000}"/>
    <cellStyle name="Normal 9 2 4 2 3 3 2" xfId="25807" xr:uid="{00000000-0005-0000-0000-0000AF5F0000}"/>
    <cellStyle name="Normal 9 2 4 2 3 3 2 2" xfId="48229" xr:uid="{00000000-0005-0000-0000-000084BC0000}"/>
    <cellStyle name="Normal 9 2 4 2 3 3 3" xfId="25808" xr:uid="{00000000-0005-0000-0000-0000B05F0000}"/>
    <cellStyle name="Normal 9 2 4 2 3 3 3 2" xfId="48230" xr:uid="{00000000-0005-0000-0000-000085BC0000}"/>
    <cellStyle name="Normal 9 2 4 2 3 3 4" xfId="25809" xr:uid="{00000000-0005-0000-0000-0000B15F0000}"/>
    <cellStyle name="Normal 9 2 4 2 3 3 4 2" xfId="48231" xr:uid="{00000000-0005-0000-0000-000086BC0000}"/>
    <cellStyle name="Normal 9 2 4 2 3 4" xfId="25810" xr:uid="{00000000-0005-0000-0000-0000B25F0000}"/>
    <cellStyle name="Normal 9 2 4 2 3 4 2" xfId="48232" xr:uid="{00000000-0005-0000-0000-000087BC0000}"/>
    <cellStyle name="Normal 9 2 4 2 3 5" xfId="25811" xr:uid="{00000000-0005-0000-0000-0000B35F0000}"/>
    <cellStyle name="Normal 9 2 4 2 3 5 2" xfId="48233" xr:uid="{00000000-0005-0000-0000-000088BC0000}"/>
    <cellStyle name="Normal 9 2 4 2 3 6" xfId="25812" xr:uid="{00000000-0005-0000-0000-0000B45F0000}"/>
    <cellStyle name="Normal 9 2 4 2 3 6 2" xfId="48234" xr:uid="{00000000-0005-0000-0000-000089BC0000}"/>
    <cellStyle name="Normal 9 2 4 2 4" xfId="4201" xr:uid="{00000000-0005-0000-0000-0000B55F0000}"/>
    <cellStyle name="Normal 9 2 4 2 4 2" xfId="7566" xr:uid="{00000000-0005-0000-0000-0000B65F0000}"/>
    <cellStyle name="Normal 9 2 4 2 4 2 2" xfId="25813" xr:uid="{00000000-0005-0000-0000-0000B75F0000}"/>
    <cellStyle name="Normal 9 2 4 2 4 2 2 2" xfId="48235" xr:uid="{00000000-0005-0000-0000-00008ABC0000}"/>
    <cellStyle name="Normal 9 2 4 2 4 2 3" xfId="25814" xr:uid="{00000000-0005-0000-0000-0000B85F0000}"/>
    <cellStyle name="Normal 9 2 4 2 4 2 3 2" xfId="48236" xr:uid="{00000000-0005-0000-0000-00008BBC0000}"/>
    <cellStyle name="Normal 9 2 4 2 4 2 4" xfId="25815" xr:uid="{00000000-0005-0000-0000-0000B95F0000}"/>
    <cellStyle name="Normal 9 2 4 2 4 2 4 2" xfId="48237" xr:uid="{00000000-0005-0000-0000-00008CBC0000}"/>
    <cellStyle name="Normal 9 2 4 2 4 3" xfId="25816" xr:uid="{00000000-0005-0000-0000-0000BA5F0000}"/>
    <cellStyle name="Normal 9 2 4 2 4 3 2" xfId="48238" xr:uid="{00000000-0005-0000-0000-00008DBC0000}"/>
    <cellStyle name="Normal 9 2 4 2 4 4" xfId="25817" xr:uid="{00000000-0005-0000-0000-0000BB5F0000}"/>
    <cellStyle name="Normal 9 2 4 2 4 4 2" xfId="48239" xr:uid="{00000000-0005-0000-0000-00008EBC0000}"/>
    <cellStyle name="Normal 9 2 4 2 4 5" xfId="25818" xr:uid="{00000000-0005-0000-0000-0000BC5F0000}"/>
    <cellStyle name="Normal 9 2 4 2 4 5 2" xfId="48240" xr:uid="{00000000-0005-0000-0000-00008FBC0000}"/>
    <cellStyle name="Normal 9 2 4 2 5" xfId="4202" xr:uid="{00000000-0005-0000-0000-0000BD5F0000}"/>
    <cellStyle name="Normal 9 2 4 2 5 2" xfId="7567" xr:uid="{00000000-0005-0000-0000-0000BE5F0000}"/>
    <cellStyle name="Normal 9 2 4 2 5 2 2" xfId="25819" xr:uid="{00000000-0005-0000-0000-0000BF5F0000}"/>
    <cellStyle name="Normal 9 2 4 2 5 2 2 2" xfId="48241" xr:uid="{00000000-0005-0000-0000-000090BC0000}"/>
    <cellStyle name="Normal 9 2 4 2 5 2 3" xfId="25820" xr:uid="{00000000-0005-0000-0000-0000C05F0000}"/>
    <cellStyle name="Normal 9 2 4 2 5 2 3 2" xfId="48242" xr:uid="{00000000-0005-0000-0000-000091BC0000}"/>
    <cellStyle name="Normal 9 2 4 2 5 2 4" xfId="25821" xr:uid="{00000000-0005-0000-0000-0000C15F0000}"/>
    <cellStyle name="Normal 9 2 4 2 5 2 4 2" xfId="48243" xr:uid="{00000000-0005-0000-0000-000092BC0000}"/>
    <cellStyle name="Normal 9 2 4 2 5 3" xfId="25822" xr:uid="{00000000-0005-0000-0000-0000C25F0000}"/>
    <cellStyle name="Normal 9 2 4 2 5 3 2" xfId="48244" xr:uid="{00000000-0005-0000-0000-000093BC0000}"/>
    <cellStyle name="Normal 9 2 4 2 5 4" xfId="25823" xr:uid="{00000000-0005-0000-0000-0000C35F0000}"/>
    <cellStyle name="Normal 9 2 4 2 5 4 2" xfId="48245" xr:uid="{00000000-0005-0000-0000-000094BC0000}"/>
    <cellStyle name="Normal 9 2 4 2 5 5" xfId="25824" xr:uid="{00000000-0005-0000-0000-0000C45F0000}"/>
    <cellStyle name="Normal 9 2 4 2 5 5 2" xfId="48246" xr:uid="{00000000-0005-0000-0000-000095BC0000}"/>
    <cellStyle name="Normal 9 2 4 2 6" xfId="7561" xr:uid="{00000000-0005-0000-0000-0000C55F0000}"/>
    <cellStyle name="Normal 9 2 4 2 6 2" xfId="25825" xr:uid="{00000000-0005-0000-0000-0000C65F0000}"/>
    <cellStyle name="Normal 9 2 4 2 6 2 2" xfId="48247" xr:uid="{00000000-0005-0000-0000-000096BC0000}"/>
    <cellStyle name="Normal 9 2 4 2 6 3" xfId="25826" xr:uid="{00000000-0005-0000-0000-0000C75F0000}"/>
    <cellStyle name="Normal 9 2 4 2 6 3 2" xfId="48248" xr:uid="{00000000-0005-0000-0000-000097BC0000}"/>
    <cellStyle name="Normal 9 2 4 2 6 4" xfId="25827" xr:uid="{00000000-0005-0000-0000-0000C85F0000}"/>
    <cellStyle name="Normal 9 2 4 2 6 4 2" xfId="48249" xr:uid="{00000000-0005-0000-0000-000098BC0000}"/>
    <cellStyle name="Normal 9 2 4 2 7" xfId="25828" xr:uid="{00000000-0005-0000-0000-0000C95F0000}"/>
    <cellStyle name="Normal 9 2 4 2 7 2" xfId="25829" xr:uid="{00000000-0005-0000-0000-0000CA5F0000}"/>
    <cellStyle name="Normal 9 2 4 2 7 2 2" xfId="48251" xr:uid="{00000000-0005-0000-0000-00009ABC0000}"/>
    <cellStyle name="Normal 9 2 4 2 7 3" xfId="25830" xr:uid="{00000000-0005-0000-0000-0000CB5F0000}"/>
    <cellStyle name="Normal 9 2 4 2 7 3 2" xfId="48252" xr:uid="{00000000-0005-0000-0000-00009BBC0000}"/>
    <cellStyle name="Normal 9 2 4 2 7 4" xfId="25831" xr:uid="{00000000-0005-0000-0000-0000CC5F0000}"/>
    <cellStyle name="Normal 9 2 4 2 7 4 2" xfId="48253" xr:uid="{00000000-0005-0000-0000-00009CBC0000}"/>
    <cellStyle name="Normal 9 2 4 2 7 5" xfId="48250" xr:uid="{00000000-0005-0000-0000-000099BC0000}"/>
    <cellStyle name="Normal 9 2 4 2 8" xfId="25832" xr:uid="{00000000-0005-0000-0000-0000CD5F0000}"/>
    <cellStyle name="Normal 9 2 4 2 8 2" xfId="48254" xr:uid="{00000000-0005-0000-0000-00009DBC0000}"/>
    <cellStyle name="Normal 9 2 4 2 9" xfId="25833" xr:uid="{00000000-0005-0000-0000-0000CE5F0000}"/>
    <cellStyle name="Normal 9 2 4 2 9 2" xfId="48255" xr:uid="{00000000-0005-0000-0000-00009EBC0000}"/>
    <cellStyle name="Normal 9 2 4 3" xfId="4203" xr:uid="{00000000-0005-0000-0000-0000CF5F0000}"/>
    <cellStyle name="Normal 9 2 4 3 2" xfId="4204" xr:uid="{00000000-0005-0000-0000-0000D05F0000}"/>
    <cellStyle name="Normal 9 2 4 3 2 2" xfId="7569" xr:uid="{00000000-0005-0000-0000-0000D15F0000}"/>
    <cellStyle name="Normal 9 2 4 3 2 2 2" xfId="25834" xr:uid="{00000000-0005-0000-0000-0000D25F0000}"/>
    <cellStyle name="Normal 9 2 4 3 2 2 2 2" xfId="48256" xr:uid="{00000000-0005-0000-0000-00009FBC0000}"/>
    <cellStyle name="Normal 9 2 4 3 2 2 3" xfId="25835" xr:uid="{00000000-0005-0000-0000-0000D35F0000}"/>
    <cellStyle name="Normal 9 2 4 3 2 2 3 2" xfId="48257" xr:uid="{00000000-0005-0000-0000-0000A0BC0000}"/>
    <cellStyle name="Normal 9 2 4 3 2 2 4" xfId="25836" xr:uid="{00000000-0005-0000-0000-0000D45F0000}"/>
    <cellStyle name="Normal 9 2 4 3 2 2 4 2" xfId="48258" xr:uid="{00000000-0005-0000-0000-0000A1BC0000}"/>
    <cellStyle name="Normal 9 2 4 3 2 3" xfId="25837" xr:uid="{00000000-0005-0000-0000-0000D55F0000}"/>
    <cellStyle name="Normal 9 2 4 3 2 3 2" xfId="25838" xr:uid="{00000000-0005-0000-0000-0000D65F0000}"/>
    <cellStyle name="Normal 9 2 4 3 2 3 2 2" xfId="48260" xr:uid="{00000000-0005-0000-0000-0000A3BC0000}"/>
    <cellStyle name="Normal 9 2 4 3 2 3 3" xfId="25839" xr:uid="{00000000-0005-0000-0000-0000D75F0000}"/>
    <cellStyle name="Normal 9 2 4 3 2 3 3 2" xfId="48261" xr:uid="{00000000-0005-0000-0000-0000A4BC0000}"/>
    <cellStyle name="Normal 9 2 4 3 2 3 4" xfId="25840" xr:uid="{00000000-0005-0000-0000-0000D85F0000}"/>
    <cellStyle name="Normal 9 2 4 3 2 3 4 2" xfId="48262" xr:uid="{00000000-0005-0000-0000-0000A5BC0000}"/>
    <cellStyle name="Normal 9 2 4 3 2 3 5" xfId="48259" xr:uid="{00000000-0005-0000-0000-0000A2BC0000}"/>
    <cellStyle name="Normal 9 2 4 3 2 4" xfId="25841" xr:uid="{00000000-0005-0000-0000-0000D95F0000}"/>
    <cellStyle name="Normal 9 2 4 3 2 4 2" xfId="48263" xr:uid="{00000000-0005-0000-0000-0000A6BC0000}"/>
    <cellStyle name="Normal 9 2 4 3 2 5" xfId="25842" xr:uid="{00000000-0005-0000-0000-0000DA5F0000}"/>
    <cellStyle name="Normal 9 2 4 3 2 5 2" xfId="48264" xr:uid="{00000000-0005-0000-0000-0000A7BC0000}"/>
    <cellStyle name="Normal 9 2 4 3 2 6" xfId="25843" xr:uid="{00000000-0005-0000-0000-0000DB5F0000}"/>
    <cellStyle name="Normal 9 2 4 3 2 6 2" xfId="48265" xr:uid="{00000000-0005-0000-0000-0000A8BC0000}"/>
    <cellStyle name="Normal 9 2 4 3 3" xfId="7568" xr:uid="{00000000-0005-0000-0000-0000DC5F0000}"/>
    <cellStyle name="Normal 9 2 4 3 3 2" xfId="25844" xr:uid="{00000000-0005-0000-0000-0000DD5F0000}"/>
    <cellStyle name="Normal 9 2 4 3 3 2 2" xfId="48266" xr:uid="{00000000-0005-0000-0000-0000A9BC0000}"/>
    <cellStyle name="Normal 9 2 4 3 3 3" xfId="25845" xr:uid="{00000000-0005-0000-0000-0000DE5F0000}"/>
    <cellStyle name="Normal 9 2 4 3 3 3 2" xfId="48267" xr:uid="{00000000-0005-0000-0000-0000AABC0000}"/>
    <cellStyle name="Normal 9 2 4 3 3 4" xfId="25846" xr:uid="{00000000-0005-0000-0000-0000DF5F0000}"/>
    <cellStyle name="Normal 9 2 4 3 3 4 2" xfId="48268" xr:uid="{00000000-0005-0000-0000-0000ABBC0000}"/>
    <cellStyle name="Normal 9 2 4 3 4" xfId="25847" xr:uid="{00000000-0005-0000-0000-0000E05F0000}"/>
    <cellStyle name="Normal 9 2 4 3 4 2" xfId="25848" xr:uid="{00000000-0005-0000-0000-0000E15F0000}"/>
    <cellStyle name="Normal 9 2 4 3 4 2 2" xfId="48270" xr:uid="{00000000-0005-0000-0000-0000ADBC0000}"/>
    <cellStyle name="Normal 9 2 4 3 4 3" xfId="25849" xr:uid="{00000000-0005-0000-0000-0000E25F0000}"/>
    <cellStyle name="Normal 9 2 4 3 4 3 2" xfId="48271" xr:uid="{00000000-0005-0000-0000-0000AEBC0000}"/>
    <cellStyle name="Normal 9 2 4 3 4 4" xfId="25850" xr:uid="{00000000-0005-0000-0000-0000E35F0000}"/>
    <cellStyle name="Normal 9 2 4 3 4 4 2" xfId="48272" xr:uid="{00000000-0005-0000-0000-0000AFBC0000}"/>
    <cellStyle name="Normal 9 2 4 3 4 5" xfId="48269" xr:uid="{00000000-0005-0000-0000-0000ACBC0000}"/>
    <cellStyle name="Normal 9 2 4 3 5" xfId="25851" xr:uid="{00000000-0005-0000-0000-0000E45F0000}"/>
    <cellStyle name="Normal 9 2 4 3 5 2" xfId="48273" xr:uid="{00000000-0005-0000-0000-0000B0BC0000}"/>
    <cellStyle name="Normal 9 2 4 3 6" xfId="25852" xr:uid="{00000000-0005-0000-0000-0000E55F0000}"/>
    <cellStyle name="Normal 9 2 4 3 6 2" xfId="48274" xr:uid="{00000000-0005-0000-0000-0000B1BC0000}"/>
    <cellStyle name="Normal 9 2 4 3 7" xfId="25853" xr:uid="{00000000-0005-0000-0000-0000E65F0000}"/>
    <cellStyle name="Normal 9 2 4 3 7 2" xfId="48275" xr:uid="{00000000-0005-0000-0000-0000B2BC0000}"/>
    <cellStyle name="Normal 9 2 4 4" xfId="4205" xr:uid="{00000000-0005-0000-0000-0000E75F0000}"/>
    <cellStyle name="Normal 9 2 4 4 2" xfId="4206" xr:uid="{00000000-0005-0000-0000-0000E85F0000}"/>
    <cellStyle name="Normal 9 2 4 4 2 2" xfId="7571" xr:uid="{00000000-0005-0000-0000-0000E95F0000}"/>
    <cellStyle name="Normal 9 2 4 4 2 2 2" xfId="25854" xr:uid="{00000000-0005-0000-0000-0000EA5F0000}"/>
    <cellStyle name="Normal 9 2 4 4 2 2 2 2" xfId="48276" xr:uid="{00000000-0005-0000-0000-0000B3BC0000}"/>
    <cellStyle name="Normal 9 2 4 4 2 2 3" xfId="25855" xr:uid="{00000000-0005-0000-0000-0000EB5F0000}"/>
    <cellStyle name="Normal 9 2 4 4 2 2 3 2" xfId="48277" xr:uid="{00000000-0005-0000-0000-0000B4BC0000}"/>
    <cellStyle name="Normal 9 2 4 4 2 2 4" xfId="25856" xr:uid="{00000000-0005-0000-0000-0000EC5F0000}"/>
    <cellStyle name="Normal 9 2 4 4 2 2 4 2" xfId="48278" xr:uid="{00000000-0005-0000-0000-0000B5BC0000}"/>
    <cellStyle name="Normal 9 2 4 4 2 3" xfId="25857" xr:uid="{00000000-0005-0000-0000-0000ED5F0000}"/>
    <cellStyle name="Normal 9 2 4 4 2 3 2" xfId="25858" xr:uid="{00000000-0005-0000-0000-0000EE5F0000}"/>
    <cellStyle name="Normal 9 2 4 4 2 3 2 2" xfId="48280" xr:uid="{00000000-0005-0000-0000-0000B7BC0000}"/>
    <cellStyle name="Normal 9 2 4 4 2 3 3" xfId="25859" xr:uid="{00000000-0005-0000-0000-0000EF5F0000}"/>
    <cellStyle name="Normal 9 2 4 4 2 3 3 2" xfId="48281" xr:uid="{00000000-0005-0000-0000-0000B8BC0000}"/>
    <cellStyle name="Normal 9 2 4 4 2 3 4" xfId="25860" xr:uid="{00000000-0005-0000-0000-0000F05F0000}"/>
    <cellStyle name="Normal 9 2 4 4 2 3 4 2" xfId="48282" xr:uid="{00000000-0005-0000-0000-0000B9BC0000}"/>
    <cellStyle name="Normal 9 2 4 4 2 3 5" xfId="48279" xr:uid="{00000000-0005-0000-0000-0000B6BC0000}"/>
    <cellStyle name="Normal 9 2 4 4 2 4" xfId="25861" xr:uid="{00000000-0005-0000-0000-0000F15F0000}"/>
    <cellStyle name="Normal 9 2 4 4 2 4 2" xfId="48283" xr:uid="{00000000-0005-0000-0000-0000BABC0000}"/>
    <cellStyle name="Normal 9 2 4 4 2 5" xfId="25862" xr:uid="{00000000-0005-0000-0000-0000F25F0000}"/>
    <cellStyle name="Normal 9 2 4 4 2 5 2" xfId="48284" xr:uid="{00000000-0005-0000-0000-0000BBBC0000}"/>
    <cellStyle name="Normal 9 2 4 4 2 6" xfId="25863" xr:uid="{00000000-0005-0000-0000-0000F35F0000}"/>
    <cellStyle name="Normal 9 2 4 4 2 6 2" xfId="48285" xr:uid="{00000000-0005-0000-0000-0000BCBC0000}"/>
    <cellStyle name="Normal 9 2 4 4 3" xfId="7570" xr:uid="{00000000-0005-0000-0000-0000F45F0000}"/>
    <cellStyle name="Normal 9 2 4 4 3 2" xfId="25864" xr:uid="{00000000-0005-0000-0000-0000F55F0000}"/>
    <cellStyle name="Normal 9 2 4 4 3 2 2" xfId="48286" xr:uid="{00000000-0005-0000-0000-0000BDBC0000}"/>
    <cellStyle name="Normal 9 2 4 4 3 3" xfId="25865" xr:uid="{00000000-0005-0000-0000-0000F65F0000}"/>
    <cellStyle name="Normal 9 2 4 4 3 3 2" xfId="48287" xr:uid="{00000000-0005-0000-0000-0000BEBC0000}"/>
    <cellStyle name="Normal 9 2 4 4 3 4" xfId="25866" xr:uid="{00000000-0005-0000-0000-0000F75F0000}"/>
    <cellStyle name="Normal 9 2 4 4 3 4 2" xfId="48288" xr:uid="{00000000-0005-0000-0000-0000BFBC0000}"/>
    <cellStyle name="Normal 9 2 4 4 4" xfId="25867" xr:uid="{00000000-0005-0000-0000-0000F85F0000}"/>
    <cellStyle name="Normal 9 2 4 4 4 2" xfId="25868" xr:uid="{00000000-0005-0000-0000-0000F95F0000}"/>
    <cellStyle name="Normal 9 2 4 4 4 2 2" xfId="48290" xr:uid="{00000000-0005-0000-0000-0000C1BC0000}"/>
    <cellStyle name="Normal 9 2 4 4 4 3" xfId="25869" xr:uid="{00000000-0005-0000-0000-0000FA5F0000}"/>
    <cellStyle name="Normal 9 2 4 4 4 3 2" xfId="48291" xr:uid="{00000000-0005-0000-0000-0000C2BC0000}"/>
    <cellStyle name="Normal 9 2 4 4 4 4" xfId="25870" xr:uid="{00000000-0005-0000-0000-0000FB5F0000}"/>
    <cellStyle name="Normal 9 2 4 4 4 4 2" xfId="48292" xr:uid="{00000000-0005-0000-0000-0000C3BC0000}"/>
    <cellStyle name="Normal 9 2 4 4 4 5" xfId="48289" xr:uid="{00000000-0005-0000-0000-0000C0BC0000}"/>
    <cellStyle name="Normal 9 2 4 4 5" xfId="25871" xr:uid="{00000000-0005-0000-0000-0000FC5F0000}"/>
    <cellStyle name="Normal 9 2 4 4 5 2" xfId="48293" xr:uid="{00000000-0005-0000-0000-0000C4BC0000}"/>
    <cellStyle name="Normal 9 2 4 4 6" xfId="25872" xr:uid="{00000000-0005-0000-0000-0000FD5F0000}"/>
    <cellStyle name="Normal 9 2 4 4 6 2" xfId="48294" xr:uid="{00000000-0005-0000-0000-0000C5BC0000}"/>
    <cellStyle name="Normal 9 2 4 4 7" xfId="25873" xr:uid="{00000000-0005-0000-0000-0000FE5F0000}"/>
    <cellStyle name="Normal 9 2 4 4 7 2" xfId="48295" xr:uid="{00000000-0005-0000-0000-0000C6BC0000}"/>
    <cellStyle name="Normal 9 2 4 5" xfId="4207" xr:uid="{00000000-0005-0000-0000-0000FF5F0000}"/>
    <cellStyle name="Normal 9 2 4 5 2" xfId="4208" xr:uid="{00000000-0005-0000-0000-000000600000}"/>
    <cellStyle name="Normal 9 2 4 5 2 2" xfId="7573" xr:uid="{00000000-0005-0000-0000-000001600000}"/>
    <cellStyle name="Normal 9 2 4 5 2 2 2" xfId="25874" xr:uid="{00000000-0005-0000-0000-000002600000}"/>
    <cellStyle name="Normal 9 2 4 5 2 2 2 2" xfId="48296" xr:uid="{00000000-0005-0000-0000-0000C7BC0000}"/>
    <cellStyle name="Normal 9 2 4 5 2 2 3" xfId="25875" xr:uid="{00000000-0005-0000-0000-000003600000}"/>
    <cellStyle name="Normal 9 2 4 5 2 2 3 2" xfId="48297" xr:uid="{00000000-0005-0000-0000-0000C8BC0000}"/>
    <cellStyle name="Normal 9 2 4 5 2 2 4" xfId="25876" xr:uid="{00000000-0005-0000-0000-000004600000}"/>
    <cellStyle name="Normal 9 2 4 5 2 2 4 2" xfId="48298" xr:uid="{00000000-0005-0000-0000-0000C9BC0000}"/>
    <cellStyle name="Normal 9 2 4 5 2 3" xfId="25877" xr:uid="{00000000-0005-0000-0000-000005600000}"/>
    <cellStyle name="Normal 9 2 4 5 2 3 2" xfId="48299" xr:uid="{00000000-0005-0000-0000-0000CABC0000}"/>
    <cellStyle name="Normal 9 2 4 5 2 4" xfId="25878" xr:uid="{00000000-0005-0000-0000-000006600000}"/>
    <cellStyle name="Normal 9 2 4 5 2 4 2" xfId="48300" xr:uid="{00000000-0005-0000-0000-0000CBBC0000}"/>
    <cellStyle name="Normal 9 2 4 5 2 5" xfId="25879" xr:uid="{00000000-0005-0000-0000-000007600000}"/>
    <cellStyle name="Normal 9 2 4 5 2 5 2" xfId="48301" xr:uid="{00000000-0005-0000-0000-0000CCBC0000}"/>
    <cellStyle name="Normal 9 2 4 5 3" xfId="7572" xr:uid="{00000000-0005-0000-0000-000008600000}"/>
    <cellStyle name="Normal 9 2 4 5 3 2" xfId="25880" xr:uid="{00000000-0005-0000-0000-000009600000}"/>
    <cellStyle name="Normal 9 2 4 5 3 2 2" xfId="48302" xr:uid="{00000000-0005-0000-0000-0000CDBC0000}"/>
    <cellStyle name="Normal 9 2 4 5 3 3" xfId="25881" xr:uid="{00000000-0005-0000-0000-00000A600000}"/>
    <cellStyle name="Normal 9 2 4 5 3 3 2" xfId="48303" xr:uid="{00000000-0005-0000-0000-0000CEBC0000}"/>
    <cellStyle name="Normal 9 2 4 5 3 4" xfId="25882" xr:uid="{00000000-0005-0000-0000-00000B600000}"/>
    <cellStyle name="Normal 9 2 4 5 3 4 2" xfId="48304" xr:uid="{00000000-0005-0000-0000-0000CFBC0000}"/>
    <cellStyle name="Normal 9 2 4 5 4" xfId="25883" xr:uid="{00000000-0005-0000-0000-00000C600000}"/>
    <cellStyle name="Normal 9 2 4 5 4 2" xfId="25884" xr:uid="{00000000-0005-0000-0000-00000D600000}"/>
    <cellStyle name="Normal 9 2 4 5 4 2 2" xfId="48306" xr:uid="{00000000-0005-0000-0000-0000D1BC0000}"/>
    <cellStyle name="Normal 9 2 4 5 4 3" xfId="25885" xr:uid="{00000000-0005-0000-0000-00000E600000}"/>
    <cellStyle name="Normal 9 2 4 5 4 3 2" xfId="48307" xr:uid="{00000000-0005-0000-0000-0000D2BC0000}"/>
    <cellStyle name="Normal 9 2 4 5 4 4" xfId="25886" xr:uid="{00000000-0005-0000-0000-00000F600000}"/>
    <cellStyle name="Normal 9 2 4 5 4 4 2" xfId="48308" xr:uid="{00000000-0005-0000-0000-0000D3BC0000}"/>
    <cellStyle name="Normal 9 2 4 5 4 5" xfId="48305" xr:uid="{00000000-0005-0000-0000-0000D0BC0000}"/>
    <cellStyle name="Normal 9 2 4 5 5" xfId="25887" xr:uid="{00000000-0005-0000-0000-000010600000}"/>
    <cellStyle name="Normal 9 2 4 5 5 2" xfId="48309" xr:uid="{00000000-0005-0000-0000-0000D4BC0000}"/>
    <cellStyle name="Normal 9 2 4 5 6" xfId="25888" xr:uid="{00000000-0005-0000-0000-000011600000}"/>
    <cellStyle name="Normal 9 2 4 5 6 2" xfId="48310" xr:uid="{00000000-0005-0000-0000-0000D5BC0000}"/>
    <cellStyle name="Normal 9 2 4 5 7" xfId="25889" xr:uid="{00000000-0005-0000-0000-000012600000}"/>
    <cellStyle name="Normal 9 2 4 5 7 2" xfId="48311" xr:uid="{00000000-0005-0000-0000-0000D6BC0000}"/>
    <cellStyle name="Normal 9 2 4 6" xfId="4209" xr:uid="{00000000-0005-0000-0000-000013600000}"/>
    <cellStyle name="Normal 9 2 4 6 2" xfId="4210" xr:uid="{00000000-0005-0000-0000-000014600000}"/>
    <cellStyle name="Normal 9 2 4 6 2 2" xfId="7575" xr:uid="{00000000-0005-0000-0000-000015600000}"/>
    <cellStyle name="Normal 9 2 4 6 2 2 2" xfId="25890" xr:uid="{00000000-0005-0000-0000-000016600000}"/>
    <cellStyle name="Normal 9 2 4 6 2 2 2 2" xfId="48312" xr:uid="{00000000-0005-0000-0000-0000D7BC0000}"/>
    <cellStyle name="Normal 9 2 4 6 2 2 3" xfId="25891" xr:uid="{00000000-0005-0000-0000-000017600000}"/>
    <cellStyle name="Normal 9 2 4 6 2 2 3 2" xfId="48313" xr:uid="{00000000-0005-0000-0000-0000D8BC0000}"/>
    <cellStyle name="Normal 9 2 4 6 2 2 4" xfId="25892" xr:uid="{00000000-0005-0000-0000-000018600000}"/>
    <cellStyle name="Normal 9 2 4 6 2 2 4 2" xfId="48314" xr:uid="{00000000-0005-0000-0000-0000D9BC0000}"/>
    <cellStyle name="Normal 9 2 4 6 2 3" xfId="25893" xr:uid="{00000000-0005-0000-0000-000019600000}"/>
    <cellStyle name="Normal 9 2 4 6 2 3 2" xfId="48315" xr:uid="{00000000-0005-0000-0000-0000DABC0000}"/>
    <cellStyle name="Normal 9 2 4 6 2 4" xfId="25894" xr:uid="{00000000-0005-0000-0000-00001A600000}"/>
    <cellStyle name="Normal 9 2 4 6 2 4 2" xfId="48316" xr:uid="{00000000-0005-0000-0000-0000DBBC0000}"/>
    <cellStyle name="Normal 9 2 4 6 2 5" xfId="25895" xr:uid="{00000000-0005-0000-0000-00001B600000}"/>
    <cellStyle name="Normal 9 2 4 6 2 5 2" xfId="48317" xr:uid="{00000000-0005-0000-0000-0000DCBC0000}"/>
    <cellStyle name="Normal 9 2 4 6 3" xfId="7574" xr:uid="{00000000-0005-0000-0000-00001C600000}"/>
    <cellStyle name="Normal 9 2 4 6 3 2" xfId="25896" xr:uid="{00000000-0005-0000-0000-00001D600000}"/>
    <cellStyle name="Normal 9 2 4 6 3 2 2" xfId="48318" xr:uid="{00000000-0005-0000-0000-0000DDBC0000}"/>
    <cellStyle name="Normal 9 2 4 6 3 3" xfId="25897" xr:uid="{00000000-0005-0000-0000-00001E600000}"/>
    <cellStyle name="Normal 9 2 4 6 3 3 2" xfId="48319" xr:uid="{00000000-0005-0000-0000-0000DEBC0000}"/>
    <cellStyle name="Normal 9 2 4 6 3 4" xfId="25898" xr:uid="{00000000-0005-0000-0000-00001F600000}"/>
    <cellStyle name="Normal 9 2 4 6 3 4 2" xfId="48320" xr:uid="{00000000-0005-0000-0000-0000DFBC0000}"/>
    <cellStyle name="Normal 9 2 4 6 4" xfId="25899" xr:uid="{00000000-0005-0000-0000-000020600000}"/>
    <cellStyle name="Normal 9 2 4 6 4 2" xfId="48321" xr:uid="{00000000-0005-0000-0000-0000E0BC0000}"/>
    <cellStyle name="Normal 9 2 4 6 5" xfId="25900" xr:uid="{00000000-0005-0000-0000-000021600000}"/>
    <cellStyle name="Normal 9 2 4 6 5 2" xfId="48322" xr:uid="{00000000-0005-0000-0000-0000E1BC0000}"/>
    <cellStyle name="Normal 9 2 4 6 6" xfId="25901" xr:uid="{00000000-0005-0000-0000-000022600000}"/>
    <cellStyle name="Normal 9 2 4 6 6 2" xfId="48323" xr:uid="{00000000-0005-0000-0000-0000E2BC0000}"/>
    <cellStyle name="Normal 9 2 4 7" xfId="4211" xr:uid="{00000000-0005-0000-0000-000023600000}"/>
    <cellStyle name="Normal 9 2 4 7 2" xfId="7576" xr:uid="{00000000-0005-0000-0000-000024600000}"/>
    <cellStyle name="Normal 9 2 4 7 2 2" xfId="25902" xr:uid="{00000000-0005-0000-0000-000025600000}"/>
    <cellStyle name="Normal 9 2 4 7 2 2 2" xfId="48324" xr:uid="{00000000-0005-0000-0000-0000E3BC0000}"/>
    <cellStyle name="Normal 9 2 4 7 2 3" xfId="25903" xr:uid="{00000000-0005-0000-0000-000026600000}"/>
    <cellStyle name="Normal 9 2 4 7 2 3 2" xfId="48325" xr:uid="{00000000-0005-0000-0000-0000E4BC0000}"/>
    <cellStyle name="Normal 9 2 4 7 2 4" xfId="25904" xr:uid="{00000000-0005-0000-0000-000027600000}"/>
    <cellStyle name="Normal 9 2 4 7 2 4 2" xfId="48326" xr:uid="{00000000-0005-0000-0000-0000E5BC0000}"/>
    <cellStyle name="Normal 9 2 4 7 3" xfId="25905" xr:uid="{00000000-0005-0000-0000-000028600000}"/>
    <cellStyle name="Normal 9 2 4 7 3 2" xfId="48327" xr:uid="{00000000-0005-0000-0000-0000E6BC0000}"/>
    <cellStyle name="Normal 9 2 4 7 4" xfId="25906" xr:uid="{00000000-0005-0000-0000-000029600000}"/>
    <cellStyle name="Normal 9 2 4 7 4 2" xfId="48328" xr:uid="{00000000-0005-0000-0000-0000E7BC0000}"/>
    <cellStyle name="Normal 9 2 4 7 5" xfId="25907" xr:uid="{00000000-0005-0000-0000-00002A600000}"/>
    <cellStyle name="Normal 9 2 4 7 5 2" xfId="48329" xr:uid="{00000000-0005-0000-0000-0000E8BC0000}"/>
    <cellStyle name="Normal 9 2 4 8" xfId="4212" xr:uid="{00000000-0005-0000-0000-00002B600000}"/>
    <cellStyle name="Normal 9 2 4 8 2" xfId="7577" xr:uid="{00000000-0005-0000-0000-00002C600000}"/>
    <cellStyle name="Normal 9 2 4 8 2 2" xfId="25908" xr:uid="{00000000-0005-0000-0000-00002D600000}"/>
    <cellStyle name="Normal 9 2 4 8 2 2 2" xfId="48330" xr:uid="{00000000-0005-0000-0000-0000E9BC0000}"/>
    <cellStyle name="Normal 9 2 4 8 2 3" xfId="25909" xr:uid="{00000000-0005-0000-0000-00002E600000}"/>
    <cellStyle name="Normal 9 2 4 8 2 3 2" xfId="48331" xr:uid="{00000000-0005-0000-0000-0000EABC0000}"/>
    <cellStyle name="Normal 9 2 4 8 2 4" xfId="25910" xr:uid="{00000000-0005-0000-0000-00002F600000}"/>
    <cellStyle name="Normal 9 2 4 8 2 4 2" xfId="48332" xr:uid="{00000000-0005-0000-0000-0000EBBC0000}"/>
    <cellStyle name="Normal 9 2 4 8 3" xfId="25911" xr:uid="{00000000-0005-0000-0000-000030600000}"/>
    <cellStyle name="Normal 9 2 4 8 3 2" xfId="48333" xr:uid="{00000000-0005-0000-0000-0000ECBC0000}"/>
    <cellStyle name="Normal 9 2 4 8 4" xfId="25912" xr:uid="{00000000-0005-0000-0000-000031600000}"/>
    <cellStyle name="Normal 9 2 4 8 4 2" xfId="48334" xr:uid="{00000000-0005-0000-0000-0000EDBC0000}"/>
    <cellStyle name="Normal 9 2 4 8 5" xfId="25913" xr:uid="{00000000-0005-0000-0000-000032600000}"/>
    <cellStyle name="Normal 9 2 4 8 5 2" xfId="48335" xr:uid="{00000000-0005-0000-0000-0000EEBC0000}"/>
    <cellStyle name="Normal 9 2 4 9" xfId="7560" xr:uid="{00000000-0005-0000-0000-000033600000}"/>
    <cellStyle name="Normal 9 2 4 9 2" xfId="25914" xr:uid="{00000000-0005-0000-0000-000034600000}"/>
    <cellStyle name="Normal 9 2 4 9 2 2" xfId="48336" xr:uid="{00000000-0005-0000-0000-0000EFBC0000}"/>
    <cellStyle name="Normal 9 2 4 9 3" xfId="25915" xr:uid="{00000000-0005-0000-0000-000035600000}"/>
    <cellStyle name="Normal 9 2 4 9 3 2" xfId="48337" xr:uid="{00000000-0005-0000-0000-0000F0BC0000}"/>
    <cellStyle name="Normal 9 2 4 9 4" xfId="25916" xr:uid="{00000000-0005-0000-0000-000036600000}"/>
    <cellStyle name="Normal 9 2 4 9 4 2" xfId="48338" xr:uid="{00000000-0005-0000-0000-0000F1BC0000}"/>
    <cellStyle name="Normal 9 2 5" xfId="4213" xr:uid="{00000000-0005-0000-0000-000037600000}"/>
    <cellStyle name="Normal 9 2 5 10" xfId="25917" xr:uid="{00000000-0005-0000-0000-000038600000}"/>
    <cellStyle name="Normal 9 2 5 10 2" xfId="48339" xr:uid="{00000000-0005-0000-0000-0000F2BC0000}"/>
    <cellStyle name="Normal 9 2 5 2" xfId="4214" xr:uid="{00000000-0005-0000-0000-000039600000}"/>
    <cellStyle name="Normal 9 2 5 2 2" xfId="4215" xr:uid="{00000000-0005-0000-0000-00003A600000}"/>
    <cellStyle name="Normal 9 2 5 2 2 2" xfId="7580" xr:uid="{00000000-0005-0000-0000-00003B600000}"/>
    <cellStyle name="Normal 9 2 5 2 2 2 2" xfId="25918" xr:uid="{00000000-0005-0000-0000-00003C600000}"/>
    <cellStyle name="Normal 9 2 5 2 2 2 2 2" xfId="48340" xr:uid="{00000000-0005-0000-0000-0000F3BC0000}"/>
    <cellStyle name="Normal 9 2 5 2 2 2 3" xfId="25919" xr:uid="{00000000-0005-0000-0000-00003D600000}"/>
    <cellStyle name="Normal 9 2 5 2 2 2 3 2" xfId="48341" xr:uid="{00000000-0005-0000-0000-0000F4BC0000}"/>
    <cellStyle name="Normal 9 2 5 2 2 2 4" xfId="25920" xr:uid="{00000000-0005-0000-0000-00003E600000}"/>
    <cellStyle name="Normal 9 2 5 2 2 2 4 2" xfId="48342" xr:uid="{00000000-0005-0000-0000-0000F5BC0000}"/>
    <cellStyle name="Normal 9 2 5 2 2 3" xfId="25921" xr:uid="{00000000-0005-0000-0000-00003F600000}"/>
    <cellStyle name="Normal 9 2 5 2 2 3 2" xfId="48343" xr:uid="{00000000-0005-0000-0000-0000F6BC0000}"/>
    <cellStyle name="Normal 9 2 5 2 2 4" xfId="25922" xr:uid="{00000000-0005-0000-0000-000040600000}"/>
    <cellStyle name="Normal 9 2 5 2 2 4 2" xfId="48344" xr:uid="{00000000-0005-0000-0000-0000F7BC0000}"/>
    <cellStyle name="Normal 9 2 5 2 2 5" xfId="25923" xr:uid="{00000000-0005-0000-0000-000041600000}"/>
    <cellStyle name="Normal 9 2 5 2 2 5 2" xfId="48345" xr:uid="{00000000-0005-0000-0000-0000F8BC0000}"/>
    <cellStyle name="Normal 9 2 5 2 3" xfId="7579" xr:uid="{00000000-0005-0000-0000-000042600000}"/>
    <cellStyle name="Normal 9 2 5 2 3 2" xfId="25924" xr:uid="{00000000-0005-0000-0000-000043600000}"/>
    <cellStyle name="Normal 9 2 5 2 3 2 2" xfId="48346" xr:uid="{00000000-0005-0000-0000-0000F9BC0000}"/>
    <cellStyle name="Normal 9 2 5 2 3 3" xfId="25925" xr:uid="{00000000-0005-0000-0000-000044600000}"/>
    <cellStyle name="Normal 9 2 5 2 3 3 2" xfId="48347" xr:uid="{00000000-0005-0000-0000-0000FABC0000}"/>
    <cellStyle name="Normal 9 2 5 2 3 4" xfId="25926" xr:uid="{00000000-0005-0000-0000-000045600000}"/>
    <cellStyle name="Normal 9 2 5 2 3 4 2" xfId="48348" xr:uid="{00000000-0005-0000-0000-0000FBBC0000}"/>
    <cellStyle name="Normal 9 2 5 2 4" xfId="25927" xr:uid="{00000000-0005-0000-0000-000046600000}"/>
    <cellStyle name="Normal 9 2 5 2 4 2" xfId="25928" xr:uid="{00000000-0005-0000-0000-000047600000}"/>
    <cellStyle name="Normal 9 2 5 2 4 2 2" xfId="48350" xr:uid="{00000000-0005-0000-0000-0000FDBC0000}"/>
    <cellStyle name="Normal 9 2 5 2 4 3" xfId="25929" xr:uid="{00000000-0005-0000-0000-000048600000}"/>
    <cellStyle name="Normal 9 2 5 2 4 3 2" xfId="48351" xr:uid="{00000000-0005-0000-0000-0000FEBC0000}"/>
    <cellStyle name="Normal 9 2 5 2 4 4" xfId="25930" xr:uid="{00000000-0005-0000-0000-000049600000}"/>
    <cellStyle name="Normal 9 2 5 2 4 4 2" xfId="48352" xr:uid="{00000000-0005-0000-0000-0000FFBC0000}"/>
    <cellStyle name="Normal 9 2 5 2 4 5" xfId="48349" xr:uid="{00000000-0005-0000-0000-0000FCBC0000}"/>
    <cellStyle name="Normal 9 2 5 2 5" xfId="25931" xr:uid="{00000000-0005-0000-0000-00004A600000}"/>
    <cellStyle name="Normal 9 2 5 2 5 2" xfId="48353" xr:uid="{00000000-0005-0000-0000-000000BD0000}"/>
    <cellStyle name="Normal 9 2 5 2 6" xfId="25932" xr:uid="{00000000-0005-0000-0000-00004B600000}"/>
    <cellStyle name="Normal 9 2 5 2 6 2" xfId="48354" xr:uid="{00000000-0005-0000-0000-000001BD0000}"/>
    <cellStyle name="Normal 9 2 5 2 7" xfId="25933" xr:uid="{00000000-0005-0000-0000-00004C600000}"/>
    <cellStyle name="Normal 9 2 5 2 7 2" xfId="48355" xr:uid="{00000000-0005-0000-0000-000002BD0000}"/>
    <cellStyle name="Normal 9 2 5 3" xfId="4216" xr:uid="{00000000-0005-0000-0000-00004D600000}"/>
    <cellStyle name="Normal 9 2 5 3 2" xfId="4217" xr:uid="{00000000-0005-0000-0000-00004E600000}"/>
    <cellStyle name="Normal 9 2 5 3 2 2" xfId="7582" xr:uid="{00000000-0005-0000-0000-00004F600000}"/>
    <cellStyle name="Normal 9 2 5 3 2 2 2" xfId="25934" xr:uid="{00000000-0005-0000-0000-000050600000}"/>
    <cellStyle name="Normal 9 2 5 3 2 2 2 2" xfId="48356" xr:uid="{00000000-0005-0000-0000-000003BD0000}"/>
    <cellStyle name="Normal 9 2 5 3 2 2 3" xfId="25935" xr:uid="{00000000-0005-0000-0000-000051600000}"/>
    <cellStyle name="Normal 9 2 5 3 2 2 3 2" xfId="48357" xr:uid="{00000000-0005-0000-0000-000004BD0000}"/>
    <cellStyle name="Normal 9 2 5 3 2 2 4" xfId="25936" xr:uid="{00000000-0005-0000-0000-000052600000}"/>
    <cellStyle name="Normal 9 2 5 3 2 2 4 2" xfId="48358" xr:uid="{00000000-0005-0000-0000-000005BD0000}"/>
    <cellStyle name="Normal 9 2 5 3 2 3" xfId="25937" xr:uid="{00000000-0005-0000-0000-000053600000}"/>
    <cellStyle name="Normal 9 2 5 3 2 3 2" xfId="48359" xr:uid="{00000000-0005-0000-0000-000006BD0000}"/>
    <cellStyle name="Normal 9 2 5 3 2 4" xfId="25938" xr:uid="{00000000-0005-0000-0000-000054600000}"/>
    <cellStyle name="Normal 9 2 5 3 2 4 2" xfId="48360" xr:uid="{00000000-0005-0000-0000-000007BD0000}"/>
    <cellStyle name="Normal 9 2 5 3 2 5" xfId="25939" xr:uid="{00000000-0005-0000-0000-000055600000}"/>
    <cellStyle name="Normal 9 2 5 3 2 5 2" xfId="48361" xr:uid="{00000000-0005-0000-0000-000008BD0000}"/>
    <cellStyle name="Normal 9 2 5 3 3" xfId="7581" xr:uid="{00000000-0005-0000-0000-000056600000}"/>
    <cellStyle name="Normal 9 2 5 3 3 2" xfId="25940" xr:uid="{00000000-0005-0000-0000-000057600000}"/>
    <cellStyle name="Normal 9 2 5 3 3 2 2" xfId="48362" xr:uid="{00000000-0005-0000-0000-000009BD0000}"/>
    <cellStyle name="Normal 9 2 5 3 3 3" xfId="25941" xr:uid="{00000000-0005-0000-0000-000058600000}"/>
    <cellStyle name="Normal 9 2 5 3 3 3 2" xfId="48363" xr:uid="{00000000-0005-0000-0000-00000ABD0000}"/>
    <cellStyle name="Normal 9 2 5 3 3 4" xfId="25942" xr:uid="{00000000-0005-0000-0000-000059600000}"/>
    <cellStyle name="Normal 9 2 5 3 3 4 2" xfId="48364" xr:uid="{00000000-0005-0000-0000-00000BBD0000}"/>
    <cellStyle name="Normal 9 2 5 3 4" xfId="25943" xr:uid="{00000000-0005-0000-0000-00005A600000}"/>
    <cellStyle name="Normal 9 2 5 3 4 2" xfId="48365" xr:uid="{00000000-0005-0000-0000-00000CBD0000}"/>
    <cellStyle name="Normal 9 2 5 3 5" xfId="25944" xr:uid="{00000000-0005-0000-0000-00005B600000}"/>
    <cellStyle name="Normal 9 2 5 3 5 2" xfId="48366" xr:uid="{00000000-0005-0000-0000-00000DBD0000}"/>
    <cellStyle name="Normal 9 2 5 3 6" xfId="25945" xr:uid="{00000000-0005-0000-0000-00005C600000}"/>
    <cellStyle name="Normal 9 2 5 3 6 2" xfId="48367" xr:uid="{00000000-0005-0000-0000-00000EBD0000}"/>
    <cellStyle name="Normal 9 2 5 4" xfId="4218" xr:uid="{00000000-0005-0000-0000-00005D600000}"/>
    <cellStyle name="Normal 9 2 5 4 2" xfId="7583" xr:uid="{00000000-0005-0000-0000-00005E600000}"/>
    <cellStyle name="Normal 9 2 5 4 2 2" xfId="25946" xr:uid="{00000000-0005-0000-0000-00005F600000}"/>
    <cellStyle name="Normal 9 2 5 4 2 2 2" xfId="48368" xr:uid="{00000000-0005-0000-0000-00000FBD0000}"/>
    <cellStyle name="Normal 9 2 5 4 2 3" xfId="25947" xr:uid="{00000000-0005-0000-0000-000060600000}"/>
    <cellStyle name="Normal 9 2 5 4 2 3 2" xfId="48369" xr:uid="{00000000-0005-0000-0000-000010BD0000}"/>
    <cellStyle name="Normal 9 2 5 4 2 4" xfId="25948" xr:uid="{00000000-0005-0000-0000-000061600000}"/>
    <cellStyle name="Normal 9 2 5 4 2 4 2" xfId="48370" xr:uid="{00000000-0005-0000-0000-000011BD0000}"/>
    <cellStyle name="Normal 9 2 5 4 3" xfId="25949" xr:uid="{00000000-0005-0000-0000-000062600000}"/>
    <cellStyle name="Normal 9 2 5 4 3 2" xfId="48371" xr:uid="{00000000-0005-0000-0000-000012BD0000}"/>
    <cellStyle name="Normal 9 2 5 4 4" xfId="25950" xr:uid="{00000000-0005-0000-0000-000063600000}"/>
    <cellStyle name="Normal 9 2 5 4 4 2" xfId="48372" xr:uid="{00000000-0005-0000-0000-000013BD0000}"/>
    <cellStyle name="Normal 9 2 5 4 5" xfId="25951" xr:uid="{00000000-0005-0000-0000-000064600000}"/>
    <cellStyle name="Normal 9 2 5 4 5 2" xfId="48373" xr:uid="{00000000-0005-0000-0000-000014BD0000}"/>
    <cellStyle name="Normal 9 2 5 5" xfId="4219" xr:uid="{00000000-0005-0000-0000-000065600000}"/>
    <cellStyle name="Normal 9 2 5 5 2" xfId="7584" xr:uid="{00000000-0005-0000-0000-000066600000}"/>
    <cellStyle name="Normal 9 2 5 5 2 2" xfId="25952" xr:uid="{00000000-0005-0000-0000-000067600000}"/>
    <cellStyle name="Normal 9 2 5 5 2 2 2" xfId="48374" xr:uid="{00000000-0005-0000-0000-000015BD0000}"/>
    <cellStyle name="Normal 9 2 5 5 2 3" xfId="25953" xr:uid="{00000000-0005-0000-0000-000068600000}"/>
    <cellStyle name="Normal 9 2 5 5 2 3 2" xfId="48375" xr:uid="{00000000-0005-0000-0000-000016BD0000}"/>
    <cellStyle name="Normal 9 2 5 5 2 4" xfId="25954" xr:uid="{00000000-0005-0000-0000-000069600000}"/>
    <cellStyle name="Normal 9 2 5 5 2 4 2" xfId="48376" xr:uid="{00000000-0005-0000-0000-000017BD0000}"/>
    <cellStyle name="Normal 9 2 5 5 3" xfId="25955" xr:uid="{00000000-0005-0000-0000-00006A600000}"/>
    <cellStyle name="Normal 9 2 5 5 3 2" xfId="48377" xr:uid="{00000000-0005-0000-0000-000018BD0000}"/>
    <cellStyle name="Normal 9 2 5 5 4" xfId="25956" xr:uid="{00000000-0005-0000-0000-00006B600000}"/>
    <cellStyle name="Normal 9 2 5 5 4 2" xfId="48378" xr:uid="{00000000-0005-0000-0000-000019BD0000}"/>
    <cellStyle name="Normal 9 2 5 5 5" xfId="25957" xr:uid="{00000000-0005-0000-0000-00006C600000}"/>
    <cellStyle name="Normal 9 2 5 5 5 2" xfId="48379" xr:uid="{00000000-0005-0000-0000-00001ABD0000}"/>
    <cellStyle name="Normal 9 2 5 6" xfId="7578" xr:uid="{00000000-0005-0000-0000-00006D600000}"/>
    <cellStyle name="Normal 9 2 5 6 2" xfId="25958" xr:uid="{00000000-0005-0000-0000-00006E600000}"/>
    <cellStyle name="Normal 9 2 5 6 2 2" xfId="48380" xr:uid="{00000000-0005-0000-0000-00001BBD0000}"/>
    <cellStyle name="Normal 9 2 5 6 3" xfId="25959" xr:uid="{00000000-0005-0000-0000-00006F600000}"/>
    <cellStyle name="Normal 9 2 5 6 3 2" xfId="48381" xr:uid="{00000000-0005-0000-0000-00001CBD0000}"/>
    <cellStyle name="Normal 9 2 5 6 4" xfId="25960" xr:uid="{00000000-0005-0000-0000-000070600000}"/>
    <cellStyle name="Normal 9 2 5 6 4 2" xfId="48382" xr:uid="{00000000-0005-0000-0000-00001DBD0000}"/>
    <cellStyle name="Normal 9 2 5 7" xfId="25961" xr:uid="{00000000-0005-0000-0000-000071600000}"/>
    <cellStyle name="Normal 9 2 5 7 2" xfId="25962" xr:uid="{00000000-0005-0000-0000-000072600000}"/>
    <cellStyle name="Normal 9 2 5 7 2 2" xfId="48384" xr:uid="{00000000-0005-0000-0000-00001FBD0000}"/>
    <cellStyle name="Normal 9 2 5 7 3" xfId="25963" xr:uid="{00000000-0005-0000-0000-000073600000}"/>
    <cellStyle name="Normal 9 2 5 7 3 2" xfId="48385" xr:uid="{00000000-0005-0000-0000-000020BD0000}"/>
    <cellStyle name="Normal 9 2 5 7 4" xfId="25964" xr:uid="{00000000-0005-0000-0000-000074600000}"/>
    <cellStyle name="Normal 9 2 5 7 4 2" xfId="48386" xr:uid="{00000000-0005-0000-0000-000021BD0000}"/>
    <cellStyle name="Normal 9 2 5 7 5" xfId="48383" xr:uid="{00000000-0005-0000-0000-00001EBD0000}"/>
    <cellStyle name="Normal 9 2 5 8" xfId="25965" xr:uid="{00000000-0005-0000-0000-000075600000}"/>
    <cellStyle name="Normal 9 2 5 8 2" xfId="48387" xr:uid="{00000000-0005-0000-0000-000022BD0000}"/>
    <cellStyle name="Normal 9 2 5 9" xfId="25966" xr:uid="{00000000-0005-0000-0000-000076600000}"/>
    <cellStyle name="Normal 9 2 5 9 2" xfId="48388" xr:uid="{00000000-0005-0000-0000-000023BD0000}"/>
    <cellStyle name="Normal 9 2 6" xfId="4220" xr:uid="{00000000-0005-0000-0000-000077600000}"/>
    <cellStyle name="Normal 9 2 6 2" xfId="4221" xr:uid="{00000000-0005-0000-0000-000078600000}"/>
    <cellStyle name="Normal 9 2 6 2 2" xfId="7586" xr:uid="{00000000-0005-0000-0000-000079600000}"/>
    <cellStyle name="Normal 9 2 6 2 2 2" xfId="25967" xr:uid="{00000000-0005-0000-0000-00007A600000}"/>
    <cellStyle name="Normal 9 2 6 2 2 2 2" xfId="48389" xr:uid="{00000000-0005-0000-0000-000024BD0000}"/>
    <cellStyle name="Normal 9 2 6 2 2 3" xfId="25968" xr:uid="{00000000-0005-0000-0000-00007B600000}"/>
    <cellStyle name="Normal 9 2 6 2 2 3 2" xfId="48390" xr:uid="{00000000-0005-0000-0000-000025BD0000}"/>
    <cellStyle name="Normal 9 2 6 2 2 4" xfId="25969" xr:uid="{00000000-0005-0000-0000-00007C600000}"/>
    <cellStyle name="Normal 9 2 6 2 2 4 2" xfId="48391" xr:uid="{00000000-0005-0000-0000-000026BD0000}"/>
    <cellStyle name="Normal 9 2 6 2 3" xfId="25970" xr:uid="{00000000-0005-0000-0000-00007D600000}"/>
    <cellStyle name="Normal 9 2 6 2 3 2" xfId="25971" xr:uid="{00000000-0005-0000-0000-00007E600000}"/>
    <cellStyle name="Normal 9 2 6 2 3 2 2" xfId="48393" xr:uid="{00000000-0005-0000-0000-000028BD0000}"/>
    <cellStyle name="Normal 9 2 6 2 3 3" xfId="25972" xr:uid="{00000000-0005-0000-0000-00007F600000}"/>
    <cellStyle name="Normal 9 2 6 2 3 3 2" xfId="48394" xr:uid="{00000000-0005-0000-0000-000029BD0000}"/>
    <cellStyle name="Normal 9 2 6 2 3 4" xfId="25973" xr:uid="{00000000-0005-0000-0000-000080600000}"/>
    <cellStyle name="Normal 9 2 6 2 3 4 2" xfId="48395" xr:uid="{00000000-0005-0000-0000-00002ABD0000}"/>
    <cellStyle name="Normal 9 2 6 2 3 5" xfId="48392" xr:uid="{00000000-0005-0000-0000-000027BD0000}"/>
    <cellStyle name="Normal 9 2 6 2 4" xfId="25974" xr:uid="{00000000-0005-0000-0000-000081600000}"/>
    <cellStyle name="Normal 9 2 6 2 4 2" xfId="48396" xr:uid="{00000000-0005-0000-0000-00002BBD0000}"/>
    <cellStyle name="Normal 9 2 6 2 5" xfId="25975" xr:uid="{00000000-0005-0000-0000-000082600000}"/>
    <cellStyle name="Normal 9 2 6 2 5 2" xfId="48397" xr:uid="{00000000-0005-0000-0000-00002CBD0000}"/>
    <cellStyle name="Normal 9 2 6 2 6" xfId="25976" xr:uid="{00000000-0005-0000-0000-000083600000}"/>
    <cellStyle name="Normal 9 2 6 2 6 2" xfId="48398" xr:uid="{00000000-0005-0000-0000-00002DBD0000}"/>
    <cellStyle name="Normal 9 2 6 3" xfId="7585" xr:uid="{00000000-0005-0000-0000-000084600000}"/>
    <cellStyle name="Normal 9 2 6 3 2" xfId="25977" xr:uid="{00000000-0005-0000-0000-000085600000}"/>
    <cellStyle name="Normal 9 2 6 3 2 2" xfId="48399" xr:uid="{00000000-0005-0000-0000-00002EBD0000}"/>
    <cellStyle name="Normal 9 2 6 3 3" xfId="25978" xr:uid="{00000000-0005-0000-0000-000086600000}"/>
    <cellStyle name="Normal 9 2 6 3 3 2" xfId="48400" xr:uid="{00000000-0005-0000-0000-00002FBD0000}"/>
    <cellStyle name="Normal 9 2 6 3 4" xfId="25979" xr:uid="{00000000-0005-0000-0000-000087600000}"/>
    <cellStyle name="Normal 9 2 6 3 4 2" xfId="48401" xr:uid="{00000000-0005-0000-0000-000030BD0000}"/>
    <cellStyle name="Normal 9 2 6 4" xfId="25980" xr:uid="{00000000-0005-0000-0000-000088600000}"/>
    <cellStyle name="Normal 9 2 6 4 2" xfId="25981" xr:uid="{00000000-0005-0000-0000-000089600000}"/>
    <cellStyle name="Normal 9 2 6 4 2 2" xfId="48403" xr:uid="{00000000-0005-0000-0000-000032BD0000}"/>
    <cellStyle name="Normal 9 2 6 4 3" xfId="25982" xr:uid="{00000000-0005-0000-0000-00008A600000}"/>
    <cellStyle name="Normal 9 2 6 4 3 2" xfId="48404" xr:uid="{00000000-0005-0000-0000-000033BD0000}"/>
    <cellStyle name="Normal 9 2 6 4 4" xfId="25983" xr:uid="{00000000-0005-0000-0000-00008B600000}"/>
    <cellStyle name="Normal 9 2 6 4 4 2" xfId="48405" xr:uid="{00000000-0005-0000-0000-000034BD0000}"/>
    <cellStyle name="Normal 9 2 6 4 5" xfId="48402" xr:uid="{00000000-0005-0000-0000-000031BD0000}"/>
    <cellStyle name="Normal 9 2 6 5" xfId="25984" xr:uid="{00000000-0005-0000-0000-00008C600000}"/>
    <cellStyle name="Normal 9 2 6 5 2" xfId="48406" xr:uid="{00000000-0005-0000-0000-000035BD0000}"/>
    <cellStyle name="Normal 9 2 6 6" xfId="25985" xr:uid="{00000000-0005-0000-0000-00008D600000}"/>
    <cellStyle name="Normal 9 2 6 6 2" xfId="48407" xr:uid="{00000000-0005-0000-0000-000036BD0000}"/>
    <cellStyle name="Normal 9 2 6 7" xfId="25986" xr:uid="{00000000-0005-0000-0000-00008E600000}"/>
    <cellStyle name="Normal 9 2 6 7 2" xfId="48408" xr:uid="{00000000-0005-0000-0000-000037BD0000}"/>
    <cellStyle name="Normal 9 2 7" xfId="4222" xr:uid="{00000000-0005-0000-0000-00008F600000}"/>
    <cellStyle name="Normal 9 2 7 2" xfId="4223" xr:uid="{00000000-0005-0000-0000-000090600000}"/>
    <cellStyle name="Normal 9 2 7 2 2" xfId="7588" xr:uid="{00000000-0005-0000-0000-000091600000}"/>
    <cellStyle name="Normal 9 2 7 2 2 2" xfId="25987" xr:uid="{00000000-0005-0000-0000-000092600000}"/>
    <cellStyle name="Normal 9 2 7 2 2 2 2" xfId="48409" xr:uid="{00000000-0005-0000-0000-000038BD0000}"/>
    <cellStyle name="Normal 9 2 7 2 2 3" xfId="25988" xr:uid="{00000000-0005-0000-0000-000093600000}"/>
    <cellStyle name="Normal 9 2 7 2 2 3 2" xfId="48410" xr:uid="{00000000-0005-0000-0000-000039BD0000}"/>
    <cellStyle name="Normal 9 2 7 2 2 4" xfId="25989" xr:uid="{00000000-0005-0000-0000-000094600000}"/>
    <cellStyle name="Normal 9 2 7 2 2 4 2" xfId="48411" xr:uid="{00000000-0005-0000-0000-00003ABD0000}"/>
    <cellStyle name="Normal 9 2 7 2 3" xfId="25990" xr:uid="{00000000-0005-0000-0000-000095600000}"/>
    <cellStyle name="Normal 9 2 7 2 3 2" xfId="25991" xr:uid="{00000000-0005-0000-0000-000096600000}"/>
    <cellStyle name="Normal 9 2 7 2 3 2 2" xfId="48413" xr:uid="{00000000-0005-0000-0000-00003CBD0000}"/>
    <cellStyle name="Normal 9 2 7 2 3 3" xfId="25992" xr:uid="{00000000-0005-0000-0000-000097600000}"/>
    <cellStyle name="Normal 9 2 7 2 3 3 2" xfId="48414" xr:uid="{00000000-0005-0000-0000-00003DBD0000}"/>
    <cellStyle name="Normal 9 2 7 2 3 4" xfId="25993" xr:uid="{00000000-0005-0000-0000-000098600000}"/>
    <cellStyle name="Normal 9 2 7 2 3 4 2" xfId="48415" xr:uid="{00000000-0005-0000-0000-00003EBD0000}"/>
    <cellStyle name="Normal 9 2 7 2 3 5" xfId="48412" xr:uid="{00000000-0005-0000-0000-00003BBD0000}"/>
    <cellStyle name="Normal 9 2 7 2 4" xfId="25994" xr:uid="{00000000-0005-0000-0000-000099600000}"/>
    <cellStyle name="Normal 9 2 7 2 4 2" xfId="48416" xr:uid="{00000000-0005-0000-0000-00003FBD0000}"/>
    <cellStyle name="Normal 9 2 7 2 5" xfId="25995" xr:uid="{00000000-0005-0000-0000-00009A600000}"/>
    <cellStyle name="Normal 9 2 7 2 5 2" xfId="48417" xr:uid="{00000000-0005-0000-0000-000040BD0000}"/>
    <cellStyle name="Normal 9 2 7 2 6" xfId="25996" xr:uid="{00000000-0005-0000-0000-00009B600000}"/>
    <cellStyle name="Normal 9 2 7 2 6 2" xfId="48418" xr:uid="{00000000-0005-0000-0000-000041BD0000}"/>
    <cellStyle name="Normal 9 2 7 3" xfId="7587" xr:uid="{00000000-0005-0000-0000-00009C600000}"/>
    <cellStyle name="Normal 9 2 7 3 2" xfId="25997" xr:uid="{00000000-0005-0000-0000-00009D600000}"/>
    <cellStyle name="Normal 9 2 7 3 2 2" xfId="48419" xr:uid="{00000000-0005-0000-0000-000042BD0000}"/>
    <cellStyle name="Normal 9 2 7 3 3" xfId="25998" xr:uid="{00000000-0005-0000-0000-00009E600000}"/>
    <cellStyle name="Normal 9 2 7 3 3 2" xfId="48420" xr:uid="{00000000-0005-0000-0000-000043BD0000}"/>
    <cellStyle name="Normal 9 2 7 3 4" xfId="25999" xr:uid="{00000000-0005-0000-0000-00009F600000}"/>
    <cellStyle name="Normal 9 2 7 3 4 2" xfId="48421" xr:uid="{00000000-0005-0000-0000-000044BD0000}"/>
    <cellStyle name="Normal 9 2 7 4" xfId="26000" xr:uid="{00000000-0005-0000-0000-0000A0600000}"/>
    <cellStyle name="Normal 9 2 7 4 2" xfId="26001" xr:uid="{00000000-0005-0000-0000-0000A1600000}"/>
    <cellStyle name="Normal 9 2 7 4 2 2" xfId="48423" xr:uid="{00000000-0005-0000-0000-000046BD0000}"/>
    <cellStyle name="Normal 9 2 7 4 3" xfId="26002" xr:uid="{00000000-0005-0000-0000-0000A2600000}"/>
    <cellStyle name="Normal 9 2 7 4 3 2" xfId="48424" xr:uid="{00000000-0005-0000-0000-000047BD0000}"/>
    <cellStyle name="Normal 9 2 7 4 4" xfId="26003" xr:uid="{00000000-0005-0000-0000-0000A3600000}"/>
    <cellStyle name="Normal 9 2 7 4 4 2" xfId="48425" xr:uid="{00000000-0005-0000-0000-000048BD0000}"/>
    <cellStyle name="Normal 9 2 7 4 5" xfId="48422" xr:uid="{00000000-0005-0000-0000-000045BD0000}"/>
    <cellStyle name="Normal 9 2 7 5" xfId="26004" xr:uid="{00000000-0005-0000-0000-0000A4600000}"/>
    <cellStyle name="Normal 9 2 7 5 2" xfId="48426" xr:uid="{00000000-0005-0000-0000-000049BD0000}"/>
    <cellStyle name="Normal 9 2 7 6" xfId="26005" xr:uid="{00000000-0005-0000-0000-0000A5600000}"/>
    <cellStyle name="Normal 9 2 7 6 2" xfId="48427" xr:uid="{00000000-0005-0000-0000-00004ABD0000}"/>
    <cellStyle name="Normal 9 2 7 7" xfId="26006" xr:uid="{00000000-0005-0000-0000-0000A6600000}"/>
    <cellStyle name="Normal 9 2 7 7 2" xfId="48428" xr:uid="{00000000-0005-0000-0000-00004BBD0000}"/>
    <cellStyle name="Normal 9 2 8" xfId="4224" xr:uid="{00000000-0005-0000-0000-0000A7600000}"/>
    <cellStyle name="Normal 9 2 8 2" xfId="4225" xr:uid="{00000000-0005-0000-0000-0000A8600000}"/>
    <cellStyle name="Normal 9 2 8 2 2" xfId="7590" xr:uid="{00000000-0005-0000-0000-0000A9600000}"/>
    <cellStyle name="Normal 9 2 8 2 2 2" xfId="26007" xr:uid="{00000000-0005-0000-0000-0000AA600000}"/>
    <cellStyle name="Normal 9 2 8 2 2 2 2" xfId="48429" xr:uid="{00000000-0005-0000-0000-00004CBD0000}"/>
    <cellStyle name="Normal 9 2 8 2 2 3" xfId="26008" xr:uid="{00000000-0005-0000-0000-0000AB600000}"/>
    <cellStyle name="Normal 9 2 8 2 2 3 2" xfId="48430" xr:uid="{00000000-0005-0000-0000-00004DBD0000}"/>
    <cellStyle name="Normal 9 2 8 2 2 4" xfId="26009" xr:uid="{00000000-0005-0000-0000-0000AC600000}"/>
    <cellStyle name="Normal 9 2 8 2 2 4 2" xfId="48431" xr:uid="{00000000-0005-0000-0000-00004EBD0000}"/>
    <cellStyle name="Normal 9 2 8 2 3" xfId="26010" xr:uid="{00000000-0005-0000-0000-0000AD600000}"/>
    <cellStyle name="Normal 9 2 8 2 3 2" xfId="48432" xr:uid="{00000000-0005-0000-0000-00004FBD0000}"/>
    <cellStyle name="Normal 9 2 8 2 4" xfId="26011" xr:uid="{00000000-0005-0000-0000-0000AE600000}"/>
    <cellStyle name="Normal 9 2 8 2 4 2" xfId="48433" xr:uid="{00000000-0005-0000-0000-000050BD0000}"/>
    <cellStyle name="Normal 9 2 8 2 5" xfId="26012" xr:uid="{00000000-0005-0000-0000-0000AF600000}"/>
    <cellStyle name="Normal 9 2 8 2 5 2" xfId="48434" xr:uid="{00000000-0005-0000-0000-000051BD0000}"/>
    <cellStyle name="Normal 9 2 8 3" xfId="7589" xr:uid="{00000000-0005-0000-0000-0000B0600000}"/>
    <cellStyle name="Normal 9 2 8 3 2" xfId="26013" xr:uid="{00000000-0005-0000-0000-0000B1600000}"/>
    <cellStyle name="Normal 9 2 8 3 2 2" xfId="48435" xr:uid="{00000000-0005-0000-0000-000052BD0000}"/>
    <cellStyle name="Normal 9 2 8 3 3" xfId="26014" xr:uid="{00000000-0005-0000-0000-0000B2600000}"/>
    <cellStyle name="Normal 9 2 8 3 3 2" xfId="48436" xr:uid="{00000000-0005-0000-0000-000053BD0000}"/>
    <cellStyle name="Normal 9 2 8 3 4" xfId="26015" xr:uid="{00000000-0005-0000-0000-0000B3600000}"/>
    <cellStyle name="Normal 9 2 8 3 4 2" xfId="48437" xr:uid="{00000000-0005-0000-0000-000054BD0000}"/>
    <cellStyle name="Normal 9 2 8 4" xfId="26016" xr:uid="{00000000-0005-0000-0000-0000B4600000}"/>
    <cellStyle name="Normal 9 2 8 4 2" xfId="26017" xr:uid="{00000000-0005-0000-0000-0000B5600000}"/>
    <cellStyle name="Normal 9 2 8 4 2 2" xfId="48439" xr:uid="{00000000-0005-0000-0000-000056BD0000}"/>
    <cellStyle name="Normal 9 2 8 4 3" xfId="26018" xr:uid="{00000000-0005-0000-0000-0000B6600000}"/>
    <cellStyle name="Normal 9 2 8 4 3 2" xfId="48440" xr:uid="{00000000-0005-0000-0000-000057BD0000}"/>
    <cellStyle name="Normal 9 2 8 4 4" xfId="26019" xr:uid="{00000000-0005-0000-0000-0000B7600000}"/>
    <cellStyle name="Normal 9 2 8 4 4 2" xfId="48441" xr:uid="{00000000-0005-0000-0000-000058BD0000}"/>
    <cellStyle name="Normal 9 2 8 4 5" xfId="48438" xr:uid="{00000000-0005-0000-0000-000055BD0000}"/>
    <cellStyle name="Normal 9 2 8 5" xfId="26020" xr:uid="{00000000-0005-0000-0000-0000B8600000}"/>
    <cellStyle name="Normal 9 2 8 5 2" xfId="48442" xr:uid="{00000000-0005-0000-0000-000059BD0000}"/>
    <cellStyle name="Normal 9 2 8 6" xfId="26021" xr:uid="{00000000-0005-0000-0000-0000B9600000}"/>
    <cellStyle name="Normal 9 2 8 6 2" xfId="48443" xr:uid="{00000000-0005-0000-0000-00005ABD0000}"/>
    <cellStyle name="Normal 9 2 8 7" xfId="26022" xr:uid="{00000000-0005-0000-0000-0000BA600000}"/>
    <cellStyle name="Normal 9 2 8 7 2" xfId="48444" xr:uid="{00000000-0005-0000-0000-00005BBD0000}"/>
    <cellStyle name="Normal 9 2 9" xfId="4226" xr:uid="{00000000-0005-0000-0000-0000BB600000}"/>
    <cellStyle name="Normal 9 2 9 2" xfId="4227" xr:uid="{00000000-0005-0000-0000-0000BC600000}"/>
    <cellStyle name="Normal 9 2 9 2 2" xfId="7592" xr:uid="{00000000-0005-0000-0000-0000BD600000}"/>
    <cellStyle name="Normal 9 2 9 2 2 2" xfId="26023" xr:uid="{00000000-0005-0000-0000-0000BE600000}"/>
    <cellStyle name="Normal 9 2 9 2 2 2 2" xfId="48445" xr:uid="{00000000-0005-0000-0000-00005CBD0000}"/>
    <cellStyle name="Normal 9 2 9 2 2 3" xfId="26024" xr:uid="{00000000-0005-0000-0000-0000BF600000}"/>
    <cellStyle name="Normal 9 2 9 2 2 3 2" xfId="48446" xr:uid="{00000000-0005-0000-0000-00005DBD0000}"/>
    <cellStyle name="Normal 9 2 9 2 2 4" xfId="26025" xr:uid="{00000000-0005-0000-0000-0000C0600000}"/>
    <cellStyle name="Normal 9 2 9 2 2 4 2" xfId="48447" xr:uid="{00000000-0005-0000-0000-00005EBD0000}"/>
    <cellStyle name="Normal 9 2 9 2 3" xfId="26026" xr:uid="{00000000-0005-0000-0000-0000C1600000}"/>
    <cellStyle name="Normal 9 2 9 2 3 2" xfId="48448" xr:uid="{00000000-0005-0000-0000-00005FBD0000}"/>
    <cellStyle name="Normal 9 2 9 2 4" xfId="26027" xr:uid="{00000000-0005-0000-0000-0000C2600000}"/>
    <cellStyle name="Normal 9 2 9 2 4 2" xfId="48449" xr:uid="{00000000-0005-0000-0000-000060BD0000}"/>
    <cellStyle name="Normal 9 2 9 2 5" xfId="26028" xr:uid="{00000000-0005-0000-0000-0000C3600000}"/>
    <cellStyle name="Normal 9 2 9 2 5 2" xfId="48450" xr:uid="{00000000-0005-0000-0000-000061BD0000}"/>
    <cellStyle name="Normal 9 2 9 3" xfId="7591" xr:uid="{00000000-0005-0000-0000-0000C4600000}"/>
    <cellStyle name="Normal 9 2 9 3 2" xfId="26029" xr:uid="{00000000-0005-0000-0000-0000C5600000}"/>
    <cellStyle name="Normal 9 2 9 3 2 2" xfId="48451" xr:uid="{00000000-0005-0000-0000-000062BD0000}"/>
    <cellStyle name="Normal 9 2 9 3 3" xfId="26030" xr:uid="{00000000-0005-0000-0000-0000C6600000}"/>
    <cellStyle name="Normal 9 2 9 3 3 2" xfId="48452" xr:uid="{00000000-0005-0000-0000-000063BD0000}"/>
    <cellStyle name="Normal 9 2 9 3 4" xfId="26031" xr:uid="{00000000-0005-0000-0000-0000C7600000}"/>
    <cellStyle name="Normal 9 2 9 3 4 2" xfId="48453" xr:uid="{00000000-0005-0000-0000-000064BD0000}"/>
    <cellStyle name="Normal 9 2 9 4" xfId="26032" xr:uid="{00000000-0005-0000-0000-0000C8600000}"/>
    <cellStyle name="Normal 9 2 9 4 2" xfId="48454" xr:uid="{00000000-0005-0000-0000-000065BD0000}"/>
    <cellStyle name="Normal 9 2 9 5" xfId="26033" xr:uid="{00000000-0005-0000-0000-0000C9600000}"/>
    <cellStyle name="Normal 9 2 9 5 2" xfId="48455" xr:uid="{00000000-0005-0000-0000-000066BD0000}"/>
    <cellStyle name="Normal 9 2 9 6" xfId="26034" xr:uid="{00000000-0005-0000-0000-0000CA600000}"/>
    <cellStyle name="Normal 9 2 9 6 2" xfId="48456" xr:uid="{00000000-0005-0000-0000-000067BD0000}"/>
    <cellStyle name="Normal 9 3" xfId="4228" xr:uid="{00000000-0005-0000-0000-0000CB600000}"/>
    <cellStyle name="Normal 9 3 10" xfId="4892" xr:uid="{00000000-0005-0000-0000-0000CC600000}"/>
    <cellStyle name="Normal 9 3 10 2" xfId="26035" xr:uid="{00000000-0005-0000-0000-0000CD600000}"/>
    <cellStyle name="Normal 9 3 10 2 2" xfId="48457" xr:uid="{00000000-0005-0000-0000-000068BD0000}"/>
    <cellStyle name="Normal 9 3 10 3" xfId="26036" xr:uid="{00000000-0005-0000-0000-0000CE600000}"/>
    <cellStyle name="Normal 9 3 10 3 2" xfId="48458" xr:uid="{00000000-0005-0000-0000-000069BD0000}"/>
    <cellStyle name="Normal 9 3 10 4" xfId="26037" xr:uid="{00000000-0005-0000-0000-0000CF600000}"/>
    <cellStyle name="Normal 9 3 10 4 2" xfId="48459" xr:uid="{00000000-0005-0000-0000-00006ABD0000}"/>
    <cellStyle name="Normal 9 3 11" xfId="7593" xr:uid="{00000000-0005-0000-0000-0000D0600000}"/>
    <cellStyle name="Normal 9 3 11 2" xfId="26038" xr:uid="{00000000-0005-0000-0000-0000D1600000}"/>
    <cellStyle name="Normal 9 3 11 2 2" xfId="48460" xr:uid="{00000000-0005-0000-0000-00006BBD0000}"/>
    <cellStyle name="Normal 9 3 11 3" xfId="26039" xr:uid="{00000000-0005-0000-0000-0000D2600000}"/>
    <cellStyle name="Normal 9 3 11 3 2" xfId="48461" xr:uid="{00000000-0005-0000-0000-00006CBD0000}"/>
    <cellStyle name="Normal 9 3 11 4" xfId="26040" xr:uid="{00000000-0005-0000-0000-0000D3600000}"/>
    <cellStyle name="Normal 9 3 11 4 2" xfId="48462" xr:uid="{00000000-0005-0000-0000-00006DBD0000}"/>
    <cellStyle name="Normal 9 3 12" xfId="26041" xr:uid="{00000000-0005-0000-0000-0000D4600000}"/>
    <cellStyle name="Normal 9 3 12 2" xfId="48463" xr:uid="{00000000-0005-0000-0000-00006EBD0000}"/>
    <cellStyle name="Normal 9 3 13" xfId="26042" xr:uid="{00000000-0005-0000-0000-0000D5600000}"/>
    <cellStyle name="Normal 9 3 13 2" xfId="48464" xr:uid="{00000000-0005-0000-0000-00006FBD0000}"/>
    <cellStyle name="Normal 9 3 14" xfId="26043" xr:uid="{00000000-0005-0000-0000-0000D6600000}"/>
    <cellStyle name="Normal 9 3 14 2" xfId="48465" xr:uid="{00000000-0005-0000-0000-000070BD0000}"/>
    <cellStyle name="Normal 9 3 2" xfId="4229" xr:uid="{00000000-0005-0000-0000-0000D7600000}"/>
    <cellStyle name="Normal 9 3 2 10" xfId="26044" xr:uid="{00000000-0005-0000-0000-0000D8600000}"/>
    <cellStyle name="Normal 9 3 2 10 2" xfId="26045" xr:uid="{00000000-0005-0000-0000-0000D9600000}"/>
    <cellStyle name="Normal 9 3 2 10 2 2" xfId="48467" xr:uid="{00000000-0005-0000-0000-000072BD0000}"/>
    <cellStyle name="Normal 9 3 2 10 3" xfId="26046" xr:uid="{00000000-0005-0000-0000-0000DA600000}"/>
    <cellStyle name="Normal 9 3 2 10 3 2" xfId="48468" xr:uid="{00000000-0005-0000-0000-000073BD0000}"/>
    <cellStyle name="Normal 9 3 2 10 4" xfId="26047" xr:uid="{00000000-0005-0000-0000-0000DB600000}"/>
    <cellStyle name="Normal 9 3 2 10 4 2" xfId="48469" xr:uid="{00000000-0005-0000-0000-000074BD0000}"/>
    <cellStyle name="Normal 9 3 2 10 5" xfId="48466" xr:uid="{00000000-0005-0000-0000-000071BD0000}"/>
    <cellStyle name="Normal 9 3 2 11" xfId="26048" xr:uid="{00000000-0005-0000-0000-0000DC600000}"/>
    <cellStyle name="Normal 9 3 2 11 2" xfId="48470" xr:uid="{00000000-0005-0000-0000-000075BD0000}"/>
    <cellStyle name="Normal 9 3 2 12" xfId="26049" xr:uid="{00000000-0005-0000-0000-0000DD600000}"/>
    <cellStyle name="Normal 9 3 2 12 2" xfId="48471" xr:uid="{00000000-0005-0000-0000-000076BD0000}"/>
    <cellStyle name="Normal 9 3 2 13" xfId="26050" xr:uid="{00000000-0005-0000-0000-0000DE600000}"/>
    <cellStyle name="Normal 9 3 2 13 2" xfId="48472" xr:uid="{00000000-0005-0000-0000-000077BD0000}"/>
    <cellStyle name="Normal 9 3 2 2" xfId="4230" xr:uid="{00000000-0005-0000-0000-0000DF600000}"/>
    <cellStyle name="Normal 9 3 2 2 10" xfId="26051" xr:uid="{00000000-0005-0000-0000-0000E0600000}"/>
    <cellStyle name="Normal 9 3 2 2 10 2" xfId="48473" xr:uid="{00000000-0005-0000-0000-000078BD0000}"/>
    <cellStyle name="Normal 9 3 2 2 2" xfId="4231" xr:uid="{00000000-0005-0000-0000-0000E1600000}"/>
    <cellStyle name="Normal 9 3 2 2 2 2" xfId="4232" xr:uid="{00000000-0005-0000-0000-0000E2600000}"/>
    <cellStyle name="Normal 9 3 2 2 2 2 2" xfId="7597" xr:uid="{00000000-0005-0000-0000-0000E3600000}"/>
    <cellStyle name="Normal 9 3 2 2 2 2 2 2" xfId="26052" xr:uid="{00000000-0005-0000-0000-0000E4600000}"/>
    <cellStyle name="Normal 9 3 2 2 2 2 2 2 2" xfId="48474" xr:uid="{00000000-0005-0000-0000-000079BD0000}"/>
    <cellStyle name="Normal 9 3 2 2 2 2 2 3" xfId="26053" xr:uid="{00000000-0005-0000-0000-0000E5600000}"/>
    <cellStyle name="Normal 9 3 2 2 2 2 2 3 2" xfId="48475" xr:uid="{00000000-0005-0000-0000-00007ABD0000}"/>
    <cellStyle name="Normal 9 3 2 2 2 2 2 4" xfId="26054" xr:uid="{00000000-0005-0000-0000-0000E6600000}"/>
    <cellStyle name="Normal 9 3 2 2 2 2 2 4 2" xfId="48476" xr:uid="{00000000-0005-0000-0000-00007BBD0000}"/>
    <cellStyle name="Normal 9 3 2 2 2 2 3" xfId="26055" xr:uid="{00000000-0005-0000-0000-0000E7600000}"/>
    <cellStyle name="Normal 9 3 2 2 2 2 3 2" xfId="48477" xr:uid="{00000000-0005-0000-0000-00007CBD0000}"/>
    <cellStyle name="Normal 9 3 2 2 2 2 4" xfId="26056" xr:uid="{00000000-0005-0000-0000-0000E8600000}"/>
    <cellStyle name="Normal 9 3 2 2 2 2 4 2" xfId="48478" xr:uid="{00000000-0005-0000-0000-00007DBD0000}"/>
    <cellStyle name="Normal 9 3 2 2 2 2 5" xfId="26057" xr:uid="{00000000-0005-0000-0000-0000E9600000}"/>
    <cellStyle name="Normal 9 3 2 2 2 2 5 2" xfId="48479" xr:uid="{00000000-0005-0000-0000-00007EBD0000}"/>
    <cellStyle name="Normal 9 3 2 2 2 3" xfId="7596" xr:uid="{00000000-0005-0000-0000-0000EA600000}"/>
    <cellStyle name="Normal 9 3 2 2 2 3 2" xfId="26058" xr:uid="{00000000-0005-0000-0000-0000EB600000}"/>
    <cellStyle name="Normal 9 3 2 2 2 3 2 2" xfId="48480" xr:uid="{00000000-0005-0000-0000-00007FBD0000}"/>
    <cellStyle name="Normal 9 3 2 2 2 3 3" xfId="26059" xr:uid="{00000000-0005-0000-0000-0000EC600000}"/>
    <cellStyle name="Normal 9 3 2 2 2 3 3 2" xfId="48481" xr:uid="{00000000-0005-0000-0000-000080BD0000}"/>
    <cellStyle name="Normal 9 3 2 2 2 3 4" xfId="26060" xr:uid="{00000000-0005-0000-0000-0000ED600000}"/>
    <cellStyle name="Normal 9 3 2 2 2 3 4 2" xfId="48482" xr:uid="{00000000-0005-0000-0000-000081BD0000}"/>
    <cellStyle name="Normal 9 3 2 2 2 4" xfId="26061" xr:uid="{00000000-0005-0000-0000-0000EE600000}"/>
    <cellStyle name="Normal 9 3 2 2 2 4 2" xfId="26062" xr:uid="{00000000-0005-0000-0000-0000EF600000}"/>
    <cellStyle name="Normal 9 3 2 2 2 4 2 2" xfId="48484" xr:uid="{00000000-0005-0000-0000-000083BD0000}"/>
    <cellStyle name="Normal 9 3 2 2 2 4 3" xfId="26063" xr:uid="{00000000-0005-0000-0000-0000F0600000}"/>
    <cellStyle name="Normal 9 3 2 2 2 4 3 2" xfId="48485" xr:uid="{00000000-0005-0000-0000-000084BD0000}"/>
    <cellStyle name="Normal 9 3 2 2 2 4 4" xfId="26064" xr:uid="{00000000-0005-0000-0000-0000F1600000}"/>
    <cellStyle name="Normal 9 3 2 2 2 4 4 2" xfId="48486" xr:uid="{00000000-0005-0000-0000-000085BD0000}"/>
    <cellStyle name="Normal 9 3 2 2 2 4 5" xfId="48483" xr:uid="{00000000-0005-0000-0000-000082BD0000}"/>
    <cellStyle name="Normal 9 3 2 2 2 5" xfId="26065" xr:uid="{00000000-0005-0000-0000-0000F2600000}"/>
    <cellStyle name="Normal 9 3 2 2 2 5 2" xfId="48487" xr:uid="{00000000-0005-0000-0000-000086BD0000}"/>
    <cellStyle name="Normal 9 3 2 2 2 6" xfId="26066" xr:uid="{00000000-0005-0000-0000-0000F3600000}"/>
    <cellStyle name="Normal 9 3 2 2 2 6 2" xfId="48488" xr:uid="{00000000-0005-0000-0000-000087BD0000}"/>
    <cellStyle name="Normal 9 3 2 2 2 7" xfId="26067" xr:uid="{00000000-0005-0000-0000-0000F4600000}"/>
    <cellStyle name="Normal 9 3 2 2 2 7 2" xfId="48489" xr:uid="{00000000-0005-0000-0000-000088BD0000}"/>
    <cellStyle name="Normal 9 3 2 2 3" xfId="4233" xr:uid="{00000000-0005-0000-0000-0000F5600000}"/>
    <cellStyle name="Normal 9 3 2 2 3 2" xfId="4234" xr:uid="{00000000-0005-0000-0000-0000F6600000}"/>
    <cellStyle name="Normal 9 3 2 2 3 2 2" xfId="7599" xr:uid="{00000000-0005-0000-0000-0000F7600000}"/>
    <cellStyle name="Normal 9 3 2 2 3 2 2 2" xfId="26068" xr:uid="{00000000-0005-0000-0000-0000F8600000}"/>
    <cellStyle name="Normal 9 3 2 2 3 2 2 2 2" xfId="48490" xr:uid="{00000000-0005-0000-0000-000089BD0000}"/>
    <cellStyle name="Normal 9 3 2 2 3 2 2 3" xfId="26069" xr:uid="{00000000-0005-0000-0000-0000F9600000}"/>
    <cellStyle name="Normal 9 3 2 2 3 2 2 3 2" xfId="48491" xr:uid="{00000000-0005-0000-0000-00008ABD0000}"/>
    <cellStyle name="Normal 9 3 2 2 3 2 2 4" xfId="26070" xr:uid="{00000000-0005-0000-0000-0000FA600000}"/>
    <cellStyle name="Normal 9 3 2 2 3 2 2 4 2" xfId="48492" xr:uid="{00000000-0005-0000-0000-00008BBD0000}"/>
    <cellStyle name="Normal 9 3 2 2 3 2 3" xfId="26071" xr:uid="{00000000-0005-0000-0000-0000FB600000}"/>
    <cellStyle name="Normal 9 3 2 2 3 2 3 2" xfId="48493" xr:uid="{00000000-0005-0000-0000-00008CBD0000}"/>
    <cellStyle name="Normal 9 3 2 2 3 2 4" xfId="26072" xr:uid="{00000000-0005-0000-0000-0000FC600000}"/>
    <cellStyle name="Normal 9 3 2 2 3 2 4 2" xfId="48494" xr:uid="{00000000-0005-0000-0000-00008DBD0000}"/>
    <cellStyle name="Normal 9 3 2 2 3 2 5" xfId="26073" xr:uid="{00000000-0005-0000-0000-0000FD600000}"/>
    <cellStyle name="Normal 9 3 2 2 3 2 5 2" xfId="48495" xr:uid="{00000000-0005-0000-0000-00008EBD0000}"/>
    <cellStyle name="Normal 9 3 2 2 3 3" xfId="7598" xr:uid="{00000000-0005-0000-0000-0000FE600000}"/>
    <cellStyle name="Normal 9 3 2 2 3 3 2" xfId="26074" xr:uid="{00000000-0005-0000-0000-0000FF600000}"/>
    <cellStyle name="Normal 9 3 2 2 3 3 2 2" xfId="48496" xr:uid="{00000000-0005-0000-0000-00008FBD0000}"/>
    <cellStyle name="Normal 9 3 2 2 3 3 3" xfId="26075" xr:uid="{00000000-0005-0000-0000-000000610000}"/>
    <cellStyle name="Normal 9 3 2 2 3 3 3 2" xfId="48497" xr:uid="{00000000-0005-0000-0000-000090BD0000}"/>
    <cellStyle name="Normal 9 3 2 2 3 3 4" xfId="26076" xr:uid="{00000000-0005-0000-0000-000001610000}"/>
    <cellStyle name="Normal 9 3 2 2 3 3 4 2" xfId="48498" xr:uid="{00000000-0005-0000-0000-000091BD0000}"/>
    <cellStyle name="Normal 9 3 2 2 3 4" xfId="26077" xr:uid="{00000000-0005-0000-0000-000002610000}"/>
    <cellStyle name="Normal 9 3 2 2 3 4 2" xfId="48499" xr:uid="{00000000-0005-0000-0000-000092BD0000}"/>
    <cellStyle name="Normal 9 3 2 2 3 5" xfId="26078" xr:uid="{00000000-0005-0000-0000-000003610000}"/>
    <cellStyle name="Normal 9 3 2 2 3 5 2" xfId="48500" xr:uid="{00000000-0005-0000-0000-000093BD0000}"/>
    <cellStyle name="Normal 9 3 2 2 3 6" xfId="26079" xr:uid="{00000000-0005-0000-0000-000004610000}"/>
    <cellStyle name="Normal 9 3 2 2 3 6 2" xfId="48501" xr:uid="{00000000-0005-0000-0000-000094BD0000}"/>
    <cellStyle name="Normal 9 3 2 2 4" xfId="4235" xr:uid="{00000000-0005-0000-0000-000005610000}"/>
    <cellStyle name="Normal 9 3 2 2 4 2" xfId="7600" xr:uid="{00000000-0005-0000-0000-000006610000}"/>
    <cellStyle name="Normal 9 3 2 2 4 2 2" xfId="26080" xr:uid="{00000000-0005-0000-0000-000007610000}"/>
    <cellStyle name="Normal 9 3 2 2 4 2 2 2" xfId="48502" xr:uid="{00000000-0005-0000-0000-000095BD0000}"/>
    <cellStyle name="Normal 9 3 2 2 4 2 3" xfId="26081" xr:uid="{00000000-0005-0000-0000-000008610000}"/>
    <cellStyle name="Normal 9 3 2 2 4 2 3 2" xfId="48503" xr:uid="{00000000-0005-0000-0000-000096BD0000}"/>
    <cellStyle name="Normal 9 3 2 2 4 2 4" xfId="26082" xr:uid="{00000000-0005-0000-0000-000009610000}"/>
    <cellStyle name="Normal 9 3 2 2 4 2 4 2" xfId="48504" xr:uid="{00000000-0005-0000-0000-000097BD0000}"/>
    <cellStyle name="Normal 9 3 2 2 4 3" xfId="26083" xr:uid="{00000000-0005-0000-0000-00000A610000}"/>
    <cellStyle name="Normal 9 3 2 2 4 3 2" xfId="48505" xr:uid="{00000000-0005-0000-0000-000098BD0000}"/>
    <cellStyle name="Normal 9 3 2 2 4 4" xfId="26084" xr:uid="{00000000-0005-0000-0000-00000B610000}"/>
    <cellStyle name="Normal 9 3 2 2 4 4 2" xfId="48506" xr:uid="{00000000-0005-0000-0000-000099BD0000}"/>
    <cellStyle name="Normal 9 3 2 2 4 5" xfId="26085" xr:uid="{00000000-0005-0000-0000-00000C610000}"/>
    <cellStyle name="Normal 9 3 2 2 4 5 2" xfId="48507" xr:uid="{00000000-0005-0000-0000-00009ABD0000}"/>
    <cellStyle name="Normal 9 3 2 2 5" xfId="4236" xr:uid="{00000000-0005-0000-0000-00000D610000}"/>
    <cellStyle name="Normal 9 3 2 2 5 2" xfId="7601" xr:uid="{00000000-0005-0000-0000-00000E610000}"/>
    <cellStyle name="Normal 9 3 2 2 5 2 2" xfId="26086" xr:uid="{00000000-0005-0000-0000-00000F610000}"/>
    <cellStyle name="Normal 9 3 2 2 5 2 2 2" xfId="48508" xr:uid="{00000000-0005-0000-0000-00009BBD0000}"/>
    <cellStyle name="Normal 9 3 2 2 5 2 3" xfId="26087" xr:uid="{00000000-0005-0000-0000-000010610000}"/>
    <cellStyle name="Normal 9 3 2 2 5 2 3 2" xfId="48509" xr:uid="{00000000-0005-0000-0000-00009CBD0000}"/>
    <cellStyle name="Normal 9 3 2 2 5 2 4" xfId="26088" xr:uid="{00000000-0005-0000-0000-000011610000}"/>
    <cellStyle name="Normal 9 3 2 2 5 2 4 2" xfId="48510" xr:uid="{00000000-0005-0000-0000-00009DBD0000}"/>
    <cellStyle name="Normal 9 3 2 2 5 3" xfId="26089" xr:uid="{00000000-0005-0000-0000-000012610000}"/>
    <cellStyle name="Normal 9 3 2 2 5 3 2" xfId="48511" xr:uid="{00000000-0005-0000-0000-00009EBD0000}"/>
    <cellStyle name="Normal 9 3 2 2 5 4" xfId="26090" xr:uid="{00000000-0005-0000-0000-000013610000}"/>
    <cellStyle name="Normal 9 3 2 2 5 4 2" xfId="48512" xr:uid="{00000000-0005-0000-0000-00009FBD0000}"/>
    <cellStyle name="Normal 9 3 2 2 5 5" xfId="26091" xr:uid="{00000000-0005-0000-0000-000014610000}"/>
    <cellStyle name="Normal 9 3 2 2 5 5 2" xfId="48513" xr:uid="{00000000-0005-0000-0000-0000A0BD0000}"/>
    <cellStyle name="Normal 9 3 2 2 6" xfId="7595" xr:uid="{00000000-0005-0000-0000-000015610000}"/>
    <cellStyle name="Normal 9 3 2 2 6 2" xfId="26092" xr:uid="{00000000-0005-0000-0000-000016610000}"/>
    <cellStyle name="Normal 9 3 2 2 6 2 2" xfId="48514" xr:uid="{00000000-0005-0000-0000-0000A1BD0000}"/>
    <cellStyle name="Normal 9 3 2 2 6 3" xfId="26093" xr:uid="{00000000-0005-0000-0000-000017610000}"/>
    <cellStyle name="Normal 9 3 2 2 6 3 2" xfId="48515" xr:uid="{00000000-0005-0000-0000-0000A2BD0000}"/>
    <cellStyle name="Normal 9 3 2 2 6 4" xfId="26094" xr:uid="{00000000-0005-0000-0000-000018610000}"/>
    <cellStyle name="Normal 9 3 2 2 6 4 2" xfId="48516" xr:uid="{00000000-0005-0000-0000-0000A3BD0000}"/>
    <cellStyle name="Normal 9 3 2 2 7" xfId="26095" xr:uid="{00000000-0005-0000-0000-000019610000}"/>
    <cellStyle name="Normal 9 3 2 2 7 2" xfId="26096" xr:uid="{00000000-0005-0000-0000-00001A610000}"/>
    <cellStyle name="Normal 9 3 2 2 7 2 2" xfId="48518" xr:uid="{00000000-0005-0000-0000-0000A5BD0000}"/>
    <cellStyle name="Normal 9 3 2 2 7 3" xfId="26097" xr:uid="{00000000-0005-0000-0000-00001B610000}"/>
    <cellStyle name="Normal 9 3 2 2 7 3 2" xfId="48519" xr:uid="{00000000-0005-0000-0000-0000A6BD0000}"/>
    <cellStyle name="Normal 9 3 2 2 7 4" xfId="26098" xr:uid="{00000000-0005-0000-0000-00001C610000}"/>
    <cellStyle name="Normal 9 3 2 2 7 4 2" xfId="48520" xr:uid="{00000000-0005-0000-0000-0000A7BD0000}"/>
    <cellStyle name="Normal 9 3 2 2 7 5" xfId="48517" xr:uid="{00000000-0005-0000-0000-0000A4BD0000}"/>
    <cellStyle name="Normal 9 3 2 2 8" xfId="26099" xr:uid="{00000000-0005-0000-0000-00001D610000}"/>
    <cellStyle name="Normal 9 3 2 2 8 2" xfId="48521" xr:uid="{00000000-0005-0000-0000-0000A8BD0000}"/>
    <cellStyle name="Normal 9 3 2 2 9" xfId="26100" xr:uid="{00000000-0005-0000-0000-00001E610000}"/>
    <cellStyle name="Normal 9 3 2 2 9 2" xfId="48522" xr:uid="{00000000-0005-0000-0000-0000A9BD0000}"/>
    <cellStyle name="Normal 9 3 2 3" xfId="4237" xr:uid="{00000000-0005-0000-0000-00001F610000}"/>
    <cellStyle name="Normal 9 3 2 3 2" xfId="4238" xr:uid="{00000000-0005-0000-0000-000020610000}"/>
    <cellStyle name="Normal 9 3 2 3 2 2" xfId="7603" xr:uid="{00000000-0005-0000-0000-000021610000}"/>
    <cellStyle name="Normal 9 3 2 3 2 2 2" xfId="26101" xr:uid="{00000000-0005-0000-0000-000022610000}"/>
    <cellStyle name="Normal 9 3 2 3 2 2 2 2" xfId="48523" xr:uid="{00000000-0005-0000-0000-0000AABD0000}"/>
    <cellStyle name="Normal 9 3 2 3 2 2 3" xfId="26102" xr:uid="{00000000-0005-0000-0000-000023610000}"/>
    <cellStyle name="Normal 9 3 2 3 2 2 3 2" xfId="48524" xr:uid="{00000000-0005-0000-0000-0000ABBD0000}"/>
    <cellStyle name="Normal 9 3 2 3 2 2 4" xfId="26103" xr:uid="{00000000-0005-0000-0000-000024610000}"/>
    <cellStyle name="Normal 9 3 2 3 2 2 4 2" xfId="48525" xr:uid="{00000000-0005-0000-0000-0000ACBD0000}"/>
    <cellStyle name="Normal 9 3 2 3 2 3" xfId="26104" xr:uid="{00000000-0005-0000-0000-000025610000}"/>
    <cellStyle name="Normal 9 3 2 3 2 3 2" xfId="26105" xr:uid="{00000000-0005-0000-0000-000026610000}"/>
    <cellStyle name="Normal 9 3 2 3 2 3 2 2" xfId="48527" xr:uid="{00000000-0005-0000-0000-0000AEBD0000}"/>
    <cellStyle name="Normal 9 3 2 3 2 3 3" xfId="26106" xr:uid="{00000000-0005-0000-0000-000027610000}"/>
    <cellStyle name="Normal 9 3 2 3 2 3 3 2" xfId="48528" xr:uid="{00000000-0005-0000-0000-0000AFBD0000}"/>
    <cellStyle name="Normal 9 3 2 3 2 3 4" xfId="26107" xr:uid="{00000000-0005-0000-0000-000028610000}"/>
    <cellStyle name="Normal 9 3 2 3 2 3 4 2" xfId="48529" xr:uid="{00000000-0005-0000-0000-0000B0BD0000}"/>
    <cellStyle name="Normal 9 3 2 3 2 3 5" xfId="48526" xr:uid="{00000000-0005-0000-0000-0000ADBD0000}"/>
    <cellStyle name="Normal 9 3 2 3 2 4" xfId="26108" xr:uid="{00000000-0005-0000-0000-000029610000}"/>
    <cellStyle name="Normal 9 3 2 3 2 4 2" xfId="48530" xr:uid="{00000000-0005-0000-0000-0000B1BD0000}"/>
    <cellStyle name="Normal 9 3 2 3 2 5" xfId="26109" xr:uid="{00000000-0005-0000-0000-00002A610000}"/>
    <cellStyle name="Normal 9 3 2 3 2 5 2" xfId="48531" xr:uid="{00000000-0005-0000-0000-0000B2BD0000}"/>
    <cellStyle name="Normal 9 3 2 3 2 6" xfId="26110" xr:uid="{00000000-0005-0000-0000-00002B610000}"/>
    <cellStyle name="Normal 9 3 2 3 2 6 2" xfId="48532" xr:uid="{00000000-0005-0000-0000-0000B3BD0000}"/>
    <cellStyle name="Normal 9 3 2 3 3" xfId="7602" xr:uid="{00000000-0005-0000-0000-00002C610000}"/>
    <cellStyle name="Normal 9 3 2 3 3 2" xfId="26111" xr:uid="{00000000-0005-0000-0000-00002D610000}"/>
    <cellStyle name="Normal 9 3 2 3 3 2 2" xfId="48533" xr:uid="{00000000-0005-0000-0000-0000B4BD0000}"/>
    <cellStyle name="Normal 9 3 2 3 3 3" xfId="26112" xr:uid="{00000000-0005-0000-0000-00002E610000}"/>
    <cellStyle name="Normal 9 3 2 3 3 3 2" xfId="48534" xr:uid="{00000000-0005-0000-0000-0000B5BD0000}"/>
    <cellStyle name="Normal 9 3 2 3 3 4" xfId="26113" xr:uid="{00000000-0005-0000-0000-00002F610000}"/>
    <cellStyle name="Normal 9 3 2 3 3 4 2" xfId="48535" xr:uid="{00000000-0005-0000-0000-0000B6BD0000}"/>
    <cellStyle name="Normal 9 3 2 3 4" xfId="26114" xr:uid="{00000000-0005-0000-0000-000030610000}"/>
    <cellStyle name="Normal 9 3 2 3 4 2" xfId="26115" xr:uid="{00000000-0005-0000-0000-000031610000}"/>
    <cellStyle name="Normal 9 3 2 3 4 2 2" xfId="48537" xr:uid="{00000000-0005-0000-0000-0000B8BD0000}"/>
    <cellStyle name="Normal 9 3 2 3 4 3" xfId="26116" xr:uid="{00000000-0005-0000-0000-000032610000}"/>
    <cellStyle name="Normal 9 3 2 3 4 3 2" xfId="48538" xr:uid="{00000000-0005-0000-0000-0000B9BD0000}"/>
    <cellStyle name="Normal 9 3 2 3 4 4" xfId="26117" xr:uid="{00000000-0005-0000-0000-000033610000}"/>
    <cellStyle name="Normal 9 3 2 3 4 4 2" xfId="48539" xr:uid="{00000000-0005-0000-0000-0000BABD0000}"/>
    <cellStyle name="Normal 9 3 2 3 4 5" xfId="48536" xr:uid="{00000000-0005-0000-0000-0000B7BD0000}"/>
    <cellStyle name="Normal 9 3 2 3 5" xfId="26118" xr:uid="{00000000-0005-0000-0000-000034610000}"/>
    <cellStyle name="Normal 9 3 2 3 5 2" xfId="48540" xr:uid="{00000000-0005-0000-0000-0000BBBD0000}"/>
    <cellStyle name="Normal 9 3 2 3 6" xfId="26119" xr:uid="{00000000-0005-0000-0000-000035610000}"/>
    <cellStyle name="Normal 9 3 2 3 6 2" xfId="48541" xr:uid="{00000000-0005-0000-0000-0000BCBD0000}"/>
    <cellStyle name="Normal 9 3 2 3 7" xfId="26120" xr:uid="{00000000-0005-0000-0000-000036610000}"/>
    <cellStyle name="Normal 9 3 2 3 7 2" xfId="48542" xr:uid="{00000000-0005-0000-0000-0000BDBD0000}"/>
    <cellStyle name="Normal 9 3 2 4" xfId="4239" xr:uid="{00000000-0005-0000-0000-000037610000}"/>
    <cellStyle name="Normal 9 3 2 4 2" xfId="4240" xr:uid="{00000000-0005-0000-0000-000038610000}"/>
    <cellStyle name="Normal 9 3 2 4 2 2" xfId="7605" xr:uid="{00000000-0005-0000-0000-000039610000}"/>
    <cellStyle name="Normal 9 3 2 4 2 2 2" xfId="26121" xr:uid="{00000000-0005-0000-0000-00003A610000}"/>
    <cellStyle name="Normal 9 3 2 4 2 2 2 2" xfId="48543" xr:uid="{00000000-0005-0000-0000-0000BEBD0000}"/>
    <cellStyle name="Normal 9 3 2 4 2 2 3" xfId="26122" xr:uid="{00000000-0005-0000-0000-00003B610000}"/>
    <cellStyle name="Normal 9 3 2 4 2 2 3 2" xfId="48544" xr:uid="{00000000-0005-0000-0000-0000BFBD0000}"/>
    <cellStyle name="Normal 9 3 2 4 2 2 4" xfId="26123" xr:uid="{00000000-0005-0000-0000-00003C610000}"/>
    <cellStyle name="Normal 9 3 2 4 2 2 4 2" xfId="48545" xr:uid="{00000000-0005-0000-0000-0000C0BD0000}"/>
    <cellStyle name="Normal 9 3 2 4 2 3" xfId="26124" xr:uid="{00000000-0005-0000-0000-00003D610000}"/>
    <cellStyle name="Normal 9 3 2 4 2 3 2" xfId="26125" xr:uid="{00000000-0005-0000-0000-00003E610000}"/>
    <cellStyle name="Normal 9 3 2 4 2 3 2 2" xfId="48547" xr:uid="{00000000-0005-0000-0000-0000C2BD0000}"/>
    <cellStyle name="Normal 9 3 2 4 2 3 3" xfId="26126" xr:uid="{00000000-0005-0000-0000-00003F610000}"/>
    <cellStyle name="Normal 9 3 2 4 2 3 3 2" xfId="48548" xr:uid="{00000000-0005-0000-0000-0000C3BD0000}"/>
    <cellStyle name="Normal 9 3 2 4 2 3 4" xfId="26127" xr:uid="{00000000-0005-0000-0000-000040610000}"/>
    <cellStyle name="Normal 9 3 2 4 2 3 4 2" xfId="48549" xr:uid="{00000000-0005-0000-0000-0000C4BD0000}"/>
    <cellStyle name="Normal 9 3 2 4 2 3 5" xfId="48546" xr:uid="{00000000-0005-0000-0000-0000C1BD0000}"/>
    <cellStyle name="Normal 9 3 2 4 2 4" xfId="26128" xr:uid="{00000000-0005-0000-0000-000041610000}"/>
    <cellStyle name="Normal 9 3 2 4 2 4 2" xfId="48550" xr:uid="{00000000-0005-0000-0000-0000C5BD0000}"/>
    <cellStyle name="Normal 9 3 2 4 2 5" xfId="26129" xr:uid="{00000000-0005-0000-0000-000042610000}"/>
    <cellStyle name="Normal 9 3 2 4 2 5 2" xfId="48551" xr:uid="{00000000-0005-0000-0000-0000C6BD0000}"/>
    <cellStyle name="Normal 9 3 2 4 2 6" xfId="26130" xr:uid="{00000000-0005-0000-0000-000043610000}"/>
    <cellStyle name="Normal 9 3 2 4 2 6 2" xfId="48552" xr:uid="{00000000-0005-0000-0000-0000C7BD0000}"/>
    <cellStyle name="Normal 9 3 2 4 3" xfId="7604" xr:uid="{00000000-0005-0000-0000-000044610000}"/>
    <cellStyle name="Normal 9 3 2 4 3 2" xfId="26131" xr:uid="{00000000-0005-0000-0000-000045610000}"/>
    <cellStyle name="Normal 9 3 2 4 3 2 2" xfId="48553" xr:uid="{00000000-0005-0000-0000-0000C8BD0000}"/>
    <cellStyle name="Normal 9 3 2 4 3 3" xfId="26132" xr:uid="{00000000-0005-0000-0000-000046610000}"/>
    <cellStyle name="Normal 9 3 2 4 3 3 2" xfId="48554" xr:uid="{00000000-0005-0000-0000-0000C9BD0000}"/>
    <cellStyle name="Normal 9 3 2 4 3 4" xfId="26133" xr:uid="{00000000-0005-0000-0000-000047610000}"/>
    <cellStyle name="Normal 9 3 2 4 3 4 2" xfId="48555" xr:uid="{00000000-0005-0000-0000-0000CABD0000}"/>
    <cellStyle name="Normal 9 3 2 4 4" xfId="26134" xr:uid="{00000000-0005-0000-0000-000048610000}"/>
    <cellStyle name="Normal 9 3 2 4 4 2" xfId="26135" xr:uid="{00000000-0005-0000-0000-000049610000}"/>
    <cellStyle name="Normal 9 3 2 4 4 2 2" xfId="48557" xr:uid="{00000000-0005-0000-0000-0000CCBD0000}"/>
    <cellStyle name="Normal 9 3 2 4 4 3" xfId="26136" xr:uid="{00000000-0005-0000-0000-00004A610000}"/>
    <cellStyle name="Normal 9 3 2 4 4 3 2" xfId="48558" xr:uid="{00000000-0005-0000-0000-0000CDBD0000}"/>
    <cellStyle name="Normal 9 3 2 4 4 4" xfId="26137" xr:uid="{00000000-0005-0000-0000-00004B610000}"/>
    <cellStyle name="Normal 9 3 2 4 4 4 2" xfId="48559" xr:uid="{00000000-0005-0000-0000-0000CEBD0000}"/>
    <cellStyle name="Normal 9 3 2 4 4 5" xfId="48556" xr:uid="{00000000-0005-0000-0000-0000CBBD0000}"/>
    <cellStyle name="Normal 9 3 2 4 5" xfId="26138" xr:uid="{00000000-0005-0000-0000-00004C610000}"/>
    <cellStyle name="Normal 9 3 2 4 5 2" xfId="48560" xr:uid="{00000000-0005-0000-0000-0000CFBD0000}"/>
    <cellStyle name="Normal 9 3 2 4 6" xfId="26139" xr:uid="{00000000-0005-0000-0000-00004D610000}"/>
    <cellStyle name="Normal 9 3 2 4 6 2" xfId="48561" xr:uid="{00000000-0005-0000-0000-0000D0BD0000}"/>
    <cellStyle name="Normal 9 3 2 4 7" xfId="26140" xr:uid="{00000000-0005-0000-0000-00004E610000}"/>
    <cellStyle name="Normal 9 3 2 4 7 2" xfId="48562" xr:uid="{00000000-0005-0000-0000-0000D1BD0000}"/>
    <cellStyle name="Normal 9 3 2 5" xfId="4241" xr:uid="{00000000-0005-0000-0000-00004F610000}"/>
    <cellStyle name="Normal 9 3 2 5 2" xfId="4242" xr:uid="{00000000-0005-0000-0000-000050610000}"/>
    <cellStyle name="Normal 9 3 2 5 2 2" xfId="7607" xr:uid="{00000000-0005-0000-0000-000051610000}"/>
    <cellStyle name="Normal 9 3 2 5 2 2 2" xfId="26141" xr:uid="{00000000-0005-0000-0000-000052610000}"/>
    <cellStyle name="Normal 9 3 2 5 2 2 2 2" xfId="48563" xr:uid="{00000000-0005-0000-0000-0000D2BD0000}"/>
    <cellStyle name="Normal 9 3 2 5 2 2 3" xfId="26142" xr:uid="{00000000-0005-0000-0000-000053610000}"/>
    <cellStyle name="Normal 9 3 2 5 2 2 3 2" xfId="48564" xr:uid="{00000000-0005-0000-0000-0000D3BD0000}"/>
    <cellStyle name="Normal 9 3 2 5 2 2 4" xfId="26143" xr:uid="{00000000-0005-0000-0000-000054610000}"/>
    <cellStyle name="Normal 9 3 2 5 2 2 4 2" xfId="48565" xr:uid="{00000000-0005-0000-0000-0000D4BD0000}"/>
    <cellStyle name="Normal 9 3 2 5 2 3" xfId="26144" xr:uid="{00000000-0005-0000-0000-000055610000}"/>
    <cellStyle name="Normal 9 3 2 5 2 3 2" xfId="48566" xr:uid="{00000000-0005-0000-0000-0000D5BD0000}"/>
    <cellStyle name="Normal 9 3 2 5 2 4" xfId="26145" xr:uid="{00000000-0005-0000-0000-000056610000}"/>
    <cellStyle name="Normal 9 3 2 5 2 4 2" xfId="48567" xr:uid="{00000000-0005-0000-0000-0000D6BD0000}"/>
    <cellStyle name="Normal 9 3 2 5 2 5" xfId="26146" xr:uid="{00000000-0005-0000-0000-000057610000}"/>
    <cellStyle name="Normal 9 3 2 5 2 5 2" xfId="48568" xr:uid="{00000000-0005-0000-0000-0000D7BD0000}"/>
    <cellStyle name="Normal 9 3 2 5 3" xfId="7606" xr:uid="{00000000-0005-0000-0000-000058610000}"/>
    <cellStyle name="Normal 9 3 2 5 3 2" xfId="26147" xr:uid="{00000000-0005-0000-0000-000059610000}"/>
    <cellStyle name="Normal 9 3 2 5 3 2 2" xfId="48569" xr:uid="{00000000-0005-0000-0000-0000D8BD0000}"/>
    <cellStyle name="Normal 9 3 2 5 3 3" xfId="26148" xr:uid="{00000000-0005-0000-0000-00005A610000}"/>
    <cellStyle name="Normal 9 3 2 5 3 3 2" xfId="48570" xr:uid="{00000000-0005-0000-0000-0000D9BD0000}"/>
    <cellStyle name="Normal 9 3 2 5 3 4" xfId="26149" xr:uid="{00000000-0005-0000-0000-00005B610000}"/>
    <cellStyle name="Normal 9 3 2 5 3 4 2" xfId="48571" xr:uid="{00000000-0005-0000-0000-0000DABD0000}"/>
    <cellStyle name="Normal 9 3 2 5 4" xfId="26150" xr:uid="{00000000-0005-0000-0000-00005C610000}"/>
    <cellStyle name="Normal 9 3 2 5 4 2" xfId="26151" xr:uid="{00000000-0005-0000-0000-00005D610000}"/>
    <cellStyle name="Normal 9 3 2 5 4 2 2" xfId="48573" xr:uid="{00000000-0005-0000-0000-0000DCBD0000}"/>
    <cellStyle name="Normal 9 3 2 5 4 3" xfId="26152" xr:uid="{00000000-0005-0000-0000-00005E610000}"/>
    <cellStyle name="Normal 9 3 2 5 4 3 2" xfId="48574" xr:uid="{00000000-0005-0000-0000-0000DDBD0000}"/>
    <cellStyle name="Normal 9 3 2 5 4 4" xfId="26153" xr:uid="{00000000-0005-0000-0000-00005F610000}"/>
    <cellStyle name="Normal 9 3 2 5 4 4 2" xfId="48575" xr:uid="{00000000-0005-0000-0000-0000DEBD0000}"/>
    <cellStyle name="Normal 9 3 2 5 4 5" xfId="48572" xr:uid="{00000000-0005-0000-0000-0000DBBD0000}"/>
    <cellStyle name="Normal 9 3 2 5 5" xfId="26154" xr:uid="{00000000-0005-0000-0000-000060610000}"/>
    <cellStyle name="Normal 9 3 2 5 5 2" xfId="48576" xr:uid="{00000000-0005-0000-0000-0000DFBD0000}"/>
    <cellStyle name="Normal 9 3 2 5 6" xfId="26155" xr:uid="{00000000-0005-0000-0000-000061610000}"/>
    <cellStyle name="Normal 9 3 2 5 6 2" xfId="48577" xr:uid="{00000000-0005-0000-0000-0000E0BD0000}"/>
    <cellStyle name="Normal 9 3 2 5 7" xfId="26156" xr:uid="{00000000-0005-0000-0000-000062610000}"/>
    <cellStyle name="Normal 9 3 2 5 7 2" xfId="48578" xr:uid="{00000000-0005-0000-0000-0000E1BD0000}"/>
    <cellStyle name="Normal 9 3 2 6" xfId="4243" xr:uid="{00000000-0005-0000-0000-000063610000}"/>
    <cellStyle name="Normal 9 3 2 6 2" xfId="4244" xr:uid="{00000000-0005-0000-0000-000064610000}"/>
    <cellStyle name="Normal 9 3 2 6 2 2" xfId="7609" xr:uid="{00000000-0005-0000-0000-000065610000}"/>
    <cellStyle name="Normal 9 3 2 6 2 2 2" xfId="26157" xr:uid="{00000000-0005-0000-0000-000066610000}"/>
    <cellStyle name="Normal 9 3 2 6 2 2 2 2" xfId="48579" xr:uid="{00000000-0005-0000-0000-0000E2BD0000}"/>
    <cellStyle name="Normal 9 3 2 6 2 2 3" xfId="26158" xr:uid="{00000000-0005-0000-0000-000067610000}"/>
    <cellStyle name="Normal 9 3 2 6 2 2 3 2" xfId="48580" xr:uid="{00000000-0005-0000-0000-0000E3BD0000}"/>
    <cellStyle name="Normal 9 3 2 6 2 2 4" xfId="26159" xr:uid="{00000000-0005-0000-0000-000068610000}"/>
    <cellStyle name="Normal 9 3 2 6 2 2 4 2" xfId="48581" xr:uid="{00000000-0005-0000-0000-0000E4BD0000}"/>
    <cellStyle name="Normal 9 3 2 6 2 3" xfId="26160" xr:uid="{00000000-0005-0000-0000-000069610000}"/>
    <cellStyle name="Normal 9 3 2 6 2 3 2" xfId="48582" xr:uid="{00000000-0005-0000-0000-0000E5BD0000}"/>
    <cellStyle name="Normal 9 3 2 6 2 4" xfId="26161" xr:uid="{00000000-0005-0000-0000-00006A610000}"/>
    <cellStyle name="Normal 9 3 2 6 2 4 2" xfId="48583" xr:uid="{00000000-0005-0000-0000-0000E6BD0000}"/>
    <cellStyle name="Normal 9 3 2 6 2 5" xfId="26162" xr:uid="{00000000-0005-0000-0000-00006B610000}"/>
    <cellStyle name="Normal 9 3 2 6 2 5 2" xfId="48584" xr:uid="{00000000-0005-0000-0000-0000E7BD0000}"/>
    <cellStyle name="Normal 9 3 2 6 3" xfId="7608" xr:uid="{00000000-0005-0000-0000-00006C610000}"/>
    <cellStyle name="Normal 9 3 2 6 3 2" xfId="26163" xr:uid="{00000000-0005-0000-0000-00006D610000}"/>
    <cellStyle name="Normal 9 3 2 6 3 2 2" xfId="48585" xr:uid="{00000000-0005-0000-0000-0000E8BD0000}"/>
    <cellStyle name="Normal 9 3 2 6 3 3" xfId="26164" xr:uid="{00000000-0005-0000-0000-00006E610000}"/>
    <cellStyle name="Normal 9 3 2 6 3 3 2" xfId="48586" xr:uid="{00000000-0005-0000-0000-0000E9BD0000}"/>
    <cellStyle name="Normal 9 3 2 6 3 4" xfId="26165" xr:uid="{00000000-0005-0000-0000-00006F610000}"/>
    <cellStyle name="Normal 9 3 2 6 3 4 2" xfId="48587" xr:uid="{00000000-0005-0000-0000-0000EABD0000}"/>
    <cellStyle name="Normal 9 3 2 6 4" xfId="26166" xr:uid="{00000000-0005-0000-0000-000070610000}"/>
    <cellStyle name="Normal 9 3 2 6 4 2" xfId="48588" xr:uid="{00000000-0005-0000-0000-0000EBBD0000}"/>
    <cellStyle name="Normal 9 3 2 6 5" xfId="26167" xr:uid="{00000000-0005-0000-0000-000071610000}"/>
    <cellStyle name="Normal 9 3 2 6 5 2" xfId="48589" xr:uid="{00000000-0005-0000-0000-0000ECBD0000}"/>
    <cellStyle name="Normal 9 3 2 6 6" xfId="26168" xr:uid="{00000000-0005-0000-0000-000072610000}"/>
    <cellStyle name="Normal 9 3 2 6 6 2" xfId="48590" xr:uid="{00000000-0005-0000-0000-0000EDBD0000}"/>
    <cellStyle name="Normal 9 3 2 7" xfId="4245" xr:uid="{00000000-0005-0000-0000-000073610000}"/>
    <cellStyle name="Normal 9 3 2 7 2" xfId="7610" xr:uid="{00000000-0005-0000-0000-000074610000}"/>
    <cellStyle name="Normal 9 3 2 7 2 2" xfId="26169" xr:uid="{00000000-0005-0000-0000-000075610000}"/>
    <cellStyle name="Normal 9 3 2 7 2 2 2" xfId="48591" xr:uid="{00000000-0005-0000-0000-0000EEBD0000}"/>
    <cellStyle name="Normal 9 3 2 7 2 3" xfId="26170" xr:uid="{00000000-0005-0000-0000-000076610000}"/>
    <cellStyle name="Normal 9 3 2 7 2 3 2" xfId="48592" xr:uid="{00000000-0005-0000-0000-0000EFBD0000}"/>
    <cellStyle name="Normal 9 3 2 7 2 4" xfId="26171" xr:uid="{00000000-0005-0000-0000-000077610000}"/>
    <cellStyle name="Normal 9 3 2 7 2 4 2" xfId="48593" xr:uid="{00000000-0005-0000-0000-0000F0BD0000}"/>
    <cellStyle name="Normal 9 3 2 7 3" xfId="26172" xr:uid="{00000000-0005-0000-0000-000078610000}"/>
    <cellStyle name="Normal 9 3 2 7 3 2" xfId="48594" xr:uid="{00000000-0005-0000-0000-0000F1BD0000}"/>
    <cellStyle name="Normal 9 3 2 7 4" xfId="26173" xr:uid="{00000000-0005-0000-0000-000079610000}"/>
    <cellStyle name="Normal 9 3 2 7 4 2" xfId="48595" xr:uid="{00000000-0005-0000-0000-0000F2BD0000}"/>
    <cellStyle name="Normal 9 3 2 7 5" xfId="26174" xr:uid="{00000000-0005-0000-0000-00007A610000}"/>
    <cellStyle name="Normal 9 3 2 7 5 2" xfId="48596" xr:uid="{00000000-0005-0000-0000-0000F3BD0000}"/>
    <cellStyle name="Normal 9 3 2 8" xfId="4246" xr:uid="{00000000-0005-0000-0000-00007B610000}"/>
    <cellStyle name="Normal 9 3 2 8 2" xfId="7611" xr:uid="{00000000-0005-0000-0000-00007C610000}"/>
    <cellStyle name="Normal 9 3 2 8 2 2" xfId="26175" xr:uid="{00000000-0005-0000-0000-00007D610000}"/>
    <cellStyle name="Normal 9 3 2 8 2 2 2" xfId="48597" xr:uid="{00000000-0005-0000-0000-0000F4BD0000}"/>
    <cellStyle name="Normal 9 3 2 8 2 3" xfId="26176" xr:uid="{00000000-0005-0000-0000-00007E610000}"/>
    <cellStyle name="Normal 9 3 2 8 2 3 2" xfId="48598" xr:uid="{00000000-0005-0000-0000-0000F5BD0000}"/>
    <cellStyle name="Normal 9 3 2 8 2 4" xfId="26177" xr:uid="{00000000-0005-0000-0000-00007F610000}"/>
    <cellStyle name="Normal 9 3 2 8 2 4 2" xfId="48599" xr:uid="{00000000-0005-0000-0000-0000F6BD0000}"/>
    <cellStyle name="Normal 9 3 2 8 3" xfId="26178" xr:uid="{00000000-0005-0000-0000-000080610000}"/>
    <cellStyle name="Normal 9 3 2 8 3 2" xfId="48600" xr:uid="{00000000-0005-0000-0000-0000F7BD0000}"/>
    <cellStyle name="Normal 9 3 2 8 4" xfId="26179" xr:uid="{00000000-0005-0000-0000-000081610000}"/>
    <cellStyle name="Normal 9 3 2 8 4 2" xfId="48601" xr:uid="{00000000-0005-0000-0000-0000F8BD0000}"/>
    <cellStyle name="Normal 9 3 2 8 5" xfId="26180" xr:uid="{00000000-0005-0000-0000-000082610000}"/>
    <cellStyle name="Normal 9 3 2 8 5 2" xfId="48602" xr:uid="{00000000-0005-0000-0000-0000F9BD0000}"/>
    <cellStyle name="Normal 9 3 2 9" xfId="7594" xr:uid="{00000000-0005-0000-0000-000083610000}"/>
    <cellStyle name="Normal 9 3 2 9 2" xfId="26181" xr:uid="{00000000-0005-0000-0000-000084610000}"/>
    <cellStyle name="Normal 9 3 2 9 2 2" xfId="48603" xr:uid="{00000000-0005-0000-0000-0000FABD0000}"/>
    <cellStyle name="Normal 9 3 2 9 3" xfId="26182" xr:uid="{00000000-0005-0000-0000-000085610000}"/>
    <cellStyle name="Normal 9 3 2 9 3 2" xfId="48604" xr:uid="{00000000-0005-0000-0000-0000FBBD0000}"/>
    <cellStyle name="Normal 9 3 2 9 4" xfId="26183" xr:uid="{00000000-0005-0000-0000-000086610000}"/>
    <cellStyle name="Normal 9 3 2 9 4 2" xfId="48605" xr:uid="{00000000-0005-0000-0000-0000FCBD0000}"/>
    <cellStyle name="Normal 9 3 3" xfId="4247" xr:uid="{00000000-0005-0000-0000-000087610000}"/>
    <cellStyle name="Normal 9 3 3 10" xfId="26184" xr:uid="{00000000-0005-0000-0000-000088610000}"/>
    <cellStyle name="Normal 9 3 3 10 2" xfId="48606" xr:uid="{00000000-0005-0000-0000-0000FDBD0000}"/>
    <cellStyle name="Normal 9 3 3 2" xfId="4248" xr:uid="{00000000-0005-0000-0000-000089610000}"/>
    <cellStyle name="Normal 9 3 3 2 2" xfId="4249" xr:uid="{00000000-0005-0000-0000-00008A610000}"/>
    <cellStyle name="Normal 9 3 3 2 2 2" xfId="7614" xr:uid="{00000000-0005-0000-0000-00008B610000}"/>
    <cellStyle name="Normal 9 3 3 2 2 2 2" xfId="26185" xr:uid="{00000000-0005-0000-0000-00008C610000}"/>
    <cellStyle name="Normal 9 3 3 2 2 2 2 2" xfId="48607" xr:uid="{00000000-0005-0000-0000-0000FEBD0000}"/>
    <cellStyle name="Normal 9 3 3 2 2 2 3" xfId="26186" xr:uid="{00000000-0005-0000-0000-00008D610000}"/>
    <cellStyle name="Normal 9 3 3 2 2 2 3 2" xfId="48608" xr:uid="{00000000-0005-0000-0000-0000FFBD0000}"/>
    <cellStyle name="Normal 9 3 3 2 2 2 4" xfId="26187" xr:uid="{00000000-0005-0000-0000-00008E610000}"/>
    <cellStyle name="Normal 9 3 3 2 2 2 4 2" xfId="48609" xr:uid="{00000000-0005-0000-0000-000000BE0000}"/>
    <cellStyle name="Normal 9 3 3 2 2 3" xfId="26188" xr:uid="{00000000-0005-0000-0000-00008F610000}"/>
    <cellStyle name="Normal 9 3 3 2 2 3 2" xfId="48610" xr:uid="{00000000-0005-0000-0000-000001BE0000}"/>
    <cellStyle name="Normal 9 3 3 2 2 4" xfId="26189" xr:uid="{00000000-0005-0000-0000-000090610000}"/>
    <cellStyle name="Normal 9 3 3 2 2 4 2" xfId="48611" xr:uid="{00000000-0005-0000-0000-000002BE0000}"/>
    <cellStyle name="Normal 9 3 3 2 2 5" xfId="26190" xr:uid="{00000000-0005-0000-0000-000091610000}"/>
    <cellStyle name="Normal 9 3 3 2 2 5 2" xfId="48612" xr:uid="{00000000-0005-0000-0000-000003BE0000}"/>
    <cellStyle name="Normal 9 3 3 2 3" xfId="7613" xr:uid="{00000000-0005-0000-0000-000092610000}"/>
    <cellStyle name="Normal 9 3 3 2 3 2" xfId="26191" xr:uid="{00000000-0005-0000-0000-000093610000}"/>
    <cellStyle name="Normal 9 3 3 2 3 2 2" xfId="48613" xr:uid="{00000000-0005-0000-0000-000004BE0000}"/>
    <cellStyle name="Normal 9 3 3 2 3 3" xfId="26192" xr:uid="{00000000-0005-0000-0000-000094610000}"/>
    <cellStyle name="Normal 9 3 3 2 3 3 2" xfId="48614" xr:uid="{00000000-0005-0000-0000-000005BE0000}"/>
    <cellStyle name="Normal 9 3 3 2 3 4" xfId="26193" xr:uid="{00000000-0005-0000-0000-000095610000}"/>
    <cellStyle name="Normal 9 3 3 2 3 4 2" xfId="48615" xr:uid="{00000000-0005-0000-0000-000006BE0000}"/>
    <cellStyle name="Normal 9 3 3 2 4" xfId="26194" xr:uid="{00000000-0005-0000-0000-000096610000}"/>
    <cellStyle name="Normal 9 3 3 2 4 2" xfId="26195" xr:uid="{00000000-0005-0000-0000-000097610000}"/>
    <cellStyle name="Normal 9 3 3 2 4 2 2" xfId="48617" xr:uid="{00000000-0005-0000-0000-000008BE0000}"/>
    <cellStyle name="Normal 9 3 3 2 4 3" xfId="26196" xr:uid="{00000000-0005-0000-0000-000098610000}"/>
    <cellStyle name="Normal 9 3 3 2 4 3 2" xfId="48618" xr:uid="{00000000-0005-0000-0000-000009BE0000}"/>
    <cellStyle name="Normal 9 3 3 2 4 4" xfId="26197" xr:uid="{00000000-0005-0000-0000-000099610000}"/>
    <cellStyle name="Normal 9 3 3 2 4 4 2" xfId="48619" xr:uid="{00000000-0005-0000-0000-00000ABE0000}"/>
    <cellStyle name="Normal 9 3 3 2 4 5" xfId="48616" xr:uid="{00000000-0005-0000-0000-000007BE0000}"/>
    <cellStyle name="Normal 9 3 3 2 5" xfId="26198" xr:uid="{00000000-0005-0000-0000-00009A610000}"/>
    <cellStyle name="Normal 9 3 3 2 5 2" xfId="48620" xr:uid="{00000000-0005-0000-0000-00000BBE0000}"/>
    <cellStyle name="Normal 9 3 3 2 6" xfId="26199" xr:uid="{00000000-0005-0000-0000-00009B610000}"/>
    <cellStyle name="Normal 9 3 3 2 6 2" xfId="48621" xr:uid="{00000000-0005-0000-0000-00000CBE0000}"/>
    <cellStyle name="Normal 9 3 3 2 7" xfId="26200" xr:uid="{00000000-0005-0000-0000-00009C610000}"/>
    <cellStyle name="Normal 9 3 3 2 7 2" xfId="48622" xr:uid="{00000000-0005-0000-0000-00000DBE0000}"/>
    <cellStyle name="Normal 9 3 3 3" xfId="4250" xr:uid="{00000000-0005-0000-0000-00009D610000}"/>
    <cellStyle name="Normal 9 3 3 3 2" xfId="4251" xr:uid="{00000000-0005-0000-0000-00009E610000}"/>
    <cellStyle name="Normal 9 3 3 3 2 2" xfId="7616" xr:uid="{00000000-0005-0000-0000-00009F610000}"/>
    <cellStyle name="Normal 9 3 3 3 2 2 2" xfId="26201" xr:uid="{00000000-0005-0000-0000-0000A0610000}"/>
    <cellStyle name="Normal 9 3 3 3 2 2 2 2" xfId="48623" xr:uid="{00000000-0005-0000-0000-00000EBE0000}"/>
    <cellStyle name="Normal 9 3 3 3 2 2 3" xfId="26202" xr:uid="{00000000-0005-0000-0000-0000A1610000}"/>
    <cellStyle name="Normal 9 3 3 3 2 2 3 2" xfId="48624" xr:uid="{00000000-0005-0000-0000-00000FBE0000}"/>
    <cellStyle name="Normal 9 3 3 3 2 2 4" xfId="26203" xr:uid="{00000000-0005-0000-0000-0000A2610000}"/>
    <cellStyle name="Normal 9 3 3 3 2 2 4 2" xfId="48625" xr:uid="{00000000-0005-0000-0000-000010BE0000}"/>
    <cellStyle name="Normal 9 3 3 3 2 3" xfId="26204" xr:uid="{00000000-0005-0000-0000-0000A3610000}"/>
    <cellStyle name="Normal 9 3 3 3 2 3 2" xfId="48626" xr:uid="{00000000-0005-0000-0000-000011BE0000}"/>
    <cellStyle name="Normal 9 3 3 3 2 4" xfId="26205" xr:uid="{00000000-0005-0000-0000-0000A4610000}"/>
    <cellStyle name="Normal 9 3 3 3 2 4 2" xfId="48627" xr:uid="{00000000-0005-0000-0000-000012BE0000}"/>
    <cellStyle name="Normal 9 3 3 3 2 5" xfId="26206" xr:uid="{00000000-0005-0000-0000-0000A5610000}"/>
    <cellStyle name="Normal 9 3 3 3 2 5 2" xfId="48628" xr:uid="{00000000-0005-0000-0000-000013BE0000}"/>
    <cellStyle name="Normal 9 3 3 3 3" xfId="7615" xr:uid="{00000000-0005-0000-0000-0000A6610000}"/>
    <cellStyle name="Normal 9 3 3 3 3 2" xfId="26207" xr:uid="{00000000-0005-0000-0000-0000A7610000}"/>
    <cellStyle name="Normal 9 3 3 3 3 2 2" xfId="48629" xr:uid="{00000000-0005-0000-0000-000014BE0000}"/>
    <cellStyle name="Normal 9 3 3 3 3 3" xfId="26208" xr:uid="{00000000-0005-0000-0000-0000A8610000}"/>
    <cellStyle name="Normal 9 3 3 3 3 3 2" xfId="48630" xr:uid="{00000000-0005-0000-0000-000015BE0000}"/>
    <cellStyle name="Normal 9 3 3 3 3 4" xfId="26209" xr:uid="{00000000-0005-0000-0000-0000A9610000}"/>
    <cellStyle name="Normal 9 3 3 3 3 4 2" xfId="48631" xr:uid="{00000000-0005-0000-0000-000016BE0000}"/>
    <cellStyle name="Normal 9 3 3 3 4" xfId="26210" xr:uid="{00000000-0005-0000-0000-0000AA610000}"/>
    <cellStyle name="Normal 9 3 3 3 4 2" xfId="48632" xr:uid="{00000000-0005-0000-0000-000017BE0000}"/>
    <cellStyle name="Normal 9 3 3 3 5" xfId="26211" xr:uid="{00000000-0005-0000-0000-0000AB610000}"/>
    <cellStyle name="Normal 9 3 3 3 5 2" xfId="48633" xr:uid="{00000000-0005-0000-0000-000018BE0000}"/>
    <cellStyle name="Normal 9 3 3 3 6" xfId="26212" xr:uid="{00000000-0005-0000-0000-0000AC610000}"/>
    <cellStyle name="Normal 9 3 3 3 6 2" xfId="48634" xr:uid="{00000000-0005-0000-0000-000019BE0000}"/>
    <cellStyle name="Normal 9 3 3 4" xfId="4252" xr:uid="{00000000-0005-0000-0000-0000AD610000}"/>
    <cellStyle name="Normal 9 3 3 4 2" xfId="7617" xr:uid="{00000000-0005-0000-0000-0000AE610000}"/>
    <cellStyle name="Normal 9 3 3 4 2 2" xfId="26213" xr:uid="{00000000-0005-0000-0000-0000AF610000}"/>
    <cellStyle name="Normal 9 3 3 4 2 2 2" xfId="48635" xr:uid="{00000000-0005-0000-0000-00001ABE0000}"/>
    <cellStyle name="Normal 9 3 3 4 2 3" xfId="26214" xr:uid="{00000000-0005-0000-0000-0000B0610000}"/>
    <cellStyle name="Normal 9 3 3 4 2 3 2" xfId="48636" xr:uid="{00000000-0005-0000-0000-00001BBE0000}"/>
    <cellStyle name="Normal 9 3 3 4 2 4" xfId="26215" xr:uid="{00000000-0005-0000-0000-0000B1610000}"/>
    <cellStyle name="Normal 9 3 3 4 2 4 2" xfId="48637" xr:uid="{00000000-0005-0000-0000-00001CBE0000}"/>
    <cellStyle name="Normal 9 3 3 4 3" xfId="26216" xr:uid="{00000000-0005-0000-0000-0000B2610000}"/>
    <cellStyle name="Normal 9 3 3 4 3 2" xfId="48638" xr:uid="{00000000-0005-0000-0000-00001DBE0000}"/>
    <cellStyle name="Normal 9 3 3 4 4" xfId="26217" xr:uid="{00000000-0005-0000-0000-0000B3610000}"/>
    <cellStyle name="Normal 9 3 3 4 4 2" xfId="48639" xr:uid="{00000000-0005-0000-0000-00001EBE0000}"/>
    <cellStyle name="Normal 9 3 3 4 5" xfId="26218" xr:uid="{00000000-0005-0000-0000-0000B4610000}"/>
    <cellStyle name="Normal 9 3 3 4 5 2" xfId="48640" xr:uid="{00000000-0005-0000-0000-00001FBE0000}"/>
    <cellStyle name="Normal 9 3 3 5" xfId="4253" xr:uid="{00000000-0005-0000-0000-0000B5610000}"/>
    <cellStyle name="Normal 9 3 3 5 2" xfId="7618" xr:uid="{00000000-0005-0000-0000-0000B6610000}"/>
    <cellStyle name="Normal 9 3 3 5 2 2" xfId="26219" xr:uid="{00000000-0005-0000-0000-0000B7610000}"/>
    <cellStyle name="Normal 9 3 3 5 2 2 2" xfId="48641" xr:uid="{00000000-0005-0000-0000-000020BE0000}"/>
    <cellStyle name="Normal 9 3 3 5 2 3" xfId="26220" xr:uid="{00000000-0005-0000-0000-0000B8610000}"/>
    <cellStyle name="Normal 9 3 3 5 2 3 2" xfId="48642" xr:uid="{00000000-0005-0000-0000-000021BE0000}"/>
    <cellStyle name="Normal 9 3 3 5 2 4" xfId="26221" xr:uid="{00000000-0005-0000-0000-0000B9610000}"/>
    <cellStyle name="Normal 9 3 3 5 2 4 2" xfId="48643" xr:uid="{00000000-0005-0000-0000-000022BE0000}"/>
    <cellStyle name="Normal 9 3 3 5 3" xfId="26222" xr:uid="{00000000-0005-0000-0000-0000BA610000}"/>
    <cellStyle name="Normal 9 3 3 5 3 2" xfId="48644" xr:uid="{00000000-0005-0000-0000-000023BE0000}"/>
    <cellStyle name="Normal 9 3 3 5 4" xfId="26223" xr:uid="{00000000-0005-0000-0000-0000BB610000}"/>
    <cellStyle name="Normal 9 3 3 5 4 2" xfId="48645" xr:uid="{00000000-0005-0000-0000-000024BE0000}"/>
    <cellStyle name="Normal 9 3 3 5 5" xfId="26224" xr:uid="{00000000-0005-0000-0000-0000BC610000}"/>
    <cellStyle name="Normal 9 3 3 5 5 2" xfId="48646" xr:uid="{00000000-0005-0000-0000-000025BE0000}"/>
    <cellStyle name="Normal 9 3 3 6" xfId="7612" xr:uid="{00000000-0005-0000-0000-0000BD610000}"/>
    <cellStyle name="Normal 9 3 3 6 2" xfId="26225" xr:uid="{00000000-0005-0000-0000-0000BE610000}"/>
    <cellStyle name="Normal 9 3 3 6 2 2" xfId="48647" xr:uid="{00000000-0005-0000-0000-000026BE0000}"/>
    <cellStyle name="Normal 9 3 3 6 3" xfId="26226" xr:uid="{00000000-0005-0000-0000-0000BF610000}"/>
    <cellStyle name="Normal 9 3 3 6 3 2" xfId="48648" xr:uid="{00000000-0005-0000-0000-000027BE0000}"/>
    <cellStyle name="Normal 9 3 3 6 4" xfId="26227" xr:uid="{00000000-0005-0000-0000-0000C0610000}"/>
    <cellStyle name="Normal 9 3 3 6 4 2" xfId="48649" xr:uid="{00000000-0005-0000-0000-000028BE0000}"/>
    <cellStyle name="Normal 9 3 3 7" xfId="26228" xr:uid="{00000000-0005-0000-0000-0000C1610000}"/>
    <cellStyle name="Normal 9 3 3 7 2" xfId="26229" xr:uid="{00000000-0005-0000-0000-0000C2610000}"/>
    <cellStyle name="Normal 9 3 3 7 2 2" xfId="48651" xr:uid="{00000000-0005-0000-0000-00002ABE0000}"/>
    <cellStyle name="Normal 9 3 3 7 3" xfId="26230" xr:uid="{00000000-0005-0000-0000-0000C3610000}"/>
    <cellStyle name="Normal 9 3 3 7 3 2" xfId="48652" xr:uid="{00000000-0005-0000-0000-00002BBE0000}"/>
    <cellStyle name="Normal 9 3 3 7 4" xfId="26231" xr:uid="{00000000-0005-0000-0000-0000C4610000}"/>
    <cellStyle name="Normal 9 3 3 7 4 2" xfId="48653" xr:uid="{00000000-0005-0000-0000-00002CBE0000}"/>
    <cellStyle name="Normal 9 3 3 7 5" xfId="48650" xr:uid="{00000000-0005-0000-0000-000029BE0000}"/>
    <cellStyle name="Normal 9 3 3 8" xfId="26232" xr:uid="{00000000-0005-0000-0000-0000C5610000}"/>
    <cellStyle name="Normal 9 3 3 8 2" xfId="48654" xr:uid="{00000000-0005-0000-0000-00002DBE0000}"/>
    <cellStyle name="Normal 9 3 3 9" xfId="26233" xr:uid="{00000000-0005-0000-0000-0000C6610000}"/>
    <cellStyle name="Normal 9 3 3 9 2" xfId="48655" xr:uid="{00000000-0005-0000-0000-00002EBE0000}"/>
    <cellStyle name="Normal 9 3 4" xfId="4254" xr:uid="{00000000-0005-0000-0000-0000C7610000}"/>
    <cellStyle name="Normal 9 3 4 2" xfId="4255" xr:uid="{00000000-0005-0000-0000-0000C8610000}"/>
    <cellStyle name="Normal 9 3 4 2 2" xfId="7620" xr:uid="{00000000-0005-0000-0000-0000C9610000}"/>
    <cellStyle name="Normal 9 3 4 2 2 2" xfId="26234" xr:uid="{00000000-0005-0000-0000-0000CA610000}"/>
    <cellStyle name="Normal 9 3 4 2 2 2 2" xfId="48656" xr:uid="{00000000-0005-0000-0000-00002FBE0000}"/>
    <cellStyle name="Normal 9 3 4 2 2 3" xfId="26235" xr:uid="{00000000-0005-0000-0000-0000CB610000}"/>
    <cellStyle name="Normal 9 3 4 2 2 3 2" xfId="48657" xr:uid="{00000000-0005-0000-0000-000030BE0000}"/>
    <cellStyle name="Normal 9 3 4 2 2 4" xfId="26236" xr:uid="{00000000-0005-0000-0000-0000CC610000}"/>
    <cellStyle name="Normal 9 3 4 2 2 4 2" xfId="48658" xr:uid="{00000000-0005-0000-0000-000031BE0000}"/>
    <cellStyle name="Normal 9 3 4 2 3" xfId="26237" xr:uid="{00000000-0005-0000-0000-0000CD610000}"/>
    <cellStyle name="Normal 9 3 4 2 3 2" xfId="26238" xr:uid="{00000000-0005-0000-0000-0000CE610000}"/>
    <cellStyle name="Normal 9 3 4 2 3 2 2" xfId="48660" xr:uid="{00000000-0005-0000-0000-000033BE0000}"/>
    <cellStyle name="Normal 9 3 4 2 3 3" xfId="26239" xr:uid="{00000000-0005-0000-0000-0000CF610000}"/>
    <cellStyle name="Normal 9 3 4 2 3 3 2" xfId="48661" xr:uid="{00000000-0005-0000-0000-000034BE0000}"/>
    <cellStyle name="Normal 9 3 4 2 3 4" xfId="26240" xr:uid="{00000000-0005-0000-0000-0000D0610000}"/>
    <cellStyle name="Normal 9 3 4 2 3 4 2" xfId="48662" xr:uid="{00000000-0005-0000-0000-000035BE0000}"/>
    <cellStyle name="Normal 9 3 4 2 3 5" xfId="48659" xr:uid="{00000000-0005-0000-0000-000032BE0000}"/>
    <cellStyle name="Normal 9 3 4 2 4" xfId="26241" xr:uid="{00000000-0005-0000-0000-0000D1610000}"/>
    <cellStyle name="Normal 9 3 4 2 4 2" xfId="48663" xr:uid="{00000000-0005-0000-0000-000036BE0000}"/>
    <cellStyle name="Normal 9 3 4 2 5" xfId="26242" xr:uid="{00000000-0005-0000-0000-0000D2610000}"/>
    <cellStyle name="Normal 9 3 4 2 5 2" xfId="48664" xr:uid="{00000000-0005-0000-0000-000037BE0000}"/>
    <cellStyle name="Normal 9 3 4 2 6" xfId="26243" xr:uid="{00000000-0005-0000-0000-0000D3610000}"/>
    <cellStyle name="Normal 9 3 4 2 6 2" xfId="48665" xr:uid="{00000000-0005-0000-0000-000038BE0000}"/>
    <cellStyle name="Normal 9 3 4 3" xfId="7619" xr:uid="{00000000-0005-0000-0000-0000D4610000}"/>
    <cellStyle name="Normal 9 3 4 3 2" xfId="26244" xr:uid="{00000000-0005-0000-0000-0000D5610000}"/>
    <cellStyle name="Normal 9 3 4 3 2 2" xfId="48666" xr:uid="{00000000-0005-0000-0000-000039BE0000}"/>
    <cellStyle name="Normal 9 3 4 3 3" xfId="26245" xr:uid="{00000000-0005-0000-0000-0000D6610000}"/>
    <cellStyle name="Normal 9 3 4 3 3 2" xfId="48667" xr:uid="{00000000-0005-0000-0000-00003ABE0000}"/>
    <cellStyle name="Normal 9 3 4 3 4" xfId="26246" xr:uid="{00000000-0005-0000-0000-0000D7610000}"/>
    <cellStyle name="Normal 9 3 4 3 4 2" xfId="48668" xr:uid="{00000000-0005-0000-0000-00003BBE0000}"/>
    <cellStyle name="Normal 9 3 4 4" xfId="26247" xr:uid="{00000000-0005-0000-0000-0000D8610000}"/>
    <cellStyle name="Normal 9 3 4 4 2" xfId="26248" xr:uid="{00000000-0005-0000-0000-0000D9610000}"/>
    <cellStyle name="Normal 9 3 4 4 2 2" xfId="48670" xr:uid="{00000000-0005-0000-0000-00003DBE0000}"/>
    <cellStyle name="Normal 9 3 4 4 3" xfId="26249" xr:uid="{00000000-0005-0000-0000-0000DA610000}"/>
    <cellStyle name="Normal 9 3 4 4 3 2" xfId="48671" xr:uid="{00000000-0005-0000-0000-00003EBE0000}"/>
    <cellStyle name="Normal 9 3 4 4 4" xfId="26250" xr:uid="{00000000-0005-0000-0000-0000DB610000}"/>
    <cellStyle name="Normal 9 3 4 4 4 2" xfId="48672" xr:uid="{00000000-0005-0000-0000-00003FBE0000}"/>
    <cellStyle name="Normal 9 3 4 4 5" xfId="48669" xr:uid="{00000000-0005-0000-0000-00003CBE0000}"/>
    <cellStyle name="Normal 9 3 4 5" xfId="26251" xr:uid="{00000000-0005-0000-0000-0000DC610000}"/>
    <cellStyle name="Normal 9 3 4 5 2" xfId="48673" xr:uid="{00000000-0005-0000-0000-000040BE0000}"/>
    <cellStyle name="Normal 9 3 4 6" xfId="26252" xr:uid="{00000000-0005-0000-0000-0000DD610000}"/>
    <cellStyle name="Normal 9 3 4 6 2" xfId="48674" xr:uid="{00000000-0005-0000-0000-000041BE0000}"/>
    <cellStyle name="Normal 9 3 4 7" xfId="26253" xr:uid="{00000000-0005-0000-0000-0000DE610000}"/>
    <cellStyle name="Normal 9 3 4 7 2" xfId="48675" xr:uid="{00000000-0005-0000-0000-000042BE0000}"/>
    <cellStyle name="Normal 9 3 5" xfId="4256" xr:uid="{00000000-0005-0000-0000-0000DF610000}"/>
    <cellStyle name="Normal 9 3 5 2" xfId="4257" xr:uid="{00000000-0005-0000-0000-0000E0610000}"/>
    <cellStyle name="Normal 9 3 5 2 2" xfId="7622" xr:uid="{00000000-0005-0000-0000-0000E1610000}"/>
    <cellStyle name="Normal 9 3 5 2 2 2" xfId="26254" xr:uid="{00000000-0005-0000-0000-0000E2610000}"/>
    <cellStyle name="Normal 9 3 5 2 2 2 2" xfId="48676" xr:uid="{00000000-0005-0000-0000-000043BE0000}"/>
    <cellStyle name="Normal 9 3 5 2 2 3" xfId="26255" xr:uid="{00000000-0005-0000-0000-0000E3610000}"/>
    <cellStyle name="Normal 9 3 5 2 2 3 2" xfId="48677" xr:uid="{00000000-0005-0000-0000-000044BE0000}"/>
    <cellStyle name="Normal 9 3 5 2 2 4" xfId="26256" xr:uid="{00000000-0005-0000-0000-0000E4610000}"/>
    <cellStyle name="Normal 9 3 5 2 2 4 2" xfId="48678" xr:uid="{00000000-0005-0000-0000-000045BE0000}"/>
    <cellStyle name="Normal 9 3 5 2 3" xfId="26257" xr:uid="{00000000-0005-0000-0000-0000E5610000}"/>
    <cellStyle name="Normal 9 3 5 2 3 2" xfId="26258" xr:uid="{00000000-0005-0000-0000-0000E6610000}"/>
    <cellStyle name="Normal 9 3 5 2 3 2 2" xfId="48680" xr:uid="{00000000-0005-0000-0000-000047BE0000}"/>
    <cellStyle name="Normal 9 3 5 2 3 3" xfId="26259" xr:uid="{00000000-0005-0000-0000-0000E7610000}"/>
    <cellStyle name="Normal 9 3 5 2 3 3 2" xfId="48681" xr:uid="{00000000-0005-0000-0000-000048BE0000}"/>
    <cellStyle name="Normal 9 3 5 2 3 4" xfId="26260" xr:uid="{00000000-0005-0000-0000-0000E8610000}"/>
    <cellStyle name="Normal 9 3 5 2 3 4 2" xfId="48682" xr:uid="{00000000-0005-0000-0000-000049BE0000}"/>
    <cellStyle name="Normal 9 3 5 2 3 5" xfId="48679" xr:uid="{00000000-0005-0000-0000-000046BE0000}"/>
    <cellStyle name="Normal 9 3 5 2 4" xfId="26261" xr:uid="{00000000-0005-0000-0000-0000E9610000}"/>
    <cellStyle name="Normal 9 3 5 2 4 2" xfId="48683" xr:uid="{00000000-0005-0000-0000-00004ABE0000}"/>
    <cellStyle name="Normal 9 3 5 2 5" xfId="26262" xr:uid="{00000000-0005-0000-0000-0000EA610000}"/>
    <cellStyle name="Normal 9 3 5 2 5 2" xfId="48684" xr:uid="{00000000-0005-0000-0000-00004BBE0000}"/>
    <cellStyle name="Normal 9 3 5 2 6" xfId="26263" xr:uid="{00000000-0005-0000-0000-0000EB610000}"/>
    <cellStyle name="Normal 9 3 5 2 6 2" xfId="48685" xr:uid="{00000000-0005-0000-0000-00004CBE0000}"/>
    <cellStyle name="Normal 9 3 5 3" xfId="7621" xr:uid="{00000000-0005-0000-0000-0000EC610000}"/>
    <cellStyle name="Normal 9 3 5 3 2" xfId="26264" xr:uid="{00000000-0005-0000-0000-0000ED610000}"/>
    <cellStyle name="Normal 9 3 5 3 2 2" xfId="48686" xr:uid="{00000000-0005-0000-0000-00004DBE0000}"/>
    <cellStyle name="Normal 9 3 5 3 3" xfId="26265" xr:uid="{00000000-0005-0000-0000-0000EE610000}"/>
    <cellStyle name="Normal 9 3 5 3 3 2" xfId="48687" xr:uid="{00000000-0005-0000-0000-00004EBE0000}"/>
    <cellStyle name="Normal 9 3 5 3 4" xfId="26266" xr:uid="{00000000-0005-0000-0000-0000EF610000}"/>
    <cellStyle name="Normal 9 3 5 3 4 2" xfId="48688" xr:uid="{00000000-0005-0000-0000-00004FBE0000}"/>
    <cellStyle name="Normal 9 3 5 4" xfId="26267" xr:uid="{00000000-0005-0000-0000-0000F0610000}"/>
    <cellStyle name="Normal 9 3 5 4 2" xfId="26268" xr:uid="{00000000-0005-0000-0000-0000F1610000}"/>
    <cellStyle name="Normal 9 3 5 4 2 2" xfId="48690" xr:uid="{00000000-0005-0000-0000-000051BE0000}"/>
    <cellStyle name="Normal 9 3 5 4 3" xfId="26269" xr:uid="{00000000-0005-0000-0000-0000F2610000}"/>
    <cellStyle name="Normal 9 3 5 4 3 2" xfId="48691" xr:uid="{00000000-0005-0000-0000-000052BE0000}"/>
    <cellStyle name="Normal 9 3 5 4 4" xfId="26270" xr:uid="{00000000-0005-0000-0000-0000F3610000}"/>
    <cellStyle name="Normal 9 3 5 4 4 2" xfId="48692" xr:uid="{00000000-0005-0000-0000-000053BE0000}"/>
    <cellStyle name="Normal 9 3 5 4 5" xfId="48689" xr:uid="{00000000-0005-0000-0000-000050BE0000}"/>
    <cellStyle name="Normal 9 3 5 5" xfId="26271" xr:uid="{00000000-0005-0000-0000-0000F4610000}"/>
    <cellStyle name="Normal 9 3 5 5 2" xfId="48693" xr:uid="{00000000-0005-0000-0000-000054BE0000}"/>
    <cellStyle name="Normal 9 3 5 6" xfId="26272" xr:uid="{00000000-0005-0000-0000-0000F5610000}"/>
    <cellStyle name="Normal 9 3 5 6 2" xfId="48694" xr:uid="{00000000-0005-0000-0000-000055BE0000}"/>
    <cellStyle name="Normal 9 3 5 7" xfId="26273" xr:uid="{00000000-0005-0000-0000-0000F6610000}"/>
    <cellStyle name="Normal 9 3 5 7 2" xfId="48695" xr:uid="{00000000-0005-0000-0000-000056BE0000}"/>
    <cellStyle name="Normal 9 3 6" xfId="4258" xr:uid="{00000000-0005-0000-0000-0000F7610000}"/>
    <cellStyle name="Normal 9 3 6 2" xfId="4259" xr:uid="{00000000-0005-0000-0000-0000F8610000}"/>
    <cellStyle name="Normal 9 3 6 2 2" xfId="7624" xr:uid="{00000000-0005-0000-0000-0000F9610000}"/>
    <cellStyle name="Normal 9 3 6 2 2 2" xfId="26274" xr:uid="{00000000-0005-0000-0000-0000FA610000}"/>
    <cellStyle name="Normal 9 3 6 2 2 2 2" xfId="48696" xr:uid="{00000000-0005-0000-0000-000057BE0000}"/>
    <cellStyle name="Normal 9 3 6 2 2 3" xfId="26275" xr:uid="{00000000-0005-0000-0000-0000FB610000}"/>
    <cellStyle name="Normal 9 3 6 2 2 3 2" xfId="48697" xr:uid="{00000000-0005-0000-0000-000058BE0000}"/>
    <cellStyle name="Normal 9 3 6 2 2 4" xfId="26276" xr:uid="{00000000-0005-0000-0000-0000FC610000}"/>
    <cellStyle name="Normal 9 3 6 2 2 4 2" xfId="48698" xr:uid="{00000000-0005-0000-0000-000059BE0000}"/>
    <cellStyle name="Normal 9 3 6 2 3" xfId="26277" xr:uid="{00000000-0005-0000-0000-0000FD610000}"/>
    <cellStyle name="Normal 9 3 6 2 3 2" xfId="48699" xr:uid="{00000000-0005-0000-0000-00005ABE0000}"/>
    <cellStyle name="Normal 9 3 6 2 4" xfId="26278" xr:uid="{00000000-0005-0000-0000-0000FE610000}"/>
    <cellStyle name="Normal 9 3 6 2 4 2" xfId="48700" xr:uid="{00000000-0005-0000-0000-00005BBE0000}"/>
    <cellStyle name="Normal 9 3 6 2 5" xfId="26279" xr:uid="{00000000-0005-0000-0000-0000FF610000}"/>
    <cellStyle name="Normal 9 3 6 2 5 2" xfId="48701" xr:uid="{00000000-0005-0000-0000-00005CBE0000}"/>
    <cellStyle name="Normal 9 3 6 3" xfId="7623" xr:uid="{00000000-0005-0000-0000-000000620000}"/>
    <cellStyle name="Normal 9 3 6 3 2" xfId="26280" xr:uid="{00000000-0005-0000-0000-000001620000}"/>
    <cellStyle name="Normal 9 3 6 3 2 2" xfId="48702" xr:uid="{00000000-0005-0000-0000-00005DBE0000}"/>
    <cellStyle name="Normal 9 3 6 3 3" xfId="26281" xr:uid="{00000000-0005-0000-0000-000002620000}"/>
    <cellStyle name="Normal 9 3 6 3 3 2" xfId="48703" xr:uid="{00000000-0005-0000-0000-00005EBE0000}"/>
    <cellStyle name="Normal 9 3 6 3 4" xfId="26282" xr:uid="{00000000-0005-0000-0000-000003620000}"/>
    <cellStyle name="Normal 9 3 6 3 4 2" xfId="48704" xr:uid="{00000000-0005-0000-0000-00005FBE0000}"/>
    <cellStyle name="Normal 9 3 6 4" xfId="26283" xr:uid="{00000000-0005-0000-0000-000004620000}"/>
    <cellStyle name="Normal 9 3 6 4 2" xfId="26284" xr:uid="{00000000-0005-0000-0000-000005620000}"/>
    <cellStyle name="Normal 9 3 6 4 2 2" xfId="48706" xr:uid="{00000000-0005-0000-0000-000061BE0000}"/>
    <cellStyle name="Normal 9 3 6 4 3" xfId="26285" xr:uid="{00000000-0005-0000-0000-000006620000}"/>
    <cellStyle name="Normal 9 3 6 4 3 2" xfId="48707" xr:uid="{00000000-0005-0000-0000-000062BE0000}"/>
    <cellStyle name="Normal 9 3 6 4 4" xfId="26286" xr:uid="{00000000-0005-0000-0000-000007620000}"/>
    <cellStyle name="Normal 9 3 6 4 4 2" xfId="48708" xr:uid="{00000000-0005-0000-0000-000063BE0000}"/>
    <cellStyle name="Normal 9 3 6 4 5" xfId="48705" xr:uid="{00000000-0005-0000-0000-000060BE0000}"/>
    <cellStyle name="Normal 9 3 6 5" xfId="26287" xr:uid="{00000000-0005-0000-0000-000008620000}"/>
    <cellStyle name="Normal 9 3 6 5 2" xfId="48709" xr:uid="{00000000-0005-0000-0000-000064BE0000}"/>
    <cellStyle name="Normal 9 3 6 6" xfId="26288" xr:uid="{00000000-0005-0000-0000-000009620000}"/>
    <cellStyle name="Normal 9 3 6 6 2" xfId="48710" xr:uid="{00000000-0005-0000-0000-000065BE0000}"/>
    <cellStyle name="Normal 9 3 6 7" xfId="26289" xr:uid="{00000000-0005-0000-0000-00000A620000}"/>
    <cellStyle name="Normal 9 3 6 7 2" xfId="48711" xr:uid="{00000000-0005-0000-0000-000066BE0000}"/>
    <cellStyle name="Normal 9 3 7" xfId="4260" xr:uid="{00000000-0005-0000-0000-00000B620000}"/>
    <cellStyle name="Normal 9 3 7 2" xfId="4261" xr:uid="{00000000-0005-0000-0000-00000C620000}"/>
    <cellStyle name="Normal 9 3 7 2 2" xfId="7626" xr:uid="{00000000-0005-0000-0000-00000D620000}"/>
    <cellStyle name="Normal 9 3 7 2 2 2" xfId="26290" xr:uid="{00000000-0005-0000-0000-00000E620000}"/>
    <cellStyle name="Normal 9 3 7 2 2 2 2" xfId="48712" xr:uid="{00000000-0005-0000-0000-000067BE0000}"/>
    <cellStyle name="Normal 9 3 7 2 2 3" xfId="26291" xr:uid="{00000000-0005-0000-0000-00000F620000}"/>
    <cellStyle name="Normal 9 3 7 2 2 3 2" xfId="48713" xr:uid="{00000000-0005-0000-0000-000068BE0000}"/>
    <cellStyle name="Normal 9 3 7 2 2 4" xfId="26292" xr:uid="{00000000-0005-0000-0000-000010620000}"/>
    <cellStyle name="Normal 9 3 7 2 2 4 2" xfId="48714" xr:uid="{00000000-0005-0000-0000-000069BE0000}"/>
    <cellStyle name="Normal 9 3 7 2 3" xfId="26293" xr:uid="{00000000-0005-0000-0000-000011620000}"/>
    <cellStyle name="Normal 9 3 7 2 3 2" xfId="48715" xr:uid="{00000000-0005-0000-0000-00006ABE0000}"/>
    <cellStyle name="Normal 9 3 7 2 4" xfId="26294" xr:uid="{00000000-0005-0000-0000-000012620000}"/>
    <cellStyle name="Normal 9 3 7 2 4 2" xfId="48716" xr:uid="{00000000-0005-0000-0000-00006BBE0000}"/>
    <cellStyle name="Normal 9 3 7 2 5" xfId="26295" xr:uid="{00000000-0005-0000-0000-000013620000}"/>
    <cellStyle name="Normal 9 3 7 2 5 2" xfId="48717" xr:uid="{00000000-0005-0000-0000-00006CBE0000}"/>
    <cellStyle name="Normal 9 3 7 3" xfId="7625" xr:uid="{00000000-0005-0000-0000-000014620000}"/>
    <cellStyle name="Normal 9 3 7 3 2" xfId="26296" xr:uid="{00000000-0005-0000-0000-000015620000}"/>
    <cellStyle name="Normal 9 3 7 3 2 2" xfId="48718" xr:uid="{00000000-0005-0000-0000-00006DBE0000}"/>
    <cellStyle name="Normal 9 3 7 3 3" xfId="26297" xr:uid="{00000000-0005-0000-0000-000016620000}"/>
    <cellStyle name="Normal 9 3 7 3 3 2" xfId="48719" xr:uid="{00000000-0005-0000-0000-00006EBE0000}"/>
    <cellStyle name="Normal 9 3 7 3 4" xfId="26298" xr:uid="{00000000-0005-0000-0000-000017620000}"/>
    <cellStyle name="Normal 9 3 7 3 4 2" xfId="48720" xr:uid="{00000000-0005-0000-0000-00006FBE0000}"/>
    <cellStyle name="Normal 9 3 7 4" xfId="26299" xr:uid="{00000000-0005-0000-0000-000018620000}"/>
    <cellStyle name="Normal 9 3 7 4 2" xfId="48721" xr:uid="{00000000-0005-0000-0000-000070BE0000}"/>
    <cellStyle name="Normal 9 3 7 5" xfId="26300" xr:uid="{00000000-0005-0000-0000-000019620000}"/>
    <cellStyle name="Normal 9 3 7 5 2" xfId="48722" xr:uid="{00000000-0005-0000-0000-000071BE0000}"/>
    <cellStyle name="Normal 9 3 7 6" xfId="26301" xr:uid="{00000000-0005-0000-0000-00001A620000}"/>
    <cellStyle name="Normal 9 3 7 6 2" xfId="48723" xr:uid="{00000000-0005-0000-0000-000072BE0000}"/>
    <cellStyle name="Normal 9 3 8" xfId="4262" xr:uid="{00000000-0005-0000-0000-00001B620000}"/>
    <cellStyle name="Normal 9 3 8 2" xfId="7627" xr:uid="{00000000-0005-0000-0000-00001C620000}"/>
    <cellStyle name="Normal 9 3 8 2 2" xfId="26302" xr:uid="{00000000-0005-0000-0000-00001D620000}"/>
    <cellStyle name="Normal 9 3 8 2 2 2" xfId="48724" xr:uid="{00000000-0005-0000-0000-000073BE0000}"/>
    <cellStyle name="Normal 9 3 8 2 3" xfId="26303" xr:uid="{00000000-0005-0000-0000-00001E620000}"/>
    <cellStyle name="Normal 9 3 8 2 3 2" xfId="48725" xr:uid="{00000000-0005-0000-0000-000074BE0000}"/>
    <cellStyle name="Normal 9 3 8 2 4" xfId="26304" xr:uid="{00000000-0005-0000-0000-00001F620000}"/>
    <cellStyle name="Normal 9 3 8 2 4 2" xfId="48726" xr:uid="{00000000-0005-0000-0000-000075BE0000}"/>
    <cellStyle name="Normal 9 3 8 3" xfId="26305" xr:uid="{00000000-0005-0000-0000-000020620000}"/>
    <cellStyle name="Normal 9 3 8 3 2" xfId="48727" xr:uid="{00000000-0005-0000-0000-000076BE0000}"/>
    <cellStyle name="Normal 9 3 8 4" xfId="26306" xr:uid="{00000000-0005-0000-0000-000021620000}"/>
    <cellStyle name="Normal 9 3 8 4 2" xfId="48728" xr:uid="{00000000-0005-0000-0000-000077BE0000}"/>
    <cellStyle name="Normal 9 3 8 5" xfId="26307" xr:uid="{00000000-0005-0000-0000-000022620000}"/>
    <cellStyle name="Normal 9 3 8 5 2" xfId="48729" xr:uid="{00000000-0005-0000-0000-000078BE0000}"/>
    <cellStyle name="Normal 9 3 9" xfId="4263" xr:uid="{00000000-0005-0000-0000-000023620000}"/>
    <cellStyle name="Normal 9 3 9 2" xfId="7628" xr:uid="{00000000-0005-0000-0000-000024620000}"/>
    <cellStyle name="Normal 9 3 9 2 2" xfId="26308" xr:uid="{00000000-0005-0000-0000-000025620000}"/>
    <cellStyle name="Normal 9 3 9 2 2 2" xfId="48730" xr:uid="{00000000-0005-0000-0000-000079BE0000}"/>
    <cellStyle name="Normal 9 3 9 2 3" xfId="26309" xr:uid="{00000000-0005-0000-0000-000026620000}"/>
    <cellStyle name="Normal 9 3 9 2 3 2" xfId="48731" xr:uid="{00000000-0005-0000-0000-00007ABE0000}"/>
    <cellStyle name="Normal 9 3 9 2 4" xfId="26310" xr:uid="{00000000-0005-0000-0000-000027620000}"/>
    <cellStyle name="Normal 9 3 9 2 4 2" xfId="48732" xr:uid="{00000000-0005-0000-0000-00007BBE0000}"/>
    <cellStyle name="Normal 9 3 9 3" xfId="26311" xr:uid="{00000000-0005-0000-0000-000028620000}"/>
    <cellStyle name="Normal 9 3 9 3 2" xfId="48733" xr:uid="{00000000-0005-0000-0000-00007CBE0000}"/>
    <cellStyle name="Normal 9 3 9 4" xfId="26312" xr:uid="{00000000-0005-0000-0000-000029620000}"/>
    <cellStyle name="Normal 9 3 9 4 2" xfId="48734" xr:uid="{00000000-0005-0000-0000-00007DBE0000}"/>
    <cellStyle name="Normal 9 3 9 5" xfId="26313" xr:uid="{00000000-0005-0000-0000-00002A620000}"/>
    <cellStyle name="Normal 9 3 9 5 2" xfId="48735" xr:uid="{00000000-0005-0000-0000-00007EBE0000}"/>
    <cellStyle name="Normal 9 4" xfId="4264" xr:uid="{00000000-0005-0000-0000-00002B620000}"/>
    <cellStyle name="Normal 9 4 10" xfId="7629" xr:uid="{00000000-0005-0000-0000-00002C620000}"/>
    <cellStyle name="Normal 9 4 10 2" xfId="26314" xr:uid="{00000000-0005-0000-0000-00002D620000}"/>
    <cellStyle name="Normal 9 4 10 2 2" xfId="48736" xr:uid="{00000000-0005-0000-0000-00007FBE0000}"/>
    <cellStyle name="Normal 9 4 10 3" xfId="26315" xr:uid="{00000000-0005-0000-0000-00002E620000}"/>
    <cellStyle name="Normal 9 4 10 3 2" xfId="48737" xr:uid="{00000000-0005-0000-0000-000080BE0000}"/>
    <cellStyle name="Normal 9 4 10 4" xfId="26316" xr:uid="{00000000-0005-0000-0000-00002F620000}"/>
    <cellStyle name="Normal 9 4 10 4 2" xfId="48738" xr:uid="{00000000-0005-0000-0000-000081BE0000}"/>
    <cellStyle name="Normal 9 4 11" xfId="26317" xr:uid="{00000000-0005-0000-0000-000030620000}"/>
    <cellStyle name="Normal 9 4 11 2" xfId="26318" xr:uid="{00000000-0005-0000-0000-000031620000}"/>
    <cellStyle name="Normal 9 4 11 2 2" xfId="48740" xr:uid="{00000000-0005-0000-0000-000083BE0000}"/>
    <cellStyle name="Normal 9 4 11 3" xfId="26319" xr:uid="{00000000-0005-0000-0000-000032620000}"/>
    <cellStyle name="Normal 9 4 11 3 2" xfId="48741" xr:uid="{00000000-0005-0000-0000-000084BE0000}"/>
    <cellStyle name="Normal 9 4 11 4" xfId="26320" xr:uid="{00000000-0005-0000-0000-000033620000}"/>
    <cellStyle name="Normal 9 4 11 4 2" xfId="48742" xr:uid="{00000000-0005-0000-0000-000085BE0000}"/>
    <cellStyle name="Normal 9 4 11 5" xfId="48739" xr:uid="{00000000-0005-0000-0000-000082BE0000}"/>
    <cellStyle name="Normal 9 4 12" xfId="26321" xr:uid="{00000000-0005-0000-0000-000034620000}"/>
    <cellStyle name="Normal 9 4 12 2" xfId="48743" xr:uid="{00000000-0005-0000-0000-000086BE0000}"/>
    <cellStyle name="Normal 9 4 13" xfId="26322" xr:uid="{00000000-0005-0000-0000-000035620000}"/>
    <cellStyle name="Normal 9 4 13 2" xfId="48744" xr:uid="{00000000-0005-0000-0000-000087BE0000}"/>
    <cellStyle name="Normal 9 4 14" xfId="26323" xr:uid="{00000000-0005-0000-0000-000036620000}"/>
    <cellStyle name="Normal 9 4 14 2" xfId="48745" xr:uid="{00000000-0005-0000-0000-000088BE0000}"/>
    <cellStyle name="Normal 9 4 2" xfId="4265" xr:uid="{00000000-0005-0000-0000-000037620000}"/>
    <cellStyle name="Normal 9 4 2 10" xfId="26324" xr:uid="{00000000-0005-0000-0000-000038620000}"/>
    <cellStyle name="Normal 9 4 2 10 2" xfId="26325" xr:uid="{00000000-0005-0000-0000-000039620000}"/>
    <cellStyle name="Normal 9 4 2 10 2 2" xfId="48747" xr:uid="{00000000-0005-0000-0000-00008ABE0000}"/>
    <cellStyle name="Normal 9 4 2 10 3" xfId="26326" xr:uid="{00000000-0005-0000-0000-00003A620000}"/>
    <cellStyle name="Normal 9 4 2 10 3 2" xfId="48748" xr:uid="{00000000-0005-0000-0000-00008BBE0000}"/>
    <cellStyle name="Normal 9 4 2 10 4" xfId="26327" xr:uid="{00000000-0005-0000-0000-00003B620000}"/>
    <cellStyle name="Normal 9 4 2 10 4 2" xfId="48749" xr:uid="{00000000-0005-0000-0000-00008CBE0000}"/>
    <cellStyle name="Normal 9 4 2 10 5" xfId="48746" xr:uid="{00000000-0005-0000-0000-000089BE0000}"/>
    <cellStyle name="Normal 9 4 2 11" xfId="26328" xr:uid="{00000000-0005-0000-0000-00003C620000}"/>
    <cellStyle name="Normal 9 4 2 11 2" xfId="48750" xr:uid="{00000000-0005-0000-0000-00008DBE0000}"/>
    <cellStyle name="Normal 9 4 2 12" xfId="26329" xr:uid="{00000000-0005-0000-0000-00003D620000}"/>
    <cellStyle name="Normal 9 4 2 12 2" xfId="48751" xr:uid="{00000000-0005-0000-0000-00008EBE0000}"/>
    <cellStyle name="Normal 9 4 2 13" xfId="26330" xr:uid="{00000000-0005-0000-0000-00003E620000}"/>
    <cellStyle name="Normal 9 4 2 13 2" xfId="48752" xr:uid="{00000000-0005-0000-0000-00008FBE0000}"/>
    <cellStyle name="Normal 9 4 2 2" xfId="4266" xr:uid="{00000000-0005-0000-0000-00003F620000}"/>
    <cellStyle name="Normal 9 4 2 2 10" xfId="26331" xr:uid="{00000000-0005-0000-0000-000040620000}"/>
    <cellStyle name="Normal 9 4 2 2 10 2" xfId="48753" xr:uid="{00000000-0005-0000-0000-000090BE0000}"/>
    <cellStyle name="Normal 9 4 2 2 2" xfId="4267" xr:uid="{00000000-0005-0000-0000-000041620000}"/>
    <cellStyle name="Normal 9 4 2 2 2 2" xfId="4268" xr:uid="{00000000-0005-0000-0000-000042620000}"/>
    <cellStyle name="Normal 9 4 2 2 2 2 2" xfId="7633" xr:uid="{00000000-0005-0000-0000-000043620000}"/>
    <cellStyle name="Normal 9 4 2 2 2 2 2 2" xfId="26332" xr:uid="{00000000-0005-0000-0000-000044620000}"/>
    <cellStyle name="Normal 9 4 2 2 2 2 2 2 2" xfId="48754" xr:uid="{00000000-0005-0000-0000-000091BE0000}"/>
    <cellStyle name="Normal 9 4 2 2 2 2 2 3" xfId="26333" xr:uid="{00000000-0005-0000-0000-000045620000}"/>
    <cellStyle name="Normal 9 4 2 2 2 2 2 3 2" xfId="48755" xr:uid="{00000000-0005-0000-0000-000092BE0000}"/>
    <cellStyle name="Normal 9 4 2 2 2 2 2 4" xfId="26334" xr:uid="{00000000-0005-0000-0000-000046620000}"/>
    <cellStyle name="Normal 9 4 2 2 2 2 2 4 2" xfId="48756" xr:uid="{00000000-0005-0000-0000-000093BE0000}"/>
    <cellStyle name="Normal 9 4 2 2 2 2 3" xfId="26335" xr:uid="{00000000-0005-0000-0000-000047620000}"/>
    <cellStyle name="Normal 9 4 2 2 2 2 3 2" xfId="48757" xr:uid="{00000000-0005-0000-0000-000094BE0000}"/>
    <cellStyle name="Normal 9 4 2 2 2 2 4" xfId="26336" xr:uid="{00000000-0005-0000-0000-000048620000}"/>
    <cellStyle name="Normal 9 4 2 2 2 2 4 2" xfId="48758" xr:uid="{00000000-0005-0000-0000-000095BE0000}"/>
    <cellStyle name="Normal 9 4 2 2 2 2 5" xfId="26337" xr:uid="{00000000-0005-0000-0000-000049620000}"/>
    <cellStyle name="Normal 9 4 2 2 2 2 5 2" xfId="48759" xr:uid="{00000000-0005-0000-0000-000096BE0000}"/>
    <cellStyle name="Normal 9 4 2 2 2 3" xfId="7632" xr:uid="{00000000-0005-0000-0000-00004A620000}"/>
    <cellStyle name="Normal 9 4 2 2 2 3 2" xfId="26338" xr:uid="{00000000-0005-0000-0000-00004B620000}"/>
    <cellStyle name="Normal 9 4 2 2 2 3 2 2" xfId="48760" xr:uid="{00000000-0005-0000-0000-000097BE0000}"/>
    <cellStyle name="Normal 9 4 2 2 2 3 3" xfId="26339" xr:uid="{00000000-0005-0000-0000-00004C620000}"/>
    <cellStyle name="Normal 9 4 2 2 2 3 3 2" xfId="48761" xr:uid="{00000000-0005-0000-0000-000098BE0000}"/>
    <cellStyle name="Normal 9 4 2 2 2 3 4" xfId="26340" xr:uid="{00000000-0005-0000-0000-00004D620000}"/>
    <cellStyle name="Normal 9 4 2 2 2 3 4 2" xfId="48762" xr:uid="{00000000-0005-0000-0000-000099BE0000}"/>
    <cellStyle name="Normal 9 4 2 2 2 4" xfId="26341" xr:uid="{00000000-0005-0000-0000-00004E620000}"/>
    <cellStyle name="Normal 9 4 2 2 2 4 2" xfId="26342" xr:uid="{00000000-0005-0000-0000-00004F620000}"/>
    <cellStyle name="Normal 9 4 2 2 2 4 2 2" xfId="48764" xr:uid="{00000000-0005-0000-0000-00009BBE0000}"/>
    <cellStyle name="Normal 9 4 2 2 2 4 3" xfId="26343" xr:uid="{00000000-0005-0000-0000-000050620000}"/>
    <cellStyle name="Normal 9 4 2 2 2 4 3 2" xfId="48765" xr:uid="{00000000-0005-0000-0000-00009CBE0000}"/>
    <cellStyle name="Normal 9 4 2 2 2 4 4" xfId="26344" xr:uid="{00000000-0005-0000-0000-000051620000}"/>
    <cellStyle name="Normal 9 4 2 2 2 4 4 2" xfId="48766" xr:uid="{00000000-0005-0000-0000-00009DBE0000}"/>
    <cellStyle name="Normal 9 4 2 2 2 4 5" xfId="48763" xr:uid="{00000000-0005-0000-0000-00009ABE0000}"/>
    <cellStyle name="Normal 9 4 2 2 2 5" xfId="26345" xr:uid="{00000000-0005-0000-0000-000052620000}"/>
    <cellStyle name="Normal 9 4 2 2 2 5 2" xfId="48767" xr:uid="{00000000-0005-0000-0000-00009EBE0000}"/>
    <cellStyle name="Normal 9 4 2 2 2 6" xfId="26346" xr:uid="{00000000-0005-0000-0000-000053620000}"/>
    <cellStyle name="Normal 9 4 2 2 2 6 2" xfId="48768" xr:uid="{00000000-0005-0000-0000-00009FBE0000}"/>
    <cellStyle name="Normal 9 4 2 2 2 7" xfId="26347" xr:uid="{00000000-0005-0000-0000-000054620000}"/>
    <cellStyle name="Normal 9 4 2 2 2 7 2" xfId="48769" xr:uid="{00000000-0005-0000-0000-0000A0BE0000}"/>
    <cellStyle name="Normal 9 4 2 2 3" xfId="4269" xr:uid="{00000000-0005-0000-0000-000055620000}"/>
    <cellStyle name="Normal 9 4 2 2 3 2" xfId="4270" xr:uid="{00000000-0005-0000-0000-000056620000}"/>
    <cellStyle name="Normal 9 4 2 2 3 2 2" xfId="7635" xr:uid="{00000000-0005-0000-0000-000057620000}"/>
    <cellStyle name="Normal 9 4 2 2 3 2 2 2" xfId="26348" xr:uid="{00000000-0005-0000-0000-000058620000}"/>
    <cellStyle name="Normal 9 4 2 2 3 2 2 2 2" xfId="48770" xr:uid="{00000000-0005-0000-0000-0000A1BE0000}"/>
    <cellStyle name="Normal 9 4 2 2 3 2 2 3" xfId="26349" xr:uid="{00000000-0005-0000-0000-000059620000}"/>
    <cellStyle name="Normal 9 4 2 2 3 2 2 3 2" xfId="48771" xr:uid="{00000000-0005-0000-0000-0000A2BE0000}"/>
    <cellStyle name="Normal 9 4 2 2 3 2 2 4" xfId="26350" xr:uid="{00000000-0005-0000-0000-00005A620000}"/>
    <cellStyle name="Normal 9 4 2 2 3 2 2 4 2" xfId="48772" xr:uid="{00000000-0005-0000-0000-0000A3BE0000}"/>
    <cellStyle name="Normal 9 4 2 2 3 2 3" xfId="26351" xr:uid="{00000000-0005-0000-0000-00005B620000}"/>
    <cellStyle name="Normal 9 4 2 2 3 2 3 2" xfId="48773" xr:uid="{00000000-0005-0000-0000-0000A4BE0000}"/>
    <cellStyle name="Normal 9 4 2 2 3 2 4" xfId="26352" xr:uid="{00000000-0005-0000-0000-00005C620000}"/>
    <cellStyle name="Normal 9 4 2 2 3 2 4 2" xfId="48774" xr:uid="{00000000-0005-0000-0000-0000A5BE0000}"/>
    <cellStyle name="Normal 9 4 2 2 3 2 5" xfId="26353" xr:uid="{00000000-0005-0000-0000-00005D620000}"/>
    <cellStyle name="Normal 9 4 2 2 3 2 5 2" xfId="48775" xr:uid="{00000000-0005-0000-0000-0000A6BE0000}"/>
    <cellStyle name="Normal 9 4 2 2 3 3" xfId="7634" xr:uid="{00000000-0005-0000-0000-00005E620000}"/>
    <cellStyle name="Normal 9 4 2 2 3 3 2" xfId="26354" xr:uid="{00000000-0005-0000-0000-00005F620000}"/>
    <cellStyle name="Normal 9 4 2 2 3 3 2 2" xfId="48776" xr:uid="{00000000-0005-0000-0000-0000A7BE0000}"/>
    <cellStyle name="Normal 9 4 2 2 3 3 3" xfId="26355" xr:uid="{00000000-0005-0000-0000-000060620000}"/>
    <cellStyle name="Normal 9 4 2 2 3 3 3 2" xfId="48777" xr:uid="{00000000-0005-0000-0000-0000A8BE0000}"/>
    <cellStyle name="Normal 9 4 2 2 3 3 4" xfId="26356" xr:uid="{00000000-0005-0000-0000-000061620000}"/>
    <cellStyle name="Normal 9 4 2 2 3 3 4 2" xfId="48778" xr:uid="{00000000-0005-0000-0000-0000A9BE0000}"/>
    <cellStyle name="Normal 9 4 2 2 3 4" xfId="26357" xr:uid="{00000000-0005-0000-0000-000062620000}"/>
    <cellStyle name="Normal 9 4 2 2 3 4 2" xfId="48779" xr:uid="{00000000-0005-0000-0000-0000AABE0000}"/>
    <cellStyle name="Normal 9 4 2 2 3 5" xfId="26358" xr:uid="{00000000-0005-0000-0000-000063620000}"/>
    <cellStyle name="Normal 9 4 2 2 3 5 2" xfId="48780" xr:uid="{00000000-0005-0000-0000-0000ABBE0000}"/>
    <cellStyle name="Normal 9 4 2 2 3 6" xfId="26359" xr:uid="{00000000-0005-0000-0000-000064620000}"/>
    <cellStyle name="Normal 9 4 2 2 3 6 2" xfId="48781" xr:uid="{00000000-0005-0000-0000-0000ACBE0000}"/>
    <cellStyle name="Normal 9 4 2 2 4" xfId="4271" xr:uid="{00000000-0005-0000-0000-000065620000}"/>
    <cellStyle name="Normal 9 4 2 2 4 2" xfId="7636" xr:uid="{00000000-0005-0000-0000-000066620000}"/>
    <cellStyle name="Normal 9 4 2 2 4 2 2" xfId="26360" xr:uid="{00000000-0005-0000-0000-000067620000}"/>
    <cellStyle name="Normal 9 4 2 2 4 2 2 2" xfId="48782" xr:uid="{00000000-0005-0000-0000-0000ADBE0000}"/>
    <cellStyle name="Normal 9 4 2 2 4 2 3" xfId="26361" xr:uid="{00000000-0005-0000-0000-000068620000}"/>
    <cellStyle name="Normal 9 4 2 2 4 2 3 2" xfId="48783" xr:uid="{00000000-0005-0000-0000-0000AEBE0000}"/>
    <cellStyle name="Normal 9 4 2 2 4 2 4" xfId="26362" xr:uid="{00000000-0005-0000-0000-000069620000}"/>
    <cellStyle name="Normal 9 4 2 2 4 2 4 2" xfId="48784" xr:uid="{00000000-0005-0000-0000-0000AFBE0000}"/>
    <cellStyle name="Normal 9 4 2 2 4 3" xfId="26363" xr:uid="{00000000-0005-0000-0000-00006A620000}"/>
    <cellStyle name="Normal 9 4 2 2 4 3 2" xfId="48785" xr:uid="{00000000-0005-0000-0000-0000B0BE0000}"/>
    <cellStyle name="Normal 9 4 2 2 4 4" xfId="26364" xr:uid="{00000000-0005-0000-0000-00006B620000}"/>
    <cellStyle name="Normal 9 4 2 2 4 4 2" xfId="48786" xr:uid="{00000000-0005-0000-0000-0000B1BE0000}"/>
    <cellStyle name="Normal 9 4 2 2 4 5" xfId="26365" xr:uid="{00000000-0005-0000-0000-00006C620000}"/>
    <cellStyle name="Normal 9 4 2 2 4 5 2" xfId="48787" xr:uid="{00000000-0005-0000-0000-0000B2BE0000}"/>
    <cellStyle name="Normal 9 4 2 2 5" xfId="4272" xr:uid="{00000000-0005-0000-0000-00006D620000}"/>
    <cellStyle name="Normal 9 4 2 2 5 2" xfId="7637" xr:uid="{00000000-0005-0000-0000-00006E620000}"/>
    <cellStyle name="Normal 9 4 2 2 5 2 2" xfId="26366" xr:uid="{00000000-0005-0000-0000-00006F620000}"/>
    <cellStyle name="Normal 9 4 2 2 5 2 2 2" xfId="48788" xr:uid="{00000000-0005-0000-0000-0000B3BE0000}"/>
    <cellStyle name="Normal 9 4 2 2 5 2 3" xfId="26367" xr:uid="{00000000-0005-0000-0000-000070620000}"/>
    <cellStyle name="Normal 9 4 2 2 5 2 3 2" xfId="48789" xr:uid="{00000000-0005-0000-0000-0000B4BE0000}"/>
    <cellStyle name="Normal 9 4 2 2 5 2 4" xfId="26368" xr:uid="{00000000-0005-0000-0000-000071620000}"/>
    <cellStyle name="Normal 9 4 2 2 5 2 4 2" xfId="48790" xr:uid="{00000000-0005-0000-0000-0000B5BE0000}"/>
    <cellStyle name="Normal 9 4 2 2 5 3" xfId="26369" xr:uid="{00000000-0005-0000-0000-000072620000}"/>
    <cellStyle name="Normal 9 4 2 2 5 3 2" xfId="48791" xr:uid="{00000000-0005-0000-0000-0000B6BE0000}"/>
    <cellStyle name="Normal 9 4 2 2 5 4" xfId="26370" xr:uid="{00000000-0005-0000-0000-000073620000}"/>
    <cellStyle name="Normal 9 4 2 2 5 4 2" xfId="48792" xr:uid="{00000000-0005-0000-0000-0000B7BE0000}"/>
    <cellStyle name="Normal 9 4 2 2 5 5" xfId="26371" xr:uid="{00000000-0005-0000-0000-000074620000}"/>
    <cellStyle name="Normal 9 4 2 2 5 5 2" xfId="48793" xr:uid="{00000000-0005-0000-0000-0000B8BE0000}"/>
    <cellStyle name="Normal 9 4 2 2 6" xfId="7631" xr:uid="{00000000-0005-0000-0000-000075620000}"/>
    <cellStyle name="Normal 9 4 2 2 6 2" xfId="26372" xr:uid="{00000000-0005-0000-0000-000076620000}"/>
    <cellStyle name="Normal 9 4 2 2 6 2 2" xfId="48794" xr:uid="{00000000-0005-0000-0000-0000B9BE0000}"/>
    <cellStyle name="Normal 9 4 2 2 6 3" xfId="26373" xr:uid="{00000000-0005-0000-0000-000077620000}"/>
    <cellStyle name="Normal 9 4 2 2 6 3 2" xfId="48795" xr:uid="{00000000-0005-0000-0000-0000BABE0000}"/>
    <cellStyle name="Normal 9 4 2 2 6 4" xfId="26374" xr:uid="{00000000-0005-0000-0000-000078620000}"/>
    <cellStyle name="Normal 9 4 2 2 6 4 2" xfId="48796" xr:uid="{00000000-0005-0000-0000-0000BBBE0000}"/>
    <cellStyle name="Normal 9 4 2 2 7" xfId="26375" xr:uid="{00000000-0005-0000-0000-000079620000}"/>
    <cellStyle name="Normal 9 4 2 2 7 2" xfId="26376" xr:uid="{00000000-0005-0000-0000-00007A620000}"/>
    <cellStyle name="Normal 9 4 2 2 7 2 2" xfId="48798" xr:uid="{00000000-0005-0000-0000-0000BDBE0000}"/>
    <cellStyle name="Normal 9 4 2 2 7 3" xfId="26377" xr:uid="{00000000-0005-0000-0000-00007B620000}"/>
    <cellStyle name="Normal 9 4 2 2 7 3 2" xfId="48799" xr:uid="{00000000-0005-0000-0000-0000BEBE0000}"/>
    <cellStyle name="Normal 9 4 2 2 7 4" xfId="26378" xr:uid="{00000000-0005-0000-0000-00007C620000}"/>
    <cellStyle name="Normal 9 4 2 2 7 4 2" xfId="48800" xr:uid="{00000000-0005-0000-0000-0000BFBE0000}"/>
    <cellStyle name="Normal 9 4 2 2 7 5" xfId="48797" xr:uid="{00000000-0005-0000-0000-0000BCBE0000}"/>
    <cellStyle name="Normal 9 4 2 2 8" xfId="26379" xr:uid="{00000000-0005-0000-0000-00007D620000}"/>
    <cellStyle name="Normal 9 4 2 2 8 2" xfId="48801" xr:uid="{00000000-0005-0000-0000-0000C0BE0000}"/>
    <cellStyle name="Normal 9 4 2 2 9" xfId="26380" xr:uid="{00000000-0005-0000-0000-00007E620000}"/>
    <cellStyle name="Normal 9 4 2 2 9 2" xfId="48802" xr:uid="{00000000-0005-0000-0000-0000C1BE0000}"/>
    <cellStyle name="Normal 9 4 2 3" xfId="4273" xr:uid="{00000000-0005-0000-0000-00007F620000}"/>
    <cellStyle name="Normal 9 4 2 3 2" xfId="4274" xr:uid="{00000000-0005-0000-0000-000080620000}"/>
    <cellStyle name="Normal 9 4 2 3 2 2" xfId="7639" xr:uid="{00000000-0005-0000-0000-000081620000}"/>
    <cellStyle name="Normal 9 4 2 3 2 2 2" xfId="26381" xr:uid="{00000000-0005-0000-0000-000082620000}"/>
    <cellStyle name="Normal 9 4 2 3 2 2 2 2" xfId="48803" xr:uid="{00000000-0005-0000-0000-0000C2BE0000}"/>
    <cellStyle name="Normal 9 4 2 3 2 2 3" xfId="26382" xr:uid="{00000000-0005-0000-0000-000083620000}"/>
    <cellStyle name="Normal 9 4 2 3 2 2 3 2" xfId="48804" xr:uid="{00000000-0005-0000-0000-0000C3BE0000}"/>
    <cellStyle name="Normal 9 4 2 3 2 2 4" xfId="26383" xr:uid="{00000000-0005-0000-0000-000084620000}"/>
    <cellStyle name="Normal 9 4 2 3 2 2 4 2" xfId="48805" xr:uid="{00000000-0005-0000-0000-0000C4BE0000}"/>
    <cellStyle name="Normal 9 4 2 3 2 3" xfId="26384" xr:uid="{00000000-0005-0000-0000-000085620000}"/>
    <cellStyle name="Normal 9 4 2 3 2 3 2" xfId="26385" xr:uid="{00000000-0005-0000-0000-000086620000}"/>
    <cellStyle name="Normal 9 4 2 3 2 3 2 2" xfId="48807" xr:uid="{00000000-0005-0000-0000-0000C6BE0000}"/>
    <cellStyle name="Normal 9 4 2 3 2 3 3" xfId="26386" xr:uid="{00000000-0005-0000-0000-000087620000}"/>
    <cellStyle name="Normal 9 4 2 3 2 3 3 2" xfId="48808" xr:uid="{00000000-0005-0000-0000-0000C7BE0000}"/>
    <cellStyle name="Normal 9 4 2 3 2 3 4" xfId="26387" xr:uid="{00000000-0005-0000-0000-000088620000}"/>
    <cellStyle name="Normal 9 4 2 3 2 3 4 2" xfId="48809" xr:uid="{00000000-0005-0000-0000-0000C8BE0000}"/>
    <cellStyle name="Normal 9 4 2 3 2 3 5" xfId="48806" xr:uid="{00000000-0005-0000-0000-0000C5BE0000}"/>
    <cellStyle name="Normal 9 4 2 3 2 4" xfId="26388" xr:uid="{00000000-0005-0000-0000-000089620000}"/>
    <cellStyle name="Normal 9 4 2 3 2 4 2" xfId="48810" xr:uid="{00000000-0005-0000-0000-0000C9BE0000}"/>
    <cellStyle name="Normal 9 4 2 3 2 5" xfId="26389" xr:uid="{00000000-0005-0000-0000-00008A620000}"/>
    <cellStyle name="Normal 9 4 2 3 2 5 2" xfId="48811" xr:uid="{00000000-0005-0000-0000-0000CABE0000}"/>
    <cellStyle name="Normal 9 4 2 3 2 6" xfId="26390" xr:uid="{00000000-0005-0000-0000-00008B620000}"/>
    <cellStyle name="Normal 9 4 2 3 2 6 2" xfId="48812" xr:uid="{00000000-0005-0000-0000-0000CBBE0000}"/>
    <cellStyle name="Normal 9 4 2 3 3" xfId="7638" xr:uid="{00000000-0005-0000-0000-00008C620000}"/>
    <cellStyle name="Normal 9 4 2 3 3 2" xfId="26391" xr:uid="{00000000-0005-0000-0000-00008D620000}"/>
    <cellStyle name="Normal 9 4 2 3 3 2 2" xfId="48813" xr:uid="{00000000-0005-0000-0000-0000CCBE0000}"/>
    <cellStyle name="Normal 9 4 2 3 3 3" xfId="26392" xr:uid="{00000000-0005-0000-0000-00008E620000}"/>
    <cellStyle name="Normal 9 4 2 3 3 3 2" xfId="48814" xr:uid="{00000000-0005-0000-0000-0000CDBE0000}"/>
    <cellStyle name="Normal 9 4 2 3 3 4" xfId="26393" xr:uid="{00000000-0005-0000-0000-00008F620000}"/>
    <cellStyle name="Normal 9 4 2 3 3 4 2" xfId="48815" xr:uid="{00000000-0005-0000-0000-0000CEBE0000}"/>
    <cellStyle name="Normal 9 4 2 3 4" xfId="26394" xr:uid="{00000000-0005-0000-0000-000090620000}"/>
    <cellStyle name="Normal 9 4 2 3 4 2" xfId="26395" xr:uid="{00000000-0005-0000-0000-000091620000}"/>
    <cellStyle name="Normal 9 4 2 3 4 2 2" xfId="48817" xr:uid="{00000000-0005-0000-0000-0000D0BE0000}"/>
    <cellStyle name="Normal 9 4 2 3 4 3" xfId="26396" xr:uid="{00000000-0005-0000-0000-000092620000}"/>
    <cellStyle name="Normal 9 4 2 3 4 3 2" xfId="48818" xr:uid="{00000000-0005-0000-0000-0000D1BE0000}"/>
    <cellStyle name="Normal 9 4 2 3 4 4" xfId="26397" xr:uid="{00000000-0005-0000-0000-000093620000}"/>
    <cellStyle name="Normal 9 4 2 3 4 4 2" xfId="48819" xr:uid="{00000000-0005-0000-0000-0000D2BE0000}"/>
    <cellStyle name="Normal 9 4 2 3 4 5" xfId="48816" xr:uid="{00000000-0005-0000-0000-0000CFBE0000}"/>
    <cellStyle name="Normal 9 4 2 3 5" xfId="26398" xr:uid="{00000000-0005-0000-0000-000094620000}"/>
    <cellStyle name="Normal 9 4 2 3 5 2" xfId="48820" xr:uid="{00000000-0005-0000-0000-0000D3BE0000}"/>
    <cellStyle name="Normal 9 4 2 3 6" xfId="26399" xr:uid="{00000000-0005-0000-0000-000095620000}"/>
    <cellStyle name="Normal 9 4 2 3 6 2" xfId="48821" xr:uid="{00000000-0005-0000-0000-0000D4BE0000}"/>
    <cellStyle name="Normal 9 4 2 3 7" xfId="26400" xr:uid="{00000000-0005-0000-0000-000096620000}"/>
    <cellStyle name="Normal 9 4 2 3 7 2" xfId="48822" xr:uid="{00000000-0005-0000-0000-0000D5BE0000}"/>
    <cellStyle name="Normal 9 4 2 4" xfId="4275" xr:uid="{00000000-0005-0000-0000-000097620000}"/>
    <cellStyle name="Normal 9 4 2 4 2" xfId="4276" xr:uid="{00000000-0005-0000-0000-000098620000}"/>
    <cellStyle name="Normal 9 4 2 4 2 2" xfId="7641" xr:uid="{00000000-0005-0000-0000-000099620000}"/>
    <cellStyle name="Normal 9 4 2 4 2 2 2" xfId="26401" xr:uid="{00000000-0005-0000-0000-00009A620000}"/>
    <cellStyle name="Normal 9 4 2 4 2 2 2 2" xfId="48823" xr:uid="{00000000-0005-0000-0000-0000D6BE0000}"/>
    <cellStyle name="Normal 9 4 2 4 2 2 3" xfId="26402" xr:uid="{00000000-0005-0000-0000-00009B620000}"/>
    <cellStyle name="Normal 9 4 2 4 2 2 3 2" xfId="48824" xr:uid="{00000000-0005-0000-0000-0000D7BE0000}"/>
    <cellStyle name="Normal 9 4 2 4 2 2 4" xfId="26403" xr:uid="{00000000-0005-0000-0000-00009C620000}"/>
    <cellStyle name="Normal 9 4 2 4 2 2 4 2" xfId="48825" xr:uid="{00000000-0005-0000-0000-0000D8BE0000}"/>
    <cellStyle name="Normal 9 4 2 4 2 3" xfId="26404" xr:uid="{00000000-0005-0000-0000-00009D620000}"/>
    <cellStyle name="Normal 9 4 2 4 2 3 2" xfId="26405" xr:uid="{00000000-0005-0000-0000-00009E620000}"/>
    <cellStyle name="Normal 9 4 2 4 2 3 2 2" xfId="48827" xr:uid="{00000000-0005-0000-0000-0000DABE0000}"/>
    <cellStyle name="Normal 9 4 2 4 2 3 3" xfId="26406" xr:uid="{00000000-0005-0000-0000-00009F620000}"/>
    <cellStyle name="Normal 9 4 2 4 2 3 3 2" xfId="48828" xr:uid="{00000000-0005-0000-0000-0000DBBE0000}"/>
    <cellStyle name="Normal 9 4 2 4 2 3 4" xfId="26407" xr:uid="{00000000-0005-0000-0000-0000A0620000}"/>
    <cellStyle name="Normal 9 4 2 4 2 3 4 2" xfId="48829" xr:uid="{00000000-0005-0000-0000-0000DCBE0000}"/>
    <cellStyle name="Normal 9 4 2 4 2 3 5" xfId="48826" xr:uid="{00000000-0005-0000-0000-0000D9BE0000}"/>
    <cellStyle name="Normal 9 4 2 4 2 4" xfId="26408" xr:uid="{00000000-0005-0000-0000-0000A1620000}"/>
    <cellStyle name="Normal 9 4 2 4 2 4 2" xfId="48830" xr:uid="{00000000-0005-0000-0000-0000DDBE0000}"/>
    <cellStyle name="Normal 9 4 2 4 2 5" xfId="26409" xr:uid="{00000000-0005-0000-0000-0000A2620000}"/>
    <cellStyle name="Normal 9 4 2 4 2 5 2" xfId="48831" xr:uid="{00000000-0005-0000-0000-0000DEBE0000}"/>
    <cellStyle name="Normal 9 4 2 4 2 6" xfId="26410" xr:uid="{00000000-0005-0000-0000-0000A3620000}"/>
    <cellStyle name="Normal 9 4 2 4 2 6 2" xfId="48832" xr:uid="{00000000-0005-0000-0000-0000DFBE0000}"/>
    <cellStyle name="Normal 9 4 2 4 3" xfId="7640" xr:uid="{00000000-0005-0000-0000-0000A4620000}"/>
    <cellStyle name="Normal 9 4 2 4 3 2" xfId="26411" xr:uid="{00000000-0005-0000-0000-0000A5620000}"/>
    <cellStyle name="Normal 9 4 2 4 3 2 2" xfId="48833" xr:uid="{00000000-0005-0000-0000-0000E0BE0000}"/>
    <cellStyle name="Normal 9 4 2 4 3 3" xfId="26412" xr:uid="{00000000-0005-0000-0000-0000A6620000}"/>
    <cellStyle name="Normal 9 4 2 4 3 3 2" xfId="48834" xr:uid="{00000000-0005-0000-0000-0000E1BE0000}"/>
    <cellStyle name="Normal 9 4 2 4 3 4" xfId="26413" xr:uid="{00000000-0005-0000-0000-0000A7620000}"/>
    <cellStyle name="Normal 9 4 2 4 3 4 2" xfId="48835" xr:uid="{00000000-0005-0000-0000-0000E2BE0000}"/>
    <cellStyle name="Normal 9 4 2 4 4" xfId="26414" xr:uid="{00000000-0005-0000-0000-0000A8620000}"/>
    <cellStyle name="Normal 9 4 2 4 4 2" xfId="26415" xr:uid="{00000000-0005-0000-0000-0000A9620000}"/>
    <cellStyle name="Normal 9 4 2 4 4 2 2" xfId="48837" xr:uid="{00000000-0005-0000-0000-0000E4BE0000}"/>
    <cellStyle name="Normal 9 4 2 4 4 3" xfId="26416" xr:uid="{00000000-0005-0000-0000-0000AA620000}"/>
    <cellStyle name="Normal 9 4 2 4 4 3 2" xfId="48838" xr:uid="{00000000-0005-0000-0000-0000E5BE0000}"/>
    <cellStyle name="Normal 9 4 2 4 4 4" xfId="26417" xr:uid="{00000000-0005-0000-0000-0000AB620000}"/>
    <cellStyle name="Normal 9 4 2 4 4 4 2" xfId="48839" xr:uid="{00000000-0005-0000-0000-0000E6BE0000}"/>
    <cellStyle name="Normal 9 4 2 4 4 5" xfId="48836" xr:uid="{00000000-0005-0000-0000-0000E3BE0000}"/>
    <cellStyle name="Normal 9 4 2 4 5" xfId="26418" xr:uid="{00000000-0005-0000-0000-0000AC620000}"/>
    <cellStyle name="Normal 9 4 2 4 5 2" xfId="48840" xr:uid="{00000000-0005-0000-0000-0000E7BE0000}"/>
    <cellStyle name="Normal 9 4 2 4 6" xfId="26419" xr:uid="{00000000-0005-0000-0000-0000AD620000}"/>
    <cellStyle name="Normal 9 4 2 4 6 2" xfId="48841" xr:uid="{00000000-0005-0000-0000-0000E8BE0000}"/>
    <cellStyle name="Normal 9 4 2 4 7" xfId="26420" xr:uid="{00000000-0005-0000-0000-0000AE620000}"/>
    <cellStyle name="Normal 9 4 2 4 7 2" xfId="48842" xr:uid="{00000000-0005-0000-0000-0000E9BE0000}"/>
    <cellStyle name="Normal 9 4 2 5" xfId="4277" xr:uid="{00000000-0005-0000-0000-0000AF620000}"/>
    <cellStyle name="Normal 9 4 2 5 2" xfId="4278" xr:uid="{00000000-0005-0000-0000-0000B0620000}"/>
    <cellStyle name="Normal 9 4 2 5 2 2" xfId="7643" xr:uid="{00000000-0005-0000-0000-0000B1620000}"/>
    <cellStyle name="Normal 9 4 2 5 2 2 2" xfId="26421" xr:uid="{00000000-0005-0000-0000-0000B2620000}"/>
    <cellStyle name="Normal 9 4 2 5 2 2 2 2" xfId="48843" xr:uid="{00000000-0005-0000-0000-0000EABE0000}"/>
    <cellStyle name="Normal 9 4 2 5 2 2 3" xfId="26422" xr:uid="{00000000-0005-0000-0000-0000B3620000}"/>
    <cellStyle name="Normal 9 4 2 5 2 2 3 2" xfId="48844" xr:uid="{00000000-0005-0000-0000-0000EBBE0000}"/>
    <cellStyle name="Normal 9 4 2 5 2 2 4" xfId="26423" xr:uid="{00000000-0005-0000-0000-0000B4620000}"/>
    <cellStyle name="Normal 9 4 2 5 2 2 4 2" xfId="48845" xr:uid="{00000000-0005-0000-0000-0000ECBE0000}"/>
    <cellStyle name="Normal 9 4 2 5 2 3" xfId="26424" xr:uid="{00000000-0005-0000-0000-0000B5620000}"/>
    <cellStyle name="Normal 9 4 2 5 2 3 2" xfId="48846" xr:uid="{00000000-0005-0000-0000-0000EDBE0000}"/>
    <cellStyle name="Normal 9 4 2 5 2 4" xfId="26425" xr:uid="{00000000-0005-0000-0000-0000B6620000}"/>
    <cellStyle name="Normal 9 4 2 5 2 4 2" xfId="48847" xr:uid="{00000000-0005-0000-0000-0000EEBE0000}"/>
    <cellStyle name="Normal 9 4 2 5 2 5" xfId="26426" xr:uid="{00000000-0005-0000-0000-0000B7620000}"/>
    <cellStyle name="Normal 9 4 2 5 2 5 2" xfId="48848" xr:uid="{00000000-0005-0000-0000-0000EFBE0000}"/>
    <cellStyle name="Normal 9 4 2 5 3" xfId="7642" xr:uid="{00000000-0005-0000-0000-0000B8620000}"/>
    <cellStyle name="Normal 9 4 2 5 3 2" xfId="26427" xr:uid="{00000000-0005-0000-0000-0000B9620000}"/>
    <cellStyle name="Normal 9 4 2 5 3 2 2" xfId="48849" xr:uid="{00000000-0005-0000-0000-0000F0BE0000}"/>
    <cellStyle name="Normal 9 4 2 5 3 3" xfId="26428" xr:uid="{00000000-0005-0000-0000-0000BA620000}"/>
    <cellStyle name="Normal 9 4 2 5 3 3 2" xfId="48850" xr:uid="{00000000-0005-0000-0000-0000F1BE0000}"/>
    <cellStyle name="Normal 9 4 2 5 3 4" xfId="26429" xr:uid="{00000000-0005-0000-0000-0000BB620000}"/>
    <cellStyle name="Normal 9 4 2 5 3 4 2" xfId="48851" xr:uid="{00000000-0005-0000-0000-0000F2BE0000}"/>
    <cellStyle name="Normal 9 4 2 5 4" xfId="26430" xr:uid="{00000000-0005-0000-0000-0000BC620000}"/>
    <cellStyle name="Normal 9 4 2 5 4 2" xfId="26431" xr:uid="{00000000-0005-0000-0000-0000BD620000}"/>
    <cellStyle name="Normal 9 4 2 5 4 2 2" xfId="48853" xr:uid="{00000000-0005-0000-0000-0000F4BE0000}"/>
    <cellStyle name="Normal 9 4 2 5 4 3" xfId="26432" xr:uid="{00000000-0005-0000-0000-0000BE620000}"/>
    <cellStyle name="Normal 9 4 2 5 4 3 2" xfId="48854" xr:uid="{00000000-0005-0000-0000-0000F5BE0000}"/>
    <cellStyle name="Normal 9 4 2 5 4 4" xfId="26433" xr:uid="{00000000-0005-0000-0000-0000BF620000}"/>
    <cellStyle name="Normal 9 4 2 5 4 4 2" xfId="48855" xr:uid="{00000000-0005-0000-0000-0000F6BE0000}"/>
    <cellStyle name="Normal 9 4 2 5 4 5" xfId="48852" xr:uid="{00000000-0005-0000-0000-0000F3BE0000}"/>
    <cellStyle name="Normal 9 4 2 5 5" xfId="26434" xr:uid="{00000000-0005-0000-0000-0000C0620000}"/>
    <cellStyle name="Normal 9 4 2 5 5 2" xfId="48856" xr:uid="{00000000-0005-0000-0000-0000F7BE0000}"/>
    <cellStyle name="Normal 9 4 2 5 6" xfId="26435" xr:uid="{00000000-0005-0000-0000-0000C1620000}"/>
    <cellStyle name="Normal 9 4 2 5 6 2" xfId="48857" xr:uid="{00000000-0005-0000-0000-0000F8BE0000}"/>
    <cellStyle name="Normal 9 4 2 5 7" xfId="26436" xr:uid="{00000000-0005-0000-0000-0000C2620000}"/>
    <cellStyle name="Normal 9 4 2 5 7 2" xfId="48858" xr:uid="{00000000-0005-0000-0000-0000F9BE0000}"/>
    <cellStyle name="Normal 9 4 2 6" xfId="4279" xr:uid="{00000000-0005-0000-0000-0000C3620000}"/>
    <cellStyle name="Normal 9 4 2 6 2" xfId="4280" xr:uid="{00000000-0005-0000-0000-0000C4620000}"/>
    <cellStyle name="Normal 9 4 2 6 2 2" xfId="7645" xr:uid="{00000000-0005-0000-0000-0000C5620000}"/>
    <cellStyle name="Normal 9 4 2 6 2 2 2" xfId="26437" xr:uid="{00000000-0005-0000-0000-0000C6620000}"/>
    <cellStyle name="Normal 9 4 2 6 2 2 2 2" xfId="48859" xr:uid="{00000000-0005-0000-0000-0000FABE0000}"/>
    <cellStyle name="Normal 9 4 2 6 2 2 3" xfId="26438" xr:uid="{00000000-0005-0000-0000-0000C7620000}"/>
    <cellStyle name="Normal 9 4 2 6 2 2 3 2" xfId="48860" xr:uid="{00000000-0005-0000-0000-0000FBBE0000}"/>
    <cellStyle name="Normal 9 4 2 6 2 2 4" xfId="26439" xr:uid="{00000000-0005-0000-0000-0000C8620000}"/>
    <cellStyle name="Normal 9 4 2 6 2 2 4 2" xfId="48861" xr:uid="{00000000-0005-0000-0000-0000FCBE0000}"/>
    <cellStyle name="Normal 9 4 2 6 2 3" xfId="26440" xr:uid="{00000000-0005-0000-0000-0000C9620000}"/>
    <cellStyle name="Normal 9 4 2 6 2 3 2" xfId="48862" xr:uid="{00000000-0005-0000-0000-0000FDBE0000}"/>
    <cellStyle name="Normal 9 4 2 6 2 4" xfId="26441" xr:uid="{00000000-0005-0000-0000-0000CA620000}"/>
    <cellStyle name="Normal 9 4 2 6 2 4 2" xfId="48863" xr:uid="{00000000-0005-0000-0000-0000FEBE0000}"/>
    <cellStyle name="Normal 9 4 2 6 2 5" xfId="26442" xr:uid="{00000000-0005-0000-0000-0000CB620000}"/>
    <cellStyle name="Normal 9 4 2 6 2 5 2" xfId="48864" xr:uid="{00000000-0005-0000-0000-0000FFBE0000}"/>
    <cellStyle name="Normal 9 4 2 6 3" xfId="7644" xr:uid="{00000000-0005-0000-0000-0000CC620000}"/>
    <cellStyle name="Normal 9 4 2 6 3 2" xfId="26443" xr:uid="{00000000-0005-0000-0000-0000CD620000}"/>
    <cellStyle name="Normal 9 4 2 6 3 2 2" xfId="48865" xr:uid="{00000000-0005-0000-0000-000000BF0000}"/>
    <cellStyle name="Normal 9 4 2 6 3 3" xfId="26444" xr:uid="{00000000-0005-0000-0000-0000CE620000}"/>
    <cellStyle name="Normal 9 4 2 6 3 3 2" xfId="48866" xr:uid="{00000000-0005-0000-0000-000001BF0000}"/>
    <cellStyle name="Normal 9 4 2 6 3 4" xfId="26445" xr:uid="{00000000-0005-0000-0000-0000CF620000}"/>
    <cellStyle name="Normal 9 4 2 6 3 4 2" xfId="48867" xr:uid="{00000000-0005-0000-0000-000002BF0000}"/>
    <cellStyle name="Normal 9 4 2 6 4" xfId="26446" xr:uid="{00000000-0005-0000-0000-0000D0620000}"/>
    <cellStyle name="Normal 9 4 2 6 4 2" xfId="48868" xr:uid="{00000000-0005-0000-0000-000003BF0000}"/>
    <cellStyle name="Normal 9 4 2 6 5" xfId="26447" xr:uid="{00000000-0005-0000-0000-0000D1620000}"/>
    <cellStyle name="Normal 9 4 2 6 5 2" xfId="48869" xr:uid="{00000000-0005-0000-0000-000004BF0000}"/>
    <cellStyle name="Normal 9 4 2 6 6" xfId="26448" xr:uid="{00000000-0005-0000-0000-0000D2620000}"/>
    <cellStyle name="Normal 9 4 2 6 6 2" xfId="48870" xr:uid="{00000000-0005-0000-0000-000005BF0000}"/>
    <cellStyle name="Normal 9 4 2 7" xfId="4281" xr:uid="{00000000-0005-0000-0000-0000D3620000}"/>
    <cellStyle name="Normal 9 4 2 7 2" xfId="7646" xr:uid="{00000000-0005-0000-0000-0000D4620000}"/>
    <cellStyle name="Normal 9 4 2 7 2 2" xfId="26449" xr:uid="{00000000-0005-0000-0000-0000D5620000}"/>
    <cellStyle name="Normal 9 4 2 7 2 2 2" xfId="48871" xr:uid="{00000000-0005-0000-0000-000006BF0000}"/>
    <cellStyle name="Normal 9 4 2 7 2 3" xfId="26450" xr:uid="{00000000-0005-0000-0000-0000D6620000}"/>
    <cellStyle name="Normal 9 4 2 7 2 3 2" xfId="48872" xr:uid="{00000000-0005-0000-0000-000007BF0000}"/>
    <cellStyle name="Normal 9 4 2 7 2 4" xfId="26451" xr:uid="{00000000-0005-0000-0000-0000D7620000}"/>
    <cellStyle name="Normal 9 4 2 7 2 4 2" xfId="48873" xr:uid="{00000000-0005-0000-0000-000008BF0000}"/>
    <cellStyle name="Normal 9 4 2 7 3" xfId="26452" xr:uid="{00000000-0005-0000-0000-0000D8620000}"/>
    <cellStyle name="Normal 9 4 2 7 3 2" xfId="48874" xr:uid="{00000000-0005-0000-0000-000009BF0000}"/>
    <cellStyle name="Normal 9 4 2 7 4" xfId="26453" xr:uid="{00000000-0005-0000-0000-0000D9620000}"/>
    <cellStyle name="Normal 9 4 2 7 4 2" xfId="48875" xr:uid="{00000000-0005-0000-0000-00000ABF0000}"/>
    <cellStyle name="Normal 9 4 2 7 5" xfId="26454" xr:uid="{00000000-0005-0000-0000-0000DA620000}"/>
    <cellStyle name="Normal 9 4 2 7 5 2" xfId="48876" xr:uid="{00000000-0005-0000-0000-00000BBF0000}"/>
    <cellStyle name="Normal 9 4 2 8" xfId="4282" xr:uid="{00000000-0005-0000-0000-0000DB620000}"/>
    <cellStyle name="Normal 9 4 2 8 2" xfId="7647" xr:uid="{00000000-0005-0000-0000-0000DC620000}"/>
    <cellStyle name="Normal 9 4 2 8 2 2" xfId="26455" xr:uid="{00000000-0005-0000-0000-0000DD620000}"/>
    <cellStyle name="Normal 9 4 2 8 2 2 2" xfId="48877" xr:uid="{00000000-0005-0000-0000-00000CBF0000}"/>
    <cellStyle name="Normal 9 4 2 8 2 3" xfId="26456" xr:uid="{00000000-0005-0000-0000-0000DE620000}"/>
    <cellStyle name="Normal 9 4 2 8 2 3 2" xfId="48878" xr:uid="{00000000-0005-0000-0000-00000DBF0000}"/>
    <cellStyle name="Normal 9 4 2 8 2 4" xfId="26457" xr:uid="{00000000-0005-0000-0000-0000DF620000}"/>
    <cellStyle name="Normal 9 4 2 8 2 4 2" xfId="48879" xr:uid="{00000000-0005-0000-0000-00000EBF0000}"/>
    <cellStyle name="Normal 9 4 2 8 3" xfId="26458" xr:uid="{00000000-0005-0000-0000-0000E0620000}"/>
    <cellStyle name="Normal 9 4 2 8 3 2" xfId="48880" xr:uid="{00000000-0005-0000-0000-00000FBF0000}"/>
    <cellStyle name="Normal 9 4 2 8 4" xfId="26459" xr:uid="{00000000-0005-0000-0000-0000E1620000}"/>
    <cellStyle name="Normal 9 4 2 8 4 2" xfId="48881" xr:uid="{00000000-0005-0000-0000-000010BF0000}"/>
    <cellStyle name="Normal 9 4 2 8 5" xfId="26460" xr:uid="{00000000-0005-0000-0000-0000E2620000}"/>
    <cellStyle name="Normal 9 4 2 8 5 2" xfId="48882" xr:uid="{00000000-0005-0000-0000-000011BF0000}"/>
    <cellStyle name="Normal 9 4 2 9" xfId="7630" xr:uid="{00000000-0005-0000-0000-0000E3620000}"/>
    <cellStyle name="Normal 9 4 2 9 2" xfId="26461" xr:uid="{00000000-0005-0000-0000-0000E4620000}"/>
    <cellStyle name="Normal 9 4 2 9 2 2" xfId="48883" xr:uid="{00000000-0005-0000-0000-000012BF0000}"/>
    <cellStyle name="Normal 9 4 2 9 3" xfId="26462" xr:uid="{00000000-0005-0000-0000-0000E5620000}"/>
    <cellStyle name="Normal 9 4 2 9 3 2" xfId="48884" xr:uid="{00000000-0005-0000-0000-000013BF0000}"/>
    <cellStyle name="Normal 9 4 2 9 4" xfId="26463" xr:uid="{00000000-0005-0000-0000-0000E6620000}"/>
    <cellStyle name="Normal 9 4 2 9 4 2" xfId="48885" xr:uid="{00000000-0005-0000-0000-000014BF0000}"/>
    <cellStyle name="Normal 9 4 3" xfId="4283" xr:uid="{00000000-0005-0000-0000-0000E7620000}"/>
    <cellStyle name="Normal 9 4 3 10" xfId="26464" xr:uid="{00000000-0005-0000-0000-0000E8620000}"/>
    <cellStyle name="Normal 9 4 3 10 2" xfId="48886" xr:uid="{00000000-0005-0000-0000-000015BF0000}"/>
    <cellStyle name="Normal 9 4 3 2" xfId="4284" xr:uid="{00000000-0005-0000-0000-0000E9620000}"/>
    <cellStyle name="Normal 9 4 3 2 2" xfId="4285" xr:uid="{00000000-0005-0000-0000-0000EA620000}"/>
    <cellStyle name="Normal 9 4 3 2 2 2" xfId="7650" xr:uid="{00000000-0005-0000-0000-0000EB620000}"/>
    <cellStyle name="Normal 9 4 3 2 2 2 2" xfId="26465" xr:uid="{00000000-0005-0000-0000-0000EC620000}"/>
    <cellStyle name="Normal 9 4 3 2 2 2 2 2" xfId="48887" xr:uid="{00000000-0005-0000-0000-000016BF0000}"/>
    <cellStyle name="Normal 9 4 3 2 2 2 3" xfId="26466" xr:uid="{00000000-0005-0000-0000-0000ED620000}"/>
    <cellStyle name="Normal 9 4 3 2 2 2 3 2" xfId="48888" xr:uid="{00000000-0005-0000-0000-000017BF0000}"/>
    <cellStyle name="Normal 9 4 3 2 2 2 4" xfId="26467" xr:uid="{00000000-0005-0000-0000-0000EE620000}"/>
    <cellStyle name="Normal 9 4 3 2 2 2 4 2" xfId="48889" xr:uid="{00000000-0005-0000-0000-000018BF0000}"/>
    <cellStyle name="Normal 9 4 3 2 2 3" xfId="26468" xr:uid="{00000000-0005-0000-0000-0000EF620000}"/>
    <cellStyle name="Normal 9 4 3 2 2 3 2" xfId="48890" xr:uid="{00000000-0005-0000-0000-000019BF0000}"/>
    <cellStyle name="Normal 9 4 3 2 2 4" xfId="26469" xr:uid="{00000000-0005-0000-0000-0000F0620000}"/>
    <cellStyle name="Normal 9 4 3 2 2 4 2" xfId="48891" xr:uid="{00000000-0005-0000-0000-00001ABF0000}"/>
    <cellStyle name="Normal 9 4 3 2 2 5" xfId="26470" xr:uid="{00000000-0005-0000-0000-0000F1620000}"/>
    <cellStyle name="Normal 9 4 3 2 2 5 2" xfId="48892" xr:uid="{00000000-0005-0000-0000-00001BBF0000}"/>
    <cellStyle name="Normal 9 4 3 2 3" xfId="7649" xr:uid="{00000000-0005-0000-0000-0000F2620000}"/>
    <cellStyle name="Normal 9 4 3 2 3 2" xfId="26471" xr:uid="{00000000-0005-0000-0000-0000F3620000}"/>
    <cellStyle name="Normal 9 4 3 2 3 2 2" xfId="48893" xr:uid="{00000000-0005-0000-0000-00001CBF0000}"/>
    <cellStyle name="Normal 9 4 3 2 3 3" xfId="26472" xr:uid="{00000000-0005-0000-0000-0000F4620000}"/>
    <cellStyle name="Normal 9 4 3 2 3 3 2" xfId="48894" xr:uid="{00000000-0005-0000-0000-00001DBF0000}"/>
    <cellStyle name="Normal 9 4 3 2 3 4" xfId="26473" xr:uid="{00000000-0005-0000-0000-0000F5620000}"/>
    <cellStyle name="Normal 9 4 3 2 3 4 2" xfId="48895" xr:uid="{00000000-0005-0000-0000-00001EBF0000}"/>
    <cellStyle name="Normal 9 4 3 2 4" xfId="26474" xr:uid="{00000000-0005-0000-0000-0000F6620000}"/>
    <cellStyle name="Normal 9 4 3 2 4 2" xfId="26475" xr:uid="{00000000-0005-0000-0000-0000F7620000}"/>
    <cellStyle name="Normal 9 4 3 2 4 2 2" xfId="48897" xr:uid="{00000000-0005-0000-0000-000020BF0000}"/>
    <cellStyle name="Normal 9 4 3 2 4 3" xfId="26476" xr:uid="{00000000-0005-0000-0000-0000F8620000}"/>
    <cellStyle name="Normal 9 4 3 2 4 3 2" xfId="48898" xr:uid="{00000000-0005-0000-0000-000021BF0000}"/>
    <cellStyle name="Normal 9 4 3 2 4 4" xfId="26477" xr:uid="{00000000-0005-0000-0000-0000F9620000}"/>
    <cellStyle name="Normal 9 4 3 2 4 4 2" xfId="48899" xr:uid="{00000000-0005-0000-0000-000022BF0000}"/>
    <cellStyle name="Normal 9 4 3 2 4 5" xfId="48896" xr:uid="{00000000-0005-0000-0000-00001FBF0000}"/>
    <cellStyle name="Normal 9 4 3 2 5" xfId="26478" xr:uid="{00000000-0005-0000-0000-0000FA620000}"/>
    <cellStyle name="Normal 9 4 3 2 5 2" xfId="48900" xr:uid="{00000000-0005-0000-0000-000023BF0000}"/>
    <cellStyle name="Normal 9 4 3 2 6" xfId="26479" xr:uid="{00000000-0005-0000-0000-0000FB620000}"/>
    <cellStyle name="Normal 9 4 3 2 6 2" xfId="48901" xr:uid="{00000000-0005-0000-0000-000024BF0000}"/>
    <cellStyle name="Normal 9 4 3 2 7" xfId="26480" xr:uid="{00000000-0005-0000-0000-0000FC620000}"/>
    <cellStyle name="Normal 9 4 3 2 7 2" xfId="48902" xr:uid="{00000000-0005-0000-0000-000025BF0000}"/>
    <cellStyle name="Normal 9 4 3 3" xfId="4286" xr:uid="{00000000-0005-0000-0000-0000FD620000}"/>
    <cellStyle name="Normal 9 4 3 3 2" xfId="4287" xr:uid="{00000000-0005-0000-0000-0000FE620000}"/>
    <cellStyle name="Normal 9 4 3 3 2 2" xfId="7652" xr:uid="{00000000-0005-0000-0000-0000FF620000}"/>
    <cellStyle name="Normal 9 4 3 3 2 2 2" xfId="26481" xr:uid="{00000000-0005-0000-0000-000000630000}"/>
    <cellStyle name="Normal 9 4 3 3 2 2 2 2" xfId="48903" xr:uid="{00000000-0005-0000-0000-000026BF0000}"/>
    <cellStyle name="Normal 9 4 3 3 2 2 3" xfId="26482" xr:uid="{00000000-0005-0000-0000-000001630000}"/>
    <cellStyle name="Normal 9 4 3 3 2 2 3 2" xfId="48904" xr:uid="{00000000-0005-0000-0000-000027BF0000}"/>
    <cellStyle name="Normal 9 4 3 3 2 2 4" xfId="26483" xr:uid="{00000000-0005-0000-0000-000002630000}"/>
    <cellStyle name="Normal 9 4 3 3 2 2 4 2" xfId="48905" xr:uid="{00000000-0005-0000-0000-000028BF0000}"/>
    <cellStyle name="Normal 9 4 3 3 2 3" xfId="26484" xr:uid="{00000000-0005-0000-0000-000003630000}"/>
    <cellStyle name="Normal 9 4 3 3 2 3 2" xfId="48906" xr:uid="{00000000-0005-0000-0000-000029BF0000}"/>
    <cellStyle name="Normal 9 4 3 3 2 4" xfId="26485" xr:uid="{00000000-0005-0000-0000-000004630000}"/>
    <cellStyle name="Normal 9 4 3 3 2 4 2" xfId="48907" xr:uid="{00000000-0005-0000-0000-00002ABF0000}"/>
    <cellStyle name="Normal 9 4 3 3 2 5" xfId="26486" xr:uid="{00000000-0005-0000-0000-000005630000}"/>
    <cellStyle name="Normal 9 4 3 3 2 5 2" xfId="48908" xr:uid="{00000000-0005-0000-0000-00002BBF0000}"/>
    <cellStyle name="Normal 9 4 3 3 3" xfId="7651" xr:uid="{00000000-0005-0000-0000-000006630000}"/>
    <cellStyle name="Normal 9 4 3 3 3 2" xfId="26487" xr:uid="{00000000-0005-0000-0000-000007630000}"/>
    <cellStyle name="Normal 9 4 3 3 3 2 2" xfId="48909" xr:uid="{00000000-0005-0000-0000-00002CBF0000}"/>
    <cellStyle name="Normal 9 4 3 3 3 3" xfId="26488" xr:uid="{00000000-0005-0000-0000-000008630000}"/>
    <cellStyle name="Normal 9 4 3 3 3 3 2" xfId="48910" xr:uid="{00000000-0005-0000-0000-00002DBF0000}"/>
    <cellStyle name="Normal 9 4 3 3 3 4" xfId="26489" xr:uid="{00000000-0005-0000-0000-000009630000}"/>
    <cellStyle name="Normal 9 4 3 3 3 4 2" xfId="48911" xr:uid="{00000000-0005-0000-0000-00002EBF0000}"/>
    <cellStyle name="Normal 9 4 3 3 4" xfId="26490" xr:uid="{00000000-0005-0000-0000-00000A630000}"/>
    <cellStyle name="Normal 9 4 3 3 4 2" xfId="48912" xr:uid="{00000000-0005-0000-0000-00002FBF0000}"/>
    <cellStyle name="Normal 9 4 3 3 5" xfId="26491" xr:uid="{00000000-0005-0000-0000-00000B630000}"/>
    <cellStyle name="Normal 9 4 3 3 5 2" xfId="48913" xr:uid="{00000000-0005-0000-0000-000030BF0000}"/>
    <cellStyle name="Normal 9 4 3 3 6" xfId="26492" xr:uid="{00000000-0005-0000-0000-00000C630000}"/>
    <cellStyle name="Normal 9 4 3 3 6 2" xfId="48914" xr:uid="{00000000-0005-0000-0000-000031BF0000}"/>
    <cellStyle name="Normal 9 4 3 4" xfId="4288" xr:uid="{00000000-0005-0000-0000-00000D630000}"/>
    <cellStyle name="Normal 9 4 3 4 2" xfId="7653" xr:uid="{00000000-0005-0000-0000-00000E630000}"/>
    <cellStyle name="Normal 9 4 3 4 2 2" xfId="26493" xr:uid="{00000000-0005-0000-0000-00000F630000}"/>
    <cellStyle name="Normal 9 4 3 4 2 2 2" xfId="48915" xr:uid="{00000000-0005-0000-0000-000032BF0000}"/>
    <cellStyle name="Normal 9 4 3 4 2 3" xfId="26494" xr:uid="{00000000-0005-0000-0000-000010630000}"/>
    <cellStyle name="Normal 9 4 3 4 2 3 2" xfId="48916" xr:uid="{00000000-0005-0000-0000-000033BF0000}"/>
    <cellStyle name="Normal 9 4 3 4 2 4" xfId="26495" xr:uid="{00000000-0005-0000-0000-000011630000}"/>
    <cellStyle name="Normal 9 4 3 4 2 4 2" xfId="48917" xr:uid="{00000000-0005-0000-0000-000034BF0000}"/>
    <cellStyle name="Normal 9 4 3 4 3" xfId="26496" xr:uid="{00000000-0005-0000-0000-000012630000}"/>
    <cellStyle name="Normal 9 4 3 4 3 2" xfId="48918" xr:uid="{00000000-0005-0000-0000-000035BF0000}"/>
    <cellStyle name="Normal 9 4 3 4 4" xfId="26497" xr:uid="{00000000-0005-0000-0000-000013630000}"/>
    <cellStyle name="Normal 9 4 3 4 4 2" xfId="48919" xr:uid="{00000000-0005-0000-0000-000036BF0000}"/>
    <cellStyle name="Normal 9 4 3 4 5" xfId="26498" xr:uid="{00000000-0005-0000-0000-000014630000}"/>
    <cellStyle name="Normal 9 4 3 4 5 2" xfId="48920" xr:uid="{00000000-0005-0000-0000-000037BF0000}"/>
    <cellStyle name="Normal 9 4 3 5" xfId="4289" xr:uid="{00000000-0005-0000-0000-000015630000}"/>
    <cellStyle name="Normal 9 4 3 5 2" xfId="7654" xr:uid="{00000000-0005-0000-0000-000016630000}"/>
    <cellStyle name="Normal 9 4 3 5 2 2" xfId="26499" xr:uid="{00000000-0005-0000-0000-000017630000}"/>
    <cellStyle name="Normal 9 4 3 5 2 2 2" xfId="48921" xr:uid="{00000000-0005-0000-0000-000038BF0000}"/>
    <cellStyle name="Normal 9 4 3 5 2 3" xfId="26500" xr:uid="{00000000-0005-0000-0000-000018630000}"/>
    <cellStyle name="Normal 9 4 3 5 2 3 2" xfId="48922" xr:uid="{00000000-0005-0000-0000-000039BF0000}"/>
    <cellStyle name="Normal 9 4 3 5 2 4" xfId="26501" xr:uid="{00000000-0005-0000-0000-000019630000}"/>
    <cellStyle name="Normal 9 4 3 5 2 4 2" xfId="48923" xr:uid="{00000000-0005-0000-0000-00003ABF0000}"/>
    <cellStyle name="Normal 9 4 3 5 3" xfId="26502" xr:uid="{00000000-0005-0000-0000-00001A630000}"/>
    <cellStyle name="Normal 9 4 3 5 3 2" xfId="48924" xr:uid="{00000000-0005-0000-0000-00003BBF0000}"/>
    <cellStyle name="Normal 9 4 3 5 4" xfId="26503" xr:uid="{00000000-0005-0000-0000-00001B630000}"/>
    <cellStyle name="Normal 9 4 3 5 4 2" xfId="48925" xr:uid="{00000000-0005-0000-0000-00003CBF0000}"/>
    <cellStyle name="Normal 9 4 3 5 5" xfId="26504" xr:uid="{00000000-0005-0000-0000-00001C630000}"/>
    <cellStyle name="Normal 9 4 3 5 5 2" xfId="48926" xr:uid="{00000000-0005-0000-0000-00003DBF0000}"/>
    <cellStyle name="Normal 9 4 3 6" xfId="7648" xr:uid="{00000000-0005-0000-0000-00001D630000}"/>
    <cellStyle name="Normal 9 4 3 6 2" xfId="26505" xr:uid="{00000000-0005-0000-0000-00001E630000}"/>
    <cellStyle name="Normal 9 4 3 6 2 2" xfId="48927" xr:uid="{00000000-0005-0000-0000-00003EBF0000}"/>
    <cellStyle name="Normal 9 4 3 6 3" xfId="26506" xr:uid="{00000000-0005-0000-0000-00001F630000}"/>
    <cellStyle name="Normal 9 4 3 6 3 2" xfId="48928" xr:uid="{00000000-0005-0000-0000-00003FBF0000}"/>
    <cellStyle name="Normal 9 4 3 6 4" xfId="26507" xr:uid="{00000000-0005-0000-0000-000020630000}"/>
    <cellStyle name="Normal 9 4 3 6 4 2" xfId="48929" xr:uid="{00000000-0005-0000-0000-000040BF0000}"/>
    <cellStyle name="Normal 9 4 3 7" xfId="26508" xr:uid="{00000000-0005-0000-0000-000021630000}"/>
    <cellStyle name="Normal 9 4 3 7 2" xfId="26509" xr:uid="{00000000-0005-0000-0000-000022630000}"/>
    <cellStyle name="Normal 9 4 3 7 2 2" xfId="48931" xr:uid="{00000000-0005-0000-0000-000042BF0000}"/>
    <cellStyle name="Normal 9 4 3 7 3" xfId="26510" xr:uid="{00000000-0005-0000-0000-000023630000}"/>
    <cellStyle name="Normal 9 4 3 7 3 2" xfId="48932" xr:uid="{00000000-0005-0000-0000-000043BF0000}"/>
    <cellStyle name="Normal 9 4 3 7 4" xfId="26511" xr:uid="{00000000-0005-0000-0000-000024630000}"/>
    <cellStyle name="Normal 9 4 3 7 4 2" xfId="48933" xr:uid="{00000000-0005-0000-0000-000044BF0000}"/>
    <cellStyle name="Normal 9 4 3 7 5" xfId="48930" xr:uid="{00000000-0005-0000-0000-000041BF0000}"/>
    <cellStyle name="Normal 9 4 3 8" xfId="26512" xr:uid="{00000000-0005-0000-0000-000025630000}"/>
    <cellStyle name="Normal 9 4 3 8 2" xfId="48934" xr:uid="{00000000-0005-0000-0000-000045BF0000}"/>
    <cellStyle name="Normal 9 4 3 9" xfId="26513" xr:uid="{00000000-0005-0000-0000-000026630000}"/>
    <cellStyle name="Normal 9 4 3 9 2" xfId="48935" xr:uid="{00000000-0005-0000-0000-000046BF0000}"/>
    <cellStyle name="Normal 9 4 4" xfId="4290" xr:uid="{00000000-0005-0000-0000-000027630000}"/>
    <cellStyle name="Normal 9 4 4 2" xfId="4291" xr:uid="{00000000-0005-0000-0000-000028630000}"/>
    <cellStyle name="Normal 9 4 4 2 2" xfId="7656" xr:uid="{00000000-0005-0000-0000-000029630000}"/>
    <cellStyle name="Normal 9 4 4 2 2 2" xfId="26514" xr:uid="{00000000-0005-0000-0000-00002A630000}"/>
    <cellStyle name="Normal 9 4 4 2 2 2 2" xfId="48936" xr:uid="{00000000-0005-0000-0000-000047BF0000}"/>
    <cellStyle name="Normal 9 4 4 2 2 3" xfId="26515" xr:uid="{00000000-0005-0000-0000-00002B630000}"/>
    <cellStyle name="Normal 9 4 4 2 2 3 2" xfId="48937" xr:uid="{00000000-0005-0000-0000-000048BF0000}"/>
    <cellStyle name="Normal 9 4 4 2 2 4" xfId="26516" xr:uid="{00000000-0005-0000-0000-00002C630000}"/>
    <cellStyle name="Normal 9 4 4 2 2 4 2" xfId="48938" xr:uid="{00000000-0005-0000-0000-000049BF0000}"/>
    <cellStyle name="Normal 9 4 4 2 3" xfId="26517" xr:uid="{00000000-0005-0000-0000-00002D630000}"/>
    <cellStyle name="Normal 9 4 4 2 3 2" xfId="26518" xr:uid="{00000000-0005-0000-0000-00002E630000}"/>
    <cellStyle name="Normal 9 4 4 2 3 2 2" xfId="48940" xr:uid="{00000000-0005-0000-0000-00004BBF0000}"/>
    <cellStyle name="Normal 9 4 4 2 3 3" xfId="26519" xr:uid="{00000000-0005-0000-0000-00002F630000}"/>
    <cellStyle name="Normal 9 4 4 2 3 3 2" xfId="48941" xr:uid="{00000000-0005-0000-0000-00004CBF0000}"/>
    <cellStyle name="Normal 9 4 4 2 3 4" xfId="26520" xr:uid="{00000000-0005-0000-0000-000030630000}"/>
    <cellStyle name="Normal 9 4 4 2 3 4 2" xfId="48942" xr:uid="{00000000-0005-0000-0000-00004DBF0000}"/>
    <cellStyle name="Normal 9 4 4 2 3 5" xfId="48939" xr:uid="{00000000-0005-0000-0000-00004ABF0000}"/>
    <cellStyle name="Normal 9 4 4 2 4" xfId="26521" xr:uid="{00000000-0005-0000-0000-000031630000}"/>
    <cellStyle name="Normal 9 4 4 2 4 2" xfId="48943" xr:uid="{00000000-0005-0000-0000-00004EBF0000}"/>
    <cellStyle name="Normal 9 4 4 2 5" xfId="26522" xr:uid="{00000000-0005-0000-0000-000032630000}"/>
    <cellStyle name="Normal 9 4 4 2 5 2" xfId="48944" xr:uid="{00000000-0005-0000-0000-00004FBF0000}"/>
    <cellStyle name="Normal 9 4 4 2 6" xfId="26523" xr:uid="{00000000-0005-0000-0000-000033630000}"/>
    <cellStyle name="Normal 9 4 4 2 6 2" xfId="48945" xr:uid="{00000000-0005-0000-0000-000050BF0000}"/>
    <cellStyle name="Normal 9 4 4 3" xfId="7655" xr:uid="{00000000-0005-0000-0000-000034630000}"/>
    <cellStyle name="Normal 9 4 4 3 2" xfId="26524" xr:uid="{00000000-0005-0000-0000-000035630000}"/>
    <cellStyle name="Normal 9 4 4 3 2 2" xfId="48946" xr:uid="{00000000-0005-0000-0000-000051BF0000}"/>
    <cellStyle name="Normal 9 4 4 3 3" xfId="26525" xr:uid="{00000000-0005-0000-0000-000036630000}"/>
    <cellStyle name="Normal 9 4 4 3 3 2" xfId="48947" xr:uid="{00000000-0005-0000-0000-000052BF0000}"/>
    <cellStyle name="Normal 9 4 4 3 4" xfId="26526" xr:uid="{00000000-0005-0000-0000-000037630000}"/>
    <cellStyle name="Normal 9 4 4 3 4 2" xfId="48948" xr:uid="{00000000-0005-0000-0000-000053BF0000}"/>
    <cellStyle name="Normal 9 4 4 4" xfId="26527" xr:uid="{00000000-0005-0000-0000-000038630000}"/>
    <cellStyle name="Normal 9 4 4 4 2" xfId="26528" xr:uid="{00000000-0005-0000-0000-000039630000}"/>
    <cellStyle name="Normal 9 4 4 4 2 2" xfId="48950" xr:uid="{00000000-0005-0000-0000-000055BF0000}"/>
    <cellStyle name="Normal 9 4 4 4 3" xfId="26529" xr:uid="{00000000-0005-0000-0000-00003A630000}"/>
    <cellStyle name="Normal 9 4 4 4 3 2" xfId="48951" xr:uid="{00000000-0005-0000-0000-000056BF0000}"/>
    <cellStyle name="Normal 9 4 4 4 4" xfId="26530" xr:uid="{00000000-0005-0000-0000-00003B630000}"/>
    <cellStyle name="Normal 9 4 4 4 4 2" xfId="48952" xr:uid="{00000000-0005-0000-0000-000057BF0000}"/>
    <cellStyle name="Normal 9 4 4 4 5" xfId="48949" xr:uid="{00000000-0005-0000-0000-000054BF0000}"/>
    <cellStyle name="Normal 9 4 4 5" xfId="26531" xr:uid="{00000000-0005-0000-0000-00003C630000}"/>
    <cellStyle name="Normal 9 4 4 5 2" xfId="48953" xr:uid="{00000000-0005-0000-0000-000058BF0000}"/>
    <cellStyle name="Normal 9 4 4 6" xfId="26532" xr:uid="{00000000-0005-0000-0000-00003D630000}"/>
    <cellStyle name="Normal 9 4 4 6 2" xfId="48954" xr:uid="{00000000-0005-0000-0000-000059BF0000}"/>
    <cellStyle name="Normal 9 4 4 7" xfId="26533" xr:uid="{00000000-0005-0000-0000-00003E630000}"/>
    <cellStyle name="Normal 9 4 4 7 2" xfId="48955" xr:uid="{00000000-0005-0000-0000-00005ABF0000}"/>
    <cellStyle name="Normal 9 4 5" xfId="4292" xr:uid="{00000000-0005-0000-0000-00003F630000}"/>
    <cellStyle name="Normal 9 4 5 2" xfId="4293" xr:uid="{00000000-0005-0000-0000-000040630000}"/>
    <cellStyle name="Normal 9 4 5 2 2" xfId="7658" xr:uid="{00000000-0005-0000-0000-000041630000}"/>
    <cellStyle name="Normal 9 4 5 2 2 2" xfId="26534" xr:uid="{00000000-0005-0000-0000-000042630000}"/>
    <cellStyle name="Normal 9 4 5 2 2 2 2" xfId="48956" xr:uid="{00000000-0005-0000-0000-00005BBF0000}"/>
    <cellStyle name="Normal 9 4 5 2 2 3" xfId="26535" xr:uid="{00000000-0005-0000-0000-000043630000}"/>
    <cellStyle name="Normal 9 4 5 2 2 3 2" xfId="48957" xr:uid="{00000000-0005-0000-0000-00005CBF0000}"/>
    <cellStyle name="Normal 9 4 5 2 2 4" xfId="26536" xr:uid="{00000000-0005-0000-0000-000044630000}"/>
    <cellStyle name="Normal 9 4 5 2 2 4 2" xfId="48958" xr:uid="{00000000-0005-0000-0000-00005DBF0000}"/>
    <cellStyle name="Normal 9 4 5 2 3" xfId="26537" xr:uid="{00000000-0005-0000-0000-000045630000}"/>
    <cellStyle name="Normal 9 4 5 2 3 2" xfId="26538" xr:uid="{00000000-0005-0000-0000-000046630000}"/>
    <cellStyle name="Normal 9 4 5 2 3 2 2" xfId="48960" xr:uid="{00000000-0005-0000-0000-00005FBF0000}"/>
    <cellStyle name="Normal 9 4 5 2 3 3" xfId="26539" xr:uid="{00000000-0005-0000-0000-000047630000}"/>
    <cellStyle name="Normal 9 4 5 2 3 3 2" xfId="48961" xr:uid="{00000000-0005-0000-0000-000060BF0000}"/>
    <cellStyle name="Normal 9 4 5 2 3 4" xfId="26540" xr:uid="{00000000-0005-0000-0000-000048630000}"/>
    <cellStyle name="Normal 9 4 5 2 3 4 2" xfId="48962" xr:uid="{00000000-0005-0000-0000-000061BF0000}"/>
    <cellStyle name="Normal 9 4 5 2 3 5" xfId="48959" xr:uid="{00000000-0005-0000-0000-00005EBF0000}"/>
    <cellStyle name="Normal 9 4 5 2 4" xfId="26541" xr:uid="{00000000-0005-0000-0000-000049630000}"/>
    <cellStyle name="Normal 9 4 5 2 4 2" xfId="48963" xr:uid="{00000000-0005-0000-0000-000062BF0000}"/>
    <cellStyle name="Normal 9 4 5 2 5" xfId="26542" xr:uid="{00000000-0005-0000-0000-00004A630000}"/>
    <cellStyle name="Normal 9 4 5 2 5 2" xfId="48964" xr:uid="{00000000-0005-0000-0000-000063BF0000}"/>
    <cellStyle name="Normal 9 4 5 2 6" xfId="26543" xr:uid="{00000000-0005-0000-0000-00004B630000}"/>
    <cellStyle name="Normal 9 4 5 2 6 2" xfId="48965" xr:uid="{00000000-0005-0000-0000-000064BF0000}"/>
    <cellStyle name="Normal 9 4 5 3" xfId="7657" xr:uid="{00000000-0005-0000-0000-00004C630000}"/>
    <cellStyle name="Normal 9 4 5 3 2" xfId="26544" xr:uid="{00000000-0005-0000-0000-00004D630000}"/>
    <cellStyle name="Normal 9 4 5 3 2 2" xfId="48966" xr:uid="{00000000-0005-0000-0000-000065BF0000}"/>
    <cellStyle name="Normal 9 4 5 3 3" xfId="26545" xr:uid="{00000000-0005-0000-0000-00004E630000}"/>
    <cellStyle name="Normal 9 4 5 3 3 2" xfId="48967" xr:uid="{00000000-0005-0000-0000-000066BF0000}"/>
    <cellStyle name="Normal 9 4 5 3 4" xfId="26546" xr:uid="{00000000-0005-0000-0000-00004F630000}"/>
    <cellStyle name="Normal 9 4 5 3 4 2" xfId="48968" xr:uid="{00000000-0005-0000-0000-000067BF0000}"/>
    <cellStyle name="Normal 9 4 5 4" xfId="26547" xr:uid="{00000000-0005-0000-0000-000050630000}"/>
    <cellStyle name="Normal 9 4 5 4 2" xfId="26548" xr:uid="{00000000-0005-0000-0000-000051630000}"/>
    <cellStyle name="Normal 9 4 5 4 2 2" xfId="48970" xr:uid="{00000000-0005-0000-0000-000069BF0000}"/>
    <cellStyle name="Normal 9 4 5 4 3" xfId="26549" xr:uid="{00000000-0005-0000-0000-000052630000}"/>
    <cellStyle name="Normal 9 4 5 4 3 2" xfId="48971" xr:uid="{00000000-0005-0000-0000-00006ABF0000}"/>
    <cellStyle name="Normal 9 4 5 4 4" xfId="26550" xr:uid="{00000000-0005-0000-0000-000053630000}"/>
    <cellStyle name="Normal 9 4 5 4 4 2" xfId="48972" xr:uid="{00000000-0005-0000-0000-00006BBF0000}"/>
    <cellStyle name="Normal 9 4 5 4 5" xfId="48969" xr:uid="{00000000-0005-0000-0000-000068BF0000}"/>
    <cellStyle name="Normal 9 4 5 5" xfId="26551" xr:uid="{00000000-0005-0000-0000-000054630000}"/>
    <cellStyle name="Normal 9 4 5 5 2" xfId="48973" xr:uid="{00000000-0005-0000-0000-00006CBF0000}"/>
    <cellStyle name="Normal 9 4 5 6" xfId="26552" xr:uid="{00000000-0005-0000-0000-000055630000}"/>
    <cellStyle name="Normal 9 4 5 6 2" xfId="48974" xr:uid="{00000000-0005-0000-0000-00006DBF0000}"/>
    <cellStyle name="Normal 9 4 5 7" xfId="26553" xr:uid="{00000000-0005-0000-0000-000056630000}"/>
    <cellStyle name="Normal 9 4 5 7 2" xfId="48975" xr:uid="{00000000-0005-0000-0000-00006EBF0000}"/>
    <cellStyle name="Normal 9 4 6" xfId="4294" xr:uid="{00000000-0005-0000-0000-000057630000}"/>
    <cellStyle name="Normal 9 4 6 2" xfId="4295" xr:uid="{00000000-0005-0000-0000-000058630000}"/>
    <cellStyle name="Normal 9 4 6 2 2" xfId="7660" xr:uid="{00000000-0005-0000-0000-000059630000}"/>
    <cellStyle name="Normal 9 4 6 2 2 2" xfId="26554" xr:uid="{00000000-0005-0000-0000-00005A630000}"/>
    <cellStyle name="Normal 9 4 6 2 2 2 2" xfId="48976" xr:uid="{00000000-0005-0000-0000-00006FBF0000}"/>
    <cellStyle name="Normal 9 4 6 2 2 3" xfId="26555" xr:uid="{00000000-0005-0000-0000-00005B630000}"/>
    <cellStyle name="Normal 9 4 6 2 2 3 2" xfId="48977" xr:uid="{00000000-0005-0000-0000-000070BF0000}"/>
    <cellStyle name="Normal 9 4 6 2 2 4" xfId="26556" xr:uid="{00000000-0005-0000-0000-00005C630000}"/>
    <cellStyle name="Normal 9 4 6 2 2 4 2" xfId="48978" xr:uid="{00000000-0005-0000-0000-000071BF0000}"/>
    <cellStyle name="Normal 9 4 6 2 3" xfId="26557" xr:uid="{00000000-0005-0000-0000-00005D630000}"/>
    <cellStyle name="Normal 9 4 6 2 3 2" xfId="48979" xr:uid="{00000000-0005-0000-0000-000072BF0000}"/>
    <cellStyle name="Normal 9 4 6 2 4" xfId="26558" xr:uid="{00000000-0005-0000-0000-00005E630000}"/>
    <cellStyle name="Normal 9 4 6 2 4 2" xfId="48980" xr:uid="{00000000-0005-0000-0000-000073BF0000}"/>
    <cellStyle name="Normal 9 4 6 2 5" xfId="26559" xr:uid="{00000000-0005-0000-0000-00005F630000}"/>
    <cellStyle name="Normal 9 4 6 2 5 2" xfId="48981" xr:uid="{00000000-0005-0000-0000-000074BF0000}"/>
    <cellStyle name="Normal 9 4 6 3" xfId="7659" xr:uid="{00000000-0005-0000-0000-000060630000}"/>
    <cellStyle name="Normal 9 4 6 3 2" xfId="26560" xr:uid="{00000000-0005-0000-0000-000061630000}"/>
    <cellStyle name="Normal 9 4 6 3 2 2" xfId="48982" xr:uid="{00000000-0005-0000-0000-000075BF0000}"/>
    <cellStyle name="Normal 9 4 6 3 3" xfId="26561" xr:uid="{00000000-0005-0000-0000-000062630000}"/>
    <cellStyle name="Normal 9 4 6 3 3 2" xfId="48983" xr:uid="{00000000-0005-0000-0000-000076BF0000}"/>
    <cellStyle name="Normal 9 4 6 3 4" xfId="26562" xr:uid="{00000000-0005-0000-0000-000063630000}"/>
    <cellStyle name="Normal 9 4 6 3 4 2" xfId="48984" xr:uid="{00000000-0005-0000-0000-000077BF0000}"/>
    <cellStyle name="Normal 9 4 6 4" xfId="26563" xr:uid="{00000000-0005-0000-0000-000064630000}"/>
    <cellStyle name="Normal 9 4 6 4 2" xfId="26564" xr:uid="{00000000-0005-0000-0000-000065630000}"/>
    <cellStyle name="Normal 9 4 6 4 2 2" xfId="48986" xr:uid="{00000000-0005-0000-0000-000079BF0000}"/>
    <cellStyle name="Normal 9 4 6 4 3" xfId="26565" xr:uid="{00000000-0005-0000-0000-000066630000}"/>
    <cellStyle name="Normal 9 4 6 4 3 2" xfId="48987" xr:uid="{00000000-0005-0000-0000-00007ABF0000}"/>
    <cellStyle name="Normal 9 4 6 4 4" xfId="26566" xr:uid="{00000000-0005-0000-0000-000067630000}"/>
    <cellStyle name="Normal 9 4 6 4 4 2" xfId="48988" xr:uid="{00000000-0005-0000-0000-00007BBF0000}"/>
    <cellStyle name="Normal 9 4 6 4 5" xfId="48985" xr:uid="{00000000-0005-0000-0000-000078BF0000}"/>
    <cellStyle name="Normal 9 4 6 5" xfId="26567" xr:uid="{00000000-0005-0000-0000-000068630000}"/>
    <cellStyle name="Normal 9 4 6 5 2" xfId="48989" xr:uid="{00000000-0005-0000-0000-00007CBF0000}"/>
    <cellStyle name="Normal 9 4 6 6" xfId="26568" xr:uid="{00000000-0005-0000-0000-000069630000}"/>
    <cellStyle name="Normal 9 4 6 6 2" xfId="48990" xr:uid="{00000000-0005-0000-0000-00007DBF0000}"/>
    <cellStyle name="Normal 9 4 6 7" xfId="26569" xr:uid="{00000000-0005-0000-0000-00006A630000}"/>
    <cellStyle name="Normal 9 4 6 7 2" xfId="48991" xr:uid="{00000000-0005-0000-0000-00007EBF0000}"/>
    <cellStyle name="Normal 9 4 7" xfId="4296" xr:uid="{00000000-0005-0000-0000-00006B630000}"/>
    <cellStyle name="Normal 9 4 7 2" xfId="4297" xr:uid="{00000000-0005-0000-0000-00006C630000}"/>
    <cellStyle name="Normal 9 4 7 2 2" xfId="7662" xr:uid="{00000000-0005-0000-0000-00006D630000}"/>
    <cellStyle name="Normal 9 4 7 2 2 2" xfId="26570" xr:uid="{00000000-0005-0000-0000-00006E630000}"/>
    <cellStyle name="Normal 9 4 7 2 2 2 2" xfId="48992" xr:uid="{00000000-0005-0000-0000-00007FBF0000}"/>
    <cellStyle name="Normal 9 4 7 2 2 3" xfId="26571" xr:uid="{00000000-0005-0000-0000-00006F630000}"/>
    <cellStyle name="Normal 9 4 7 2 2 3 2" xfId="48993" xr:uid="{00000000-0005-0000-0000-000080BF0000}"/>
    <cellStyle name="Normal 9 4 7 2 2 4" xfId="26572" xr:uid="{00000000-0005-0000-0000-000070630000}"/>
    <cellStyle name="Normal 9 4 7 2 2 4 2" xfId="48994" xr:uid="{00000000-0005-0000-0000-000081BF0000}"/>
    <cellStyle name="Normal 9 4 7 2 3" xfId="26573" xr:uid="{00000000-0005-0000-0000-000071630000}"/>
    <cellStyle name="Normal 9 4 7 2 3 2" xfId="48995" xr:uid="{00000000-0005-0000-0000-000082BF0000}"/>
    <cellStyle name="Normal 9 4 7 2 4" xfId="26574" xr:uid="{00000000-0005-0000-0000-000072630000}"/>
    <cellStyle name="Normal 9 4 7 2 4 2" xfId="48996" xr:uid="{00000000-0005-0000-0000-000083BF0000}"/>
    <cellStyle name="Normal 9 4 7 2 5" xfId="26575" xr:uid="{00000000-0005-0000-0000-000073630000}"/>
    <cellStyle name="Normal 9 4 7 2 5 2" xfId="48997" xr:uid="{00000000-0005-0000-0000-000084BF0000}"/>
    <cellStyle name="Normal 9 4 7 3" xfId="7661" xr:uid="{00000000-0005-0000-0000-000074630000}"/>
    <cellStyle name="Normal 9 4 7 3 2" xfId="26576" xr:uid="{00000000-0005-0000-0000-000075630000}"/>
    <cellStyle name="Normal 9 4 7 3 2 2" xfId="48998" xr:uid="{00000000-0005-0000-0000-000085BF0000}"/>
    <cellStyle name="Normal 9 4 7 3 3" xfId="26577" xr:uid="{00000000-0005-0000-0000-000076630000}"/>
    <cellStyle name="Normal 9 4 7 3 3 2" xfId="48999" xr:uid="{00000000-0005-0000-0000-000086BF0000}"/>
    <cellStyle name="Normal 9 4 7 3 4" xfId="26578" xr:uid="{00000000-0005-0000-0000-000077630000}"/>
    <cellStyle name="Normal 9 4 7 3 4 2" xfId="49000" xr:uid="{00000000-0005-0000-0000-000087BF0000}"/>
    <cellStyle name="Normal 9 4 7 4" xfId="26579" xr:uid="{00000000-0005-0000-0000-000078630000}"/>
    <cellStyle name="Normal 9 4 7 4 2" xfId="49001" xr:uid="{00000000-0005-0000-0000-000088BF0000}"/>
    <cellStyle name="Normal 9 4 7 5" xfId="26580" xr:uid="{00000000-0005-0000-0000-000079630000}"/>
    <cellStyle name="Normal 9 4 7 5 2" xfId="49002" xr:uid="{00000000-0005-0000-0000-000089BF0000}"/>
    <cellStyle name="Normal 9 4 7 6" xfId="26581" xr:uid="{00000000-0005-0000-0000-00007A630000}"/>
    <cellStyle name="Normal 9 4 7 6 2" xfId="49003" xr:uid="{00000000-0005-0000-0000-00008ABF0000}"/>
    <cellStyle name="Normal 9 4 8" xfId="4298" xr:uid="{00000000-0005-0000-0000-00007B630000}"/>
    <cellStyle name="Normal 9 4 8 2" xfId="7663" xr:uid="{00000000-0005-0000-0000-00007C630000}"/>
    <cellStyle name="Normal 9 4 8 2 2" xfId="26582" xr:uid="{00000000-0005-0000-0000-00007D630000}"/>
    <cellStyle name="Normal 9 4 8 2 2 2" xfId="49004" xr:uid="{00000000-0005-0000-0000-00008BBF0000}"/>
    <cellStyle name="Normal 9 4 8 2 3" xfId="26583" xr:uid="{00000000-0005-0000-0000-00007E630000}"/>
    <cellStyle name="Normal 9 4 8 2 3 2" xfId="49005" xr:uid="{00000000-0005-0000-0000-00008CBF0000}"/>
    <cellStyle name="Normal 9 4 8 2 4" xfId="26584" xr:uid="{00000000-0005-0000-0000-00007F630000}"/>
    <cellStyle name="Normal 9 4 8 2 4 2" xfId="49006" xr:uid="{00000000-0005-0000-0000-00008DBF0000}"/>
    <cellStyle name="Normal 9 4 8 3" xfId="26585" xr:uid="{00000000-0005-0000-0000-000080630000}"/>
    <cellStyle name="Normal 9 4 8 3 2" xfId="49007" xr:uid="{00000000-0005-0000-0000-00008EBF0000}"/>
    <cellStyle name="Normal 9 4 8 4" xfId="26586" xr:uid="{00000000-0005-0000-0000-000081630000}"/>
    <cellStyle name="Normal 9 4 8 4 2" xfId="49008" xr:uid="{00000000-0005-0000-0000-00008FBF0000}"/>
    <cellStyle name="Normal 9 4 8 5" xfId="26587" xr:uid="{00000000-0005-0000-0000-000082630000}"/>
    <cellStyle name="Normal 9 4 8 5 2" xfId="49009" xr:uid="{00000000-0005-0000-0000-000090BF0000}"/>
    <cellStyle name="Normal 9 4 9" xfId="4299" xr:uid="{00000000-0005-0000-0000-000083630000}"/>
    <cellStyle name="Normal 9 4 9 2" xfId="7664" xr:uid="{00000000-0005-0000-0000-000084630000}"/>
    <cellStyle name="Normal 9 4 9 2 2" xfId="26588" xr:uid="{00000000-0005-0000-0000-000085630000}"/>
    <cellStyle name="Normal 9 4 9 2 2 2" xfId="49010" xr:uid="{00000000-0005-0000-0000-000091BF0000}"/>
    <cellStyle name="Normal 9 4 9 2 3" xfId="26589" xr:uid="{00000000-0005-0000-0000-000086630000}"/>
    <cellStyle name="Normal 9 4 9 2 3 2" xfId="49011" xr:uid="{00000000-0005-0000-0000-000092BF0000}"/>
    <cellStyle name="Normal 9 4 9 2 4" xfId="26590" xr:uid="{00000000-0005-0000-0000-000087630000}"/>
    <cellStyle name="Normal 9 4 9 2 4 2" xfId="49012" xr:uid="{00000000-0005-0000-0000-000093BF0000}"/>
    <cellStyle name="Normal 9 4 9 3" xfId="26591" xr:uid="{00000000-0005-0000-0000-000088630000}"/>
    <cellStyle name="Normal 9 4 9 3 2" xfId="49013" xr:uid="{00000000-0005-0000-0000-000094BF0000}"/>
    <cellStyle name="Normal 9 4 9 4" xfId="26592" xr:uid="{00000000-0005-0000-0000-000089630000}"/>
    <cellStyle name="Normal 9 4 9 4 2" xfId="49014" xr:uid="{00000000-0005-0000-0000-000095BF0000}"/>
    <cellStyle name="Normal 9 4 9 5" xfId="26593" xr:uid="{00000000-0005-0000-0000-00008A630000}"/>
    <cellStyle name="Normal 9 4 9 5 2" xfId="49015" xr:uid="{00000000-0005-0000-0000-000096BF0000}"/>
    <cellStyle name="Normal 9 5" xfId="4300" xr:uid="{00000000-0005-0000-0000-00008B630000}"/>
    <cellStyle name="Normal 9 5 10" xfId="26594" xr:uid="{00000000-0005-0000-0000-00008C630000}"/>
    <cellStyle name="Normal 9 5 10 2" xfId="26595" xr:uid="{00000000-0005-0000-0000-00008D630000}"/>
    <cellStyle name="Normal 9 5 10 2 2" xfId="49017" xr:uid="{00000000-0005-0000-0000-000098BF0000}"/>
    <cellStyle name="Normal 9 5 10 3" xfId="26596" xr:uid="{00000000-0005-0000-0000-00008E630000}"/>
    <cellStyle name="Normal 9 5 10 3 2" xfId="49018" xr:uid="{00000000-0005-0000-0000-000099BF0000}"/>
    <cellStyle name="Normal 9 5 10 4" xfId="26597" xr:uid="{00000000-0005-0000-0000-00008F630000}"/>
    <cellStyle name="Normal 9 5 10 4 2" xfId="49019" xr:uid="{00000000-0005-0000-0000-00009ABF0000}"/>
    <cellStyle name="Normal 9 5 10 5" xfId="49016" xr:uid="{00000000-0005-0000-0000-000097BF0000}"/>
    <cellStyle name="Normal 9 5 11" xfId="26598" xr:uid="{00000000-0005-0000-0000-000090630000}"/>
    <cellStyle name="Normal 9 5 11 2" xfId="49020" xr:uid="{00000000-0005-0000-0000-00009BBF0000}"/>
    <cellStyle name="Normal 9 5 12" xfId="26599" xr:uid="{00000000-0005-0000-0000-000091630000}"/>
    <cellStyle name="Normal 9 5 12 2" xfId="49021" xr:uid="{00000000-0005-0000-0000-00009CBF0000}"/>
    <cellStyle name="Normal 9 5 13" xfId="26600" xr:uid="{00000000-0005-0000-0000-000092630000}"/>
    <cellStyle name="Normal 9 5 13 2" xfId="49022" xr:uid="{00000000-0005-0000-0000-00009DBF0000}"/>
    <cellStyle name="Normal 9 5 2" xfId="4301" xr:uid="{00000000-0005-0000-0000-000093630000}"/>
    <cellStyle name="Normal 9 5 2 10" xfId="26601" xr:uid="{00000000-0005-0000-0000-000094630000}"/>
    <cellStyle name="Normal 9 5 2 10 2" xfId="49023" xr:uid="{00000000-0005-0000-0000-00009EBF0000}"/>
    <cellStyle name="Normal 9 5 2 2" xfId="4302" xr:uid="{00000000-0005-0000-0000-000095630000}"/>
    <cellStyle name="Normal 9 5 2 2 2" xfId="4303" xr:uid="{00000000-0005-0000-0000-000096630000}"/>
    <cellStyle name="Normal 9 5 2 2 2 2" xfId="7668" xr:uid="{00000000-0005-0000-0000-000097630000}"/>
    <cellStyle name="Normal 9 5 2 2 2 2 2" xfId="26602" xr:uid="{00000000-0005-0000-0000-000098630000}"/>
    <cellStyle name="Normal 9 5 2 2 2 2 2 2" xfId="49024" xr:uid="{00000000-0005-0000-0000-00009FBF0000}"/>
    <cellStyle name="Normal 9 5 2 2 2 2 3" xfId="26603" xr:uid="{00000000-0005-0000-0000-000099630000}"/>
    <cellStyle name="Normal 9 5 2 2 2 2 3 2" xfId="49025" xr:uid="{00000000-0005-0000-0000-0000A0BF0000}"/>
    <cellStyle name="Normal 9 5 2 2 2 2 4" xfId="26604" xr:uid="{00000000-0005-0000-0000-00009A630000}"/>
    <cellStyle name="Normal 9 5 2 2 2 2 4 2" xfId="49026" xr:uid="{00000000-0005-0000-0000-0000A1BF0000}"/>
    <cellStyle name="Normal 9 5 2 2 2 3" xfId="26605" xr:uid="{00000000-0005-0000-0000-00009B630000}"/>
    <cellStyle name="Normal 9 5 2 2 2 3 2" xfId="49027" xr:uid="{00000000-0005-0000-0000-0000A2BF0000}"/>
    <cellStyle name="Normal 9 5 2 2 2 4" xfId="26606" xr:uid="{00000000-0005-0000-0000-00009C630000}"/>
    <cellStyle name="Normal 9 5 2 2 2 4 2" xfId="49028" xr:uid="{00000000-0005-0000-0000-0000A3BF0000}"/>
    <cellStyle name="Normal 9 5 2 2 2 5" xfId="26607" xr:uid="{00000000-0005-0000-0000-00009D630000}"/>
    <cellStyle name="Normal 9 5 2 2 2 5 2" xfId="49029" xr:uid="{00000000-0005-0000-0000-0000A4BF0000}"/>
    <cellStyle name="Normal 9 5 2 2 3" xfId="7667" xr:uid="{00000000-0005-0000-0000-00009E630000}"/>
    <cellStyle name="Normal 9 5 2 2 3 2" xfId="26608" xr:uid="{00000000-0005-0000-0000-00009F630000}"/>
    <cellStyle name="Normal 9 5 2 2 3 2 2" xfId="49030" xr:uid="{00000000-0005-0000-0000-0000A5BF0000}"/>
    <cellStyle name="Normal 9 5 2 2 3 3" xfId="26609" xr:uid="{00000000-0005-0000-0000-0000A0630000}"/>
    <cellStyle name="Normal 9 5 2 2 3 3 2" xfId="49031" xr:uid="{00000000-0005-0000-0000-0000A6BF0000}"/>
    <cellStyle name="Normal 9 5 2 2 3 4" xfId="26610" xr:uid="{00000000-0005-0000-0000-0000A1630000}"/>
    <cellStyle name="Normal 9 5 2 2 3 4 2" xfId="49032" xr:uid="{00000000-0005-0000-0000-0000A7BF0000}"/>
    <cellStyle name="Normal 9 5 2 2 4" xfId="26611" xr:uid="{00000000-0005-0000-0000-0000A2630000}"/>
    <cellStyle name="Normal 9 5 2 2 4 2" xfId="26612" xr:uid="{00000000-0005-0000-0000-0000A3630000}"/>
    <cellStyle name="Normal 9 5 2 2 4 2 2" xfId="49034" xr:uid="{00000000-0005-0000-0000-0000A9BF0000}"/>
    <cellStyle name="Normal 9 5 2 2 4 3" xfId="26613" xr:uid="{00000000-0005-0000-0000-0000A4630000}"/>
    <cellStyle name="Normal 9 5 2 2 4 3 2" xfId="49035" xr:uid="{00000000-0005-0000-0000-0000AABF0000}"/>
    <cellStyle name="Normal 9 5 2 2 4 4" xfId="26614" xr:uid="{00000000-0005-0000-0000-0000A5630000}"/>
    <cellStyle name="Normal 9 5 2 2 4 4 2" xfId="49036" xr:uid="{00000000-0005-0000-0000-0000ABBF0000}"/>
    <cellStyle name="Normal 9 5 2 2 4 5" xfId="49033" xr:uid="{00000000-0005-0000-0000-0000A8BF0000}"/>
    <cellStyle name="Normal 9 5 2 2 5" xfId="26615" xr:uid="{00000000-0005-0000-0000-0000A6630000}"/>
    <cellStyle name="Normal 9 5 2 2 5 2" xfId="49037" xr:uid="{00000000-0005-0000-0000-0000ACBF0000}"/>
    <cellStyle name="Normal 9 5 2 2 6" xfId="26616" xr:uid="{00000000-0005-0000-0000-0000A7630000}"/>
    <cellStyle name="Normal 9 5 2 2 6 2" xfId="49038" xr:uid="{00000000-0005-0000-0000-0000ADBF0000}"/>
    <cellStyle name="Normal 9 5 2 2 7" xfId="26617" xr:uid="{00000000-0005-0000-0000-0000A8630000}"/>
    <cellStyle name="Normal 9 5 2 2 7 2" xfId="49039" xr:uid="{00000000-0005-0000-0000-0000AEBF0000}"/>
    <cellStyle name="Normal 9 5 2 3" xfId="4304" xr:uid="{00000000-0005-0000-0000-0000A9630000}"/>
    <cellStyle name="Normal 9 5 2 3 2" xfId="4305" xr:uid="{00000000-0005-0000-0000-0000AA630000}"/>
    <cellStyle name="Normal 9 5 2 3 2 2" xfId="7670" xr:uid="{00000000-0005-0000-0000-0000AB630000}"/>
    <cellStyle name="Normal 9 5 2 3 2 2 2" xfId="26618" xr:uid="{00000000-0005-0000-0000-0000AC630000}"/>
    <cellStyle name="Normal 9 5 2 3 2 2 2 2" xfId="49040" xr:uid="{00000000-0005-0000-0000-0000AFBF0000}"/>
    <cellStyle name="Normal 9 5 2 3 2 2 3" xfId="26619" xr:uid="{00000000-0005-0000-0000-0000AD630000}"/>
    <cellStyle name="Normal 9 5 2 3 2 2 3 2" xfId="49041" xr:uid="{00000000-0005-0000-0000-0000B0BF0000}"/>
    <cellStyle name="Normal 9 5 2 3 2 2 4" xfId="26620" xr:uid="{00000000-0005-0000-0000-0000AE630000}"/>
    <cellStyle name="Normal 9 5 2 3 2 2 4 2" xfId="49042" xr:uid="{00000000-0005-0000-0000-0000B1BF0000}"/>
    <cellStyle name="Normal 9 5 2 3 2 3" xfId="26621" xr:uid="{00000000-0005-0000-0000-0000AF630000}"/>
    <cellStyle name="Normal 9 5 2 3 2 3 2" xfId="49043" xr:uid="{00000000-0005-0000-0000-0000B2BF0000}"/>
    <cellStyle name="Normal 9 5 2 3 2 4" xfId="26622" xr:uid="{00000000-0005-0000-0000-0000B0630000}"/>
    <cellStyle name="Normal 9 5 2 3 2 4 2" xfId="49044" xr:uid="{00000000-0005-0000-0000-0000B3BF0000}"/>
    <cellStyle name="Normal 9 5 2 3 2 5" xfId="26623" xr:uid="{00000000-0005-0000-0000-0000B1630000}"/>
    <cellStyle name="Normal 9 5 2 3 2 5 2" xfId="49045" xr:uid="{00000000-0005-0000-0000-0000B4BF0000}"/>
    <cellStyle name="Normal 9 5 2 3 3" xfId="7669" xr:uid="{00000000-0005-0000-0000-0000B2630000}"/>
    <cellStyle name="Normal 9 5 2 3 3 2" xfId="26624" xr:uid="{00000000-0005-0000-0000-0000B3630000}"/>
    <cellStyle name="Normal 9 5 2 3 3 2 2" xfId="49046" xr:uid="{00000000-0005-0000-0000-0000B5BF0000}"/>
    <cellStyle name="Normal 9 5 2 3 3 3" xfId="26625" xr:uid="{00000000-0005-0000-0000-0000B4630000}"/>
    <cellStyle name="Normal 9 5 2 3 3 3 2" xfId="49047" xr:uid="{00000000-0005-0000-0000-0000B6BF0000}"/>
    <cellStyle name="Normal 9 5 2 3 3 4" xfId="26626" xr:uid="{00000000-0005-0000-0000-0000B5630000}"/>
    <cellStyle name="Normal 9 5 2 3 3 4 2" xfId="49048" xr:uid="{00000000-0005-0000-0000-0000B7BF0000}"/>
    <cellStyle name="Normal 9 5 2 3 4" xfId="26627" xr:uid="{00000000-0005-0000-0000-0000B6630000}"/>
    <cellStyle name="Normal 9 5 2 3 4 2" xfId="49049" xr:uid="{00000000-0005-0000-0000-0000B8BF0000}"/>
    <cellStyle name="Normal 9 5 2 3 5" xfId="26628" xr:uid="{00000000-0005-0000-0000-0000B7630000}"/>
    <cellStyle name="Normal 9 5 2 3 5 2" xfId="49050" xr:uid="{00000000-0005-0000-0000-0000B9BF0000}"/>
    <cellStyle name="Normal 9 5 2 3 6" xfId="26629" xr:uid="{00000000-0005-0000-0000-0000B8630000}"/>
    <cellStyle name="Normal 9 5 2 3 6 2" xfId="49051" xr:uid="{00000000-0005-0000-0000-0000BABF0000}"/>
    <cellStyle name="Normal 9 5 2 4" xfId="4306" xr:uid="{00000000-0005-0000-0000-0000B9630000}"/>
    <cellStyle name="Normal 9 5 2 4 2" xfId="7671" xr:uid="{00000000-0005-0000-0000-0000BA630000}"/>
    <cellStyle name="Normal 9 5 2 4 2 2" xfId="26630" xr:uid="{00000000-0005-0000-0000-0000BB630000}"/>
    <cellStyle name="Normal 9 5 2 4 2 2 2" xfId="49052" xr:uid="{00000000-0005-0000-0000-0000BBBF0000}"/>
    <cellStyle name="Normal 9 5 2 4 2 3" xfId="26631" xr:uid="{00000000-0005-0000-0000-0000BC630000}"/>
    <cellStyle name="Normal 9 5 2 4 2 3 2" xfId="49053" xr:uid="{00000000-0005-0000-0000-0000BCBF0000}"/>
    <cellStyle name="Normal 9 5 2 4 2 4" xfId="26632" xr:uid="{00000000-0005-0000-0000-0000BD630000}"/>
    <cellStyle name="Normal 9 5 2 4 2 4 2" xfId="49054" xr:uid="{00000000-0005-0000-0000-0000BDBF0000}"/>
    <cellStyle name="Normal 9 5 2 4 3" xfId="26633" xr:uid="{00000000-0005-0000-0000-0000BE630000}"/>
    <cellStyle name="Normal 9 5 2 4 3 2" xfId="49055" xr:uid="{00000000-0005-0000-0000-0000BEBF0000}"/>
    <cellStyle name="Normal 9 5 2 4 4" xfId="26634" xr:uid="{00000000-0005-0000-0000-0000BF630000}"/>
    <cellStyle name="Normal 9 5 2 4 4 2" xfId="49056" xr:uid="{00000000-0005-0000-0000-0000BFBF0000}"/>
    <cellStyle name="Normal 9 5 2 4 5" xfId="26635" xr:uid="{00000000-0005-0000-0000-0000C0630000}"/>
    <cellStyle name="Normal 9 5 2 4 5 2" xfId="49057" xr:uid="{00000000-0005-0000-0000-0000C0BF0000}"/>
    <cellStyle name="Normal 9 5 2 5" xfId="4307" xr:uid="{00000000-0005-0000-0000-0000C1630000}"/>
    <cellStyle name="Normal 9 5 2 5 2" xfId="7672" xr:uid="{00000000-0005-0000-0000-0000C2630000}"/>
    <cellStyle name="Normal 9 5 2 5 2 2" xfId="26636" xr:uid="{00000000-0005-0000-0000-0000C3630000}"/>
    <cellStyle name="Normal 9 5 2 5 2 2 2" xfId="49058" xr:uid="{00000000-0005-0000-0000-0000C1BF0000}"/>
    <cellStyle name="Normal 9 5 2 5 2 3" xfId="26637" xr:uid="{00000000-0005-0000-0000-0000C4630000}"/>
    <cellStyle name="Normal 9 5 2 5 2 3 2" xfId="49059" xr:uid="{00000000-0005-0000-0000-0000C2BF0000}"/>
    <cellStyle name="Normal 9 5 2 5 2 4" xfId="26638" xr:uid="{00000000-0005-0000-0000-0000C5630000}"/>
    <cellStyle name="Normal 9 5 2 5 2 4 2" xfId="49060" xr:uid="{00000000-0005-0000-0000-0000C3BF0000}"/>
    <cellStyle name="Normal 9 5 2 5 3" xfId="26639" xr:uid="{00000000-0005-0000-0000-0000C6630000}"/>
    <cellStyle name="Normal 9 5 2 5 3 2" xfId="49061" xr:uid="{00000000-0005-0000-0000-0000C4BF0000}"/>
    <cellStyle name="Normal 9 5 2 5 4" xfId="26640" xr:uid="{00000000-0005-0000-0000-0000C7630000}"/>
    <cellStyle name="Normal 9 5 2 5 4 2" xfId="49062" xr:uid="{00000000-0005-0000-0000-0000C5BF0000}"/>
    <cellStyle name="Normal 9 5 2 5 5" xfId="26641" xr:uid="{00000000-0005-0000-0000-0000C8630000}"/>
    <cellStyle name="Normal 9 5 2 5 5 2" xfId="49063" xr:uid="{00000000-0005-0000-0000-0000C6BF0000}"/>
    <cellStyle name="Normal 9 5 2 6" xfId="7666" xr:uid="{00000000-0005-0000-0000-0000C9630000}"/>
    <cellStyle name="Normal 9 5 2 6 2" xfId="26642" xr:uid="{00000000-0005-0000-0000-0000CA630000}"/>
    <cellStyle name="Normal 9 5 2 6 2 2" xfId="49064" xr:uid="{00000000-0005-0000-0000-0000C7BF0000}"/>
    <cellStyle name="Normal 9 5 2 6 3" xfId="26643" xr:uid="{00000000-0005-0000-0000-0000CB630000}"/>
    <cellStyle name="Normal 9 5 2 6 3 2" xfId="49065" xr:uid="{00000000-0005-0000-0000-0000C8BF0000}"/>
    <cellStyle name="Normal 9 5 2 6 4" xfId="26644" xr:uid="{00000000-0005-0000-0000-0000CC630000}"/>
    <cellStyle name="Normal 9 5 2 6 4 2" xfId="49066" xr:uid="{00000000-0005-0000-0000-0000C9BF0000}"/>
    <cellStyle name="Normal 9 5 2 7" xfId="26645" xr:uid="{00000000-0005-0000-0000-0000CD630000}"/>
    <cellStyle name="Normal 9 5 2 7 2" xfId="26646" xr:uid="{00000000-0005-0000-0000-0000CE630000}"/>
    <cellStyle name="Normal 9 5 2 7 2 2" xfId="49068" xr:uid="{00000000-0005-0000-0000-0000CBBF0000}"/>
    <cellStyle name="Normal 9 5 2 7 3" xfId="26647" xr:uid="{00000000-0005-0000-0000-0000CF630000}"/>
    <cellStyle name="Normal 9 5 2 7 3 2" xfId="49069" xr:uid="{00000000-0005-0000-0000-0000CCBF0000}"/>
    <cellStyle name="Normal 9 5 2 7 4" xfId="26648" xr:uid="{00000000-0005-0000-0000-0000D0630000}"/>
    <cellStyle name="Normal 9 5 2 7 4 2" xfId="49070" xr:uid="{00000000-0005-0000-0000-0000CDBF0000}"/>
    <cellStyle name="Normal 9 5 2 7 5" xfId="49067" xr:uid="{00000000-0005-0000-0000-0000CABF0000}"/>
    <cellStyle name="Normal 9 5 2 8" xfId="26649" xr:uid="{00000000-0005-0000-0000-0000D1630000}"/>
    <cellStyle name="Normal 9 5 2 8 2" xfId="49071" xr:uid="{00000000-0005-0000-0000-0000CEBF0000}"/>
    <cellStyle name="Normal 9 5 2 9" xfId="26650" xr:uid="{00000000-0005-0000-0000-0000D2630000}"/>
    <cellStyle name="Normal 9 5 2 9 2" xfId="49072" xr:uid="{00000000-0005-0000-0000-0000CFBF0000}"/>
    <cellStyle name="Normal 9 5 3" xfId="4308" xr:uid="{00000000-0005-0000-0000-0000D3630000}"/>
    <cellStyle name="Normal 9 5 3 2" xfId="4309" xr:uid="{00000000-0005-0000-0000-0000D4630000}"/>
    <cellStyle name="Normal 9 5 3 2 2" xfId="7674" xr:uid="{00000000-0005-0000-0000-0000D5630000}"/>
    <cellStyle name="Normal 9 5 3 2 2 2" xfId="26651" xr:uid="{00000000-0005-0000-0000-0000D6630000}"/>
    <cellStyle name="Normal 9 5 3 2 2 2 2" xfId="49073" xr:uid="{00000000-0005-0000-0000-0000D0BF0000}"/>
    <cellStyle name="Normal 9 5 3 2 2 3" xfId="26652" xr:uid="{00000000-0005-0000-0000-0000D7630000}"/>
    <cellStyle name="Normal 9 5 3 2 2 3 2" xfId="49074" xr:uid="{00000000-0005-0000-0000-0000D1BF0000}"/>
    <cellStyle name="Normal 9 5 3 2 2 4" xfId="26653" xr:uid="{00000000-0005-0000-0000-0000D8630000}"/>
    <cellStyle name="Normal 9 5 3 2 2 4 2" xfId="49075" xr:uid="{00000000-0005-0000-0000-0000D2BF0000}"/>
    <cellStyle name="Normal 9 5 3 2 3" xfId="26654" xr:uid="{00000000-0005-0000-0000-0000D9630000}"/>
    <cellStyle name="Normal 9 5 3 2 3 2" xfId="26655" xr:uid="{00000000-0005-0000-0000-0000DA630000}"/>
    <cellStyle name="Normal 9 5 3 2 3 2 2" xfId="49077" xr:uid="{00000000-0005-0000-0000-0000D4BF0000}"/>
    <cellStyle name="Normal 9 5 3 2 3 3" xfId="26656" xr:uid="{00000000-0005-0000-0000-0000DB630000}"/>
    <cellStyle name="Normal 9 5 3 2 3 3 2" xfId="49078" xr:uid="{00000000-0005-0000-0000-0000D5BF0000}"/>
    <cellStyle name="Normal 9 5 3 2 3 4" xfId="26657" xr:uid="{00000000-0005-0000-0000-0000DC630000}"/>
    <cellStyle name="Normal 9 5 3 2 3 4 2" xfId="49079" xr:uid="{00000000-0005-0000-0000-0000D6BF0000}"/>
    <cellStyle name="Normal 9 5 3 2 3 5" xfId="49076" xr:uid="{00000000-0005-0000-0000-0000D3BF0000}"/>
    <cellStyle name="Normal 9 5 3 2 4" xfId="26658" xr:uid="{00000000-0005-0000-0000-0000DD630000}"/>
    <cellStyle name="Normal 9 5 3 2 4 2" xfId="49080" xr:uid="{00000000-0005-0000-0000-0000D7BF0000}"/>
    <cellStyle name="Normal 9 5 3 2 5" xfId="26659" xr:uid="{00000000-0005-0000-0000-0000DE630000}"/>
    <cellStyle name="Normal 9 5 3 2 5 2" xfId="49081" xr:uid="{00000000-0005-0000-0000-0000D8BF0000}"/>
    <cellStyle name="Normal 9 5 3 2 6" xfId="26660" xr:uid="{00000000-0005-0000-0000-0000DF630000}"/>
    <cellStyle name="Normal 9 5 3 2 6 2" xfId="49082" xr:uid="{00000000-0005-0000-0000-0000D9BF0000}"/>
    <cellStyle name="Normal 9 5 3 3" xfId="7673" xr:uid="{00000000-0005-0000-0000-0000E0630000}"/>
    <cellStyle name="Normal 9 5 3 3 2" xfId="26661" xr:uid="{00000000-0005-0000-0000-0000E1630000}"/>
    <cellStyle name="Normal 9 5 3 3 2 2" xfId="49083" xr:uid="{00000000-0005-0000-0000-0000DABF0000}"/>
    <cellStyle name="Normal 9 5 3 3 3" xfId="26662" xr:uid="{00000000-0005-0000-0000-0000E2630000}"/>
    <cellStyle name="Normal 9 5 3 3 3 2" xfId="49084" xr:uid="{00000000-0005-0000-0000-0000DBBF0000}"/>
    <cellStyle name="Normal 9 5 3 3 4" xfId="26663" xr:uid="{00000000-0005-0000-0000-0000E3630000}"/>
    <cellStyle name="Normal 9 5 3 3 4 2" xfId="49085" xr:uid="{00000000-0005-0000-0000-0000DCBF0000}"/>
    <cellStyle name="Normal 9 5 3 4" xfId="26664" xr:uid="{00000000-0005-0000-0000-0000E4630000}"/>
    <cellStyle name="Normal 9 5 3 4 2" xfId="26665" xr:uid="{00000000-0005-0000-0000-0000E5630000}"/>
    <cellStyle name="Normal 9 5 3 4 2 2" xfId="49087" xr:uid="{00000000-0005-0000-0000-0000DEBF0000}"/>
    <cellStyle name="Normal 9 5 3 4 3" xfId="26666" xr:uid="{00000000-0005-0000-0000-0000E6630000}"/>
    <cellStyle name="Normal 9 5 3 4 3 2" xfId="49088" xr:uid="{00000000-0005-0000-0000-0000DFBF0000}"/>
    <cellStyle name="Normal 9 5 3 4 4" xfId="26667" xr:uid="{00000000-0005-0000-0000-0000E7630000}"/>
    <cellStyle name="Normal 9 5 3 4 4 2" xfId="49089" xr:uid="{00000000-0005-0000-0000-0000E0BF0000}"/>
    <cellStyle name="Normal 9 5 3 4 5" xfId="49086" xr:uid="{00000000-0005-0000-0000-0000DDBF0000}"/>
    <cellStyle name="Normal 9 5 3 5" xfId="26668" xr:uid="{00000000-0005-0000-0000-0000E8630000}"/>
    <cellStyle name="Normal 9 5 3 5 2" xfId="49090" xr:uid="{00000000-0005-0000-0000-0000E1BF0000}"/>
    <cellStyle name="Normal 9 5 3 6" xfId="26669" xr:uid="{00000000-0005-0000-0000-0000E9630000}"/>
    <cellStyle name="Normal 9 5 3 6 2" xfId="49091" xr:uid="{00000000-0005-0000-0000-0000E2BF0000}"/>
    <cellStyle name="Normal 9 5 3 7" xfId="26670" xr:uid="{00000000-0005-0000-0000-0000EA630000}"/>
    <cellStyle name="Normal 9 5 3 7 2" xfId="49092" xr:uid="{00000000-0005-0000-0000-0000E3BF0000}"/>
    <cellStyle name="Normal 9 5 4" xfId="4310" xr:uid="{00000000-0005-0000-0000-0000EB630000}"/>
    <cellStyle name="Normal 9 5 4 2" xfId="4311" xr:uid="{00000000-0005-0000-0000-0000EC630000}"/>
    <cellStyle name="Normal 9 5 4 2 2" xfId="7676" xr:uid="{00000000-0005-0000-0000-0000ED630000}"/>
    <cellStyle name="Normal 9 5 4 2 2 2" xfId="26671" xr:uid="{00000000-0005-0000-0000-0000EE630000}"/>
    <cellStyle name="Normal 9 5 4 2 2 2 2" xfId="49093" xr:uid="{00000000-0005-0000-0000-0000E4BF0000}"/>
    <cellStyle name="Normal 9 5 4 2 2 3" xfId="26672" xr:uid="{00000000-0005-0000-0000-0000EF630000}"/>
    <cellStyle name="Normal 9 5 4 2 2 3 2" xfId="49094" xr:uid="{00000000-0005-0000-0000-0000E5BF0000}"/>
    <cellStyle name="Normal 9 5 4 2 2 4" xfId="26673" xr:uid="{00000000-0005-0000-0000-0000F0630000}"/>
    <cellStyle name="Normal 9 5 4 2 2 4 2" xfId="49095" xr:uid="{00000000-0005-0000-0000-0000E6BF0000}"/>
    <cellStyle name="Normal 9 5 4 2 3" xfId="26674" xr:uid="{00000000-0005-0000-0000-0000F1630000}"/>
    <cellStyle name="Normal 9 5 4 2 3 2" xfId="26675" xr:uid="{00000000-0005-0000-0000-0000F2630000}"/>
    <cellStyle name="Normal 9 5 4 2 3 2 2" xfId="49097" xr:uid="{00000000-0005-0000-0000-0000E8BF0000}"/>
    <cellStyle name="Normal 9 5 4 2 3 3" xfId="26676" xr:uid="{00000000-0005-0000-0000-0000F3630000}"/>
    <cellStyle name="Normal 9 5 4 2 3 3 2" xfId="49098" xr:uid="{00000000-0005-0000-0000-0000E9BF0000}"/>
    <cellStyle name="Normal 9 5 4 2 3 4" xfId="26677" xr:uid="{00000000-0005-0000-0000-0000F4630000}"/>
    <cellStyle name="Normal 9 5 4 2 3 4 2" xfId="49099" xr:uid="{00000000-0005-0000-0000-0000EABF0000}"/>
    <cellStyle name="Normal 9 5 4 2 3 5" xfId="49096" xr:uid="{00000000-0005-0000-0000-0000E7BF0000}"/>
    <cellStyle name="Normal 9 5 4 2 4" xfId="26678" xr:uid="{00000000-0005-0000-0000-0000F5630000}"/>
    <cellStyle name="Normal 9 5 4 2 4 2" xfId="49100" xr:uid="{00000000-0005-0000-0000-0000EBBF0000}"/>
    <cellStyle name="Normal 9 5 4 2 5" xfId="26679" xr:uid="{00000000-0005-0000-0000-0000F6630000}"/>
    <cellStyle name="Normal 9 5 4 2 5 2" xfId="49101" xr:uid="{00000000-0005-0000-0000-0000ECBF0000}"/>
    <cellStyle name="Normal 9 5 4 2 6" xfId="26680" xr:uid="{00000000-0005-0000-0000-0000F7630000}"/>
    <cellStyle name="Normal 9 5 4 2 6 2" xfId="49102" xr:uid="{00000000-0005-0000-0000-0000EDBF0000}"/>
    <cellStyle name="Normal 9 5 4 3" xfId="7675" xr:uid="{00000000-0005-0000-0000-0000F8630000}"/>
    <cellStyle name="Normal 9 5 4 3 2" xfId="26681" xr:uid="{00000000-0005-0000-0000-0000F9630000}"/>
    <cellStyle name="Normal 9 5 4 3 2 2" xfId="49103" xr:uid="{00000000-0005-0000-0000-0000EEBF0000}"/>
    <cellStyle name="Normal 9 5 4 3 3" xfId="26682" xr:uid="{00000000-0005-0000-0000-0000FA630000}"/>
    <cellStyle name="Normal 9 5 4 3 3 2" xfId="49104" xr:uid="{00000000-0005-0000-0000-0000EFBF0000}"/>
    <cellStyle name="Normal 9 5 4 3 4" xfId="26683" xr:uid="{00000000-0005-0000-0000-0000FB630000}"/>
    <cellStyle name="Normal 9 5 4 3 4 2" xfId="49105" xr:uid="{00000000-0005-0000-0000-0000F0BF0000}"/>
    <cellStyle name="Normal 9 5 4 4" xfId="26684" xr:uid="{00000000-0005-0000-0000-0000FC630000}"/>
    <cellStyle name="Normal 9 5 4 4 2" xfId="26685" xr:uid="{00000000-0005-0000-0000-0000FD630000}"/>
    <cellStyle name="Normal 9 5 4 4 2 2" xfId="49107" xr:uid="{00000000-0005-0000-0000-0000F2BF0000}"/>
    <cellStyle name="Normal 9 5 4 4 3" xfId="26686" xr:uid="{00000000-0005-0000-0000-0000FE630000}"/>
    <cellStyle name="Normal 9 5 4 4 3 2" xfId="49108" xr:uid="{00000000-0005-0000-0000-0000F3BF0000}"/>
    <cellStyle name="Normal 9 5 4 4 4" xfId="26687" xr:uid="{00000000-0005-0000-0000-0000FF630000}"/>
    <cellStyle name="Normal 9 5 4 4 4 2" xfId="49109" xr:uid="{00000000-0005-0000-0000-0000F4BF0000}"/>
    <cellStyle name="Normal 9 5 4 4 5" xfId="49106" xr:uid="{00000000-0005-0000-0000-0000F1BF0000}"/>
    <cellStyle name="Normal 9 5 4 5" xfId="26688" xr:uid="{00000000-0005-0000-0000-000000640000}"/>
    <cellStyle name="Normal 9 5 4 5 2" xfId="49110" xr:uid="{00000000-0005-0000-0000-0000F5BF0000}"/>
    <cellStyle name="Normal 9 5 4 6" xfId="26689" xr:uid="{00000000-0005-0000-0000-000001640000}"/>
    <cellStyle name="Normal 9 5 4 6 2" xfId="49111" xr:uid="{00000000-0005-0000-0000-0000F6BF0000}"/>
    <cellStyle name="Normal 9 5 4 7" xfId="26690" xr:uid="{00000000-0005-0000-0000-000002640000}"/>
    <cellStyle name="Normal 9 5 4 7 2" xfId="49112" xr:uid="{00000000-0005-0000-0000-0000F7BF0000}"/>
    <cellStyle name="Normal 9 5 5" xfId="4312" xr:uid="{00000000-0005-0000-0000-000003640000}"/>
    <cellStyle name="Normal 9 5 5 2" xfId="4313" xr:uid="{00000000-0005-0000-0000-000004640000}"/>
    <cellStyle name="Normal 9 5 5 2 2" xfId="7678" xr:uid="{00000000-0005-0000-0000-000005640000}"/>
    <cellStyle name="Normal 9 5 5 2 2 2" xfId="26691" xr:uid="{00000000-0005-0000-0000-000006640000}"/>
    <cellStyle name="Normal 9 5 5 2 2 2 2" xfId="49113" xr:uid="{00000000-0005-0000-0000-0000F8BF0000}"/>
    <cellStyle name="Normal 9 5 5 2 2 3" xfId="26692" xr:uid="{00000000-0005-0000-0000-000007640000}"/>
    <cellStyle name="Normal 9 5 5 2 2 3 2" xfId="49114" xr:uid="{00000000-0005-0000-0000-0000F9BF0000}"/>
    <cellStyle name="Normal 9 5 5 2 2 4" xfId="26693" xr:uid="{00000000-0005-0000-0000-000008640000}"/>
    <cellStyle name="Normal 9 5 5 2 2 4 2" xfId="49115" xr:uid="{00000000-0005-0000-0000-0000FABF0000}"/>
    <cellStyle name="Normal 9 5 5 2 3" xfId="26694" xr:uid="{00000000-0005-0000-0000-000009640000}"/>
    <cellStyle name="Normal 9 5 5 2 3 2" xfId="49116" xr:uid="{00000000-0005-0000-0000-0000FBBF0000}"/>
    <cellStyle name="Normal 9 5 5 2 4" xfId="26695" xr:uid="{00000000-0005-0000-0000-00000A640000}"/>
    <cellStyle name="Normal 9 5 5 2 4 2" xfId="49117" xr:uid="{00000000-0005-0000-0000-0000FCBF0000}"/>
    <cellStyle name="Normal 9 5 5 2 5" xfId="26696" xr:uid="{00000000-0005-0000-0000-00000B640000}"/>
    <cellStyle name="Normal 9 5 5 2 5 2" xfId="49118" xr:uid="{00000000-0005-0000-0000-0000FDBF0000}"/>
    <cellStyle name="Normal 9 5 5 3" xfId="7677" xr:uid="{00000000-0005-0000-0000-00000C640000}"/>
    <cellStyle name="Normal 9 5 5 3 2" xfId="26697" xr:uid="{00000000-0005-0000-0000-00000D640000}"/>
    <cellStyle name="Normal 9 5 5 3 2 2" xfId="49119" xr:uid="{00000000-0005-0000-0000-0000FEBF0000}"/>
    <cellStyle name="Normal 9 5 5 3 3" xfId="26698" xr:uid="{00000000-0005-0000-0000-00000E640000}"/>
    <cellStyle name="Normal 9 5 5 3 3 2" xfId="49120" xr:uid="{00000000-0005-0000-0000-0000FFBF0000}"/>
    <cellStyle name="Normal 9 5 5 3 4" xfId="26699" xr:uid="{00000000-0005-0000-0000-00000F640000}"/>
    <cellStyle name="Normal 9 5 5 3 4 2" xfId="49121" xr:uid="{00000000-0005-0000-0000-000000C00000}"/>
    <cellStyle name="Normal 9 5 5 4" xfId="26700" xr:uid="{00000000-0005-0000-0000-000010640000}"/>
    <cellStyle name="Normal 9 5 5 4 2" xfId="26701" xr:uid="{00000000-0005-0000-0000-000011640000}"/>
    <cellStyle name="Normal 9 5 5 4 2 2" xfId="49123" xr:uid="{00000000-0005-0000-0000-000002C00000}"/>
    <cellStyle name="Normal 9 5 5 4 3" xfId="26702" xr:uid="{00000000-0005-0000-0000-000012640000}"/>
    <cellStyle name="Normal 9 5 5 4 3 2" xfId="49124" xr:uid="{00000000-0005-0000-0000-000003C00000}"/>
    <cellStyle name="Normal 9 5 5 4 4" xfId="26703" xr:uid="{00000000-0005-0000-0000-000013640000}"/>
    <cellStyle name="Normal 9 5 5 4 4 2" xfId="49125" xr:uid="{00000000-0005-0000-0000-000004C00000}"/>
    <cellStyle name="Normal 9 5 5 4 5" xfId="49122" xr:uid="{00000000-0005-0000-0000-000001C00000}"/>
    <cellStyle name="Normal 9 5 5 5" xfId="26704" xr:uid="{00000000-0005-0000-0000-000014640000}"/>
    <cellStyle name="Normal 9 5 5 5 2" xfId="49126" xr:uid="{00000000-0005-0000-0000-000005C00000}"/>
    <cellStyle name="Normal 9 5 5 6" xfId="26705" xr:uid="{00000000-0005-0000-0000-000015640000}"/>
    <cellStyle name="Normal 9 5 5 6 2" xfId="49127" xr:uid="{00000000-0005-0000-0000-000006C00000}"/>
    <cellStyle name="Normal 9 5 5 7" xfId="26706" xr:uid="{00000000-0005-0000-0000-000016640000}"/>
    <cellStyle name="Normal 9 5 5 7 2" xfId="49128" xr:uid="{00000000-0005-0000-0000-000007C00000}"/>
    <cellStyle name="Normal 9 5 6" xfId="4314" xr:uid="{00000000-0005-0000-0000-000017640000}"/>
    <cellStyle name="Normal 9 5 6 2" xfId="4315" xr:uid="{00000000-0005-0000-0000-000018640000}"/>
    <cellStyle name="Normal 9 5 6 2 2" xfId="7680" xr:uid="{00000000-0005-0000-0000-000019640000}"/>
    <cellStyle name="Normal 9 5 6 2 2 2" xfId="26707" xr:uid="{00000000-0005-0000-0000-00001A640000}"/>
    <cellStyle name="Normal 9 5 6 2 2 2 2" xfId="49129" xr:uid="{00000000-0005-0000-0000-000008C00000}"/>
    <cellStyle name="Normal 9 5 6 2 2 3" xfId="26708" xr:uid="{00000000-0005-0000-0000-00001B640000}"/>
    <cellStyle name="Normal 9 5 6 2 2 3 2" xfId="49130" xr:uid="{00000000-0005-0000-0000-000009C00000}"/>
    <cellStyle name="Normal 9 5 6 2 2 4" xfId="26709" xr:uid="{00000000-0005-0000-0000-00001C640000}"/>
    <cellStyle name="Normal 9 5 6 2 2 4 2" xfId="49131" xr:uid="{00000000-0005-0000-0000-00000AC00000}"/>
    <cellStyle name="Normal 9 5 6 2 3" xfId="26710" xr:uid="{00000000-0005-0000-0000-00001D640000}"/>
    <cellStyle name="Normal 9 5 6 2 3 2" xfId="49132" xr:uid="{00000000-0005-0000-0000-00000BC00000}"/>
    <cellStyle name="Normal 9 5 6 2 4" xfId="26711" xr:uid="{00000000-0005-0000-0000-00001E640000}"/>
    <cellStyle name="Normal 9 5 6 2 4 2" xfId="49133" xr:uid="{00000000-0005-0000-0000-00000CC00000}"/>
    <cellStyle name="Normal 9 5 6 2 5" xfId="26712" xr:uid="{00000000-0005-0000-0000-00001F640000}"/>
    <cellStyle name="Normal 9 5 6 2 5 2" xfId="49134" xr:uid="{00000000-0005-0000-0000-00000DC00000}"/>
    <cellStyle name="Normal 9 5 6 3" xfId="7679" xr:uid="{00000000-0005-0000-0000-000020640000}"/>
    <cellStyle name="Normal 9 5 6 3 2" xfId="26713" xr:uid="{00000000-0005-0000-0000-000021640000}"/>
    <cellStyle name="Normal 9 5 6 3 2 2" xfId="49135" xr:uid="{00000000-0005-0000-0000-00000EC00000}"/>
    <cellStyle name="Normal 9 5 6 3 3" xfId="26714" xr:uid="{00000000-0005-0000-0000-000022640000}"/>
    <cellStyle name="Normal 9 5 6 3 3 2" xfId="49136" xr:uid="{00000000-0005-0000-0000-00000FC00000}"/>
    <cellStyle name="Normal 9 5 6 3 4" xfId="26715" xr:uid="{00000000-0005-0000-0000-000023640000}"/>
    <cellStyle name="Normal 9 5 6 3 4 2" xfId="49137" xr:uid="{00000000-0005-0000-0000-000010C00000}"/>
    <cellStyle name="Normal 9 5 6 4" xfId="26716" xr:uid="{00000000-0005-0000-0000-000024640000}"/>
    <cellStyle name="Normal 9 5 6 4 2" xfId="49138" xr:uid="{00000000-0005-0000-0000-000011C00000}"/>
    <cellStyle name="Normal 9 5 6 5" xfId="26717" xr:uid="{00000000-0005-0000-0000-000025640000}"/>
    <cellStyle name="Normal 9 5 6 5 2" xfId="49139" xr:uid="{00000000-0005-0000-0000-000012C00000}"/>
    <cellStyle name="Normal 9 5 6 6" xfId="26718" xr:uid="{00000000-0005-0000-0000-000026640000}"/>
    <cellStyle name="Normal 9 5 6 6 2" xfId="49140" xr:uid="{00000000-0005-0000-0000-000013C00000}"/>
    <cellStyle name="Normal 9 5 7" xfId="4316" xr:uid="{00000000-0005-0000-0000-000027640000}"/>
    <cellStyle name="Normal 9 5 7 2" xfId="7681" xr:uid="{00000000-0005-0000-0000-000028640000}"/>
    <cellStyle name="Normal 9 5 7 2 2" xfId="26719" xr:uid="{00000000-0005-0000-0000-000029640000}"/>
    <cellStyle name="Normal 9 5 7 2 2 2" xfId="49141" xr:uid="{00000000-0005-0000-0000-000014C00000}"/>
    <cellStyle name="Normal 9 5 7 2 3" xfId="26720" xr:uid="{00000000-0005-0000-0000-00002A640000}"/>
    <cellStyle name="Normal 9 5 7 2 3 2" xfId="49142" xr:uid="{00000000-0005-0000-0000-000015C00000}"/>
    <cellStyle name="Normal 9 5 7 2 4" xfId="26721" xr:uid="{00000000-0005-0000-0000-00002B640000}"/>
    <cellStyle name="Normal 9 5 7 2 4 2" xfId="49143" xr:uid="{00000000-0005-0000-0000-000016C00000}"/>
    <cellStyle name="Normal 9 5 7 3" xfId="26722" xr:uid="{00000000-0005-0000-0000-00002C640000}"/>
    <cellStyle name="Normal 9 5 7 3 2" xfId="49144" xr:uid="{00000000-0005-0000-0000-000017C00000}"/>
    <cellStyle name="Normal 9 5 7 4" xfId="26723" xr:uid="{00000000-0005-0000-0000-00002D640000}"/>
    <cellStyle name="Normal 9 5 7 4 2" xfId="49145" xr:uid="{00000000-0005-0000-0000-000018C00000}"/>
    <cellStyle name="Normal 9 5 7 5" xfId="26724" xr:uid="{00000000-0005-0000-0000-00002E640000}"/>
    <cellStyle name="Normal 9 5 7 5 2" xfId="49146" xr:uid="{00000000-0005-0000-0000-000019C00000}"/>
    <cellStyle name="Normal 9 5 8" xfId="4317" xr:uid="{00000000-0005-0000-0000-00002F640000}"/>
    <cellStyle name="Normal 9 5 8 2" xfId="7682" xr:uid="{00000000-0005-0000-0000-000030640000}"/>
    <cellStyle name="Normal 9 5 8 2 2" xfId="26725" xr:uid="{00000000-0005-0000-0000-000031640000}"/>
    <cellStyle name="Normal 9 5 8 2 2 2" xfId="49147" xr:uid="{00000000-0005-0000-0000-00001AC00000}"/>
    <cellStyle name="Normal 9 5 8 2 3" xfId="26726" xr:uid="{00000000-0005-0000-0000-000032640000}"/>
    <cellStyle name="Normal 9 5 8 2 3 2" xfId="49148" xr:uid="{00000000-0005-0000-0000-00001BC00000}"/>
    <cellStyle name="Normal 9 5 8 2 4" xfId="26727" xr:uid="{00000000-0005-0000-0000-000033640000}"/>
    <cellStyle name="Normal 9 5 8 2 4 2" xfId="49149" xr:uid="{00000000-0005-0000-0000-00001CC00000}"/>
    <cellStyle name="Normal 9 5 8 3" xfId="26728" xr:uid="{00000000-0005-0000-0000-000034640000}"/>
    <cellStyle name="Normal 9 5 8 3 2" xfId="49150" xr:uid="{00000000-0005-0000-0000-00001DC00000}"/>
    <cellStyle name="Normal 9 5 8 4" xfId="26729" xr:uid="{00000000-0005-0000-0000-000035640000}"/>
    <cellStyle name="Normal 9 5 8 4 2" xfId="49151" xr:uid="{00000000-0005-0000-0000-00001EC00000}"/>
    <cellStyle name="Normal 9 5 8 5" xfId="26730" xr:uid="{00000000-0005-0000-0000-000036640000}"/>
    <cellStyle name="Normal 9 5 8 5 2" xfId="49152" xr:uid="{00000000-0005-0000-0000-00001FC00000}"/>
    <cellStyle name="Normal 9 5 9" xfId="7665" xr:uid="{00000000-0005-0000-0000-000037640000}"/>
    <cellStyle name="Normal 9 5 9 2" xfId="26731" xr:uid="{00000000-0005-0000-0000-000038640000}"/>
    <cellStyle name="Normal 9 5 9 2 2" xfId="49153" xr:uid="{00000000-0005-0000-0000-000020C00000}"/>
    <cellStyle name="Normal 9 5 9 3" xfId="26732" xr:uid="{00000000-0005-0000-0000-000039640000}"/>
    <cellStyle name="Normal 9 5 9 3 2" xfId="49154" xr:uid="{00000000-0005-0000-0000-000021C00000}"/>
    <cellStyle name="Normal 9 5 9 4" xfId="26733" xr:uid="{00000000-0005-0000-0000-00003A640000}"/>
    <cellStyle name="Normal 9 5 9 4 2" xfId="49155" xr:uid="{00000000-0005-0000-0000-000022C00000}"/>
    <cellStyle name="Normal 9 6" xfId="4318" xr:uid="{00000000-0005-0000-0000-00003B640000}"/>
    <cellStyle name="Normal 9 6 10" xfId="26734" xr:uid="{00000000-0005-0000-0000-00003C640000}"/>
    <cellStyle name="Normal 9 6 10 2" xfId="49156" xr:uid="{00000000-0005-0000-0000-000023C00000}"/>
    <cellStyle name="Normal 9 6 2" xfId="4319" xr:uid="{00000000-0005-0000-0000-00003D640000}"/>
    <cellStyle name="Normal 9 6 2 2" xfId="4320" xr:uid="{00000000-0005-0000-0000-00003E640000}"/>
    <cellStyle name="Normal 9 6 2 2 2" xfId="7685" xr:uid="{00000000-0005-0000-0000-00003F640000}"/>
    <cellStyle name="Normal 9 6 2 2 2 2" xfId="26735" xr:uid="{00000000-0005-0000-0000-000040640000}"/>
    <cellStyle name="Normal 9 6 2 2 2 2 2" xfId="49157" xr:uid="{00000000-0005-0000-0000-000024C00000}"/>
    <cellStyle name="Normal 9 6 2 2 2 3" xfId="26736" xr:uid="{00000000-0005-0000-0000-000041640000}"/>
    <cellStyle name="Normal 9 6 2 2 2 3 2" xfId="49158" xr:uid="{00000000-0005-0000-0000-000025C00000}"/>
    <cellStyle name="Normal 9 6 2 2 2 4" xfId="26737" xr:uid="{00000000-0005-0000-0000-000042640000}"/>
    <cellStyle name="Normal 9 6 2 2 2 4 2" xfId="49159" xr:uid="{00000000-0005-0000-0000-000026C00000}"/>
    <cellStyle name="Normal 9 6 2 2 3" xfId="26738" xr:uid="{00000000-0005-0000-0000-000043640000}"/>
    <cellStyle name="Normal 9 6 2 2 3 2" xfId="49160" xr:uid="{00000000-0005-0000-0000-000027C00000}"/>
    <cellStyle name="Normal 9 6 2 2 4" xfId="26739" xr:uid="{00000000-0005-0000-0000-000044640000}"/>
    <cellStyle name="Normal 9 6 2 2 4 2" xfId="49161" xr:uid="{00000000-0005-0000-0000-000028C00000}"/>
    <cellStyle name="Normal 9 6 2 2 5" xfId="26740" xr:uid="{00000000-0005-0000-0000-000045640000}"/>
    <cellStyle name="Normal 9 6 2 2 5 2" xfId="49162" xr:uid="{00000000-0005-0000-0000-000029C00000}"/>
    <cellStyle name="Normal 9 6 2 3" xfId="7684" xr:uid="{00000000-0005-0000-0000-000046640000}"/>
    <cellStyle name="Normal 9 6 2 3 2" xfId="26741" xr:uid="{00000000-0005-0000-0000-000047640000}"/>
    <cellStyle name="Normal 9 6 2 3 2 2" xfId="49163" xr:uid="{00000000-0005-0000-0000-00002AC00000}"/>
    <cellStyle name="Normal 9 6 2 3 3" xfId="26742" xr:uid="{00000000-0005-0000-0000-000048640000}"/>
    <cellStyle name="Normal 9 6 2 3 3 2" xfId="49164" xr:uid="{00000000-0005-0000-0000-00002BC00000}"/>
    <cellStyle name="Normal 9 6 2 3 4" xfId="26743" xr:uid="{00000000-0005-0000-0000-000049640000}"/>
    <cellStyle name="Normal 9 6 2 3 4 2" xfId="49165" xr:uid="{00000000-0005-0000-0000-00002CC00000}"/>
    <cellStyle name="Normal 9 6 2 4" xfId="26744" xr:uid="{00000000-0005-0000-0000-00004A640000}"/>
    <cellStyle name="Normal 9 6 2 4 2" xfId="26745" xr:uid="{00000000-0005-0000-0000-00004B640000}"/>
    <cellStyle name="Normal 9 6 2 4 2 2" xfId="49167" xr:uid="{00000000-0005-0000-0000-00002EC00000}"/>
    <cellStyle name="Normal 9 6 2 4 3" xfId="26746" xr:uid="{00000000-0005-0000-0000-00004C640000}"/>
    <cellStyle name="Normal 9 6 2 4 3 2" xfId="49168" xr:uid="{00000000-0005-0000-0000-00002FC00000}"/>
    <cellStyle name="Normal 9 6 2 4 4" xfId="26747" xr:uid="{00000000-0005-0000-0000-00004D640000}"/>
    <cellStyle name="Normal 9 6 2 4 4 2" xfId="49169" xr:uid="{00000000-0005-0000-0000-000030C00000}"/>
    <cellStyle name="Normal 9 6 2 4 5" xfId="49166" xr:uid="{00000000-0005-0000-0000-00002DC00000}"/>
    <cellStyle name="Normal 9 6 2 5" xfId="26748" xr:uid="{00000000-0005-0000-0000-00004E640000}"/>
    <cellStyle name="Normal 9 6 2 5 2" xfId="49170" xr:uid="{00000000-0005-0000-0000-000031C00000}"/>
    <cellStyle name="Normal 9 6 2 6" xfId="26749" xr:uid="{00000000-0005-0000-0000-00004F640000}"/>
    <cellStyle name="Normal 9 6 2 6 2" xfId="49171" xr:uid="{00000000-0005-0000-0000-000032C00000}"/>
    <cellStyle name="Normal 9 6 2 7" xfId="26750" xr:uid="{00000000-0005-0000-0000-000050640000}"/>
    <cellStyle name="Normal 9 6 2 7 2" xfId="49172" xr:uid="{00000000-0005-0000-0000-000033C00000}"/>
    <cellStyle name="Normal 9 6 3" xfId="4321" xr:uid="{00000000-0005-0000-0000-000051640000}"/>
    <cellStyle name="Normal 9 6 3 2" xfId="4322" xr:uid="{00000000-0005-0000-0000-000052640000}"/>
    <cellStyle name="Normal 9 6 3 2 2" xfId="7687" xr:uid="{00000000-0005-0000-0000-000053640000}"/>
    <cellStyle name="Normal 9 6 3 2 2 2" xfId="26751" xr:uid="{00000000-0005-0000-0000-000054640000}"/>
    <cellStyle name="Normal 9 6 3 2 2 2 2" xfId="49173" xr:uid="{00000000-0005-0000-0000-000034C00000}"/>
    <cellStyle name="Normal 9 6 3 2 2 3" xfId="26752" xr:uid="{00000000-0005-0000-0000-000055640000}"/>
    <cellStyle name="Normal 9 6 3 2 2 3 2" xfId="49174" xr:uid="{00000000-0005-0000-0000-000035C00000}"/>
    <cellStyle name="Normal 9 6 3 2 2 4" xfId="26753" xr:uid="{00000000-0005-0000-0000-000056640000}"/>
    <cellStyle name="Normal 9 6 3 2 2 4 2" xfId="49175" xr:uid="{00000000-0005-0000-0000-000036C00000}"/>
    <cellStyle name="Normal 9 6 3 2 3" xfId="26754" xr:uid="{00000000-0005-0000-0000-000057640000}"/>
    <cellStyle name="Normal 9 6 3 2 3 2" xfId="49176" xr:uid="{00000000-0005-0000-0000-000037C00000}"/>
    <cellStyle name="Normal 9 6 3 2 4" xfId="26755" xr:uid="{00000000-0005-0000-0000-000058640000}"/>
    <cellStyle name="Normal 9 6 3 2 4 2" xfId="49177" xr:uid="{00000000-0005-0000-0000-000038C00000}"/>
    <cellStyle name="Normal 9 6 3 2 5" xfId="26756" xr:uid="{00000000-0005-0000-0000-000059640000}"/>
    <cellStyle name="Normal 9 6 3 2 5 2" xfId="49178" xr:uid="{00000000-0005-0000-0000-000039C00000}"/>
    <cellStyle name="Normal 9 6 3 3" xfId="7686" xr:uid="{00000000-0005-0000-0000-00005A640000}"/>
    <cellStyle name="Normal 9 6 3 3 2" xfId="26757" xr:uid="{00000000-0005-0000-0000-00005B640000}"/>
    <cellStyle name="Normal 9 6 3 3 2 2" xfId="49179" xr:uid="{00000000-0005-0000-0000-00003AC00000}"/>
    <cellStyle name="Normal 9 6 3 3 3" xfId="26758" xr:uid="{00000000-0005-0000-0000-00005C640000}"/>
    <cellStyle name="Normal 9 6 3 3 3 2" xfId="49180" xr:uid="{00000000-0005-0000-0000-00003BC00000}"/>
    <cellStyle name="Normal 9 6 3 3 4" xfId="26759" xr:uid="{00000000-0005-0000-0000-00005D640000}"/>
    <cellStyle name="Normal 9 6 3 3 4 2" xfId="49181" xr:uid="{00000000-0005-0000-0000-00003CC00000}"/>
    <cellStyle name="Normal 9 6 3 4" xfId="26760" xr:uid="{00000000-0005-0000-0000-00005E640000}"/>
    <cellStyle name="Normal 9 6 3 4 2" xfId="49182" xr:uid="{00000000-0005-0000-0000-00003DC00000}"/>
    <cellStyle name="Normal 9 6 3 5" xfId="26761" xr:uid="{00000000-0005-0000-0000-00005F640000}"/>
    <cellStyle name="Normal 9 6 3 5 2" xfId="49183" xr:uid="{00000000-0005-0000-0000-00003EC00000}"/>
    <cellStyle name="Normal 9 6 3 6" xfId="26762" xr:uid="{00000000-0005-0000-0000-000060640000}"/>
    <cellStyle name="Normal 9 6 3 6 2" xfId="49184" xr:uid="{00000000-0005-0000-0000-00003FC00000}"/>
    <cellStyle name="Normal 9 6 4" xfId="4323" xr:uid="{00000000-0005-0000-0000-000061640000}"/>
    <cellStyle name="Normal 9 6 4 2" xfId="7688" xr:uid="{00000000-0005-0000-0000-000062640000}"/>
    <cellStyle name="Normal 9 6 4 2 2" xfId="26763" xr:uid="{00000000-0005-0000-0000-000063640000}"/>
    <cellStyle name="Normal 9 6 4 2 2 2" xfId="49185" xr:uid="{00000000-0005-0000-0000-000040C00000}"/>
    <cellStyle name="Normal 9 6 4 2 3" xfId="26764" xr:uid="{00000000-0005-0000-0000-000064640000}"/>
    <cellStyle name="Normal 9 6 4 2 3 2" xfId="49186" xr:uid="{00000000-0005-0000-0000-000041C00000}"/>
    <cellStyle name="Normal 9 6 4 2 4" xfId="26765" xr:uid="{00000000-0005-0000-0000-000065640000}"/>
    <cellStyle name="Normal 9 6 4 2 4 2" xfId="49187" xr:uid="{00000000-0005-0000-0000-000042C00000}"/>
    <cellStyle name="Normal 9 6 4 3" xfId="26766" xr:uid="{00000000-0005-0000-0000-000066640000}"/>
    <cellStyle name="Normal 9 6 4 3 2" xfId="49188" xr:uid="{00000000-0005-0000-0000-000043C00000}"/>
    <cellStyle name="Normal 9 6 4 4" xfId="26767" xr:uid="{00000000-0005-0000-0000-000067640000}"/>
    <cellStyle name="Normal 9 6 4 4 2" xfId="49189" xr:uid="{00000000-0005-0000-0000-000044C00000}"/>
    <cellStyle name="Normal 9 6 4 5" xfId="26768" xr:uid="{00000000-0005-0000-0000-000068640000}"/>
    <cellStyle name="Normal 9 6 4 5 2" xfId="49190" xr:uid="{00000000-0005-0000-0000-000045C00000}"/>
    <cellStyle name="Normal 9 6 5" xfId="4324" xr:uid="{00000000-0005-0000-0000-000069640000}"/>
    <cellStyle name="Normal 9 6 5 2" xfId="7689" xr:uid="{00000000-0005-0000-0000-00006A640000}"/>
    <cellStyle name="Normal 9 6 5 2 2" xfId="26769" xr:uid="{00000000-0005-0000-0000-00006B640000}"/>
    <cellStyle name="Normal 9 6 5 2 2 2" xfId="49191" xr:uid="{00000000-0005-0000-0000-000046C00000}"/>
    <cellStyle name="Normal 9 6 5 2 3" xfId="26770" xr:uid="{00000000-0005-0000-0000-00006C640000}"/>
    <cellStyle name="Normal 9 6 5 2 3 2" xfId="49192" xr:uid="{00000000-0005-0000-0000-000047C00000}"/>
    <cellStyle name="Normal 9 6 5 2 4" xfId="26771" xr:uid="{00000000-0005-0000-0000-00006D640000}"/>
    <cellStyle name="Normal 9 6 5 2 4 2" xfId="49193" xr:uid="{00000000-0005-0000-0000-000048C00000}"/>
    <cellStyle name="Normal 9 6 5 3" xfId="26772" xr:uid="{00000000-0005-0000-0000-00006E640000}"/>
    <cellStyle name="Normal 9 6 5 3 2" xfId="49194" xr:uid="{00000000-0005-0000-0000-000049C00000}"/>
    <cellStyle name="Normal 9 6 5 4" xfId="26773" xr:uid="{00000000-0005-0000-0000-00006F640000}"/>
    <cellStyle name="Normal 9 6 5 4 2" xfId="49195" xr:uid="{00000000-0005-0000-0000-00004AC00000}"/>
    <cellStyle name="Normal 9 6 5 5" xfId="26774" xr:uid="{00000000-0005-0000-0000-000070640000}"/>
    <cellStyle name="Normal 9 6 5 5 2" xfId="49196" xr:uid="{00000000-0005-0000-0000-00004BC00000}"/>
    <cellStyle name="Normal 9 6 6" xfId="7683" xr:uid="{00000000-0005-0000-0000-000071640000}"/>
    <cellStyle name="Normal 9 6 6 2" xfId="26775" xr:uid="{00000000-0005-0000-0000-000072640000}"/>
    <cellStyle name="Normal 9 6 6 2 2" xfId="49197" xr:uid="{00000000-0005-0000-0000-00004CC00000}"/>
    <cellStyle name="Normal 9 6 6 3" xfId="26776" xr:uid="{00000000-0005-0000-0000-000073640000}"/>
    <cellStyle name="Normal 9 6 6 3 2" xfId="49198" xr:uid="{00000000-0005-0000-0000-00004DC00000}"/>
    <cellStyle name="Normal 9 6 6 4" xfId="26777" xr:uid="{00000000-0005-0000-0000-000074640000}"/>
    <cellStyle name="Normal 9 6 6 4 2" xfId="49199" xr:uid="{00000000-0005-0000-0000-00004EC00000}"/>
    <cellStyle name="Normal 9 6 7" xfId="26778" xr:uid="{00000000-0005-0000-0000-000075640000}"/>
    <cellStyle name="Normal 9 6 7 2" xfId="26779" xr:uid="{00000000-0005-0000-0000-000076640000}"/>
    <cellStyle name="Normal 9 6 7 2 2" xfId="49201" xr:uid="{00000000-0005-0000-0000-000050C00000}"/>
    <cellStyle name="Normal 9 6 7 3" xfId="26780" xr:uid="{00000000-0005-0000-0000-000077640000}"/>
    <cellStyle name="Normal 9 6 7 3 2" xfId="49202" xr:uid="{00000000-0005-0000-0000-000051C00000}"/>
    <cellStyle name="Normal 9 6 7 4" xfId="26781" xr:uid="{00000000-0005-0000-0000-000078640000}"/>
    <cellStyle name="Normal 9 6 7 4 2" xfId="49203" xr:uid="{00000000-0005-0000-0000-000052C00000}"/>
    <cellStyle name="Normal 9 6 7 5" xfId="49200" xr:uid="{00000000-0005-0000-0000-00004FC00000}"/>
    <cellStyle name="Normal 9 6 8" xfId="26782" xr:uid="{00000000-0005-0000-0000-000079640000}"/>
    <cellStyle name="Normal 9 6 8 2" xfId="49204" xr:uid="{00000000-0005-0000-0000-000053C00000}"/>
    <cellStyle name="Normal 9 6 9" xfId="26783" xr:uid="{00000000-0005-0000-0000-00007A640000}"/>
    <cellStyle name="Normal 9 6 9 2" xfId="49205" xr:uid="{00000000-0005-0000-0000-000054C00000}"/>
    <cellStyle name="Normal 9 7" xfId="4325" xr:uid="{00000000-0005-0000-0000-00007B640000}"/>
    <cellStyle name="Normal 9 7 10" xfId="26784" xr:uid="{00000000-0005-0000-0000-00007C640000}"/>
    <cellStyle name="Normal 9 7 10 2" xfId="49206" xr:uid="{00000000-0005-0000-0000-000055C00000}"/>
    <cellStyle name="Normal 9 7 2" xfId="4326" xr:uid="{00000000-0005-0000-0000-00007D640000}"/>
    <cellStyle name="Normal 9 7 2 2" xfId="4327" xr:uid="{00000000-0005-0000-0000-00007E640000}"/>
    <cellStyle name="Normal 9 7 2 2 2" xfId="7692" xr:uid="{00000000-0005-0000-0000-00007F640000}"/>
    <cellStyle name="Normal 9 7 2 2 2 2" xfId="26785" xr:uid="{00000000-0005-0000-0000-000080640000}"/>
    <cellStyle name="Normal 9 7 2 2 2 2 2" xfId="49207" xr:uid="{00000000-0005-0000-0000-000056C00000}"/>
    <cellStyle name="Normal 9 7 2 2 2 3" xfId="26786" xr:uid="{00000000-0005-0000-0000-000081640000}"/>
    <cellStyle name="Normal 9 7 2 2 2 3 2" xfId="49208" xr:uid="{00000000-0005-0000-0000-000057C00000}"/>
    <cellStyle name="Normal 9 7 2 2 2 4" xfId="26787" xr:uid="{00000000-0005-0000-0000-000082640000}"/>
    <cellStyle name="Normal 9 7 2 2 2 4 2" xfId="49209" xr:uid="{00000000-0005-0000-0000-000058C00000}"/>
    <cellStyle name="Normal 9 7 2 2 3" xfId="26788" xr:uid="{00000000-0005-0000-0000-000083640000}"/>
    <cellStyle name="Normal 9 7 2 2 3 2" xfId="49210" xr:uid="{00000000-0005-0000-0000-000059C00000}"/>
    <cellStyle name="Normal 9 7 2 2 4" xfId="26789" xr:uid="{00000000-0005-0000-0000-000084640000}"/>
    <cellStyle name="Normal 9 7 2 2 4 2" xfId="49211" xr:uid="{00000000-0005-0000-0000-00005AC00000}"/>
    <cellStyle name="Normal 9 7 2 2 5" xfId="26790" xr:uid="{00000000-0005-0000-0000-000085640000}"/>
    <cellStyle name="Normal 9 7 2 2 5 2" xfId="49212" xr:uid="{00000000-0005-0000-0000-00005BC00000}"/>
    <cellStyle name="Normal 9 7 2 3" xfId="7691" xr:uid="{00000000-0005-0000-0000-000086640000}"/>
    <cellStyle name="Normal 9 7 2 3 2" xfId="26791" xr:uid="{00000000-0005-0000-0000-000087640000}"/>
    <cellStyle name="Normal 9 7 2 3 2 2" xfId="49213" xr:uid="{00000000-0005-0000-0000-00005CC00000}"/>
    <cellStyle name="Normal 9 7 2 3 3" xfId="26792" xr:uid="{00000000-0005-0000-0000-000088640000}"/>
    <cellStyle name="Normal 9 7 2 3 3 2" xfId="49214" xr:uid="{00000000-0005-0000-0000-00005DC00000}"/>
    <cellStyle name="Normal 9 7 2 3 4" xfId="26793" xr:uid="{00000000-0005-0000-0000-000089640000}"/>
    <cellStyle name="Normal 9 7 2 3 4 2" xfId="49215" xr:uid="{00000000-0005-0000-0000-00005EC00000}"/>
    <cellStyle name="Normal 9 7 2 4" xfId="26794" xr:uid="{00000000-0005-0000-0000-00008A640000}"/>
    <cellStyle name="Normal 9 7 2 4 2" xfId="26795" xr:uid="{00000000-0005-0000-0000-00008B640000}"/>
    <cellStyle name="Normal 9 7 2 4 2 2" xfId="49217" xr:uid="{00000000-0005-0000-0000-000060C00000}"/>
    <cellStyle name="Normal 9 7 2 4 3" xfId="26796" xr:uid="{00000000-0005-0000-0000-00008C640000}"/>
    <cellStyle name="Normal 9 7 2 4 3 2" xfId="49218" xr:uid="{00000000-0005-0000-0000-000061C00000}"/>
    <cellStyle name="Normal 9 7 2 4 4" xfId="26797" xr:uid="{00000000-0005-0000-0000-00008D640000}"/>
    <cellStyle name="Normal 9 7 2 4 4 2" xfId="49219" xr:uid="{00000000-0005-0000-0000-000062C00000}"/>
    <cellStyle name="Normal 9 7 2 4 5" xfId="49216" xr:uid="{00000000-0005-0000-0000-00005FC00000}"/>
    <cellStyle name="Normal 9 7 2 5" xfId="26798" xr:uid="{00000000-0005-0000-0000-00008E640000}"/>
    <cellStyle name="Normal 9 7 2 5 2" xfId="49220" xr:uid="{00000000-0005-0000-0000-000063C00000}"/>
    <cellStyle name="Normal 9 7 2 6" xfId="26799" xr:uid="{00000000-0005-0000-0000-00008F640000}"/>
    <cellStyle name="Normal 9 7 2 6 2" xfId="49221" xr:uid="{00000000-0005-0000-0000-000064C00000}"/>
    <cellStyle name="Normal 9 7 2 7" xfId="26800" xr:uid="{00000000-0005-0000-0000-000090640000}"/>
    <cellStyle name="Normal 9 7 2 7 2" xfId="49222" xr:uid="{00000000-0005-0000-0000-000065C00000}"/>
    <cellStyle name="Normal 9 7 3" xfId="4328" xr:uid="{00000000-0005-0000-0000-000091640000}"/>
    <cellStyle name="Normal 9 7 3 2" xfId="4329" xr:uid="{00000000-0005-0000-0000-000092640000}"/>
    <cellStyle name="Normal 9 7 3 2 2" xfId="7694" xr:uid="{00000000-0005-0000-0000-000093640000}"/>
    <cellStyle name="Normal 9 7 3 2 2 2" xfId="26801" xr:uid="{00000000-0005-0000-0000-000094640000}"/>
    <cellStyle name="Normal 9 7 3 2 2 2 2" xfId="49223" xr:uid="{00000000-0005-0000-0000-000066C00000}"/>
    <cellStyle name="Normal 9 7 3 2 2 3" xfId="26802" xr:uid="{00000000-0005-0000-0000-000095640000}"/>
    <cellStyle name="Normal 9 7 3 2 2 3 2" xfId="49224" xr:uid="{00000000-0005-0000-0000-000067C00000}"/>
    <cellStyle name="Normal 9 7 3 2 2 4" xfId="26803" xr:uid="{00000000-0005-0000-0000-000096640000}"/>
    <cellStyle name="Normal 9 7 3 2 2 4 2" xfId="49225" xr:uid="{00000000-0005-0000-0000-000068C00000}"/>
    <cellStyle name="Normal 9 7 3 2 3" xfId="26804" xr:uid="{00000000-0005-0000-0000-000097640000}"/>
    <cellStyle name="Normal 9 7 3 2 3 2" xfId="49226" xr:uid="{00000000-0005-0000-0000-000069C00000}"/>
    <cellStyle name="Normal 9 7 3 2 4" xfId="26805" xr:uid="{00000000-0005-0000-0000-000098640000}"/>
    <cellStyle name="Normal 9 7 3 2 4 2" xfId="49227" xr:uid="{00000000-0005-0000-0000-00006AC00000}"/>
    <cellStyle name="Normal 9 7 3 2 5" xfId="26806" xr:uid="{00000000-0005-0000-0000-000099640000}"/>
    <cellStyle name="Normal 9 7 3 2 5 2" xfId="49228" xr:uid="{00000000-0005-0000-0000-00006BC00000}"/>
    <cellStyle name="Normal 9 7 3 3" xfId="7693" xr:uid="{00000000-0005-0000-0000-00009A640000}"/>
    <cellStyle name="Normal 9 7 3 3 2" xfId="26807" xr:uid="{00000000-0005-0000-0000-00009B640000}"/>
    <cellStyle name="Normal 9 7 3 3 2 2" xfId="49229" xr:uid="{00000000-0005-0000-0000-00006CC00000}"/>
    <cellStyle name="Normal 9 7 3 3 3" xfId="26808" xr:uid="{00000000-0005-0000-0000-00009C640000}"/>
    <cellStyle name="Normal 9 7 3 3 3 2" xfId="49230" xr:uid="{00000000-0005-0000-0000-00006DC00000}"/>
    <cellStyle name="Normal 9 7 3 3 4" xfId="26809" xr:uid="{00000000-0005-0000-0000-00009D640000}"/>
    <cellStyle name="Normal 9 7 3 3 4 2" xfId="49231" xr:uid="{00000000-0005-0000-0000-00006EC00000}"/>
    <cellStyle name="Normal 9 7 3 4" xfId="26810" xr:uid="{00000000-0005-0000-0000-00009E640000}"/>
    <cellStyle name="Normal 9 7 3 4 2" xfId="49232" xr:uid="{00000000-0005-0000-0000-00006FC00000}"/>
    <cellStyle name="Normal 9 7 3 5" xfId="26811" xr:uid="{00000000-0005-0000-0000-00009F640000}"/>
    <cellStyle name="Normal 9 7 3 5 2" xfId="49233" xr:uid="{00000000-0005-0000-0000-000070C00000}"/>
    <cellStyle name="Normal 9 7 3 6" xfId="26812" xr:uid="{00000000-0005-0000-0000-0000A0640000}"/>
    <cellStyle name="Normal 9 7 3 6 2" xfId="49234" xr:uid="{00000000-0005-0000-0000-000071C00000}"/>
    <cellStyle name="Normal 9 7 4" xfId="4330" xr:uid="{00000000-0005-0000-0000-0000A1640000}"/>
    <cellStyle name="Normal 9 7 4 2" xfId="7695" xr:uid="{00000000-0005-0000-0000-0000A2640000}"/>
    <cellStyle name="Normal 9 7 4 2 2" xfId="26813" xr:uid="{00000000-0005-0000-0000-0000A3640000}"/>
    <cellStyle name="Normal 9 7 4 2 2 2" xfId="49235" xr:uid="{00000000-0005-0000-0000-000072C00000}"/>
    <cellStyle name="Normal 9 7 4 2 3" xfId="26814" xr:uid="{00000000-0005-0000-0000-0000A4640000}"/>
    <cellStyle name="Normal 9 7 4 2 3 2" xfId="49236" xr:uid="{00000000-0005-0000-0000-000073C00000}"/>
    <cellStyle name="Normal 9 7 4 2 4" xfId="26815" xr:uid="{00000000-0005-0000-0000-0000A5640000}"/>
    <cellStyle name="Normal 9 7 4 2 4 2" xfId="49237" xr:uid="{00000000-0005-0000-0000-000074C00000}"/>
    <cellStyle name="Normal 9 7 4 3" xfId="26816" xr:uid="{00000000-0005-0000-0000-0000A6640000}"/>
    <cellStyle name="Normal 9 7 4 3 2" xfId="49238" xr:uid="{00000000-0005-0000-0000-000075C00000}"/>
    <cellStyle name="Normal 9 7 4 4" xfId="26817" xr:uid="{00000000-0005-0000-0000-0000A7640000}"/>
    <cellStyle name="Normal 9 7 4 4 2" xfId="49239" xr:uid="{00000000-0005-0000-0000-000076C00000}"/>
    <cellStyle name="Normal 9 7 4 5" xfId="26818" xr:uid="{00000000-0005-0000-0000-0000A8640000}"/>
    <cellStyle name="Normal 9 7 4 5 2" xfId="49240" xr:uid="{00000000-0005-0000-0000-000077C00000}"/>
    <cellStyle name="Normal 9 7 5" xfId="4331" xr:uid="{00000000-0005-0000-0000-0000A9640000}"/>
    <cellStyle name="Normal 9 7 5 2" xfId="7696" xr:uid="{00000000-0005-0000-0000-0000AA640000}"/>
    <cellStyle name="Normal 9 7 5 2 2" xfId="26819" xr:uid="{00000000-0005-0000-0000-0000AB640000}"/>
    <cellStyle name="Normal 9 7 5 2 2 2" xfId="49241" xr:uid="{00000000-0005-0000-0000-000078C00000}"/>
    <cellStyle name="Normal 9 7 5 2 3" xfId="26820" xr:uid="{00000000-0005-0000-0000-0000AC640000}"/>
    <cellStyle name="Normal 9 7 5 2 3 2" xfId="49242" xr:uid="{00000000-0005-0000-0000-000079C00000}"/>
    <cellStyle name="Normal 9 7 5 2 4" xfId="26821" xr:uid="{00000000-0005-0000-0000-0000AD640000}"/>
    <cellStyle name="Normal 9 7 5 2 4 2" xfId="49243" xr:uid="{00000000-0005-0000-0000-00007AC00000}"/>
    <cellStyle name="Normal 9 7 5 3" xfId="26822" xr:uid="{00000000-0005-0000-0000-0000AE640000}"/>
    <cellStyle name="Normal 9 7 5 3 2" xfId="49244" xr:uid="{00000000-0005-0000-0000-00007BC00000}"/>
    <cellStyle name="Normal 9 7 5 4" xfId="26823" xr:uid="{00000000-0005-0000-0000-0000AF640000}"/>
    <cellStyle name="Normal 9 7 5 4 2" xfId="49245" xr:uid="{00000000-0005-0000-0000-00007CC00000}"/>
    <cellStyle name="Normal 9 7 5 5" xfId="26824" xr:uid="{00000000-0005-0000-0000-0000B0640000}"/>
    <cellStyle name="Normal 9 7 5 5 2" xfId="49246" xr:uid="{00000000-0005-0000-0000-00007DC00000}"/>
    <cellStyle name="Normal 9 7 6" xfId="7690" xr:uid="{00000000-0005-0000-0000-0000B1640000}"/>
    <cellStyle name="Normal 9 7 6 2" xfId="26825" xr:uid="{00000000-0005-0000-0000-0000B2640000}"/>
    <cellStyle name="Normal 9 7 6 2 2" xfId="49247" xr:uid="{00000000-0005-0000-0000-00007EC00000}"/>
    <cellStyle name="Normal 9 7 6 3" xfId="26826" xr:uid="{00000000-0005-0000-0000-0000B3640000}"/>
    <cellStyle name="Normal 9 7 6 3 2" xfId="49248" xr:uid="{00000000-0005-0000-0000-00007FC00000}"/>
    <cellStyle name="Normal 9 7 6 4" xfId="26827" xr:uid="{00000000-0005-0000-0000-0000B4640000}"/>
    <cellStyle name="Normal 9 7 6 4 2" xfId="49249" xr:uid="{00000000-0005-0000-0000-000080C00000}"/>
    <cellStyle name="Normal 9 7 7" xfId="26828" xr:uid="{00000000-0005-0000-0000-0000B5640000}"/>
    <cellStyle name="Normal 9 7 7 2" xfId="26829" xr:uid="{00000000-0005-0000-0000-0000B6640000}"/>
    <cellStyle name="Normal 9 7 7 2 2" xfId="49251" xr:uid="{00000000-0005-0000-0000-000082C00000}"/>
    <cellStyle name="Normal 9 7 7 3" xfId="26830" xr:uid="{00000000-0005-0000-0000-0000B7640000}"/>
    <cellStyle name="Normal 9 7 7 3 2" xfId="49252" xr:uid="{00000000-0005-0000-0000-000083C00000}"/>
    <cellStyle name="Normal 9 7 7 4" xfId="26831" xr:uid="{00000000-0005-0000-0000-0000B8640000}"/>
    <cellStyle name="Normal 9 7 7 4 2" xfId="49253" xr:uid="{00000000-0005-0000-0000-000084C00000}"/>
    <cellStyle name="Normal 9 7 7 5" xfId="49250" xr:uid="{00000000-0005-0000-0000-000081C00000}"/>
    <cellStyle name="Normal 9 7 8" xfId="26832" xr:uid="{00000000-0005-0000-0000-0000B9640000}"/>
    <cellStyle name="Normal 9 7 8 2" xfId="49254" xr:uid="{00000000-0005-0000-0000-000085C00000}"/>
    <cellStyle name="Normal 9 7 9" xfId="26833" xr:uid="{00000000-0005-0000-0000-0000BA640000}"/>
    <cellStyle name="Normal 9 7 9 2" xfId="49255" xr:uid="{00000000-0005-0000-0000-000086C00000}"/>
    <cellStyle name="Normal 9 8" xfId="4332" xr:uid="{00000000-0005-0000-0000-0000BB640000}"/>
    <cellStyle name="Normal 9 8 2" xfId="4333" xr:uid="{00000000-0005-0000-0000-0000BC640000}"/>
    <cellStyle name="Normal 9 8 2 2" xfId="7698" xr:uid="{00000000-0005-0000-0000-0000BD640000}"/>
    <cellStyle name="Normal 9 8 2 2 2" xfId="26834" xr:uid="{00000000-0005-0000-0000-0000BE640000}"/>
    <cellStyle name="Normal 9 8 2 2 2 2" xfId="49256" xr:uid="{00000000-0005-0000-0000-000087C00000}"/>
    <cellStyle name="Normal 9 8 2 2 3" xfId="26835" xr:uid="{00000000-0005-0000-0000-0000BF640000}"/>
    <cellStyle name="Normal 9 8 2 2 3 2" xfId="49257" xr:uid="{00000000-0005-0000-0000-000088C00000}"/>
    <cellStyle name="Normal 9 8 2 2 4" xfId="26836" xr:uid="{00000000-0005-0000-0000-0000C0640000}"/>
    <cellStyle name="Normal 9 8 2 2 4 2" xfId="49258" xr:uid="{00000000-0005-0000-0000-000089C00000}"/>
    <cellStyle name="Normal 9 8 2 3" xfId="26837" xr:uid="{00000000-0005-0000-0000-0000C1640000}"/>
    <cellStyle name="Normal 9 8 2 3 2" xfId="26838" xr:uid="{00000000-0005-0000-0000-0000C2640000}"/>
    <cellStyle name="Normal 9 8 2 3 2 2" xfId="49260" xr:uid="{00000000-0005-0000-0000-00008BC00000}"/>
    <cellStyle name="Normal 9 8 2 3 3" xfId="26839" xr:uid="{00000000-0005-0000-0000-0000C3640000}"/>
    <cellStyle name="Normal 9 8 2 3 3 2" xfId="49261" xr:uid="{00000000-0005-0000-0000-00008CC00000}"/>
    <cellStyle name="Normal 9 8 2 3 4" xfId="26840" xr:uid="{00000000-0005-0000-0000-0000C4640000}"/>
    <cellStyle name="Normal 9 8 2 3 4 2" xfId="49262" xr:uid="{00000000-0005-0000-0000-00008DC00000}"/>
    <cellStyle name="Normal 9 8 2 3 5" xfId="49259" xr:uid="{00000000-0005-0000-0000-00008AC00000}"/>
    <cellStyle name="Normal 9 8 2 4" xfId="26841" xr:uid="{00000000-0005-0000-0000-0000C5640000}"/>
    <cellStyle name="Normal 9 8 2 4 2" xfId="49263" xr:uid="{00000000-0005-0000-0000-00008EC00000}"/>
    <cellStyle name="Normal 9 8 2 5" xfId="26842" xr:uid="{00000000-0005-0000-0000-0000C6640000}"/>
    <cellStyle name="Normal 9 8 2 5 2" xfId="49264" xr:uid="{00000000-0005-0000-0000-00008FC00000}"/>
    <cellStyle name="Normal 9 8 2 6" xfId="26843" xr:uid="{00000000-0005-0000-0000-0000C7640000}"/>
    <cellStyle name="Normal 9 8 2 6 2" xfId="49265" xr:uid="{00000000-0005-0000-0000-000090C00000}"/>
    <cellStyle name="Normal 9 8 3" xfId="4334" xr:uid="{00000000-0005-0000-0000-0000C8640000}"/>
    <cellStyle name="Normal 9 8 3 2" xfId="7699" xr:uid="{00000000-0005-0000-0000-0000C9640000}"/>
    <cellStyle name="Normal 9 8 3 3" xfId="26844" xr:uid="{00000000-0005-0000-0000-0000CA640000}"/>
    <cellStyle name="Normal 9 8 3 3 2" xfId="49266" xr:uid="{00000000-0005-0000-0000-000091C00000}"/>
    <cellStyle name="Normal 9 8 3 4" xfId="26845" xr:uid="{00000000-0005-0000-0000-0000CB640000}"/>
    <cellStyle name="Normal 9 8 3 4 2" xfId="49267" xr:uid="{00000000-0005-0000-0000-000092C00000}"/>
    <cellStyle name="Normal 9 8 4" xfId="7697" xr:uid="{00000000-0005-0000-0000-0000CC640000}"/>
    <cellStyle name="Normal 9 8 4 2" xfId="26846" xr:uid="{00000000-0005-0000-0000-0000CD640000}"/>
    <cellStyle name="Normal 9 8 4 2 2" xfId="49268" xr:uid="{00000000-0005-0000-0000-000093C00000}"/>
    <cellStyle name="Normal 9 8 4 3" xfId="26847" xr:uid="{00000000-0005-0000-0000-0000CE640000}"/>
    <cellStyle name="Normal 9 8 4 3 2" xfId="49269" xr:uid="{00000000-0005-0000-0000-000094C00000}"/>
    <cellStyle name="Normal 9 8 4 4" xfId="26848" xr:uid="{00000000-0005-0000-0000-0000CF640000}"/>
    <cellStyle name="Normal 9 8 4 4 2" xfId="49270" xr:uid="{00000000-0005-0000-0000-000095C00000}"/>
    <cellStyle name="Normal 9 8 5" xfId="26849" xr:uid="{00000000-0005-0000-0000-0000D0640000}"/>
    <cellStyle name="Normal 9 8 5 2" xfId="49271" xr:uid="{00000000-0005-0000-0000-000096C00000}"/>
    <cellStyle name="Normal 9 8 6" xfId="26850" xr:uid="{00000000-0005-0000-0000-0000D1640000}"/>
    <cellStyle name="Normal 9 8 6 2" xfId="49272" xr:uid="{00000000-0005-0000-0000-000097C00000}"/>
    <cellStyle name="Normal 9 8 7" xfId="26851" xr:uid="{00000000-0005-0000-0000-0000D2640000}"/>
    <cellStyle name="Normal 9 8 7 2" xfId="49273" xr:uid="{00000000-0005-0000-0000-000098C00000}"/>
    <cellStyle name="Normal 9 9" xfId="4335" xr:uid="{00000000-0005-0000-0000-0000D3640000}"/>
    <cellStyle name="Normal 9 9 2" xfId="4336" xr:uid="{00000000-0005-0000-0000-0000D4640000}"/>
    <cellStyle name="Normal 9 9 2 2" xfId="7701" xr:uid="{00000000-0005-0000-0000-0000D5640000}"/>
    <cellStyle name="Normal 9 9 2 2 2" xfId="26852" xr:uid="{00000000-0005-0000-0000-0000D6640000}"/>
    <cellStyle name="Normal 9 9 2 2 2 2" xfId="49274" xr:uid="{00000000-0005-0000-0000-000099C00000}"/>
    <cellStyle name="Normal 9 9 2 2 3" xfId="26853" xr:uid="{00000000-0005-0000-0000-0000D7640000}"/>
    <cellStyle name="Normal 9 9 2 2 3 2" xfId="49275" xr:uid="{00000000-0005-0000-0000-00009AC00000}"/>
    <cellStyle name="Normal 9 9 2 2 4" xfId="26854" xr:uid="{00000000-0005-0000-0000-0000D8640000}"/>
    <cellStyle name="Normal 9 9 2 2 4 2" xfId="49276" xr:uid="{00000000-0005-0000-0000-00009BC00000}"/>
    <cellStyle name="Normal 9 9 2 3" xfId="26855" xr:uid="{00000000-0005-0000-0000-0000D9640000}"/>
    <cellStyle name="Normal 9 9 2 3 2" xfId="49277" xr:uid="{00000000-0005-0000-0000-00009CC00000}"/>
    <cellStyle name="Normal 9 9 2 4" xfId="26856" xr:uid="{00000000-0005-0000-0000-0000DA640000}"/>
    <cellStyle name="Normal 9 9 2 4 2" xfId="49278" xr:uid="{00000000-0005-0000-0000-00009DC00000}"/>
    <cellStyle name="Normal 9 9 2 5" xfId="26857" xr:uid="{00000000-0005-0000-0000-0000DB640000}"/>
    <cellStyle name="Normal 9 9 2 5 2" xfId="49279" xr:uid="{00000000-0005-0000-0000-00009EC00000}"/>
    <cellStyle name="Normal 9 9 3" xfId="7700" xr:uid="{00000000-0005-0000-0000-0000DC640000}"/>
    <cellStyle name="Normal 9 9 3 2" xfId="26858" xr:uid="{00000000-0005-0000-0000-0000DD640000}"/>
    <cellStyle name="Normal 9 9 3 2 2" xfId="49280" xr:uid="{00000000-0005-0000-0000-00009FC00000}"/>
    <cellStyle name="Normal 9 9 3 3" xfId="26859" xr:uid="{00000000-0005-0000-0000-0000DE640000}"/>
    <cellStyle name="Normal 9 9 3 3 2" xfId="49281" xr:uid="{00000000-0005-0000-0000-0000A0C00000}"/>
    <cellStyle name="Normal 9 9 3 4" xfId="26860" xr:uid="{00000000-0005-0000-0000-0000DF640000}"/>
    <cellStyle name="Normal 9 9 3 4 2" xfId="49282" xr:uid="{00000000-0005-0000-0000-0000A1C00000}"/>
    <cellStyle name="Normal 9 9 4" xfId="26861" xr:uid="{00000000-0005-0000-0000-0000E0640000}"/>
    <cellStyle name="Normal 9 9 4 2" xfId="26862" xr:uid="{00000000-0005-0000-0000-0000E1640000}"/>
    <cellStyle name="Normal 9 9 4 2 2" xfId="49284" xr:uid="{00000000-0005-0000-0000-0000A3C00000}"/>
    <cellStyle name="Normal 9 9 4 3" xfId="26863" xr:uid="{00000000-0005-0000-0000-0000E2640000}"/>
    <cellStyle name="Normal 9 9 4 3 2" xfId="49285" xr:uid="{00000000-0005-0000-0000-0000A4C00000}"/>
    <cellStyle name="Normal 9 9 4 4" xfId="26864" xr:uid="{00000000-0005-0000-0000-0000E3640000}"/>
    <cellStyle name="Normal 9 9 4 4 2" xfId="49286" xr:uid="{00000000-0005-0000-0000-0000A5C00000}"/>
    <cellStyle name="Normal 9 9 4 5" xfId="49283" xr:uid="{00000000-0005-0000-0000-0000A2C00000}"/>
    <cellStyle name="Normal 9 9 5" xfId="26865" xr:uid="{00000000-0005-0000-0000-0000E4640000}"/>
    <cellStyle name="Normal 9 9 5 2" xfId="49287" xr:uid="{00000000-0005-0000-0000-0000A6C00000}"/>
    <cellStyle name="Normal 9 9 6" xfId="26866" xr:uid="{00000000-0005-0000-0000-0000E5640000}"/>
    <cellStyle name="Normal 9 9 6 2" xfId="49288" xr:uid="{00000000-0005-0000-0000-0000A7C00000}"/>
    <cellStyle name="Normal 9 9 7" xfId="26867" xr:uid="{00000000-0005-0000-0000-0000E6640000}"/>
    <cellStyle name="Normal 9 9 7 2" xfId="49289" xr:uid="{00000000-0005-0000-0000-0000A8C00000}"/>
    <cellStyle name="Normal_hb_tablo" xfId="4852" xr:uid="{00000000-0005-0000-0000-0000E7640000}"/>
    <cellStyle name="Normal_Statistical tables" xfId="10060" xr:uid="{00000000-0005-0000-0000-0000E8640000}"/>
    <cellStyle name="Normalny_Quarterly Figures" xfId="4337" xr:uid="{00000000-0005-0000-0000-0000E9640000}"/>
    <cellStyle name="Note 2" xfId="4338" xr:uid="{00000000-0005-0000-0000-0000EA640000}"/>
    <cellStyle name="Note 2 2" xfId="4339" xr:uid="{00000000-0005-0000-0000-0000EB640000}"/>
    <cellStyle name="Note 2 2 2" xfId="7703" xr:uid="{00000000-0005-0000-0000-0000EC640000}"/>
    <cellStyle name="Note 2 2 3" xfId="26868" xr:uid="{00000000-0005-0000-0000-0000ED640000}"/>
    <cellStyle name="Note 2 2 3 2" xfId="49290" xr:uid="{00000000-0005-0000-0000-0000AAC00000}"/>
    <cellStyle name="Note 2 2 4" xfId="26869" xr:uid="{00000000-0005-0000-0000-0000EE640000}"/>
    <cellStyle name="Note 2 2 4 2" xfId="49291" xr:uid="{00000000-0005-0000-0000-0000ABC00000}"/>
    <cellStyle name="Note 2 3" xfId="5023" xr:uid="{00000000-0005-0000-0000-0000EF640000}"/>
    <cellStyle name="Note 2 3 2" xfId="26870" xr:uid="{00000000-0005-0000-0000-0000F0640000}"/>
    <cellStyle name="Note 2 3 2 2" xfId="49292" xr:uid="{00000000-0005-0000-0000-0000ACC00000}"/>
    <cellStyle name="Note 2 3 3" xfId="26871" xr:uid="{00000000-0005-0000-0000-0000F1640000}"/>
    <cellStyle name="Note 2 3 3 2" xfId="49293" xr:uid="{00000000-0005-0000-0000-0000ADC00000}"/>
    <cellStyle name="Note 2 3 4" xfId="26872" xr:uid="{00000000-0005-0000-0000-0000F2640000}"/>
    <cellStyle name="Note 2 3 4 2" xfId="49294" xr:uid="{00000000-0005-0000-0000-0000AEC00000}"/>
    <cellStyle name="Note 2 4" xfId="7702" xr:uid="{00000000-0005-0000-0000-0000F3640000}"/>
    <cellStyle name="Note 2 5" xfId="26873" xr:uid="{00000000-0005-0000-0000-0000F4640000}"/>
    <cellStyle name="Note 2 5 2" xfId="49295" xr:uid="{00000000-0005-0000-0000-0000AFC00000}"/>
    <cellStyle name="Note 2 6" xfId="26874" xr:uid="{00000000-0005-0000-0000-0000F5640000}"/>
    <cellStyle name="Note 2 6 2" xfId="49296" xr:uid="{00000000-0005-0000-0000-0000B0C00000}"/>
    <cellStyle name="Note 2 7" xfId="26875" xr:uid="{00000000-0005-0000-0000-0000F6640000}"/>
    <cellStyle name="Note 2 7 2" xfId="49297" xr:uid="{00000000-0005-0000-0000-0000B1C00000}"/>
    <cellStyle name="Note 2 8" xfId="27186" xr:uid="{00000000-0005-0000-0000-000030000000}"/>
    <cellStyle name="Note 3" xfId="4340" xr:uid="{00000000-0005-0000-0000-0000F7640000}"/>
    <cellStyle name="Note 3 2" xfId="5024" xr:uid="{00000000-0005-0000-0000-0000F8640000}"/>
    <cellStyle name="Note 3 2 2" xfId="26876" xr:uid="{00000000-0005-0000-0000-0000F9640000}"/>
    <cellStyle name="Note 3 2 2 2" xfId="49298" xr:uid="{00000000-0005-0000-0000-0000B2C00000}"/>
    <cellStyle name="Note 3 2 3" xfId="26877" xr:uid="{00000000-0005-0000-0000-0000FA640000}"/>
    <cellStyle name="Note 3 2 3 2" xfId="49299" xr:uid="{00000000-0005-0000-0000-0000B3C00000}"/>
    <cellStyle name="Note 3 3" xfId="7704" xr:uid="{00000000-0005-0000-0000-0000FB640000}"/>
    <cellStyle name="Note 4" xfId="27118" xr:uid="{00000000-0005-0000-0000-0000FC640000}"/>
    <cellStyle name="Note 4 2" xfId="49514" xr:uid="{00000000-0005-0000-0000-0000B4C00000}"/>
    <cellStyle name="notes" xfId="5095" xr:uid="{00000000-0005-0000-0000-0000FD640000}"/>
    <cellStyle name="Output" xfId="4341" builtinId="21" customBuiltin="1"/>
    <cellStyle name="Output 10" xfId="4342" xr:uid="{00000000-0005-0000-0000-0000FF640000}"/>
    <cellStyle name="Output 10 2" xfId="7706" xr:uid="{00000000-0005-0000-0000-000000650000}"/>
    <cellStyle name="Output 11" xfId="4343" xr:uid="{00000000-0005-0000-0000-000001650000}"/>
    <cellStyle name="Output 11 2" xfId="7707" xr:uid="{00000000-0005-0000-0000-000002650000}"/>
    <cellStyle name="Output 12" xfId="4344" xr:uid="{00000000-0005-0000-0000-000003650000}"/>
    <cellStyle name="Output 12 2" xfId="7708" xr:uid="{00000000-0005-0000-0000-000004650000}"/>
    <cellStyle name="Output 13" xfId="4345" xr:uid="{00000000-0005-0000-0000-000005650000}"/>
    <cellStyle name="Output 13 2" xfId="7709" xr:uid="{00000000-0005-0000-0000-000006650000}"/>
    <cellStyle name="Output 14" xfId="4346" xr:uid="{00000000-0005-0000-0000-000007650000}"/>
    <cellStyle name="Output 14 2" xfId="7710" xr:uid="{00000000-0005-0000-0000-000008650000}"/>
    <cellStyle name="Output 15" xfId="4347" xr:uid="{00000000-0005-0000-0000-000009650000}"/>
    <cellStyle name="Output 15 2" xfId="7711" xr:uid="{00000000-0005-0000-0000-00000A650000}"/>
    <cellStyle name="Output 16" xfId="7705" xr:uid="{00000000-0005-0000-0000-00000B650000}"/>
    <cellStyle name="Output 17" xfId="27114" xr:uid="{00000000-0005-0000-0000-00000C650000}"/>
    <cellStyle name="Output 18" xfId="29039" xr:uid="{00000000-0005-0000-0000-0000B5C00000}"/>
    <cellStyle name="Output 2" xfId="4348" xr:uid="{00000000-0005-0000-0000-00000D650000}"/>
    <cellStyle name="Output 2 10" xfId="4349" xr:uid="{00000000-0005-0000-0000-00000E650000}"/>
    <cellStyle name="Output 2 10 2" xfId="7713" xr:uid="{00000000-0005-0000-0000-00000F650000}"/>
    <cellStyle name="Output 2 11" xfId="4350" xr:uid="{00000000-0005-0000-0000-000010650000}"/>
    <cellStyle name="Output 2 11 2" xfId="7714" xr:uid="{00000000-0005-0000-0000-000011650000}"/>
    <cellStyle name="Output 2 12" xfId="4351" xr:uid="{00000000-0005-0000-0000-000012650000}"/>
    <cellStyle name="Output 2 12 2" xfId="7715" xr:uid="{00000000-0005-0000-0000-000013650000}"/>
    <cellStyle name="Output 2 13" xfId="4352" xr:uid="{00000000-0005-0000-0000-000014650000}"/>
    <cellStyle name="Output 2 13 2" xfId="7716" xr:uid="{00000000-0005-0000-0000-000015650000}"/>
    <cellStyle name="Output 2 14" xfId="4353" xr:uid="{00000000-0005-0000-0000-000016650000}"/>
    <cellStyle name="Output 2 14 2" xfId="7717" xr:uid="{00000000-0005-0000-0000-000017650000}"/>
    <cellStyle name="Output 2 15" xfId="4918" xr:uid="{00000000-0005-0000-0000-000018650000}"/>
    <cellStyle name="Output 2 16" xfId="7712" xr:uid="{00000000-0005-0000-0000-000019650000}"/>
    <cellStyle name="Output 2 17" xfId="27187" xr:uid="{00000000-0005-0000-0000-000031000000}"/>
    <cellStyle name="Output 2 2" xfId="4354" xr:uid="{00000000-0005-0000-0000-00001A650000}"/>
    <cellStyle name="Output 2 2 2" xfId="4355" xr:uid="{00000000-0005-0000-0000-00001B650000}"/>
    <cellStyle name="Output 2 2 2 2" xfId="7719" xr:uid="{00000000-0005-0000-0000-00001C650000}"/>
    <cellStyle name="Output 2 2 3" xfId="4356" xr:uid="{00000000-0005-0000-0000-00001D650000}"/>
    <cellStyle name="Output 2 2 3 2" xfId="7720" xr:uid="{00000000-0005-0000-0000-00001E650000}"/>
    <cellStyle name="Output 2 2 4" xfId="7718" xr:uid="{00000000-0005-0000-0000-00001F650000}"/>
    <cellStyle name="Output 2 3" xfId="4357" xr:uid="{00000000-0005-0000-0000-000020650000}"/>
    <cellStyle name="Output 2 3 2" xfId="4358" xr:uid="{00000000-0005-0000-0000-000021650000}"/>
    <cellStyle name="Output 2 3 2 2" xfId="7722" xr:uid="{00000000-0005-0000-0000-000022650000}"/>
    <cellStyle name="Output 2 3 3" xfId="4359" xr:uid="{00000000-0005-0000-0000-000023650000}"/>
    <cellStyle name="Output 2 3 3 2" xfId="7723" xr:uid="{00000000-0005-0000-0000-000024650000}"/>
    <cellStyle name="Output 2 3 4" xfId="7721" xr:uid="{00000000-0005-0000-0000-000025650000}"/>
    <cellStyle name="Output 2 4" xfId="4360" xr:uid="{00000000-0005-0000-0000-000026650000}"/>
    <cellStyle name="Output 2 4 2" xfId="4361" xr:uid="{00000000-0005-0000-0000-000027650000}"/>
    <cellStyle name="Output 2 4 2 2" xfId="7725" xr:uid="{00000000-0005-0000-0000-000028650000}"/>
    <cellStyle name="Output 2 4 3" xfId="4362" xr:uid="{00000000-0005-0000-0000-000029650000}"/>
    <cellStyle name="Output 2 4 3 2" xfId="7726" xr:uid="{00000000-0005-0000-0000-00002A650000}"/>
    <cellStyle name="Output 2 4 4" xfId="7724" xr:uid="{00000000-0005-0000-0000-00002B650000}"/>
    <cellStyle name="Output 2 5" xfId="4363" xr:uid="{00000000-0005-0000-0000-00002C650000}"/>
    <cellStyle name="Output 2 5 2" xfId="4364" xr:uid="{00000000-0005-0000-0000-00002D650000}"/>
    <cellStyle name="Output 2 5 2 2" xfId="7728" xr:uid="{00000000-0005-0000-0000-00002E650000}"/>
    <cellStyle name="Output 2 5 3" xfId="4365" xr:uid="{00000000-0005-0000-0000-00002F650000}"/>
    <cellStyle name="Output 2 5 3 2" xfId="7729" xr:uid="{00000000-0005-0000-0000-000030650000}"/>
    <cellStyle name="Output 2 5 4" xfId="7727" xr:uid="{00000000-0005-0000-0000-000031650000}"/>
    <cellStyle name="Output 2 6" xfId="4366" xr:uid="{00000000-0005-0000-0000-000032650000}"/>
    <cellStyle name="Output 2 6 2" xfId="7730" xr:uid="{00000000-0005-0000-0000-000033650000}"/>
    <cellStyle name="Output 2 7" xfId="4367" xr:uid="{00000000-0005-0000-0000-000034650000}"/>
    <cellStyle name="Output 2 7 2" xfId="7731" xr:uid="{00000000-0005-0000-0000-000035650000}"/>
    <cellStyle name="Output 2 8" xfId="4368" xr:uid="{00000000-0005-0000-0000-000036650000}"/>
    <cellStyle name="Output 2 8 2" xfId="7732" xr:uid="{00000000-0005-0000-0000-000037650000}"/>
    <cellStyle name="Output 2 9" xfId="4369" xr:uid="{00000000-0005-0000-0000-000038650000}"/>
    <cellStyle name="Output 2 9 2" xfId="7733" xr:uid="{00000000-0005-0000-0000-000039650000}"/>
    <cellStyle name="Output 3" xfId="4370" xr:uid="{00000000-0005-0000-0000-00003A650000}"/>
    <cellStyle name="Output 3 2" xfId="4371" xr:uid="{00000000-0005-0000-0000-00003B650000}"/>
    <cellStyle name="Output 3 2 2" xfId="7735" xr:uid="{00000000-0005-0000-0000-00003C650000}"/>
    <cellStyle name="Output 3 3" xfId="4372" xr:uid="{00000000-0005-0000-0000-00003D650000}"/>
    <cellStyle name="Output 3 3 2" xfId="7736" xr:uid="{00000000-0005-0000-0000-00003E650000}"/>
    <cellStyle name="Output 3 4" xfId="4373" xr:uid="{00000000-0005-0000-0000-00003F650000}"/>
    <cellStyle name="Output 3 4 2" xfId="7737" xr:uid="{00000000-0005-0000-0000-000040650000}"/>
    <cellStyle name="Output 3 5" xfId="4374" xr:uid="{00000000-0005-0000-0000-000041650000}"/>
    <cellStyle name="Output 3 5 2" xfId="7738" xr:uid="{00000000-0005-0000-0000-000042650000}"/>
    <cellStyle name="Output 3 6" xfId="5025" xr:uid="{00000000-0005-0000-0000-000043650000}"/>
    <cellStyle name="Output 3 7" xfId="7734" xr:uid="{00000000-0005-0000-0000-000044650000}"/>
    <cellStyle name="Output 4" xfId="4375" xr:uid="{00000000-0005-0000-0000-000045650000}"/>
    <cellStyle name="Output 4 2" xfId="4376" xr:uid="{00000000-0005-0000-0000-000046650000}"/>
    <cellStyle name="Output 4 2 2" xfId="7740" xr:uid="{00000000-0005-0000-0000-000047650000}"/>
    <cellStyle name="Output 4 3" xfId="4377" xr:uid="{00000000-0005-0000-0000-000048650000}"/>
    <cellStyle name="Output 4 3 2" xfId="7741" xr:uid="{00000000-0005-0000-0000-000049650000}"/>
    <cellStyle name="Output 4 4" xfId="7739" xr:uid="{00000000-0005-0000-0000-00004A650000}"/>
    <cellStyle name="Output 5" xfId="4378" xr:uid="{00000000-0005-0000-0000-00004B650000}"/>
    <cellStyle name="Output 5 2" xfId="4379" xr:uid="{00000000-0005-0000-0000-00004C650000}"/>
    <cellStyle name="Output 5 2 2" xfId="7743" xr:uid="{00000000-0005-0000-0000-00004D650000}"/>
    <cellStyle name="Output 5 3" xfId="4380" xr:uid="{00000000-0005-0000-0000-00004E650000}"/>
    <cellStyle name="Output 5 3 2" xfId="7744" xr:uid="{00000000-0005-0000-0000-00004F650000}"/>
    <cellStyle name="Output 5 4" xfId="7742" xr:uid="{00000000-0005-0000-0000-000050650000}"/>
    <cellStyle name="Output 6" xfId="4381" xr:uid="{00000000-0005-0000-0000-000051650000}"/>
    <cellStyle name="Output 6 2" xfId="4382" xr:uid="{00000000-0005-0000-0000-000052650000}"/>
    <cellStyle name="Output 6 2 2" xfId="7746" xr:uid="{00000000-0005-0000-0000-000053650000}"/>
    <cellStyle name="Output 6 3" xfId="4383" xr:uid="{00000000-0005-0000-0000-000054650000}"/>
    <cellStyle name="Output 6 3 2" xfId="7747" xr:uid="{00000000-0005-0000-0000-000055650000}"/>
    <cellStyle name="Output 6 4" xfId="7745" xr:uid="{00000000-0005-0000-0000-000056650000}"/>
    <cellStyle name="Output 7" xfId="4384" xr:uid="{00000000-0005-0000-0000-000057650000}"/>
    <cellStyle name="Output 7 2" xfId="4385" xr:uid="{00000000-0005-0000-0000-000058650000}"/>
    <cellStyle name="Output 7 2 2" xfId="7749" xr:uid="{00000000-0005-0000-0000-000059650000}"/>
    <cellStyle name="Output 7 3" xfId="4386" xr:uid="{00000000-0005-0000-0000-00005A650000}"/>
    <cellStyle name="Output 7 3 2" xfId="7750" xr:uid="{00000000-0005-0000-0000-00005B650000}"/>
    <cellStyle name="Output 7 4" xfId="7748" xr:uid="{00000000-0005-0000-0000-00005C650000}"/>
    <cellStyle name="Output 8" xfId="4387" xr:uid="{00000000-0005-0000-0000-00005D650000}"/>
    <cellStyle name="Output 8 2" xfId="7751" xr:uid="{00000000-0005-0000-0000-00005E650000}"/>
    <cellStyle name="Output 9" xfId="4388" xr:uid="{00000000-0005-0000-0000-00005F650000}"/>
    <cellStyle name="Output 9 2" xfId="7752" xr:uid="{00000000-0005-0000-0000-000060650000}"/>
    <cellStyle name="Overskrift 1 10" xfId="4389" xr:uid="{00000000-0005-0000-0000-000061650000}"/>
    <cellStyle name="Overskrift 1 10 2" xfId="7753" xr:uid="{00000000-0005-0000-0000-000062650000}"/>
    <cellStyle name="Overskrift 1 11" xfId="4390" xr:uid="{00000000-0005-0000-0000-000063650000}"/>
    <cellStyle name="Overskrift 1 11 2" xfId="7754" xr:uid="{00000000-0005-0000-0000-000064650000}"/>
    <cellStyle name="Overskrift 1 12" xfId="4391" xr:uid="{00000000-0005-0000-0000-000065650000}"/>
    <cellStyle name="Overskrift 1 12 2" xfId="7755" xr:uid="{00000000-0005-0000-0000-000066650000}"/>
    <cellStyle name="Overskrift 1 13" xfId="4392" xr:uid="{00000000-0005-0000-0000-000067650000}"/>
    <cellStyle name="Overskrift 1 13 2" xfId="7756" xr:uid="{00000000-0005-0000-0000-000068650000}"/>
    <cellStyle name="Overskrift 1 14" xfId="4393" xr:uid="{00000000-0005-0000-0000-000069650000}"/>
    <cellStyle name="Overskrift 1 14 2" xfId="7757" xr:uid="{00000000-0005-0000-0000-00006A650000}"/>
    <cellStyle name="Overskrift 1 2" xfId="4394" xr:uid="{00000000-0005-0000-0000-00006B650000}"/>
    <cellStyle name="Overskrift 1 2 10" xfId="4395" xr:uid="{00000000-0005-0000-0000-00006C650000}"/>
    <cellStyle name="Overskrift 1 2 10 2" xfId="7759" xr:uid="{00000000-0005-0000-0000-00006D650000}"/>
    <cellStyle name="Overskrift 1 2 11" xfId="4396" xr:uid="{00000000-0005-0000-0000-00006E650000}"/>
    <cellStyle name="Overskrift 1 2 11 2" xfId="7760" xr:uid="{00000000-0005-0000-0000-00006F650000}"/>
    <cellStyle name="Overskrift 1 2 12" xfId="4397" xr:uid="{00000000-0005-0000-0000-000070650000}"/>
    <cellStyle name="Overskrift 1 2 12 2" xfId="7761" xr:uid="{00000000-0005-0000-0000-000071650000}"/>
    <cellStyle name="Overskrift 1 2 13" xfId="4398" xr:uid="{00000000-0005-0000-0000-000072650000}"/>
    <cellStyle name="Overskrift 1 2 13 2" xfId="7762" xr:uid="{00000000-0005-0000-0000-000073650000}"/>
    <cellStyle name="Overskrift 1 2 14" xfId="4399" xr:uid="{00000000-0005-0000-0000-000074650000}"/>
    <cellStyle name="Overskrift 1 2 14 2" xfId="7763" xr:uid="{00000000-0005-0000-0000-000075650000}"/>
    <cellStyle name="Overskrift 1 2 15" xfId="4400" xr:uid="{00000000-0005-0000-0000-000076650000}"/>
    <cellStyle name="Overskrift 1 2 15 2" xfId="7764" xr:uid="{00000000-0005-0000-0000-000077650000}"/>
    <cellStyle name="Overskrift 1 2 16" xfId="4919" xr:uid="{00000000-0005-0000-0000-000078650000}"/>
    <cellStyle name="Overskrift 1 2 17" xfId="7758" xr:uid="{00000000-0005-0000-0000-000079650000}"/>
    <cellStyle name="Overskrift 1 2 2" xfId="4401" xr:uid="{00000000-0005-0000-0000-00007A650000}"/>
    <cellStyle name="Overskrift 1 2 2 2" xfId="4402" xr:uid="{00000000-0005-0000-0000-00007B650000}"/>
    <cellStyle name="Overskrift 1 2 2 2 2" xfId="7766" xr:uid="{00000000-0005-0000-0000-00007C650000}"/>
    <cellStyle name="Overskrift 1 2 2 3" xfId="4403" xr:uid="{00000000-0005-0000-0000-00007D650000}"/>
    <cellStyle name="Overskrift 1 2 2 3 2" xfId="7767" xr:uid="{00000000-0005-0000-0000-00007E650000}"/>
    <cellStyle name="Overskrift 1 2 2 4" xfId="7765" xr:uid="{00000000-0005-0000-0000-00007F650000}"/>
    <cellStyle name="Overskrift 1 2 3" xfId="4404" xr:uid="{00000000-0005-0000-0000-000080650000}"/>
    <cellStyle name="Overskrift 1 2 3 2" xfId="4405" xr:uid="{00000000-0005-0000-0000-000081650000}"/>
    <cellStyle name="Overskrift 1 2 3 2 2" xfId="7769" xr:uid="{00000000-0005-0000-0000-000082650000}"/>
    <cellStyle name="Overskrift 1 2 3 3" xfId="4406" xr:uid="{00000000-0005-0000-0000-000083650000}"/>
    <cellStyle name="Overskrift 1 2 3 3 2" xfId="7770" xr:uid="{00000000-0005-0000-0000-000084650000}"/>
    <cellStyle name="Overskrift 1 2 3 4" xfId="7768" xr:uid="{00000000-0005-0000-0000-000085650000}"/>
    <cellStyle name="Overskrift 1 2 4" xfId="4407" xr:uid="{00000000-0005-0000-0000-000086650000}"/>
    <cellStyle name="Overskrift 1 2 4 2" xfId="4408" xr:uid="{00000000-0005-0000-0000-000087650000}"/>
    <cellStyle name="Overskrift 1 2 4 2 2" xfId="7772" xr:uid="{00000000-0005-0000-0000-000088650000}"/>
    <cellStyle name="Overskrift 1 2 4 3" xfId="4409" xr:uid="{00000000-0005-0000-0000-000089650000}"/>
    <cellStyle name="Overskrift 1 2 4 3 2" xfId="7773" xr:uid="{00000000-0005-0000-0000-00008A650000}"/>
    <cellStyle name="Overskrift 1 2 4 4" xfId="7771" xr:uid="{00000000-0005-0000-0000-00008B650000}"/>
    <cellStyle name="Overskrift 1 2 5" xfId="4410" xr:uid="{00000000-0005-0000-0000-00008C650000}"/>
    <cellStyle name="Overskrift 1 2 5 2" xfId="4411" xr:uid="{00000000-0005-0000-0000-00008D650000}"/>
    <cellStyle name="Overskrift 1 2 5 2 2" xfId="7775" xr:uid="{00000000-0005-0000-0000-00008E650000}"/>
    <cellStyle name="Overskrift 1 2 5 3" xfId="4412" xr:uid="{00000000-0005-0000-0000-00008F650000}"/>
    <cellStyle name="Overskrift 1 2 5 3 2" xfId="7776" xr:uid="{00000000-0005-0000-0000-000090650000}"/>
    <cellStyle name="Overskrift 1 2 5 4" xfId="7774" xr:uid="{00000000-0005-0000-0000-000091650000}"/>
    <cellStyle name="Overskrift 1 2 6" xfId="4413" xr:uid="{00000000-0005-0000-0000-000092650000}"/>
    <cellStyle name="Overskrift 1 2 6 2" xfId="7777" xr:uid="{00000000-0005-0000-0000-000093650000}"/>
    <cellStyle name="Overskrift 1 2 7" xfId="4414" xr:uid="{00000000-0005-0000-0000-000094650000}"/>
    <cellStyle name="Overskrift 1 2 7 2" xfId="7778" xr:uid="{00000000-0005-0000-0000-000095650000}"/>
    <cellStyle name="Overskrift 1 2 8" xfId="4415" xr:uid="{00000000-0005-0000-0000-000096650000}"/>
    <cellStyle name="Overskrift 1 2 8 2" xfId="7779" xr:uid="{00000000-0005-0000-0000-000097650000}"/>
    <cellStyle name="Overskrift 1 2 9" xfId="4416" xr:uid="{00000000-0005-0000-0000-000098650000}"/>
    <cellStyle name="Overskrift 1 2 9 2" xfId="7780" xr:uid="{00000000-0005-0000-0000-000099650000}"/>
    <cellStyle name="Overskrift 1 3" xfId="4417" xr:uid="{00000000-0005-0000-0000-00009A650000}"/>
    <cellStyle name="Overskrift 1 3 2" xfId="4418" xr:uid="{00000000-0005-0000-0000-00009B650000}"/>
    <cellStyle name="Overskrift 1 3 2 2" xfId="7782" xr:uid="{00000000-0005-0000-0000-00009C650000}"/>
    <cellStyle name="Overskrift 1 3 3" xfId="4419" xr:uid="{00000000-0005-0000-0000-00009D650000}"/>
    <cellStyle name="Overskrift 1 3 3 2" xfId="7783" xr:uid="{00000000-0005-0000-0000-00009E650000}"/>
    <cellStyle name="Overskrift 1 3 4" xfId="4420" xr:uid="{00000000-0005-0000-0000-00009F650000}"/>
    <cellStyle name="Overskrift 1 3 4 2" xfId="7784" xr:uid="{00000000-0005-0000-0000-0000A0650000}"/>
    <cellStyle name="Overskrift 1 3 5" xfId="4421" xr:uid="{00000000-0005-0000-0000-0000A1650000}"/>
    <cellStyle name="Overskrift 1 3 5 2" xfId="7785" xr:uid="{00000000-0005-0000-0000-0000A2650000}"/>
    <cellStyle name="Overskrift 1 3 6" xfId="7781" xr:uid="{00000000-0005-0000-0000-0000A3650000}"/>
    <cellStyle name="Overskrift 1 4" xfId="4422" xr:uid="{00000000-0005-0000-0000-0000A4650000}"/>
    <cellStyle name="Overskrift 1 4 2" xfId="4423" xr:uid="{00000000-0005-0000-0000-0000A5650000}"/>
    <cellStyle name="Overskrift 1 4 2 2" xfId="7787" xr:uid="{00000000-0005-0000-0000-0000A6650000}"/>
    <cellStyle name="Overskrift 1 4 3" xfId="4424" xr:uid="{00000000-0005-0000-0000-0000A7650000}"/>
    <cellStyle name="Overskrift 1 4 3 2" xfId="7788" xr:uid="{00000000-0005-0000-0000-0000A8650000}"/>
    <cellStyle name="Overskrift 1 4 4" xfId="7786" xr:uid="{00000000-0005-0000-0000-0000A9650000}"/>
    <cellStyle name="Overskrift 1 5" xfId="4425" xr:uid="{00000000-0005-0000-0000-0000AA650000}"/>
    <cellStyle name="Overskrift 1 5 2" xfId="4426" xr:uid="{00000000-0005-0000-0000-0000AB650000}"/>
    <cellStyle name="Overskrift 1 5 2 2" xfId="7790" xr:uid="{00000000-0005-0000-0000-0000AC650000}"/>
    <cellStyle name="Overskrift 1 5 3" xfId="4427" xr:uid="{00000000-0005-0000-0000-0000AD650000}"/>
    <cellStyle name="Overskrift 1 5 3 2" xfId="7791" xr:uid="{00000000-0005-0000-0000-0000AE650000}"/>
    <cellStyle name="Overskrift 1 5 4" xfId="7789" xr:uid="{00000000-0005-0000-0000-0000AF650000}"/>
    <cellStyle name="Overskrift 1 6" xfId="4428" xr:uid="{00000000-0005-0000-0000-0000B0650000}"/>
    <cellStyle name="Overskrift 1 6 2" xfId="4429" xr:uid="{00000000-0005-0000-0000-0000B1650000}"/>
    <cellStyle name="Overskrift 1 6 2 2" xfId="7793" xr:uid="{00000000-0005-0000-0000-0000B2650000}"/>
    <cellStyle name="Overskrift 1 6 3" xfId="4430" xr:uid="{00000000-0005-0000-0000-0000B3650000}"/>
    <cellStyle name="Overskrift 1 6 3 2" xfId="7794" xr:uid="{00000000-0005-0000-0000-0000B4650000}"/>
    <cellStyle name="Overskrift 1 6 4" xfId="7792" xr:uid="{00000000-0005-0000-0000-0000B5650000}"/>
    <cellStyle name="Overskrift 1 7" xfId="4431" xr:uid="{00000000-0005-0000-0000-0000B6650000}"/>
    <cellStyle name="Overskrift 1 7 2" xfId="7795" xr:uid="{00000000-0005-0000-0000-0000B7650000}"/>
    <cellStyle name="Overskrift 1 8" xfId="4432" xr:uid="{00000000-0005-0000-0000-0000B8650000}"/>
    <cellStyle name="Overskrift 1 8 2" xfId="7796" xr:uid="{00000000-0005-0000-0000-0000B9650000}"/>
    <cellStyle name="Overskrift 1 9" xfId="4433" xr:uid="{00000000-0005-0000-0000-0000BA650000}"/>
    <cellStyle name="Overskrift 1 9 2" xfId="7797" xr:uid="{00000000-0005-0000-0000-0000BB650000}"/>
    <cellStyle name="Overskrift 2 10" xfId="4434" xr:uid="{00000000-0005-0000-0000-0000BC650000}"/>
    <cellStyle name="Overskrift 2 10 2" xfId="7798" xr:uid="{00000000-0005-0000-0000-0000BD650000}"/>
    <cellStyle name="Overskrift 2 11" xfId="4435" xr:uid="{00000000-0005-0000-0000-0000BE650000}"/>
    <cellStyle name="Overskrift 2 11 2" xfId="7799" xr:uid="{00000000-0005-0000-0000-0000BF650000}"/>
    <cellStyle name="Overskrift 2 12" xfId="4436" xr:uid="{00000000-0005-0000-0000-0000C0650000}"/>
    <cellStyle name="Overskrift 2 12 2" xfId="7800" xr:uid="{00000000-0005-0000-0000-0000C1650000}"/>
    <cellStyle name="Overskrift 2 13" xfId="4437" xr:uid="{00000000-0005-0000-0000-0000C2650000}"/>
    <cellStyle name="Overskrift 2 13 2" xfId="7801" xr:uid="{00000000-0005-0000-0000-0000C3650000}"/>
    <cellStyle name="Overskrift 2 14" xfId="4438" xr:uid="{00000000-0005-0000-0000-0000C4650000}"/>
    <cellStyle name="Overskrift 2 14 2" xfId="7802" xr:uid="{00000000-0005-0000-0000-0000C5650000}"/>
    <cellStyle name="Overskrift 2 2" xfId="4439" xr:uid="{00000000-0005-0000-0000-0000C6650000}"/>
    <cellStyle name="Overskrift 2 2 10" xfId="4440" xr:uid="{00000000-0005-0000-0000-0000C7650000}"/>
    <cellStyle name="Overskrift 2 2 10 2" xfId="7804" xr:uid="{00000000-0005-0000-0000-0000C8650000}"/>
    <cellStyle name="Overskrift 2 2 11" xfId="4441" xr:uid="{00000000-0005-0000-0000-0000C9650000}"/>
    <cellStyle name="Overskrift 2 2 11 2" xfId="7805" xr:uid="{00000000-0005-0000-0000-0000CA650000}"/>
    <cellStyle name="Overskrift 2 2 12" xfId="4442" xr:uid="{00000000-0005-0000-0000-0000CB650000}"/>
    <cellStyle name="Overskrift 2 2 12 2" xfId="7806" xr:uid="{00000000-0005-0000-0000-0000CC650000}"/>
    <cellStyle name="Overskrift 2 2 13" xfId="4443" xr:uid="{00000000-0005-0000-0000-0000CD650000}"/>
    <cellStyle name="Overskrift 2 2 13 2" xfId="7807" xr:uid="{00000000-0005-0000-0000-0000CE650000}"/>
    <cellStyle name="Overskrift 2 2 14" xfId="4444" xr:uid="{00000000-0005-0000-0000-0000CF650000}"/>
    <cellStyle name="Overskrift 2 2 14 2" xfId="7808" xr:uid="{00000000-0005-0000-0000-0000D0650000}"/>
    <cellStyle name="Overskrift 2 2 15" xfId="4445" xr:uid="{00000000-0005-0000-0000-0000D1650000}"/>
    <cellStyle name="Overskrift 2 2 15 2" xfId="7809" xr:uid="{00000000-0005-0000-0000-0000D2650000}"/>
    <cellStyle name="Overskrift 2 2 16" xfId="4920" xr:uid="{00000000-0005-0000-0000-0000D3650000}"/>
    <cellStyle name="Overskrift 2 2 17" xfId="7803" xr:uid="{00000000-0005-0000-0000-0000D4650000}"/>
    <cellStyle name="Overskrift 2 2 2" xfId="4446" xr:uid="{00000000-0005-0000-0000-0000D5650000}"/>
    <cellStyle name="Overskrift 2 2 2 2" xfId="4447" xr:uid="{00000000-0005-0000-0000-0000D6650000}"/>
    <cellStyle name="Overskrift 2 2 2 2 2" xfId="7811" xr:uid="{00000000-0005-0000-0000-0000D7650000}"/>
    <cellStyle name="Overskrift 2 2 2 3" xfId="4448" xr:uid="{00000000-0005-0000-0000-0000D8650000}"/>
    <cellStyle name="Overskrift 2 2 2 3 2" xfId="7812" xr:uid="{00000000-0005-0000-0000-0000D9650000}"/>
    <cellStyle name="Overskrift 2 2 2 4" xfId="7810" xr:uid="{00000000-0005-0000-0000-0000DA650000}"/>
    <cellStyle name="Overskrift 2 2 3" xfId="4449" xr:uid="{00000000-0005-0000-0000-0000DB650000}"/>
    <cellStyle name="Overskrift 2 2 3 2" xfId="4450" xr:uid="{00000000-0005-0000-0000-0000DC650000}"/>
    <cellStyle name="Overskrift 2 2 3 2 2" xfId="7814" xr:uid="{00000000-0005-0000-0000-0000DD650000}"/>
    <cellStyle name="Overskrift 2 2 3 3" xfId="4451" xr:uid="{00000000-0005-0000-0000-0000DE650000}"/>
    <cellStyle name="Overskrift 2 2 3 3 2" xfId="7815" xr:uid="{00000000-0005-0000-0000-0000DF650000}"/>
    <cellStyle name="Overskrift 2 2 3 4" xfId="7813" xr:uid="{00000000-0005-0000-0000-0000E0650000}"/>
    <cellStyle name="Overskrift 2 2 4" xfId="4452" xr:uid="{00000000-0005-0000-0000-0000E1650000}"/>
    <cellStyle name="Overskrift 2 2 4 2" xfId="4453" xr:uid="{00000000-0005-0000-0000-0000E2650000}"/>
    <cellStyle name="Overskrift 2 2 4 2 2" xfId="7817" xr:uid="{00000000-0005-0000-0000-0000E3650000}"/>
    <cellStyle name="Overskrift 2 2 4 3" xfId="4454" xr:uid="{00000000-0005-0000-0000-0000E4650000}"/>
    <cellStyle name="Overskrift 2 2 4 3 2" xfId="7818" xr:uid="{00000000-0005-0000-0000-0000E5650000}"/>
    <cellStyle name="Overskrift 2 2 4 4" xfId="7816" xr:uid="{00000000-0005-0000-0000-0000E6650000}"/>
    <cellStyle name="Overskrift 2 2 5" xfId="4455" xr:uid="{00000000-0005-0000-0000-0000E7650000}"/>
    <cellStyle name="Overskrift 2 2 5 2" xfId="4456" xr:uid="{00000000-0005-0000-0000-0000E8650000}"/>
    <cellStyle name="Overskrift 2 2 5 2 2" xfId="7820" xr:uid="{00000000-0005-0000-0000-0000E9650000}"/>
    <cellStyle name="Overskrift 2 2 5 3" xfId="4457" xr:uid="{00000000-0005-0000-0000-0000EA650000}"/>
    <cellStyle name="Overskrift 2 2 5 3 2" xfId="7821" xr:uid="{00000000-0005-0000-0000-0000EB650000}"/>
    <cellStyle name="Overskrift 2 2 5 4" xfId="7819" xr:uid="{00000000-0005-0000-0000-0000EC650000}"/>
    <cellStyle name="Overskrift 2 2 6" xfId="4458" xr:uid="{00000000-0005-0000-0000-0000ED650000}"/>
    <cellStyle name="Overskrift 2 2 6 2" xfId="7822" xr:uid="{00000000-0005-0000-0000-0000EE650000}"/>
    <cellStyle name="Overskrift 2 2 7" xfId="4459" xr:uid="{00000000-0005-0000-0000-0000EF650000}"/>
    <cellStyle name="Overskrift 2 2 7 2" xfId="7823" xr:uid="{00000000-0005-0000-0000-0000F0650000}"/>
    <cellStyle name="Overskrift 2 2 8" xfId="4460" xr:uid="{00000000-0005-0000-0000-0000F1650000}"/>
    <cellStyle name="Overskrift 2 2 8 2" xfId="7824" xr:uid="{00000000-0005-0000-0000-0000F2650000}"/>
    <cellStyle name="Overskrift 2 2 9" xfId="4461" xr:uid="{00000000-0005-0000-0000-0000F3650000}"/>
    <cellStyle name="Overskrift 2 2 9 2" xfId="7825" xr:uid="{00000000-0005-0000-0000-0000F4650000}"/>
    <cellStyle name="Overskrift 2 3" xfId="4462" xr:uid="{00000000-0005-0000-0000-0000F5650000}"/>
    <cellStyle name="Overskrift 2 3 2" xfId="4463" xr:uid="{00000000-0005-0000-0000-0000F6650000}"/>
    <cellStyle name="Overskrift 2 3 2 2" xfId="7827" xr:uid="{00000000-0005-0000-0000-0000F7650000}"/>
    <cellStyle name="Overskrift 2 3 3" xfId="4464" xr:uid="{00000000-0005-0000-0000-0000F8650000}"/>
    <cellStyle name="Overskrift 2 3 3 2" xfId="7828" xr:uid="{00000000-0005-0000-0000-0000F9650000}"/>
    <cellStyle name="Overskrift 2 3 4" xfId="4465" xr:uid="{00000000-0005-0000-0000-0000FA650000}"/>
    <cellStyle name="Overskrift 2 3 4 2" xfId="7829" xr:uid="{00000000-0005-0000-0000-0000FB650000}"/>
    <cellStyle name="Overskrift 2 3 5" xfId="4466" xr:uid="{00000000-0005-0000-0000-0000FC650000}"/>
    <cellStyle name="Overskrift 2 3 5 2" xfId="7830" xr:uid="{00000000-0005-0000-0000-0000FD650000}"/>
    <cellStyle name="Overskrift 2 3 6" xfId="7826" xr:uid="{00000000-0005-0000-0000-0000FE650000}"/>
    <cellStyle name="Overskrift 2 4" xfId="4467" xr:uid="{00000000-0005-0000-0000-0000FF650000}"/>
    <cellStyle name="Overskrift 2 4 2" xfId="4468" xr:uid="{00000000-0005-0000-0000-000000660000}"/>
    <cellStyle name="Overskrift 2 4 2 2" xfId="7832" xr:uid="{00000000-0005-0000-0000-000001660000}"/>
    <cellStyle name="Overskrift 2 4 3" xfId="4469" xr:uid="{00000000-0005-0000-0000-000002660000}"/>
    <cellStyle name="Overskrift 2 4 3 2" xfId="7833" xr:uid="{00000000-0005-0000-0000-000003660000}"/>
    <cellStyle name="Overskrift 2 4 4" xfId="7831" xr:uid="{00000000-0005-0000-0000-000004660000}"/>
    <cellStyle name="Overskrift 2 5" xfId="4470" xr:uid="{00000000-0005-0000-0000-000005660000}"/>
    <cellStyle name="Overskrift 2 5 2" xfId="4471" xr:uid="{00000000-0005-0000-0000-000006660000}"/>
    <cellStyle name="Overskrift 2 5 2 2" xfId="7835" xr:uid="{00000000-0005-0000-0000-000007660000}"/>
    <cellStyle name="Overskrift 2 5 3" xfId="4472" xr:uid="{00000000-0005-0000-0000-000008660000}"/>
    <cellStyle name="Overskrift 2 5 3 2" xfId="7836" xr:uid="{00000000-0005-0000-0000-000009660000}"/>
    <cellStyle name="Overskrift 2 5 4" xfId="7834" xr:uid="{00000000-0005-0000-0000-00000A660000}"/>
    <cellStyle name="Overskrift 2 6" xfId="4473" xr:uid="{00000000-0005-0000-0000-00000B660000}"/>
    <cellStyle name="Overskrift 2 6 2" xfId="4474" xr:uid="{00000000-0005-0000-0000-00000C660000}"/>
    <cellStyle name="Overskrift 2 6 2 2" xfId="7838" xr:uid="{00000000-0005-0000-0000-00000D660000}"/>
    <cellStyle name="Overskrift 2 6 3" xfId="4475" xr:uid="{00000000-0005-0000-0000-00000E660000}"/>
    <cellStyle name="Overskrift 2 6 3 2" xfId="7839" xr:uid="{00000000-0005-0000-0000-00000F660000}"/>
    <cellStyle name="Overskrift 2 6 4" xfId="7837" xr:uid="{00000000-0005-0000-0000-000010660000}"/>
    <cellStyle name="Overskrift 2 7" xfId="4476" xr:uid="{00000000-0005-0000-0000-000011660000}"/>
    <cellStyle name="Overskrift 2 7 2" xfId="7840" xr:uid="{00000000-0005-0000-0000-000012660000}"/>
    <cellStyle name="Overskrift 2 8" xfId="4477" xr:uid="{00000000-0005-0000-0000-000013660000}"/>
    <cellStyle name="Overskrift 2 8 2" xfId="7841" xr:uid="{00000000-0005-0000-0000-000014660000}"/>
    <cellStyle name="Overskrift 2 9" xfId="4478" xr:uid="{00000000-0005-0000-0000-000015660000}"/>
    <cellStyle name="Overskrift 2 9 2" xfId="7842" xr:uid="{00000000-0005-0000-0000-000016660000}"/>
    <cellStyle name="Overskrift 3 10" xfId="4479" xr:uid="{00000000-0005-0000-0000-000017660000}"/>
    <cellStyle name="Overskrift 3 10 2" xfId="7843" xr:uid="{00000000-0005-0000-0000-000018660000}"/>
    <cellStyle name="Overskrift 3 11" xfId="4480" xr:uid="{00000000-0005-0000-0000-000019660000}"/>
    <cellStyle name="Overskrift 3 11 2" xfId="7844" xr:uid="{00000000-0005-0000-0000-00001A660000}"/>
    <cellStyle name="Overskrift 3 12" xfId="4481" xr:uid="{00000000-0005-0000-0000-00001B660000}"/>
    <cellStyle name="Overskrift 3 12 2" xfId="7845" xr:uid="{00000000-0005-0000-0000-00001C660000}"/>
    <cellStyle name="Overskrift 3 13" xfId="4482" xr:uid="{00000000-0005-0000-0000-00001D660000}"/>
    <cellStyle name="Overskrift 3 13 2" xfId="7846" xr:uid="{00000000-0005-0000-0000-00001E660000}"/>
    <cellStyle name="Overskrift 3 14" xfId="4483" xr:uid="{00000000-0005-0000-0000-00001F660000}"/>
    <cellStyle name="Overskrift 3 14 2" xfId="7847" xr:uid="{00000000-0005-0000-0000-000020660000}"/>
    <cellStyle name="Overskrift 3 2" xfId="4484" xr:uid="{00000000-0005-0000-0000-000021660000}"/>
    <cellStyle name="Overskrift 3 2 10" xfId="4485" xr:uid="{00000000-0005-0000-0000-000022660000}"/>
    <cellStyle name="Overskrift 3 2 10 2" xfId="7849" xr:uid="{00000000-0005-0000-0000-000023660000}"/>
    <cellStyle name="Overskrift 3 2 11" xfId="4486" xr:uid="{00000000-0005-0000-0000-000024660000}"/>
    <cellStyle name="Overskrift 3 2 11 2" xfId="7850" xr:uid="{00000000-0005-0000-0000-000025660000}"/>
    <cellStyle name="Overskrift 3 2 12" xfId="4487" xr:uid="{00000000-0005-0000-0000-000026660000}"/>
    <cellStyle name="Overskrift 3 2 12 2" xfId="7851" xr:uid="{00000000-0005-0000-0000-000027660000}"/>
    <cellStyle name="Overskrift 3 2 13" xfId="4488" xr:uid="{00000000-0005-0000-0000-000028660000}"/>
    <cellStyle name="Overskrift 3 2 13 2" xfId="7852" xr:uid="{00000000-0005-0000-0000-000029660000}"/>
    <cellStyle name="Overskrift 3 2 14" xfId="4489" xr:uid="{00000000-0005-0000-0000-00002A660000}"/>
    <cellStyle name="Overskrift 3 2 14 2" xfId="7853" xr:uid="{00000000-0005-0000-0000-00002B660000}"/>
    <cellStyle name="Overskrift 3 2 15" xfId="4490" xr:uid="{00000000-0005-0000-0000-00002C660000}"/>
    <cellStyle name="Overskrift 3 2 15 2" xfId="7854" xr:uid="{00000000-0005-0000-0000-00002D660000}"/>
    <cellStyle name="Overskrift 3 2 16" xfId="4921" xr:uid="{00000000-0005-0000-0000-00002E660000}"/>
    <cellStyle name="Overskrift 3 2 17" xfId="7848" xr:uid="{00000000-0005-0000-0000-00002F660000}"/>
    <cellStyle name="Overskrift 3 2 2" xfId="4491" xr:uid="{00000000-0005-0000-0000-000030660000}"/>
    <cellStyle name="Overskrift 3 2 2 2" xfId="4492" xr:uid="{00000000-0005-0000-0000-000031660000}"/>
    <cellStyle name="Overskrift 3 2 2 2 2" xfId="7856" xr:uid="{00000000-0005-0000-0000-000032660000}"/>
    <cellStyle name="Overskrift 3 2 2 3" xfId="4493" xr:uid="{00000000-0005-0000-0000-000033660000}"/>
    <cellStyle name="Overskrift 3 2 2 3 2" xfId="7857" xr:uid="{00000000-0005-0000-0000-000034660000}"/>
    <cellStyle name="Overskrift 3 2 2 4" xfId="7855" xr:uid="{00000000-0005-0000-0000-000035660000}"/>
    <cellStyle name="Overskrift 3 2 3" xfId="4494" xr:uid="{00000000-0005-0000-0000-000036660000}"/>
    <cellStyle name="Overskrift 3 2 3 2" xfId="4495" xr:uid="{00000000-0005-0000-0000-000037660000}"/>
    <cellStyle name="Overskrift 3 2 3 2 2" xfId="7859" xr:uid="{00000000-0005-0000-0000-000038660000}"/>
    <cellStyle name="Overskrift 3 2 3 3" xfId="4496" xr:uid="{00000000-0005-0000-0000-000039660000}"/>
    <cellStyle name="Overskrift 3 2 3 3 2" xfId="7860" xr:uid="{00000000-0005-0000-0000-00003A660000}"/>
    <cellStyle name="Overskrift 3 2 3 4" xfId="7858" xr:uid="{00000000-0005-0000-0000-00003B660000}"/>
    <cellStyle name="Overskrift 3 2 4" xfId="4497" xr:uid="{00000000-0005-0000-0000-00003C660000}"/>
    <cellStyle name="Overskrift 3 2 4 2" xfId="4498" xr:uid="{00000000-0005-0000-0000-00003D660000}"/>
    <cellStyle name="Overskrift 3 2 4 2 2" xfId="7862" xr:uid="{00000000-0005-0000-0000-00003E660000}"/>
    <cellStyle name="Overskrift 3 2 4 3" xfId="4499" xr:uid="{00000000-0005-0000-0000-00003F660000}"/>
    <cellStyle name="Overskrift 3 2 4 3 2" xfId="7863" xr:uid="{00000000-0005-0000-0000-000040660000}"/>
    <cellStyle name="Overskrift 3 2 4 4" xfId="7861" xr:uid="{00000000-0005-0000-0000-000041660000}"/>
    <cellStyle name="Overskrift 3 2 5" xfId="4500" xr:uid="{00000000-0005-0000-0000-000042660000}"/>
    <cellStyle name="Overskrift 3 2 5 2" xfId="4501" xr:uid="{00000000-0005-0000-0000-000043660000}"/>
    <cellStyle name="Overskrift 3 2 5 2 2" xfId="7865" xr:uid="{00000000-0005-0000-0000-000044660000}"/>
    <cellStyle name="Overskrift 3 2 5 3" xfId="4502" xr:uid="{00000000-0005-0000-0000-000045660000}"/>
    <cellStyle name="Overskrift 3 2 5 3 2" xfId="7866" xr:uid="{00000000-0005-0000-0000-000046660000}"/>
    <cellStyle name="Overskrift 3 2 5 4" xfId="7864" xr:uid="{00000000-0005-0000-0000-000047660000}"/>
    <cellStyle name="Overskrift 3 2 6" xfId="4503" xr:uid="{00000000-0005-0000-0000-000048660000}"/>
    <cellStyle name="Overskrift 3 2 6 2" xfId="7867" xr:uid="{00000000-0005-0000-0000-000049660000}"/>
    <cellStyle name="Overskrift 3 2 7" xfId="4504" xr:uid="{00000000-0005-0000-0000-00004A660000}"/>
    <cellStyle name="Overskrift 3 2 7 2" xfId="7868" xr:uid="{00000000-0005-0000-0000-00004B660000}"/>
    <cellStyle name="Overskrift 3 2 8" xfId="4505" xr:uid="{00000000-0005-0000-0000-00004C660000}"/>
    <cellStyle name="Overskrift 3 2 8 2" xfId="7869" xr:uid="{00000000-0005-0000-0000-00004D660000}"/>
    <cellStyle name="Overskrift 3 2 9" xfId="4506" xr:uid="{00000000-0005-0000-0000-00004E660000}"/>
    <cellStyle name="Overskrift 3 2 9 2" xfId="7870" xr:uid="{00000000-0005-0000-0000-00004F660000}"/>
    <cellStyle name="Overskrift 3 3" xfId="4507" xr:uid="{00000000-0005-0000-0000-000050660000}"/>
    <cellStyle name="Overskrift 3 3 2" xfId="4508" xr:uid="{00000000-0005-0000-0000-000051660000}"/>
    <cellStyle name="Overskrift 3 3 2 2" xfId="7872" xr:uid="{00000000-0005-0000-0000-000052660000}"/>
    <cellStyle name="Overskrift 3 3 3" xfId="4509" xr:uid="{00000000-0005-0000-0000-000053660000}"/>
    <cellStyle name="Overskrift 3 3 3 2" xfId="7873" xr:uid="{00000000-0005-0000-0000-000054660000}"/>
    <cellStyle name="Overskrift 3 3 4" xfId="4510" xr:uid="{00000000-0005-0000-0000-000055660000}"/>
    <cellStyle name="Overskrift 3 3 4 2" xfId="7874" xr:uid="{00000000-0005-0000-0000-000056660000}"/>
    <cellStyle name="Overskrift 3 3 5" xfId="4511" xr:uid="{00000000-0005-0000-0000-000057660000}"/>
    <cellStyle name="Overskrift 3 3 5 2" xfId="7875" xr:uid="{00000000-0005-0000-0000-000058660000}"/>
    <cellStyle name="Overskrift 3 3 6" xfId="7871" xr:uid="{00000000-0005-0000-0000-000059660000}"/>
    <cellStyle name="Overskrift 3 4" xfId="4512" xr:uid="{00000000-0005-0000-0000-00005A660000}"/>
    <cellStyle name="Overskrift 3 4 2" xfId="4513" xr:uid="{00000000-0005-0000-0000-00005B660000}"/>
    <cellStyle name="Overskrift 3 4 2 2" xfId="7877" xr:uid="{00000000-0005-0000-0000-00005C660000}"/>
    <cellStyle name="Overskrift 3 4 3" xfId="4514" xr:uid="{00000000-0005-0000-0000-00005D660000}"/>
    <cellStyle name="Overskrift 3 4 3 2" xfId="7878" xr:uid="{00000000-0005-0000-0000-00005E660000}"/>
    <cellStyle name="Overskrift 3 4 4" xfId="7876" xr:uid="{00000000-0005-0000-0000-00005F660000}"/>
    <cellStyle name="Overskrift 3 5" xfId="4515" xr:uid="{00000000-0005-0000-0000-000060660000}"/>
    <cellStyle name="Overskrift 3 5 2" xfId="4516" xr:uid="{00000000-0005-0000-0000-000061660000}"/>
    <cellStyle name="Overskrift 3 5 2 2" xfId="7880" xr:uid="{00000000-0005-0000-0000-000062660000}"/>
    <cellStyle name="Overskrift 3 5 3" xfId="4517" xr:uid="{00000000-0005-0000-0000-000063660000}"/>
    <cellStyle name="Overskrift 3 5 3 2" xfId="7881" xr:uid="{00000000-0005-0000-0000-000064660000}"/>
    <cellStyle name="Overskrift 3 5 4" xfId="7879" xr:uid="{00000000-0005-0000-0000-000065660000}"/>
    <cellStyle name="Overskrift 3 6" xfId="4518" xr:uid="{00000000-0005-0000-0000-000066660000}"/>
    <cellStyle name="Overskrift 3 6 2" xfId="4519" xr:uid="{00000000-0005-0000-0000-000067660000}"/>
    <cellStyle name="Overskrift 3 6 2 2" xfId="7883" xr:uid="{00000000-0005-0000-0000-000068660000}"/>
    <cellStyle name="Overskrift 3 6 3" xfId="4520" xr:uid="{00000000-0005-0000-0000-000069660000}"/>
    <cellStyle name="Overskrift 3 6 3 2" xfId="7884" xr:uid="{00000000-0005-0000-0000-00006A660000}"/>
    <cellStyle name="Overskrift 3 6 4" xfId="7882" xr:uid="{00000000-0005-0000-0000-00006B660000}"/>
    <cellStyle name="Overskrift 3 7" xfId="4521" xr:uid="{00000000-0005-0000-0000-00006C660000}"/>
    <cellStyle name="Overskrift 3 7 2" xfId="7885" xr:uid="{00000000-0005-0000-0000-00006D660000}"/>
    <cellStyle name="Overskrift 3 8" xfId="4522" xr:uid="{00000000-0005-0000-0000-00006E660000}"/>
    <cellStyle name="Overskrift 3 8 2" xfId="7886" xr:uid="{00000000-0005-0000-0000-00006F660000}"/>
    <cellStyle name="Overskrift 3 9" xfId="4523" xr:uid="{00000000-0005-0000-0000-000070660000}"/>
    <cellStyle name="Overskrift 3 9 2" xfId="7887" xr:uid="{00000000-0005-0000-0000-000071660000}"/>
    <cellStyle name="Overskrift 4 10" xfId="4524" xr:uid="{00000000-0005-0000-0000-000072660000}"/>
    <cellStyle name="Overskrift 4 10 2" xfId="7888" xr:uid="{00000000-0005-0000-0000-000073660000}"/>
    <cellStyle name="Overskrift 4 11" xfId="4525" xr:uid="{00000000-0005-0000-0000-000074660000}"/>
    <cellStyle name="Overskrift 4 11 2" xfId="7889" xr:uid="{00000000-0005-0000-0000-000075660000}"/>
    <cellStyle name="Overskrift 4 12" xfId="4526" xr:uid="{00000000-0005-0000-0000-000076660000}"/>
    <cellStyle name="Overskrift 4 12 2" xfId="7890" xr:uid="{00000000-0005-0000-0000-000077660000}"/>
    <cellStyle name="Overskrift 4 13" xfId="4527" xr:uid="{00000000-0005-0000-0000-000078660000}"/>
    <cellStyle name="Overskrift 4 13 2" xfId="7891" xr:uid="{00000000-0005-0000-0000-000079660000}"/>
    <cellStyle name="Overskrift 4 14" xfId="4528" xr:uid="{00000000-0005-0000-0000-00007A660000}"/>
    <cellStyle name="Overskrift 4 14 2" xfId="7892" xr:uid="{00000000-0005-0000-0000-00007B660000}"/>
    <cellStyle name="Overskrift 4 2" xfId="4529" xr:uid="{00000000-0005-0000-0000-00007C660000}"/>
    <cellStyle name="Overskrift 4 2 10" xfId="4530" xr:uid="{00000000-0005-0000-0000-00007D660000}"/>
    <cellStyle name="Overskrift 4 2 10 2" xfId="7894" xr:uid="{00000000-0005-0000-0000-00007E660000}"/>
    <cellStyle name="Overskrift 4 2 11" xfId="4531" xr:uid="{00000000-0005-0000-0000-00007F660000}"/>
    <cellStyle name="Overskrift 4 2 11 2" xfId="7895" xr:uid="{00000000-0005-0000-0000-000080660000}"/>
    <cellStyle name="Overskrift 4 2 12" xfId="4532" xr:uid="{00000000-0005-0000-0000-000081660000}"/>
    <cellStyle name="Overskrift 4 2 12 2" xfId="7896" xr:uid="{00000000-0005-0000-0000-000082660000}"/>
    <cellStyle name="Overskrift 4 2 13" xfId="4533" xr:uid="{00000000-0005-0000-0000-000083660000}"/>
    <cellStyle name="Overskrift 4 2 13 2" xfId="7897" xr:uid="{00000000-0005-0000-0000-000084660000}"/>
    <cellStyle name="Overskrift 4 2 14" xfId="4922" xr:uid="{00000000-0005-0000-0000-000085660000}"/>
    <cellStyle name="Overskrift 4 2 15" xfId="7893" xr:uid="{00000000-0005-0000-0000-000086660000}"/>
    <cellStyle name="Overskrift 4 2 2" xfId="4534" xr:uid="{00000000-0005-0000-0000-000087660000}"/>
    <cellStyle name="Overskrift 4 2 2 2" xfId="4535" xr:uid="{00000000-0005-0000-0000-000088660000}"/>
    <cellStyle name="Overskrift 4 2 2 2 2" xfId="7899" xr:uid="{00000000-0005-0000-0000-000089660000}"/>
    <cellStyle name="Overskrift 4 2 2 3" xfId="4536" xr:uid="{00000000-0005-0000-0000-00008A660000}"/>
    <cellStyle name="Overskrift 4 2 2 3 2" xfId="7900" xr:uid="{00000000-0005-0000-0000-00008B660000}"/>
    <cellStyle name="Overskrift 4 2 2 4" xfId="7898" xr:uid="{00000000-0005-0000-0000-00008C660000}"/>
    <cellStyle name="Overskrift 4 2 3" xfId="4537" xr:uid="{00000000-0005-0000-0000-00008D660000}"/>
    <cellStyle name="Overskrift 4 2 3 2" xfId="4538" xr:uid="{00000000-0005-0000-0000-00008E660000}"/>
    <cellStyle name="Overskrift 4 2 3 2 2" xfId="7902" xr:uid="{00000000-0005-0000-0000-00008F660000}"/>
    <cellStyle name="Overskrift 4 2 3 3" xfId="4539" xr:uid="{00000000-0005-0000-0000-000090660000}"/>
    <cellStyle name="Overskrift 4 2 3 3 2" xfId="7903" xr:uid="{00000000-0005-0000-0000-000091660000}"/>
    <cellStyle name="Overskrift 4 2 3 4" xfId="7901" xr:uid="{00000000-0005-0000-0000-000092660000}"/>
    <cellStyle name="Overskrift 4 2 4" xfId="4540" xr:uid="{00000000-0005-0000-0000-000093660000}"/>
    <cellStyle name="Overskrift 4 2 4 2" xfId="4541" xr:uid="{00000000-0005-0000-0000-000094660000}"/>
    <cellStyle name="Overskrift 4 2 4 2 2" xfId="7905" xr:uid="{00000000-0005-0000-0000-000095660000}"/>
    <cellStyle name="Overskrift 4 2 4 3" xfId="4542" xr:uid="{00000000-0005-0000-0000-000096660000}"/>
    <cellStyle name="Overskrift 4 2 4 3 2" xfId="7906" xr:uid="{00000000-0005-0000-0000-000097660000}"/>
    <cellStyle name="Overskrift 4 2 4 4" xfId="7904" xr:uid="{00000000-0005-0000-0000-000098660000}"/>
    <cellStyle name="Overskrift 4 2 5" xfId="4543" xr:uid="{00000000-0005-0000-0000-000099660000}"/>
    <cellStyle name="Overskrift 4 2 5 2" xfId="4544" xr:uid="{00000000-0005-0000-0000-00009A660000}"/>
    <cellStyle name="Overskrift 4 2 5 2 2" xfId="7908" xr:uid="{00000000-0005-0000-0000-00009B660000}"/>
    <cellStyle name="Overskrift 4 2 5 3" xfId="4545" xr:uid="{00000000-0005-0000-0000-00009C660000}"/>
    <cellStyle name="Overskrift 4 2 5 3 2" xfId="7909" xr:uid="{00000000-0005-0000-0000-00009D660000}"/>
    <cellStyle name="Overskrift 4 2 5 4" xfId="7907" xr:uid="{00000000-0005-0000-0000-00009E660000}"/>
    <cellStyle name="Overskrift 4 2 6" xfId="4546" xr:uid="{00000000-0005-0000-0000-00009F660000}"/>
    <cellStyle name="Overskrift 4 2 6 2" xfId="7910" xr:uid="{00000000-0005-0000-0000-0000A0660000}"/>
    <cellStyle name="Overskrift 4 2 7" xfId="4547" xr:uid="{00000000-0005-0000-0000-0000A1660000}"/>
    <cellStyle name="Overskrift 4 2 7 2" xfId="7911" xr:uid="{00000000-0005-0000-0000-0000A2660000}"/>
    <cellStyle name="Overskrift 4 2 8" xfId="4548" xr:uid="{00000000-0005-0000-0000-0000A3660000}"/>
    <cellStyle name="Overskrift 4 2 8 2" xfId="7912" xr:uid="{00000000-0005-0000-0000-0000A4660000}"/>
    <cellStyle name="Overskrift 4 2 9" xfId="4549" xr:uid="{00000000-0005-0000-0000-0000A5660000}"/>
    <cellStyle name="Overskrift 4 2 9 2" xfId="7913" xr:uid="{00000000-0005-0000-0000-0000A6660000}"/>
    <cellStyle name="Overskrift 4 3" xfId="4550" xr:uid="{00000000-0005-0000-0000-0000A7660000}"/>
    <cellStyle name="Overskrift 4 3 2" xfId="4551" xr:uid="{00000000-0005-0000-0000-0000A8660000}"/>
    <cellStyle name="Overskrift 4 3 2 2" xfId="7915" xr:uid="{00000000-0005-0000-0000-0000A9660000}"/>
    <cellStyle name="Overskrift 4 3 3" xfId="4552" xr:uid="{00000000-0005-0000-0000-0000AA660000}"/>
    <cellStyle name="Overskrift 4 3 3 2" xfId="7916" xr:uid="{00000000-0005-0000-0000-0000AB660000}"/>
    <cellStyle name="Overskrift 4 3 4" xfId="4553" xr:uid="{00000000-0005-0000-0000-0000AC660000}"/>
    <cellStyle name="Overskrift 4 3 4 2" xfId="7917" xr:uid="{00000000-0005-0000-0000-0000AD660000}"/>
    <cellStyle name="Overskrift 4 3 5" xfId="4554" xr:uid="{00000000-0005-0000-0000-0000AE660000}"/>
    <cellStyle name="Overskrift 4 3 5 2" xfId="7918" xr:uid="{00000000-0005-0000-0000-0000AF660000}"/>
    <cellStyle name="Overskrift 4 3 6" xfId="7914" xr:uid="{00000000-0005-0000-0000-0000B0660000}"/>
    <cellStyle name="Overskrift 4 4" xfId="4555" xr:uid="{00000000-0005-0000-0000-0000B1660000}"/>
    <cellStyle name="Overskrift 4 4 2" xfId="4556" xr:uid="{00000000-0005-0000-0000-0000B2660000}"/>
    <cellStyle name="Overskrift 4 4 2 2" xfId="7920" xr:uid="{00000000-0005-0000-0000-0000B3660000}"/>
    <cellStyle name="Overskrift 4 4 3" xfId="4557" xr:uid="{00000000-0005-0000-0000-0000B4660000}"/>
    <cellStyle name="Overskrift 4 4 3 2" xfId="7921" xr:uid="{00000000-0005-0000-0000-0000B5660000}"/>
    <cellStyle name="Overskrift 4 4 4" xfId="7919" xr:uid="{00000000-0005-0000-0000-0000B6660000}"/>
    <cellStyle name="Overskrift 4 5" xfId="4558" xr:uid="{00000000-0005-0000-0000-0000B7660000}"/>
    <cellStyle name="Overskrift 4 5 2" xfId="4559" xr:uid="{00000000-0005-0000-0000-0000B8660000}"/>
    <cellStyle name="Overskrift 4 5 2 2" xfId="7923" xr:uid="{00000000-0005-0000-0000-0000B9660000}"/>
    <cellStyle name="Overskrift 4 5 3" xfId="4560" xr:uid="{00000000-0005-0000-0000-0000BA660000}"/>
    <cellStyle name="Overskrift 4 5 3 2" xfId="7924" xr:uid="{00000000-0005-0000-0000-0000BB660000}"/>
    <cellStyle name="Overskrift 4 5 4" xfId="7922" xr:uid="{00000000-0005-0000-0000-0000BC660000}"/>
    <cellStyle name="Overskrift 4 6" xfId="4561" xr:uid="{00000000-0005-0000-0000-0000BD660000}"/>
    <cellStyle name="Overskrift 4 6 2" xfId="4562" xr:uid="{00000000-0005-0000-0000-0000BE660000}"/>
    <cellStyle name="Overskrift 4 6 2 2" xfId="7926" xr:uid="{00000000-0005-0000-0000-0000BF660000}"/>
    <cellStyle name="Overskrift 4 6 3" xfId="4563" xr:uid="{00000000-0005-0000-0000-0000C0660000}"/>
    <cellStyle name="Overskrift 4 6 3 2" xfId="7927" xr:uid="{00000000-0005-0000-0000-0000C1660000}"/>
    <cellStyle name="Overskrift 4 6 4" xfId="7925" xr:uid="{00000000-0005-0000-0000-0000C2660000}"/>
    <cellStyle name="Overskrift 4 7" xfId="4564" xr:uid="{00000000-0005-0000-0000-0000C3660000}"/>
    <cellStyle name="Overskrift 4 7 2" xfId="7928" xr:uid="{00000000-0005-0000-0000-0000C4660000}"/>
    <cellStyle name="Overskrift 4 8" xfId="4565" xr:uid="{00000000-0005-0000-0000-0000C5660000}"/>
    <cellStyle name="Overskrift 4 8 2" xfId="7929" xr:uid="{00000000-0005-0000-0000-0000C6660000}"/>
    <cellStyle name="Overskrift 4 9" xfId="4566" xr:uid="{00000000-0005-0000-0000-0000C7660000}"/>
    <cellStyle name="Overskrift 4 9 2" xfId="7930" xr:uid="{00000000-0005-0000-0000-0000C8660000}"/>
    <cellStyle name="Percent" xfId="10059" builtinId="5"/>
    <cellStyle name="Percent 10" xfId="4567" xr:uid="{00000000-0005-0000-0000-0000CA660000}"/>
    <cellStyle name="Percent 10 2" xfId="7931" xr:uid="{00000000-0005-0000-0000-0000CB660000}"/>
    <cellStyle name="Percent 11" xfId="10068" xr:uid="{00000000-0005-0000-0000-0000CC660000}"/>
    <cellStyle name="Percent 11 2" xfId="32711" xr:uid="{00000000-0005-0000-0000-0000B6C00000}"/>
    <cellStyle name="Percent 12" xfId="27144" xr:uid="{00000000-0005-0000-0000-0000386A0000}"/>
    <cellStyle name="Percent 12 2" xfId="49535" xr:uid="{00000000-0005-0000-0000-0000B7C00000}"/>
    <cellStyle name="Percent 13" xfId="32703" xr:uid="{00000000-0005-0000-0000-0000B8C00000}"/>
    <cellStyle name="Percent 2" xfId="4897" xr:uid="{00000000-0005-0000-0000-0000CD660000}"/>
    <cellStyle name="Percent 2 2" xfId="4568" xr:uid="{00000000-0005-0000-0000-0000CE660000}"/>
    <cellStyle name="Percent 2 2 2" xfId="4569" xr:uid="{00000000-0005-0000-0000-0000CF660000}"/>
    <cellStyle name="Percent 2 2 2 2" xfId="7933" xr:uid="{00000000-0005-0000-0000-0000D0660000}"/>
    <cellStyle name="Percent 2 2 3" xfId="5033" xr:uid="{00000000-0005-0000-0000-0000D1660000}"/>
    <cellStyle name="Percent 2 2 4" xfId="7932" xr:uid="{00000000-0005-0000-0000-0000D2660000}"/>
    <cellStyle name="Percent 2 3" xfId="4570" xr:uid="{00000000-0005-0000-0000-0000D3660000}"/>
    <cellStyle name="Percent 2 3 2" xfId="4571" xr:uid="{00000000-0005-0000-0000-0000D4660000}"/>
    <cellStyle name="Percent 2 3 2 2" xfId="4572" xr:uid="{00000000-0005-0000-0000-0000D5660000}"/>
    <cellStyle name="Percent 2 3 2 2 2" xfId="7936" xr:uid="{00000000-0005-0000-0000-0000D6660000}"/>
    <cellStyle name="Percent 2 3 2 3" xfId="7935" xr:uid="{00000000-0005-0000-0000-0000D7660000}"/>
    <cellStyle name="Percent 2 3 2 3 2" xfId="26878" xr:uid="{00000000-0005-0000-0000-0000D8660000}"/>
    <cellStyle name="Percent 2 3 2 3 2 2" xfId="49300" xr:uid="{00000000-0005-0000-0000-0000B9C00000}"/>
    <cellStyle name="Percent 2 3 2 4" xfId="26879" xr:uid="{00000000-0005-0000-0000-0000D9660000}"/>
    <cellStyle name="Percent 2 3 2 4 2" xfId="49301" xr:uid="{00000000-0005-0000-0000-0000BAC00000}"/>
    <cellStyle name="Percent 2 3 3" xfId="4573" xr:uid="{00000000-0005-0000-0000-0000DA660000}"/>
    <cellStyle name="Percent 2 3 3 2" xfId="7937" xr:uid="{00000000-0005-0000-0000-0000DB660000}"/>
    <cellStyle name="Percent 2 3 4" xfId="4574" xr:uid="{00000000-0005-0000-0000-0000DC660000}"/>
    <cellStyle name="Percent 2 3 4 2" xfId="7938" xr:uid="{00000000-0005-0000-0000-0000DD660000}"/>
    <cellStyle name="Percent 2 3 5" xfId="7934" xr:uid="{00000000-0005-0000-0000-0000DE660000}"/>
    <cellStyle name="Percent 2 4" xfId="4575" xr:uid="{00000000-0005-0000-0000-0000DF660000}"/>
    <cellStyle name="Percent 2 4 2" xfId="7939" xr:uid="{00000000-0005-0000-0000-0000E0660000}"/>
    <cellStyle name="Percent 2 4 3" xfId="26880" xr:uid="{00000000-0005-0000-0000-0000E1660000}"/>
    <cellStyle name="Percent 2 4 3 2" xfId="49302" xr:uid="{00000000-0005-0000-0000-0000BBC00000}"/>
    <cellStyle name="Percent 2 5" xfId="27188" xr:uid="{00000000-0005-0000-0000-000033000000}"/>
    <cellStyle name="Percent 3" xfId="4576" xr:uid="{00000000-0005-0000-0000-0000E2660000}"/>
    <cellStyle name="Percent 3 2" xfId="4577" xr:uid="{00000000-0005-0000-0000-0000E3660000}"/>
    <cellStyle name="Percent 3 2 2" xfId="7941" xr:uid="{00000000-0005-0000-0000-0000E4660000}"/>
    <cellStyle name="Percent 3 3" xfId="4946" xr:uid="{00000000-0005-0000-0000-0000E5660000}"/>
    <cellStyle name="Percent 3 4" xfId="7940" xr:uid="{00000000-0005-0000-0000-0000E6660000}"/>
    <cellStyle name="Percent 4" xfId="4578" xr:uid="{00000000-0005-0000-0000-0000E7660000}"/>
    <cellStyle name="Percent 4 2" xfId="5067" xr:uid="{00000000-0005-0000-0000-0000E8660000}"/>
    <cellStyle name="Percent 4 2 2" xfId="8259" xr:uid="{00000000-0005-0000-0000-0000E9660000}"/>
    <cellStyle name="Percent 4 2 2 2" xfId="30914" xr:uid="{00000000-0005-0000-0000-0000BDC00000}"/>
    <cellStyle name="Percent 4 2 3" xfId="10037" xr:uid="{00000000-0005-0000-0000-0000EA660000}"/>
    <cellStyle name="Percent 4 2 3 2" xfId="32686" xr:uid="{00000000-0005-0000-0000-0000BEC00000}"/>
    <cellStyle name="Percent 4 2 4" xfId="29094" xr:uid="{00000000-0005-0000-0000-0000BCC00000}"/>
    <cellStyle name="Percent 4 3" xfId="7942" xr:uid="{00000000-0005-0000-0000-0000EB660000}"/>
    <cellStyle name="Percent 4 4" xfId="27098" xr:uid="{00000000-0005-0000-0000-0000EC660000}"/>
    <cellStyle name="Percent 5" xfId="4579" xr:uid="{00000000-0005-0000-0000-0000ED660000}"/>
    <cellStyle name="Percent 5 2" xfId="7943" xr:uid="{00000000-0005-0000-0000-0000EE660000}"/>
    <cellStyle name="Percent 6" xfId="4580" xr:uid="{00000000-0005-0000-0000-0000EF660000}"/>
    <cellStyle name="Percent 6 2" xfId="4581" xr:uid="{00000000-0005-0000-0000-0000F0660000}"/>
    <cellStyle name="Percent 6 2 2" xfId="7945" xr:uid="{00000000-0005-0000-0000-0000F1660000}"/>
    <cellStyle name="Percent 6 3" xfId="7944" xr:uid="{00000000-0005-0000-0000-0000F2660000}"/>
    <cellStyle name="Percent 6 4" xfId="27097" xr:uid="{00000000-0005-0000-0000-0000F3660000}"/>
    <cellStyle name="Percent 7" xfId="4582" xr:uid="{00000000-0005-0000-0000-0000F4660000}"/>
    <cellStyle name="Percent 7 2" xfId="7946" xr:uid="{00000000-0005-0000-0000-0000F5660000}"/>
    <cellStyle name="Percent 8" xfId="4583" xr:uid="{00000000-0005-0000-0000-0000F6660000}"/>
    <cellStyle name="Percent 8 2" xfId="7947" xr:uid="{00000000-0005-0000-0000-0000F7660000}"/>
    <cellStyle name="Percent 9" xfId="4584" xr:uid="{00000000-0005-0000-0000-0000F8660000}"/>
    <cellStyle name="Percent 9 2" xfId="7948" xr:uid="{00000000-0005-0000-0000-0000F9660000}"/>
    <cellStyle name="Procent 10" xfId="4585" xr:uid="{00000000-0005-0000-0000-0000FA660000}"/>
    <cellStyle name="Procent 10 2" xfId="4586" xr:uid="{00000000-0005-0000-0000-0000FB660000}"/>
    <cellStyle name="Procent 10 2 2" xfId="7950" xr:uid="{00000000-0005-0000-0000-0000FC660000}"/>
    <cellStyle name="Procent 10 3" xfId="7949" xr:uid="{00000000-0005-0000-0000-0000FD660000}"/>
    <cellStyle name="Procent 11" xfId="4587" xr:uid="{00000000-0005-0000-0000-0000FE660000}"/>
    <cellStyle name="Procent 11 2" xfId="4588" xr:uid="{00000000-0005-0000-0000-0000FF660000}"/>
    <cellStyle name="Procent 11 2 2" xfId="7952" xr:uid="{00000000-0005-0000-0000-000000670000}"/>
    <cellStyle name="Procent 11 3" xfId="7951" xr:uid="{00000000-0005-0000-0000-000001670000}"/>
    <cellStyle name="Procent 12" xfId="4589" xr:uid="{00000000-0005-0000-0000-000002670000}"/>
    <cellStyle name="Procent 12 2" xfId="4590" xr:uid="{00000000-0005-0000-0000-000003670000}"/>
    <cellStyle name="Procent 12 2 2" xfId="7954" xr:uid="{00000000-0005-0000-0000-000004670000}"/>
    <cellStyle name="Procent 12 3" xfId="7953" xr:uid="{00000000-0005-0000-0000-000005670000}"/>
    <cellStyle name="Procent 13" xfId="4591" xr:uid="{00000000-0005-0000-0000-000006670000}"/>
    <cellStyle name="Procent 13 2" xfId="4592" xr:uid="{00000000-0005-0000-0000-000007670000}"/>
    <cellStyle name="Procent 13 2 2" xfId="7956" xr:uid="{00000000-0005-0000-0000-000008670000}"/>
    <cellStyle name="Procent 13 3" xfId="7955" xr:uid="{00000000-0005-0000-0000-000009670000}"/>
    <cellStyle name="Procent 14" xfId="4593" xr:uid="{00000000-0005-0000-0000-00000A670000}"/>
    <cellStyle name="Procent 14 2" xfId="4594" xr:uid="{00000000-0005-0000-0000-00000B670000}"/>
    <cellStyle name="Procent 14 2 2" xfId="7958" xr:uid="{00000000-0005-0000-0000-00000C670000}"/>
    <cellStyle name="Procent 14 3" xfId="7957" xr:uid="{00000000-0005-0000-0000-00000D670000}"/>
    <cellStyle name="Procent 15" xfId="4595" xr:uid="{00000000-0005-0000-0000-00000E670000}"/>
    <cellStyle name="Procent 15 2" xfId="4596" xr:uid="{00000000-0005-0000-0000-00000F670000}"/>
    <cellStyle name="Procent 15 2 2" xfId="7960" xr:uid="{00000000-0005-0000-0000-000010670000}"/>
    <cellStyle name="Procent 15 3" xfId="7959" xr:uid="{00000000-0005-0000-0000-000011670000}"/>
    <cellStyle name="Procent 16" xfId="4597" xr:uid="{00000000-0005-0000-0000-000012670000}"/>
    <cellStyle name="Procent 16 2" xfId="4598" xr:uid="{00000000-0005-0000-0000-000013670000}"/>
    <cellStyle name="Procent 16 2 2" xfId="7962" xr:uid="{00000000-0005-0000-0000-000014670000}"/>
    <cellStyle name="Procent 16 3" xfId="7961" xr:uid="{00000000-0005-0000-0000-000015670000}"/>
    <cellStyle name="Procent 17" xfId="4599" xr:uid="{00000000-0005-0000-0000-000016670000}"/>
    <cellStyle name="Procent 17 2" xfId="4600" xr:uid="{00000000-0005-0000-0000-000017670000}"/>
    <cellStyle name="Procent 17 2 2" xfId="7964" xr:uid="{00000000-0005-0000-0000-000018670000}"/>
    <cellStyle name="Procent 17 3" xfId="7963" xr:uid="{00000000-0005-0000-0000-000019670000}"/>
    <cellStyle name="Procent 18" xfId="4601" xr:uid="{00000000-0005-0000-0000-00001A670000}"/>
    <cellStyle name="Procent 18 2" xfId="4602" xr:uid="{00000000-0005-0000-0000-00001B670000}"/>
    <cellStyle name="Procent 18 2 2" xfId="7966" xr:uid="{00000000-0005-0000-0000-00001C670000}"/>
    <cellStyle name="Procent 18 3" xfId="7965" xr:uid="{00000000-0005-0000-0000-00001D670000}"/>
    <cellStyle name="Procent 19" xfId="4603" xr:uid="{00000000-0005-0000-0000-00001E670000}"/>
    <cellStyle name="Procent 19 2" xfId="4604" xr:uid="{00000000-0005-0000-0000-00001F670000}"/>
    <cellStyle name="Procent 19 2 2" xfId="7968" xr:uid="{00000000-0005-0000-0000-000020670000}"/>
    <cellStyle name="Procent 19 2 2 2" xfId="26881" xr:uid="{00000000-0005-0000-0000-000021670000}"/>
    <cellStyle name="Procent 19 2 2 2 2" xfId="49303" xr:uid="{00000000-0005-0000-0000-0000BFC00000}"/>
    <cellStyle name="Procent 19 2 2 3" xfId="26882" xr:uid="{00000000-0005-0000-0000-000022670000}"/>
    <cellStyle name="Procent 19 2 2 3 2" xfId="49304" xr:uid="{00000000-0005-0000-0000-0000C0C00000}"/>
    <cellStyle name="Procent 19 2 2 4" xfId="26883" xr:uid="{00000000-0005-0000-0000-000023670000}"/>
    <cellStyle name="Procent 19 2 2 4 2" xfId="49305" xr:uid="{00000000-0005-0000-0000-0000C1C00000}"/>
    <cellStyle name="Procent 19 2 3" xfId="26884" xr:uid="{00000000-0005-0000-0000-000024670000}"/>
    <cellStyle name="Procent 19 2 3 2" xfId="49306" xr:uid="{00000000-0005-0000-0000-0000C2C00000}"/>
    <cellStyle name="Procent 19 2 4" xfId="26885" xr:uid="{00000000-0005-0000-0000-000025670000}"/>
    <cellStyle name="Procent 19 2 4 2" xfId="49307" xr:uid="{00000000-0005-0000-0000-0000C3C00000}"/>
    <cellStyle name="Procent 19 2 5" xfId="26886" xr:uid="{00000000-0005-0000-0000-000026670000}"/>
    <cellStyle name="Procent 19 2 5 2" xfId="49308" xr:uid="{00000000-0005-0000-0000-0000C4C00000}"/>
    <cellStyle name="Procent 19 3" xfId="7967" xr:uid="{00000000-0005-0000-0000-000027670000}"/>
    <cellStyle name="Procent 19 3 2" xfId="26887" xr:uid="{00000000-0005-0000-0000-000028670000}"/>
    <cellStyle name="Procent 19 3 2 2" xfId="49309" xr:uid="{00000000-0005-0000-0000-0000C5C00000}"/>
    <cellStyle name="Procent 19 3 3" xfId="26888" xr:uid="{00000000-0005-0000-0000-000029670000}"/>
    <cellStyle name="Procent 19 3 3 2" xfId="49310" xr:uid="{00000000-0005-0000-0000-0000C6C00000}"/>
    <cellStyle name="Procent 19 3 4" xfId="26889" xr:uid="{00000000-0005-0000-0000-00002A670000}"/>
    <cellStyle name="Procent 19 3 4 2" xfId="49311" xr:uid="{00000000-0005-0000-0000-0000C7C00000}"/>
    <cellStyle name="Procent 19 4" xfId="26890" xr:uid="{00000000-0005-0000-0000-00002B670000}"/>
    <cellStyle name="Procent 19 4 2" xfId="49312" xr:uid="{00000000-0005-0000-0000-0000C8C00000}"/>
    <cellStyle name="Procent 19 5" xfId="26891" xr:uid="{00000000-0005-0000-0000-00002C670000}"/>
    <cellStyle name="Procent 19 5 2" xfId="49313" xr:uid="{00000000-0005-0000-0000-0000C9C00000}"/>
    <cellStyle name="Procent 19 6" xfId="26892" xr:uid="{00000000-0005-0000-0000-00002D670000}"/>
    <cellStyle name="Procent 19 6 2" xfId="49314" xr:uid="{00000000-0005-0000-0000-0000CAC00000}"/>
    <cellStyle name="Procent 2" xfId="4605" xr:uid="{00000000-0005-0000-0000-00002E670000}"/>
    <cellStyle name="Procent 2 10" xfId="4606" xr:uid="{00000000-0005-0000-0000-00002F670000}"/>
    <cellStyle name="Procent 2 10 2" xfId="7970" xr:uid="{00000000-0005-0000-0000-000030670000}"/>
    <cellStyle name="Procent 2 11" xfId="4607" xr:uid="{00000000-0005-0000-0000-000031670000}"/>
    <cellStyle name="Procent 2 11 2" xfId="7971" xr:uid="{00000000-0005-0000-0000-000032670000}"/>
    <cellStyle name="Procent 2 12" xfId="4608" xr:uid="{00000000-0005-0000-0000-000033670000}"/>
    <cellStyle name="Procent 2 12 2" xfId="7972" xr:uid="{00000000-0005-0000-0000-000034670000}"/>
    <cellStyle name="Procent 2 13" xfId="4609" xr:uid="{00000000-0005-0000-0000-000035670000}"/>
    <cellStyle name="Procent 2 13 2" xfId="7973" xr:uid="{00000000-0005-0000-0000-000036670000}"/>
    <cellStyle name="Procent 2 14" xfId="4610" xr:uid="{00000000-0005-0000-0000-000037670000}"/>
    <cellStyle name="Procent 2 14 2" xfId="7974" xr:uid="{00000000-0005-0000-0000-000038670000}"/>
    <cellStyle name="Procent 2 15" xfId="4611" xr:uid="{00000000-0005-0000-0000-000039670000}"/>
    <cellStyle name="Procent 2 15 2" xfId="4612" xr:uid="{00000000-0005-0000-0000-00003A670000}"/>
    <cellStyle name="Procent 2 15 2 2" xfId="7976" xr:uid="{00000000-0005-0000-0000-00003B670000}"/>
    <cellStyle name="Procent 2 15 3" xfId="7975" xr:uid="{00000000-0005-0000-0000-00003C670000}"/>
    <cellStyle name="Procent 2 15 3 2" xfId="26893" xr:uid="{00000000-0005-0000-0000-00003D670000}"/>
    <cellStyle name="Procent 2 15 3 2 2" xfId="49315" xr:uid="{00000000-0005-0000-0000-0000CBC00000}"/>
    <cellStyle name="Procent 2 15 4" xfId="26894" xr:uid="{00000000-0005-0000-0000-00003E670000}"/>
    <cellStyle name="Procent 2 15 4 2" xfId="49316" xr:uid="{00000000-0005-0000-0000-0000CCC00000}"/>
    <cellStyle name="Procent 2 16" xfId="4613" xr:uid="{00000000-0005-0000-0000-00003F670000}"/>
    <cellStyle name="Procent 2 16 2" xfId="7977" xr:uid="{00000000-0005-0000-0000-000040670000}"/>
    <cellStyle name="Procent 2 17" xfId="4923" xr:uid="{00000000-0005-0000-0000-000041670000}"/>
    <cellStyle name="Procent 2 18" xfId="7969" xr:uid="{00000000-0005-0000-0000-000042670000}"/>
    <cellStyle name="Procent 2 2" xfId="4614" xr:uid="{00000000-0005-0000-0000-000043670000}"/>
    <cellStyle name="Procent 2 2 2" xfId="7978" xr:uid="{00000000-0005-0000-0000-000044670000}"/>
    <cellStyle name="Procent 2 3" xfId="4615" xr:uid="{00000000-0005-0000-0000-000045670000}"/>
    <cellStyle name="Procent 2 3 2" xfId="7979" xr:uid="{00000000-0005-0000-0000-000046670000}"/>
    <cellStyle name="Procent 2 4" xfId="4616" xr:uid="{00000000-0005-0000-0000-000047670000}"/>
    <cellStyle name="Procent 2 4 2" xfId="7980" xr:uid="{00000000-0005-0000-0000-000048670000}"/>
    <cellStyle name="Procent 2 5" xfId="4617" xr:uid="{00000000-0005-0000-0000-000049670000}"/>
    <cellStyle name="Procent 2 5 2" xfId="7981" xr:uid="{00000000-0005-0000-0000-00004A670000}"/>
    <cellStyle name="Procent 2 6" xfId="4618" xr:uid="{00000000-0005-0000-0000-00004B670000}"/>
    <cellStyle name="Procent 2 6 2" xfId="7982" xr:uid="{00000000-0005-0000-0000-00004C670000}"/>
    <cellStyle name="Procent 2 7" xfId="4619" xr:uid="{00000000-0005-0000-0000-00004D670000}"/>
    <cellStyle name="Procent 2 7 2" xfId="7983" xr:uid="{00000000-0005-0000-0000-00004E670000}"/>
    <cellStyle name="Procent 2 8" xfId="4620" xr:uid="{00000000-0005-0000-0000-00004F670000}"/>
    <cellStyle name="Procent 2 8 2" xfId="7984" xr:uid="{00000000-0005-0000-0000-000050670000}"/>
    <cellStyle name="Procent 2 9" xfId="4621" xr:uid="{00000000-0005-0000-0000-000051670000}"/>
    <cellStyle name="Procent 2 9 2" xfId="7985" xr:uid="{00000000-0005-0000-0000-000052670000}"/>
    <cellStyle name="Procent 20" xfId="4622" xr:uid="{00000000-0005-0000-0000-000053670000}"/>
    <cellStyle name="Procent 20 2" xfId="7986" xr:uid="{00000000-0005-0000-0000-000054670000}"/>
    <cellStyle name="Procent 3" xfId="4623" xr:uid="{00000000-0005-0000-0000-000055670000}"/>
    <cellStyle name="Procent 3 2" xfId="4624" xr:uid="{00000000-0005-0000-0000-000056670000}"/>
    <cellStyle name="Procent 3 2 2" xfId="4625" xr:uid="{00000000-0005-0000-0000-000057670000}"/>
    <cellStyle name="Procent 3 2 2 2" xfId="7989" xr:uid="{00000000-0005-0000-0000-000058670000}"/>
    <cellStyle name="Procent 3 2 3" xfId="7988" xr:uid="{00000000-0005-0000-0000-000059670000}"/>
    <cellStyle name="Procent 3 3" xfId="4626" xr:uid="{00000000-0005-0000-0000-00005A670000}"/>
    <cellStyle name="Procent 3 3 2" xfId="4627" xr:uid="{00000000-0005-0000-0000-00005B670000}"/>
    <cellStyle name="Procent 3 3 2 2" xfId="7991" xr:uid="{00000000-0005-0000-0000-00005C670000}"/>
    <cellStyle name="Procent 3 3 3" xfId="7990" xr:uid="{00000000-0005-0000-0000-00005D670000}"/>
    <cellStyle name="Procent 3 4" xfId="4628" xr:uid="{00000000-0005-0000-0000-00005E670000}"/>
    <cellStyle name="Procent 3 4 2" xfId="7992" xr:uid="{00000000-0005-0000-0000-00005F670000}"/>
    <cellStyle name="Procent 3 5" xfId="4629" xr:uid="{00000000-0005-0000-0000-000060670000}"/>
    <cellStyle name="Procent 3 5 2" xfId="4630" xr:uid="{00000000-0005-0000-0000-000061670000}"/>
    <cellStyle name="Procent 3 5 2 2" xfId="7994" xr:uid="{00000000-0005-0000-0000-000062670000}"/>
    <cellStyle name="Procent 3 5 2 2 2" xfId="26895" xr:uid="{00000000-0005-0000-0000-000063670000}"/>
    <cellStyle name="Procent 3 5 2 2 2 2" xfId="49317" xr:uid="{00000000-0005-0000-0000-0000CDC00000}"/>
    <cellStyle name="Procent 3 5 2 2 3" xfId="26896" xr:uid="{00000000-0005-0000-0000-000064670000}"/>
    <cellStyle name="Procent 3 5 2 2 3 2" xfId="49318" xr:uid="{00000000-0005-0000-0000-0000CEC00000}"/>
    <cellStyle name="Procent 3 5 2 2 4" xfId="26897" xr:uid="{00000000-0005-0000-0000-000065670000}"/>
    <cellStyle name="Procent 3 5 2 2 4 2" xfId="49319" xr:uid="{00000000-0005-0000-0000-0000CFC00000}"/>
    <cellStyle name="Procent 3 5 2 3" xfId="26898" xr:uid="{00000000-0005-0000-0000-000066670000}"/>
    <cellStyle name="Procent 3 5 2 3 2" xfId="49320" xr:uid="{00000000-0005-0000-0000-0000D0C00000}"/>
    <cellStyle name="Procent 3 5 2 4" xfId="26899" xr:uid="{00000000-0005-0000-0000-000067670000}"/>
    <cellStyle name="Procent 3 5 2 4 2" xfId="49321" xr:uid="{00000000-0005-0000-0000-0000D1C00000}"/>
    <cellStyle name="Procent 3 5 2 5" xfId="26900" xr:uid="{00000000-0005-0000-0000-000068670000}"/>
    <cellStyle name="Procent 3 5 2 5 2" xfId="49322" xr:uid="{00000000-0005-0000-0000-0000D2C00000}"/>
    <cellStyle name="Procent 3 5 3" xfId="7993" xr:uid="{00000000-0005-0000-0000-000069670000}"/>
    <cellStyle name="Procent 3 5 3 2" xfId="26901" xr:uid="{00000000-0005-0000-0000-00006A670000}"/>
    <cellStyle name="Procent 3 5 3 2 2" xfId="49323" xr:uid="{00000000-0005-0000-0000-0000D3C00000}"/>
    <cellStyle name="Procent 3 5 3 3" xfId="26902" xr:uid="{00000000-0005-0000-0000-00006B670000}"/>
    <cellStyle name="Procent 3 5 3 3 2" xfId="49324" xr:uid="{00000000-0005-0000-0000-0000D4C00000}"/>
    <cellStyle name="Procent 3 5 3 4" xfId="26903" xr:uid="{00000000-0005-0000-0000-00006C670000}"/>
    <cellStyle name="Procent 3 5 3 4 2" xfId="49325" xr:uid="{00000000-0005-0000-0000-0000D5C00000}"/>
    <cellStyle name="Procent 3 5 4" xfId="26904" xr:uid="{00000000-0005-0000-0000-00006D670000}"/>
    <cellStyle name="Procent 3 5 4 2" xfId="49326" xr:uid="{00000000-0005-0000-0000-0000D6C00000}"/>
    <cellStyle name="Procent 3 5 5" xfId="26905" xr:uid="{00000000-0005-0000-0000-00006E670000}"/>
    <cellStyle name="Procent 3 5 5 2" xfId="49327" xr:uid="{00000000-0005-0000-0000-0000D7C00000}"/>
    <cellStyle name="Procent 3 5 6" xfId="26906" xr:uid="{00000000-0005-0000-0000-00006F670000}"/>
    <cellStyle name="Procent 3 5 6 2" xfId="49328" xr:uid="{00000000-0005-0000-0000-0000D8C00000}"/>
    <cellStyle name="Procent 3 6" xfId="4631" xr:uid="{00000000-0005-0000-0000-000070670000}"/>
    <cellStyle name="Procent 3 6 2" xfId="4632" xr:uid="{00000000-0005-0000-0000-000071670000}"/>
    <cellStyle name="Procent 3 6 2 2" xfId="7996" xr:uid="{00000000-0005-0000-0000-000072670000}"/>
    <cellStyle name="Procent 3 6 2 2 2" xfId="26907" xr:uid="{00000000-0005-0000-0000-000073670000}"/>
    <cellStyle name="Procent 3 6 2 2 2 2" xfId="49329" xr:uid="{00000000-0005-0000-0000-0000D9C00000}"/>
    <cellStyle name="Procent 3 6 2 2 3" xfId="26908" xr:uid="{00000000-0005-0000-0000-000074670000}"/>
    <cellStyle name="Procent 3 6 2 2 3 2" xfId="49330" xr:uid="{00000000-0005-0000-0000-0000DAC00000}"/>
    <cellStyle name="Procent 3 6 2 2 4" xfId="26909" xr:uid="{00000000-0005-0000-0000-000075670000}"/>
    <cellStyle name="Procent 3 6 2 2 4 2" xfId="49331" xr:uid="{00000000-0005-0000-0000-0000DBC00000}"/>
    <cellStyle name="Procent 3 6 2 3" xfId="26910" xr:uid="{00000000-0005-0000-0000-000076670000}"/>
    <cellStyle name="Procent 3 6 2 3 2" xfId="49332" xr:uid="{00000000-0005-0000-0000-0000DCC00000}"/>
    <cellStyle name="Procent 3 6 2 4" xfId="26911" xr:uid="{00000000-0005-0000-0000-000077670000}"/>
    <cellStyle name="Procent 3 6 2 4 2" xfId="49333" xr:uid="{00000000-0005-0000-0000-0000DDC00000}"/>
    <cellStyle name="Procent 3 6 2 5" xfId="26912" xr:uid="{00000000-0005-0000-0000-000078670000}"/>
    <cellStyle name="Procent 3 6 2 5 2" xfId="49334" xr:uid="{00000000-0005-0000-0000-0000DEC00000}"/>
    <cellStyle name="Procent 3 6 3" xfId="7995" xr:uid="{00000000-0005-0000-0000-000079670000}"/>
    <cellStyle name="Procent 3 6 3 2" xfId="26913" xr:uid="{00000000-0005-0000-0000-00007A670000}"/>
    <cellStyle name="Procent 3 6 3 2 2" xfId="49335" xr:uid="{00000000-0005-0000-0000-0000DFC00000}"/>
    <cellStyle name="Procent 3 6 3 3" xfId="26914" xr:uid="{00000000-0005-0000-0000-00007B670000}"/>
    <cellStyle name="Procent 3 6 3 3 2" xfId="49336" xr:uid="{00000000-0005-0000-0000-0000E0C00000}"/>
    <cellStyle name="Procent 3 6 3 4" xfId="26915" xr:uid="{00000000-0005-0000-0000-00007C670000}"/>
    <cellStyle name="Procent 3 6 3 4 2" xfId="49337" xr:uid="{00000000-0005-0000-0000-0000E1C00000}"/>
    <cellStyle name="Procent 3 6 4" xfId="26916" xr:uid="{00000000-0005-0000-0000-00007D670000}"/>
    <cellStyle name="Procent 3 6 4 2" xfId="49338" xr:uid="{00000000-0005-0000-0000-0000E2C00000}"/>
    <cellStyle name="Procent 3 6 5" xfId="26917" xr:uid="{00000000-0005-0000-0000-00007E670000}"/>
    <cellStyle name="Procent 3 6 5 2" xfId="49339" xr:uid="{00000000-0005-0000-0000-0000E3C00000}"/>
    <cellStyle name="Procent 3 6 6" xfId="26918" xr:uid="{00000000-0005-0000-0000-00007F670000}"/>
    <cellStyle name="Procent 3 6 6 2" xfId="49340" xr:uid="{00000000-0005-0000-0000-0000E4C00000}"/>
    <cellStyle name="Procent 3 7" xfId="4633" xr:uid="{00000000-0005-0000-0000-000080670000}"/>
    <cellStyle name="Procent 3 7 2" xfId="4634" xr:uid="{00000000-0005-0000-0000-000081670000}"/>
    <cellStyle name="Procent 3 7 2 2" xfId="7998" xr:uid="{00000000-0005-0000-0000-000082670000}"/>
    <cellStyle name="Procent 3 7 2 2 2" xfId="26919" xr:uid="{00000000-0005-0000-0000-000083670000}"/>
    <cellStyle name="Procent 3 7 2 2 2 2" xfId="49341" xr:uid="{00000000-0005-0000-0000-0000E5C00000}"/>
    <cellStyle name="Procent 3 7 2 2 3" xfId="26920" xr:uid="{00000000-0005-0000-0000-000084670000}"/>
    <cellStyle name="Procent 3 7 2 2 3 2" xfId="49342" xr:uid="{00000000-0005-0000-0000-0000E6C00000}"/>
    <cellStyle name="Procent 3 7 2 2 4" xfId="26921" xr:uid="{00000000-0005-0000-0000-000085670000}"/>
    <cellStyle name="Procent 3 7 2 2 4 2" xfId="49343" xr:uid="{00000000-0005-0000-0000-0000E7C00000}"/>
    <cellStyle name="Procent 3 7 2 3" xfId="26922" xr:uid="{00000000-0005-0000-0000-000086670000}"/>
    <cellStyle name="Procent 3 7 2 3 2" xfId="49344" xr:uid="{00000000-0005-0000-0000-0000E8C00000}"/>
    <cellStyle name="Procent 3 7 2 4" xfId="26923" xr:uid="{00000000-0005-0000-0000-000087670000}"/>
    <cellStyle name="Procent 3 7 2 4 2" xfId="49345" xr:uid="{00000000-0005-0000-0000-0000E9C00000}"/>
    <cellStyle name="Procent 3 7 2 5" xfId="26924" xr:uid="{00000000-0005-0000-0000-000088670000}"/>
    <cellStyle name="Procent 3 7 2 5 2" xfId="49346" xr:uid="{00000000-0005-0000-0000-0000EAC00000}"/>
    <cellStyle name="Procent 3 7 3" xfId="7997" xr:uid="{00000000-0005-0000-0000-000089670000}"/>
    <cellStyle name="Procent 3 7 3 2" xfId="26925" xr:uid="{00000000-0005-0000-0000-00008A670000}"/>
    <cellStyle name="Procent 3 7 3 2 2" xfId="49347" xr:uid="{00000000-0005-0000-0000-0000EBC00000}"/>
    <cellStyle name="Procent 3 7 3 3" xfId="26926" xr:uid="{00000000-0005-0000-0000-00008B670000}"/>
    <cellStyle name="Procent 3 7 3 3 2" xfId="49348" xr:uid="{00000000-0005-0000-0000-0000ECC00000}"/>
    <cellStyle name="Procent 3 7 3 4" xfId="26927" xr:uid="{00000000-0005-0000-0000-00008C670000}"/>
    <cellStyle name="Procent 3 7 3 4 2" xfId="49349" xr:uid="{00000000-0005-0000-0000-0000EDC00000}"/>
    <cellStyle name="Procent 3 7 4" xfId="26928" xr:uid="{00000000-0005-0000-0000-00008D670000}"/>
    <cellStyle name="Procent 3 7 4 2" xfId="49350" xr:uid="{00000000-0005-0000-0000-0000EEC00000}"/>
    <cellStyle name="Procent 3 7 5" xfId="26929" xr:uid="{00000000-0005-0000-0000-00008E670000}"/>
    <cellStyle name="Procent 3 7 5 2" xfId="49351" xr:uid="{00000000-0005-0000-0000-0000EFC00000}"/>
    <cellStyle name="Procent 3 7 6" xfId="26930" xr:uid="{00000000-0005-0000-0000-00008F670000}"/>
    <cellStyle name="Procent 3 7 6 2" xfId="49352" xr:uid="{00000000-0005-0000-0000-0000F0C00000}"/>
    <cellStyle name="Procent 3 8" xfId="4635" xr:uid="{00000000-0005-0000-0000-000090670000}"/>
    <cellStyle name="Procent 3 8 2" xfId="7999" xr:uid="{00000000-0005-0000-0000-000091670000}"/>
    <cellStyle name="Procent 3 8 2 2" xfId="26931" xr:uid="{00000000-0005-0000-0000-000092670000}"/>
    <cellStyle name="Procent 3 8 2 2 2" xfId="49353" xr:uid="{00000000-0005-0000-0000-0000F1C00000}"/>
    <cellStyle name="Procent 3 8 2 3" xfId="26932" xr:uid="{00000000-0005-0000-0000-000093670000}"/>
    <cellStyle name="Procent 3 8 2 3 2" xfId="49354" xr:uid="{00000000-0005-0000-0000-0000F2C00000}"/>
    <cellStyle name="Procent 3 8 2 4" xfId="26933" xr:uid="{00000000-0005-0000-0000-000094670000}"/>
    <cellStyle name="Procent 3 8 2 4 2" xfId="49355" xr:uid="{00000000-0005-0000-0000-0000F3C00000}"/>
    <cellStyle name="Procent 3 8 3" xfId="26934" xr:uid="{00000000-0005-0000-0000-000095670000}"/>
    <cellStyle name="Procent 3 8 3 2" xfId="49356" xr:uid="{00000000-0005-0000-0000-0000F4C00000}"/>
    <cellStyle name="Procent 3 8 4" xfId="26935" xr:uid="{00000000-0005-0000-0000-000096670000}"/>
    <cellStyle name="Procent 3 8 4 2" xfId="49357" xr:uid="{00000000-0005-0000-0000-0000F5C00000}"/>
    <cellStyle name="Procent 3 8 5" xfId="26936" xr:uid="{00000000-0005-0000-0000-000097670000}"/>
    <cellStyle name="Procent 3 8 5 2" xfId="49358" xr:uid="{00000000-0005-0000-0000-0000F6C00000}"/>
    <cellStyle name="Procent 3 9" xfId="7987" xr:uid="{00000000-0005-0000-0000-000098670000}"/>
    <cellStyle name="Procent 4" xfId="4636" xr:uid="{00000000-0005-0000-0000-000099670000}"/>
    <cellStyle name="Procent 4 2" xfId="4637" xr:uid="{00000000-0005-0000-0000-00009A670000}"/>
    <cellStyle name="Procent 4 2 2" xfId="4638" xr:uid="{00000000-0005-0000-0000-00009B670000}"/>
    <cellStyle name="Procent 4 2 2 2" xfId="8002" xr:uid="{00000000-0005-0000-0000-00009C670000}"/>
    <cellStyle name="Procent 4 2 3" xfId="8001" xr:uid="{00000000-0005-0000-0000-00009D670000}"/>
    <cellStyle name="Procent 4 3" xfId="4639" xr:uid="{00000000-0005-0000-0000-00009E670000}"/>
    <cellStyle name="Procent 4 3 2" xfId="4640" xr:uid="{00000000-0005-0000-0000-00009F670000}"/>
    <cellStyle name="Procent 4 3 2 2" xfId="8004" xr:uid="{00000000-0005-0000-0000-0000A0670000}"/>
    <cellStyle name="Procent 4 3 3" xfId="8003" xr:uid="{00000000-0005-0000-0000-0000A1670000}"/>
    <cellStyle name="Procent 4 4" xfId="4641" xr:uid="{00000000-0005-0000-0000-0000A2670000}"/>
    <cellStyle name="Procent 4 4 2" xfId="8005" xr:uid="{00000000-0005-0000-0000-0000A3670000}"/>
    <cellStyle name="Procent 4 5" xfId="4642" xr:uid="{00000000-0005-0000-0000-0000A4670000}"/>
    <cellStyle name="Procent 4 5 2" xfId="8006" xr:uid="{00000000-0005-0000-0000-0000A5670000}"/>
    <cellStyle name="Procent 4 6" xfId="8000" xr:uid="{00000000-0005-0000-0000-0000A6670000}"/>
    <cellStyle name="Procent 5" xfId="4643" xr:uid="{00000000-0005-0000-0000-0000A7670000}"/>
    <cellStyle name="Procent 5 2" xfId="4644" xr:uid="{00000000-0005-0000-0000-0000A8670000}"/>
    <cellStyle name="Procent 5 2 2" xfId="4645" xr:uid="{00000000-0005-0000-0000-0000A9670000}"/>
    <cellStyle name="Procent 5 2 2 2" xfId="4646" xr:uid="{00000000-0005-0000-0000-0000AA670000}"/>
    <cellStyle name="Procent 5 2 2 2 2" xfId="8010" xr:uid="{00000000-0005-0000-0000-0000AB670000}"/>
    <cellStyle name="Procent 5 2 2 2 2 2" xfId="26937" xr:uid="{00000000-0005-0000-0000-0000AC670000}"/>
    <cellStyle name="Procent 5 2 2 2 2 2 2" xfId="49359" xr:uid="{00000000-0005-0000-0000-0000F7C00000}"/>
    <cellStyle name="Procent 5 2 2 2 2 3" xfId="26938" xr:uid="{00000000-0005-0000-0000-0000AD670000}"/>
    <cellStyle name="Procent 5 2 2 2 2 3 2" xfId="49360" xr:uid="{00000000-0005-0000-0000-0000F8C00000}"/>
    <cellStyle name="Procent 5 2 2 2 2 4" xfId="26939" xr:uid="{00000000-0005-0000-0000-0000AE670000}"/>
    <cellStyle name="Procent 5 2 2 2 2 4 2" xfId="49361" xr:uid="{00000000-0005-0000-0000-0000F9C00000}"/>
    <cellStyle name="Procent 5 2 2 2 3" xfId="26940" xr:uid="{00000000-0005-0000-0000-0000AF670000}"/>
    <cellStyle name="Procent 5 2 2 2 3 2" xfId="49362" xr:uid="{00000000-0005-0000-0000-0000FAC00000}"/>
    <cellStyle name="Procent 5 2 2 2 4" xfId="26941" xr:uid="{00000000-0005-0000-0000-0000B0670000}"/>
    <cellStyle name="Procent 5 2 2 2 4 2" xfId="49363" xr:uid="{00000000-0005-0000-0000-0000FBC00000}"/>
    <cellStyle name="Procent 5 2 2 2 5" xfId="26942" xr:uid="{00000000-0005-0000-0000-0000B1670000}"/>
    <cellStyle name="Procent 5 2 2 2 5 2" xfId="49364" xr:uid="{00000000-0005-0000-0000-0000FCC00000}"/>
    <cellStyle name="Procent 5 2 2 3" xfId="8009" xr:uid="{00000000-0005-0000-0000-0000B2670000}"/>
    <cellStyle name="Procent 5 2 2 3 2" xfId="26943" xr:uid="{00000000-0005-0000-0000-0000B3670000}"/>
    <cellStyle name="Procent 5 2 2 3 2 2" xfId="49365" xr:uid="{00000000-0005-0000-0000-0000FDC00000}"/>
    <cellStyle name="Procent 5 2 2 3 3" xfId="26944" xr:uid="{00000000-0005-0000-0000-0000B4670000}"/>
    <cellStyle name="Procent 5 2 2 3 3 2" xfId="49366" xr:uid="{00000000-0005-0000-0000-0000FEC00000}"/>
    <cellStyle name="Procent 5 2 2 3 4" xfId="26945" xr:uid="{00000000-0005-0000-0000-0000B5670000}"/>
    <cellStyle name="Procent 5 2 2 3 4 2" xfId="49367" xr:uid="{00000000-0005-0000-0000-0000FFC00000}"/>
    <cellStyle name="Procent 5 2 2 4" xfId="26946" xr:uid="{00000000-0005-0000-0000-0000B6670000}"/>
    <cellStyle name="Procent 5 2 2 4 2" xfId="26947" xr:uid="{00000000-0005-0000-0000-0000B7670000}"/>
    <cellStyle name="Procent 5 2 2 4 2 2" xfId="49369" xr:uid="{00000000-0005-0000-0000-000001C10000}"/>
    <cellStyle name="Procent 5 2 2 4 3" xfId="26948" xr:uid="{00000000-0005-0000-0000-0000B8670000}"/>
    <cellStyle name="Procent 5 2 2 4 3 2" xfId="49370" xr:uid="{00000000-0005-0000-0000-000002C10000}"/>
    <cellStyle name="Procent 5 2 2 4 4" xfId="26949" xr:uid="{00000000-0005-0000-0000-0000B9670000}"/>
    <cellStyle name="Procent 5 2 2 4 4 2" xfId="49371" xr:uid="{00000000-0005-0000-0000-000003C10000}"/>
    <cellStyle name="Procent 5 2 2 4 5" xfId="49368" xr:uid="{00000000-0005-0000-0000-000000C10000}"/>
    <cellStyle name="Procent 5 2 2 5" xfId="26950" xr:uid="{00000000-0005-0000-0000-0000BA670000}"/>
    <cellStyle name="Procent 5 2 2 5 2" xfId="49372" xr:uid="{00000000-0005-0000-0000-000004C10000}"/>
    <cellStyle name="Procent 5 2 2 6" xfId="26951" xr:uid="{00000000-0005-0000-0000-0000BB670000}"/>
    <cellStyle name="Procent 5 2 2 6 2" xfId="49373" xr:uid="{00000000-0005-0000-0000-000005C10000}"/>
    <cellStyle name="Procent 5 2 2 7" xfId="26952" xr:uid="{00000000-0005-0000-0000-0000BC670000}"/>
    <cellStyle name="Procent 5 2 2 7 2" xfId="49374" xr:uid="{00000000-0005-0000-0000-000006C10000}"/>
    <cellStyle name="Procent 5 2 3" xfId="8008" xr:uid="{00000000-0005-0000-0000-0000BD670000}"/>
    <cellStyle name="Procent 5 2 3 2" xfId="26953" xr:uid="{00000000-0005-0000-0000-0000BE670000}"/>
    <cellStyle name="Procent 5 2 3 3" xfId="26954" xr:uid="{00000000-0005-0000-0000-0000BF670000}"/>
    <cellStyle name="Procent 5 2 3 3 2" xfId="26955" xr:uid="{00000000-0005-0000-0000-0000C0670000}"/>
    <cellStyle name="Procent 5 2 3 3 2 2" xfId="49376" xr:uid="{00000000-0005-0000-0000-000008C10000}"/>
    <cellStyle name="Procent 5 2 3 3 3" xfId="26956" xr:uid="{00000000-0005-0000-0000-0000C1670000}"/>
    <cellStyle name="Procent 5 2 3 3 3 2" xfId="49377" xr:uid="{00000000-0005-0000-0000-000009C10000}"/>
    <cellStyle name="Procent 5 2 3 3 4" xfId="49375" xr:uid="{00000000-0005-0000-0000-000007C10000}"/>
    <cellStyle name="Procent 5 2 4" xfId="26957" xr:uid="{00000000-0005-0000-0000-0000C2670000}"/>
    <cellStyle name="Procent 5 2 4 2" xfId="26958" xr:uid="{00000000-0005-0000-0000-0000C3670000}"/>
    <cellStyle name="Procent 5 2 4 2 2" xfId="49379" xr:uid="{00000000-0005-0000-0000-00000BC10000}"/>
    <cellStyle name="Procent 5 2 4 3" xfId="26959" xr:uid="{00000000-0005-0000-0000-0000C4670000}"/>
    <cellStyle name="Procent 5 2 4 3 2" xfId="49380" xr:uid="{00000000-0005-0000-0000-00000CC10000}"/>
    <cellStyle name="Procent 5 2 4 4" xfId="26960" xr:uid="{00000000-0005-0000-0000-0000C5670000}"/>
    <cellStyle name="Procent 5 2 4 4 2" xfId="49381" xr:uid="{00000000-0005-0000-0000-00000DC10000}"/>
    <cellStyle name="Procent 5 2 4 5" xfId="49378" xr:uid="{00000000-0005-0000-0000-00000AC10000}"/>
    <cellStyle name="Procent 5 2 5" xfId="26961" xr:uid="{00000000-0005-0000-0000-0000C6670000}"/>
    <cellStyle name="Procent 5 2 5 2" xfId="49382" xr:uid="{00000000-0005-0000-0000-00000EC10000}"/>
    <cellStyle name="Procent 5 2 6" xfId="26962" xr:uid="{00000000-0005-0000-0000-0000C7670000}"/>
    <cellStyle name="Procent 5 2 6 2" xfId="49383" xr:uid="{00000000-0005-0000-0000-00000FC10000}"/>
    <cellStyle name="Procent 5 2 7" xfId="26963" xr:uid="{00000000-0005-0000-0000-0000C8670000}"/>
    <cellStyle name="Procent 5 2 7 2" xfId="49384" xr:uid="{00000000-0005-0000-0000-000010C10000}"/>
    <cellStyle name="Procent 5 3" xfId="4647" xr:uid="{00000000-0005-0000-0000-0000C9670000}"/>
    <cellStyle name="Procent 5 3 2" xfId="4648" xr:uid="{00000000-0005-0000-0000-0000CA670000}"/>
    <cellStyle name="Procent 5 3 2 2" xfId="4649" xr:uid="{00000000-0005-0000-0000-0000CB670000}"/>
    <cellStyle name="Procent 5 3 2 2 2" xfId="8013" xr:uid="{00000000-0005-0000-0000-0000CC670000}"/>
    <cellStyle name="Procent 5 3 2 2 2 2" xfId="26964" xr:uid="{00000000-0005-0000-0000-0000CD670000}"/>
    <cellStyle name="Procent 5 3 2 2 2 2 2" xfId="49385" xr:uid="{00000000-0005-0000-0000-000011C10000}"/>
    <cellStyle name="Procent 5 3 2 2 2 3" xfId="26965" xr:uid="{00000000-0005-0000-0000-0000CE670000}"/>
    <cellStyle name="Procent 5 3 2 2 2 3 2" xfId="49386" xr:uid="{00000000-0005-0000-0000-000012C10000}"/>
    <cellStyle name="Procent 5 3 2 2 2 4" xfId="26966" xr:uid="{00000000-0005-0000-0000-0000CF670000}"/>
    <cellStyle name="Procent 5 3 2 2 2 4 2" xfId="49387" xr:uid="{00000000-0005-0000-0000-000013C10000}"/>
    <cellStyle name="Procent 5 3 2 2 3" xfId="26967" xr:uid="{00000000-0005-0000-0000-0000D0670000}"/>
    <cellStyle name="Procent 5 3 2 2 3 2" xfId="49388" xr:uid="{00000000-0005-0000-0000-000014C10000}"/>
    <cellStyle name="Procent 5 3 2 2 4" xfId="26968" xr:uid="{00000000-0005-0000-0000-0000D1670000}"/>
    <cellStyle name="Procent 5 3 2 2 4 2" xfId="49389" xr:uid="{00000000-0005-0000-0000-000015C10000}"/>
    <cellStyle name="Procent 5 3 2 2 5" xfId="26969" xr:uid="{00000000-0005-0000-0000-0000D2670000}"/>
    <cellStyle name="Procent 5 3 2 2 5 2" xfId="49390" xr:uid="{00000000-0005-0000-0000-000016C10000}"/>
    <cellStyle name="Procent 5 3 2 3" xfId="8012" xr:uid="{00000000-0005-0000-0000-0000D3670000}"/>
    <cellStyle name="Procent 5 3 2 3 2" xfId="26970" xr:uid="{00000000-0005-0000-0000-0000D4670000}"/>
    <cellStyle name="Procent 5 3 2 3 2 2" xfId="49391" xr:uid="{00000000-0005-0000-0000-000017C10000}"/>
    <cellStyle name="Procent 5 3 2 3 3" xfId="26971" xr:uid="{00000000-0005-0000-0000-0000D5670000}"/>
    <cellStyle name="Procent 5 3 2 3 3 2" xfId="49392" xr:uid="{00000000-0005-0000-0000-000018C10000}"/>
    <cellStyle name="Procent 5 3 2 3 4" xfId="26972" xr:uid="{00000000-0005-0000-0000-0000D6670000}"/>
    <cellStyle name="Procent 5 3 2 3 4 2" xfId="49393" xr:uid="{00000000-0005-0000-0000-000019C10000}"/>
    <cellStyle name="Procent 5 3 2 4" xfId="26973" xr:uid="{00000000-0005-0000-0000-0000D7670000}"/>
    <cellStyle name="Procent 5 3 2 4 2" xfId="49394" xr:uid="{00000000-0005-0000-0000-00001AC10000}"/>
    <cellStyle name="Procent 5 3 2 5" xfId="26974" xr:uid="{00000000-0005-0000-0000-0000D8670000}"/>
    <cellStyle name="Procent 5 3 2 5 2" xfId="49395" xr:uid="{00000000-0005-0000-0000-00001BC10000}"/>
    <cellStyle name="Procent 5 3 2 6" xfId="26975" xr:uid="{00000000-0005-0000-0000-0000D9670000}"/>
    <cellStyle name="Procent 5 3 2 6 2" xfId="49396" xr:uid="{00000000-0005-0000-0000-00001CC10000}"/>
    <cellStyle name="Procent 5 3 3" xfId="8011" xr:uid="{00000000-0005-0000-0000-0000DA670000}"/>
    <cellStyle name="Procent 5 3 3 2" xfId="26976" xr:uid="{00000000-0005-0000-0000-0000DB670000}"/>
    <cellStyle name="Procent 5 3 3 3" xfId="26977" xr:uid="{00000000-0005-0000-0000-0000DC670000}"/>
    <cellStyle name="Procent 5 3 3 3 2" xfId="26978" xr:uid="{00000000-0005-0000-0000-0000DD670000}"/>
    <cellStyle name="Procent 5 3 3 3 2 2" xfId="49398" xr:uid="{00000000-0005-0000-0000-00001EC10000}"/>
    <cellStyle name="Procent 5 3 3 3 3" xfId="26979" xr:uid="{00000000-0005-0000-0000-0000DE670000}"/>
    <cellStyle name="Procent 5 3 3 3 3 2" xfId="49399" xr:uid="{00000000-0005-0000-0000-00001FC10000}"/>
    <cellStyle name="Procent 5 3 3 3 4" xfId="49397" xr:uid="{00000000-0005-0000-0000-00001DC10000}"/>
    <cellStyle name="Procent 5 3 4" xfId="26980" xr:uid="{00000000-0005-0000-0000-0000DF670000}"/>
    <cellStyle name="Procent 5 3 4 2" xfId="26981" xr:uid="{00000000-0005-0000-0000-0000E0670000}"/>
    <cellStyle name="Procent 5 3 4 2 2" xfId="49401" xr:uid="{00000000-0005-0000-0000-000021C10000}"/>
    <cellStyle name="Procent 5 3 4 3" xfId="26982" xr:uid="{00000000-0005-0000-0000-0000E1670000}"/>
    <cellStyle name="Procent 5 3 4 3 2" xfId="49402" xr:uid="{00000000-0005-0000-0000-000022C10000}"/>
    <cellStyle name="Procent 5 3 4 4" xfId="26983" xr:uid="{00000000-0005-0000-0000-0000E2670000}"/>
    <cellStyle name="Procent 5 3 4 4 2" xfId="49403" xr:uid="{00000000-0005-0000-0000-000023C10000}"/>
    <cellStyle name="Procent 5 3 4 5" xfId="49400" xr:uid="{00000000-0005-0000-0000-000020C10000}"/>
    <cellStyle name="Procent 5 3 5" xfId="26984" xr:uid="{00000000-0005-0000-0000-0000E3670000}"/>
    <cellStyle name="Procent 5 3 5 2" xfId="49404" xr:uid="{00000000-0005-0000-0000-000024C10000}"/>
    <cellStyle name="Procent 5 3 6" xfId="26985" xr:uid="{00000000-0005-0000-0000-0000E4670000}"/>
    <cellStyle name="Procent 5 3 6 2" xfId="49405" xr:uid="{00000000-0005-0000-0000-000025C10000}"/>
    <cellStyle name="Procent 5 3 7" xfId="26986" xr:uid="{00000000-0005-0000-0000-0000E5670000}"/>
    <cellStyle name="Procent 5 3 7 2" xfId="49406" xr:uid="{00000000-0005-0000-0000-000026C10000}"/>
    <cellStyle name="Procent 5 4" xfId="8007" xr:uid="{00000000-0005-0000-0000-0000E6670000}"/>
    <cellStyle name="Procent 5 4 2" xfId="26987" xr:uid="{00000000-0005-0000-0000-0000E7670000}"/>
    <cellStyle name="Procent 5 4 3" xfId="26988" xr:uid="{00000000-0005-0000-0000-0000E8670000}"/>
    <cellStyle name="Procent 5 4 3 2" xfId="26989" xr:uid="{00000000-0005-0000-0000-0000E9670000}"/>
    <cellStyle name="Procent 5 4 3 2 2" xfId="49408" xr:uid="{00000000-0005-0000-0000-000028C10000}"/>
    <cellStyle name="Procent 5 4 3 3" xfId="26990" xr:uid="{00000000-0005-0000-0000-0000EA670000}"/>
    <cellStyle name="Procent 5 4 3 3 2" xfId="49409" xr:uid="{00000000-0005-0000-0000-000029C10000}"/>
    <cellStyle name="Procent 5 4 3 4" xfId="49407" xr:uid="{00000000-0005-0000-0000-000027C10000}"/>
    <cellStyle name="Procent 5 5" xfId="26991" xr:uid="{00000000-0005-0000-0000-0000EB670000}"/>
    <cellStyle name="Procent 5 6" xfId="26992" xr:uid="{00000000-0005-0000-0000-0000EC670000}"/>
    <cellStyle name="Procent 5 6 2" xfId="26993" xr:uid="{00000000-0005-0000-0000-0000ED670000}"/>
    <cellStyle name="Procent 5 6 2 2" xfId="49411" xr:uid="{00000000-0005-0000-0000-00002BC10000}"/>
    <cellStyle name="Procent 5 6 3" xfId="26994" xr:uid="{00000000-0005-0000-0000-0000EE670000}"/>
    <cellStyle name="Procent 5 6 3 2" xfId="49412" xr:uid="{00000000-0005-0000-0000-00002CC10000}"/>
    <cellStyle name="Procent 5 6 4" xfId="26995" xr:uid="{00000000-0005-0000-0000-0000EF670000}"/>
    <cellStyle name="Procent 5 6 4 2" xfId="49413" xr:uid="{00000000-0005-0000-0000-00002DC10000}"/>
    <cellStyle name="Procent 5 6 5" xfId="49410" xr:uid="{00000000-0005-0000-0000-00002AC10000}"/>
    <cellStyle name="Procent 5 7" xfId="26996" xr:uid="{00000000-0005-0000-0000-0000F0670000}"/>
    <cellStyle name="Procent 5 7 2" xfId="49414" xr:uid="{00000000-0005-0000-0000-00002EC10000}"/>
    <cellStyle name="Procent 5 8" xfId="26997" xr:uid="{00000000-0005-0000-0000-0000F1670000}"/>
    <cellStyle name="Procent 5 8 2" xfId="49415" xr:uid="{00000000-0005-0000-0000-00002FC10000}"/>
    <cellStyle name="Procent 5 9" xfId="26998" xr:uid="{00000000-0005-0000-0000-0000F2670000}"/>
    <cellStyle name="Procent 5 9 2" xfId="49416" xr:uid="{00000000-0005-0000-0000-000030C10000}"/>
    <cellStyle name="Procent 6" xfId="4650" xr:uid="{00000000-0005-0000-0000-0000F3670000}"/>
    <cellStyle name="Procent 6 2" xfId="4651" xr:uid="{00000000-0005-0000-0000-0000F4670000}"/>
    <cellStyle name="Procent 6 2 2" xfId="4652" xr:uid="{00000000-0005-0000-0000-0000F5670000}"/>
    <cellStyle name="Procent 6 2 2 2" xfId="4653" xr:uid="{00000000-0005-0000-0000-0000F6670000}"/>
    <cellStyle name="Procent 6 2 2 2 2" xfId="8017" xr:uid="{00000000-0005-0000-0000-0000F7670000}"/>
    <cellStyle name="Procent 6 2 2 2 2 2" xfId="26999" xr:uid="{00000000-0005-0000-0000-0000F8670000}"/>
    <cellStyle name="Procent 6 2 2 2 2 2 2" xfId="49417" xr:uid="{00000000-0005-0000-0000-000031C10000}"/>
    <cellStyle name="Procent 6 2 2 2 2 3" xfId="27000" xr:uid="{00000000-0005-0000-0000-0000F9670000}"/>
    <cellStyle name="Procent 6 2 2 2 2 3 2" xfId="49418" xr:uid="{00000000-0005-0000-0000-000032C10000}"/>
    <cellStyle name="Procent 6 2 2 2 2 4" xfId="27001" xr:uid="{00000000-0005-0000-0000-0000FA670000}"/>
    <cellStyle name="Procent 6 2 2 2 2 4 2" xfId="49419" xr:uid="{00000000-0005-0000-0000-000033C10000}"/>
    <cellStyle name="Procent 6 2 2 2 3" xfId="27002" xr:uid="{00000000-0005-0000-0000-0000FB670000}"/>
    <cellStyle name="Procent 6 2 2 2 3 2" xfId="49420" xr:uid="{00000000-0005-0000-0000-000034C10000}"/>
    <cellStyle name="Procent 6 2 2 2 4" xfId="27003" xr:uid="{00000000-0005-0000-0000-0000FC670000}"/>
    <cellStyle name="Procent 6 2 2 2 4 2" xfId="49421" xr:uid="{00000000-0005-0000-0000-000035C10000}"/>
    <cellStyle name="Procent 6 2 2 2 5" xfId="27004" xr:uid="{00000000-0005-0000-0000-0000FD670000}"/>
    <cellStyle name="Procent 6 2 2 2 5 2" xfId="49422" xr:uid="{00000000-0005-0000-0000-000036C10000}"/>
    <cellStyle name="Procent 6 2 2 3" xfId="8016" xr:uid="{00000000-0005-0000-0000-0000FE670000}"/>
    <cellStyle name="Procent 6 2 2 3 2" xfId="27005" xr:uid="{00000000-0005-0000-0000-0000FF670000}"/>
    <cellStyle name="Procent 6 2 2 3 2 2" xfId="49423" xr:uid="{00000000-0005-0000-0000-000037C10000}"/>
    <cellStyle name="Procent 6 2 2 3 3" xfId="27006" xr:uid="{00000000-0005-0000-0000-000000680000}"/>
    <cellStyle name="Procent 6 2 2 3 3 2" xfId="49424" xr:uid="{00000000-0005-0000-0000-000038C10000}"/>
    <cellStyle name="Procent 6 2 2 3 4" xfId="27007" xr:uid="{00000000-0005-0000-0000-000001680000}"/>
    <cellStyle name="Procent 6 2 2 3 4 2" xfId="49425" xr:uid="{00000000-0005-0000-0000-000039C10000}"/>
    <cellStyle name="Procent 6 2 2 4" xfId="27008" xr:uid="{00000000-0005-0000-0000-000002680000}"/>
    <cellStyle name="Procent 6 2 2 4 2" xfId="27009" xr:uid="{00000000-0005-0000-0000-000003680000}"/>
    <cellStyle name="Procent 6 2 2 4 2 2" xfId="49427" xr:uid="{00000000-0005-0000-0000-00003BC10000}"/>
    <cellStyle name="Procent 6 2 2 4 3" xfId="27010" xr:uid="{00000000-0005-0000-0000-000004680000}"/>
    <cellStyle name="Procent 6 2 2 4 3 2" xfId="49428" xr:uid="{00000000-0005-0000-0000-00003CC10000}"/>
    <cellStyle name="Procent 6 2 2 4 4" xfId="27011" xr:uid="{00000000-0005-0000-0000-000005680000}"/>
    <cellStyle name="Procent 6 2 2 4 4 2" xfId="49429" xr:uid="{00000000-0005-0000-0000-00003DC10000}"/>
    <cellStyle name="Procent 6 2 2 4 5" xfId="49426" xr:uid="{00000000-0005-0000-0000-00003AC10000}"/>
    <cellStyle name="Procent 6 2 2 5" xfId="27012" xr:uid="{00000000-0005-0000-0000-000006680000}"/>
    <cellStyle name="Procent 6 2 2 5 2" xfId="49430" xr:uid="{00000000-0005-0000-0000-00003EC10000}"/>
    <cellStyle name="Procent 6 2 2 6" xfId="27013" xr:uid="{00000000-0005-0000-0000-000007680000}"/>
    <cellStyle name="Procent 6 2 2 6 2" xfId="49431" xr:uid="{00000000-0005-0000-0000-00003FC10000}"/>
    <cellStyle name="Procent 6 2 2 7" xfId="27014" xr:uid="{00000000-0005-0000-0000-000008680000}"/>
    <cellStyle name="Procent 6 2 2 7 2" xfId="49432" xr:uid="{00000000-0005-0000-0000-000040C10000}"/>
    <cellStyle name="Procent 6 2 3" xfId="8015" xr:uid="{00000000-0005-0000-0000-000009680000}"/>
    <cellStyle name="Procent 6 2 3 2" xfId="27015" xr:uid="{00000000-0005-0000-0000-00000A680000}"/>
    <cellStyle name="Procent 6 2 3 3" xfId="27016" xr:uid="{00000000-0005-0000-0000-00000B680000}"/>
    <cellStyle name="Procent 6 2 3 3 2" xfId="27017" xr:uid="{00000000-0005-0000-0000-00000C680000}"/>
    <cellStyle name="Procent 6 2 3 3 2 2" xfId="49434" xr:uid="{00000000-0005-0000-0000-000042C10000}"/>
    <cellStyle name="Procent 6 2 3 3 3" xfId="27018" xr:uid="{00000000-0005-0000-0000-00000D680000}"/>
    <cellStyle name="Procent 6 2 3 3 3 2" xfId="49435" xr:uid="{00000000-0005-0000-0000-000043C10000}"/>
    <cellStyle name="Procent 6 2 3 3 4" xfId="49433" xr:uid="{00000000-0005-0000-0000-000041C10000}"/>
    <cellStyle name="Procent 6 2 4" xfId="27019" xr:uid="{00000000-0005-0000-0000-00000E680000}"/>
    <cellStyle name="Procent 6 2 4 2" xfId="27020" xr:uid="{00000000-0005-0000-0000-00000F680000}"/>
    <cellStyle name="Procent 6 2 4 2 2" xfId="49437" xr:uid="{00000000-0005-0000-0000-000045C10000}"/>
    <cellStyle name="Procent 6 2 4 3" xfId="27021" xr:uid="{00000000-0005-0000-0000-000010680000}"/>
    <cellStyle name="Procent 6 2 4 3 2" xfId="49438" xr:uid="{00000000-0005-0000-0000-000046C10000}"/>
    <cellStyle name="Procent 6 2 4 4" xfId="27022" xr:uid="{00000000-0005-0000-0000-000011680000}"/>
    <cellStyle name="Procent 6 2 4 4 2" xfId="49439" xr:uid="{00000000-0005-0000-0000-000047C10000}"/>
    <cellStyle name="Procent 6 2 4 5" xfId="49436" xr:uid="{00000000-0005-0000-0000-000044C10000}"/>
    <cellStyle name="Procent 6 2 5" xfId="27023" xr:uid="{00000000-0005-0000-0000-000012680000}"/>
    <cellStyle name="Procent 6 2 5 2" xfId="49440" xr:uid="{00000000-0005-0000-0000-000048C10000}"/>
    <cellStyle name="Procent 6 2 6" xfId="27024" xr:uid="{00000000-0005-0000-0000-000013680000}"/>
    <cellStyle name="Procent 6 2 6 2" xfId="49441" xr:uid="{00000000-0005-0000-0000-000049C10000}"/>
    <cellStyle name="Procent 6 2 7" xfId="27025" xr:uid="{00000000-0005-0000-0000-000014680000}"/>
    <cellStyle name="Procent 6 2 7 2" xfId="49442" xr:uid="{00000000-0005-0000-0000-00004AC10000}"/>
    <cellStyle name="Procent 6 3" xfId="4654" xr:uid="{00000000-0005-0000-0000-000015680000}"/>
    <cellStyle name="Procent 6 3 2" xfId="8018" xr:uid="{00000000-0005-0000-0000-000016680000}"/>
    <cellStyle name="Procent 6 3 2 2" xfId="27026" xr:uid="{00000000-0005-0000-0000-000017680000}"/>
    <cellStyle name="Procent 6 3 2 3" xfId="27027" xr:uid="{00000000-0005-0000-0000-000018680000}"/>
    <cellStyle name="Procent 6 3 2 3 2" xfId="27028" xr:uid="{00000000-0005-0000-0000-000019680000}"/>
    <cellStyle name="Procent 6 3 2 3 2 2" xfId="49444" xr:uid="{00000000-0005-0000-0000-00004CC10000}"/>
    <cellStyle name="Procent 6 3 2 3 3" xfId="27029" xr:uid="{00000000-0005-0000-0000-00001A680000}"/>
    <cellStyle name="Procent 6 3 2 3 3 2" xfId="49445" xr:uid="{00000000-0005-0000-0000-00004DC10000}"/>
    <cellStyle name="Procent 6 3 2 3 4" xfId="49443" xr:uid="{00000000-0005-0000-0000-00004BC10000}"/>
    <cellStyle name="Procent 6 3 3" xfId="27030" xr:uid="{00000000-0005-0000-0000-00001B680000}"/>
    <cellStyle name="Procent 6 3 3 2" xfId="27031" xr:uid="{00000000-0005-0000-0000-00001C680000}"/>
    <cellStyle name="Procent 6 3 3 2 2" xfId="49447" xr:uid="{00000000-0005-0000-0000-00004FC10000}"/>
    <cellStyle name="Procent 6 3 3 3" xfId="27032" xr:uid="{00000000-0005-0000-0000-00001D680000}"/>
    <cellStyle name="Procent 6 3 3 3 2" xfId="49448" xr:uid="{00000000-0005-0000-0000-000050C10000}"/>
    <cellStyle name="Procent 6 3 3 4" xfId="27033" xr:uid="{00000000-0005-0000-0000-00001E680000}"/>
    <cellStyle name="Procent 6 3 3 4 2" xfId="49449" xr:uid="{00000000-0005-0000-0000-000051C10000}"/>
    <cellStyle name="Procent 6 3 3 5" xfId="49446" xr:uid="{00000000-0005-0000-0000-00004EC10000}"/>
    <cellStyle name="Procent 6 3 4" xfId="27034" xr:uid="{00000000-0005-0000-0000-00001F680000}"/>
    <cellStyle name="Procent 6 3 4 2" xfId="49450" xr:uid="{00000000-0005-0000-0000-000052C10000}"/>
    <cellStyle name="Procent 6 3 5" xfId="27035" xr:uid="{00000000-0005-0000-0000-000020680000}"/>
    <cellStyle name="Procent 6 3 5 2" xfId="49451" xr:uid="{00000000-0005-0000-0000-000053C10000}"/>
    <cellStyle name="Procent 6 3 6" xfId="27036" xr:uid="{00000000-0005-0000-0000-000021680000}"/>
    <cellStyle name="Procent 6 3 6 2" xfId="49452" xr:uid="{00000000-0005-0000-0000-000054C10000}"/>
    <cellStyle name="Procent 6 4" xfId="4655" xr:uid="{00000000-0005-0000-0000-000022680000}"/>
    <cellStyle name="Procent 6 4 2" xfId="4656" xr:uid="{00000000-0005-0000-0000-000023680000}"/>
    <cellStyle name="Procent 6 4 2 2" xfId="8020" xr:uid="{00000000-0005-0000-0000-000024680000}"/>
    <cellStyle name="Procent 6 4 2 2 2" xfId="27037" xr:uid="{00000000-0005-0000-0000-000025680000}"/>
    <cellStyle name="Procent 6 4 2 2 2 2" xfId="49453" xr:uid="{00000000-0005-0000-0000-000055C10000}"/>
    <cellStyle name="Procent 6 4 2 2 3" xfId="27038" xr:uid="{00000000-0005-0000-0000-000026680000}"/>
    <cellStyle name="Procent 6 4 2 2 3 2" xfId="49454" xr:uid="{00000000-0005-0000-0000-000056C10000}"/>
    <cellStyle name="Procent 6 4 2 2 4" xfId="27039" xr:uid="{00000000-0005-0000-0000-000027680000}"/>
    <cellStyle name="Procent 6 4 2 2 4 2" xfId="49455" xr:uid="{00000000-0005-0000-0000-000057C10000}"/>
    <cellStyle name="Procent 6 4 2 3" xfId="27040" xr:uid="{00000000-0005-0000-0000-000028680000}"/>
    <cellStyle name="Procent 6 4 2 3 2" xfId="49456" xr:uid="{00000000-0005-0000-0000-000058C10000}"/>
    <cellStyle name="Procent 6 4 2 4" xfId="27041" xr:uid="{00000000-0005-0000-0000-000029680000}"/>
    <cellStyle name="Procent 6 4 2 4 2" xfId="49457" xr:uid="{00000000-0005-0000-0000-000059C10000}"/>
    <cellStyle name="Procent 6 4 2 5" xfId="27042" xr:uid="{00000000-0005-0000-0000-00002A680000}"/>
    <cellStyle name="Procent 6 4 2 5 2" xfId="49458" xr:uid="{00000000-0005-0000-0000-00005AC10000}"/>
    <cellStyle name="Procent 6 4 3" xfId="8019" xr:uid="{00000000-0005-0000-0000-00002B680000}"/>
    <cellStyle name="Procent 6 4 3 2" xfId="27043" xr:uid="{00000000-0005-0000-0000-00002C680000}"/>
    <cellStyle name="Procent 6 4 3 2 2" xfId="49459" xr:uid="{00000000-0005-0000-0000-00005BC10000}"/>
    <cellStyle name="Procent 6 4 3 3" xfId="27044" xr:uid="{00000000-0005-0000-0000-00002D680000}"/>
    <cellStyle name="Procent 6 4 3 3 2" xfId="49460" xr:uid="{00000000-0005-0000-0000-00005CC10000}"/>
    <cellStyle name="Procent 6 4 3 4" xfId="27045" xr:uid="{00000000-0005-0000-0000-00002E680000}"/>
    <cellStyle name="Procent 6 4 3 4 2" xfId="49461" xr:uid="{00000000-0005-0000-0000-00005DC10000}"/>
    <cellStyle name="Procent 6 4 4" xfId="27046" xr:uid="{00000000-0005-0000-0000-00002F680000}"/>
    <cellStyle name="Procent 6 4 4 2" xfId="49462" xr:uid="{00000000-0005-0000-0000-00005EC10000}"/>
    <cellStyle name="Procent 6 4 5" xfId="27047" xr:uid="{00000000-0005-0000-0000-000030680000}"/>
    <cellStyle name="Procent 6 4 5 2" xfId="49463" xr:uid="{00000000-0005-0000-0000-00005FC10000}"/>
    <cellStyle name="Procent 6 4 6" xfId="27048" xr:uid="{00000000-0005-0000-0000-000031680000}"/>
    <cellStyle name="Procent 6 4 6 2" xfId="49464" xr:uid="{00000000-0005-0000-0000-000060C10000}"/>
    <cellStyle name="Procent 6 5" xfId="8014" xr:uid="{00000000-0005-0000-0000-000032680000}"/>
    <cellStyle name="Procent 6 5 2" xfId="27049" xr:uid="{00000000-0005-0000-0000-000033680000}"/>
    <cellStyle name="Procent 6 5 3" xfId="27050" xr:uid="{00000000-0005-0000-0000-000034680000}"/>
    <cellStyle name="Procent 6 5 3 2" xfId="27051" xr:uid="{00000000-0005-0000-0000-000035680000}"/>
    <cellStyle name="Procent 6 5 3 2 2" xfId="49466" xr:uid="{00000000-0005-0000-0000-000062C10000}"/>
    <cellStyle name="Procent 6 5 3 3" xfId="27052" xr:uid="{00000000-0005-0000-0000-000036680000}"/>
    <cellStyle name="Procent 6 5 3 3 2" xfId="49467" xr:uid="{00000000-0005-0000-0000-000063C10000}"/>
    <cellStyle name="Procent 6 5 3 4" xfId="49465" xr:uid="{00000000-0005-0000-0000-000061C10000}"/>
    <cellStyle name="Procent 6 6" xfId="27053" xr:uid="{00000000-0005-0000-0000-000037680000}"/>
    <cellStyle name="Procent 6 6 2" xfId="27054" xr:uid="{00000000-0005-0000-0000-000038680000}"/>
    <cellStyle name="Procent 6 6 2 2" xfId="49469" xr:uid="{00000000-0005-0000-0000-000065C10000}"/>
    <cellStyle name="Procent 6 6 3" xfId="27055" xr:uid="{00000000-0005-0000-0000-000039680000}"/>
    <cellStyle name="Procent 6 6 3 2" xfId="49470" xr:uid="{00000000-0005-0000-0000-000066C10000}"/>
    <cellStyle name="Procent 6 6 4" xfId="27056" xr:uid="{00000000-0005-0000-0000-00003A680000}"/>
    <cellStyle name="Procent 6 6 4 2" xfId="49471" xr:uid="{00000000-0005-0000-0000-000067C10000}"/>
    <cellStyle name="Procent 6 6 5" xfId="49468" xr:uid="{00000000-0005-0000-0000-000064C10000}"/>
    <cellStyle name="Procent 6 7" xfId="27057" xr:uid="{00000000-0005-0000-0000-00003B680000}"/>
    <cellStyle name="Procent 6 7 2" xfId="49472" xr:uid="{00000000-0005-0000-0000-000068C10000}"/>
    <cellStyle name="Procent 6 8" xfId="27058" xr:uid="{00000000-0005-0000-0000-00003C680000}"/>
    <cellStyle name="Procent 6 8 2" xfId="49473" xr:uid="{00000000-0005-0000-0000-000069C10000}"/>
    <cellStyle name="Procent 6 9" xfId="27059" xr:uid="{00000000-0005-0000-0000-00003D680000}"/>
    <cellStyle name="Procent 6 9 2" xfId="49474" xr:uid="{00000000-0005-0000-0000-00006AC10000}"/>
    <cellStyle name="Procent 7" xfId="4657" xr:uid="{00000000-0005-0000-0000-00003E680000}"/>
    <cellStyle name="Procent 7 2" xfId="4658" xr:uid="{00000000-0005-0000-0000-00003F680000}"/>
    <cellStyle name="Procent 7 2 2" xfId="4659" xr:uid="{00000000-0005-0000-0000-000040680000}"/>
    <cellStyle name="Procent 7 2 2 2" xfId="8023" xr:uid="{00000000-0005-0000-0000-000041680000}"/>
    <cellStyle name="Procent 7 2 2 2 2" xfId="27060" xr:uid="{00000000-0005-0000-0000-000042680000}"/>
    <cellStyle name="Procent 7 2 2 2 2 2" xfId="49475" xr:uid="{00000000-0005-0000-0000-00006BC10000}"/>
    <cellStyle name="Procent 7 2 2 2 3" xfId="27061" xr:uid="{00000000-0005-0000-0000-000043680000}"/>
    <cellStyle name="Procent 7 2 2 2 3 2" xfId="49476" xr:uid="{00000000-0005-0000-0000-00006CC10000}"/>
    <cellStyle name="Procent 7 2 2 2 4" xfId="27062" xr:uid="{00000000-0005-0000-0000-000044680000}"/>
    <cellStyle name="Procent 7 2 2 2 4 2" xfId="49477" xr:uid="{00000000-0005-0000-0000-00006DC10000}"/>
    <cellStyle name="Procent 7 2 2 3" xfId="27063" xr:uid="{00000000-0005-0000-0000-000045680000}"/>
    <cellStyle name="Procent 7 2 2 3 2" xfId="49478" xr:uid="{00000000-0005-0000-0000-00006EC10000}"/>
    <cellStyle name="Procent 7 2 2 4" xfId="27064" xr:uid="{00000000-0005-0000-0000-000046680000}"/>
    <cellStyle name="Procent 7 2 2 4 2" xfId="49479" xr:uid="{00000000-0005-0000-0000-00006FC10000}"/>
    <cellStyle name="Procent 7 2 2 5" xfId="27065" xr:uid="{00000000-0005-0000-0000-000047680000}"/>
    <cellStyle name="Procent 7 2 2 5 2" xfId="49480" xr:uid="{00000000-0005-0000-0000-000070C10000}"/>
    <cellStyle name="Procent 7 2 3" xfId="8022" xr:uid="{00000000-0005-0000-0000-000048680000}"/>
    <cellStyle name="Procent 7 2 3 2" xfId="27066" xr:uid="{00000000-0005-0000-0000-000049680000}"/>
    <cellStyle name="Procent 7 2 3 2 2" xfId="49481" xr:uid="{00000000-0005-0000-0000-000071C10000}"/>
    <cellStyle name="Procent 7 2 3 3" xfId="27067" xr:uid="{00000000-0005-0000-0000-00004A680000}"/>
    <cellStyle name="Procent 7 2 3 3 2" xfId="49482" xr:uid="{00000000-0005-0000-0000-000072C10000}"/>
    <cellStyle name="Procent 7 2 3 4" xfId="27068" xr:uid="{00000000-0005-0000-0000-00004B680000}"/>
    <cellStyle name="Procent 7 2 3 4 2" xfId="49483" xr:uid="{00000000-0005-0000-0000-000073C10000}"/>
    <cellStyle name="Procent 7 2 4" xfId="27069" xr:uid="{00000000-0005-0000-0000-00004C680000}"/>
    <cellStyle name="Procent 7 2 4 2" xfId="27070" xr:uid="{00000000-0005-0000-0000-00004D680000}"/>
    <cellStyle name="Procent 7 2 4 2 2" xfId="49485" xr:uid="{00000000-0005-0000-0000-000075C10000}"/>
    <cellStyle name="Procent 7 2 4 3" xfId="27071" xr:uid="{00000000-0005-0000-0000-00004E680000}"/>
    <cellStyle name="Procent 7 2 4 3 2" xfId="49486" xr:uid="{00000000-0005-0000-0000-000076C10000}"/>
    <cellStyle name="Procent 7 2 4 4" xfId="27072" xr:uid="{00000000-0005-0000-0000-00004F680000}"/>
    <cellStyle name="Procent 7 2 4 4 2" xfId="49487" xr:uid="{00000000-0005-0000-0000-000077C10000}"/>
    <cellStyle name="Procent 7 2 4 5" xfId="49484" xr:uid="{00000000-0005-0000-0000-000074C10000}"/>
    <cellStyle name="Procent 7 2 5" xfId="27073" xr:uid="{00000000-0005-0000-0000-000050680000}"/>
    <cellStyle name="Procent 7 2 5 2" xfId="49488" xr:uid="{00000000-0005-0000-0000-000078C10000}"/>
    <cellStyle name="Procent 7 2 6" xfId="27074" xr:uid="{00000000-0005-0000-0000-000051680000}"/>
    <cellStyle name="Procent 7 2 6 2" xfId="49489" xr:uid="{00000000-0005-0000-0000-000079C10000}"/>
    <cellStyle name="Procent 7 2 7" xfId="27075" xr:uid="{00000000-0005-0000-0000-000052680000}"/>
    <cellStyle name="Procent 7 2 7 2" xfId="49490" xr:uid="{00000000-0005-0000-0000-00007AC10000}"/>
    <cellStyle name="Procent 7 3" xfId="4660" xr:uid="{00000000-0005-0000-0000-000053680000}"/>
    <cellStyle name="Procent 7 3 2" xfId="8024" xr:uid="{00000000-0005-0000-0000-000054680000}"/>
    <cellStyle name="Procent 7 3 3" xfId="27076" xr:uid="{00000000-0005-0000-0000-000055680000}"/>
    <cellStyle name="Procent 7 3 3 2" xfId="27077" xr:uid="{00000000-0005-0000-0000-000056680000}"/>
    <cellStyle name="Procent 7 3 3 2 2" xfId="49492" xr:uid="{00000000-0005-0000-0000-00007CC10000}"/>
    <cellStyle name="Procent 7 3 3 3" xfId="27078" xr:uid="{00000000-0005-0000-0000-000057680000}"/>
    <cellStyle name="Procent 7 3 3 3 2" xfId="49493" xr:uid="{00000000-0005-0000-0000-00007DC10000}"/>
    <cellStyle name="Procent 7 3 3 4" xfId="49491" xr:uid="{00000000-0005-0000-0000-00007BC10000}"/>
    <cellStyle name="Procent 7 4" xfId="8021" xr:uid="{00000000-0005-0000-0000-000058680000}"/>
    <cellStyle name="Procent 7 4 2" xfId="27079" xr:uid="{00000000-0005-0000-0000-000059680000}"/>
    <cellStyle name="Procent 7 4 2 2" xfId="49494" xr:uid="{00000000-0005-0000-0000-00007EC10000}"/>
    <cellStyle name="Procent 7 4 3" xfId="27080" xr:uid="{00000000-0005-0000-0000-00005A680000}"/>
    <cellStyle name="Procent 7 4 3 2" xfId="49495" xr:uid="{00000000-0005-0000-0000-00007FC10000}"/>
    <cellStyle name="Procent 7 4 4" xfId="27081" xr:uid="{00000000-0005-0000-0000-00005B680000}"/>
    <cellStyle name="Procent 7 4 4 2" xfId="49496" xr:uid="{00000000-0005-0000-0000-000080C10000}"/>
    <cellStyle name="Procent 7 5" xfId="27082" xr:uid="{00000000-0005-0000-0000-00005C680000}"/>
    <cellStyle name="Procent 7 5 2" xfId="49497" xr:uid="{00000000-0005-0000-0000-000081C10000}"/>
    <cellStyle name="Procent 7 6" xfId="27083" xr:uid="{00000000-0005-0000-0000-00005D680000}"/>
    <cellStyle name="Procent 7 6 2" xfId="49498" xr:uid="{00000000-0005-0000-0000-000082C10000}"/>
    <cellStyle name="Procent 7 7" xfId="27084" xr:uid="{00000000-0005-0000-0000-00005E680000}"/>
    <cellStyle name="Procent 7 7 2" xfId="49499" xr:uid="{00000000-0005-0000-0000-000083C10000}"/>
    <cellStyle name="Procent 8" xfId="4661" xr:uid="{00000000-0005-0000-0000-00005F680000}"/>
    <cellStyle name="Procent 8 2" xfId="4662" xr:uid="{00000000-0005-0000-0000-000060680000}"/>
    <cellStyle name="Procent 8 2 2" xfId="8026" xr:uid="{00000000-0005-0000-0000-000061680000}"/>
    <cellStyle name="Procent 8 3" xfId="8025" xr:uid="{00000000-0005-0000-0000-000062680000}"/>
    <cellStyle name="Procent 9" xfId="4663" xr:uid="{00000000-0005-0000-0000-000063680000}"/>
    <cellStyle name="Procent 9 2" xfId="4664" xr:uid="{00000000-0005-0000-0000-000064680000}"/>
    <cellStyle name="Procent 9 2 2" xfId="8028" xr:uid="{00000000-0005-0000-0000-000065680000}"/>
    <cellStyle name="Procent 9 2 3" xfId="27085" xr:uid="{00000000-0005-0000-0000-000066680000}"/>
    <cellStyle name="Procent 9 2 3 2" xfId="49500" xr:uid="{00000000-0005-0000-0000-000084C10000}"/>
    <cellStyle name="Procent 9 3" xfId="8027" xr:uid="{00000000-0005-0000-0000-000067680000}"/>
    <cellStyle name="Sammenkædet celle 10" xfId="4665" xr:uid="{00000000-0005-0000-0000-000068680000}"/>
    <cellStyle name="Sammenkædet celle 10 2" xfId="8029" xr:uid="{00000000-0005-0000-0000-000069680000}"/>
    <cellStyle name="Sammenkædet celle 11" xfId="4666" xr:uid="{00000000-0005-0000-0000-00006A680000}"/>
    <cellStyle name="Sammenkædet celle 11 2" xfId="8030" xr:uid="{00000000-0005-0000-0000-00006B680000}"/>
    <cellStyle name="Sammenkædet celle 12" xfId="4667" xr:uid="{00000000-0005-0000-0000-00006C680000}"/>
    <cellStyle name="Sammenkædet celle 12 2" xfId="8031" xr:uid="{00000000-0005-0000-0000-00006D680000}"/>
    <cellStyle name="Sammenkædet celle 13" xfId="4668" xr:uid="{00000000-0005-0000-0000-00006E680000}"/>
    <cellStyle name="Sammenkædet celle 13 2" xfId="8032" xr:uid="{00000000-0005-0000-0000-00006F680000}"/>
    <cellStyle name="Sammenkædet celle 14" xfId="4669" xr:uid="{00000000-0005-0000-0000-000070680000}"/>
    <cellStyle name="Sammenkædet celle 14 2" xfId="8033" xr:uid="{00000000-0005-0000-0000-000071680000}"/>
    <cellStyle name="Sammenkædet celle 2" xfId="4670" xr:uid="{00000000-0005-0000-0000-000072680000}"/>
    <cellStyle name="Sammenkædet celle 2 10" xfId="4671" xr:uid="{00000000-0005-0000-0000-000073680000}"/>
    <cellStyle name="Sammenkædet celle 2 10 2" xfId="8035" xr:uid="{00000000-0005-0000-0000-000074680000}"/>
    <cellStyle name="Sammenkædet celle 2 11" xfId="4672" xr:uid="{00000000-0005-0000-0000-000075680000}"/>
    <cellStyle name="Sammenkædet celle 2 11 2" xfId="8036" xr:uid="{00000000-0005-0000-0000-000076680000}"/>
    <cellStyle name="Sammenkædet celle 2 12" xfId="4673" xr:uid="{00000000-0005-0000-0000-000077680000}"/>
    <cellStyle name="Sammenkædet celle 2 12 2" xfId="8037" xr:uid="{00000000-0005-0000-0000-000078680000}"/>
    <cellStyle name="Sammenkædet celle 2 13" xfId="4674" xr:uid="{00000000-0005-0000-0000-000079680000}"/>
    <cellStyle name="Sammenkædet celle 2 13 2" xfId="8038" xr:uid="{00000000-0005-0000-0000-00007A680000}"/>
    <cellStyle name="Sammenkædet celle 2 14" xfId="4675" xr:uid="{00000000-0005-0000-0000-00007B680000}"/>
    <cellStyle name="Sammenkædet celle 2 14 2" xfId="8039" xr:uid="{00000000-0005-0000-0000-00007C680000}"/>
    <cellStyle name="Sammenkædet celle 2 15" xfId="4676" xr:uid="{00000000-0005-0000-0000-00007D680000}"/>
    <cellStyle name="Sammenkædet celle 2 15 2" xfId="8040" xr:uid="{00000000-0005-0000-0000-00007E680000}"/>
    <cellStyle name="Sammenkædet celle 2 16" xfId="4924" xr:uid="{00000000-0005-0000-0000-00007F680000}"/>
    <cellStyle name="Sammenkædet celle 2 17" xfId="8034" xr:uid="{00000000-0005-0000-0000-000080680000}"/>
    <cellStyle name="Sammenkædet celle 2 2" xfId="4677" xr:uid="{00000000-0005-0000-0000-000081680000}"/>
    <cellStyle name="Sammenkædet celle 2 2 2" xfId="4678" xr:uid="{00000000-0005-0000-0000-000082680000}"/>
    <cellStyle name="Sammenkædet celle 2 2 2 2" xfId="8042" xr:uid="{00000000-0005-0000-0000-000083680000}"/>
    <cellStyle name="Sammenkædet celle 2 2 3" xfId="4679" xr:uid="{00000000-0005-0000-0000-000084680000}"/>
    <cellStyle name="Sammenkædet celle 2 2 3 2" xfId="8043" xr:uid="{00000000-0005-0000-0000-000085680000}"/>
    <cellStyle name="Sammenkædet celle 2 2 4" xfId="8041" xr:uid="{00000000-0005-0000-0000-000086680000}"/>
    <cellStyle name="Sammenkædet celle 2 3" xfId="4680" xr:uid="{00000000-0005-0000-0000-000087680000}"/>
    <cellStyle name="Sammenkædet celle 2 3 2" xfId="4681" xr:uid="{00000000-0005-0000-0000-000088680000}"/>
    <cellStyle name="Sammenkædet celle 2 3 2 2" xfId="8045" xr:uid="{00000000-0005-0000-0000-000089680000}"/>
    <cellStyle name="Sammenkædet celle 2 3 3" xfId="4682" xr:uid="{00000000-0005-0000-0000-00008A680000}"/>
    <cellStyle name="Sammenkædet celle 2 3 3 2" xfId="8046" xr:uid="{00000000-0005-0000-0000-00008B680000}"/>
    <cellStyle name="Sammenkædet celle 2 3 4" xfId="8044" xr:uid="{00000000-0005-0000-0000-00008C680000}"/>
    <cellStyle name="Sammenkædet celle 2 4" xfId="4683" xr:uid="{00000000-0005-0000-0000-00008D680000}"/>
    <cellStyle name="Sammenkædet celle 2 4 2" xfId="4684" xr:uid="{00000000-0005-0000-0000-00008E680000}"/>
    <cellStyle name="Sammenkædet celle 2 4 2 2" xfId="8048" xr:uid="{00000000-0005-0000-0000-00008F680000}"/>
    <cellStyle name="Sammenkædet celle 2 4 3" xfId="4685" xr:uid="{00000000-0005-0000-0000-000090680000}"/>
    <cellStyle name="Sammenkædet celle 2 4 3 2" xfId="8049" xr:uid="{00000000-0005-0000-0000-000091680000}"/>
    <cellStyle name="Sammenkædet celle 2 4 4" xfId="8047" xr:uid="{00000000-0005-0000-0000-000092680000}"/>
    <cellStyle name="Sammenkædet celle 2 5" xfId="4686" xr:uid="{00000000-0005-0000-0000-000093680000}"/>
    <cellStyle name="Sammenkædet celle 2 5 2" xfId="4687" xr:uid="{00000000-0005-0000-0000-000094680000}"/>
    <cellStyle name="Sammenkædet celle 2 5 2 2" xfId="8051" xr:uid="{00000000-0005-0000-0000-000095680000}"/>
    <cellStyle name="Sammenkædet celle 2 5 3" xfId="8050" xr:uid="{00000000-0005-0000-0000-000096680000}"/>
    <cellStyle name="Sammenkædet celle 2 6" xfId="4688" xr:uid="{00000000-0005-0000-0000-000097680000}"/>
    <cellStyle name="Sammenkædet celle 2 6 2" xfId="8052" xr:uid="{00000000-0005-0000-0000-000098680000}"/>
    <cellStyle name="Sammenkædet celle 2 7" xfId="4689" xr:uid="{00000000-0005-0000-0000-000099680000}"/>
    <cellStyle name="Sammenkædet celle 2 7 2" xfId="8053" xr:uid="{00000000-0005-0000-0000-00009A680000}"/>
    <cellStyle name="Sammenkædet celle 2 8" xfId="4690" xr:uid="{00000000-0005-0000-0000-00009B680000}"/>
    <cellStyle name="Sammenkædet celle 2 8 2" xfId="8054" xr:uid="{00000000-0005-0000-0000-00009C680000}"/>
    <cellStyle name="Sammenkædet celle 2 9" xfId="4691" xr:uid="{00000000-0005-0000-0000-00009D680000}"/>
    <cellStyle name="Sammenkædet celle 2 9 2" xfId="8055" xr:uid="{00000000-0005-0000-0000-00009E680000}"/>
    <cellStyle name="Sammenkædet celle 3" xfId="4692" xr:uid="{00000000-0005-0000-0000-00009F680000}"/>
    <cellStyle name="Sammenkædet celle 3 2" xfId="4693" xr:uid="{00000000-0005-0000-0000-0000A0680000}"/>
    <cellStyle name="Sammenkædet celle 3 2 2" xfId="8057" xr:uid="{00000000-0005-0000-0000-0000A1680000}"/>
    <cellStyle name="Sammenkædet celle 3 3" xfId="4694" xr:uid="{00000000-0005-0000-0000-0000A2680000}"/>
    <cellStyle name="Sammenkædet celle 3 3 2" xfId="8058" xr:uid="{00000000-0005-0000-0000-0000A3680000}"/>
    <cellStyle name="Sammenkædet celle 3 4" xfId="4695" xr:uid="{00000000-0005-0000-0000-0000A4680000}"/>
    <cellStyle name="Sammenkædet celle 3 4 2" xfId="8059" xr:uid="{00000000-0005-0000-0000-0000A5680000}"/>
    <cellStyle name="Sammenkædet celle 3 5" xfId="4696" xr:uid="{00000000-0005-0000-0000-0000A6680000}"/>
    <cellStyle name="Sammenkædet celle 3 5 2" xfId="8060" xr:uid="{00000000-0005-0000-0000-0000A7680000}"/>
    <cellStyle name="Sammenkædet celle 3 6" xfId="8056" xr:uid="{00000000-0005-0000-0000-0000A8680000}"/>
    <cellStyle name="Sammenkædet celle 4" xfId="4697" xr:uid="{00000000-0005-0000-0000-0000A9680000}"/>
    <cellStyle name="Sammenkædet celle 4 2" xfId="4698" xr:uid="{00000000-0005-0000-0000-0000AA680000}"/>
    <cellStyle name="Sammenkædet celle 4 2 2" xfId="8062" xr:uid="{00000000-0005-0000-0000-0000AB680000}"/>
    <cellStyle name="Sammenkædet celle 4 3" xfId="4699" xr:uid="{00000000-0005-0000-0000-0000AC680000}"/>
    <cellStyle name="Sammenkædet celle 4 3 2" xfId="8063" xr:uid="{00000000-0005-0000-0000-0000AD680000}"/>
    <cellStyle name="Sammenkædet celle 4 4" xfId="8061" xr:uid="{00000000-0005-0000-0000-0000AE680000}"/>
    <cellStyle name="Sammenkædet celle 5" xfId="4700" xr:uid="{00000000-0005-0000-0000-0000AF680000}"/>
    <cellStyle name="Sammenkædet celle 5 2" xfId="4701" xr:uid="{00000000-0005-0000-0000-0000B0680000}"/>
    <cellStyle name="Sammenkædet celle 5 2 2" xfId="8065" xr:uid="{00000000-0005-0000-0000-0000B1680000}"/>
    <cellStyle name="Sammenkædet celle 5 3" xfId="4702" xr:uid="{00000000-0005-0000-0000-0000B2680000}"/>
    <cellStyle name="Sammenkædet celle 5 3 2" xfId="8066" xr:uid="{00000000-0005-0000-0000-0000B3680000}"/>
    <cellStyle name="Sammenkædet celle 5 4" xfId="8064" xr:uid="{00000000-0005-0000-0000-0000B4680000}"/>
    <cellStyle name="Sammenkædet celle 6" xfId="4703" xr:uid="{00000000-0005-0000-0000-0000B5680000}"/>
    <cellStyle name="Sammenkædet celle 6 2" xfId="4704" xr:uid="{00000000-0005-0000-0000-0000B6680000}"/>
    <cellStyle name="Sammenkædet celle 6 2 2" xfId="8068" xr:uid="{00000000-0005-0000-0000-0000B7680000}"/>
    <cellStyle name="Sammenkædet celle 6 3" xfId="4705" xr:uid="{00000000-0005-0000-0000-0000B8680000}"/>
    <cellStyle name="Sammenkædet celle 6 3 2" xfId="8069" xr:uid="{00000000-0005-0000-0000-0000B9680000}"/>
    <cellStyle name="Sammenkædet celle 6 4" xfId="8067" xr:uid="{00000000-0005-0000-0000-0000BA680000}"/>
    <cellStyle name="Sammenkædet celle 7" xfId="4706" xr:uid="{00000000-0005-0000-0000-0000BB680000}"/>
    <cellStyle name="Sammenkædet celle 7 2" xfId="8070" xr:uid="{00000000-0005-0000-0000-0000BC680000}"/>
    <cellStyle name="Sammenkædet celle 8" xfId="4707" xr:uid="{00000000-0005-0000-0000-0000BD680000}"/>
    <cellStyle name="Sammenkædet celle 8 2" xfId="8071" xr:uid="{00000000-0005-0000-0000-0000BE680000}"/>
    <cellStyle name="Sammenkædet celle 9" xfId="4708" xr:uid="{00000000-0005-0000-0000-0000BF680000}"/>
    <cellStyle name="Sammenkædet celle 9 2" xfId="8072" xr:uid="{00000000-0005-0000-0000-0000C0680000}"/>
    <cellStyle name="semestre" xfId="5096" xr:uid="{00000000-0005-0000-0000-0000C1680000}"/>
    <cellStyle name="Standaard 2" xfId="4709" xr:uid="{00000000-0005-0000-0000-0000C2680000}"/>
    <cellStyle name="Standaard 2 2" xfId="8073" xr:uid="{00000000-0005-0000-0000-0000C3680000}"/>
    <cellStyle name="Standaard 2 3" xfId="10057" xr:uid="{00000000-0005-0000-0000-0000C4680000}"/>
    <cellStyle name="Standaard 2 3 2" xfId="10061" xr:uid="{00000000-0005-0000-0000-0000C5680000}"/>
    <cellStyle name="Standaard 2 3 2 2" xfId="32704" xr:uid="{00000000-0005-0000-0000-000086C10000}"/>
    <cellStyle name="Standaard 2 3 3" xfId="10063" xr:uid="{00000000-0005-0000-0000-0000C6680000}"/>
    <cellStyle name="Standaard 2 3 3 2" xfId="32705" xr:uid="{00000000-0005-0000-0000-000087C10000}"/>
    <cellStyle name="Standaard 2 3 4" xfId="10064" xr:uid="{00000000-0005-0000-0000-0000C7680000}"/>
    <cellStyle name="Standaard 2 3 4 2" xfId="32706" xr:uid="{00000000-0005-0000-0000-000088C10000}"/>
    <cellStyle name="Standaard 2 3 5" xfId="10065" xr:uid="{00000000-0005-0000-0000-0000C8680000}"/>
    <cellStyle name="Standaard 2 3 5 2" xfId="32707" xr:uid="{00000000-0005-0000-0000-000089C10000}"/>
    <cellStyle name="Standaard 2 3 6" xfId="32701" xr:uid="{00000000-0005-0000-0000-000085C10000}"/>
    <cellStyle name="Standard 2" xfId="4950" xr:uid="{00000000-0005-0000-0000-0000C9680000}"/>
    <cellStyle name="Standard 2 2" xfId="27105" xr:uid="{00000000-0005-0000-0000-0000CA680000}"/>
    <cellStyle name="Standard 2 2 2" xfId="49511" xr:uid="{00000000-0005-0000-0000-00008AC10000}"/>
    <cellStyle name="Standard 3" xfId="4951" xr:uid="{00000000-0005-0000-0000-0000CB680000}"/>
    <cellStyle name="Standard 3 2" xfId="8225" xr:uid="{00000000-0005-0000-0000-0000CC680000}"/>
    <cellStyle name="Standard 3 2 2" xfId="30880" xr:uid="{00000000-0005-0000-0000-00008CC10000}"/>
    <cellStyle name="Standard 3 3" xfId="10003" xr:uid="{00000000-0005-0000-0000-0000CD680000}"/>
    <cellStyle name="Standard 3 3 2" xfId="32652" xr:uid="{00000000-0005-0000-0000-00008DC10000}"/>
    <cellStyle name="Standard 3 4" xfId="29058" xr:uid="{00000000-0005-0000-0000-00008BC10000}"/>
    <cellStyle name="Standard 4" xfId="4952" xr:uid="{00000000-0005-0000-0000-0000CE680000}"/>
    <cellStyle name="Standard 5" xfId="4953" xr:uid="{00000000-0005-0000-0000-0000CF680000}"/>
    <cellStyle name="Standard_CE-Auflistung" xfId="5068" xr:uid="{00000000-0005-0000-0000-0000D0680000}"/>
    <cellStyle name="Stil 1" xfId="5131" xr:uid="{00000000-0005-0000-0000-0000D1680000}"/>
    <cellStyle name="Style 1" xfId="5069" xr:uid="{00000000-0005-0000-0000-0000D2680000}"/>
    <cellStyle name="Tanka linija ispod" xfId="27197" xr:uid="{00000000-0005-0000-0000-000011000000}"/>
    <cellStyle name="tête chapitre" xfId="5097" xr:uid="{00000000-0005-0000-0000-0000D3680000}"/>
    <cellStyle name="Titel 10" xfId="4710" xr:uid="{00000000-0005-0000-0000-0000D4680000}"/>
    <cellStyle name="Titel 10 2" xfId="8074" xr:uid="{00000000-0005-0000-0000-0000D5680000}"/>
    <cellStyle name="Titel 11" xfId="4711" xr:uid="{00000000-0005-0000-0000-0000D6680000}"/>
    <cellStyle name="Titel 11 2" xfId="8075" xr:uid="{00000000-0005-0000-0000-0000D7680000}"/>
    <cellStyle name="Titel 12" xfId="4712" xr:uid="{00000000-0005-0000-0000-0000D8680000}"/>
    <cellStyle name="Titel 12 2" xfId="8076" xr:uid="{00000000-0005-0000-0000-0000D9680000}"/>
    <cellStyle name="Titel 13" xfId="4713" xr:uid="{00000000-0005-0000-0000-0000DA680000}"/>
    <cellStyle name="Titel 13 2" xfId="8077" xr:uid="{00000000-0005-0000-0000-0000DB680000}"/>
    <cellStyle name="Titel 14" xfId="4714" xr:uid="{00000000-0005-0000-0000-0000DC680000}"/>
    <cellStyle name="Titel 14 2" xfId="8078" xr:uid="{00000000-0005-0000-0000-0000DD680000}"/>
    <cellStyle name="Titel 2" xfId="4715" xr:uid="{00000000-0005-0000-0000-0000DE680000}"/>
    <cellStyle name="Titel 2 10" xfId="4716" xr:uid="{00000000-0005-0000-0000-0000DF680000}"/>
    <cellStyle name="Titel 2 10 2" xfId="8080" xr:uid="{00000000-0005-0000-0000-0000E0680000}"/>
    <cellStyle name="Titel 2 11" xfId="4717" xr:uid="{00000000-0005-0000-0000-0000E1680000}"/>
    <cellStyle name="Titel 2 11 2" xfId="8081" xr:uid="{00000000-0005-0000-0000-0000E2680000}"/>
    <cellStyle name="Titel 2 12" xfId="4718" xr:uid="{00000000-0005-0000-0000-0000E3680000}"/>
    <cellStyle name="Titel 2 12 2" xfId="8082" xr:uid="{00000000-0005-0000-0000-0000E4680000}"/>
    <cellStyle name="Titel 2 13" xfId="4719" xr:uid="{00000000-0005-0000-0000-0000E5680000}"/>
    <cellStyle name="Titel 2 13 2" xfId="8083" xr:uid="{00000000-0005-0000-0000-0000E6680000}"/>
    <cellStyle name="Titel 2 14" xfId="4925" xr:uid="{00000000-0005-0000-0000-0000E7680000}"/>
    <cellStyle name="Titel 2 15" xfId="8079" xr:uid="{00000000-0005-0000-0000-0000E8680000}"/>
    <cellStyle name="Titel 2 2" xfId="4720" xr:uid="{00000000-0005-0000-0000-0000E9680000}"/>
    <cellStyle name="Titel 2 2 2" xfId="4721" xr:uid="{00000000-0005-0000-0000-0000EA680000}"/>
    <cellStyle name="Titel 2 2 2 2" xfId="8085" xr:uid="{00000000-0005-0000-0000-0000EB680000}"/>
    <cellStyle name="Titel 2 2 3" xfId="4722" xr:uid="{00000000-0005-0000-0000-0000EC680000}"/>
    <cellStyle name="Titel 2 2 3 2" xfId="8086" xr:uid="{00000000-0005-0000-0000-0000ED680000}"/>
    <cellStyle name="Titel 2 2 4" xfId="8084" xr:uid="{00000000-0005-0000-0000-0000EE680000}"/>
    <cellStyle name="Titel 2 3" xfId="4723" xr:uid="{00000000-0005-0000-0000-0000EF680000}"/>
    <cellStyle name="Titel 2 3 2" xfId="4724" xr:uid="{00000000-0005-0000-0000-0000F0680000}"/>
    <cellStyle name="Titel 2 3 2 2" xfId="8088" xr:uid="{00000000-0005-0000-0000-0000F1680000}"/>
    <cellStyle name="Titel 2 3 3" xfId="4725" xr:uid="{00000000-0005-0000-0000-0000F2680000}"/>
    <cellStyle name="Titel 2 3 3 2" xfId="8089" xr:uid="{00000000-0005-0000-0000-0000F3680000}"/>
    <cellStyle name="Titel 2 3 4" xfId="8087" xr:uid="{00000000-0005-0000-0000-0000F4680000}"/>
    <cellStyle name="Titel 2 4" xfId="4726" xr:uid="{00000000-0005-0000-0000-0000F5680000}"/>
    <cellStyle name="Titel 2 4 2" xfId="4727" xr:uid="{00000000-0005-0000-0000-0000F6680000}"/>
    <cellStyle name="Titel 2 4 2 2" xfId="8091" xr:uid="{00000000-0005-0000-0000-0000F7680000}"/>
    <cellStyle name="Titel 2 4 3" xfId="4728" xr:uid="{00000000-0005-0000-0000-0000F8680000}"/>
    <cellStyle name="Titel 2 4 3 2" xfId="8092" xr:uid="{00000000-0005-0000-0000-0000F9680000}"/>
    <cellStyle name="Titel 2 4 4" xfId="8090" xr:uid="{00000000-0005-0000-0000-0000FA680000}"/>
    <cellStyle name="Titel 2 5" xfId="4729" xr:uid="{00000000-0005-0000-0000-0000FB680000}"/>
    <cellStyle name="Titel 2 5 2" xfId="4730" xr:uid="{00000000-0005-0000-0000-0000FC680000}"/>
    <cellStyle name="Titel 2 5 2 2" xfId="8094" xr:uid="{00000000-0005-0000-0000-0000FD680000}"/>
    <cellStyle name="Titel 2 5 3" xfId="4731" xr:uid="{00000000-0005-0000-0000-0000FE680000}"/>
    <cellStyle name="Titel 2 5 3 2" xfId="8095" xr:uid="{00000000-0005-0000-0000-0000FF680000}"/>
    <cellStyle name="Titel 2 5 4" xfId="8093" xr:uid="{00000000-0005-0000-0000-000000690000}"/>
    <cellStyle name="Titel 2 6" xfId="4732" xr:uid="{00000000-0005-0000-0000-000001690000}"/>
    <cellStyle name="Titel 2 6 2" xfId="8096" xr:uid="{00000000-0005-0000-0000-000002690000}"/>
    <cellStyle name="Titel 2 7" xfId="4733" xr:uid="{00000000-0005-0000-0000-000003690000}"/>
    <cellStyle name="Titel 2 7 2" xfId="8097" xr:uid="{00000000-0005-0000-0000-000004690000}"/>
    <cellStyle name="Titel 2 8" xfId="4734" xr:uid="{00000000-0005-0000-0000-000005690000}"/>
    <cellStyle name="Titel 2 8 2" xfId="8098" xr:uid="{00000000-0005-0000-0000-000006690000}"/>
    <cellStyle name="Titel 2 9" xfId="4735" xr:uid="{00000000-0005-0000-0000-000007690000}"/>
    <cellStyle name="Titel 2 9 2" xfId="8099" xr:uid="{00000000-0005-0000-0000-000008690000}"/>
    <cellStyle name="Titel 3" xfId="4736" xr:uid="{00000000-0005-0000-0000-000009690000}"/>
    <cellStyle name="Titel 3 2" xfId="4737" xr:uid="{00000000-0005-0000-0000-00000A690000}"/>
    <cellStyle name="Titel 3 2 2" xfId="8101" xr:uid="{00000000-0005-0000-0000-00000B690000}"/>
    <cellStyle name="Titel 3 3" xfId="4738" xr:uid="{00000000-0005-0000-0000-00000C690000}"/>
    <cellStyle name="Titel 3 3 2" xfId="8102" xr:uid="{00000000-0005-0000-0000-00000D690000}"/>
    <cellStyle name="Titel 3 4" xfId="4739" xr:uid="{00000000-0005-0000-0000-00000E690000}"/>
    <cellStyle name="Titel 3 4 2" xfId="8103" xr:uid="{00000000-0005-0000-0000-00000F690000}"/>
    <cellStyle name="Titel 3 5" xfId="4740" xr:uid="{00000000-0005-0000-0000-000010690000}"/>
    <cellStyle name="Titel 3 5 2" xfId="8104" xr:uid="{00000000-0005-0000-0000-000011690000}"/>
    <cellStyle name="Titel 3 6" xfId="8100" xr:uid="{00000000-0005-0000-0000-000012690000}"/>
    <cellStyle name="Titel 4" xfId="4741" xr:uid="{00000000-0005-0000-0000-000013690000}"/>
    <cellStyle name="Titel 4 2" xfId="4742" xr:uid="{00000000-0005-0000-0000-000014690000}"/>
    <cellStyle name="Titel 4 2 2" xfId="8106" xr:uid="{00000000-0005-0000-0000-000015690000}"/>
    <cellStyle name="Titel 4 3" xfId="4743" xr:uid="{00000000-0005-0000-0000-000016690000}"/>
    <cellStyle name="Titel 4 3 2" xfId="8107" xr:uid="{00000000-0005-0000-0000-000017690000}"/>
    <cellStyle name="Titel 4 4" xfId="8105" xr:uid="{00000000-0005-0000-0000-000018690000}"/>
    <cellStyle name="Titel 5" xfId="4744" xr:uid="{00000000-0005-0000-0000-000019690000}"/>
    <cellStyle name="Titel 5 2" xfId="4745" xr:uid="{00000000-0005-0000-0000-00001A690000}"/>
    <cellStyle name="Titel 5 2 2" xfId="8109" xr:uid="{00000000-0005-0000-0000-00001B690000}"/>
    <cellStyle name="Titel 5 3" xfId="4746" xr:uid="{00000000-0005-0000-0000-00001C690000}"/>
    <cellStyle name="Titel 5 3 2" xfId="8110" xr:uid="{00000000-0005-0000-0000-00001D690000}"/>
    <cellStyle name="Titel 5 4" xfId="8108" xr:uid="{00000000-0005-0000-0000-00001E690000}"/>
    <cellStyle name="Titel 6" xfId="4747" xr:uid="{00000000-0005-0000-0000-00001F690000}"/>
    <cellStyle name="Titel 6 2" xfId="4748" xr:uid="{00000000-0005-0000-0000-000020690000}"/>
    <cellStyle name="Titel 6 2 2" xfId="8112" xr:uid="{00000000-0005-0000-0000-000021690000}"/>
    <cellStyle name="Titel 6 3" xfId="4749" xr:uid="{00000000-0005-0000-0000-000022690000}"/>
    <cellStyle name="Titel 6 3 2" xfId="8113" xr:uid="{00000000-0005-0000-0000-000023690000}"/>
    <cellStyle name="Titel 6 4" xfId="8111" xr:uid="{00000000-0005-0000-0000-000024690000}"/>
    <cellStyle name="Titel 7" xfId="4750" xr:uid="{00000000-0005-0000-0000-000025690000}"/>
    <cellStyle name="Titel 7 2" xfId="8114" xr:uid="{00000000-0005-0000-0000-000026690000}"/>
    <cellStyle name="Titel 8" xfId="4751" xr:uid="{00000000-0005-0000-0000-000027690000}"/>
    <cellStyle name="Titel 8 2" xfId="8115" xr:uid="{00000000-0005-0000-0000-000028690000}"/>
    <cellStyle name="Titel 9" xfId="4752" xr:uid="{00000000-0005-0000-0000-000029690000}"/>
    <cellStyle name="Titel 9 2" xfId="8116" xr:uid="{00000000-0005-0000-0000-00002A690000}"/>
    <cellStyle name="Title" xfId="4753" builtinId="15" customBuiltin="1"/>
    <cellStyle name="Title 2" xfId="4754" xr:uid="{00000000-0005-0000-0000-00002C690000}"/>
    <cellStyle name="Title 2 2" xfId="4755" xr:uid="{00000000-0005-0000-0000-00002D690000}"/>
    <cellStyle name="Title 2 2 2" xfId="8119" xr:uid="{00000000-0005-0000-0000-00002E690000}"/>
    <cellStyle name="Title 2 3" xfId="5026" xr:uid="{00000000-0005-0000-0000-00002F690000}"/>
    <cellStyle name="Title 2 4" xfId="8118" xr:uid="{00000000-0005-0000-0000-000030690000}"/>
    <cellStyle name="Title 3" xfId="4756" xr:uid="{00000000-0005-0000-0000-000031690000}"/>
    <cellStyle name="Title 3 2" xfId="5027" xr:uid="{00000000-0005-0000-0000-000032690000}"/>
    <cellStyle name="Title 3 3" xfId="8120" xr:uid="{00000000-0005-0000-0000-000033690000}"/>
    <cellStyle name="Title 4" xfId="8117" xr:uid="{00000000-0005-0000-0000-000034690000}"/>
    <cellStyle name="Title 5" xfId="27107" xr:uid="{00000000-0005-0000-0000-000035690000}"/>
    <cellStyle name="Title 6" xfId="27145" xr:uid="{00000000-0005-0000-0000-00003A6A0000}"/>
    <cellStyle name="Title 7" xfId="29040" xr:uid="{00000000-0005-0000-0000-00008EC10000}"/>
    <cellStyle name="titre" xfId="5098" xr:uid="{00000000-0005-0000-0000-000036690000}"/>
    <cellStyle name="Total" xfId="4757" builtinId="25" customBuiltin="1"/>
    <cellStyle name="Total 10" xfId="4758" xr:uid="{00000000-0005-0000-0000-000038690000}"/>
    <cellStyle name="Total 10 2" xfId="8122" xr:uid="{00000000-0005-0000-0000-000039690000}"/>
    <cellStyle name="Total 11" xfId="4759" xr:uid="{00000000-0005-0000-0000-00003A690000}"/>
    <cellStyle name="Total 11 2" xfId="8123" xr:uid="{00000000-0005-0000-0000-00003B690000}"/>
    <cellStyle name="Total 12" xfId="4760" xr:uid="{00000000-0005-0000-0000-00003C690000}"/>
    <cellStyle name="Total 12 2" xfId="8124" xr:uid="{00000000-0005-0000-0000-00003D690000}"/>
    <cellStyle name="Total 13" xfId="4761" xr:uid="{00000000-0005-0000-0000-00003E690000}"/>
    <cellStyle name="Total 13 2" xfId="8125" xr:uid="{00000000-0005-0000-0000-00003F690000}"/>
    <cellStyle name="Total 14" xfId="4762" xr:uid="{00000000-0005-0000-0000-000040690000}"/>
    <cellStyle name="Total 14 2" xfId="8126" xr:uid="{00000000-0005-0000-0000-000041690000}"/>
    <cellStyle name="Total 15" xfId="4763" xr:uid="{00000000-0005-0000-0000-000042690000}"/>
    <cellStyle name="Total 15 2" xfId="8127" xr:uid="{00000000-0005-0000-0000-000043690000}"/>
    <cellStyle name="Total 16" xfId="8121" xr:uid="{00000000-0005-0000-0000-000044690000}"/>
    <cellStyle name="Total 17" xfId="27119" xr:uid="{00000000-0005-0000-0000-000045690000}"/>
    <cellStyle name="Total 18" xfId="29041" xr:uid="{00000000-0005-0000-0000-00008FC10000}"/>
    <cellStyle name="Total 2" xfId="4764" xr:uid="{00000000-0005-0000-0000-000046690000}"/>
    <cellStyle name="Total 2 10" xfId="4765" xr:uid="{00000000-0005-0000-0000-000047690000}"/>
    <cellStyle name="Total 2 10 2" xfId="8129" xr:uid="{00000000-0005-0000-0000-000048690000}"/>
    <cellStyle name="Total 2 11" xfId="4766" xr:uid="{00000000-0005-0000-0000-000049690000}"/>
    <cellStyle name="Total 2 11 2" xfId="8130" xr:uid="{00000000-0005-0000-0000-00004A690000}"/>
    <cellStyle name="Total 2 12" xfId="4767" xr:uid="{00000000-0005-0000-0000-00004B690000}"/>
    <cellStyle name="Total 2 12 2" xfId="8131" xr:uid="{00000000-0005-0000-0000-00004C690000}"/>
    <cellStyle name="Total 2 13" xfId="4768" xr:uid="{00000000-0005-0000-0000-00004D690000}"/>
    <cellStyle name="Total 2 13 2" xfId="8132" xr:uid="{00000000-0005-0000-0000-00004E690000}"/>
    <cellStyle name="Total 2 14" xfId="4769" xr:uid="{00000000-0005-0000-0000-00004F690000}"/>
    <cellStyle name="Total 2 14 2" xfId="8133" xr:uid="{00000000-0005-0000-0000-000050690000}"/>
    <cellStyle name="Total 2 15" xfId="4770" xr:uid="{00000000-0005-0000-0000-000051690000}"/>
    <cellStyle name="Total 2 15 2" xfId="8134" xr:uid="{00000000-0005-0000-0000-000052690000}"/>
    <cellStyle name="Total 2 16" xfId="4926" xr:uid="{00000000-0005-0000-0000-000053690000}"/>
    <cellStyle name="Total 2 17" xfId="8128" xr:uid="{00000000-0005-0000-0000-000054690000}"/>
    <cellStyle name="Total 2 18" xfId="27189" xr:uid="{00000000-0005-0000-0000-000036000000}"/>
    <cellStyle name="Total 2 2" xfId="4771" xr:uid="{00000000-0005-0000-0000-000055690000}"/>
    <cellStyle name="Total 2 2 2" xfId="4772" xr:uid="{00000000-0005-0000-0000-000056690000}"/>
    <cellStyle name="Total 2 2 2 2" xfId="8136" xr:uid="{00000000-0005-0000-0000-000057690000}"/>
    <cellStyle name="Total 2 2 3" xfId="4773" xr:uid="{00000000-0005-0000-0000-000058690000}"/>
    <cellStyle name="Total 2 2 3 2" xfId="8137" xr:uid="{00000000-0005-0000-0000-000059690000}"/>
    <cellStyle name="Total 2 2 4" xfId="8135" xr:uid="{00000000-0005-0000-0000-00005A690000}"/>
    <cellStyle name="Total 2 3" xfId="4774" xr:uid="{00000000-0005-0000-0000-00005B690000}"/>
    <cellStyle name="Total 2 3 2" xfId="4775" xr:uid="{00000000-0005-0000-0000-00005C690000}"/>
    <cellStyle name="Total 2 3 2 2" xfId="8139" xr:uid="{00000000-0005-0000-0000-00005D690000}"/>
    <cellStyle name="Total 2 3 3" xfId="4776" xr:uid="{00000000-0005-0000-0000-00005E690000}"/>
    <cellStyle name="Total 2 3 3 2" xfId="8140" xr:uid="{00000000-0005-0000-0000-00005F690000}"/>
    <cellStyle name="Total 2 3 4" xfId="8138" xr:uid="{00000000-0005-0000-0000-000060690000}"/>
    <cellStyle name="Total 2 4" xfId="4777" xr:uid="{00000000-0005-0000-0000-000061690000}"/>
    <cellStyle name="Total 2 4 2" xfId="4778" xr:uid="{00000000-0005-0000-0000-000062690000}"/>
    <cellStyle name="Total 2 4 2 2" xfId="8142" xr:uid="{00000000-0005-0000-0000-000063690000}"/>
    <cellStyle name="Total 2 4 3" xfId="4779" xr:uid="{00000000-0005-0000-0000-000064690000}"/>
    <cellStyle name="Total 2 4 3 2" xfId="8143" xr:uid="{00000000-0005-0000-0000-000065690000}"/>
    <cellStyle name="Total 2 4 4" xfId="8141" xr:uid="{00000000-0005-0000-0000-000066690000}"/>
    <cellStyle name="Total 2 5" xfId="4780" xr:uid="{00000000-0005-0000-0000-000067690000}"/>
    <cellStyle name="Total 2 5 2" xfId="4781" xr:uid="{00000000-0005-0000-0000-000068690000}"/>
    <cellStyle name="Total 2 5 2 2" xfId="8145" xr:uid="{00000000-0005-0000-0000-000069690000}"/>
    <cellStyle name="Total 2 5 3" xfId="4782" xr:uid="{00000000-0005-0000-0000-00006A690000}"/>
    <cellStyle name="Total 2 5 3 2" xfId="8146" xr:uid="{00000000-0005-0000-0000-00006B690000}"/>
    <cellStyle name="Total 2 5 4" xfId="8144" xr:uid="{00000000-0005-0000-0000-00006C690000}"/>
    <cellStyle name="Total 2 6" xfId="4783" xr:uid="{00000000-0005-0000-0000-00006D690000}"/>
    <cellStyle name="Total 2 6 2" xfId="8147" xr:uid="{00000000-0005-0000-0000-00006E690000}"/>
    <cellStyle name="Total 2 7" xfId="4784" xr:uid="{00000000-0005-0000-0000-00006F690000}"/>
    <cellStyle name="Total 2 7 2" xfId="8148" xr:uid="{00000000-0005-0000-0000-000070690000}"/>
    <cellStyle name="Total 2 8" xfId="4785" xr:uid="{00000000-0005-0000-0000-000071690000}"/>
    <cellStyle name="Total 2 8 2" xfId="8149" xr:uid="{00000000-0005-0000-0000-000072690000}"/>
    <cellStyle name="Total 2 9" xfId="4786" xr:uid="{00000000-0005-0000-0000-000073690000}"/>
    <cellStyle name="Total 2 9 2" xfId="8150" xr:uid="{00000000-0005-0000-0000-000074690000}"/>
    <cellStyle name="Total 3" xfId="4787" xr:uid="{00000000-0005-0000-0000-000075690000}"/>
    <cellStyle name="Total 3 2" xfId="4788" xr:uid="{00000000-0005-0000-0000-000076690000}"/>
    <cellStyle name="Total 3 2 2" xfId="8152" xr:uid="{00000000-0005-0000-0000-000077690000}"/>
    <cellStyle name="Total 3 3" xfId="4789" xr:uid="{00000000-0005-0000-0000-000078690000}"/>
    <cellStyle name="Total 3 3 2" xfId="8153" xr:uid="{00000000-0005-0000-0000-000079690000}"/>
    <cellStyle name="Total 3 4" xfId="4790" xr:uid="{00000000-0005-0000-0000-00007A690000}"/>
    <cellStyle name="Total 3 4 2" xfId="8154" xr:uid="{00000000-0005-0000-0000-00007B690000}"/>
    <cellStyle name="Total 3 5" xfId="4791" xr:uid="{00000000-0005-0000-0000-00007C690000}"/>
    <cellStyle name="Total 3 5 2" xfId="8155" xr:uid="{00000000-0005-0000-0000-00007D690000}"/>
    <cellStyle name="Total 3 6" xfId="5028" xr:uid="{00000000-0005-0000-0000-00007E690000}"/>
    <cellStyle name="Total 3 7" xfId="8151" xr:uid="{00000000-0005-0000-0000-00007F690000}"/>
    <cellStyle name="Total 4" xfId="4792" xr:uid="{00000000-0005-0000-0000-000080690000}"/>
    <cellStyle name="Total 4 2" xfId="4793" xr:uid="{00000000-0005-0000-0000-000081690000}"/>
    <cellStyle name="Total 4 2 2" xfId="8157" xr:uid="{00000000-0005-0000-0000-000082690000}"/>
    <cellStyle name="Total 4 3" xfId="4794" xr:uid="{00000000-0005-0000-0000-000083690000}"/>
    <cellStyle name="Total 4 3 2" xfId="8158" xr:uid="{00000000-0005-0000-0000-000084690000}"/>
    <cellStyle name="Total 4 4" xfId="8156" xr:uid="{00000000-0005-0000-0000-000085690000}"/>
    <cellStyle name="Total 5" xfId="4795" xr:uid="{00000000-0005-0000-0000-000086690000}"/>
    <cellStyle name="Total 5 2" xfId="4796" xr:uid="{00000000-0005-0000-0000-000087690000}"/>
    <cellStyle name="Total 5 2 2" xfId="8160" xr:uid="{00000000-0005-0000-0000-000088690000}"/>
    <cellStyle name="Total 5 3" xfId="4797" xr:uid="{00000000-0005-0000-0000-000089690000}"/>
    <cellStyle name="Total 5 3 2" xfId="8161" xr:uid="{00000000-0005-0000-0000-00008A690000}"/>
    <cellStyle name="Total 5 4" xfId="8159" xr:uid="{00000000-0005-0000-0000-00008B690000}"/>
    <cellStyle name="Total 6" xfId="4798" xr:uid="{00000000-0005-0000-0000-00008C690000}"/>
    <cellStyle name="Total 6 2" xfId="4799" xr:uid="{00000000-0005-0000-0000-00008D690000}"/>
    <cellStyle name="Total 6 2 2" xfId="8163" xr:uid="{00000000-0005-0000-0000-00008E690000}"/>
    <cellStyle name="Total 6 3" xfId="4800" xr:uid="{00000000-0005-0000-0000-00008F690000}"/>
    <cellStyle name="Total 6 3 2" xfId="8164" xr:uid="{00000000-0005-0000-0000-000090690000}"/>
    <cellStyle name="Total 6 4" xfId="8162" xr:uid="{00000000-0005-0000-0000-000091690000}"/>
    <cellStyle name="Total 7" xfId="4801" xr:uid="{00000000-0005-0000-0000-000092690000}"/>
    <cellStyle name="Total 7 2" xfId="4802" xr:uid="{00000000-0005-0000-0000-000093690000}"/>
    <cellStyle name="Total 7 2 2" xfId="8166" xr:uid="{00000000-0005-0000-0000-000094690000}"/>
    <cellStyle name="Total 7 3" xfId="4803" xr:uid="{00000000-0005-0000-0000-000095690000}"/>
    <cellStyle name="Total 7 3 2" xfId="8167" xr:uid="{00000000-0005-0000-0000-000096690000}"/>
    <cellStyle name="Total 7 4" xfId="8165" xr:uid="{00000000-0005-0000-0000-000097690000}"/>
    <cellStyle name="Total 8" xfId="4804" xr:uid="{00000000-0005-0000-0000-000098690000}"/>
    <cellStyle name="Total 8 2" xfId="8168" xr:uid="{00000000-0005-0000-0000-000099690000}"/>
    <cellStyle name="Total 9" xfId="4805" xr:uid="{00000000-0005-0000-0000-00009A690000}"/>
    <cellStyle name="Total 9 2" xfId="8169" xr:uid="{00000000-0005-0000-0000-00009B690000}"/>
    <cellStyle name="Tusental (0)_Investor report.xls Diagram 1" xfId="5070" xr:uid="{00000000-0005-0000-0000-00009C690000}"/>
    <cellStyle name="Tusental_Investor report.xls Diagram 1" xfId="5071" xr:uid="{00000000-0005-0000-0000-00009D690000}"/>
    <cellStyle name="Ugyldig 10" xfId="4806" xr:uid="{00000000-0005-0000-0000-00009E690000}"/>
    <cellStyle name="Ugyldig 10 2" xfId="8170" xr:uid="{00000000-0005-0000-0000-00009F690000}"/>
    <cellStyle name="Ugyldig 11" xfId="4807" xr:uid="{00000000-0005-0000-0000-0000A0690000}"/>
    <cellStyle name="Ugyldig 11 2" xfId="8171" xr:uid="{00000000-0005-0000-0000-0000A1690000}"/>
    <cellStyle name="Ugyldig 12" xfId="4808" xr:uid="{00000000-0005-0000-0000-0000A2690000}"/>
    <cellStyle name="Ugyldig 12 2" xfId="8172" xr:uid="{00000000-0005-0000-0000-0000A3690000}"/>
    <cellStyle name="Ugyldig 13" xfId="4809" xr:uid="{00000000-0005-0000-0000-0000A4690000}"/>
    <cellStyle name="Ugyldig 13 2" xfId="8173" xr:uid="{00000000-0005-0000-0000-0000A5690000}"/>
    <cellStyle name="Ugyldig 14" xfId="4810" xr:uid="{00000000-0005-0000-0000-0000A6690000}"/>
    <cellStyle name="Ugyldig 14 2" xfId="8174" xr:uid="{00000000-0005-0000-0000-0000A7690000}"/>
    <cellStyle name="Ugyldig 2" xfId="4811" xr:uid="{00000000-0005-0000-0000-0000A8690000}"/>
    <cellStyle name="Ugyldig 2 10" xfId="4812" xr:uid="{00000000-0005-0000-0000-0000A9690000}"/>
    <cellStyle name="Ugyldig 2 10 2" xfId="8176" xr:uid="{00000000-0005-0000-0000-0000AA690000}"/>
    <cellStyle name="Ugyldig 2 11" xfId="4813" xr:uid="{00000000-0005-0000-0000-0000AB690000}"/>
    <cellStyle name="Ugyldig 2 11 2" xfId="8177" xr:uid="{00000000-0005-0000-0000-0000AC690000}"/>
    <cellStyle name="Ugyldig 2 12" xfId="4814" xr:uid="{00000000-0005-0000-0000-0000AD690000}"/>
    <cellStyle name="Ugyldig 2 12 2" xfId="8178" xr:uid="{00000000-0005-0000-0000-0000AE690000}"/>
    <cellStyle name="Ugyldig 2 13" xfId="4815" xr:uid="{00000000-0005-0000-0000-0000AF690000}"/>
    <cellStyle name="Ugyldig 2 13 2" xfId="8179" xr:uid="{00000000-0005-0000-0000-0000B0690000}"/>
    <cellStyle name="Ugyldig 2 14" xfId="4816" xr:uid="{00000000-0005-0000-0000-0000B1690000}"/>
    <cellStyle name="Ugyldig 2 14 2" xfId="8180" xr:uid="{00000000-0005-0000-0000-0000B2690000}"/>
    <cellStyle name="Ugyldig 2 15" xfId="4817" xr:uid="{00000000-0005-0000-0000-0000B3690000}"/>
    <cellStyle name="Ugyldig 2 15 2" xfId="8181" xr:uid="{00000000-0005-0000-0000-0000B4690000}"/>
    <cellStyle name="Ugyldig 2 16" xfId="4927" xr:uid="{00000000-0005-0000-0000-0000B5690000}"/>
    <cellStyle name="Ugyldig 2 17" xfId="8175" xr:uid="{00000000-0005-0000-0000-0000B6690000}"/>
    <cellStyle name="Ugyldig 2 2" xfId="4818" xr:uid="{00000000-0005-0000-0000-0000B7690000}"/>
    <cellStyle name="Ugyldig 2 2 2" xfId="4819" xr:uid="{00000000-0005-0000-0000-0000B8690000}"/>
    <cellStyle name="Ugyldig 2 2 2 2" xfId="8183" xr:uid="{00000000-0005-0000-0000-0000B9690000}"/>
    <cellStyle name="Ugyldig 2 2 3" xfId="4820" xr:uid="{00000000-0005-0000-0000-0000BA690000}"/>
    <cellStyle name="Ugyldig 2 2 3 2" xfId="8184" xr:uid="{00000000-0005-0000-0000-0000BB690000}"/>
    <cellStyle name="Ugyldig 2 2 4" xfId="8182" xr:uid="{00000000-0005-0000-0000-0000BC690000}"/>
    <cellStyle name="Ugyldig 2 3" xfId="4821" xr:uid="{00000000-0005-0000-0000-0000BD690000}"/>
    <cellStyle name="Ugyldig 2 3 2" xfId="4822" xr:uid="{00000000-0005-0000-0000-0000BE690000}"/>
    <cellStyle name="Ugyldig 2 3 2 2" xfId="8186" xr:uid="{00000000-0005-0000-0000-0000BF690000}"/>
    <cellStyle name="Ugyldig 2 3 3" xfId="4823" xr:uid="{00000000-0005-0000-0000-0000C0690000}"/>
    <cellStyle name="Ugyldig 2 3 3 2" xfId="8187" xr:uid="{00000000-0005-0000-0000-0000C1690000}"/>
    <cellStyle name="Ugyldig 2 3 4" xfId="8185" xr:uid="{00000000-0005-0000-0000-0000C2690000}"/>
    <cellStyle name="Ugyldig 2 4" xfId="4824" xr:uid="{00000000-0005-0000-0000-0000C3690000}"/>
    <cellStyle name="Ugyldig 2 4 2" xfId="4825" xr:uid="{00000000-0005-0000-0000-0000C4690000}"/>
    <cellStyle name="Ugyldig 2 4 2 2" xfId="8189" xr:uid="{00000000-0005-0000-0000-0000C5690000}"/>
    <cellStyle name="Ugyldig 2 4 3" xfId="4826" xr:uid="{00000000-0005-0000-0000-0000C6690000}"/>
    <cellStyle name="Ugyldig 2 4 3 2" xfId="8190" xr:uid="{00000000-0005-0000-0000-0000C7690000}"/>
    <cellStyle name="Ugyldig 2 4 4" xfId="8188" xr:uid="{00000000-0005-0000-0000-0000C8690000}"/>
    <cellStyle name="Ugyldig 2 5" xfId="4827" xr:uid="{00000000-0005-0000-0000-0000C9690000}"/>
    <cellStyle name="Ugyldig 2 5 2" xfId="4828" xr:uid="{00000000-0005-0000-0000-0000CA690000}"/>
    <cellStyle name="Ugyldig 2 5 2 2" xfId="8192" xr:uid="{00000000-0005-0000-0000-0000CB690000}"/>
    <cellStyle name="Ugyldig 2 5 3" xfId="8191" xr:uid="{00000000-0005-0000-0000-0000CC690000}"/>
    <cellStyle name="Ugyldig 2 6" xfId="4829" xr:uid="{00000000-0005-0000-0000-0000CD690000}"/>
    <cellStyle name="Ugyldig 2 6 2" xfId="8193" xr:uid="{00000000-0005-0000-0000-0000CE690000}"/>
    <cellStyle name="Ugyldig 2 7" xfId="4830" xr:uid="{00000000-0005-0000-0000-0000CF690000}"/>
    <cellStyle name="Ugyldig 2 7 2" xfId="8194" xr:uid="{00000000-0005-0000-0000-0000D0690000}"/>
    <cellStyle name="Ugyldig 2 8" xfId="4831" xr:uid="{00000000-0005-0000-0000-0000D1690000}"/>
    <cellStyle name="Ugyldig 2 8 2" xfId="8195" xr:uid="{00000000-0005-0000-0000-0000D2690000}"/>
    <cellStyle name="Ugyldig 2 9" xfId="4832" xr:uid="{00000000-0005-0000-0000-0000D3690000}"/>
    <cellStyle name="Ugyldig 2 9 2" xfId="8196" xr:uid="{00000000-0005-0000-0000-0000D4690000}"/>
    <cellStyle name="Ugyldig 3" xfId="4833" xr:uid="{00000000-0005-0000-0000-0000D5690000}"/>
    <cellStyle name="Ugyldig 3 2" xfId="4834" xr:uid="{00000000-0005-0000-0000-0000D6690000}"/>
    <cellStyle name="Ugyldig 3 2 2" xfId="8198" xr:uid="{00000000-0005-0000-0000-0000D7690000}"/>
    <cellStyle name="Ugyldig 3 3" xfId="4835" xr:uid="{00000000-0005-0000-0000-0000D8690000}"/>
    <cellStyle name="Ugyldig 3 3 2" xfId="8199" xr:uid="{00000000-0005-0000-0000-0000D9690000}"/>
    <cellStyle name="Ugyldig 3 4" xfId="4836" xr:uid="{00000000-0005-0000-0000-0000DA690000}"/>
    <cellStyle name="Ugyldig 3 4 2" xfId="8200" xr:uid="{00000000-0005-0000-0000-0000DB690000}"/>
    <cellStyle name="Ugyldig 3 5" xfId="4837" xr:uid="{00000000-0005-0000-0000-0000DC690000}"/>
    <cellStyle name="Ugyldig 3 5 2" xfId="8201" xr:uid="{00000000-0005-0000-0000-0000DD690000}"/>
    <cellStyle name="Ugyldig 3 6" xfId="8197" xr:uid="{00000000-0005-0000-0000-0000DE690000}"/>
    <cellStyle name="Ugyldig 4" xfId="4838" xr:uid="{00000000-0005-0000-0000-0000DF690000}"/>
    <cellStyle name="Ugyldig 4 2" xfId="4839" xr:uid="{00000000-0005-0000-0000-0000E0690000}"/>
    <cellStyle name="Ugyldig 4 2 2" xfId="8203" xr:uid="{00000000-0005-0000-0000-0000E1690000}"/>
    <cellStyle name="Ugyldig 4 3" xfId="4840" xr:uid="{00000000-0005-0000-0000-0000E2690000}"/>
    <cellStyle name="Ugyldig 4 3 2" xfId="8204" xr:uid="{00000000-0005-0000-0000-0000E3690000}"/>
    <cellStyle name="Ugyldig 4 4" xfId="8202" xr:uid="{00000000-0005-0000-0000-0000E4690000}"/>
    <cellStyle name="Ugyldig 5" xfId="4841" xr:uid="{00000000-0005-0000-0000-0000E5690000}"/>
    <cellStyle name="Ugyldig 5 2" xfId="4842" xr:uid="{00000000-0005-0000-0000-0000E6690000}"/>
    <cellStyle name="Ugyldig 5 2 2" xfId="8206" xr:uid="{00000000-0005-0000-0000-0000E7690000}"/>
    <cellStyle name="Ugyldig 5 3" xfId="4843" xr:uid="{00000000-0005-0000-0000-0000E8690000}"/>
    <cellStyle name="Ugyldig 5 3 2" xfId="8207" xr:uid="{00000000-0005-0000-0000-0000E9690000}"/>
    <cellStyle name="Ugyldig 5 4" xfId="8205" xr:uid="{00000000-0005-0000-0000-0000EA690000}"/>
    <cellStyle name="Ugyldig 6" xfId="4844" xr:uid="{00000000-0005-0000-0000-0000EB690000}"/>
    <cellStyle name="Ugyldig 6 2" xfId="4845" xr:uid="{00000000-0005-0000-0000-0000EC690000}"/>
    <cellStyle name="Ugyldig 6 2 2" xfId="8209" xr:uid="{00000000-0005-0000-0000-0000ED690000}"/>
    <cellStyle name="Ugyldig 6 3" xfId="4846" xr:uid="{00000000-0005-0000-0000-0000EE690000}"/>
    <cellStyle name="Ugyldig 6 3 2" xfId="8210" xr:uid="{00000000-0005-0000-0000-0000EF690000}"/>
    <cellStyle name="Ugyldig 6 4" xfId="8208" xr:uid="{00000000-0005-0000-0000-0000F0690000}"/>
    <cellStyle name="Ugyldig 7" xfId="4847" xr:uid="{00000000-0005-0000-0000-0000F1690000}"/>
    <cellStyle name="Ugyldig 7 2" xfId="8211" xr:uid="{00000000-0005-0000-0000-0000F2690000}"/>
    <cellStyle name="Ugyldig 8" xfId="4848" xr:uid="{00000000-0005-0000-0000-0000F3690000}"/>
    <cellStyle name="Ugyldig 8 2" xfId="8212" xr:uid="{00000000-0005-0000-0000-0000F4690000}"/>
    <cellStyle name="Ugyldig 9" xfId="4849" xr:uid="{00000000-0005-0000-0000-0000F5690000}"/>
    <cellStyle name="Ugyldig 9 2" xfId="8213" xr:uid="{00000000-0005-0000-0000-0000F6690000}"/>
    <cellStyle name="Ukupno" xfId="27198" xr:uid="{00000000-0005-0000-0000-000012000000}"/>
    <cellStyle name="Ukupno - zadnji redak" xfId="27199" xr:uid="{00000000-0005-0000-0000-000013000000}"/>
    <cellStyle name="Valuta (0)_Investor report.xls Diagram 1" xfId="5072" xr:uid="{00000000-0005-0000-0000-0000F7690000}"/>
    <cellStyle name="Valuta [0]_Betaling rente 2001" xfId="5073" xr:uid="{00000000-0005-0000-0000-0000F8690000}"/>
    <cellStyle name="Valuta_Betaling rente 2001" xfId="5074" xr:uid="{00000000-0005-0000-0000-0000F9690000}"/>
    <cellStyle name="Währung [0]_Customer and Claim Informations" xfId="5075" xr:uid="{00000000-0005-0000-0000-0000FA690000}"/>
    <cellStyle name="Währung_Customer and Claim Informations" xfId="5076" xr:uid="{00000000-0005-0000-0000-0000FB690000}"/>
    <cellStyle name="Warning Text" xfId="4850" builtinId="11" customBuiltin="1"/>
    <cellStyle name="Warning Text 2" xfId="4851" xr:uid="{00000000-0005-0000-0000-0000FD690000}"/>
    <cellStyle name="Warning Text 2 2" xfId="5029" xr:uid="{00000000-0005-0000-0000-0000FE690000}"/>
    <cellStyle name="Warning Text 2 3" xfId="8215" xr:uid="{00000000-0005-0000-0000-0000FF690000}"/>
    <cellStyle name="Warning Text 2 4" xfId="27190" xr:uid="{00000000-0005-0000-0000-000037000000}"/>
    <cellStyle name="Warning Text 3" xfId="5030" xr:uid="{00000000-0005-0000-0000-0000006A0000}"/>
    <cellStyle name="Warning Text 4" xfId="8214" xr:uid="{00000000-0005-0000-0000-0000016A0000}"/>
    <cellStyle name="Warning Text 5" xfId="27117" xr:uid="{00000000-0005-0000-0000-0000026A0000}"/>
    <cellStyle name="Warning Text 6" xfId="29042" xr:uid="{00000000-0005-0000-0000-000092C10000}"/>
    <cellStyle name="Zadnji redak" xfId="27200" xr:uid="{00000000-0005-0000-0000-000014000000}"/>
    <cellStyle name="Zaglavlje" xfId="27201" xr:uid="{00000000-0005-0000-0000-000015000000}"/>
    <cellStyle name="桁区切り [0.00]_municipalies_in_sweden" xfId="5077" xr:uid="{00000000-0005-0000-0000-0000036A0000}"/>
    <cellStyle name="桁区切り_municipalies_in_sweden" xfId="5078" xr:uid="{00000000-0005-0000-0000-0000046A0000}"/>
    <cellStyle name="標準_municipalies_in_sweden" xfId="5079" xr:uid="{00000000-0005-0000-0000-0000056A0000}"/>
    <cellStyle name="通貨 [0.00]_municipalies_in_sweden" xfId="5080" xr:uid="{00000000-0005-0000-0000-0000066A0000}"/>
    <cellStyle name="通貨_municipalies_in_sweden" xfId="5081" xr:uid="{00000000-0005-0000-0000-0000076A000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1.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0" Type="http://schemas.openxmlformats.org/officeDocument/2006/relationships/worksheet" Target="worksheets/sheet20.xml"/><Relationship Id="rId41"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3" Type="http://schemas.openxmlformats.org/officeDocument/2006/relationships/hyperlink" Target="#cs3"/><Relationship Id="rId2" Type="http://schemas.openxmlformats.org/officeDocument/2006/relationships/image" Target="../media/image1.png"/><Relationship Id="rId1" Type="http://schemas.openxmlformats.org/officeDocument/2006/relationships/hyperlink" Target="#cs1"/><Relationship Id="rId4" Type="http://schemas.openxmlformats.org/officeDocument/2006/relationships/hyperlink" Target="#cs4"/></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65</xdr:row>
      <xdr:rowOff>0</xdr:rowOff>
    </xdr:from>
    <xdr:to>
      <xdr:col>2</xdr:col>
      <xdr:colOff>106680</xdr:colOff>
      <xdr:row>65</xdr:row>
      <xdr:rowOff>114300</xdr:rowOff>
    </xdr:to>
    <xdr:pic>
      <xdr:nvPicPr>
        <xdr:cNvPr id="52157364" name="Picture 1" descr="Definition: Gross domestic product at market prices&#10;Source: IMF Staff&#10;Latest actual data: 2006&#10;Primary domestic currency:  Albanian leks&#10;Data last updated: 01/2008">
          <a:hlinkClick xmlns:r="http://schemas.openxmlformats.org/officeDocument/2006/relationships" r:id="rId1"/>
          <a:extLst>
            <a:ext uri="{FF2B5EF4-FFF2-40B4-BE49-F238E27FC236}">
              <a16:creationId xmlns:a16="http://schemas.microsoft.com/office/drawing/2014/main" id="{00000000-0008-0000-1A00-0000B4DB1B0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90600" y="9768840"/>
          <a:ext cx="106680"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0</xdr:colOff>
      <xdr:row>65</xdr:row>
      <xdr:rowOff>0</xdr:rowOff>
    </xdr:from>
    <xdr:to>
      <xdr:col>2</xdr:col>
      <xdr:colOff>106680</xdr:colOff>
      <xdr:row>65</xdr:row>
      <xdr:rowOff>114300</xdr:rowOff>
    </xdr:to>
    <xdr:pic>
      <xdr:nvPicPr>
        <xdr:cNvPr id="52157365" name="Picture 2" descr="Definition: Gross domestic product at market prices&#10;Source: National Statistical Office&#10;Latest actual data: 2007&#10;Primary domestic currency:  Russian rubles&#10;Data last updated: 03/2008">
          <a:extLst>
            <a:ext uri="{FF2B5EF4-FFF2-40B4-BE49-F238E27FC236}">
              <a16:creationId xmlns:a16="http://schemas.microsoft.com/office/drawing/2014/main" id="{00000000-0008-0000-1A00-0000B5DB1B0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90600" y="9768840"/>
          <a:ext cx="106680"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0</xdr:colOff>
      <xdr:row>65</xdr:row>
      <xdr:rowOff>0</xdr:rowOff>
    </xdr:from>
    <xdr:to>
      <xdr:col>2</xdr:col>
      <xdr:colOff>106680</xdr:colOff>
      <xdr:row>65</xdr:row>
      <xdr:rowOff>114300</xdr:rowOff>
    </xdr:to>
    <xdr:pic>
      <xdr:nvPicPr>
        <xdr:cNvPr id="52157366" name="Picture 3" descr="Definition: Gross domestic product at market prices&#10;Source: National Statistical Office. Serbian Statistics Office.&#10;Latest actual data: 2007&#10;Primary domestic currency:  Serbian dinars&#10;Data last updated: 03/2008">
          <a:hlinkClick xmlns:r="http://schemas.openxmlformats.org/officeDocument/2006/relationships" r:id="rId3"/>
          <a:extLst>
            <a:ext uri="{FF2B5EF4-FFF2-40B4-BE49-F238E27FC236}">
              <a16:creationId xmlns:a16="http://schemas.microsoft.com/office/drawing/2014/main" id="{00000000-0008-0000-1A00-0000B6DB1B0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90600" y="9768840"/>
          <a:ext cx="106680"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0</xdr:colOff>
      <xdr:row>65</xdr:row>
      <xdr:rowOff>0</xdr:rowOff>
    </xdr:from>
    <xdr:to>
      <xdr:col>2</xdr:col>
      <xdr:colOff>106680</xdr:colOff>
      <xdr:row>65</xdr:row>
      <xdr:rowOff>114300</xdr:rowOff>
    </xdr:to>
    <xdr:pic>
      <xdr:nvPicPr>
        <xdr:cNvPr id="52157367" name="Picture 4" descr="Definition: Gross domestic product at market prices&#10;Source: National Statistical Office&#10;Latest actual data: 2007&#10;Primary domestic currency:  Ukrainian hryvnias&#10;Data last updated: 03/2008">
          <a:hlinkClick xmlns:r="http://schemas.openxmlformats.org/officeDocument/2006/relationships" r:id="rId4"/>
          <a:extLst>
            <a:ext uri="{FF2B5EF4-FFF2-40B4-BE49-F238E27FC236}">
              <a16:creationId xmlns:a16="http://schemas.microsoft.com/office/drawing/2014/main" id="{00000000-0008-0000-1A00-0000B7DB1B0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90600" y="9768840"/>
          <a:ext cx="106680"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EMFSRV.emf-bxl.hypo.org\Hypoline\Statistics%20Committee\Issues\Statistical%20database\New%20Database\1-%20Public%20Access%20Annual.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Research%20&amp;%20Data%20Committee/Issues/Hypostat/Hypostat%202019/Statistical%20Tables%20Hypostat%202019.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eries"/>
      <sheetName val="Country series"/>
      <sheetName val="Belgium"/>
      <sheetName val="Czech"/>
      <sheetName val="Denmark"/>
      <sheetName val="Germany"/>
      <sheetName val="Estonia"/>
      <sheetName val="Greece"/>
      <sheetName val="Spain"/>
      <sheetName val="France"/>
      <sheetName val="Ireland"/>
      <sheetName val="Italy"/>
      <sheetName val="Cyprus"/>
      <sheetName val="Latvia"/>
      <sheetName val="Lithuania"/>
      <sheetName val="Luxembourg"/>
      <sheetName val="Hungary"/>
      <sheetName val="Malta"/>
      <sheetName val="Netherlands"/>
      <sheetName val="Austria"/>
      <sheetName val="Poland"/>
      <sheetName val="Portugal"/>
      <sheetName val="Slovenia"/>
      <sheetName val="Slovakia"/>
      <sheetName val="Finland "/>
      <sheetName val="Sweden"/>
      <sheetName val="UK"/>
      <sheetName val="Albania"/>
      <sheetName val="Bosnia"/>
      <sheetName val="Bulgaria"/>
      <sheetName val="Croatia"/>
      <sheetName val="Iceland"/>
      <sheetName val="Montenegro"/>
      <sheetName val="Norway"/>
      <sheetName val="Romania"/>
      <sheetName val="Russia"/>
      <sheetName val="Serbia"/>
      <sheetName val="Switzerland"/>
      <sheetName val="Turkey"/>
      <sheetName val="Ukraine"/>
    </sheetNames>
    <sheetDataSet>
      <sheetData sheetId="0" refreshError="1"/>
      <sheetData sheetId="1" refreshError="1"/>
      <sheetData sheetId="2" refreshError="1">
        <row r="1">
          <cell r="A1" t="str">
            <v>Belgium</v>
          </cell>
        </row>
        <row r="3">
          <cell r="A3" t="str">
            <v>HOUSING SUPPLY</v>
          </cell>
          <cell r="C3">
            <v>1983</v>
          </cell>
          <cell r="D3">
            <v>1984</v>
          </cell>
          <cell r="E3">
            <v>1985</v>
          </cell>
          <cell r="F3">
            <v>1986</v>
          </cell>
          <cell r="G3">
            <v>1987</v>
          </cell>
          <cell r="H3">
            <v>1988</v>
          </cell>
          <cell r="I3">
            <v>1989</v>
          </cell>
          <cell r="J3">
            <v>1990</v>
          </cell>
          <cell r="K3">
            <v>1991</v>
          </cell>
          <cell r="L3">
            <v>1992</v>
          </cell>
          <cell r="M3">
            <v>1993</v>
          </cell>
          <cell r="N3">
            <v>1994</v>
          </cell>
          <cell r="O3">
            <v>1995</v>
          </cell>
          <cell r="P3">
            <v>1996</v>
          </cell>
          <cell r="Q3">
            <v>1997</v>
          </cell>
          <cell r="R3">
            <v>1998</v>
          </cell>
          <cell r="S3">
            <v>1999</v>
          </cell>
          <cell r="T3">
            <v>2000</v>
          </cell>
          <cell r="U3">
            <v>2001</v>
          </cell>
          <cell r="V3">
            <v>2002</v>
          </cell>
          <cell r="W3">
            <v>2003</v>
          </cell>
          <cell r="X3">
            <v>2004</v>
          </cell>
          <cell r="Y3">
            <v>2005</v>
          </cell>
          <cell r="Z3">
            <v>2006</v>
          </cell>
          <cell r="AA3">
            <v>2007</v>
          </cell>
          <cell r="AB3">
            <v>2008</v>
          </cell>
          <cell r="AC3">
            <v>2009</v>
          </cell>
          <cell r="AD3">
            <v>2010</v>
          </cell>
        </row>
        <row r="4">
          <cell r="A4" t="str">
            <v>Housing Stock</v>
          </cell>
        </row>
        <row r="5">
          <cell r="A5" t="str">
            <v xml:space="preserve">Total Number of Dwellings (national) </v>
          </cell>
          <cell r="B5" t="str">
            <v>000s</v>
          </cell>
          <cell r="C5">
            <v>3420000</v>
          </cell>
          <cell r="D5">
            <v>3420000</v>
          </cell>
          <cell r="E5">
            <v>3420000</v>
          </cell>
          <cell r="F5">
            <v>3420000</v>
          </cell>
          <cell r="G5">
            <v>3420000</v>
          </cell>
          <cell r="H5">
            <v>3420000</v>
          </cell>
          <cell r="I5">
            <v>3420000</v>
          </cell>
          <cell r="J5">
            <v>3420000</v>
          </cell>
          <cell r="K5">
            <v>3748000</v>
          </cell>
          <cell r="L5">
            <v>3748000</v>
          </cell>
          <cell r="M5">
            <v>3748000</v>
          </cell>
          <cell r="N5">
            <v>3748000</v>
          </cell>
          <cell r="O5">
            <v>4431499</v>
          </cell>
          <cell r="P5" t="str">
            <v>n/a</v>
          </cell>
          <cell r="Q5" t="str">
            <v>n/a</v>
          </cell>
          <cell r="R5">
            <v>4581738</v>
          </cell>
          <cell r="S5" t="str">
            <v>n/a</v>
          </cell>
          <cell r="T5" t="str">
            <v>n/a</v>
          </cell>
          <cell r="U5">
            <v>4711435</v>
          </cell>
          <cell r="V5">
            <v>4743974</v>
          </cell>
          <cell r="W5">
            <v>4782060</v>
          </cell>
          <cell r="X5">
            <v>4819612</v>
          </cell>
          <cell r="Y5">
            <v>4858339</v>
          </cell>
          <cell r="Z5">
            <v>4902629</v>
          </cell>
          <cell r="AA5" t="str">
            <v>n/a</v>
          </cell>
          <cell r="AB5">
            <v>0</v>
          </cell>
          <cell r="AC5">
            <v>0</v>
          </cell>
          <cell r="AD5">
            <v>0</v>
          </cell>
        </row>
        <row r="6">
          <cell r="A6" t="str">
            <v xml:space="preserve">Proportion of which: </v>
          </cell>
        </row>
        <row r="7">
          <cell r="A7" t="str">
            <v>% Owner occupied</v>
          </cell>
          <cell r="B7" t="str">
            <v>%</v>
          </cell>
          <cell r="C7">
            <v>0.60799999999999998</v>
          </cell>
          <cell r="D7" t="str">
            <v>n/a</v>
          </cell>
          <cell r="E7" t="str">
            <v>n/a</v>
          </cell>
          <cell r="F7" t="str">
            <v>n/a</v>
          </cell>
          <cell r="G7" t="str">
            <v>n/a</v>
          </cell>
          <cell r="H7" t="str">
            <v>n/a</v>
          </cell>
          <cell r="I7" t="str">
            <v>n/a</v>
          </cell>
          <cell r="J7" t="str">
            <v>n/a</v>
          </cell>
          <cell r="K7">
            <v>0.65400000000000003</v>
          </cell>
          <cell r="L7" t="str">
            <v>n/a</v>
          </cell>
          <cell r="M7" t="str">
            <v>n/a</v>
          </cell>
          <cell r="N7" t="str">
            <v>n/a</v>
          </cell>
          <cell r="O7" t="str">
            <v>n/a</v>
          </cell>
          <cell r="P7">
            <v>0.65400000000000003</v>
          </cell>
          <cell r="Q7" t="str">
            <v>n/a</v>
          </cell>
          <cell r="R7" t="str">
            <v>n/a</v>
          </cell>
          <cell r="S7" t="str">
            <v>n/a</v>
          </cell>
          <cell r="T7" t="str">
            <v>n/a</v>
          </cell>
          <cell r="U7">
            <v>0.68</v>
          </cell>
          <cell r="V7" t="str">
            <v>n/a</v>
          </cell>
          <cell r="W7" t="str">
            <v>n/a</v>
          </cell>
          <cell r="X7" t="str">
            <v>n/a</v>
          </cell>
          <cell r="Y7" t="str">
            <v>n/a</v>
          </cell>
          <cell r="Z7" t="str">
            <v>n/a</v>
          </cell>
          <cell r="AA7" t="str">
            <v>n/a</v>
          </cell>
          <cell r="AB7" t="str">
            <v>n/a</v>
          </cell>
          <cell r="AC7" t="str">
            <v>n/a</v>
          </cell>
          <cell r="AD7" t="str">
            <v>n/a</v>
          </cell>
        </row>
        <row r="8">
          <cell r="A8" t="str">
            <v>% Rented from private landlords</v>
          </cell>
          <cell r="B8" t="str">
            <v>%</v>
          </cell>
          <cell r="C8">
            <v>0.36899999999999999</v>
          </cell>
          <cell r="D8" t="str">
            <v>n/a</v>
          </cell>
          <cell r="E8" t="str">
            <v>n/a</v>
          </cell>
          <cell r="F8" t="str">
            <v>n/a</v>
          </cell>
          <cell r="G8" t="str">
            <v>n/a</v>
          </cell>
          <cell r="H8" t="str">
            <v>n/a</v>
          </cell>
          <cell r="I8" t="str">
            <v>n/a</v>
          </cell>
          <cell r="J8" t="str">
            <v>n/a</v>
          </cell>
          <cell r="K8">
            <v>0.32400000000000001</v>
          </cell>
          <cell r="L8" t="str">
            <v>n/a</v>
          </cell>
          <cell r="M8" t="str">
            <v>n/a</v>
          </cell>
          <cell r="N8" t="str">
            <v>n/a</v>
          </cell>
          <cell r="O8" t="str">
            <v>n/a</v>
          </cell>
          <cell r="P8">
            <v>0.32400000000000001</v>
          </cell>
          <cell r="Q8" t="str">
            <v>n/a</v>
          </cell>
          <cell r="R8" t="str">
            <v>n/a</v>
          </cell>
          <cell r="S8" t="str">
            <v>n/a</v>
          </cell>
          <cell r="T8" t="str">
            <v>n/a</v>
          </cell>
          <cell r="U8">
            <v>0.26</v>
          </cell>
          <cell r="V8" t="str">
            <v>n/a</v>
          </cell>
          <cell r="W8" t="str">
            <v>n/a</v>
          </cell>
          <cell r="X8" t="str">
            <v>n/a</v>
          </cell>
          <cell r="Y8" t="str">
            <v>n/a</v>
          </cell>
          <cell r="Z8" t="str">
            <v>n/a</v>
          </cell>
          <cell r="AA8" t="str">
            <v>n/a</v>
          </cell>
          <cell r="AB8" t="str">
            <v>n/a</v>
          </cell>
          <cell r="AC8" t="str">
            <v>n/a</v>
          </cell>
          <cell r="AD8" t="str">
            <v>n/a</v>
          </cell>
        </row>
        <row r="9">
          <cell r="A9" t="str">
            <v>% Rented from government or social landlords</v>
          </cell>
          <cell r="B9" t="str">
            <v>%</v>
          </cell>
          <cell r="C9" t="str">
            <v>n/a</v>
          </cell>
          <cell r="D9" t="str">
            <v>n/a</v>
          </cell>
          <cell r="E9" t="str">
            <v>n/a</v>
          </cell>
          <cell r="F9" t="str">
            <v>n/a</v>
          </cell>
          <cell r="G9" t="str">
            <v>n/a</v>
          </cell>
          <cell r="H9" t="str">
            <v>n/a</v>
          </cell>
          <cell r="I9" t="str">
            <v>n/a</v>
          </cell>
          <cell r="J9" t="str">
            <v>n/a</v>
          </cell>
          <cell r="K9" t="str">
            <v>n.a.</v>
          </cell>
          <cell r="L9" t="str">
            <v>n/a</v>
          </cell>
          <cell r="M9" t="str">
            <v>n/a</v>
          </cell>
          <cell r="N9" t="str">
            <v>n/a</v>
          </cell>
          <cell r="O9" t="str">
            <v>n/a</v>
          </cell>
          <cell r="P9" t="str">
            <v>n.a.</v>
          </cell>
          <cell r="Q9" t="str">
            <v>n/a</v>
          </cell>
          <cell r="R9" t="str">
            <v>n/a</v>
          </cell>
          <cell r="S9" t="str">
            <v>n/a</v>
          </cell>
          <cell r="T9" t="str">
            <v>n/a</v>
          </cell>
          <cell r="U9">
            <v>0.06</v>
          </cell>
          <cell r="V9" t="str">
            <v>n/a</v>
          </cell>
          <cell r="W9" t="str">
            <v>n/a</v>
          </cell>
          <cell r="X9" t="str">
            <v>n/a</v>
          </cell>
          <cell r="Y9" t="str">
            <v>n/a</v>
          </cell>
          <cell r="Z9" t="str">
            <v>n/a</v>
          </cell>
          <cell r="AA9" t="str">
            <v>n/a</v>
          </cell>
          <cell r="AB9" t="str">
            <v>n/a</v>
          </cell>
          <cell r="AC9" t="str">
            <v>n/a</v>
          </cell>
          <cell r="AD9" t="str">
            <v>n/a</v>
          </cell>
        </row>
        <row r="10">
          <cell r="A10" t="str">
            <v>% Other</v>
          </cell>
          <cell r="B10" t="str">
            <v>%</v>
          </cell>
          <cell r="C10">
            <v>2.3E-2</v>
          </cell>
          <cell r="D10" t="str">
            <v>n/a</v>
          </cell>
          <cell r="E10" t="str">
            <v>n/a</v>
          </cell>
          <cell r="F10" t="str">
            <v>n/a</v>
          </cell>
          <cell r="G10" t="str">
            <v>n/a</v>
          </cell>
          <cell r="H10" t="str">
            <v>n/a</v>
          </cell>
          <cell r="I10" t="str">
            <v>n/a</v>
          </cell>
          <cell r="J10" t="str">
            <v>n/a</v>
          </cell>
          <cell r="K10">
            <v>2.1999999999999999E-2</v>
          </cell>
          <cell r="L10" t="str">
            <v>n/a</v>
          </cell>
          <cell r="M10" t="str">
            <v>n/a</v>
          </cell>
          <cell r="N10" t="str">
            <v>n/a</v>
          </cell>
          <cell r="O10" t="str">
            <v>n/a</v>
          </cell>
          <cell r="P10">
            <v>2.1999999999999999E-2</v>
          </cell>
          <cell r="Q10" t="str">
            <v>n/a</v>
          </cell>
          <cell r="R10" t="str">
            <v>n/a</v>
          </cell>
          <cell r="S10" t="str">
            <v>n/a</v>
          </cell>
          <cell r="T10" t="str">
            <v>n/a</v>
          </cell>
          <cell r="U10" t="str">
            <v>n/a</v>
          </cell>
          <cell r="V10" t="str">
            <v>n/a</v>
          </cell>
          <cell r="W10" t="str">
            <v>n/a</v>
          </cell>
          <cell r="X10" t="str">
            <v>n/a</v>
          </cell>
          <cell r="Y10" t="str">
            <v>n/a</v>
          </cell>
          <cell r="Z10" t="str">
            <v>n/a</v>
          </cell>
          <cell r="AA10" t="str">
            <v>n/a</v>
          </cell>
          <cell r="AB10" t="str">
            <v>n/a</v>
          </cell>
          <cell r="AC10" t="str">
            <v>n/a</v>
          </cell>
          <cell r="AD10" t="str">
            <v>n/a</v>
          </cell>
        </row>
        <row r="12">
          <cell r="A12" t="str">
            <v>Housebuilding</v>
          </cell>
        </row>
        <row r="13">
          <cell r="A13" t="str">
            <v xml:space="preserve">Housing Starts </v>
          </cell>
          <cell r="B13" t="str">
            <v>000s</v>
          </cell>
          <cell r="C13">
            <v>28032</v>
          </cell>
          <cell r="D13">
            <v>24396</v>
          </cell>
          <cell r="E13">
            <v>28908</v>
          </cell>
          <cell r="F13">
            <v>24445</v>
          </cell>
          <cell r="G13">
            <v>31371</v>
          </cell>
          <cell r="H13">
            <v>39705</v>
          </cell>
          <cell r="I13">
            <v>45518</v>
          </cell>
          <cell r="J13">
            <v>45534</v>
          </cell>
          <cell r="K13">
            <v>40084</v>
          </cell>
          <cell r="L13">
            <v>42783</v>
          </cell>
          <cell r="M13">
            <v>45640</v>
          </cell>
          <cell r="N13">
            <v>49226</v>
          </cell>
          <cell r="O13">
            <v>46193</v>
          </cell>
          <cell r="P13">
            <v>45121</v>
          </cell>
          <cell r="Q13">
            <v>47460</v>
          </cell>
          <cell r="R13">
            <v>40564</v>
          </cell>
          <cell r="S13">
            <v>41670</v>
          </cell>
          <cell r="T13">
            <v>41087</v>
          </cell>
          <cell r="U13">
            <v>42047</v>
          </cell>
          <cell r="V13">
            <v>39374</v>
          </cell>
          <cell r="W13">
            <v>41134</v>
          </cell>
          <cell r="X13">
            <v>46193</v>
          </cell>
          <cell r="Y13">
            <v>51068</v>
          </cell>
          <cell r="Z13">
            <v>53483</v>
          </cell>
          <cell r="AA13" t="str">
            <v>n/a</v>
          </cell>
          <cell r="AB13" t="str">
            <v>n/a</v>
          </cell>
          <cell r="AC13" t="str">
            <v>n/a</v>
          </cell>
          <cell r="AD13" t="str">
            <v>n/a</v>
          </cell>
        </row>
        <row r="14">
          <cell r="A14" t="str">
            <v>Annual % change in housing starts</v>
          </cell>
          <cell r="C14" t="e">
            <v>#VALUE!</v>
          </cell>
          <cell r="D14">
            <v>-0.12970890410958902</v>
          </cell>
          <cell r="E14">
            <v>0.1849483521888835</v>
          </cell>
          <cell r="F14">
            <v>-0.15438632904386329</v>
          </cell>
          <cell r="G14">
            <v>0.28332992431990189</v>
          </cell>
          <cell r="H14">
            <v>0.26565936693124215</v>
          </cell>
          <cell r="I14">
            <v>0.14640473492003525</v>
          </cell>
          <cell r="J14">
            <v>3.5150929302685263E-4</v>
          </cell>
          <cell r="K14">
            <v>-0.11969078051565862</v>
          </cell>
          <cell r="L14">
            <v>6.7333599441173453E-2</v>
          </cell>
          <cell r="M14">
            <v>6.677886076245243E-2</v>
          </cell>
          <cell r="N14">
            <v>7.8571428571428514E-2</v>
          </cell>
          <cell r="O14">
            <v>-6.1613781335066786E-2</v>
          </cell>
          <cell r="P14">
            <v>-2.3206979412465079E-2</v>
          </cell>
          <cell r="Q14">
            <v>5.1838390106602183E-2</v>
          </cell>
          <cell r="R14">
            <v>-0.14530130636325322</v>
          </cell>
          <cell r="S14">
            <v>2.7265555665121788E-2</v>
          </cell>
          <cell r="T14">
            <v>-1.3990880729541688E-2</v>
          </cell>
          <cell r="U14">
            <v>2.3365054640153815E-2</v>
          </cell>
          <cell r="V14">
            <v>-6.3571717363902325E-2</v>
          </cell>
          <cell r="W14">
            <v>4.4699547925026728E-2</v>
          </cell>
          <cell r="X14">
            <v>0.1229882821996402</v>
          </cell>
          <cell r="Y14">
            <v>0.10553547074232017</v>
          </cell>
          <cell r="Z14">
            <v>4.7289887992480573E-2</v>
          </cell>
          <cell r="AA14" t="str">
            <v>n/a</v>
          </cell>
          <cell r="AB14" t="str">
            <v>n/a</v>
          </cell>
          <cell r="AC14" t="str">
            <v>n/a</v>
          </cell>
          <cell r="AD14" t="str">
            <v>n/a</v>
          </cell>
        </row>
        <row r="15">
          <cell r="A15" t="str">
            <v>Housing Completions</v>
          </cell>
          <cell r="B15" t="str">
            <v>000s</v>
          </cell>
          <cell r="C15" t="str">
            <v>n/a</v>
          </cell>
          <cell r="D15" t="str">
            <v>n/a</v>
          </cell>
          <cell r="E15" t="str">
            <v>n/a</v>
          </cell>
          <cell r="F15" t="str">
            <v>n/a</v>
          </cell>
          <cell r="G15" t="str">
            <v>n/a</v>
          </cell>
          <cell r="H15" t="str">
            <v>n/a</v>
          </cell>
          <cell r="I15" t="str">
            <v>n/a</v>
          </cell>
          <cell r="J15" t="str">
            <v>n/a</v>
          </cell>
          <cell r="K15" t="str">
            <v>n/a</v>
          </cell>
          <cell r="L15" t="str">
            <v>n/a</v>
          </cell>
          <cell r="M15" t="str">
            <v>n/a</v>
          </cell>
          <cell r="N15" t="str">
            <v>n/a</v>
          </cell>
          <cell r="O15" t="str">
            <v>n/a</v>
          </cell>
          <cell r="P15" t="str">
            <v>n/a</v>
          </cell>
          <cell r="Q15" t="str">
            <v>n/a</v>
          </cell>
          <cell r="R15" t="str">
            <v>n/a</v>
          </cell>
          <cell r="S15" t="str">
            <v>n/a</v>
          </cell>
          <cell r="T15">
            <v>40253</v>
          </cell>
          <cell r="U15">
            <v>38255</v>
          </cell>
          <cell r="V15">
            <v>36386</v>
          </cell>
          <cell r="W15" t="str">
            <v>n/a</v>
          </cell>
          <cell r="X15" t="str">
            <v>n/a</v>
          </cell>
          <cell r="Y15" t="str">
            <v>n/a</v>
          </cell>
          <cell r="Z15" t="str">
            <v>n/a</v>
          </cell>
          <cell r="AA15" t="str">
            <v>n/a</v>
          </cell>
          <cell r="AB15" t="str">
            <v>n/a</v>
          </cell>
          <cell r="AC15" t="str">
            <v>n/a</v>
          </cell>
          <cell r="AD15" t="str">
            <v>n/a</v>
          </cell>
        </row>
        <row r="16">
          <cell r="A16" t="str">
            <v>Annual % change in housing completions</v>
          </cell>
          <cell r="C16" t="str">
            <v>n/a</v>
          </cell>
          <cell r="D16" t="str">
            <v>n/a</v>
          </cell>
          <cell r="E16" t="str">
            <v>n/a</v>
          </cell>
          <cell r="F16" t="str">
            <v>n/a</v>
          </cell>
          <cell r="G16" t="str">
            <v>n/a</v>
          </cell>
          <cell r="H16" t="str">
            <v>n/a</v>
          </cell>
          <cell r="I16" t="str">
            <v>n/a</v>
          </cell>
          <cell r="J16" t="str">
            <v>n/a</v>
          </cell>
          <cell r="K16" t="str">
            <v>n/a</v>
          </cell>
          <cell r="L16" t="str">
            <v>n/a</v>
          </cell>
          <cell r="M16" t="str">
            <v>n/a</v>
          </cell>
          <cell r="N16" t="str">
            <v>n/a</v>
          </cell>
          <cell r="O16" t="str">
            <v>n/a</v>
          </cell>
          <cell r="P16" t="str">
            <v>n/a</v>
          </cell>
          <cell r="Q16" t="str">
            <v>n/a</v>
          </cell>
          <cell r="R16" t="str">
            <v>n/a</v>
          </cell>
          <cell r="S16" t="str">
            <v>n/a</v>
          </cell>
          <cell r="T16" t="str">
            <v>n/a</v>
          </cell>
          <cell r="U16">
            <v>-4.9636051971281625E-2</v>
          </cell>
          <cell r="V16">
            <v>-4.8856358645928633E-2</v>
          </cell>
          <cell r="W16" t="str">
            <v>n/a</v>
          </cell>
          <cell r="X16" t="str">
            <v>n/a</v>
          </cell>
          <cell r="Y16" t="str">
            <v>n/a</v>
          </cell>
          <cell r="Z16" t="str">
            <v>n/a</v>
          </cell>
          <cell r="AA16" t="str">
            <v>n/a</v>
          </cell>
          <cell r="AB16" t="str">
            <v>n/a</v>
          </cell>
          <cell r="AC16" t="str">
            <v>n/a</v>
          </cell>
          <cell r="AD16" t="str">
            <v>n/a</v>
          </cell>
        </row>
        <row r="17">
          <cell r="A17" t="str">
            <v>Number of Building Permits issued</v>
          </cell>
          <cell r="B17" t="str">
            <v>000s</v>
          </cell>
          <cell r="C17">
            <v>27900</v>
          </cell>
          <cell r="D17">
            <v>32900</v>
          </cell>
          <cell r="E17">
            <v>35900</v>
          </cell>
          <cell r="F17">
            <v>35100</v>
          </cell>
          <cell r="G17">
            <v>40300</v>
          </cell>
          <cell r="H17">
            <v>47300</v>
          </cell>
          <cell r="I17">
            <v>49812</v>
          </cell>
          <cell r="J17">
            <v>50856</v>
          </cell>
          <cell r="K17">
            <v>46283</v>
          </cell>
          <cell r="L17">
            <v>50044</v>
          </cell>
          <cell r="M17">
            <v>55382</v>
          </cell>
          <cell r="N17">
            <v>55623</v>
          </cell>
          <cell r="O17">
            <v>43979</v>
          </cell>
          <cell r="P17">
            <v>48524</v>
          </cell>
          <cell r="Q17">
            <v>50194</v>
          </cell>
          <cell r="R17">
            <v>37893</v>
          </cell>
          <cell r="S17">
            <v>45726</v>
          </cell>
          <cell r="T17">
            <v>42921</v>
          </cell>
          <cell r="U17">
            <v>41284</v>
          </cell>
          <cell r="V17">
            <v>43149</v>
          </cell>
          <cell r="W17">
            <v>45032</v>
          </cell>
          <cell r="X17">
            <v>52204</v>
          </cell>
          <cell r="Y17">
            <v>59269</v>
          </cell>
          <cell r="Z17">
            <v>60962</v>
          </cell>
          <cell r="AA17" t="str">
            <v>n/a</v>
          </cell>
          <cell r="AB17" t="str">
            <v>n/a</v>
          </cell>
          <cell r="AC17" t="str">
            <v>n/a</v>
          </cell>
          <cell r="AD17" t="str">
            <v>n/a</v>
          </cell>
        </row>
        <row r="18">
          <cell r="A18" t="str">
            <v>Annual % change in building permits issued</v>
          </cell>
          <cell r="C18" t="e">
            <v>#VALUE!</v>
          </cell>
          <cell r="D18">
            <v>0.17921146953405009</v>
          </cell>
          <cell r="E18">
            <v>9.1185410334346573E-2</v>
          </cell>
          <cell r="F18">
            <v>-2.2284122562674091E-2</v>
          </cell>
          <cell r="G18">
            <v>0.14814814814814814</v>
          </cell>
          <cell r="H18">
            <v>0.1736972704714641</v>
          </cell>
          <cell r="I18">
            <v>5.3107822410147998E-2</v>
          </cell>
          <cell r="J18">
            <v>2.095880510720316E-2</v>
          </cell>
          <cell r="K18">
            <v>-8.9920560012584527E-2</v>
          </cell>
          <cell r="L18">
            <v>8.1260938141434202E-2</v>
          </cell>
          <cell r="M18">
            <v>0.10666613380225409</v>
          </cell>
          <cell r="N18">
            <v>4.351594380845869E-3</v>
          </cell>
          <cell r="O18">
            <v>-0.20933786383330633</v>
          </cell>
          <cell r="P18">
            <v>0.10334477818959042</v>
          </cell>
          <cell r="Q18">
            <v>3.4415959113016203E-2</v>
          </cell>
          <cell r="R18">
            <v>-0.24506913176873735</v>
          </cell>
          <cell r="S18">
            <v>0.20671364104188106</v>
          </cell>
          <cell r="T18">
            <v>-6.1343655688229859E-2</v>
          </cell>
          <cell r="U18">
            <v>-3.8139838307588381E-2</v>
          </cell>
          <cell r="V18">
            <v>4.5174886154442317E-2</v>
          </cell>
          <cell r="W18">
            <v>4.363948179563848E-2</v>
          </cell>
          <cell r="X18">
            <v>0.15926452300586247</v>
          </cell>
          <cell r="Y18">
            <v>0.13533445712972192</v>
          </cell>
          <cell r="Z18">
            <v>2.8564679680777472E-2</v>
          </cell>
          <cell r="AA18" t="str">
            <v>n/a</v>
          </cell>
          <cell r="AB18" t="str">
            <v>n/a</v>
          </cell>
          <cell r="AC18" t="str">
            <v>n/a</v>
          </cell>
          <cell r="AD18" t="str">
            <v>n/a</v>
          </cell>
        </row>
        <row r="20">
          <cell r="A20" t="str">
            <v>MARKET ACTIVITY AND PRICES</v>
          </cell>
        </row>
        <row r="21">
          <cell r="A21" t="str">
            <v>Total Number of Transactions</v>
          </cell>
          <cell r="B21" t="str">
            <v>000s</v>
          </cell>
          <cell r="C21">
            <v>67871</v>
          </cell>
          <cell r="D21">
            <v>74401</v>
          </cell>
          <cell r="E21">
            <v>78643</v>
          </cell>
          <cell r="F21">
            <v>86888</v>
          </cell>
          <cell r="G21">
            <v>94820</v>
          </cell>
          <cell r="H21">
            <v>99207</v>
          </cell>
          <cell r="I21">
            <v>107068</v>
          </cell>
          <cell r="J21">
            <v>99773</v>
          </cell>
          <cell r="K21">
            <v>99654</v>
          </cell>
          <cell r="L21">
            <v>104875</v>
          </cell>
          <cell r="M21">
            <v>104118</v>
          </cell>
          <cell r="N21">
            <v>104101</v>
          </cell>
          <cell r="O21">
            <v>96262</v>
          </cell>
          <cell r="P21">
            <v>102444</v>
          </cell>
          <cell r="Q21">
            <v>108544</v>
          </cell>
          <cell r="R21">
            <v>107714</v>
          </cell>
          <cell r="S21">
            <v>114577</v>
          </cell>
          <cell r="T21">
            <v>108073</v>
          </cell>
          <cell r="U21">
            <v>110973</v>
          </cell>
          <cell r="V21">
            <v>116142</v>
          </cell>
          <cell r="W21">
            <v>119935</v>
          </cell>
          <cell r="X21">
            <v>118777</v>
          </cell>
          <cell r="Y21">
            <v>119257</v>
          </cell>
          <cell r="Z21">
            <v>116563</v>
          </cell>
          <cell r="AA21" t="str">
            <v>n/a</v>
          </cell>
          <cell r="AB21" t="str">
            <v>n/a</v>
          </cell>
          <cell r="AC21" t="str">
            <v>n/a</v>
          </cell>
          <cell r="AD21" t="str">
            <v>n/a</v>
          </cell>
        </row>
        <row r="22">
          <cell r="A22" t="str">
            <v>Annual % change in transactions</v>
          </cell>
          <cell r="C22" t="e">
            <v>#VALUE!</v>
          </cell>
          <cell r="D22">
            <v>9.62119314582075E-2</v>
          </cell>
          <cell r="E22">
            <v>5.7015362696738014E-2</v>
          </cell>
          <cell r="F22">
            <v>0.10484086314102981</v>
          </cell>
          <cell r="G22">
            <v>9.1289936469938215E-2</v>
          </cell>
          <cell r="H22">
            <v>4.6266610419742671E-2</v>
          </cell>
          <cell r="I22">
            <v>7.9238360196357105E-2</v>
          </cell>
          <cell r="J22">
            <v>-6.8134269809840498E-2</v>
          </cell>
          <cell r="K22">
            <v>-1.1927074459021636E-3</v>
          </cell>
          <cell r="L22">
            <v>5.2391273807373517E-2</v>
          </cell>
          <cell r="M22">
            <v>-7.2181168057210421E-3</v>
          </cell>
          <cell r="N22">
            <v>-1.6327628267931438E-4</v>
          </cell>
          <cell r="O22">
            <v>-7.5301870299036566E-2</v>
          </cell>
          <cell r="P22">
            <v>6.4220564708815431E-2</v>
          </cell>
          <cell r="Q22">
            <v>5.9544726875170761E-2</v>
          </cell>
          <cell r="R22">
            <v>-7.6466686320755262E-3</v>
          </cell>
          <cell r="S22">
            <v>6.371502311677224E-2</v>
          </cell>
          <cell r="T22">
            <v>-5.6765319392199087E-2</v>
          </cell>
          <cell r="U22">
            <v>2.6833714248702289E-2</v>
          </cell>
          <cell r="V22">
            <v>4.6578897569679034E-2</v>
          </cell>
          <cell r="W22">
            <v>3.2658297601212416E-2</v>
          </cell>
          <cell r="X22">
            <v>-9.6552299162045996E-3</v>
          </cell>
          <cell r="Y22">
            <v>4.0411864249811913E-3</v>
          </cell>
          <cell r="Z22">
            <v>-2.2589868938510893E-2</v>
          </cell>
          <cell r="AA22" t="str">
            <v>n/a</v>
          </cell>
          <cell r="AB22" t="str">
            <v>n/a</v>
          </cell>
          <cell r="AC22" t="str">
            <v>n/a</v>
          </cell>
          <cell r="AD22" t="str">
            <v>n/a</v>
          </cell>
        </row>
        <row r="23">
          <cell r="A23" t="str">
            <v xml:space="preserve">Residential house prices (all dwellings, national) </v>
          </cell>
          <cell r="B23" t="str">
            <v>1990=100</v>
          </cell>
          <cell r="C23">
            <v>37.601918465227826</v>
          </cell>
          <cell r="D23">
            <v>37.601918465227826</v>
          </cell>
          <cell r="E23">
            <v>38.369304556354919</v>
          </cell>
          <cell r="F23">
            <v>40.28776978417266</v>
          </cell>
          <cell r="G23">
            <v>41.822541966426854</v>
          </cell>
          <cell r="H23">
            <v>44.508393285371703</v>
          </cell>
          <cell r="I23">
            <v>49.496402877697847</v>
          </cell>
          <cell r="J23">
            <v>53.333333333333336</v>
          </cell>
          <cell r="K23">
            <v>55.365333333333332</v>
          </cell>
          <cell r="L23">
            <v>59.855999999999995</v>
          </cell>
          <cell r="M23">
            <v>63.62133333333334</v>
          </cell>
          <cell r="N23">
            <v>67.888000000000005</v>
          </cell>
          <cell r="O23">
            <v>70.901333333333326</v>
          </cell>
          <cell r="P23">
            <v>75.055999999999983</v>
          </cell>
          <cell r="Q23">
            <v>86.266666666666666</v>
          </cell>
          <cell r="R23">
            <v>90.4</v>
          </cell>
          <cell r="S23">
            <v>96.266666666666666</v>
          </cell>
          <cell r="T23">
            <v>100</v>
          </cell>
          <cell r="U23">
            <v>105.06666666666666</v>
          </cell>
          <cell r="V23">
            <v>112.53333333333333</v>
          </cell>
          <cell r="W23">
            <v>120.66666666666667</v>
          </cell>
          <cell r="X23">
            <v>127.33333333333334</v>
          </cell>
          <cell r="Y23">
            <v>170.53333333333333</v>
          </cell>
          <cell r="Z23">
            <v>191.2</v>
          </cell>
          <cell r="AA23" t="str">
            <v>n/a</v>
          </cell>
          <cell r="AB23" t="str">
            <v>n/a</v>
          </cell>
          <cell r="AC23" t="str">
            <v>n/a</v>
          </cell>
          <cell r="AD23" t="str">
            <v>n/a</v>
          </cell>
        </row>
        <row r="24">
          <cell r="A24" t="str">
            <v>Annual % change in house prices</v>
          </cell>
          <cell r="C24" t="e">
            <v>#VALUE!</v>
          </cell>
          <cell r="D24">
            <v>0</v>
          </cell>
          <cell r="E24">
            <v>2.0408163265305923E-2</v>
          </cell>
          <cell r="F24">
            <v>4.9999999999999822E-2</v>
          </cell>
          <cell r="G24">
            <v>3.809523809523796E-2</v>
          </cell>
          <cell r="H24">
            <v>6.4220183486238591E-2</v>
          </cell>
          <cell r="I24">
            <v>0.11206896551724155</v>
          </cell>
          <cell r="J24">
            <v>7.7519379844961156E-2</v>
          </cell>
          <cell r="K24">
            <v>3.8100000000000023E-2</v>
          </cell>
          <cell r="L24">
            <v>8.1109719680184877E-2</v>
          </cell>
          <cell r="M24">
            <v>6.2906531230509044E-2</v>
          </cell>
          <cell r="N24">
            <v>6.7063458797887554E-2</v>
          </cell>
          <cell r="O24">
            <v>4.4386833215491972E-2</v>
          </cell>
          <cell r="P24">
            <v>5.8597863697908759E-2</v>
          </cell>
          <cell r="Q24">
            <v>0.14936403041284763</v>
          </cell>
          <cell r="R24">
            <v>4.7913446676970617E-2</v>
          </cell>
          <cell r="S24">
            <v>6.4896755162241915E-2</v>
          </cell>
          <cell r="T24">
            <v>3.8781163434903121E-2</v>
          </cell>
          <cell r="U24">
            <v>5.0666666666666638E-2</v>
          </cell>
          <cell r="V24">
            <v>7.1065989847715727E-2</v>
          </cell>
          <cell r="W24">
            <v>7.2274881516587675E-2</v>
          </cell>
          <cell r="X24">
            <v>5.5248618784530468E-2</v>
          </cell>
          <cell r="Y24">
            <v>0.33926701570680606</v>
          </cell>
          <cell r="Z24">
            <v>0.12118842845973421</v>
          </cell>
          <cell r="AA24" t="str">
            <v>n/a</v>
          </cell>
          <cell r="AB24" t="str">
            <v>n/a</v>
          </cell>
          <cell r="AC24" t="str">
            <v>n/a</v>
          </cell>
          <cell r="AD24" t="str">
            <v>n/a</v>
          </cell>
        </row>
        <row r="25">
          <cell r="A25" t="str">
            <v>Residential house prices new dwellings (national)</v>
          </cell>
          <cell r="B25" t="str">
            <v>1990=100</v>
          </cell>
          <cell r="C25" t="str">
            <v>n/a</v>
          </cell>
          <cell r="D25" t="str">
            <v>n/a</v>
          </cell>
          <cell r="E25" t="str">
            <v>n/a</v>
          </cell>
          <cell r="F25" t="str">
            <v>n/a</v>
          </cell>
          <cell r="G25" t="str">
            <v>n/a</v>
          </cell>
          <cell r="H25" t="str">
            <v>n/a</v>
          </cell>
          <cell r="I25" t="str">
            <v>n/a</v>
          </cell>
          <cell r="J25" t="str">
            <v>n/a</v>
          </cell>
          <cell r="K25" t="str">
            <v>n/a</v>
          </cell>
          <cell r="L25" t="str">
            <v>n/a</v>
          </cell>
          <cell r="M25" t="str">
            <v>n/a</v>
          </cell>
          <cell r="N25" t="str">
            <v>n/a</v>
          </cell>
          <cell r="O25" t="str">
            <v>n/a</v>
          </cell>
          <cell r="P25" t="str">
            <v>n/a</v>
          </cell>
          <cell r="Q25" t="str">
            <v>n/a</v>
          </cell>
          <cell r="R25" t="str">
            <v>n/a</v>
          </cell>
          <cell r="S25" t="str">
            <v>n/a</v>
          </cell>
          <cell r="T25" t="str">
            <v>n/a</v>
          </cell>
          <cell r="U25" t="str">
            <v>n/a</v>
          </cell>
          <cell r="V25" t="str">
            <v>n/a</v>
          </cell>
          <cell r="W25" t="str">
            <v>n/a</v>
          </cell>
          <cell r="X25" t="str">
            <v>n/a</v>
          </cell>
          <cell r="Y25" t="str">
            <v>n/a</v>
          </cell>
          <cell r="Z25" t="str">
            <v>n/a</v>
          </cell>
          <cell r="AA25" t="str">
            <v>n/a</v>
          </cell>
          <cell r="AB25" t="str">
            <v>n/a</v>
          </cell>
          <cell r="AC25" t="str">
            <v>n/a</v>
          </cell>
          <cell r="AD25" t="str">
            <v>n/a</v>
          </cell>
        </row>
        <row r="26">
          <cell r="A26" t="str">
            <v>Annual % change in new house prices</v>
          </cell>
          <cell r="C26" t="str">
            <v>n/a</v>
          </cell>
          <cell r="D26" t="str">
            <v>n/a</v>
          </cell>
          <cell r="E26" t="str">
            <v>n/a</v>
          </cell>
          <cell r="F26" t="str">
            <v>n/a</v>
          </cell>
          <cell r="G26" t="str">
            <v>n/a</v>
          </cell>
          <cell r="H26" t="str">
            <v>n/a</v>
          </cell>
          <cell r="I26" t="str">
            <v>n/a</v>
          </cell>
          <cell r="J26" t="str">
            <v>n/a</v>
          </cell>
          <cell r="K26" t="str">
            <v>n/a</v>
          </cell>
          <cell r="L26" t="str">
            <v>n/a</v>
          </cell>
          <cell r="M26" t="str">
            <v>n/a</v>
          </cell>
          <cell r="N26" t="str">
            <v>n/a</v>
          </cell>
          <cell r="O26" t="str">
            <v>n/a</v>
          </cell>
          <cell r="P26" t="str">
            <v>n/a</v>
          </cell>
          <cell r="Q26" t="str">
            <v>n/a</v>
          </cell>
          <cell r="R26" t="str">
            <v>n/a</v>
          </cell>
          <cell r="S26" t="str">
            <v>n/a</v>
          </cell>
          <cell r="T26" t="str">
            <v>n/a</v>
          </cell>
          <cell r="U26" t="str">
            <v>n/a</v>
          </cell>
          <cell r="V26" t="str">
            <v>n/a</v>
          </cell>
          <cell r="W26" t="str">
            <v>n/a</v>
          </cell>
          <cell r="X26" t="str">
            <v>n/a</v>
          </cell>
          <cell r="Y26" t="str">
            <v>n/a</v>
          </cell>
          <cell r="Z26" t="str">
            <v>n/a</v>
          </cell>
          <cell r="AA26" t="str">
            <v>n/a</v>
          </cell>
          <cell r="AB26" t="str">
            <v>n/a</v>
          </cell>
          <cell r="AC26" t="str">
            <v>n/a</v>
          </cell>
          <cell r="AD26" t="str">
            <v>n/a</v>
          </cell>
        </row>
        <row r="27">
          <cell r="A27" t="str">
            <v>Building Price for new residential dwellings</v>
          </cell>
          <cell r="B27" t="str">
            <v>1990=100</v>
          </cell>
          <cell r="C27" t="str">
            <v>n/a</v>
          </cell>
          <cell r="D27" t="str">
            <v>n/a</v>
          </cell>
          <cell r="E27">
            <v>70.731707317073173</v>
          </cell>
          <cell r="F27">
            <v>73.170731707317074</v>
          </cell>
          <cell r="G27">
            <v>73.170731707317074</v>
          </cell>
          <cell r="H27">
            <v>74.796747967479675</v>
          </cell>
          <cell r="I27">
            <v>78.048780487804876</v>
          </cell>
          <cell r="J27">
            <v>81.300813008130078</v>
          </cell>
          <cell r="K27">
            <v>83.739837398373979</v>
          </cell>
          <cell r="L27">
            <v>87.804878048780495</v>
          </cell>
          <cell r="M27">
            <v>89.430894308943081</v>
          </cell>
          <cell r="N27">
            <v>90.243902439024396</v>
          </cell>
          <cell r="O27">
            <v>91.869918699186996</v>
          </cell>
          <cell r="P27">
            <v>91.869918699186996</v>
          </cell>
          <cell r="Q27">
            <v>91.869918699186996</v>
          </cell>
          <cell r="R27">
            <v>94.308943089430898</v>
          </cell>
          <cell r="S27">
            <v>95.934959349593498</v>
          </cell>
          <cell r="T27">
            <v>100</v>
          </cell>
          <cell r="U27">
            <v>105.6910569105691</v>
          </cell>
          <cell r="V27">
            <v>107.31707317073172</v>
          </cell>
          <cell r="W27">
            <v>109.75609756097562</v>
          </cell>
          <cell r="X27">
            <v>115.60975609756096</v>
          </cell>
          <cell r="Y27">
            <v>119.51219512195121</v>
          </cell>
          <cell r="Z27">
            <v>126.82926829268293</v>
          </cell>
          <cell r="AA27" t="str">
            <v>n/a</v>
          </cell>
          <cell r="AB27" t="str">
            <v>n/a</v>
          </cell>
          <cell r="AC27" t="str">
            <v>n/a</v>
          </cell>
          <cell r="AD27" t="str">
            <v>n/a</v>
          </cell>
        </row>
        <row r="28">
          <cell r="A28" t="str">
            <v>Annual % change in building prices</v>
          </cell>
          <cell r="C28" t="str">
            <v>n/a</v>
          </cell>
          <cell r="D28" t="str">
            <v>n/a</v>
          </cell>
          <cell r="E28" t="str">
            <v>n/a</v>
          </cell>
          <cell r="F28">
            <v>3.4482758620689724E-2</v>
          </cell>
          <cell r="G28">
            <v>0</v>
          </cell>
          <cell r="H28">
            <v>2.2222222222222143E-2</v>
          </cell>
          <cell r="I28">
            <v>4.3478260869565188E-2</v>
          </cell>
          <cell r="J28">
            <v>4.1666666666666741E-2</v>
          </cell>
          <cell r="K28">
            <v>3.0000000000000027E-2</v>
          </cell>
          <cell r="L28">
            <v>4.854368932038855E-2</v>
          </cell>
          <cell r="M28">
            <v>1.8518518518518379E-2</v>
          </cell>
          <cell r="N28">
            <v>9.0909090909092605E-3</v>
          </cell>
          <cell r="O28">
            <v>1.8018018018018056E-2</v>
          </cell>
          <cell r="P28">
            <v>0</v>
          </cell>
          <cell r="Q28">
            <v>0</v>
          </cell>
          <cell r="R28">
            <v>2.6548672566371723E-2</v>
          </cell>
          <cell r="S28">
            <v>1.7241379310344751E-2</v>
          </cell>
          <cell r="T28">
            <v>4.237288135593209E-2</v>
          </cell>
          <cell r="U28">
            <v>5.6910569105691033E-2</v>
          </cell>
          <cell r="V28">
            <v>1.5384615384615552E-2</v>
          </cell>
          <cell r="W28">
            <v>2.2727272727272707E-2</v>
          </cell>
          <cell r="X28">
            <v>5.3333333333333011E-2</v>
          </cell>
          <cell r="Y28">
            <v>3.3755274261603407E-2</v>
          </cell>
          <cell r="Z28">
            <v>6.1224489795918435E-2</v>
          </cell>
          <cell r="AA28" t="str">
            <v>n/a</v>
          </cell>
          <cell r="AB28" t="str">
            <v>n/a</v>
          </cell>
          <cell r="AC28" t="str">
            <v>n/a</v>
          </cell>
          <cell r="AD28" t="str">
            <v>n/a</v>
          </cell>
        </row>
        <row r="30">
          <cell r="A30" t="str">
            <v>LENDING</v>
          </cell>
        </row>
        <row r="31">
          <cell r="A31" t="str">
            <v>EXCHANGE RATE</v>
          </cell>
          <cell r="C31">
            <v>1</v>
          </cell>
          <cell r="D31">
            <v>1</v>
          </cell>
          <cell r="E31">
            <v>1</v>
          </cell>
          <cell r="F31">
            <v>1</v>
          </cell>
          <cell r="G31">
            <v>1</v>
          </cell>
          <cell r="H31">
            <v>1</v>
          </cell>
          <cell r="I31">
            <v>1</v>
          </cell>
          <cell r="J31">
            <v>1</v>
          </cell>
          <cell r="K31">
            <v>1</v>
          </cell>
          <cell r="L31">
            <v>1</v>
          </cell>
          <cell r="M31">
            <v>1</v>
          </cell>
          <cell r="N31">
            <v>1</v>
          </cell>
          <cell r="O31">
            <v>1</v>
          </cell>
          <cell r="P31">
            <v>1</v>
          </cell>
          <cell r="Q31">
            <v>1</v>
          </cell>
          <cell r="R31">
            <v>1</v>
          </cell>
          <cell r="S31">
            <v>1</v>
          </cell>
          <cell r="T31">
            <v>1</v>
          </cell>
          <cell r="U31">
            <v>1</v>
          </cell>
          <cell r="V31">
            <v>1</v>
          </cell>
          <cell r="W31">
            <v>1</v>
          </cell>
          <cell r="X31">
            <v>1</v>
          </cell>
          <cell r="Y31">
            <v>1</v>
          </cell>
          <cell r="Z31">
            <v>1</v>
          </cell>
          <cell r="AA31">
            <v>1</v>
          </cell>
          <cell r="AB31">
            <v>1</v>
          </cell>
          <cell r="AC31">
            <v>1</v>
          </cell>
          <cell r="AD31">
            <v>1</v>
          </cell>
        </row>
        <row r="32">
          <cell r="A32" t="str">
            <v>Values</v>
          </cell>
        </row>
        <row r="33">
          <cell r="A33" t="str">
            <v>If emf members only - approx market share</v>
          </cell>
          <cell r="C33">
            <v>0</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row>
        <row r="34">
          <cell r="A34" t="str">
            <v>Total national outstanding residential loans</v>
          </cell>
          <cell r="B34" t="str">
            <v>€ millions</v>
          </cell>
          <cell r="C34">
            <v>17408.336634534971</v>
          </cell>
          <cell r="D34">
            <v>17956.956119889088</v>
          </cell>
          <cell r="E34">
            <v>18902.792002493654</v>
          </cell>
          <cell r="F34">
            <v>20754.372345769214</v>
          </cell>
          <cell r="G34">
            <v>22894.802092047299</v>
          </cell>
          <cell r="H34">
            <v>24830.181751422802</v>
          </cell>
          <cell r="I34">
            <v>28432.569496619086</v>
          </cell>
          <cell r="J34">
            <v>31267.853375339881</v>
          </cell>
          <cell r="K34">
            <v>33579.135146479442</v>
          </cell>
          <cell r="L34">
            <v>35740.00791945072</v>
          </cell>
          <cell r="M34">
            <v>38450.003717195745</v>
          </cell>
          <cell r="N34">
            <v>42029.212417317336</v>
          </cell>
          <cell r="O34">
            <v>48902</v>
          </cell>
          <cell r="P34">
            <v>51607</v>
          </cell>
          <cell r="Q34">
            <v>55058</v>
          </cell>
          <cell r="R34">
            <v>60373</v>
          </cell>
          <cell r="S34">
            <v>65789</v>
          </cell>
          <cell r="T34">
            <v>69988</v>
          </cell>
          <cell r="U34">
            <v>69240</v>
          </cell>
          <cell r="V34">
            <v>74460</v>
          </cell>
          <cell r="W34">
            <v>82900</v>
          </cell>
          <cell r="X34">
            <v>89414</v>
          </cell>
          <cell r="Y34">
            <v>101092</v>
          </cell>
          <cell r="Z34">
            <v>114105</v>
          </cell>
          <cell r="AA34" t="str">
            <v>n/a</v>
          </cell>
          <cell r="AB34" t="str">
            <v>n/a</v>
          </cell>
          <cell r="AC34" t="str">
            <v>n/a</v>
          </cell>
          <cell r="AD34" t="str">
            <v>n/a</v>
          </cell>
        </row>
        <row r="35">
          <cell r="A35" t="str">
            <v>Annual % change</v>
          </cell>
          <cell r="C35" t="e">
            <v>#VALUE!</v>
          </cell>
          <cell r="D35">
            <v>3.1514756226953766E-2</v>
          </cell>
          <cell r="E35">
            <v>5.2672394825143076E-2</v>
          </cell>
          <cell r="F35">
            <v>9.7952743860869829E-2</v>
          </cell>
          <cell r="G35">
            <v>0.10313150938117444</v>
          </cell>
          <cell r="H35">
            <v>8.4533583282109914E-2</v>
          </cell>
          <cell r="I35">
            <v>0.14508100590080697</v>
          </cell>
          <cell r="J35">
            <v>9.9719579655223933E-2</v>
          </cell>
          <cell r="K35">
            <v>7.3918786281709004E-2</v>
          </cell>
          <cell r="L35">
            <v>6.4351650617119338E-2</v>
          </cell>
          <cell r="M35">
            <v>7.5825271327658816E-2</v>
          </cell>
          <cell r="N35">
            <v>9.3087343409563372E-2</v>
          </cell>
          <cell r="O35">
            <v>0.16352406308358192</v>
          </cell>
          <cell r="P35">
            <v>5.5314711054762489E-2</v>
          </cell>
          <cell r="Q35">
            <v>6.6870773344701373E-2</v>
          </cell>
          <cell r="R35">
            <v>9.6534563551164299E-2</v>
          </cell>
          <cell r="S35">
            <v>8.9708975866695351E-2</v>
          </cell>
          <cell r="T35">
            <v>6.3825259541868684E-2</v>
          </cell>
          <cell r="U35">
            <v>-1.0687546436532025E-2</v>
          </cell>
          <cell r="V35">
            <v>7.5389948006932439E-2</v>
          </cell>
          <cell r="W35">
            <v>0.11334944936878855</v>
          </cell>
          <cell r="X35">
            <v>7.8576598311218326E-2</v>
          </cell>
          <cell r="Y35">
            <v>0.13060594537768133</v>
          </cell>
          <cell r="Z35">
            <v>0.12872433031298214</v>
          </cell>
          <cell r="AA35" t="str">
            <v>n/a</v>
          </cell>
          <cell r="AB35" t="str">
            <v>n/a</v>
          </cell>
          <cell r="AC35" t="str">
            <v>n/a</v>
          </cell>
          <cell r="AD35" t="str">
            <v>n/a</v>
          </cell>
        </row>
        <row r="36">
          <cell r="A36" t="str">
            <v>Total national outstanding residential and commercial loans</v>
          </cell>
          <cell r="B36" t="str">
            <v>€ millions</v>
          </cell>
          <cell r="C36">
            <v>21840.750033012017</v>
          </cell>
          <cell r="D36">
            <v>22384.578143567625</v>
          </cell>
          <cell r="E36">
            <v>23540.544151044218</v>
          </cell>
          <cell r="F36">
            <v>25857.345084250421</v>
          </cell>
          <cell r="G36">
            <v>28509.590094985622</v>
          </cell>
          <cell r="H36">
            <v>30980.356159353771</v>
          </cell>
          <cell r="I36">
            <v>35605.277986476336</v>
          </cell>
          <cell r="J36">
            <v>39339.653280042861</v>
          </cell>
          <cell r="K36">
            <v>37301.935570034439</v>
          </cell>
          <cell r="L36">
            <v>40042.76005309519</v>
          </cell>
          <cell r="M36">
            <v>43250.538993383387</v>
          </cell>
          <cell r="N36">
            <v>48311.386620835263</v>
          </cell>
          <cell r="O36">
            <v>50022.807926334259</v>
          </cell>
          <cell r="P36">
            <v>51506.278029142828</v>
          </cell>
          <cell r="Q36">
            <v>53747.614351667864</v>
          </cell>
          <cell r="R36" t="str">
            <v>n/a</v>
          </cell>
          <cell r="S36" t="str">
            <v>n/a</v>
          </cell>
          <cell r="T36" t="str">
            <v>n/a</v>
          </cell>
          <cell r="U36" t="str">
            <v>n/a</v>
          </cell>
          <cell r="V36">
            <v>0</v>
          </cell>
          <cell r="W36" t="str">
            <v>n/a</v>
          </cell>
          <cell r="X36" t="str">
            <v>n/a</v>
          </cell>
          <cell r="Y36" t="str">
            <v>n/a</v>
          </cell>
          <cell r="Z36" t="str">
            <v>n/a</v>
          </cell>
          <cell r="AA36" t="str">
            <v>n/a</v>
          </cell>
          <cell r="AB36" t="str">
            <v>n/a</v>
          </cell>
          <cell r="AC36" t="str">
            <v>n/a</v>
          </cell>
          <cell r="AD36" t="str">
            <v>n/a</v>
          </cell>
        </row>
        <row r="37">
          <cell r="A37" t="str">
            <v>Annual % change</v>
          </cell>
          <cell r="C37" t="e">
            <v>#VALUE!</v>
          </cell>
          <cell r="D37">
            <v>2.489969940288761E-2</v>
          </cell>
          <cell r="E37">
            <v>5.1641179032394069E-2</v>
          </cell>
          <cell r="F37">
            <v>9.8417475753356021E-2</v>
          </cell>
          <cell r="G37">
            <v>0.10257220925402244</v>
          </cell>
          <cell r="H37">
            <v>8.6664384024332852E-2</v>
          </cell>
          <cell r="I37">
            <v>0.14928562484347618</v>
          </cell>
          <cell r="J37">
            <v>0.10488263270925513</v>
          </cell>
          <cell r="K37">
            <v>-5.1798059721135492E-2</v>
          </cell>
          <cell r="L37">
            <v>7.347673629200413E-2</v>
          </cell>
          <cell r="M37">
            <v>8.0108837054059245E-2</v>
          </cell>
          <cell r="N37">
            <v>0.11701235973558854</v>
          </cell>
          <cell r="O37">
            <v>3.542480200228626E-2</v>
          </cell>
          <cell r="P37">
            <v>2.9655874276254046E-2</v>
          </cell>
          <cell r="Q37">
            <v>4.3515788915224229E-2</v>
          </cell>
          <cell r="R37" t="str">
            <v>n/a</v>
          </cell>
          <cell r="S37" t="str">
            <v>n/a</v>
          </cell>
          <cell r="T37" t="str">
            <v>n/a</v>
          </cell>
          <cell r="U37" t="str">
            <v>n/a</v>
          </cell>
          <cell r="V37" t="str">
            <v>n/a</v>
          </cell>
          <cell r="W37" t="str">
            <v>n/a</v>
          </cell>
          <cell r="X37" t="str">
            <v>n/a</v>
          </cell>
          <cell r="Y37" t="str">
            <v>n/a</v>
          </cell>
          <cell r="Z37" t="str">
            <v>n/a</v>
          </cell>
          <cell r="AA37" t="str">
            <v>n/a</v>
          </cell>
          <cell r="AB37" t="str">
            <v>n/a</v>
          </cell>
          <cell r="AC37" t="str">
            <v>n/a</v>
          </cell>
          <cell r="AD37" t="str">
            <v>n/a</v>
          </cell>
        </row>
        <row r="38">
          <cell r="A38" t="str">
            <v>Total national gross residential lending</v>
          </cell>
          <cell r="B38" t="str">
            <v>€ millions</v>
          </cell>
          <cell r="C38" t="e">
            <v>#DIV/0!</v>
          </cell>
          <cell r="D38">
            <v>1276.3522732274107</v>
          </cell>
          <cell r="E38">
            <v>1803.4465868103487</v>
          </cell>
          <cell r="F38">
            <v>2876.843691492762</v>
          </cell>
          <cell r="G38">
            <v>3661.3145045986575</v>
          </cell>
          <cell r="H38">
            <v>3947.1268588213693</v>
          </cell>
          <cell r="I38">
            <v>5212.2464312546963</v>
          </cell>
          <cell r="J38">
            <v>4077.3849738881422</v>
          </cell>
          <cell r="K38">
            <v>3314.9856430118198</v>
          </cell>
          <cell r="L38">
            <v>5229.8259464117173</v>
          </cell>
          <cell r="M38">
            <v>6443.1392957153121</v>
          </cell>
          <cell r="N38">
            <v>8669.8864244878387</v>
          </cell>
          <cell r="O38">
            <v>5909.340425696415</v>
          </cell>
          <cell r="P38">
            <v>10020.97664882446</v>
          </cell>
          <cell r="Q38">
            <v>13338.582986218435</v>
          </cell>
          <cell r="R38">
            <v>12341.007290548563</v>
          </cell>
          <cell r="S38">
            <v>17622.006995555268</v>
          </cell>
          <cell r="T38">
            <v>9512.9883812304943</v>
          </cell>
          <cell r="U38">
            <v>9622.0119534257647</v>
          </cell>
          <cell r="V38">
            <v>11688</v>
          </cell>
          <cell r="W38">
            <v>18134.444444444445</v>
          </cell>
          <cell r="X38">
            <v>17264</v>
          </cell>
          <cell r="Y38">
            <v>25198</v>
          </cell>
          <cell r="Z38">
            <v>24328</v>
          </cell>
          <cell r="AA38" t="str">
            <v>n/a</v>
          </cell>
          <cell r="AB38" t="str">
            <v>n/a</v>
          </cell>
          <cell r="AC38" t="str">
            <v>n/a</v>
          </cell>
          <cell r="AD38" t="str">
            <v>n/a</v>
          </cell>
        </row>
        <row r="39">
          <cell r="A39" t="str">
            <v>Annual % change in gross residential lending</v>
          </cell>
          <cell r="C39" t="e">
            <v>#DIV/0!</v>
          </cell>
          <cell r="D39" t="e">
            <v>#DIV/0!</v>
          </cell>
          <cell r="E39">
            <v>0.41296930685923905</v>
          </cell>
          <cell r="F39">
            <v>0.59519206863834451</v>
          </cell>
          <cell r="G39">
            <v>0.27268454501914308</v>
          </cell>
          <cell r="H39">
            <v>7.806277058792066E-2</v>
          </cell>
          <cell r="I39">
            <v>0.32051657260671318</v>
          </cell>
          <cell r="J39">
            <v>-0.21772981618088405</v>
          </cell>
          <cell r="K39">
            <v>-0.18698242519624242</v>
          </cell>
          <cell r="L39">
            <v>0.57763155247338438</v>
          </cell>
          <cell r="M39">
            <v>0.23199880105686344</v>
          </cell>
          <cell r="N39">
            <v>0.34559971879752993</v>
          </cell>
          <cell r="O39">
            <v>-0.31840624705236542</v>
          </cell>
          <cell r="P39">
            <v>0.69578598065679897</v>
          </cell>
          <cell r="Q39">
            <v>0.33106616786530041</v>
          </cell>
          <cell r="R39">
            <v>-7.4788731059406977E-2</v>
          </cell>
          <cell r="S39">
            <v>0.42792290618377571</v>
          </cell>
          <cell r="T39">
            <v>-0.46016430570990474</v>
          </cell>
          <cell r="U39">
            <v>1.1460496725758551E-2</v>
          </cell>
          <cell r="V39">
            <v>0.21471476616059215</v>
          </cell>
          <cell r="W39">
            <v>0.55154384363829956</v>
          </cell>
          <cell r="X39">
            <v>-4.7999509833956289E-2</v>
          </cell>
          <cell r="Y39">
            <v>0.45956904541241883</v>
          </cell>
          <cell r="Z39">
            <v>-3.4526549726168754E-2</v>
          </cell>
          <cell r="AA39" t="str">
            <v>n/a</v>
          </cell>
          <cell r="AB39" t="str">
            <v>n/a</v>
          </cell>
          <cell r="AC39" t="str">
            <v>n/a</v>
          </cell>
          <cell r="AD39" t="str">
            <v>n/a</v>
          </cell>
        </row>
        <row r="40">
          <cell r="A40" t="str">
            <v>Gross residential and commercial lending</v>
          </cell>
          <cell r="B40" t="str">
            <v>€ millions</v>
          </cell>
          <cell r="C40" t="e">
            <v>#DIV/0!</v>
          </cell>
          <cell r="D40">
            <v>1562.4312310197615</v>
          </cell>
          <cell r="E40">
            <v>2181.9477223137551</v>
          </cell>
          <cell r="F40">
            <v>3744.4632174985159</v>
          </cell>
          <cell r="G40">
            <v>4588.2295690540141</v>
          </cell>
          <cell r="H40">
            <v>4750.3212777675781</v>
          </cell>
          <cell r="I40">
            <v>6386.1758076634114</v>
          </cell>
          <cell r="J40">
            <v>4314.4422398118713</v>
          </cell>
          <cell r="K40">
            <v>3529.6250011924412</v>
          </cell>
          <cell r="L40">
            <v>5429.0574110369253</v>
          </cell>
          <cell r="M40">
            <v>6864.4214804351595</v>
          </cell>
          <cell r="N40">
            <v>9154.3800776209828</v>
          </cell>
          <cell r="O40">
            <v>6314.0587027057672</v>
          </cell>
          <cell r="P40">
            <v>10600.565696070558</v>
          </cell>
          <cell r="Q40">
            <v>13541.160712971548</v>
          </cell>
          <cell r="R40" t="str">
            <v>n/a</v>
          </cell>
          <cell r="S40" t="str">
            <v>n/a</v>
          </cell>
          <cell r="T40" t="str">
            <v>n/a</v>
          </cell>
          <cell r="U40" t="str">
            <v>n/a</v>
          </cell>
          <cell r="V40" t="str">
            <v>n/a</v>
          </cell>
          <cell r="W40" t="str">
            <v>n/a</v>
          </cell>
          <cell r="X40" t="str">
            <v>n/a</v>
          </cell>
          <cell r="Y40" t="str">
            <v>n/a</v>
          </cell>
          <cell r="Z40" t="str">
            <v>n/a</v>
          </cell>
          <cell r="AA40" t="str">
            <v>n/a</v>
          </cell>
          <cell r="AB40" t="str">
            <v>n/a</v>
          </cell>
          <cell r="AC40" t="str">
            <v>n/a</v>
          </cell>
          <cell r="AD40" t="str">
            <v>n/a</v>
          </cell>
        </row>
        <row r="41">
          <cell r="A41" t="str">
            <v xml:space="preserve">Annual % change in gross residential and commercial </v>
          </cell>
          <cell r="C41" t="e">
            <v>#DIV/0!</v>
          </cell>
          <cell r="D41" t="e">
            <v>#DIV/0!</v>
          </cell>
          <cell r="E41">
            <v>0.39650800559692478</v>
          </cell>
          <cell r="F41">
            <v>0.71611041786457497</v>
          </cell>
          <cell r="G41">
            <v>0.2253370650330957</v>
          </cell>
          <cell r="H41">
            <v>3.5327724185122644E-2</v>
          </cell>
          <cell r="I41">
            <v>0.34436713524029394</v>
          </cell>
          <cell r="J41">
            <v>-0.32440910338945883</v>
          </cell>
          <cell r="K41">
            <v>-0.18190468083625377</v>
          </cell>
          <cell r="L41">
            <v>0.53814000331558831</v>
          </cell>
          <cell r="M41">
            <v>0.2643855020726491</v>
          </cell>
          <cell r="N41">
            <v>0.33359819231855425</v>
          </cell>
          <cell r="O41">
            <v>-0.31026911170738181</v>
          </cell>
          <cell r="P41">
            <v>0.67888298085158616</v>
          </cell>
          <cell r="Q41">
            <v>0.27739982008611275</v>
          </cell>
          <cell r="R41" t="str">
            <v>n/a</v>
          </cell>
          <cell r="S41" t="str">
            <v>n/a</v>
          </cell>
          <cell r="T41" t="str">
            <v>n/a</v>
          </cell>
          <cell r="U41" t="str">
            <v>n/a</v>
          </cell>
          <cell r="V41" t="str">
            <v>n/a</v>
          </cell>
          <cell r="W41" t="str">
            <v>n/a</v>
          </cell>
          <cell r="X41" t="str">
            <v>n/a</v>
          </cell>
          <cell r="Y41" t="str">
            <v>n/a</v>
          </cell>
          <cell r="Z41" t="str">
            <v>n/a</v>
          </cell>
          <cell r="AA41" t="str">
            <v>n/a</v>
          </cell>
          <cell r="AB41" t="str">
            <v>n/a</v>
          </cell>
          <cell r="AC41" t="str">
            <v>n/a</v>
          </cell>
          <cell r="AD41" t="str">
            <v>n/a</v>
          </cell>
        </row>
        <row r="42">
          <cell r="A42" t="str">
            <v>Total national net residential lending</v>
          </cell>
          <cell r="B42" t="str">
            <v>€ millions</v>
          </cell>
          <cell r="C42">
            <v>330.1201637396012</v>
          </cell>
          <cell r="D42">
            <v>550.15184190836669</v>
          </cell>
          <cell r="E42">
            <v>734.73749833014199</v>
          </cell>
          <cell r="F42">
            <v>1369.9255673775058</v>
          </cell>
          <cell r="G42">
            <v>1830.6572522993288</v>
          </cell>
          <cell r="H42">
            <v>2157.1507251698181</v>
          </cell>
          <cell r="I42">
            <v>3028.7377911344856</v>
          </cell>
          <cell r="J42">
            <v>2560.2184719762754</v>
          </cell>
          <cell r="K42">
            <v>2122.5447642305894</v>
          </cell>
          <cell r="L42">
            <v>2435.0512343081009</v>
          </cell>
          <cell r="M42">
            <v>2885.9812157708225</v>
          </cell>
          <cell r="N42">
            <v>2464.6192134883031</v>
          </cell>
          <cell r="O42">
            <v>1617.790697974089</v>
          </cell>
          <cell r="P42">
            <v>2702</v>
          </cell>
          <cell r="Q42">
            <v>3456</v>
          </cell>
          <cell r="R42">
            <v>2568</v>
          </cell>
          <cell r="S42">
            <v>5417</v>
          </cell>
          <cell r="T42">
            <v>2478</v>
          </cell>
          <cell r="U42">
            <v>443</v>
          </cell>
          <cell r="V42">
            <v>4720</v>
          </cell>
          <cell r="W42">
            <v>6253</v>
          </cell>
          <cell r="X42">
            <v>6302</v>
          </cell>
          <cell r="Y42">
            <v>9864</v>
          </cell>
          <cell r="Z42">
            <v>11077</v>
          </cell>
          <cell r="AA42" t="str">
            <v>n/a</v>
          </cell>
          <cell r="AB42" t="str">
            <v>n/a</v>
          </cell>
          <cell r="AC42" t="str">
            <v>n/a</v>
          </cell>
          <cell r="AD42" t="str">
            <v>n/a</v>
          </cell>
        </row>
        <row r="43">
          <cell r="A43" t="str">
            <v>Annual % change in net residential lending</v>
          </cell>
          <cell r="C43" t="e">
            <v>#VALUE!</v>
          </cell>
          <cell r="D43">
            <v>0.66651995950882448</v>
          </cell>
          <cell r="E43">
            <v>0.3355176559647326</v>
          </cell>
          <cell r="F43">
            <v>0.86451021009676676</v>
          </cell>
          <cell r="G43">
            <v>0.33631877227009999</v>
          </cell>
          <cell r="H43">
            <v>0.17834767947982044</v>
          </cell>
          <cell r="I43">
            <v>0.40404551049442938</v>
          </cell>
          <cell r="J43">
            <v>-0.15469127784175574</v>
          </cell>
          <cell r="K43">
            <v>-0.17095170296456708</v>
          </cell>
          <cell r="L43">
            <v>0.147231980848608</v>
          </cell>
          <cell r="M43">
            <v>0.18518295430890563</v>
          </cell>
          <cell r="N43">
            <v>-0.14600303008901494</v>
          </cell>
          <cell r="O43">
            <v>-0.34359405740234161</v>
          </cell>
          <cell r="P43">
            <v>0.6701789689999047</v>
          </cell>
          <cell r="Q43">
            <v>0.27905255366395254</v>
          </cell>
          <cell r="R43">
            <v>-0.25694444444444442</v>
          </cell>
          <cell r="S43">
            <v>1.1094236760124612</v>
          </cell>
          <cell r="T43">
            <v>-0.54255122761676211</v>
          </cell>
          <cell r="U43">
            <v>-0.82122679580306701</v>
          </cell>
          <cell r="V43">
            <v>9.6546275395033856</v>
          </cell>
          <cell r="W43">
            <v>0.32478813559322028</v>
          </cell>
          <cell r="X43">
            <v>7.8362386054693367E-3</v>
          </cell>
          <cell r="Y43">
            <v>0.56521739130434789</v>
          </cell>
          <cell r="Z43">
            <v>0.12297242497972416</v>
          </cell>
          <cell r="AA43" t="str">
            <v>n/a</v>
          </cell>
          <cell r="AB43" t="str">
            <v>n/a</v>
          </cell>
          <cell r="AC43" t="str">
            <v>n/a</v>
          </cell>
          <cell r="AD43" t="str">
            <v>n/a</v>
          </cell>
        </row>
        <row r="44">
          <cell r="A44" t="str">
            <v>Total national net residential and commercial lending</v>
          </cell>
          <cell r="B44" t="str">
            <v>€ millions</v>
          </cell>
          <cell r="C44">
            <v>330.1201637396012</v>
          </cell>
          <cell r="D44">
            <v>550.15184190836669</v>
          </cell>
          <cell r="E44">
            <v>892.81738433450596</v>
          </cell>
          <cell r="F44">
            <v>1716.9733777798072</v>
          </cell>
          <cell r="G44">
            <v>2266.307332593346</v>
          </cell>
          <cell r="H44">
            <v>2746.9249127960343</v>
          </cell>
          <cell r="I44">
            <v>3909.1848234410218</v>
          </cell>
          <cell r="J44">
            <v>3389.9189027093275</v>
          </cell>
          <cell r="K44">
            <v>2225.8896403916297</v>
          </cell>
          <cell r="L44">
            <v>2711.7616018431127</v>
          </cell>
          <cell r="M44">
            <v>3404.9513047357073</v>
          </cell>
          <cell r="N44">
            <v>3807.1001269883363</v>
          </cell>
          <cell r="O44">
            <v>1196.0888916378667</v>
          </cell>
          <cell r="P44">
            <v>3092.8709325005862</v>
          </cell>
          <cell r="Q44">
            <v>3090.9171192652448</v>
          </cell>
          <cell r="R44" t="str">
            <v>n/a</v>
          </cell>
          <cell r="S44" t="str">
            <v>n/a</v>
          </cell>
          <cell r="T44" t="str">
            <v>n/a</v>
          </cell>
          <cell r="U44" t="str">
            <v>n/a</v>
          </cell>
          <cell r="V44" t="str">
            <v>n/a</v>
          </cell>
          <cell r="W44" t="str">
            <v>n/a</v>
          </cell>
          <cell r="X44" t="str">
            <v>n/a</v>
          </cell>
          <cell r="Y44" t="str">
            <v>n/a</v>
          </cell>
          <cell r="Z44" t="str">
            <v>n/a</v>
          </cell>
          <cell r="AA44" t="str">
            <v>n/a</v>
          </cell>
          <cell r="AB44" t="str">
            <v>n/a</v>
          </cell>
          <cell r="AC44" t="str">
            <v>n/a</v>
          </cell>
          <cell r="AD44" t="str">
            <v>n/a</v>
          </cell>
        </row>
        <row r="45">
          <cell r="A45" t="str">
            <v>Annual % changein net residential and commercial lending</v>
          </cell>
          <cell r="C45" t="e">
            <v>#VALUE!</v>
          </cell>
          <cell r="D45">
            <v>0.66651995950882448</v>
          </cell>
          <cell r="E45">
            <v>0.6228563031571448</v>
          </cell>
          <cell r="F45">
            <v>0.92309581769581683</v>
          </cell>
          <cell r="G45">
            <v>0.31994319884206623</v>
          </cell>
          <cell r="H45">
            <v>0.2120707872628711</v>
          </cell>
          <cell r="I45">
            <v>0.4231130982979614</v>
          </cell>
          <cell r="J45">
            <v>-0.13283227685167764</v>
          </cell>
          <cell r="K45">
            <v>-0.34337967831247229</v>
          </cell>
          <cell r="L45">
            <v>0.21828214329889106</v>
          </cell>
          <cell r="M45">
            <v>0.25562339345075613</v>
          </cell>
          <cell r="N45">
            <v>0.11810707004629073</v>
          </cell>
          <cell r="O45">
            <v>-0.68582678370898253</v>
          </cell>
          <cell r="P45">
            <v>1.5858202965712334</v>
          </cell>
          <cell r="Q45">
            <v>-6.317150886608891E-4</v>
          </cell>
          <cell r="R45" t="str">
            <v>n/a</v>
          </cell>
          <cell r="S45" t="str">
            <v>n/a</v>
          </cell>
          <cell r="T45" t="str">
            <v>n/a</v>
          </cell>
          <cell r="U45" t="str">
            <v>n/a</v>
          </cell>
          <cell r="V45" t="str">
            <v>n/a</v>
          </cell>
          <cell r="W45" t="str">
            <v>n/a</v>
          </cell>
          <cell r="X45" t="str">
            <v>n/a</v>
          </cell>
          <cell r="Y45" t="str">
            <v>n/a</v>
          </cell>
          <cell r="Z45" t="str">
            <v>n/a</v>
          </cell>
          <cell r="AA45" t="str">
            <v>n/a</v>
          </cell>
          <cell r="AB45" t="str">
            <v>n/a</v>
          </cell>
          <cell r="AC45" t="str">
            <v>n/a</v>
          </cell>
          <cell r="AD45" t="str">
            <v>n/a</v>
          </cell>
        </row>
        <row r="47">
          <cell r="A47" t="str">
            <v>Volumes</v>
          </cell>
        </row>
        <row r="48">
          <cell r="A48" t="str">
            <v xml:space="preserve">Total number of new loans </v>
          </cell>
          <cell r="B48" t="str">
            <v>000s</v>
          </cell>
          <cell r="C48" t="str">
            <v>n/a</v>
          </cell>
          <cell r="D48" t="str">
            <v>n/a</v>
          </cell>
          <cell r="E48" t="str">
            <v>n/a</v>
          </cell>
          <cell r="F48" t="str">
            <v>n/a</v>
          </cell>
          <cell r="G48" t="str">
            <v>n/a</v>
          </cell>
          <cell r="H48" t="str">
            <v>n/a</v>
          </cell>
          <cell r="I48" t="str">
            <v>n/a</v>
          </cell>
          <cell r="J48" t="str">
            <v>n/a</v>
          </cell>
          <cell r="K48" t="str">
            <v>n/a</v>
          </cell>
          <cell r="L48" t="str">
            <v>n/a</v>
          </cell>
          <cell r="M48" t="str">
            <v>n/a</v>
          </cell>
          <cell r="N48" t="str">
            <v>n/a</v>
          </cell>
          <cell r="O48" t="str">
            <v>n/a</v>
          </cell>
          <cell r="P48" t="str">
            <v>n/a</v>
          </cell>
          <cell r="Q48" t="str">
            <v>n/a</v>
          </cell>
          <cell r="R48" t="str">
            <v>n/a</v>
          </cell>
          <cell r="S48" t="str">
            <v>n/a</v>
          </cell>
          <cell r="T48" t="str">
            <v>n/a</v>
          </cell>
          <cell r="U48" t="str">
            <v>n/a</v>
          </cell>
          <cell r="V48">
            <v>151280</v>
          </cell>
          <cell r="W48">
            <v>224940</v>
          </cell>
          <cell r="X48">
            <v>200600</v>
          </cell>
          <cell r="Y48">
            <v>279600</v>
          </cell>
          <cell r="Z48">
            <v>248950</v>
          </cell>
          <cell r="AA48" t="str">
            <v>n/a</v>
          </cell>
          <cell r="AB48" t="str">
            <v>n/a</v>
          </cell>
          <cell r="AC48" t="str">
            <v>n/a</v>
          </cell>
          <cell r="AD48" t="str">
            <v>n/a</v>
          </cell>
        </row>
        <row r="49">
          <cell r="A49" t="str">
            <v>Residential</v>
          </cell>
          <cell r="B49" t="str">
            <v>%</v>
          </cell>
          <cell r="C49" t="str">
            <v>n/a</v>
          </cell>
          <cell r="D49" t="str">
            <v>n/a</v>
          </cell>
          <cell r="E49" t="str">
            <v>n/a</v>
          </cell>
          <cell r="F49" t="str">
            <v>n/a</v>
          </cell>
          <cell r="G49" t="str">
            <v>n/a</v>
          </cell>
          <cell r="H49" t="str">
            <v>n/a</v>
          </cell>
          <cell r="I49" t="str">
            <v>n/a</v>
          </cell>
          <cell r="J49" t="str">
            <v>n/a</v>
          </cell>
          <cell r="K49" t="str">
            <v>n/a</v>
          </cell>
          <cell r="L49" t="str">
            <v>n/a</v>
          </cell>
          <cell r="M49" t="str">
            <v>n/a</v>
          </cell>
          <cell r="N49" t="str">
            <v>n/a</v>
          </cell>
          <cell r="O49" t="str">
            <v>n/a</v>
          </cell>
          <cell r="P49" t="str">
            <v>n/a</v>
          </cell>
          <cell r="Q49" t="str">
            <v>n/a</v>
          </cell>
          <cell r="R49" t="str">
            <v>n/a</v>
          </cell>
          <cell r="S49" t="str">
            <v>n/a</v>
          </cell>
          <cell r="T49" t="str">
            <v>n/a</v>
          </cell>
          <cell r="U49" t="str">
            <v>n/a</v>
          </cell>
          <cell r="V49">
            <v>1</v>
          </cell>
          <cell r="W49">
            <v>1</v>
          </cell>
          <cell r="X49">
            <v>1</v>
          </cell>
          <cell r="Y49">
            <v>1</v>
          </cell>
          <cell r="Z49">
            <v>1</v>
          </cell>
          <cell r="AA49" t="str">
            <v>n/a</v>
          </cell>
          <cell r="AB49" t="str">
            <v>n/a</v>
          </cell>
          <cell r="AC49" t="str">
            <v>n/a</v>
          </cell>
          <cell r="AD49" t="str">
            <v>n/a</v>
          </cell>
        </row>
        <row r="50">
          <cell r="A50" t="str">
            <v xml:space="preserve">Commercial </v>
          </cell>
          <cell r="B50" t="str">
            <v>%</v>
          </cell>
          <cell r="C50" t="str">
            <v>n/a</v>
          </cell>
          <cell r="D50" t="str">
            <v>n/a</v>
          </cell>
          <cell r="E50" t="str">
            <v>n/a</v>
          </cell>
          <cell r="F50" t="str">
            <v>n/a</v>
          </cell>
          <cell r="G50" t="str">
            <v>n/a</v>
          </cell>
          <cell r="H50" t="str">
            <v>n/a</v>
          </cell>
          <cell r="I50" t="str">
            <v>n/a</v>
          </cell>
          <cell r="J50" t="str">
            <v>n/a</v>
          </cell>
          <cell r="K50" t="str">
            <v>n/a</v>
          </cell>
          <cell r="L50" t="str">
            <v>n/a</v>
          </cell>
          <cell r="M50" t="str">
            <v>n/a</v>
          </cell>
          <cell r="N50" t="str">
            <v>n/a</v>
          </cell>
          <cell r="O50" t="str">
            <v>n/a</v>
          </cell>
          <cell r="P50" t="str">
            <v>n/a</v>
          </cell>
          <cell r="Q50" t="str">
            <v>n/a</v>
          </cell>
          <cell r="R50" t="str">
            <v>n/a</v>
          </cell>
          <cell r="S50" t="str">
            <v>n/a</v>
          </cell>
          <cell r="T50" t="str">
            <v>n/a</v>
          </cell>
          <cell r="U50" t="str">
            <v>n/a</v>
          </cell>
          <cell r="V50" t="str">
            <v>n/a</v>
          </cell>
          <cell r="W50" t="str">
            <v>n/a</v>
          </cell>
          <cell r="X50" t="str">
            <v>n/a</v>
          </cell>
          <cell r="Y50" t="str">
            <v>n/a</v>
          </cell>
          <cell r="Z50" t="str">
            <v>n/a</v>
          </cell>
          <cell r="AA50" t="str">
            <v>n/a</v>
          </cell>
          <cell r="AB50" t="str">
            <v>n/a</v>
          </cell>
          <cell r="AC50" t="str">
            <v>n/a</v>
          </cell>
          <cell r="AD50" t="str">
            <v>n/a</v>
          </cell>
        </row>
        <row r="51">
          <cell r="C51">
            <v>0</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row>
        <row r="52">
          <cell r="A52" t="str">
            <v>INTEREST RATES</v>
          </cell>
        </row>
        <row r="53">
          <cell r="A53" t="str">
            <v>Representative interest rate on NEW mortgage loans %</v>
          </cell>
          <cell r="B53" t="str">
            <v>% end of period</v>
          </cell>
          <cell r="C53" t="str">
            <v>n/a</v>
          </cell>
          <cell r="D53" t="str">
            <v>n/a</v>
          </cell>
          <cell r="E53" t="str">
            <v>n/a</v>
          </cell>
          <cell r="F53" t="str">
            <v>n/a</v>
          </cell>
          <cell r="G53" t="str">
            <v>n/a</v>
          </cell>
          <cell r="H53" t="str">
            <v>n/a</v>
          </cell>
          <cell r="I53" t="str">
            <v>n/a</v>
          </cell>
          <cell r="J53" t="str">
            <v>n/a</v>
          </cell>
          <cell r="K53" t="str">
            <v>n/a</v>
          </cell>
          <cell r="L53" t="str">
            <v>n/a</v>
          </cell>
          <cell r="M53" t="str">
            <v>n/a</v>
          </cell>
          <cell r="N53">
            <v>0.104</v>
          </cell>
          <cell r="O53">
            <v>8.2000000000000003E-2</v>
          </cell>
          <cell r="P53">
            <v>7.2999999999999995E-2</v>
          </cell>
          <cell r="Q53">
            <v>7.5999999999999998E-2</v>
          </cell>
          <cell r="R53">
            <v>5.3999999999999999E-2</v>
          </cell>
          <cell r="S53">
            <v>7.0999999999999994E-2</v>
          </cell>
          <cell r="T53">
            <v>7.2499999999999995E-2</v>
          </cell>
          <cell r="U53">
            <v>6.9000000000000006E-2</v>
          </cell>
          <cell r="V53">
            <v>6.5500000000000003E-2</v>
          </cell>
          <cell r="W53">
            <v>0.06</v>
          </cell>
          <cell r="X53">
            <v>5.1499999999999997E-2</v>
          </cell>
          <cell r="Y53">
            <v>4.9500000000000002E-2</v>
          </cell>
          <cell r="Z53">
            <v>5.3999999999999999E-2</v>
          </cell>
          <cell r="AA53" t="str">
            <v>n/a</v>
          </cell>
          <cell r="AB53" t="str">
            <v>n/a</v>
          </cell>
          <cell r="AC53" t="str">
            <v>n/a</v>
          </cell>
          <cell r="AD53" t="str">
            <v>n/a</v>
          </cell>
        </row>
        <row r="54">
          <cell r="A54" t="str">
            <v>RISKS</v>
          </cell>
        </row>
        <row r="55">
          <cell r="A55" t="str">
            <v>Loan to value ratios</v>
          </cell>
          <cell r="B55" t="str">
            <v>% average</v>
          </cell>
          <cell r="C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row>
        <row r="56">
          <cell r="A56" t="str">
            <v>Average LTV</v>
          </cell>
          <cell r="C56">
            <v>0</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row>
        <row r="57">
          <cell r="A57" t="str">
            <v>First time buyer LTV</v>
          </cell>
          <cell r="C57">
            <v>0</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row>
        <row r="58">
          <cell r="A58" t="str">
            <v xml:space="preserve">Some indicator of bad debt eg possessions/ arrears </v>
          </cell>
          <cell r="C58">
            <v>0</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row>
        <row r="60">
          <cell r="A60" t="str">
            <v>FUNDING</v>
          </cell>
        </row>
        <row r="61">
          <cell r="A61" t="str">
            <v>Total Mortgage Bonds Outstanding</v>
          </cell>
          <cell r="B61" t="str">
            <v>€ millions</v>
          </cell>
          <cell r="C61" t="str">
            <v>n/a</v>
          </cell>
          <cell r="D61" t="str">
            <v>n/a</v>
          </cell>
          <cell r="E61" t="str">
            <v>n/a</v>
          </cell>
          <cell r="F61" t="str">
            <v>n/a</v>
          </cell>
          <cell r="G61" t="str">
            <v>n/a</v>
          </cell>
          <cell r="H61" t="str">
            <v>n/a</v>
          </cell>
          <cell r="I61" t="str">
            <v>n/a</v>
          </cell>
          <cell r="J61" t="str">
            <v>n/a</v>
          </cell>
          <cell r="K61" t="str">
            <v>n/a</v>
          </cell>
          <cell r="L61" t="str">
            <v>n/a</v>
          </cell>
          <cell r="M61" t="str">
            <v>n/a</v>
          </cell>
          <cell r="N61" t="str">
            <v>n/a</v>
          </cell>
          <cell r="O61" t="str">
            <v>n/a</v>
          </cell>
          <cell r="P61" t="str">
            <v>n/a</v>
          </cell>
          <cell r="Q61" t="str">
            <v>n/a</v>
          </cell>
          <cell r="R61" t="str">
            <v>n/a</v>
          </cell>
          <cell r="S61" t="str">
            <v>n/a</v>
          </cell>
          <cell r="T61" t="str">
            <v>n/a</v>
          </cell>
          <cell r="U61" t="str">
            <v>n/a</v>
          </cell>
          <cell r="V61" t="str">
            <v>n/a</v>
          </cell>
          <cell r="W61" t="str">
            <v>n/a</v>
          </cell>
          <cell r="X61" t="str">
            <v>n/a</v>
          </cell>
          <cell r="Y61" t="str">
            <v>n/a</v>
          </cell>
          <cell r="Z61" t="str">
            <v>n/a</v>
          </cell>
          <cell r="AA61" t="str">
            <v>n/a</v>
          </cell>
          <cell r="AB61" t="str">
            <v>n/a</v>
          </cell>
          <cell r="AC61" t="str">
            <v>n/a</v>
          </cell>
          <cell r="AD61" t="str">
            <v>n/a</v>
          </cell>
        </row>
        <row r="62">
          <cell r="A62" t="str">
            <v>Annual % change in mortgage bonds outstanding</v>
          </cell>
          <cell r="C62" t="str">
            <v>n/a</v>
          </cell>
          <cell r="D62" t="str">
            <v>n/a</v>
          </cell>
          <cell r="E62" t="str">
            <v>n/a</v>
          </cell>
          <cell r="F62" t="str">
            <v>n/a</v>
          </cell>
          <cell r="G62" t="str">
            <v>n/a</v>
          </cell>
          <cell r="H62" t="str">
            <v>n/a</v>
          </cell>
          <cell r="I62" t="str">
            <v>n/a</v>
          </cell>
          <cell r="J62" t="str">
            <v>n/a</v>
          </cell>
          <cell r="K62" t="str">
            <v>n/a</v>
          </cell>
          <cell r="L62" t="str">
            <v>n/a</v>
          </cell>
          <cell r="M62" t="str">
            <v>n/a</v>
          </cell>
          <cell r="N62" t="str">
            <v>n/a</v>
          </cell>
          <cell r="O62" t="str">
            <v>n/a</v>
          </cell>
          <cell r="P62" t="str">
            <v>n/a</v>
          </cell>
          <cell r="Q62" t="str">
            <v>n/a</v>
          </cell>
          <cell r="R62" t="str">
            <v>n/a</v>
          </cell>
          <cell r="S62" t="str">
            <v>n/a</v>
          </cell>
          <cell r="T62" t="str">
            <v>n/a</v>
          </cell>
          <cell r="U62" t="str">
            <v>n/a</v>
          </cell>
          <cell r="V62" t="str">
            <v>n/a</v>
          </cell>
          <cell r="W62" t="str">
            <v>n/a</v>
          </cell>
          <cell r="X62" t="str">
            <v>n/a</v>
          </cell>
          <cell r="Y62" t="str">
            <v>n/a</v>
          </cell>
          <cell r="Z62" t="str">
            <v>n/a</v>
          </cell>
          <cell r="AA62" t="str">
            <v>n/a</v>
          </cell>
          <cell r="AB62" t="str">
            <v>n/a</v>
          </cell>
          <cell r="AC62" t="str">
            <v>n/a</v>
          </cell>
          <cell r="AD62" t="str">
            <v>n/a</v>
          </cell>
        </row>
        <row r="63">
          <cell r="A63" t="str">
            <v>New Issues of Mortgage Bonds</v>
          </cell>
          <cell r="B63" t="str">
            <v>€ millions</v>
          </cell>
          <cell r="C63" t="str">
            <v>n/a</v>
          </cell>
          <cell r="D63" t="str">
            <v>n/a</v>
          </cell>
          <cell r="E63" t="str">
            <v>n/a</v>
          </cell>
          <cell r="F63" t="str">
            <v>n/a</v>
          </cell>
          <cell r="G63" t="str">
            <v>n/a</v>
          </cell>
          <cell r="H63" t="str">
            <v>n/a</v>
          </cell>
          <cell r="I63" t="str">
            <v>n/a</v>
          </cell>
          <cell r="J63" t="str">
            <v>n/a</v>
          </cell>
          <cell r="K63" t="str">
            <v>n/a</v>
          </cell>
          <cell r="L63" t="str">
            <v>n/a</v>
          </cell>
          <cell r="M63" t="str">
            <v>n/a</v>
          </cell>
          <cell r="N63" t="str">
            <v>n/a</v>
          </cell>
          <cell r="O63" t="str">
            <v>n/a</v>
          </cell>
          <cell r="P63" t="str">
            <v>n/a</v>
          </cell>
          <cell r="Q63" t="str">
            <v>n/a</v>
          </cell>
          <cell r="R63" t="str">
            <v>n/a</v>
          </cell>
          <cell r="S63" t="str">
            <v>n/a</v>
          </cell>
          <cell r="T63" t="str">
            <v>n/a</v>
          </cell>
          <cell r="U63" t="str">
            <v>n/a</v>
          </cell>
          <cell r="V63" t="str">
            <v>n/a</v>
          </cell>
          <cell r="W63" t="str">
            <v>n/a</v>
          </cell>
          <cell r="X63" t="str">
            <v>n/a</v>
          </cell>
          <cell r="Y63" t="str">
            <v>n/a</v>
          </cell>
          <cell r="Z63" t="str">
            <v>n/a</v>
          </cell>
          <cell r="AA63" t="str">
            <v>n/a</v>
          </cell>
          <cell r="AB63" t="str">
            <v>n/a</v>
          </cell>
          <cell r="AC63" t="str">
            <v>n/a</v>
          </cell>
          <cell r="AD63" t="str">
            <v>n/a</v>
          </cell>
        </row>
        <row r="64">
          <cell r="A64" t="str">
            <v>Annual % change in mortgage bond issues</v>
          </cell>
          <cell r="C64" t="str">
            <v>n/a</v>
          </cell>
          <cell r="D64" t="str">
            <v>n/a</v>
          </cell>
          <cell r="E64" t="str">
            <v>n/a</v>
          </cell>
          <cell r="F64" t="str">
            <v>n/a</v>
          </cell>
          <cell r="G64" t="str">
            <v>n/a</v>
          </cell>
          <cell r="H64" t="str">
            <v>n/a</v>
          </cell>
          <cell r="I64" t="str">
            <v>n/a</v>
          </cell>
          <cell r="J64" t="str">
            <v>n/a</v>
          </cell>
          <cell r="K64" t="str">
            <v>n/a</v>
          </cell>
          <cell r="L64" t="str">
            <v>n/a</v>
          </cell>
          <cell r="M64" t="str">
            <v>n/a</v>
          </cell>
          <cell r="N64" t="str">
            <v>n/a</v>
          </cell>
          <cell r="O64" t="str">
            <v>n/a</v>
          </cell>
          <cell r="P64" t="str">
            <v>n/a</v>
          </cell>
          <cell r="Q64" t="str">
            <v>n/a</v>
          </cell>
          <cell r="R64" t="str">
            <v>n/a</v>
          </cell>
          <cell r="S64" t="str">
            <v>n/a</v>
          </cell>
          <cell r="T64" t="str">
            <v>n/a</v>
          </cell>
          <cell r="U64" t="str">
            <v>n/a</v>
          </cell>
          <cell r="V64" t="str">
            <v>n/a</v>
          </cell>
          <cell r="W64" t="str">
            <v>n/a</v>
          </cell>
          <cell r="X64" t="str">
            <v>n/a</v>
          </cell>
          <cell r="Y64" t="str">
            <v>n/a</v>
          </cell>
          <cell r="Z64" t="str">
            <v>n/a</v>
          </cell>
          <cell r="AA64" t="str">
            <v>n/a</v>
          </cell>
          <cell r="AB64" t="str">
            <v>n/a</v>
          </cell>
          <cell r="AC64" t="str">
            <v>n/a</v>
          </cell>
          <cell r="AD64" t="str">
            <v>n/a</v>
          </cell>
        </row>
        <row r="65">
          <cell r="A65" t="str">
            <v>Mortgage backed securities outstanding</v>
          </cell>
          <cell r="B65" t="str">
            <v>€ millions</v>
          </cell>
          <cell r="C65" t="str">
            <v>n/a</v>
          </cell>
          <cell r="D65" t="str">
            <v>n/a</v>
          </cell>
          <cell r="E65" t="str">
            <v>n/a</v>
          </cell>
          <cell r="F65" t="str">
            <v>n/a</v>
          </cell>
          <cell r="G65" t="str">
            <v>n/a</v>
          </cell>
          <cell r="H65" t="str">
            <v>n/a</v>
          </cell>
          <cell r="I65" t="str">
            <v>n/a</v>
          </cell>
          <cell r="J65" t="str">
            <v>n/a</v>
          </cell>
          <cell r="K65" t="str">
            <v>n/a</v>
          </cell>
          <cell r="L65" t="str">
            <v>n/a</v>
          </cell>
          <cell r="M65" t="str">
            <v>n/a</v>
          </cell>
          <cell r="N65" t="str">
            <v>n/a</v>
          </cell>
          <cell r="O65" t="str">
            <v>n/a</v>
          </cell>
          <cell r="P65" t="str">
            <v>n/a</v>
          </cell>
          <cell r="Q65">
            <v>981.24352992547449</v>
          </cell>
          <cell r="R65">
            <v>1908.7801407539434</v>
          </cell>
          <cell r="S65">
            <v>1121.0488870820204</v>
          </cell>
          <cell r="T65">
            <v>943.60670204933581</v>
          </cell>
          <cell r="U65">
            <v>1211.2821300994797</v>
          </cell>
          <cell r="V65" t="str">
            <v>n/a</v>
          </cell>
          <cell r="W65">
            <v>2992.751174</v>
          </cell>
          <cell r="X65" t="str">
            <v>n/a</v>
          </cell>
          <cell r="Y65" t="str">
            <v>n/a</v>
          </cell>
          <cell r="Z65" t="str">
            <v>n/a</v>
          </cell>
          <cell r="AA65" t="str">
            <v>n/a</v>
          </cell>
          <cell r="AB65" t="str">
            <v>n/a</v>
          </cell>
          <cell r="AC65" t="str">
            <v>n/a</v>
          </cell>
          <cell r="AD65" t="str">
            <v>n/a</v>
          </cell>
        </row>
        <row r="66">
          <cell r="A66" t="str">
            <v>Annual % change in MBS outstanding</v>
          </cell>
          <cell r="C66" t="str">
            <v>n/a</v>
          </cell>
          <cell r="D66" t="str">
            <v>n/a</v>
          </cell>
          <cell r="E66" t="str">
            <v>n/a</v>
          </cell>
          <cell r="F66" t="str">
            <v>n/a</v>
          </cell>
          <cell r="G66" t="str">
            <v>n/a</v>
          </cell>
          <cell r="H66" t="str">
            <v>n/a</v>
          </cell>
          <cell r="I66" t="str">
            <v>n/a</v>
          </cell>
          <cell r="J66" t="str">
            <v>n/a</v>
          </cell>
          <cell r="K66" t="str">
            <v>n/a</v>
          </cell>
          <cell r="L66" t="str">
            <v>n/a</v>
          </cell>
          <cell r="M66" t="str">
            <v>n/a</v>
          </cell>
          <cell r="N66" t="str">
            <v>n/a</v>
          </cell>
          <cell r="O66" t="str">
            <v>n/a</v>
          </cell>
          <cell r="P66" t="str">
            <v>n/a</v>
          </cell>
          <cell r="Q66" t="str">
            <v>n/a</v>
          </cell>
          <cell r="R66">
            <v>0.94526647314445511</v>
          </cell>
          <cell r="S66">
            <v>-0.41268831168831177</v>
          </cell>
          <cell r="T66">
            <v>-0.15828228998518445</v>
          </cell>
          <cell r="U66">
            <v>0.28367266517798506</v>
          </cell>
          <cell r="V66" t="str">
            <v>n/a</v>
          </cell>
          <cell r="W66" t="str">
            <v>n/a</v>
          </cell>
          <cell r="X66" t="str">
            <v>n/a</v>
          </cell>
          <cell r="Y66" t="str">
            <v>n/a</v>
          </cell>
          <cell r="Z66" t="str">
            <v>n/a</v>
          </cell>
          <cell r="AA66" t="str">
            <v>n/a</v>
          </cell>
          <cell r="AB66" t="str">
            <v>n/a</v>
          </cell>
          <cell r="AC66" t="str">
            <v>n/a</v>
          </cell>
          <cell r="AD66" t="str">
            <v>n/a</v>
          </cell>
        </row>
        <row r="67">
          <cell r="A67" t="str">
            <v>New Issues of Mortgage Backed Securities</v>
          </cell>
          <cell r="B67" t="str">
            <v>€ millions</v>
          </cell>
          <cell r="C67" t="str">
            <v>n/a</v>
          </cell>
          <cell r="D67" t="str">
            <v>n/a</v>
          </cell>
          <cell r="E67" t="str">
            <v>n/a</v>
          </cell>
          <cell r="F67" t="str">
            <v>n/a</v>
          </cell>
          <cell r="G67" t="str">
            <v>n/a</v>
          </cell>
          <cell r="H67" t="str">
            <v>n/a</v>
          </cell>
          <cell r="I67" t="str">
            <v>n/a</v>
          </cell>
          <cell r="J67" t="str">
            <v>n/a</v>
          </cell>
          <cell r="K67" t="str">
            <v>n/a</v>
          </cell>
          <cell r="L67" t="str">
            <v>n/a</v>
          </cell>
          <cell r="M67" t="str">
            <v>n/a</v>
          </cell>
          <cell r="N67" t="str">
            <v>n/a</v>
          </cell>
          <cell r="O67" t="str">
            <v>n/a</v>
          </cell>
          <cell r="P67" t="str">
            <v>n/a</v>
          </cell>
          <cell r="Q67" t="str">
            <v>n/a</v>
          </cell>
          <cell r="R67" t="str">
            <v>n/a</v>
          </cell>
          <cell r="S67" t="str">
            <v>n/a</v>
          </cell>
          <cell r="T67">
            <v>39</v>
          </cell>
          <cell r="U67">
            <v>60</v>
          </cell>
          <cell r="V67" t="str">
            <v>n/a</v>
          </cell>
          <cell r="W67">
            <v>2270</v>
          </cell>
          <cell r="X67">
            <v>1050</v>
          </cell>
          <cell r="Y67" t="str">
            <v>n/a</v>
          </cell>
          <cell r="Z67" t="str">
            <v>n/a</v>
          </cell>
          <cell r="AA67" t="str">
            <v>n/a</v>
          </cell>
          <cell r="AB67" t="str">
            <v>n/a</v>
          </cell>
          <cell r="AC67" t="str">
            <v>n/a</v>
          </cell>
          <cell r="AD67" t="str">
            <v>n/a</v>
          </cell>
        </row>
        <row r="68">
          <cell r="A68" t="str">
            <v>Annual % change in MBS issues</v>
          </cell>
          <cell r="C68" t="str">
            <v>n/a</v>
          </cell>
          <cell r="D68" t="str">
            <v>n/a</v>
          </cell>
          <cell r="E68" t="str">
            <v>n/a</v>
          </cell>
          <cell r="F68" t="str">
            <v>n/a</v>
          </cell>
          <cell r="G68" t="str">
            <v>n/a</v>
          </cell>
          <cell r="H68" t="str">
            <v>n/a</v>
          </cell>
          <cell r="I68" t="str">
            <v>n/a</v>
          </cell>
          <cell r="J68" t="str">
            <v>n/a</v>
          </cell>
          <cell r="K68" t="str">
            <v>n/a</v>
          </cell>
          <cell r="L68" t="str">
            <v>n/a</v>
          </cell>
          <cell r="M68" t="str">
            <v>n/a</v>
          </cell>
          <cell r="N68" t="str">
            <v>n/a</v>
          </cell>
          <cell r="O68" t="str">
            <v>n/a</v>
          </cell>
          <cell r="P68" t="str">
            <v>n/a</v>
          </cell>
          <cell r="Q68" t="str">
            <v>n/a</v>
          </cell>
          <cell r="R68" t="str">
            <v>n/a</v>
          </cell>
          <cell r="S68" t="str">
            <v>n/a</v>
          </cell>
          <cell r="T68" t="str">
            <v>n/a</v>
          </cell>
          <cell r="U68">
            <v>0.53846153846153855</v>
          </cell>
          <cell r="V68" t="str">
            <v>n/a</v>
          </cell>
          <cell r="W68" t="str">
            <v>n/a</v>
          </cell>
          <cell r="X68">
            <v>-0.5374449339207048</v>
          </cell>
          <cell r="Y68" t="str">
            <v>n/a</v>
          </cell>
          <cell r="Z68" t="str">
            <v>n/a</v>
          </cell>
          <cell r="AA68" t="str">
            <v>n/a</v>
          </cell>
          <cell r="AB68" t="str">
            <v>n/a</v>
          </cell>
          <cell r="AC68" t="str">
            <v>n/a</v>
          </cell>
          <cell r="AD68" t="str">
            <v>n/a</v>
          </cell>
        </row>
        <row r="70">
          <cell r="A70" t="str">
            <v>GENERAL INFORMATION</v>
          </cell>
        </row>
        <row r="71">
          <cell r="A71" t="str">
            <v>Outstanding residential loans as % GDP</v>
          </cell>
          <cell r="B71" t="str">
            <v>%</v>
          </cell>
          <cell r="C71" t="e">
            <v>#DIV/0!</v>
          </cell>
          <cell r="D71" t="e">
            <v>#DIV/0!</v>
          </cell>
          <cell r="E71">
            <v>0.1766616074999407</v>
          </cell>
          <cell r="F71">
            <v>0.18047280300668883</v>
          </cell>
          <cell r="G71">
            <v>0.18750861664248403</v>
          </cell>
          <cell r="H71">
            <v>0.18964036378470517</v>
          </cell>
          <cell r="I71">
            <v>0.20012084641862571</v>
          </cell>
          <cell r="J71">
            <v>0.20252905604318938</v>
          </cell>
          <cell r="K71">
            <v>0.19510048774332669</v>
          </cell>
          <cell r="L71">
            <v>0.1988992532623072</v>
          </cell>
          <cell r="M71">
            <v>0.20776261417322237</v>
          </cell>
          <cell r="N71">
            <v>0.21183940033314971</v>
          </cell>
          <cell r="O71">
            <v>0.23121119451394681</v>
          </cell>
          <cell r="P71">
            <v>0.23781907096323474</v>
          </cell>
          <cell r="Q71">
            <v>0.25011652237274984</v>
          </cell>
          <cell r="R71">
            <v>0.26481151375003947</v>
          </cell>
          <cell r="S71">
            <v>0.27613616712641093</v>
          </cell>
          <cell r="T71">
            <v>0.27801589729126364</v>
          </cell>
          <cell r="U71">
            <v>0.2674563143098399</v>
          </cell>
          <cell r="V71">
            <v>0.27819664609769984</v>
          </cell>
          <cell r="W71">
            <v>0.30183013189503449</v>
          </cell>
          <cell r="X71">
            <v>0.3088475813318089</v>
          </cell>
          <cell r="Y71">
            <v>0.33862026945051749</v>
          </cell>
          <cell r="Z71">
            <v>0.36329441700487231</v>
          </cell>
          <cell r="AA71" t="str">
            <v>n/a</v>
          </cell>
          <cell r="AB71" t="str">
            <v>n/a</v>
          </cell>
          <cell r="AC71" t="str">
            <v>n/a</v>
          </cell>
          <cell r="AD71" t="str">
            <v>n/a</v>
          </cell>
        </row>
        <row r="72">
          <cell r="A72" t="str">
            <v>Outstanding residential and commercial loans as % GDP</v>
          </cell>
          <cell r="B72" t="str">
            <v>%</v>
          </cell>
          <cell r="C72" t="e">
            <v>#DIV/0!</v>
          </cell>
          <cell r="D72" t="e">
            <v>#DIV/0!</v>
          </cell>
          <cell r="E72">
            <v>0.22000508552377773</v>
          </cell>
          <cell r="F72">
            <v>0.22484647899348192</v>
          </cell>
          <cell r="G72">
            <v>0.23349377637170862</v>
          </cell>
          <cell r="H72">
            <v>0.23661228383489091</v>
          </cell>
          <cell r="I72">
            <v>0.25060550255478603</v>
          </cell>
          <cell r="J72">
            <v>0.2548119548928528</v>
          </cell>
          <cell r="K72">
            <v>0.2167305915336202</v>
          </cell>
          <cell r="L72">
            <v>0.22284480437364107</v>
          </cell>
          <cell r="M72">
            <v>0.23370205921846351</v>
          </cell>
          <cell r="N72">
            <v>0.24350337735103181</v>
          </cell>
          <cell r="O72">
            <v>0.23651043257104964</v>
          </cell>
          <cell r="P72">
            <v>0.23735491676836121</v>
          </cell>
          <cell r="Q72">
            <v>0.2441637252982467</v>
          </cell>
          <cell r="R72" t="str">
            <v>n/a</v>
          </cell>
          <cell r="S72" t="str">
            <v>n/a</v>
          </cell>
          <cell r="T72" t="str">
            <v>n/a</v>
          </cell>
          <cell r="U72" t="str">
            <v>n/a</v>
          </cell>
          <cell r="V72">
            <v>0</v>
          </cell>
          <cell r="W72" t="str">
            <v>n/a</v>
          </cell>
          <cell r="X72" t="str">
            <v>n/a</v>
          </cell>
          <cell r="Y72" t="str">
            <v>n/a</v>
          </cell>
          <cell r="Z72" t="str">
            <v>n/a</v>
          </cell>
          <cell r="AA72" t="str">
            <v>n/a</v>
          </cell>
          <cell r="AB72" t="str">
            <v>n/a</v>
          </cell>
          <cell r="AC72" t="str">
            <v>n/a</v>
          </cell>
          <cell r="AD72" t="str">
            <v>n/a</v>
          </cell>
        </row>
        <row r="74">
          <cell r="A74" t="str">
            <v>Outstanding residential loans per capita, 000s</v>
          </cell>
          <cell r="B74" t="str">
            <v>000s</v>
          </cell>
          <cell r="C74" t="e">
            <v>#DIV/0!</v>
          </cell>
          <cell r="D74" t="e">
            <v>#DIV/0!</v>
          </cell>
          <cell r="E74">
            <v>1.9175078111679502</v>
          </cell>
          <cell r="F74">
            <v>2.1051194183760233</v>
          </cell>
          <cell r="G74">
            <v>2.3208111598628789</v>
          </cell>
          <cell r="H74">
            <v>2.5141941830116243</v>
          </cell>
          <cell r="I74">
            <v>2.8638768630760563</v>
          </cell>
          <cell r="J74">
            <v>3.1431296115138601</v>
          </cell>
          <cell r="K74">
            <v>3.3622844844777653</v>
          </cell>
          <cell r="L74">
            <v>3.5661552503942047</v>
          </cell>
          <cell r="M74">
            <v>3.8190309611835267</v>
          </cell>
          <cell r="N74">
            <v>4.1608961902106065</v>
          </cell>
          <cell r="O74">
            <v>4.8269667357615242</v>
          </cell>
          <cell r="P74">
            <v>5.0879424233461501</v>
          </cell>
          <cell r="Q74">
            <v>5.4136456751305229</v>
          </cell>
          <cell r="R74">
            <v>5.9234140716920214</v>
          </cell>
          <cell r="S74">
            <v>6.4412176837659656</v>
          </cell>
          <cell r="T74">
            <v>6.8353764032625968</v>
          </cell>
          <cell r="U74">
            <v>6.7462931924991034</v>
          </cell>
          <cell r="V74">
            <v>7.2223070935451723</v>
          </cell>
          <cell r="W74">
            <v>8.0051418310279683</v>
          </cell>
          <cell r="X74">
            <v>8.6004597158964611</v>
          </cell>
          <cell r="Y74">
            <v>9.6777170497916298</v>
          </cell>
          <cell r="Z74">
            <v>10.855375629959982</v>
          </cell>
          <cell r="AA74" t="str">
            <v>n/a</v>
          </cell>
          <cell r="AB74" t="str">
            <v>n/a</v>
          </cell>
          <cell r="AC74" t="str">
            <v>n/a</v>
          </cell>
          <cell r="AD74" t="str">
            <v>n/a</v>
          </cell>
        </row>
        <row r="75">
          <cell r="A75" t="str">
            <v>Outstanding residential and commercial loans per capita</v>
          </cell>
          <cell r="B75" t="str">
            <v>000s</v>
          </cell>
          <cell r="C75" t="e">
            <v>#DIV/0!</v>
          </cell>
          <cell r="D75" t="e">
            <v>#DIV/0!</v>
          </cell>
          <cell r="E75">
            <v>2.3879634967583909</v>
          </cell>
          <cell r="F75">
            <v>2.6227147869206227</v>
          </cell>
          <cell r="G75">
            <v>2.8899736538252023</v>
          </cell>
          <cell r="H75">
            <v>3.1369335924821558</v>
          </cell>
          <cell r="I75">
            <v>3.5863495151567624</v>
          </cell>
          <cell r="J75">
            <v>3.9545288781707741</v>
          </cell>
          <cell r="K75">
            <v>3.7350491208605625</v>
          </cell>
          <cell r="L75">
            <v>3.9954859362497697</v>
          </cell>
          <cell r="M75">
            <v>4.295842172564897</v>
          </cell>
          <cell r="N75">
            <v>4.7828320582947494</v>
          </cell>
          <cell r="O75">
            <v>4.9375982554865523</v>
          </cell>
          <cell r="P75">
            <v>5.0780122280531232</v>
          </cell>
          <cell r="Q75">
            <v>5.2848003920136941</v>
          </cell>
          <cell r="R75" t="str">
            <v>n/a</v>
          </cell>
          <cell r="S75" t="str">
            <v>n/a</v>
          </cell>
          <cell r="T75" t="str">
            <v>n/a</v>
          </cell>
          <cell r="U75" t="str">
            <v>n/a</v>
          </cell>
          <cell r="V75">
            <v>0</v>
          </cell>
          <cell r="W75" t="str">
            <v>n/a</v>
          </cell>
          <cell r="X75" t="str">
            <v>n/a</v>
          </cell>
          <cell r="Y75" t="str">
            <v>n/a</v>
          </cell>
          <cell r="Z75" t="str">
            <v>n/a</v>
          </cell>
          <cell r="AA75" t="str">
            <v>n/a</v>
          </cell>
          <cell r="AB75" t="str">
            <v>n/a</v>
          </cell>
          <cell r="AC75" t="str">
            <v>n/a</v>
          </cell>
          <cell r="AD75" t="str">
            <v>n/a</v>
          </cell>
        </row>
        <row r="77">
          <cell r="A77" t="str">
            <v>Outstanding mortgage bonds as % GDP</v>
          </cell>
          <cell r="C77" t="str">
            <v>n/a</v>
          </cell>
          <cell r="D77" t="str">
            <v>n/a</v>
          </cell>
          <cell r="E77" t="str">
            <v>n/a</v>
          </cell>
          <cell r="F77" t="str">
            <v>n/a</v>
          </cell>
          <cell r="G77" t="str">
            <v>n/a</v>
          </cell>
          <cell r="H77" t="str">
            <v>n/a</v>
          </cell>
          <cell r="I77" t="str">
            <v>n/a</v>
          </cell>
          <cell r="J77" t="str">
            <v>n/a</v>
          </cell>
          <cell r="K77" t="str">
            <v>n/a</v>
          </cell>
          <cell r="L77" t="str">
            <v>n/a</v>
          </cell>
          <cell r="M77" t="str">
            <v>n/a</v>
          </cell>
          <cell r="N77" t="str">
            <v>n/a</v>
          </cell>
          <cell r="O77" t="str">
            <v>n/a</v>
          </cell>
          <cell r="P77" t="str">
            <v>n/a</v>
          </cell>
          <cell r="Q77" t="str">
            <v>n/a</v>
          </cell>
          <cell r="R77" t="str">
            <v>n/a</v>
          </cell>
          <cell r="S77" t="str">
            <v>n/a</v>
          </cell>
          <cell r="T77" t="str">
            <v>n/a</v>
          </cell>
          <cell r="U77" t="str">
            <v>n/a</v>
          </cell>
          <cell r="V77" t="str">
            <v>n/a</v>
          </cell>
          <cell r="W77" t="str">
            <v>n/a</v>
          </cell>
          <cell r="X77" t="str">
            <v>n/a</v>
          </cell>
          <cell r="Y77" t="str">
            <v>n/a</v>
          </cell>
          <cell r="Z77" t="str">
            <v>n/a</v>
          </cell>
          <cell r="AA77" t="str">
            <v>n/a</v>
          </cell>
          <cell r="AB77" t="str">
            <v>n/a</v>
          </cell>
          <cell r="AC77" t="str">
            <v>n/a</v>
          </cell>
          <cell r="AD77" t="str">
            <v>n/a</v>
          </cell>
        </row>
        <row r="79">
          <cell r="A79" t="str">
            <v>MACROECONOMIC INFORMATION</v>
          </cell>
        </row>
        <row r="80">
          <cell r="A80" t="str">
            <v>Exchange rate, 1€=</v>
          </cell>
          <cell r="C80">
            <v>45.438000000000002</v>
          </cell>
          <cell r="D80">
            <v>45.442</v>
          </cell>
          <cell r="E80">
            <v>44.914000000000001</v>
          </cell>
          <cell r="F80">
            <v>43.798000000000002</v>
          </cell>
          <cell r="G80">
            <v>43.1539</v>
          </cell>
          <cell r="H80">
            <v>43.576000000000001</v>
          </cell>
          <cell r="I80">
            <v>42.591999999999999</v>
          </cell>
          <cell r="J80">
            <v>42.183900000000001</v>
          </cell>
          <cell r="K80">
            <v>41.930799999999998</v>
          </cell>
          <cell r="L80">
            <v>40.154299999999999</v>
          </cell>
          <cell r="M80">
            <v>40.353000000000002</v>
          </cell>
          <cell r="N80">
            <v>39.216200000000001</v>
          </cell>
          <cell r="O80">
            <v>38.802300000000002</v>
          </cell>
          <cell r="P80">
            <v>40.092199999999998</v>
          </cell>
          <cell r="Q80">
            <v>40.764600000000002</v>
          </cell>
          <cell r="R80">
            <v>40.3399</v>
          </cell>
          <cell r="S80">
            <v>40.3399</v>
          </cell>
          <cell r="T80">
            <v>40.3399</v>
          </cell>
          <cell r="U80">
            <v>40.3399</v>
          </cell>
          <cell r="V80">
            <v>1</v>
          </cell>
          <cell r="W80">
            <v>1</v>
          </cell>
          <cell r="X80">
            <v>1</v>
          </cell>
          <cell r="Y80">
            <v>1</v>
          </cell>
          <cell r="Z80">
            <v>1</v>
          </cell>
          <cell r="AA80">
            <v>1</v>
          </cell>
          <cell r="AB80">
            <v>1</v>
          </cell>
          <cell r="AC80">
            <v>1</v>
          </cell>
          <cell r="AD80">
            <v>1</v>
          </cell>
        </row>
        <row r="81">
          <cell r="A81" t="str">
            <v>Population, 000s</v>
          </cell>
          <cell r="C81" t="str">
            <v>n/a</v>
          </cell>
          <cell r="D81" t="str">
            <v>n/a</v>
          </cell>
          <cell r="E81">
            <v>9858</v>
          </cell>
          <cell r="F81">
            <v>9859</v>
          </cell>
          <cell r="G81">
            <v>9865</v>
          </cell>
          <cell r="H81">
            <v>9876</v>
          </cell>
          <cell r="I81">
            <v>9928</v>
          </cell>
          <cell r="J81">
            <v>9948</v>
          </cell>
          <cell r="K81">
            <v>9987</v>
          </cell>
          <cell r="L81">
            <v>10022</v>
          </cell>
          <cell r="M81">
            <v>10068</v>
          </cell>
          <cell r="N81">
            <v>10101</v>
          </cell>
          <cell r="O81">
            <v>10131</v>
          </cell>
          <cell r="P81">
            <v>10143</v>
          </cell>
          <cell r="Q81">
            <v>10170.226000000001</v>
          </cell>
          <cell r="R81">
            <v>10192.263999999999</v>
          </cell>
          <cell r="S81">
            <v>10213.752</v>
          </cell>
          <cell r="T81">
            <v>10239.084999999999</v>
          </cell>
          <cell r="U81">
            <v>10263.414000000001</v>
          </cell>
          <cell r="V81">
            <v>10309.725</v>
          </cell>
          <cell r="W81">
            <v>10355.843999999999</v>
          </cell>
          <cell r="X81">
            <v>10396.421</v>
          </cell>
          <cell r="Y81">
            <v>10445.852000000001</v>
          </cell>
          <cell r="Z81">
            <v>10511.382</v>
          </cell>
          <cell r="AA81" t="str">
            <v>n/a</v>
          </cell>
          <cell r="AB81" t="str">
            <v>n/a</v>
          </cell>
          <cell r="AC81" t="str">
            <v>n/a</v>
          </cell>
          <cell r="AD81" t="str">
            <v>n/a</v>
          </cell>
        </row>
        <row r="82">
          <cell r="A82" t="str">
            <v>Number of Households, 000s</v>
          </cell>
          <cell r="C82" t="str">
            <v>n/a</v>
          </cell>
          <cell r="D82" t="str">
            <v>n/a</v>
          </cell>
          <cell r="E82" t="str">
            <v>n/a</v>
          </cell>
          <cell r="F82" t="str">
            <v>n/a</v>
          </cell>
          <cell r="G82" t="str">
            <v>n/a</v>
          </cell>
          <cell r="H82" t="str">
            <v>n/a</v>
          </cell>
          <cell r="I82" t="str">
            <v>n/a</v>
          </cell>
          <cell r="J82" t="str">
            <v>n/a</v>
          </cell>
          <cell r="K82">
            <v>3953</v>
          </cell>
          <cell r="L82" t="str">
            <v>n/a</v>
          </cell>
          <cell r="M82" t="str">
            <v>n/a</v>
          </cell>
          <cell r="N82" t="str">
            <v>n/a</v>
          </cell>
          <cell r="O82" t="str">
            <v>n/a</v>
          </cell>
          <cell r="P82" t="str">
            <v>n/a</v>
          </cell>
          <cell r="Q82" t="str">
            <v>n/a</v>
          </cell>
          <cell r="R82" t="str">
            <v>n/a</v>
          </cell>
          <cell r="S82" t="str">
            <v>n/a</v>
          </cell>
          <cell r="T82">
            <v>4209</v>
          </cell>
          <cell r="U82">
            <v>4238</v>
          </cell>
          <cell r="V82">
            <v>4319</v>
          </cell>
          <cell r="W82">
            <v>4361</v>
          </cell>
          <cell r="X82" t="str">
            <v>n/a</v>
          </cell>
          <cell r="Y82" t="str">
            <v>n/a</v>
          </cell>
          <cell r="Z82" t="str">
            <v>n/a</v>
          </cell>
          <cell r="AA82" t="str">
            <v>n/a</v>
          </cell>
          <cell r="AB82" t="str">
            <v>n/a</v>
          </cell>
          <cell r="AC82" t="str">
            <v>n/a</v>
          </cell>
          <cell r="AD82" t="str">
            <v>n/a</v>
          </cell>
        </row>
        <row r="83">
          <cell r="A83" t="str">
            <v>Population density, pop/km</v>
          </cell>
          <cell r="C83" t="str">
            <v>n/a</v>
          </cell>
          <cell r="D83" t="str">
            <v>n/a</v>
          </cell>
          <cell r="E83">
            <v>323</v>
          </cell>
          <cell r="F83" t="str">
            <v>n/a</v>
          </cell>
          <cell r="G83" t="str">
            <v>n/a</v>
          </cell>
          <cell r="H83" t="str">
            <v>n/a</v>
          </cell>
          <cell r="I83" t="str">
            <v>n/a</v>
          </cell>
          <cell r="J83">
            <v>326</v>
          </cell>
          <cell r="K83">
            <v>327.9</v>
          </cell>
          <cell r="L83">
            <v>329.2</v>
          </cell>
          <cell r="M83">
            <v>330.4</v>
          </cell>
          <cell r="N83">
            <v>331.5</v>
          </cell>
          <cell r="O83">
            <v>332.2</v>
          </cell>
          <cell r="P83">
            <v>332.8</v>
          </cell>
          <cell r="Q83">
            <v>333.6</v>
          </cell>
          <cell r="R83">
            <v>334.4</v>
          </cell>
          <cell r="S83">
            <v>334.7</v>
          </cell>
          <cell r="T83">
            <v>335.9</v>
          </cell>
          <cell r="U83">
            <v>337.1</v>
          </cell>
          <cell r="V83">
            <v>338.6</v>
          </cell>
          <cell r="W83">
            <v>340.74</v>
          </cell>
          <cell r="X83">
            <v>341.72</v>
          </cell>
          <cell r="Y83" t="str">
            <v>n/a</v>
          </cell>
          <cell r="Z83" t="str">
            <v>n/a</v>
          </cell>
          <cell r="AA83" t="str">
            <v>n/a</v>
          </cell>
          <cell r="AB83" t="str">
            <v>n/a</v>
          </cell>
          <cell r="AC83" t="str">
            <v>n/a</v>
          </cell>
          <cell r="AD83" t="str">
            <v>n/a</v>
          </cell>
        </row>
        <row r="84">
          <cell r="A84" t="str">
            <v>GDP, € mill</v>
          </cell>
          <cell r="C84" t="str">
            <v>n/a</v>
          </cell>
          <cell r="D84" t="str">
            <v>n/a</v>
          </cell>
          <cell r="E84">
            <v>107000</v>
          </cell>
          <cell r="F84">
            <v>115000</v>
          </cell>
          <cell r="G84">
            <v>122100</v>
          </cell>
          <cell r="H84">
            <v>130933</v>
          </cell>
          <cell r="I84">
            <v>142077</v>
          </cell>
          <cell r="J84">
            <v>154387</v>
          </cell>
          <cell r="K84">
            <v>172112</v>
          </cell>
          <cell r="L84">
            <v>179689</v>
          </cell>
          <cell r="M84">
            <v>185067</v>
          </cell>
          <cell r="N84">
            <v>198401.3</v>
          </cell>
          <cell r="O84">
            <v>211503.6</v>
          </cell>
          <cell r="P84">
            <v>217001.1</v>
          </cell>
          <cell r="Q84">
            <v>220129.4</v>
          </cell>
          <cell r="R84">
            <v>227984.8</v>
          </cell>
          <cell r="S84">
            <v>238248.4</v>
          </cell>
          <cell r="T84">
            <v>251741</v>
          </cell>
          <cell r="U84">
            <v>258883.4</v>
          </cell>
          <cell r="V84">
            <v>267652.40000000002</v>
          </cell>
          <cell r="W84">
            <v>274657.8</v>
          </cell>
          <cell r="X84">
            <v>289508.5</v>
          </cell>
          <cell r="Y84">
            <v>298540.90000000002</v>
          </cell>
          <cell r="Z84">
            <v>314084.09999999998</v>
          </cell>
          <cell r="AA84" t="str">
            <v>n/a</v>
          </cell>
          <cell r="AB84" t="str">
            <v>n/a</v>
          </cell>
          <cell r="AC84" t="str">
            <v>n/a</v>
          </cell>
          <cell r="AD84" t="str">
            <v>n/a</v>
          </cell>
        </row>
        <row r="85">
          <cell r="A85" t="str">
            <v>Annual GDP Growth %</v>
          </cell>
          <cell r="C85" t="str">
            <v>n/a</v>
          </cell>
          <cell r="D85" t="str">
            <v>n/a</v>
          </cell>
          <cell r="E85">
            <v>6.9999999999999993E-3</v>
          </cell>
          <cell r="F85">
            <v>1.6E-2</v>
          </cell>
          <cell r="G85">
            <v>2.1000000000000001E-2</v>
          </cell>
          <cell r="H85">
            <v>4.7E-2</v>
          </cell>
          <cell r="I85">
            <v>3.6000000000000004E-2</v>
          </cell>
          <cell r="J85">
            <v>0.03</v>
          </cell>
          <cell r="K85">
            <v>2.7000000000000007E-2</v>
          </cell>
          <cell r="L85">
            <v>3.4000000000000002E-2</v>
          </cell>
          <cell r="M85">
            <v>0.04</v>
          </cell>
          <cell r="N85">
            <v>2.1000000000000001E-2</v>
          </cell>
          <cell r="O85">
            <v>2.4E-2</v>
          </cell>
          <cell r="P85">
            <v>1.2E-2</v>
          </cell>
          <cell r="Q85">
            <v>3.5000000000000003E-2</v>
          </cell>
          <cell r="R85">
            <v>1.7000000000000001E-2</v>
          </cell>
          <cell r="S85">
            <v>3.4000000000000002E-2</v>
          </cell>
          <cell r="T85">
            <v>3.6999999999999998E-2</v>
          </cell>
          <cell r="U85">
            <v>8.0000000000000002E-3</v>
          </cell>
          <cell r="V85">
            <v>1.4999999999999999E-2</v>
          </cell>
          <cell r="W85">
            <v>0.01</v>
          </cell>
          <cell r="X85">
            <v>0.03</v>
          </cell>
          <cell r="Y85">
            <v>1.0999999999999999E-2</v>
          </cell>
          <cell r="Z85">
            <v>3.2000000000000001E-2</v>
          </cell>
          <cell r="AA85" t="str">
            <v>n/a</v>
          </cell>
          <cell r="AB85" t="str">
            <v>n/a</v>
          </cell>
          <cell r="AC85" t="str">
            <v>n/a</v>
          </cell>
          <cell r="AD85" t="str">
            <v>n/a</v>
          </cell>
        </row>
        <row r="86">
          <cell r="A86" t="str">
            <v>Gross fixed Capital Formation, € mill</v>
          </cell>
          <cell r="C86" t="str">
            <v>n/a</v>
          </cell>
          <cell r="D86" t="str">
            <v>n/a</v>
          </cell>
          <cell r="E86">
            <v>16500</v>
          </cell>
          <cell r="F86">
            <v>17900</v>
          </cell>
          <cell r="G86">
            <v>19400</v>
          </cell>
          <cell r="H86">
            <v>23300</v>
          </cell>
          <cell r="I86">
            <v>27200</v>
          </cell>
          <cell r="J86">
            <v>31300</v>
          </cell>
          <cell r="K86">
            <v>28512</v>
          </cell>
          <cell r="L86">
            <v>28334</v>
          </cell>
          <cell r="M86">
            <v>27089</v>
          </cell>
          <cell r="N86">
            <v>26787</v>
          </cell>
          <cell r="O86">
            <v>28440</v>
          </cell>
          <cell r="P86">
            <v>30139</v>
          </cell>
          <cell r="Q86">
            <v>32275</v>
          </cell>
          <cell r="R86">
            <v>33902</v>
          </cell>
          <cell r="S86">
            <v>35778</v>
          </cell>
          <cell r="T86">
            <v>38053</v>
          </cell>
          <cell r="U86">
            <v>52988</v>
          </cell>
          <cell r="V86">
            <v>51600</v>
          </cell>
          <cell r="W86">
            <v>52151</v>
          </cell>
          <cell r="X86" t="str">
            <v>n/a</v>
          </cell>
          <cell r="Y86" t="str">
            <v>n/a</v>
          </cell>
          <cell r="Z86" t="str">
            <v>n/a</v>
          </cell>
          <cell r="AA86" t="str">
            <v>n/a</v>
          </cell>
          <cell r="AB86" t="str">
            <v>n/a</v>
          </cell>
          <cell r="AC86" t="str">
            <v>n/a</v>
          </cell>
          <cell r="AD86" t="str">
            <v>n/a</v>
          </cell>
        </row>
        <row r="87">
          <cell r="A87" t="str">
            <v>Inflation (HICP) %</v>
          </cell>
          <cell r="C87" t="str">
            <v>n/a</v>
          </cell>
          <cell r="D87" t="str">
            <v>n/a</v>
          </cell>
          <cell r="E87" t="e">
            <v>#DIV/0!</v>
          </cell>
          <cell r="F87">
            <v>1.2999999999999901E-2</v>
          </cell>
          <cell r="G87">
            <v>1.5794669299111774E-2</v>
          </cell>
          <cell r="H87">
            <v>1.1661807580174877E-2</v>
          </cell>
          <cell r="I87">
            <v>3.073967339097039E-2</v>
          </cell>
          <cell r="J87">
            <v>3.4482758620689724E-2</v>
          </cell>
          <cell r="K87">
            <v>3.2432432432432323E-2</v>
          </cell>
          <cell r="L87">
            <v>2.443280977312412E-2</v>
          </cell>
          <cell r="M87">
            <v>2.4864864864864833E-2</v>
          </cell>
          <cell r="N87">
            <v>2.4E-2</v>
          </cell>
          <cell r="O87">
            <v>1.3402061855670055E-2</v>
          </cell>
          <cell r="P87">
            <v>1.7999999999999999E-2</v>
          </cell>
          <cell r="Q87">
            <v>1.4999999999999902E-2</v>
          </cell>
          <cell r="R87">
            <v>8.8669950738917702E-3</v>
          </cell>
          <cell r="S87">
            <v>1.0999999999999999E-2</v>
          </cell>
          <cell r="T87">
            <v>2.7027027027027195E-2</v>
          </cell>
          <cell r="U87">
            <v>2.4436090225563811E-2</v>
          </cell>
          <cell r="V87">
            <v>1.5596330275229331E-2</v>
          </cell>
          <cell r="W87">
            <v>1.4999999999999999E-2</v>
          </cell>
          <cell r="X87">
            <v>1.9E-2</v>
          </cell>
          <cell r="Y87">
            <v>2.5000000000000001E-2</v>
          </cell>
          <cell r="Z87">
            <v>2.3300000000000001E-2</v>
          </cell>
          <cell r="AA87" t="str">
            <v>n/a</v>
          </cell>
          <cell r="AB87" t="str">
            <v>n/a</v>
          </cell>
          <cell r="AC87" t="str">
            <v>n/a</v>
          </cell>
          <cell r="AD87" t="str">
            <v>n/a</v>
          </cell>
        </row>
        <row r="88">
          <cell r="A88" t="str">
            <v>Unemployment rate %</v>
          </cell>
          <cell r="C88" t="str">
            <v>n/a</v>
          </cell>
          <cell r="D88" t="str">
            <v>n/a</v>
          </cell>
          <cell r="E88">
            <v>0.113</v>
          </cell>
          <cell r="F88">
            <v>0.113</v>
          </cell>
          <cell r="G88">
            <v>0.113</v>
          </cell>
          <cell r="H88">
            <v>0.10100000000000001</v>
          </cell>
          <cell r="I88">
            <v>8.3000000000000004E-2</v>
          </cell>
          <cell r="J88">
            <v>7.1999999999999995E-2</v>
          </cell>
          <cell r="K88">
            <v>7.0000000000000007E-2</v>
          </cell>
          <cell r="L88">
            <v>7.0999999999999994E-2</v>
          </cell>
          <cell r="M88">
            <v>8.5999999999999993E-2</v>
          </cell>
          <cell r="N88">
            <v>9.8000000000000004E-2</v>
          </cell>
          <cell r="O88">
            <v>9.7000000000000003E-2</v>
          </cell>
          <cell r="P88">
            <v>9.5000000000000001E-2</v>
          </cell>
          <cell r="Q88">
            <v>9.1999999999999998E-2</v>
          </cell>
          <cell r="R88">
            <v>9.2999999999999999E-2</v>
          </cell>
          <cell r="S88">
            <v>8.5000000000000006E-2</v>
          </cell>
          <cell r="T88">
            <v>6.9000000000000006E-2</v>
          </cell>
          <cell r="U88">
            <v>6.6000000000000003E-2</v>
          </cell>
          <cell r="V88">
            <v>7.4999999999999997E-2</v>
          </cell>
          <cell r="W88">
            <v>8.2000000000000003E-2</v>
          </cell>
          <cell r="X88">
            <v>8.4000000000000005E-2</v>
          </cell>
          <cell r="Y88">
            <v>8.4000000000000005E-2</v>
          </cell>
          <cell r="Z88">
            <v>8.2000000000000003E-2</v>
          </cell>
          <cell r="AA88" t="str">
            <v>n/a</v>
          </cell>
          <cell r="AB88" t="str">
            <v>n/a</v>
          </cell>
          <cell r="AC88" t="str">
            <v>n/a</v>
          </cell>
          <cell r="AD88" t="str">
            <v>n/a</v>
          </cell>
        </row>
      </sheetData>
      <sheetData sheetId="3" refreshError="1">
        <row r="1">
          <cell r="A1" t="str">
            <v>Czech Republic</v>
          </cell>
        </row>
        <row r="3">
          <cell r="A3" t="str">
            <v>HOUSING SUPPLY</v>
          </cell>
          <cell r="C3">
            <v>1983</v>
          </cell>
          <cell r="D3">
            <v>1984</v>
          </cell>
          <cell r="E3">
            <v>1985</v>
          </cell>
          <cell r="F3">
            <v>1986</v>
          </cell>
          <cell r="G3">
            <v>1987</v>
          </cell>
          <cell r="H3">
            <v>1988</v>
          </cell>
          <cell r="I3">
            <v>1989</v>
          </cell>
          <cell r="J3">
            <v>1990</v>
          </cell>
          <cell r="K3">
            <v>1991</v>
          </cell>
          <cell r="L3">
            <v>1992</v>
          </cell>
          <cell r="M3">
            <v>1993</v>
          </cell>
          <cell r="N3">
            <v>1994</v>
          </cell>
          <cell r="O3">
            <v>1995</v>
          </cell>
          <cell r="P3">
            <v>1996</v>
          </cell>
          <cell r="Q3">
            <v>1997</v>
          </cell>
          <cell r="R3">
            <v>1998</v>
          </cell>
          <cell r="S3">
            <v>1999</v>
          </cell>
          <cell r="T3">
            <v>2000</v>
          </cell>
          <cell r="U3">
            <v>2001</v>
          </cell>
          <cell r="V3">
            <v>2002</v>
          </cell>
          <cell r="W3">
            <v>2003</v>
          </cell>
          <cell r="X3">
            <v>2004</v>
          </cell>
          <cell r="Y3">
            <v>2005</v>
          </cell>
          <cell r="Z3">
            <v>2006</v>
          </cell>
          <cell r="AA3">
            <v>2007</v>
          </cell>
          <cell r="AB3">
            <v>2008</v>
          </cell>
          <cell r="AC3">
            <v>2009</v>
          </cell>
          <cell r="AD3">
            <v>2010</v>
          </cell>
        </row>
        <row r="4">
          <cell r="A4" t="str">
            <v>Housing Stock</v>
          </cell>
        </row>
        <row r="5">
          <cell r="A5" t="str">
            <v xml:space="preserve">Total Number of Dwellings (national) </v>
          </cell>
          <cell r="B5" t="str">
            <v>000s</v>
          </cell>
          <cell r="C5" t="str">
            <v>n/a</v>
          </cell>
          <cell r="D5" t="str">
            <v>n/a</v>
          </cell>
          <cell r="E5" t="str">
            <v>n/a</v>
          </cell>
          <cell r="F5" t="str">
            <v>n/a</v>
          </cell>
          <cell r="G5" t="str">
            <v>n/a</v>
          </cell>
          <cell r="H5" t="str">
            <v>n/a</v>
          </cell>
          <cell r="I5" t="str">
            <v>n/a</v>
          </cell>
          <cell r="J5" t="str">
            <v>n/a</v>
          </cell>
          <cell r="K5">
            <v>4077193</v>
          </cell>
          <cell r="L5" t="str">
            <v>n/a</v>
          </cell>
          <cell r="M5" t="str">
            <v>n/a</v>
          </cell>
          <cell r="N5" t="str">
            <v>n/a</v>
          </cell>
          <cell r="O5" t="str">
            <v>n/a</v>
          </cell>
          <cell r="P5" t="str">
            <v>n/a</v>
          </cell>
          <cell r="Q5" t="str">
            <v>n/a</v>
          </cell>
          <cell r="R5" t="str">
            <v>n/a</v>
          </cell>
          <cell r="S5" t="str">
            <v>n/a</v>
          </cell>
          <cell r="T5" t="str">
            <v>n/a</v>
          </cell>
          <cell r="U5">
            <v>4366293</v>
          </cell>
          <cell r="V5">
            <v>4393584</v>
          </cell>
          <cell r="W5">
            <v>4420711</v>
          </cell>
          <cell r="X5">
            <v>4452979</v>
          </cell>
          <cell r="Y5">
            <v>4485842</v>
          </cell>
          <cell r="Z5">
            <v>4516032</v>
          </cell>
          <cell r="AA5" t="str">
            <v>n/a</v>
          </cell>
          <cell r="AB5">
            <v>0</v>
          </cell>
          <cell r="AC5">
            <v>0</v>
          </cell>
          <cell r="AD5">
            <v>0</v>
          </cell>
        </row>
        <row r="6">
          <cell r="A6" t="str">
            <v xml:space="preserve">Proportion of which: </v>
          </cell>
        </row>
        <row r="7">
          <cell r="A7" t="str">
            <v>% Owner occupied</v>
          </cell>
          <cell r="B7" t="str">
            <v>%</v>
          </cell>
          <cell r="C7" t="str">
            <v>n/a</v>
          </cell>
          <cell r="D7" t="str">
            <v>n/a</v>
          </cell>
          <cell r="E7" t="str">
            <v>n/a</v>
          </cell>
          <cell r="F7" t="str">
            <v>n/a</v>
          </cell>
          <cell r="G7" t="str">
            <v>n/a</v>
          </cell>
          <cell r="H7" t="str">
            <v>n/a</v>
          </cell>
          <cell r="I7" t="str">
            <v>n/a</v>
          </cell>
          <cell r="J7" t="str">
            <v>n/a</v>
          </cell>
          <cell r="K7" t="str">
            <v>n/a</v>
          </cell>
          <cell r="L7" t="str">
            <v>n/a</v>
          </cell>
          <cell r="M7" t="str">
            <v>n/a</v>
          </cell>
          <cell r="N7" t="str">
            <v>n/a</v>
          </cell>
          <cell r="O7" t="str">
            <v>n/a</v>
          </cell>
          <cell r="P7" t="str">
            <v>n/a</v>
          </cell>
          <cell r="Q7" t="str">
            <v>n/a</v>
          </cell>
          <cell r="R7" t="str">
            <v>n/a</v>
          </cell>
          <cell r="S7" t="str">
            <v>n/a</v>
          </cell>
          <cell r="T7" t="str">
            <v>n/a</v>
          </cell>
          <cell r="U7">
            <v>0.47</v>
          </cell>
          <cell r="V7" t="str">
            <v>n/a</v>
          </cell>
          <cell r="W7" t="str">
            <v>n/a</v>
          </cell>
          <cell r="X7" t="str">
            <v>n/a</v>
          </cell>
          <cell r="Y7" t="str">
            <v>n/a</v>
          </cell>
          <cell r="Z7" t="str">
            <v>n/a</v>
          </cell>
          <cell r="AA7" t="str">
            <v>n/a</v>
          </cell>
          <cell r="AB7" t="str">
            <v>n/a</v>
          </cell>
          <cell r="AC7" t="str">
            <v>n/a</v>
          </cell>
          <cell r="AD7" t="str">
            <v>n/a</v>
          </cell>
        </row>
        <row r="8">
          <cell r="A8" t="str">
            <v>% Rented from private landlords</v>
          </cell>
          <cell r="B8" t="str">
            <v>%</v>
          </cell>
          <cell r="C8" t="str">
            <v>n/a</v>
          </cell>
          <cell r="D8" t="str">
            <v>n/a</v>
          </cell>
          <cell r="E8" t="str">
            <v>n/a</v>
          </cell>
          <cell r="F8" t="str">
            <v>n/a</v>
          </cell>
          <cell r="G8" t="str">
            <v>n/a</v>
          </cell>
          <cell r="H8" t="str">
            <v>n/a</v>
          </cell>
          <cell r="I8" t="str">
            <v>n/a</v>
          </cell>
          <cell r="J8" t="str">
            <v>n/a</v>
          </cell>
          <cell r="K8" t="str">
            <v>n/a</v>
          </cell>
          <cell r="L8" t="str">
            <v>n/a</v>
          </cell>
          <cell r="M8" t="str">
            <v>n/a</v>
          </cell>
          <cell r="N8" t="str">
            <v>n/a</v>
          </cell>
          <cell r="O8" t="str">
            <v>n/a</v>
          </cell>
          <cell r="P8" t="str">
            <v>n/a</v>
          </cell>
          <cell r="Q8" t="str">
            <v>n/a</v>
          </cell>
          <cell r="R8" t="str">
            <v>n/a</v>
          </cell>
          <cell r="S8" t="str">
            <v>n/a</v>
          </cell>
          <cell r="T8" t="str">
            <v>n/a</v>
          </cell>
          <cell r="U8">
            <v>0.24</v>
          </cell>
          <cell r="V8" t="str">
            <v>n/a</v>
          </cell>
          <cell r="W8" t="str">
            <v>n/a</v>
          </cell>
          <cell r="X8" t="str">
            <v>n/a</v>
          </cell>
          <cell r="Y8" t="str">
            <v>n/a</v>
          </cell>
          <cell r="Z8" t="str">
            <v>n/a</v>
          </cell>
          <cell r="AA8" t="str">
            <v>n/a</v>
          </cell>
          <cell r="AB8" t="str">
            <v>n/a</v>
          </cell>
          <cell r="AC8" t="str">
            <v>n/a</v>
          </cell>
          <cell r="AD8" t="str">
            <v>n/a</v>
          </cell>
        </row>
        <row r="9">
          <cell r="A9" t="str">
            <v>% Rented from government or social landlords</v>
          </cell>
          <cell r="B9" t="str">
            <v>%</v>
          </cell>
          <cell r="C9" t="str">
            <v>n/a</v>
          </cell>
          <cell r="D9" t="str">
            <v>n/a</v>
          </cell>
          <cell r="E9" t="str">
            <v>n/a</v>
          </cell>
          <cell r="F9" t="str">
            <v>n/a</v>
          </cell>
          <cell r="G9" t="str">
            <v>n/a</v>
          </cell>
          <cell r="H9" t="str">
            <v>n/a</v>
          </cell>
          <cell r="I9" t="str">
            <v>n/a</v>
          </cell>
          <cell r="J9" t="str">
            <v>n/a</v>
          </cell>
          <cell r="K9" t="str">
            <v>n/a</v>
          </cell>
          <cell r="L9" t="str">
            <v>n/a</v>
          </cell>
          <cell r="M9" t="str">
            <v>n/a</v>
          </cell>
          <cell r="N9" t="str">
            <v>n/a</v>
          </cell>
          <cell r="O9" t="str">
            <v>n/a</v>
          </cell>
          <cell r="P9" t="str">
            <v>n/a</v>
          </cell>
          <cell r="Q9" t="str">
            <v>n/a</v>
          </cell>
          <cell r="R9" t="str">
            <v>n/a</v>
          </cell>
          <cell r="S9" t="str">
            <v>n/a</v>
          </cell>
          <cell r="T9" t="str">
            <v>n/a</v>
          </cell>
          <cell r="U9">
            <v>0.23</v>
          </cell>
          <cell r="V9" t="str">
            <v>n/a</v>
          </cell>
          <cell r="W9" t="str">
            <v>n/a</v>
          </cell>
          <cell r="X9" t="str">
            <v>n/a</v>
          </cell>
          <cell r="Y9" t="str">
            <v>n/a</v>
          </cell>
          <cell r="Z9" t="str">
            <v>n/a</v>
          </cell>
          <cell r="AA9" t="str">
            <v>n/a</v>
          </cell>
          <cell r="AB9" t="str">
            <v>n/a</v>
          </cell>
          <cell r="AC9" t="str">
            <v>n/a</v>
          </cell>
          <cell r="AD9" t="str">
            <v>n/a</v>
          </cell>
        </row>
        <row r="10">
          <cell r="A10" t="str">
            <v>% Other</v>
          </cell>
          <cell r="B10" t="str">
            <v>%</v>
          </cell>
          <cell r="C10" t="str">
            <v>n/a</v>
          </cell>
          <cell r="D10" t="str">
            <v>n/a</v>
          </cell>
          <cell r="E10" t="str">
            <v>n/a</v>
          </cell>
          <cell r="F10" t="str">
            <v>n/a</v>
          </cell>
          <cell r="G10" t="str">
            <v>n/a</v>
          </cell>
          <cell r="H10" t="str">
            <v>n/a</v>
          </cell>
          <cell r="I10" t="str">
            <v>n/a</v>
          </cell>
          <cell r="J10" t="str">
            <v>n/a</v>
          </cell>
          <cell r="K10" t="str">
            <v>n/a</v>
          </cell>
          <cell r="L10" t="str">
            <v>n/a</v>
          </cell>
          <cell r="M10" t="str">
            <v>n/a</v>
          </cell>
          <cell r="N10" t="str">
            <v>n/a</v>
          </cell>
          <cell r="O10" t="str">
            <v>n/a</v>
          </cell>
          <cell r="P10" t="str">
            <v>n/a</v>
          </cell>
          <cell r="Q10" t="str">
            <v>n/a</v>
          </cell>
          <cell r="R10" t="str">
            <v>n/a</v>
          </cell>
          <cell r="S10" t="str">
            <v>n/a</v>
          </cell>
          <cell r="T10" t="str">
            <v>n/a</v>
          </cell>
          <cell r="U10">
            <v>0.06</v>
          </cell>
          <cell r="V10" t="str">
            <v>n/a</v>
          </cell>
          <cell r="W10" t="str">
            <v>n/a</v>
          </cell>
          <cell r="X10" t="str">
            <v>n/a</v>
          </cell>
          <cell r="Y10" t="str">
            <v>n/a</v>
          </cell>
          <cell r="Z10" t="str">
            <v>n/a</v>
          </cell>
          <cell r="AA10" t="str">
            <v>n/a</v>
          </cell>
          <cell r="AB10" t="str">
            <v>n/a</v>
          </cell>
          <cell r="AC10" t="str">
            <v>n/a</v>
          </cell>
          <cell r="AD10" t="str">
            <v>n/a</v>
          </cell>
        </row>
        <row r="12">
          <cell r="A12" t="str">
            <v>Housebuilding</v>
          </cell>
        </row>
        <row r="13">
          <cell r="A13" t="str">
            <v xml:space="preserve">Housing Starts </v>
          </cell>
          <cell r="B13" t="str">
            <v>000s</v>
          </cell>
          <cell r="C13" t="str">
            <v>n/a</v>
          </cell>
          <cell r="D13" t="str">
            <v>n/a</v>
          </cell>
          <cell r="E13" t="str">
            <v>n/a</v>
          </cell>
          <cell r="F13" t="str">
            <v>n/a</v>
          </cell>
          <cell r="G13" t="str">
            <v>n/a</v>
          </cell>
          <cell r="H13" t="str">
            <v>n/a</v>
          </cell>
          <cell r="I13" t="str">
            <v>n/a</v>
          </cell>
          <cell r="J13">
            <v>61004</v>
          </cell>
          <cell r="K13">
            <v>10899</v>
          </cell>
          <cell r="L13">
            <v>8424</v>
          </cell>
          <cell r="M13">
            <v>7454</v>
          </cell>
          <cell r="N13">
            <v>10964</v>
          </cell>
          <cell r="O13">
            <v>16548</v>
          </cell>
          <cell r="P13">
            <v>22680</v>
          </cell>
          <cell r="Q13">
            <v>33152</v>
          </cell>
          <cell r="R13">
            <v>35027</v>
          </cell>
          <cell r="S13">
            <v>32900</v>
          </cell>
          <cell r="T13">
            <v>32377</v>
          </cell>
          <cell r="U13">
            <v>28983</v>
          </cell>
          <cell r="V13">
            <v>33606</v>
          </cell>
          <cell r="W13">
            <v>36496</v>
          </cell>
          <cell r="X13">
            <v>39037</v>
          </cell>
          <cell r="Y13">
            <v>40381</v>
          </cell>
          <cell r="Z13">
            <v>43747</v>
          </cell>
          <cell r="AA13" t="str">
            <v>n/a</v>
          </cell>
          <cell r="AB13" t="str">
            <v>n/a</v>
          </cell>
          <cell r="AC13" t="str">
            <v>n/a</v>
          </cell>
          <cell r="AD13" t="str">
            <v>n/a</v>
          </cell>
        </row>
        <row r="14">
          <cell r="A14" t="str">
            <v>Annual % change in housing starts</v>
          </cell>
          <cell r="C14" t="str">
            <v>n/a</v>
          </cell>
          <cell r="D14" t="str">
            <v>n/a</v>
          </cell>
          <cell r="E14" t="str">
            <v>n/a</v>
          </cell>
          <cell r="F14" t="str">
            <v>n/a</v>
          </cell>
          <cell r="G14" t="str">
            <v>n/a</v>
          </cell>
          <cell r="H14" t="str">
            <v>n/a</v>
          </cell>
          <cell r="I14" t="str">
            <v>n/a</v>
          </cell>
          <cell r="J14" t="str">
            <v>n/a</v>
          </cell>
          <cell r="K14">
            <v>-0.82133958428955478</v>
          </cell>
          <cell r="L14">
            <v>-0.22708505367464904</v>
          </cell>
          <cell r="M14">
            <v>-0.11514719848053179</v>
          </cell>
          <cell r="N14">
            <v>0.47088811376442186</v>
          </cell>
          <cell r="O14">
            <v>0.50930317402407876</v>
          </cell>
          <cell r="P14">
            <v>0.37055837563451766</v>
          </cell>
          <cell r="Q14">
            <v>0.46172839506172836</v>
          </cell>
          <cell r="R14">
            <v>5.6557673745173842E-2</v>
          </cell>
          <cell r="S14">
            <v>-6.0724583892425854E-2</v>
          </cell>
          <cell r="T14">
            <v>-1.5896656534954423E-2</v>
          </cell>
          <cell r="U14">
            <v>-0.10482750100379901</v>
          </cell>
          <cell r="V14">
            <v>0.15950729738122349</v>
          </cell>
          <cell r="W14">
            <v>8.5996548235434123E-2</v>
          </cell>
          <cell r="X14">
            <v>6.9624068391056504E-2</v>
          </cell>
          <cell r="Y14">
            <v>3.4428875169710826E-2</v>
          </cell>
          <cell r="Z14">
            <v>8.3356033778261951E-2</v>
          </cell>
          <cell r="AA14" t="str">
            <v>n/a</v>
          </cell>
          <cell r="AB14" t="str">
            <v>n/a</v>
          </cell>
          <cell r="AC14" t="str">
            <v>n/a</v>
          </cell>
          <cell r="AD14" t="str">
            <v>n/a</v>
          </cell>
        </row>
        <row r="15">
          <cell r="A15" t="str">
            <v>Housing Completions</v>
          </cell>
          <cell r="B15" t="str">
            <v>000s</v>
          </cell>
          <cell r="C15" t="str">
            <v>n/a</v>
          </cell>
          <cell r="D15" t="str">
            <v>n/a</v>
          </cell>
          <cell r="E15" t="str">
            <v>n/a</v>
          </cell>
          <cell r="F15" t="str">
            <v>n/a</v>
          </cell>
          <cell r="G15" t="str">
            <v>n/a</v>
          </cell>
          <cell r="H15" t="str">
            <v>n/a</v>
          </cell>
          <cell r="I15" t="str">
            <v>n/a</v>
          </cell>
          <cell r="J15">
            <v>44594</v>
          </cell>
          <cell r="K15">
            <v>41719</v>
          </cell>
          <cell r="L15">
            <v>36397</v>
          </cell>
          <cell r="M15">
            <v>31509</v>
          </cell>
          <cell r="N15">
            <v>18162</v>
          </cell>
          <cell r="O15">
            <v>12662</v>
          </cell>
          <cell r="P15">
            <v>14482</v>
          </cell>
          <cell r="Q15">
            <v>16757</v>
          </cell>
          <cell r="R15">
            <v>22183</v>
          </cell>
          <cell r="S15">
            <v>23734</v>
          </cell>
          <cell r="T15">
            <v>25207</v>
          </cell>
          <cell r="U15">
            <v>24759</v>
          </cell>
          <cell r="V15">
            <v>27291</v>
          </cell>
          <cell r="W15">
            <v>27127</v>
          </cell>
          <cell r="X15">
            <v>32268</v>
          </cell>
          <cell r="Y15">
            <v>32863</v>
          </cell>
          <cell r="Z15">
            <v>30190</v>
          </cell>
          <cell r="AA15" t="str">
            <v>n/a</v>
          </cell>
          <cell r="AB15" t="str">
            <v>n/a</v>
          </cell>
          <cell r="AC15" t="str">
            <v>n/a</v>
          </cell>
          <cell r="AD15" t="str">
            <v>n/a</v>
          </cell>
        </row>
        <row r="16">
          <cell r="A16" t="str">
            <v>Annual % change in housing completions</v>
          </cell>
          <cell r="C16" t="str">
            <v>n/a</v>
          </cell>
          <cell r="D16" t="str">
            <v>n/a</v>
          </cell>
          <cell r="E16" t="str">
            <v>n/a</v>
          </cell>
          <cell r="F16" t="str">
            <v>n/a</v>
          </cell>
          <cell r="G16" t="str">
            <v>n/a</v>
          </cell>
          <cell r="H16" t="str">
            <v>n/a</v>
          </cell>
          <cell r="I16" t="str">
            <v>n/a</v>
          </cell>
          <cell r="J16" t="str">
            <v>n/a</v>
          </cell>
          <cell r="K16">
            <v>-6.4470556577117977E-2</v>
          </cell>
          <cell r="L16">
            <v>-0.12756777487475734</v>
          </cell>
          <cell r="M16">
            <v>-0.13429678270187106</v>
          </cell>
          <cell r="N16">
            <v>-0.42359325906883749</v>
          </cell>
          <cell r="O16">
            <v>-0.30283008479242379</v>
          </cell>
          <cell r="P16">
            <v>0.14373716632443534</v>
          </cell>
          <cell r="Q16">
            <v>0.15709156193895879</v>
          </cell>
          <cell r="R16">
            <v>0.32380497702452704</v>
          </cell>
          <cell r="S16">
            <v>6.991840598656629E-2</v>
          </cell>
          <cell r="T16">
            <v>6.2062863402713386E-2</v>
          </cell>
          <cell r="U16">
            <v>-1.7772840877534057E-2</v>
          </cell>
          <cell r="V16">
            <v>0.10226584272385808</v>
          </cell>
          <cell r="W16">
            <v>-6.009307097577965E-3</v>
          </cell>
          <cell r="X16">
            <v>0.18951598038854267</v>
          </cell>
          <cell r="Y16">
            <v>1.8439320689227712E-2</v>
          </cell>
          <cell r="Z16">
            <v>-8.1337674588442876E-2</v>
          </cell>
          <cell r="AA16" t="str">
            <v>n/a</v>
          </cell>
          <cell r="AB16" t="str">
            <v>n/a</v>
          </cell>
          <cell r="AC16" t="str">
            <v>n/a</v>
          </cell>
          <cell r="AD16" t="str">
            <v>n/a</v>
          </cell>
        </row>
        <row r="17">
          <cell r="A17" t="str">
            <v>Number of Building Permits issued</v>
          </cell>
          <cell r="B17" t="str">
            <v>000s</v>
          </cell>
          <cell r="C17" t="str">
            <v>n/a</v>
          </cell>
          <cell r="D17" t="str">
            <v>n/a</v>
          </cell>
          <cell r="E17" t="str">
            <v>n/a</v>
          </cell>
          <cell r="F17" t="str">
            <v>n/a</v>
          </cell>
          <cell r="G17" t="str">
            <v>n/a</v>
          </cell>
          <cell r="H17" t="str">
            <v>n/a</v>
          </cell>
          <cell r="I17" t="str">
            <v>n/a</v>
          </cell>
          <cell r="J17" t="str">
            <v>n/a</v>
          </cell>
          <cell r="K17" t="str">
            <v>n/a</v>
          </cell>
          <cell r="L17" t="str">
            <v>n/a</v>
          </cell>
          <cell r="M17" t="str">
            <v>n/a</v>
          </cell>
          <cell r="N17" t="str">
            <v>n/a</v>
          </cell>
          <cell r="O17">
            <v>12125</v>
          </cell>
          <cell r="P17">
            <v>20202</v>
          </cell>
          <cell r="Q17">
            <v>30819</v>
          </cell>
          <cell r="R17">
            <v>36874</v>
          </cell>
          <cell r="S17">
            <v>47035</v>
          </cell>
          <cell r="T17">
            <v>45100</v>
          </cell>
          <cell r="U17">
            <v>45279</v>
          </cell>
          <cell r="V17">
            <v>45961</v>
          </cell>
          <cell r="W17">
            <v>51948</v>
          </cell>
          <cell r="X17">
            <v>51464</v>
          </cell>
          <cell r="Y17">
            <v>47974</v>
          </cell>
          <cell r="Z17">
            <v>49777</v>
          </cell>
          <cell r="AA17" t="str">
            <v>n/a</v>
          </cell>
          <cell r="AB17" t="str">
            <v>n/a</v>
          </cell>
          <cell r="AC17" t="str">
            <v>n/a</v>
          </cell>
          <cell r="AD17" t="str">
            <v>n/a</v>
          </cell>
        </row>
        <row r="18">
          <cell r="A18" t="str">
            <v>Annual % change in building permits issued</v>
          </cell>
          <cell r="C18" t="str">
            <v>n/a</v>
          </cell>
          <cell r="D18" t="str">
            <v>n/a</v>
          </cell>
          <cell r="E18" t="str">
            <v>n/a</v>
          </cell>
          <cell r="F18" t="str">
            <v>n/a</v>
          </cell>
          <cell r="G18" t="str">
            <v>n/a</v>
          </cell>
          <cell r="H18" t="str">
            <v>n/a</v>
          </cell>
          <cell r="I18" t="str">
            <v>n/a</v>
          </cell>
          <cell r="J18" t="str">
            <v>n/a</v>
          </cell>
          <cell r="K18" t="str">
            <v>n/a</v>
          </cell>
          <cell r="L18" t="str">
            <v>n/a</v>
          </cell>
          <cell r="M18" t="str">
            <v>n/a</v>
          </cell>
          <cell r="N18" t="str">
            <v>n/a</v>
          </cell>
          <cell r="O18" t="str">
            <v>n/a</v>
          </cell>
          <cell r="P18">
            <v>0.66614432989690719</v>
          </cell>
          <cell r="Q18">
            <v>0.52554202554202556</v>
          </cell>
          <cell r="R18">
            <v>0.19646971024368076</v>
          </cell>
          <cell r="S18">
            <v>0.27556001518685247</v>
          </cell>
          <cell r="T18">
            <v>-4.1139576910811049E-2</v>
          </cell>
          <cell r="U18">
            <v>3.9689578713968388E-3</v>
          </cell>
          <cell r="V18">
            <v>1.5062170100929695E-2</v>
          </cell>
          <cell r="W18">
            <v>0.13026261395531002</v>
          </cell>
          <cell r="X18">
            <v>-9.3170093170092949E-3</v>
          </cell>
          <cell r="Y18">
            <v>-6.7814394528213917E-2</v>
          </cell>
          <cell r="Z18">
            <v>3.7582857381081469E-2</v>
          </cell>
          <cell r="AA18" t="str">
            <v>n/a</v>
          </cell>
          <cell r="AB18" t="str">
            <v>n/a</v>
          </cell>
          <cell r="AC18" t="str">
            <v>n/a</v>
          </cell>
          <cell r="AD18" t="str">
            <v>n/a</v>
          </cell>
        </row>
        <row r="20">
          <cell r="A20" t="str">
            <v>MARKET ACTIVITY AND PRICES</v>
          </cell>
        </row>
        <row r="21">
          <cell r="A21" t="str">
            <v>Total Number of Transactions</v>
          </cell>
          <cell r="B21" t="str">
            <v>000s</v>
          </cell>
          <cell r="C21" t="str">
            <v>n/a</v>
          </cell>
          <cell r="D21" t="str">
            <v>n/a</v>
          </cell>
          <cell r="E21" t="str">
            <v>n/a</v>
          </cell>
          <cell r="F21" t="str">
            <v>n/a</v>
          </cell>
          <cell r="G21" t="str">
            <v>n/a</v>
          </cell>
          <cell r="H21" t="str">
            <v>n/a</v>
          </cell>
          <cell r="I21" t="str">
            <v>n/a</v>
          </cell>
          <cell r="J21" t="str">
            <v>n/a</v>
          </cell>
          <cell r="K21" t="str">
            <v>n/a</v>
          </cell>
          <cell r="L21" t="str">
            <v>n/a</v>
          </cell>
          <cell r="M21" t="str">
            <v>n/a</v>
          </cell>
          <cell r="N21" t="str">
            <v>n/a</v>
          </cell>
          <cell r="O21" t="str">
            <v>n/a</v>
          </cell>
          <cell r="P21" t="str">
            <v>n/a</v>
          </cell>
          <cell r="Q21" t="str">
            <v>n/a</v>
          </cell>
          <cell r="R21" t="str">
            <v>n/a</v>
          </cell>
          <cell r="S21" t="str">
            <v>n/a</v>
          </cell>
          <cell r="T21" t="str">
            <v>n/a</v>
          </cell>
          <cell r="U21" t="str">
            <v>n/a</v>
          </cell>
          <cell r="V21" t="str">
            <v>n/a</v>
          </cell>
          <cell r="W21" t="str">
            <v>n/a</v>
          </cell>
          <cell r="X21" t="str">
            <v>n/a</v>
          </cell>
          <cell r="Y21" t="str">
            <v>n/a</v>
          </cell>
          <cell r="Z21" t="str">
            <v>n/a</v>
          </cell>
          <cell r="AA21" t="str">
            <v>n/a</v>
          </cell>
          <cell r="AB21" t="str">
            <v>n/a</v>
          </cell>
          <cell r="AC21" t="str">
            <v>n/a</v>
          </cell>
          <cell r="AD21" t="str">
            <v>n/a</v>
          </cell>
        </row>
        <row r="22">
          <cell r="A22" t="str">
            <v>Annual % change in transactions</v>
          </cell>
          <cell r="C22" t="str">
            <v>n/a</v>
          </cell>
          <cell r="D22" t="str">
            <v>n/a</v>
          </cell>
          <cell r="E22" t="str">
            <v>n/a</v>
          </cell>
          <cell r="F22" t="str">
            <v>n/a</v>
          </cell>
          <cell r="G22" t="str">
            <v>n/a</v>
          </cell>
          <cell r="H22" t="str">
            <v>n/a</v>
          </cell>
          <cell r="I22" t="str">
            <v>n/a</v>
          </cell>
          <cell r="J22" t="str">
            <v>n/a</v>
          </cell>
          <cell r="K22" t="str">
            <v>n/a</v>
          </cell>
          <cell r="L22" t="str">
            <v>n/a</v>
          </cell>
          <cell r="M22" t="str">
            <v>n/a</v>
          </cell>
          <cell r="N22" t="str">
            <v>n/a</v>
          </cell>
          <cell r="O22" t="str">
            <v>n/a</v>
          </cell>
          <cell r="P22" t="str">
            <v>n/a</v>
          </cell>
          <cell r="Q22" t="str">
            <v>n/a</v>
          </cell>
          <cell r="R22" t="str">
            <v>n/a</v>
          </cell>
          <cell r="S22" t="str">
            <v>n/a</v>
          </cell>
          <cell r="T22" t="str">
            <v>n/a</v>
          </cell>
          <cell r="U22" t="str">
            <v>n/a</v>
          </cell>
          <cell r="V22" t="str">
            <v>n/a</v>
          </cell>
          <cell r="W22" t="str">
            <v>n/a</v>
          </cell>
          <cell r="X22" t="str">
            <v>n/a</v>
          </cell>
          <cell r="Y22" t="str">
            <v>n/a</v>
          </cell>
          <cell r="Z22" t="str">
            <v>n/a</v>
          </cell>
          <cell r="AA22" t="str">
            <v>n/a</v>
          </cell>
          <cell r="AB22" t="str">
            <v>n/a</v>
          </cell>
          <cell r="AC22" t="str">
            <v>n/a</v>
          </cell>
          <cell r="AD22" t="str">
            <v>n/a</v>
          </cell>
        </row>
        <row r="23">
          <cell r="A23" t="str">
            <v xml:space="preserve">Residential house prices (all dwellings, national) </v>
          </cell>
          <cell r="B23" t="str">
            <v>1990=100</v>
          </cell>
          <cell r="C23" t="str">
            <v>n/a</v>
          </cell>
          <cell r="D23" t="str">
            <v>n/a</v>
          </cell>
          <cell r="E23" t="str">
            <v>n/a</v>
          </cell>
          <cell r="F23" t="str">
            <v>n/a</v>
          </cell>
          <cell r="G23" t="str">
            <v>n/a</v>
          </cell>
          <cell r="H23" t="str">
            <v>n/a</v>
          </cell>
          <cell r="I23" t="str">
            <v>n/a</v>
          </cell>
          <cell r="J23" t="str">
            <v>n/a</v>
          </cell>
          <cell r="K23" t="str">
            <v>n/a</v>
          </cell>
          <cell r="L23" t="str">
            <v>n/a</v>
          </cell>
          <cell r="M23" t="str">
            <v>n/a</v>
          </cell>
          <cell r="N23" t="str">
            <v>n/a</v>
          </cell>
          <cell r="O23" t="str">
            <v>n/a</v>
          </cell>
          <cell r="P23" t="str">
            <v>n/a</v>
          </cell>
          <cell r="Q23" t="str">
            <v>n/a</v>
          </cell>
          <cell r="R23">
            <v>81.5</v>
          </cell>
          <cell r="S23">
            <v>87.45</v>
          </cell>
          <cell r="T23">
            <v>100</v>
          </cell>
          <cell r="U23">
            <v>106.89999999999999</v>
          </cell>
          <cell r="V23">
            <v>136.30000000000001</v>
          </cell>
          <cell r="W23">
            <v>145.9</v>
          </cell>
          <cell r="X23">
            <v>146</v>
          </cell>
          <cell r="Y23" t="str">
            <v>n/a</v>
          </cell>
          <cell r="Z23" t="str">
            <v>n/a</v>
          </cell>
          <cell r="AA23" t="str">
            <v>n/a</v>
          </cell>
          <cell r="AB23" t="str">
            <v>n/a</v>
          </cell>
          <cell r="AC23" t="str">
            <v>n/a</v>
          </cell>
          <cell r="AD23" t="str">
            <v>n/a</v>
          </cell>
        </row>
        <row r="24">
          <cell r="A24" t="str">
            <v>Annual % change in house prices</v>
          </cell>
          <cell r="C24" t="str">
            <v>n/a</v>
          </cell>
          <cell r="D24" t="str">
            <v>n/a</v>
          </cell>
          <cell r="E24" t="str">
            <v>n/a</v>
          </cell>
          <cell r="F24" t="str">
            <v>n/a</v>
          </cell>
          <cell r="G24" t="str">
            <v>n/a</v>
          </cell>
          <cell r="H24" t="str">
            <v>n/a</v>
          </cell>
          <cell r="I24" t="str">
            <v>n/a</v>
          </cell>
          <cell r="J24" t="str">
            <v>n/a</v>
          </cell>
          <cell r="K24" t="str">
            <v>n/a</v>
          </cell>
          <cell r="L24" t="str">
            <v>n/a</v>
          </cell>
          <cell r="M24" t="str">
            <v>n/a</v>
          </cell>
          <cell r="N24" t="str">
            <v>n/a</v>
          </cell>
          <cell r="O24" t="str">
            <v>n/a</v>
          </cell>
          <cell r="P24" t="str">
            <v>n/a</v>
          </cell>
          <cell r="Q24" t="str">
            <v>n/a</v>
          </cell>
          <cell r="R24" t="str">
            <v>n/a</v>
          </cell>
          <cell r="S24">
            <v>7.3006134969325176E-2</v>
          </cell>
          <cell r="T24">
            <v>0.14351057747284157</v>
          </cell>
          <cell r="U24">
            <v>6.899999999999995E-2</v>
          </cell>
          <cell r="V24">
            <v>0.27502338634237633</v>
          </cell>
          <cell r="W24">
            <v>7.0432868672047011E-2</v>
          </cell>
          <cell r="X24">
            <v>6.8540095956137748E-4</v>
          </cell>
          <cell r="Y24" t="str">
            <v>n/a</v>
          </cell>
          <cell r="Z24" t="str">
            <v>n/a</v>
          </cell>
          <cell r="AA24" t="str">
            <v>n/a</v>
          </cell>
          <cell r="AB24" t="str">
            <v>n/a</v>
          </cell>
          <cell r="AC24" t="str">
            <v>n/a</v>
          </cell>
          <cell r="AD24" t="str">
            <v>n/a</v>
          </cell>
        </row>
        <row r="25">
          <cell r="A25" t="str">
            <v>Residential house prices new dwellings (national)</v>
          </cell>
          <cell r="B25" t="str">
            <v>1990=100</v>
          </cell>
          <cell r="C25" t="str">
            <v>n/a</v>
          </cell>
          <cell r="D25" t="str">
            <v>n/a</v>
          </cell>
          <cell r="E25" t="str">
            <v>n/a</v>
          </cell>
          <cell r="F25" t="str">
            <v>n/a</v>
          </cell>
          <cell r="G25" t="str">
            <v>n/a</v>
          </cell>
          <cell r="H25" t="str">
            <v>n/a</v>
          </cell>
          <cell r="I25" t="str">
            <v>n/a</v>
          </cell>
          <cell r="J25" t="str">
            <v>n/a</v>
          </cell>
          <cell r="K25" t="str">
            <v>n/a</v>
          </cell>
          <cell r="L25" t="str">
            <v>n/a</v>
          </cell>
          <cell r="M25" t="str">
            <v>n/a</v>
          </cell>
          <cell r="N25" t="str">
            <v>n/a</v>
          </cell>
          <cell r="O25" t="str">
            <v>n/a</v>
          </cell>
          <cell r="P25" t="str">
            <v>n/a</v>
          </cell>
          <cell r="Q25" t="str">
            <v>n/a</v>
          </cell>
          <cell r="R25" t="str">
            <v>n/a</v>
          </cell>
          <cell r="S25" t="str">
            <v>n/a</v>
          </cell>
          <cell r="T25" t="str">
            <v>n/a</v>
          </cell>
          <cell r="U25" t="str">
            <v>n/a</v>
          </cell>
          <cell r="V25" t="str">
            <v>n/a</v>
          </cell>
          <cell r="W25" t="str">
            <v>n/a</v>
          </cell>
          <cell r="X25" t="str">
            <v>n/a</v>
          </cell>
          <cell r="Y25" t="str">
            <v>n/a</v>
          </cell>
          <cell r="Z25" t="str">
            <v>n/a</v>
          </cell>
          <cell r="AA25" t="str">
            <v>n/a</v>
          </cell>
          <cell r="AB25" t="str">
            <v>n/a</v>
          </cell>
          <cell r="AC25" t="str">
            <v>n/a</v>
          </cell>
          <cell r="AD25" t="str">
            <v>n/a</v>
          </cell>
        </row>
        <row r="26">
          <cell r="A26" t="str">
            <v>Annual % change in new house prices</v>
          </cell>
          <cell r="C26" t="str">
            <v>n/a</v>
          </cell>
          <cell r="D26" t="str">
            <v>n/a</v>
          </cell>
          <cell r="E26" t="str">
            <v>n/a</v>
          </cell>
          <cell r="F26" t="str">
            <v>n/a</v>
          </cell>
          <cell r="G26" t="str">
            <v>n/a</v>
          </cell>
          <cell r="H26" t="str">
            <v>n/a</v>
          </cell>
          <cell r="I26" t="str">
            <v>n/a</v>
          </cell>
          <cell r="J26" t="str">
            <v>n/a</v>
          </cell>
          <cell r="K26" t="str">
            <v>n/a</v>
          </cell>
          <cell r="L26" t="str">
            <v>n/a</v>
          </cell>
          <cell r="M26" t="str">
            <v>n/a</v>
          </cell>
          <cell r="N26" t="str">
            <v>n/a</v>
          </cell>
          <cell r="O26" t="str">
            <v>n/a</v>
          </cell>
          <cell r="P26" t="str">
            <v>n/a</v>
          </cell>
          <cell r="Q26" t="str">
            <v>n/a</v>
          </cell>
          <cell r="R26" t="str">
            <v>n/a</v>
          </cell>
          <cell r="S26" t="str">
            <v>n/a</v>
          </cell>
          <cell r="T26" t="str">
            <v>n/a</v>
          </cell>
          <cell r="U26" t="str">
            <v>n/a</v>
          </cell>
          <cell r="V26" t="str">
            <v>n/a</v>
          </cell>
          <cell r="W26" t="str">
            <v>n/a</v>
          </cell>
          <cell r="X26" t="str">
            <v>n/a</v>
          </cell>
          <cell r="Y26" t="str">
            <v>n/a</v>
          </cell>
          <cell r="Z26" t="str">
            <v>n/a</v>
          </cell>
          <cell r="AA26" t="str">
            <v>n/a</v>
          </cell>
          <cell r="AB26" t="str">
            <v>n/a</v>
          </cell>
          <cell r="AC26" t="str">
            <v>n/a</v>
          </cell>
          <cell r="AD26" t="str">
            <v>n/a</v>
          </cell>
        </row>
        <row r="27">
          <cell r="A27" t="str">
            <v>Building Price for new residential dwellings</v>
          </cell>
          <cell r="B27" t="str">
            <v>1990=100</v>
          </cell>
          <cell r="C27" t="str">
            <v>n/a</v>
          </cell>
          <cell r="D27" t="str">
            <v>n/a</v>
          </cell>
          <cell r="E27" t="str">
            <v>n/a</v>
          </cell>
          <cell r="F27" t="str">
            <v>n/a</v>
          </cell>
          <cell r="G27" t="str">
            <v>n/a</v>
          </cell>
          <cell r="H27" t="str">
            <v>n/a</v>
          </cell>
          <cell r="I27" t="str">
            <v>n/a</v>
          </cell>
          <cell r="J27" t="str">
            <v>n/a</v>
          </cell>
          <cell r="K27" t="str">
            <v>n/a</v>
          </cell>
          <cell r="L27" t="str">
            <v>n/a</v>
          </cell>
          <cell r="M27" t="str">
            <v>n/a</v>
          </cell>
          <cell r="N27" t="str">
            <v>n/a</v>
          </cell>
          <cell r="O27" t="str">
            <v>n/a</v>
          </cell>
          <cell r="P27" t="str">
            <v>n/a</v>
          </cell>
          <cell r="Q27">
            <v>90.192205850005934</v>
          </cell>
          <cell r="R27">
            <v>100.34423874214227</v>
          </cell>
          <cell r="S27">
            <v>100.61121970895996</v>
          </cell>
          <cell r="T27">
            <v>100</v>
          </cell>
          <cell r="U27">
            <v>104.52660056690502</v>
          </cell>
          <cell r="V27">
            <v>106.94305747374977</v>
          </cell>
          <cell r="W27">
            <v>113.82755460140648</v>
          </cell>
          <cell r="X27">
            <v>119.15969885516901</v>
          </cell>
          <cell r="Y27">
            <v>128.12056242765934</v>
          </cell>
          <cell r="Z27">
            <v>135.23803360016663</v>
          </cell>
          <cell r="AA27" t="str">
            <v>n/a</v>
          </cell>
          <cell r="AB27" t="str">
            <v>n/a</v>
          </cell>
          <cell r="AC27" t="str">
            <v>n/a</v>
          </cell>
          <cell r="AD27" t="str">
            <v>n/a</v>
          </cell>
        </row>
        <row r="28">
          <cell r="A28" t="str">
            <v>Annual % change in building prices</v>
          </cell>
          <cell r="C28" t="str">
            <v>n/a</v>
          </cell>
          <cell r="D28" t="str">
            <v>n/a</v>
          </cell>
          <cell r="E28" t="str">
            <v>n/a</v>
          </cell>
          <cell r="F28" t="str">
            <v>n/a</v>
          </cell>
          <cell r="G28" t="str">
            <v>n/a</v>
          </cell>
          <cell r="H28" t="str">
            <v>n/a</v>
          </cell>
          <cell r="I28" t="str">
            <v>n/a</v>
          </cell>
          <cell r="J28" t="str">
            <v>n/a</v>
          </cell>
          <cell r="K28" t="str">
            <v>n/a</v>
          </cell>
          <cell r="L28" t="str">
            <v>n/a</v>
          </cell>
          <cell r="M28" t="str">
            <v>n/a</v>
          </cell>
          <cell r="N28" t="str">
            <v>n/a</v>
          </cell>
          <cell r="O28" t="str">
            <v>n/a</v>
          </cell>
          <cell r="P28" t="str">
            <v>n/a</v>
          </cell>
          <cell r="Q28" t="str">
            <v>n/a</v>
          </cell>
          <cell r="R28">
            <v>0.11255998006102286</v>
          </cell>
          <cell r="S28">
            <v>2.6606506777511196E-3</v>
          </cell>
          <cell r="T28">
            <v>-6.07506509441047E-3</v>
          </cell>
          <cell r="U28">
            <v>4.5266005669050147E-2</v>
          </cell>
          <cell r="V28">
            <v>2.3118104805274431E-2</v>
          </cell>
          <cell r="W28">
            <v>6.4375353485162545E-2</v>
          </cell>
          <cell r="X28">
            <v>4.6844055224012138E-2</v>
          </cell>
          <cell r="Y28">
            <v>7.5200455007709222E-2</v>
          </cell>
          <cell r="Z28">
            <v>5.5552918576407428E-2</v>
          </cell>
          <cell r="AA28" t="str">
            <v>n/a</v>
          </cell>
          <cell r="AB28" t="str">
            <v>n/a</v>
          </cell>
          <cell r="AC28" t="str">
            <v>n/a</v>
          </cell>
          <cell r="AD28" t="str">
            <v>n/a</v>
          </cell>
        </row>
        <row r="30">
          <cell r="A30" t="str">
            <v>LENDING</v>
          </cell>
        </row>
        <row r="31">
          <cell r="A31" t="str">
            <v>EXCHANGE RATE</v>
          </cell>
          <cell r="C31" t="str">
            <v>n/a</v>
          </cell>
          <cell r="D31" t="str">
            <v>n/a</v>
          </cell>
          <cell r="E31" t="str">
            <v>n/a</v>
          </cell>
          <cell r="F31" t="str">
            <v>n/a</v>
          </cell>
          <cell r="G31" t="str">
            <v>n/a</v>
          </cell>
          <cell r="H31" t="str">
            <v>n/a</v>
          </cell>
          <cell r="I31" t="str">
            <v>n/a</v>
          </cell>
          <cell r="J31" t="str">
            <v>n/a</v>
          </cell>
          <cell r="K31" t="str">
            <v>n/a</v>
          </cell>
          <cell r="L31" t="str">
            <v>n/a</v>
          </cell>
          <cell r="M31" t="str">
            <v>n/a</v>
          </cell>
          <cell r="N31" t="str">
            <v>n/a</v>
          </cell>
          <cell r="O31" t="str">
            <v>n/a</v>
          </cell>
          <cell r="P31">
            <v>34.197949560000005</v>
          </cell>
          <cell r="Q31">
            <v>38.179217999999999</v>
          </cell>
          <cell r="R31">
            <v>34.931123799999995</v>
          </cell>
          <cell r="S31">
            <v>36.884</v>
          </cell>
          <cell r="T31">
            <v>35.598999999999997</v>
          </cell>
          <cell r="U31">
            <v>34.067999999999998</v>
          </cell>
          <cell r="V31">
            <v>30.803999999999998</v>
          </cell>
          <cell r="W31">
            <v>31.846</v>
          </cell>
          <cell r="X31">
            <v>31.890999999999998</v>
          </cell>
          <cell r="Y31">
            <v>29.782</v>
          </cell>
          <cell r="Z31">
            <v>28.341999999999999</v>
          </cell>
          <cell r="AA31" t="str">
            <v>n/a</v>
          </cell>
          <cell r="AB31" t="str">
            <v>n/a</v>
          </cell>
          <cell r="AC31" t="str">
            <v>n/a</v>
          </cell>
          <cell r="AD31" t="str">
            <v>n/a</v>
          </cell>
        </row>
        <row r="32">
          <cell r="A32" t="str">
            <v>Values</v>
          </cell>
        </row>
        <row r="33">
          <cell r="A33" t="str">
            <v>If emf members only - approx market share</v>
          </cell>
          <cell r="C33">
            <v>0</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row>
        <row r="34">
          <cell r="A34" t="str">
            <v>Total national outstanding residential loans</v>
          </cell>
          <cell r="B34" t="str">
            <v>€ millions</v>
          </cell>
          <cell r="C34" t="str">
            <v>n/a</v>
          </cell>
          <cell r="D34" t="str">
            <v>n/a</v>
          </cell>
          <cell r="E34" t="str">
            <v>n/a</v>
          </cell>
          <cell r="F34" t="str">
            <v>n/a</v>
          </cell>
          <cell r="G34" t="str">
            <v>n/a</v>
          </cell>
          <cell r="H34" t="str">
            <v>n/a</v>
          </cell>
          <cell r="I34" t="str">
            <v>n/a</v>
          </cell>
          <cell r="J34" t="str">
            <v>n/a</v>
          </cell>
          <cell r="K34" t="str">
            <v>n/a</v>
          </cell>
          <cell r="L34" t="str">
            <v>n/a</v>
          </cell>
          <cell r="M34" t="str">
            <v>n/a</v>
          </cell>
          <cell r="N34" t="str">
            <v>n/a</v>
          </cell>
          <cell r="O34" t="str">
            <v>n/a</v>
          </cell>
          <cell r="P34" t="str">
            <v>n/a</v>
          </cell>
          <cell r="Q34" t="str">
            <v>n/a</v>
          </cell>
          <cell r="R34" t="str">
            <v>n/a</v>
          </cell>
          <cell r="S34" t="str">
            <v>n/a</v>
          </cell>
          <cell r="T34" t="str">
            <v>n/a</v>
          </cell>
          <cell r="U34" t="str">
            <v>n/a</v>
          </cell>
          <cell r="V34">
            <v>1530.7338981950397</v>
          </cell>
          <cell r="W34">
            <v>2437.5876251962568</v>
          </cell>
          <cell r="X34">
            <v>3681.6212724593147</v>
          </cell>
          <cell r="Y34">
            <v>6015.8125377744946</v>
          </cell>
          <cell r="Z34">
            <v>8054.5794933314519</v>
          </cell>
          <cell r="AA34" t="str">
            <v>n/a</v>
          </cell>
          <cell r="AB34" t="str">
            <v>n/a</v>
          </cell>
          <cell r="AC34" t="str">
            <v>n/a</v>
          </cell>
          <cell r="AD34" t="str">
            <v>n/a</v>
          </cell>
        </row>
        <row r="35">
          <cell r="A35" t="str">
            <v>Annual % change</v>
          </cell>
          <cell r="C35" t="str">
            <v>n/a</v>
          </cell>
          <cell r="D35" t="str">
            <v>n/a</v>
          </cell>
          <cell r="E35" t="str">
            <v>n/a</v>
          </cell>
          <cell r="F35" t="str">
            <v>n/a</v>
          </cell>
          <cell r="G35" t="str">
            <v>n/a</v>
          </cell>
          <cell r="H35" t="str">
            <v>n/a</v>
          </cell>
          <cell r="I35" t="str">
            <v>n/a</v>
          </cell>
          <cell r="J35" t="str">
            <v>n/a</v>
          </cell>
          <cell r="K35" t="str">
            <v>n/a</v>
          </cell>
          <cell r="L35" t="str">
            <v>n/a</v>
          </cell>
          <cell r="M35" t="str">
            <v>n/a</v>
          </cell>
          <cell r="N35" t="str">
            <v>n/a</v>
          </cell>
          <cell r="O35" t="str">
            <v>n/a</v>
          </cell>
          <cell r="P35" t="str">
            <v>n/a</v>
          </cell>
          <cell r="Q35" t="str">
            <v>n/a</v>
          </cell>
          <cell r="R35" t="str">
            <v>n/a</v>
          </cell>
          <cell r="S35" t="str">
            <v>n/a</v>
          </cell>
          <cell r="T35" t="str">
            <v>n/a</v>
          </cell>
          <cell r="U35" t="str">
            <v>n/a</v>
          </cell>
          <cell r="V35" t="str">
            <v>n/a</v>
          </cell>
          <cell r="W35">
            <v>0.59243068182558112</v>
          </cell>
          <cell r="X35">
            <v>0.51035443173571959</v>
          </cell>
          <cell r="Y35">
            <v>0.63401178246559442</v>
          </cell>
          <cell r="Z35">
            <v>0.33890134420830598</v>
          </cell>
          <cell r="AA35" t="str">
            <v>n/a</v>
          </cell>
          <cell r="AB35" t="str">
            <v>n/a</v>
          </cell>
          <cell r="AC35" t="str">
            <v>n/a</v>
          </cell>
          <cell r="AD35" t="str">
            <v>n/a</v>
          </cell>
        </row>
        <row r="36">
          <cell r="A36" t="str">
            <v>Total national outstanding residential and commercial loans</v>
          </cell>
          <cell r="B36" t="str">
            <v>€ millions</v>
          </cell>
          <cell r="C36" t="str">
            <v>n/a</v>
          </cell>
          <cell r="D36" t="str">
            <v>n/a</v>
          </cell>
          <cell r="E36" t="str">
            <v>n/a</v>
          </cell>
          <cell r="F36" t="str">
            <v>n/a</v>
          </cell>
          <cell r="G36" t="str">
            <v>n/a</v>
          </cell>
          <cell r="H36" t="str">
            <v>n/a</v>
          </cell>
          <cell r="I36" t="str">
            <v>n/a</v>
          </cell>
          <cell r="J36" t="str">
            <v>n/a</v>
          </cell>
          <cell r="K36" t="str">
            <v>n/a</v>
          </cell>
          <cell r="L36" t="str">
            <v>n/a</v>
          </cell>
          <cell r="M36" t="str">
            <v>n/a</v>
          </cell>
          <cell r="N36" t="str">
            <v>n/a</v>
          </cell>
          <cell r="O36" t="str">
            <v>n/a</v>
          </cell>
          <cell r="P36">
            <v>244.01170559536902</v>
          </cell>
          <cell r="Q36">
            <v>467.52660046625363</v>
          </cell>
          <cell r="R36">
            <v>679.54298109355432</v>
          </cell>
          <cell r="S36">
            <v>815.12851100748298</v>
          </cell>
          <cell r="T36">
            <v>1230.1328689008119</v>
          </cell>
          <cell r="U36">
            <v>1649.8972642949395</v>
          </cell>
          <cell r="V36">
            <v>2083.3830995974549</v>
          </cell>
          <cell r="W36">
            <v>3420.8310435533508</v>
          </cell>
          <cell r="X36">
            <v>4995.2795773102134</v>
          </cell>
          <cell r="Y36">
            <v>7640.734940568128</v>
          </cell>
          <cell r="Z36">
            <v>10493.142544633407</v>
          </cell>
          <cell r="AA36" t="str">
            <v>n/a</v>
          </cell>
          <cell r="AB36" t="str">
            <v>n/a</v>
          </cell>
          <cell r="AC36" t="str">
            <v>n/a</v>
          </cell>
          <cell r="AD36" t="str">
            <v>n/a</v>
          </cell>
        </row>
        <row r="37">
          <cell r="A37" t="str">
            <v>Annual % change</v>
          </cell>
          <cell r="C37" t="str">
            <v>n/a</v>
          </cell>
          <cell r="D37" t="str">
            <v>n/a</v>
          </cell>
          <cell r="E37" t="str">
            <v>n/a</v>
          </cell>
          <cell r="F37" t="str">
            <v>n/a</v>
          </cell>
          <cell r="G37" t="str">
            <v>n/a</v>
          </cell>
          <cell r="H37" t="str">
            <v>n/a</v>
          </cell>
          <cell r="I37" t="str">
            <v>n/a</v>
          </cell>
          <cell r="J37" t="str">
            <v>n/a</v>
          </cell>
          <cell r="K37" t="str">
            <v>n/a</v>
          </cell>
          <cell r="L37" t="str">
            <v>n/a</v>
          </cell>
          <cell r="M37" t="str">
            <v>n/a</v>
          </cell>
          <cell r="N37" t="str">
            <v>n/a</v>
          </cell>
          <cell r="O37" t="str">
            <v>n/a</v>
          </cell>
          <cell r="P37" t="str">
            <v>n/a</v>
          </cell>
          <cell r="Q37">
            <v>0.91600070711987436</v>
          </cell>
          <cell r="R37">
            <v>0.45348517157282942</v>
          </cell>
          <cell r="S37">
            <v>0.19952458297154019</v>
          </cell>
          <cell r="T37">
            <v>0.50912752073951095</v>
          </cell>
          <cell r="U37">
            <v>0.34123500477571111</v>
          </cell>
          <cell r="V37">
            <v>0.26273504701382699</v>
          </cell>
          <cell r="W37">
            <v>0.64195967809008025</v>
          </cell>
          <cell r="X37">
            <v>0.46025322902864607</v>
          </cell>
          <cell r="Y37">
            <v>0.52959105137462625</v>
          </cell>
          <cell r="Z37">
            <v>0.3733158689906324</v>
          </cell>
          <cell r="AA37" t="str">
            <v>n/a</v>
          </cell>
          <cell r="AB37" t="str">
            <v>n/a</v>
          </cell>
          <cell r="AC37" t="str">
            <v>n/a</v>
          </cell>
          <cell r="AD37" t="str">
            <v>n/a</v>
          </cell>
        </row>
        <row r="38">
          <cell r="A38" t="str">
            <v>Total national gross residential lending</v>
          </cell>
          <cell r="B38" t="str">
            <v>€ millions</v>
          </cell>
          <cell r="C38" t="str">
            <v>n/a</v>
          </cell>
          <cell r="D38" t="str">
            <v>n/a</v>
          </cell>
          <cell r="E38" t="str">
            <v>n/a</v>
          </cell>
          <cell r="F38" t="str">
            <v>n/a</v>
          </cell>
          <cell r="G38" t="str">
            <v>n/a</v>
          </cell>
          <cell r="H38" t="str">
            <v>n/a</v>
          </cell>
          <cell r="I38" t="str">
            <v>n/a</v>
          </cell>
          <cell r="J38" t="str">
            <v>n/a</v>
          </cell>
          <cell r="K38" t="str">
            <v>n/a</v>
          </cell>
          <cell r="L38" t="str">
            <v>n/a</v>
          </cell>
          <cell r="M38" t="str">
            <v>n/a</v>
          </cell>
          <cell r="N38" t="str">
            <v>n/a</v>
          </cell>
          <cell r="O38" t="str">
            <v>n/a</v>
          </cell>
          <cell r="P38" t="str">
            <v>n/a</v>
          </cell>
          <cell r="Q38" t="str">
            <v>n/a</v>
          </cell>
          <cell r="R38" t="str">
            <v>n/a</v>
          </cell>
          <cell r="S38" t="str">
            <v>n/a</v>
          </cell>
          <cell r="T38" t="str">
            <v>n/a</v>
          </cell>
          <cell r="U38" t="str">
            <v>n/a</v>
          </cell>
          <cell r="V38">
            <v>735.30174652642518</v>
          </cell>
          <cell r="W38">
            <v>1201.9832946052879</v>
          </cell>
          <cell r="X38">
            <v>1590.0021636198301</v>
          </cell>
          <cell r="Y38">
            <v>2608.7928388407536</v>
          </cell>
          <cell r="Z38">
            <v>4093.72972972973</v>
          </cell>
          <cell r="AA38" t="str">
            <v>n/a</v>
          </cell>
          <cell r="AB38" t="str">
            <v>n/a</v>
          </cell>
          <cell r="AC38" t="str">
            <v>n/a</v>
          </cell>
          <cell r="AD38" t="str">
            <v>n/a</v>
          </cell>
        </row>
        <row r="39">
          <cell r="A39" t="str">
            <v>Annual % change in gross residential lending</v>
          </cell>
          <cell r="C39" t="str">
            <v>n/a</v>
          </cell>
          <cell r="D39" t="str">
            <v>n/a</v>
          </cell>
          <cell r="E39" t="str">
            <v>n/a</v>
          </cell>
          <cell r="F39" t="str">
            <v>n/a</v>
          </cell>
          <cell r="G39" t="str">
            <v>n/a</v>
          </cell>
          <cell r="H39" t="str">
            <v>n/a</v>
          </cell>
          <cell r="I39" t="str">
            <v>n/a</v>
          </cell>
          <cell r="J39" t="str">
            <v>n/a</v>
          </cell>
          <cell r="K39" t="str">
            <v>n/a</v>
          </cell>
          <cell r="L39" t="str">
            <v>n/a</v>
          </cell>
          <cell r="M39" t="str">
            <v>n/a</v>
          </cell>
          <cell r="N39" t="str">
            <v>n/a</v>
          </cell>
          <cell r="O39" t="str">
            <v>n/a</v>
          </cell>
          <cell r="P39" t="str">
            <v>n/a</v>
          </cell>
          <cell r="Q39" t="str">
            <v>n/a</v>
          </cell>
          <cell r="R39" t="str">
            <v>n/a</v>
          </cell>
          <cell r="S39" t="str">
            <v>n/a</v>
          </cell>
          <cell r="T39" t="str">
            <v>n/a</v>
          </cell>
          <cell r="U39" t="str">
            <v>n/a</v>
          </cell>
          <cell r="V39" t="str">
            <v>n/a</v>
          </cell>
          <cell r="W39">
            <v>0.63468032040379652</v>
          </cell>
          <cell r="X39">
            <v>0.32281552560342464</v>
          </cell>
          <cell r="Y39">
            <v>0.64074798043137537</v>
          </cell>
          <cell r="Z39">
            <v>0.56920460251984784</v>
          </cell>
          <cell r="AA39" t="str">
            <v>n/a</v>
          </cell>
          <cell r="AB39" t="str">
            <v>n/a</v>
          </cell>
          <cell r="AC39" t="str">
            <v>n/a</v>
          </cell>
          <cell r="AD39" t="str">
            <v>n/a</v>
          </cell>
        </row>
        <row r="40">
          <cell r="A40" t="str">
            <v>Gross residential and commercial lending</v>
          </cell>
          <cell r="B40" t="str">
            <v>€ millions</v>
          </cell>
          <cell r="C40" t="str">
            <v>n/a</v>
          </cell>
          <cell r="D40" t="str">
            <v>n/a</v>
          </cell>
          <cell r="E40" t="str">
            <v>n/a</v>
          </cell>
          <cell r="F40" t="str">
            <v>n/a</v>
          </cell>
          <cell r="G40" t="str">
            <v>n/a</v>
          </cell>
          <cell r="H40" t="str">
            <v>n/a</v>
          </cell>
          <cell r="I40" t="str">
            <v>n/a</v>
          </cell>
          <cell r="J40" t="str">
            <v>n/a</v>
          </cell>
          <cell r="K40" t="str">
            <v>n/a</v>
          </cell>
          <cell r="L40" t="str">
            <v>n/a</v>
          </cell>
          <cell r="M40" t="str">
            <v>n/a</v>
          </cell>
          <cell r="N40" t="str">
            <v>n/a</v>
          </cell>
          <cell r="O40" t="str">
            <v>n/a</v>
          </cell>
          <cell r="P40" t="str">
            <v>n/a</v>
          </cell>
          <cell r="Q40" t="str">
            <v>n/a</v>
          </cell>
          <cell r="R40" t="str">
            <v>n/a</v>
          </cell>
          <cell r="S40" t="str">
            <v>n/a</v>
          </cell>
          <cell r="T40" t="str">
            <v>n/a</v>
          </cell>
          <cell r="U40" t="str">
            <v>n/a</v>
          </cell>
          <cell r="V40">
            <v>983.96854304635769</v>
          </cell>
          <cell r="W40">
            <v>1494.5973434654275</v>
          </cell>
          <cell r="X40">
            <v>2136.2141356495567</v>
          </cell>
          <cell r="Y40">
            <v>3317.3421194009802</v>
          </cell>
          <cell r="Z40">
            <v>4992.3866699597775</v>
          </cell>
          <cell r="AA40" t="str">
            <v>n/a</v>
          </cell>
          <cell r="AB40" t="str">
            <v>n/a</v>
          </cell>
          <cell r="AC40" t="str">
            <v>n/a</v>
          </cell>
          <cell r="AD40" t="str">
            <v>n/a</v>
          </cell>
        </row>
        <row r="41">
          <cell r="A41" t="str">
            <v xml:space="preserve">Annual % change in gross residential and commercial </v>
          </cell>
          <cell r="C41" t="str">
            <v>n/a</v>
          </cell>
          <cell r="D41" t="str">
            <v>n/a</v>
          </cell>
          <cell r="E41" t="str">
            <v>n/a</v>
          </cell>
          <cell r="F41" t="str">
            <v>n/a</v>
          </cell>
          <cell r="G41" t="str">
            <v>n/a</v>
          </cell>
          <cell r="H41" t="str">
            <v>n/a</v>
          </cell>
          <cell r="I41" t="str">
            <v>n/a</v>
          </cell>
          <cell r="J41" t="str">
            <v>n/a</v>
          </cell>
          <cell r="K41" t="str">
            <v>n/a</v>
          </cell>
          <cell r="L41" t="str">
            <v>n/a</v>
          </cell>
          <cell r="M41" t="str">
            <v>n/a</v>
          </cell>
          <cell r="N41" t="str">
            <v>n/a</v>
          </cell>
          <cell r="O41" t="str">
            <v>n/a</v>
          </cell>
          <cell r="P41" t="str">
            <v>n/a</v>
          </cell>
          <cell r="Q41" t="str">
            <v>n/a</v>
          </cell>
          <cell r="R41" t="str">
            <v>n/a</v>
          </cell>
          <cell r="S41" t="str">
            <v>n/a</v>
          </cell>
          <cell r="T41" t="str">
            <v>n/a</v>
          </cell>
          <cell r="U41" t="str">
            <v>n/a</v>
          </cell>
          <cell r="V41" t="str">
            <v>n/a</v>
          </cell>
          <cell r="W41">
            <v>0.51894829771505457</v>
          </cell>
          <cell r="X41">
            <v>0.42929073505272886</v>
          </cell>
          <cell r="Y41">
            <v>0.55290710984471558</v>
          </cell>
          <cell r="Z41">
            <v>0.50493572573131651</v>
          </cell>
          <cell r="AA41" t="str">
            <v>n/a</v>
          </cell>
          <cell r="AB41" t="str">
            <v>n/a</v>
          </cell>
          <cell r="AC41" t="str">
            <v>n/a</v>
          </cell>
          <cell r="AD41" t="str">
            <v>n/a</v>
          </cell>
        </row>
        <row r="42">
          <cell r="A42" t="str">
            <v>Total national net residential lending</v>
          </cell>
          <cell r="B42" t="str">
            <v>€ millions</v>
          </cell>
          <cell r="C42" t="str">
            <v>n/a</v>
          </cell>
          <cell r="D42" t="str">
            <v>n/a</v>
          </cell>
          <cell r="E42" t="str">
            <v>n/a</v>
          </cell>
          <cell r="F42" t="str">
            <v>n/a</v>
          </cell>
          <cell r="G42" t="str">
            <v>n/a</v>
          </cell>
          <cell r="H42" t="str">
            <v>n/a</v>
          </cell>
          <cell r="I42" t="str">
            <v>n/a</v>
          </cell>
          <cell r="J42" t="str">
            <v>n/a</v>
          </cell>
          <cell r="K42" t="str">
            <v>n/a</v>
          </cell>
          <cell r="L42" t="str">
            <v>n/a</v>
          </cell>
          <cell r="M42" t="str">
            <v>n/a</v>
          </cell>
          <cell r="N42" t="str">
            <v>n/a</v>
          </cell>
          <cell r="O42" t="str">
            <v>n/a</v>
          </cell>
          <cell r="P42" t="str">
            <v>n/a</v>
          </cell>
          <cell r="Q42" t="str">
            <v>n/a</v>
          </cell>
          <cell r="R42" t="str">
            <v>n/a</v>
          </cell>
          <cell r="S42" t="str">
            <v>n/a</v>
          </cell>
          <cell r="T42" t="str">
            <v>n/a</v>
          </cell>
          <cell r="U42" t="str">
            <v>n/a</v>
          </cell>
          <cell r="V42">
            <v>983.96854304635769</v>
          </cell>
          <cell r="W42">
            <v>956.93928631539256</v>
          </cell>
          <cell r="X42">
            <v>1247.4732209087208</v>
          </cell>
          <cell r="Y42">
            <v>2073.4787791283325</v>
          </cell>
          <cell r="Z42">
            <v>1733.1156234563541</v>
          </cell>
          <cell r="AA42" t="str">
            <v>n/a</v>
          </cell>
          <cell r="AB42" t="str">
            <v>n/a</v>
          </cell>
          <cell r="AC42" t="str">
            <v>n/a</v>
          </cell>
          <cell r="AD42" t="str">
            <v>n/a</v>
          </cell>
        </row>
        <row r="43">
          <cell r="A43" t="str">
            <v>Annual % change in net residential lending</v>
          </cell>
          <cell r="C43" t="str">
            <v>n/a</v>
          </cell>
          <cell r="D43" t="str">
            <v>n/a</v>
          </cell>
          <cell r="E43" t="str">
            <v>n/a</v>
          </cell>
          <cell r="F43" t="str">
            <v>n/a</v>
          </cell>
          <cell r="G43" t="str">
            <v>n/a</v>
          </cell>
          <cell r="H43" t="str">
            <v>n/a</v>
          </cell>
          <cell r="I43" t="str">
            <v>n/a</v>
          </cell>
          <cell r="J43" t="str">
            <v>n/a</v>
          </cell>
          <cell r="K43" t="str">
            <v>n/a</v>
          </cell>
          <cell r="L43" t="str">
            <v>n/a</v>
          </cell>
          <cell r="M43" t="str">
            <v>n/a</v>
          </cell>
          <cell r="N43" t="str">
            <v>n/a</v>
          </cell>
          <cell r="O43" t="str">
            <v>n/a</v>
          </cell>
          <cell r="P43" t="str">
            <v>n/a</v>
          </cell>
          <cell r="Q43" t="str">
            <v>n/a</v>
          </cell>
          <cell r="R43" t="str">
            <v>n/a</v>
          </cell>
          <cell r="S43" t="str">
            <v>n/a</v>
          </cell>
          <cell r="T43" t="str">
            <v>n/a</v>
          </cell>
          <cell r="U43" t="str">
            <v>n/a</v>
          </cell>
          <cell r="V43" t="str">
            <v>n/a</v>
          </cell>
          <cell r="W43">
            <v>-2.7469635002032478E-2</v>
          </cell>
          <cell r="X43">
            <v>0.30360748978339336</v>
          </cell>
          <cell r="Y43">
            <v>0.66214291767955435</v>
          </cell>
          <cell r="Z43">
            <v>-0.16415077843963433</v>
          </cell>
          <cell r="AA43" t="str">
            <v>n/a</v>
          </cell>
          <cell r="AB43" t="str">
            <v>n/a</v>
          </cell>
          <cell r="AC43" t="str">
            <v>n/a</v>
          </cell>
          <cell r="AD43" t="str">
            <v>n/a</v>
          </cell>
        </row>
        <row r="44">
          <cell r="A44" t="str">
            <v>Total national net residential and commercial lending</v>
          </cell>
          <cell r="B44" t="str">
            <v>€ millions</v>
          </cell>
          <cell r="C44" t="str">
            <v>n/a</v>
          </cell>
          <cell r="D44" t="str">
            <v>n/a</v>
          </cell>
          <cell r="E44" t="str">
            <v>n/a</v>
          </cell>
          <cell r="F44" t="str">
            <v>n/a</v>
          </cell>
          <cell r="G44" t="str">
            <v>n/a</v>
          </cell>
          <cell r="H44" t="str">
            <v>n/a</v>
          </cell>
          <cell r="I44" t="str">
            <v>n/a</v>
          </cell>
          <cell r="J44" t="str">
            <v>n/a</v>
          </cell>
          <cell r="K44" t="str">
            <v>n/a</v>
          </cell>
          <cell r="L44" t="str">
            <v>n/a</v>
          </cell>
          <cell r="M44" t="str">
            <v>n/a</v>
          </cell>
          <cell r="N44" t="str">
            <v>n/a</v>
          </cell>
          <cell r="O44" t="str">
            <v>n/a</v>
          </cell>
          <cell r="P44">
            <v>244.01170559536902</v>
          </cell>
          <cell r="Q44">
            <v>248.9600494174606</v>
          </cell>
          <cell r="R44">
            <v>168.54310309936264</v>
          </cell>
          <cell r="S44">
            <v>171.56490619238693</v>
          </cell>
          <cell r="T44">
            <v>385.58105564763059</v>
          </cell>
          <cell r="U44">
            <v>364.48279910766706</v>
          </cell>
          <cell r="V44">
            <v>258.66228411894582</v>
          </cell>
          <cell r="W44">
            <v>1405.6161657036992</v>
          </cell>
          <cell r="X44">
            <v>1579.2755193314731</v>
          </cell>
          <cell r="Y44">
            <v>2291.7167080787044</v>
          </cell>
          <cell r="Z44">
            <v>2464.1972337873131</v>
          </cell>
          <cell r="AA44" t="str">
            <v>n/a</v>
          </cell>
          <cell r="AB44" t="str">
            <v>n/a</v>
          </cell>
          <cell r="AC44" t="str">
            <v>n/a</v>
          </cell>
          <cell r="AD44" t="str">
            <v>n/a</v>
          </cell>
        </row>
        <row r="45">
          <cell r="A45" t="str">
            <v>Annual % changein net residential and commercial lending</v>
          </cell>
          <cell r="C45" t="str">
            <v>n/a</v>
          </cell>
          <cell r="D45" t="str">
            <v>n/a</v>
          </cell>
          <cell r="E45" t="str">
            <v>n/a</v>
          </cell>
          <cell r="F45" t="str">
            <v>n/a</v>
          </cell>
          <cell r="G45" t="str">
            <v>n/a</v>
          </cell>
          <cell r="H45" t="str">
            <v>n/a</v>
          </cell>
          <cell r="I45" t="str">
            <v>n/a</v>
          </cell>
          <cell r="J45" t="str">
            <v>n/a</v>
          </cell>
          <cell r="K45" t="str">
            <v>n/a</v>
          </cell>
          <cell r="L45" t="str">
            <v>n/a</v>
          </cell>
          <cell r="M45" t="str">
            <v>n/a</v>
          </cell>
          <cell r="N45" t="str">
            <v>n/a</v>
          </cell>
          <cell r="O45" t="str">
            <v>n/a</v>
          </cell>
          <cell r="P45" t="str">
            <v>n/a</v>
          </cell>
          <cell r="Q45">
            <v>2.0279124765830492E-2</v>
          </cell>
          <cell r="R45">
            <v>-0.32301144905082102</v>
          </cell>
          <cell r="S45">
            <v>1.7928963199655978E-2</v>
          </cell>
          <cell r="T45">
            <v>1.2474354703709243</v>
          </cell>
          <cell r="U45">
            <v>-5.4718083865729406E-2</v>
          </cell>
          <cell r="V45">
            <v>-0.29033061436038354</v>
          </cell>
          <cell r="W45">
            <v>4.4341751851898392</v>
          </cell>
          <cell r="X45">
            <v>0.12354678173527844</v>
          </cell>
          <cell r="Y45">
            <v>0.4511189973037868</v>
          </cell>
          <cell r="Z45">
            <v>7.5262585947287741E-2</v>
          </cell>
          <cell r="AA45" t="str">
            <v>n/a</v>
          </cell>
          <cell r="AB45" t="str">
            <v>n/a</v>
          </cell>
          <cell r="AC45" t="str">
            <v>n/a</v>
          </cell>
          <cell r="AD45" t="str">
            <v>n/a</v>
          </cell>
        </row>
        <row r="47">
          <cell r="A47" t="str">
            <v>Volumes</v>
          </cell>
        </row>
        <row r="48">
          <cell r="A48" t="str">
            <v xml:space="preserve">Total number of new loans </v>
          </cell>
          <cell r="B48" t="str">
            <v>000s</v>
          </cell>
          <cell r="C48" t="str">
            <v>n/a</v>
          </cell>
          <cell r="D48" t="str">
            <v>n/a</v>
          </cell>
          <cell r="E48" t="str">
            <v>n/a</v>
          </cell>
          <cell r="F48" t="str">
            <v>n/a</v>
          </cell>
          <cell r="G48" t="str">
            <v>n/a</v>
          </cell>
          <cell r="H48" t="str">
            <v>n/a</v>
          </cell>
          <cell r="I48" t="str">
            <v>n/a</v>
          </cell>
          <cell r="J48" t="str">
            <v>n/a</v>
          </cell>
          <cell r="K48" t="str">
            <v>n/a</v>
          </cell>
          <cell r="L48" t="str">
            <v>n/a</v>
          </cell>
          <cell r="M48" t="str">
            <v>n/a</v>
          </cell>
          <cell r="N48" t="str">
            <v>n/a</v>
          </cell>
          <cell r="O48" t="str">
            <v>n/a</v>
          </cell>
          <cell r="P48" t="str">
            <v>n/a</v>
          </cell>
          <cell r="Q48" t="str">
            <v>n/a</v>
          </cell>
          <cell r="R48" t="str">
            <v>n/a</v>
          </cell>
          <cell r="S48" t="str">
            <v>n/a</v>
          </cell>
          <cell r="T48" t="str">
            <v>n/a</v>
          </cell>
          <cell r="U48" t="str">
            <v>n/a</v>
          </cell>
          <cell r="V48">
            <v>21550</v>
          </cell>
          <cell r="W48">
            <v>32170</v>
          </cell>
          <cell r="X48">
            <v>41820</v>
          </cell>
          <cell r="Y48">
            <v>52630</v>
          </cell>
          <cell r="Z48">
            <v>69570</v>
          </cell>
          <cell r="AA48" t="str">
            <v>n/a</v>
          </cell>
          <cell r="AB48" t="str">
            <v>n/a</v>
          </cell>
          <cell r="AC48" t="str">
            <v>n/a</v>
          </cell>
          <cell r="AD48" t="str">
            <v>n/a</v>
          </cell>
        </row>
        <row r="49">
          <cell r="A49" t="str">
            <v>Residential</v>
          </cell>
          <cell r="B49" t="str">
            <v>%</v>
          </cell>
          <cell r="C49" t="str">
            <v>n/a</v>
          </cell>
          <cell r="D49" t="str">
            <v>n/a</v>
          </cell>
          <cell r="E49" t="str">
            <v>n/a</v>
          </cell>
          <cell r="F49" t="str">
            <v>n/a</v>
          </cell>
          <cell r="G49" t="str">
            <v>n/a</v>
          </cell>
          <cell r="H49" t="str">
            <v>n/a</v>
          </cell>
          <cell r="I49" t="str">
            <v>n/a</v>
          </cell>
          <cell r="J49" t="str">
            <v>n/a</v>
          </cell>
          <cell r="K49" t="str">
            <v>n/a</v>
          </cell>
          <cell r="L49" t="str">
            <v>n/a</v>
          </cell>
          <cell r="M49" t="str">
            <v>n/a</v>
          </cell>
          <cell r="N49" t="str">
            <v>n/a</v>
          </cell>
          <cell r="O49" t="str">
            <v>n/a</v>
          </cell>
          <cell r="P49" t="str">
            <v>n/a</v>
          </cell>
          <cell r="Q49" t="str">
            <v>n/a</v>
          </cell>
          <cell r="R49" t="str">
            <v>n/a</v>
          </cell>
          <cell r="S49" t="str">
            <v>n/a</v>
          </cell>
          <cell r="T49" t="str">
            <v>n/a</v>
          </cell>
          <cell r="U49" t="str">
            <v>n/a</v>
          </cell>
          <cell r="V49">
            <v>0.90935251798561156</v>
          </cell>
          <cell r="W49">
            <v>0.90999533654593501</v>
          </cell>
          <cell r="X49">
            <v>0.89656821714695678</v>
          </cell>
          <cell r="Y49">
            <v>0.90556997785752458</v>
          </cell>
          <cell r="Z49">
            <v>0.91035721986631213</v>
          </cell>
          <cell r="AA49" t="str">
            <v>n/a</v>
          </cell>
          <cell r="AB49" t="str">
            <v>n/a</v>
          </cell>
          <cell r="AC49" t="str">
            <v>n/a</v>
          </cell>
          <cell r="AD49" t="str">
            <v>n/a</v>
          </cell>
        </row>
        <row r="50">
          <cell r="A50" t="str">
            <v xml:space="preserve">Commercial </v>
          </cell>
          <cell r="B50" t="str">
            <v>%</v>
          </cell>
          <cell r="C50" t="str">
            <v>n/a</v>
          </cell>
          <cell r="D50" t="str">
            <v>n/a</v>
          </cell>
          <cell r="E50" t="str">
            <v>n/a</v>
          </cell>
          <cell r="F50" t="str">
            <v>n/a</v>
          </cell>
          <cell r="G50" t="str">
            <v>n/a</v>
          </cell>
          <cell r="H50" t="str">
            <v>n/a</v>
          </cell>
          <cell r="I50" t="str">
            <v>n/a</v>
          </cell>
          <cell r="J50" t="str">
            <v>n/a</v>
          </cell>
          <cell r="K50" t="str">
            <v>n/a</v>
          </cell>
          <cell r="L50" t="str">
            <v>n/a</v>
          </cell>
          <cell r="M50" t="str">
            <v>n/a</v>
          </cell>
          <cell r="N50" t="str">
            <v>n/a</v>
          </cell>
          <cell r="O50" t="str">
            <v>n/a</v>
          </cell>
          <cell r="P50" t="str">
            <v>n/a</v>
          </cell>
          <cell r="Q50" t="str">
            <v>n/a</v>
          </cell>
          <cell r="R50" t="str">
            <v>n/a</v>
          </cell>
          <cell r="S50" t="str">
            <v>n/a</v>
          </cell>
          <cell r="T50" t="str">
            <v>n/a</v>
          </cell>
          <cell r="U50" t="str">
            <v>n/a</v>
          </cell>
          <cell r="V50">
            <v>9.0647482014388436E-2</v>
          </cell>
          <cell r="W50">
            <v>9.0004663454064993E-2</v>
          </cell>
          <cell r="X50">
            <v>0.10343178285304322</v>
          </cell>
          <cell r="Y50">
            <v>9.4430022142475423E-2</v>
          </cell>
          <cell r="Z50">
            <v>8.9642780133687872E-2</v>
          </cell>
          <cell r="AA50" t="str">
            <v>n/a</v>
          </cell>
          <cell r="AB50" t="str">
            <v>n/a</v>
          </cell>
          <cell r="AC50" t="str">
            <v>n/a</v>
          </cell>
          <cell r="AD50" t="str">
            <v>n/a</v>
          </cell>
        </row>
        <row r="51">
          <cell r="A51">
            <v>0</v>
          </cell>
          <cell r="C51">
            <v>0</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row>
        <row r="52">
          <cell r="A52" t="str">
            <v>INTEREST RATES</v>
          </cell>
        </row>
        <row r="53">
          <cell r="A53" t="str">
            <v>Representative interest rate on NEW mortgage loans %</v>
          </cell>
          <cell r="B53" t="str">
            <v>% end of period</v>
          </cell>
          <cell r="C53" t="str">
            <v>n/a</v>
          </cell>
          <cell r="D53" t="str">
            <v>n/a</v>
          </cell>
          <cell r="E53" t="str">
            <v>n/a</v>
          </cell>
          <cell r="F53" t="str">
            <v>n/a</v>
          </cell>
          <cell r="G53" t="str">
            <v>n/a</v>
          </cell>
          <cell r="H53" t="str">
            <v>n/a</v>
          </cell>
          <cell r="I53" t="str">
            <v>n/a</v>
          </cell>
          <cell r="J53" t="str">
            <v>n/a</v>
          </cell>
          <cell r="K53" t="str">
            <v>n/a</v>
          </cell>
          <cell r="L53" t="str">
            <v>n/a</v>
          </cell>
          <cell r="M53" t="str">
            <v>n/a</v>
          </cell>
          <cell r="N53" t="str">
            <v>n/a</v>
          </cell>
          <cell r="O53" t="str">
            <v>n/a</v>
          </cell>
          <cell r="P53" t="str">
            <v>n/a</v>
          </cell>
          <cell r="Q53" t="str">
            <v>n/a</v>
          </cell>
          <cell r="R53" t="str">
            <v>n/a</v>
          </cell>
          <cell r="S53" t="str">
            <v>n/a</v>
          </cell>
          <cell r="T53" t="str">
            <v>n/a</v>
          </cell>
          <cell r="U53" t="str">
            <v>n/a</v>
          </cell>
          <cell r="V53" t="str">
            <v>n/a</v>
          </cell>
          <cell r="W53">
            <v>0.05</v>
          </cell>
          <cell r="X53">
            <v>4.7399999999999998E-2</v>
          </cell>
          <cell r="Y53">
            <v>3.9800000000000002E-2</v>
          </cell>
          <cell r="Z53">
            <v>4.36E-2</v>
          </cell>
          <cell r="AA53" t="str">
            <v>n/a</v>
          </cell>
          <cell r="AB53" t="str">
            <v>n/a</v>
          </cell>
          <cell r="AC53" t="str">
            <v>n/a</v>
          </cell>
          <cell r="AD53" t="str">
            <v>n/a</v>
          </cell>
        </row>
        <row r="54">
          <cell r="A54" t="str">
            <v>RISKS</v>
          </cell>
        </row>
        <row r="55">
          <cell r="A55" t="str">
            <v>Loan to value ratios</v>
          </cell>
          <cell r="B55" t="str">
            <v>% average</v>
          </cell>
          <cell r="C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row>
        <row r="56">
          <cell r="A56" t="str">
            <v>Average LTV</v>
          </cell>
          <cell r="C56">
            <v>0</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row>
        <row r="57">
          <cell r="A57" t="str">
            <v>First time buyer LTV</v>
          </cell>
          <cell r="C57">
            <v>0</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row>
        <row r="58">
          <cell r="A58" t="str">
            <v xml:space="preserve">Some indicator of bad debt eg possessions/ arrears </v>
          </cell>
          <cell r="C58">
            <v>0</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row>
        <row r="59">
          <cell r="A59">
            <v>0</v>
          </cell>
        </row>
        <row r="60">
          <cell r="A60" t="str">
            <v>FUNDING</v>
          </cell>
        </row>
        <row r="61">
          <cell r="A61" t="str">
            <v>Total Mortgage Bonds Outstanding</v>
          </cell>
          <cell r="B61" t="str">
            <v>€ millions</v>
          </cell>
          <cell r="C61" t="str">
            <v>n/a</v>
          </cell>
          <cell r="D61" t="str">
            <v>n/a</v>
          </cell>
          <cell r="E61" t="str">
            <v>n/a</v>
          </cell>
          <cell r="F61" t="str">
            <v>n/a</v>
          </cell>
          <cell r="G61" t="str">
            <v>n/a</v>
          </cell>
          <cell r="H61" t="str">
            <v>n/a</v>
          </cell>
          <cell r="I61" t="str">
            <v>n/a</v>
          </cell>
          <cell r="J61" t="str">
            <v>n/a</v>
          </cell>
          <cell r="K61" t="str">
            <v>n/a</v>
          </cell>
          <cell r="L61" t="str">
            <v>n/a</v>
          </cell>
          <cell r="M61" t="str">
            <v>n/a</v>
          </cell>
          <cell r="N61" t="str">
            <v>n/a</v>
          </cell>
          <cell r="O61" t="str">
            <v>n/a</v>
          </cell>
          <cell r="P61">
            <v>52.634734630563614</v>
          </cell>
          <cell r="Q61">
            <v>75.302747164700961</v>
          </cell>
          <cell r="R61">
            <v>146.00160101347785</v>
          </cell>
          <cell r="S61">
            <v>447.34844376965623</v>
          </cell>
          <cell r="T61">
            <v>621.96129104750139</v>
          </cell>
          <cell r="U61">
            <v>772.40812492661746</v>
          </cell>
          <cell r="V61">
            <v>1127.7236722503571</v>
          </cell>
          <cell r="W61">
            <v>1644.9569804685048</v>
          </cell>
          <cell r="X61">
            <v>1850.0486030541533</v>
          </cell>
          <cell r="Y61">
            <v>3762.4739775703447</v>
          </cell>
          <cell r="Z61">
            <v>4983.1627972620136</v>
          </cell>
          <cell r="AA61" t="str">
            <v>n/a</v>
          </cell>
          <cell r="AB61" t="str">
            <v>n/a</v>
          </cell>
          <cell r="AC61" t="str">
            <v>n/a</v>
          </cell>
          <cell r="AD61" t="str">
            <v>n/a</v>
          </cell>
        </row>
        <row r="62">
          <cell r="A62" t="str">
            <v>Annual % change in mortgage bonds outstanding</v>
          </cell>
          <cell r="C62" t="str">
            <v>n/a</v>
          </cell>
          <cell r="D62" t="str">
            <v>n/a</v>
          </cell>
          <cell r="E62" t="str">
            <v>n/a</v>
          </cell>
          <cell r="F62" t="str">
            <v>n/a</v>
          </cell>
          <cell r="G62" t="str">
            <v>n/a</v>
          </cell>
          <cell r="H62" t="str">
            <v>n/a</v>
          </cell>
          <cell r="I62" t="str">
            <v>n/a</v>
          </cell>
          <cell r="J62" t="str">
            <v>n/a</v>
          </cell>
          <cell r="K62" t="str">
            <v>n/a</v>
          </cell>
          <cell r="L62" t="str">
            <v>n/a</v>
          </cell>
          <cell r="M62" t="str">
            <v>n/a</v>
          </cell>
          <cell r="N62" t="str">
            <v>n/a</v>
          </cell>
          <cell r="O62" t="str">
            <v>n/a</v>
          </cell>
          <cell r="P62" t="str">
            <v>n/a</v>
          </cell>
          <cell r="Q62">
            <v>0.43066641625993163</v>
          </cell>
          <cell r="R62">
            <v>0.93886154902351038</v>
          </cell>
          <cell r="S62">
            <v>2.0639968374618038</v>
          </cell>
          <cell r="T62">
            <v>0.39032850054521462</v>
          </cell>
          <cell r="U62">
            <v>0.2418909923248358</v>
          </cell>
          <cell r="V62">
            <v>0.46001011105041956</v>
          </cell>
          <cell r="W62">
            <v>0.45865252361512954</v>
          </cell>
          <cell r="X62">
            <v>0.12467901897789191</v>
          </cell>
          <cell r="Y62">
            <v>1.0337162879716044</v>
          </cell>
          <cell r="Z62">
            <v>0.3244378105918333</v>
          </cell>
          <cell r="AA62" t="str">
            <v>n/a</v>
          </cell>
          <cell r="AB62" t="str">
            <v>n/a</v>
          </cell>
          <cell r="AC62" t="str">
            <v>n/a</v>
          </cell>
          <cell r="AD62" t="str">
            <v>n/a</v>
          </cell>
        </row>
        <row r="63">
          <cell r="A63" t="str">
            <v>New Issues of Mortgage Bonds</v>
          </cell>
          <cell r="B63" t="str">
            <v>€ millions</v>
          </cell>
          <cell r="C63" t="str">
            <v>n/a</v>
          </cell>
          <cell r="D63" t="str">
            <v>n/a</v>
          </cell>
          <cell r="E63" t="str">
            <v>n/a</v>
          </cell>
          <cell r="F63" t="str">
            <v>n/a</v>
          </cell>
          <cell r="G63" t="str">
            <v>n/a</v>
          </cell>
          <cell r="H63" t="str">
            <v>n/a</v>
          </cell>
          <cell r="I63" t="str">
            <v>n/a</v>
          </cell>
          <cell r="J63" t="str">
            <v>n/a</v>
          </cell>
          <cell r="K63" t="str">
            <v>n/a</v>
          </cell>
          <cell r="L63" t="str">
            <v>n/a</v>
          </cell>
          <cell r="M63" t="str">
            <v>n/a</v>
          </cell>
          <cell r="N63" t="str">
            <v>n/a</v>
          </cell>
          <cell r="O63" t="str">
            <v>n/a</v>
          </cell>
          <cell r="P63">
            <v>52.634734630563614</v>
          </cell>
          <cell r="Q63">
            <v>28.811485871711675</v>
          </cell>
          <cell r="R63">
            <v>77.294965242429456</v>
          </cell>
          <cell r="S63">
            <v>309.07710660448976</v>
          </cell>
          <cell r="T63">
            <v>234.55715048175512</v>
          </cell>
          <cell r="U63">
            <v>274.45109780439122</v>
          </cell>
          <cell r="V63">
            <v>688.2223087910661</v>
          </cell>
          <cell r="W63">
            <v>665.70369905168627</v>
          </cell>
          <cell r="X63">
            <v>744.72421686369194</v>
          </cell>
          <cell r="Y63">
            <v>2575.381102679471</v>
          </cell>
          <cell r="Z63">
            <v>1044.4217063016019</v>
          </cell>
          <cell r="AA63" t="str">
            <v>n/a</v>
          </cell>
          <cell r="AB63" t="str">
            <v>n/a</v>
          </cell>
          <cell r="AC63" t="str">
            <v>n/a</v>
          </cell>
          <cell r="AD63" t="str">
            <v>n/a</v>
          </cell>
        </row>
        <row r="64">
          <cell r="A64" t="str">
            <v>Annual % change in mortgage bond issues</v>
          </cell>
          <cell r="C64" t="str">
            <v>n/a</v>
          </cell>
          <cell r="D64" t="str">
            <v>n/a</v>
          </cell>
          <cell r="E64" t="str">
            <v>n/a</v>
          </cell>
          <cell r="F64" t="str">
            <v>n/a</v>
          </cell>
          <cell r="G64" t="str">
            <v>n/a</v>
          </cell>
          <cell r="H64" t="str">
            <v>n/a</v>
          </cell>
          <cell r="I64" t="str">
            <v>n/a</v>
          </cell>
          <cell r="J64" t="str">
            <v>n/a</v>
          </cell>
          <cell r="K64" t="str">
            <v>n/a</v>
          </cell>
          <cell r="L64" t="str">
            <v>n/a</v>
          </cell>
          <cell r="M64" t="str">
            <v>n/a</v>
          </cell>
          <cell r="N64" t="str">
            <v>n/a</v>
          </cell>
          <cell r="O64" t="str">
            <v>n/a</v>
          </cell>
          <cell r="P64" t="str">
            <v>n/a</v>
          </cell>
          <cell r="Q64">
            <v>-0.45261458856141745</v>
          </cell>
          <cell r="R64">
            <v>1.6827830257210334</v>
          </cell>
          <cell r="S64">
            <v>2.9986706202026769</v>
          </cell>
          <cell r="T64">
            <v>-0.24110474224832845</v>
          </cell>
          <cell r="U64">
            <v>0.17008199170521232</v>
          </cell>
          <cell r="V64">
            <v>1.5076318305769028</v>
          </cell>
          <cell r="W64">
            <v>-3.2719964830747905E-2</v>
          </cell>
          <cell r="X64">
            <v>0.11870223633212884</v>
          </cell>
          <cell r="Y64">
            <v>2.4581675261284639</v>
          </cell>
          <cell r="Z64">
            <v>-0.59445935779564141</v>
          </cell>
          <cell r="AA64" t="str">
            <v>n/a</v>
          </cell>
          <cell r="AB64" t="str">
            <v>n/a</v>
          </cell>
          <cell r="AC64" t="str">
            <v>n/a</v>
          </cell>
          <cell r="AD64" t="str">
            <v>n/a</v>
          </cell>
        </row>
        <row r="65">
          <cell r="A65" t="str">
            <v>Mortgage backed securities outstanding</v>
          </cell>
          <cell r="B65" t="str">
            <v>€ millions</v>
          </cell>
          <cell r="C65" t="str">
            <v>n/a</v>
          </cell>
          <cell r="D65" t="str">
            <v>n/a</v>
          </cell>
          <cell r="E65" t="str">
            <v>n/a</v>
          </cell>
          <cell r="F65" t="str">
            <v>n/a</v>
          </cell>
          <cell r="G65" t="str">
            <v>n/a</v>
          </cell>
          <cell r="H65" t="str">
            <v>n/a</v>
          </cell>
          <cell r="I65" t="str">
            <v>n/a</v>
          </cell>
          <cell r="J65" t="str">
            <v>n/a</v>
          </cell>
          <cell r="K65" t="str">
            <v>n/a</v>
          </cell>
          <cell r="L65" t="str">
            <v>n/a</v>
          </cell>
          <cell r="M65" t="str">
            <v>n/a</v>
          </cell>
          <cell r="N65" t="str">
            <v>n/a</v>
          </cell>
          <cell r="O65" t="str">
            <v>n/a</v>
          </cell>
          <cell r="P65" t="str">
            <v>n/a</v>
          </cell>
          <cell r="Q65" t="str">
            <v>n/a</v>
          </cell>
          <cell r="R65" t="str">
            <v>n/a</v>
          </cell>
          <cell r="S65" t="str">
            <v>n/a</v>
          </cell>
          <cell r="T65" t="str">
            <v>n/a</v>
          </cell>
          <cell r="U65" t="str">
            <v>n/a</v>
          </cell>
          <cell r="V65" t="str">
            <v>n/a</v>
          </cell>
          <cell r="W65" t="str">
            <v>n/a</v>
          </cell>
          <cell r="X65" t="str">
            <v>n/a</v>
          </cell>
          <cell r="Y65" t="str">
            <v>n/a</v>
          </cell>
          <cell r="Z65" t="str">
            <v>n/a</v>
          </cell>
          <cell r="AA65" t="str">
            <v>n/a</v>
          </cell>
          <cell r="AB65" t="str">
            <v>n/a</v>
          </cell>
          <cell r="AC65" t="str">
            <v>n/a</v>
          </cell>
          <cell r="AD65" t="str">
            <v>n/a</v>
          </cell>
        </row>
        <row r="66">
          <cell r="A66" t="str">
            <v>Annual % change in MBS outstanding</v>
          </cell>
          <cell r="C66" t="str">
            <v>n/a</v>
          </cell>
          <cell r="D66" t="str">
            <v>n/a</v>
          </cell>
          <cell r="E66" t="str">
            <v>n/a</v>
          </cell>
          <cell r="F66" t="str">
            <v>n/a</v>
          </cell>
          <cell r="G66" t="str">
            <v>n/a</v>
          </cell>
          <cell r="H66" t="str">
            <v>n/a</v>
          </cell>
          <cell r="I66" t="str">
            <v>n/a</v>
          </cell>
          <cell r="J66" t="str">
            <v>n/a</v>
          </cell>
          <cell r="K66" t="str">
            <v>n/a</v>
          </cell>
          <cell r="L66" t="str">
            <v>n/a</v>
          </cell>
          <cell r="M66" t="str">
            <v>n/a</v>
          </cell>
          <cell r="N66" t="str">
            <v>n/a</v>
          </cell>
          <cell r="O66" t="str">
            <v>n/a</v>
          </cell>
          <cell r="P66" t="str">
            <v>n/a</v>
          </cell>
          <cell r="Q66" t="str">
            <v>n/a</v>
          </cell>
          <cell r="R66" t="str">
            <v>n/a</v>
          </cell>
          <cell r="S66" t="str">
            <v>n/a</v>
          </cell>
          <cell r="T66" t="str">
            <v>n/a</v>
          </cell>
          <cell r="U66" t="str">
            <v>n/a</v>
          </cell>
          <cell r="V66" t="str">
            <v>n/a</v>
          </cell>
          <cell r="W66" t="str">
            <v>n/a</v>
          </cell>
          <cell r="X66" t="str">
            <v>n/a</v>
          </cell>
          <cell r="Y66" t="str">
            <v>n/a</v>
          </cell>
          <cell r="Z66" t="str">
            <v>n/a</v>
          </cell>
          <cell r="AA66" t="str">
            <v>n/a</v>
          </cell>
          <cell r="AB66" t="str">
            <v>n/a</v>
          </cell>
          <cell r="AC66" t="str">
            <v>n/a</v>
          </cell>
          <cell r="AD66" t="str">
            <v>n/a</v>
          </cell>
        </row>
        <row r="67">
          <cell r="A67" t="str">
            <v>New Issues of Mortgage Backed Securities</v>
          </cell>
          <cell r="B67" t="str">
            <v>€ millions</v>
          </cell>
          <cell r="C67" t="str">
            <v>n/a</v>
          </cell>
          <cell r="D67" t="str">
            <v>n/a</v>
          </cell>
          <cell r="E67" t="str">
            <v>n/a</v>
          </cell>
          <cell r="F67" t="str">
            <v>n/a</v>
          </cell>
          <cell r="G67" t="str">
            <v>n/a</v>
          </cell>
          <cell r="H67" t="str">
            <v>n/a</v>
          </cell>
          <cell r="I67" t="str">
            <v>n/a</v>
          </cell>
          <cell r="J67" t="str">
            <v>n/a</v>
          </cell>
          <cell r="K67" t="str">
            <v>n/a</v>
          </cell>
          <cell r="L67" t="str">
            <v>n/a</v>
          </cell>
          <cell r="M67" t="str">
            <v>n/a</v>
          </cell>
          <cell r="N67" t="str">
            <v>n/a</v>
          </cell>
          <cell r="O67" t="str">
            <v>n/a</v>
          </cell>
          <cell r="P67" t="str">
            <v>n/a</v>
          </cell>
          <cell r="Q67" t="str">
            <v>n/a</v>
          </cell>
          <cell r="R67" t="str">
            <v>n/a</v>
          </cell>
          <cell r="S67" t="str">
            <v>n/a</v>
          </cell>
          <cell r="T67" t="str">
            <v>n/a</v>
          </cell>
          <cell r="U67" t="str">
            <v>n/a</v>
          </cell>
          <cell r="V67" t="str">
            <v>n/a</v>
          </cell>
          <cell r="W67" t="str">
            <v>n/a</v>
          </cell>
          <cell r="X67" t="str">
            <v>n/a</v>
          </cell>
          <cell r="Y67" t="str">
            <v>n/a</v>
          </cell>
          <cell r="Z67" t="str">
            <v>n/a</v>
          </cell>
          <cell r="AA67" t="str">
            <v>n/a</v>
          </cell>
          <cell r="AB67" t="str">
            <v>n/a</v>
          </cell>
          <cell r="AC67" t="str">
            <v>n/a</v>
          </cell>
          <cell r="AD67" t="str">
            <v>n/a</v>
          </cell>
        </row>
        <row r="68">
          <cell r="A68" t="str">
            <v>Annual % change in MBS issues</v>
          </cell>
          <cell r="C68" t="str">
            <v>n/a</v>
          </cell>
          <cell r="D68" t="str">
            <v>n/a</v>
          </cell>
          <cell r="E68" t="str">
            <v>n/a</v>
          </cell>
          <cell r="F68" t="str">
            <v>n/a</v>
          </cell>
          <cell r="G68" t="str">
            <v>n/a</v>
          </cell>
          <cell r="H68" t="str">
            <v>n/a</v>
          </cell>
          <cell r="I68" t="str">
            <v>n/a</v>
          </cell>
          <cell r="J68" t="str">
            <v>n/a</v>
          </cell>
          <cell r="K68" t="str">
            <v>n/a</v>
          </cell>
          <cell r="L68" t="str">
            <v>n/a</v>
          </cell>
          <cell r="M68" t="str">
            <v>n/a</v>
          </cell>
          <cell r="N68" t="str">
            <v>n/a</v>
          </cell>
          <cell r="O68" t="str">
            <v>n/a</v>
          </cell>
          <cell r="P68" t="str">
            <v>n/a</v>
          </cell>
          <cell r="Q68" t="str">
            <v>n/a</v>
          </cell>
          <cell r="R68" t="str">
            <v>n/a</v>
          </cell>
          <cell r="S68" t="str">
            <v>n/a</v>
          </cell>
          <cell r="T68" t="str">
            <v>n/a</v>
          </cell>
          <cell r="U68" t="str">
            <v>n/a</v>
          </cell>
          <cell r="V68" t="str">
            <v>n/a</v>
          </cell>
          <cell r="W68" t="str">
            <v>n/a</v>
          </cell>
          <cell r="X68" t="str">
            <v>n/a</v>
          </cell>
          <cell r="Y68" t="str">
            <v>n/a</v>
          </cell>
          <cell r="Z68" t="str">
            <v>n/a</v>
          </cell>
          <cell r="AA68" t="str">
            <v>n/a</v>
          </cell>
          <cell r="AB68" t="str">
            <v>n/a</v>
          </cell>
          <cell r="AC68" t="str">
            <v>n/a</v>
          </cell>
          <cell r="AD68" t="str">
            <v>n/a</v>
          </cell>
        </row>
        <row r="69">
          <cell r="A69">
            <v>0</v>
          </cell>
        </row>
        <row r="70">
          <cell r="A70" t="str">
            <v>GENERAL INFORMATION</v>
          </cell>
        </row>
        <row r="71">
          <cell r="A71" t="str">
            <v>Outstanding residential loans as % GDP</v>
          </cell>
          <cell r="B71" t="str">
            <v>%</v>
          </cell>
          <cell r="C71" t="str">
            <v>n/a</v>
          </cell>
          <cell r="D71" t="str">
            <v>n/a</v>
          </cell>
          <cell r="E71" t="str">
            <v>n/a</v>
          </cell>
          <cell r="F71" t="str">
            <v>n/a</v>
          </cell>
          <cell r="G71" t="str">
            <v>n/a</v>
          </cell>
          <cell r="H71" t="str">
            <v>n/a</v>
          </cell>
          <cell r="I71" t="str">
            <v>n/a</v>
          </cell>
          <cell r="J71" t="str">
            <v>n/a</v>
          </cell>
          <cell r="K71" t="str">
            <v>n/a</v>
          </cell>
          <cell r="L71" t="str">
            <v>n/a</v>
          </cell>
          <cell r="M71" t="str">
            <v>n/a</v>
          </cell>
          <cell r="N71" t="str">
            <v>n/a</v>
          </cell>
          <cell r="O71" t="str">
            <v>n/a</v>
          </cell>
          <cell r="P71" t="str">
            <v>n/a</v>
          </cell>
          <cell r="Q71" t="str">
            <v>n/a</v>
          </cell>
          <cell r="R71" t="str">
            <v>n/a</v>
          </cell>
          <cell r="S71" t="str">
            <v>n/a</v>
          </cell>
          <cell r="T71" t="str">
            <v>n/a</v>
          </cell>
          <cell r="U71" t="str">
            <v>n/a</v>
          </cell>
          <cell r="V71">
            <v>1.9133312728365218E-2</v>
          </cell>
          <cell r="W71">
            <v>3.0121899720803279E-2</v>
          </cell>
          <cell r="X71">
            <v>4.1673934952309054E-2</v>
          </cell>
          <cell r="Y71">
            <v>5.9832754856833481E-2</v>
          </cell>
          <cell r="Z71">
            <v>7.067317625021674E-2</v>
          </cell>
          <cell r="AA71" t="str">
            <v>n/a</v>
          </cell>
          <cell r="AB71" t="str">
            <v>n/a</v>
          </cell>
          <cell r="AC71" t="str">
            <v>n/a</v>
          </cell>
          <cell r="AD71" t="str">
            <v>n/a</v>
          </cell>
        </row>
        <row r="72">
          <cell r="A72" t="str">
            <v>Outstanding residential and commercial loans as % GDP</v>
          </cell>
          <cell r="B72" t="str">
            <v>%</v>
          </cell>
          <cell r="C72" t="str">
            <v>n/a</v>
          </cell>
          <cell r="D72" t="str">
            <v>n/a</v>
          </cell>
          <cell r="E72" t="str">
            <v>n/a</v>
          </cell>
          <cell r="F72" t="str">
            <v>n/a</v>
          </cell>
          <cell r="G72" t="str">
            <v>n/a</v>
          </cell>
          <cell r="H72" t="str">
            <v>n/a</v>
          </cell>
          <cell r="I72" t="str">
            <v>n/a</v>
          </cell>
          <cell r="J72" t="str">
            <v>n/a</v>
          </cell>
          <cell r="K72" t="str">
            <v>n/a</v>
          </cell>
          <cell r="L72" t="str">
            <v>n/a</v>
          </cell>
          <cell r="M72" t="str">
            <v>n/a</v>
          </cell>
          <cell r="N72" t="str">
            <v>n/a</v>
          </cell>
          <cell r="O72" t="str">
            <v>n/a</v>
          </cell>
          <cell r="P72">
            <v>5.0630612537814279E-3</v>
          </cell>
          <cell r="Q72">
            <v>9.2752724486765119E-3</v>
          </cell>
          <cell r="R72">
            <v>1.2269906073780071E-2</v>
          </cell>
          <cell r="S72">
            <v>1.444889285765534E-2</v>
          </cell>
          <cell r="T72">
            <v>2.0003721736018616E-2</v>
          </cell>
          <cell r="U72">
            <v>2.3896074054850548E-2</v>
          </cell>
          <cell r="V72">
            <v>2.6041116894707922E-2</v>
          </cell>
          <cell r="W72">
            <v>4.2272092535516004E-2</v>
          </cell>
          <cell r="X72">
            <v>5.6543826963050062E-2</v>
          </cell>
          <cell r="Y72">
            <v>7.599409352509183E-2</v>
          </cell>
          <cell r="Z72">
            <v>9.2069823519588659E-2</v>
          </cell>
          <cell r="AA72" t="str">
            <v>n/a</v>
          </cell>
          <cell r="AB72" t="str">
            <v>n/a</v>
          </cell>
          <cell r="AC72" t="str">
            <v>n/a</v>
          </cell>
          <cell r="AD72" t="str">
            <v>n/a</v>
          </cell>
        </row>
        <row r="73">
          <cell r="A73">
            <v>0</v>
          </cell>
        </row>
        <row r="74">
          <cell r="A74" t="str">
            <v>Outstanding residential loans per capita, 000s</v>
          </cell>
          <cell r="B74" t="str">
            <v>000s</v>
          </cell>
          <cell r="C74" t="str">
            <v>n/a</v>
          </cell>
          <cell r="D74" t="str">
            <v>n/a</v>
          </cell>
          <cell r="E74" t="str">
            <v>n/a</v>
          </cell>
          <cell r="F74" t="str">
            <v>n/a</v>
          </cell>
          <cell r="G74" t="str">
            <v>n/a</v>
          </cell>
          <cell r="H74" t="str">
            <v>n/a</v>
          </cell>
          <cell r="I74" t="str">
            <v>n/a</v>
          </cell>
          <cell r="J74" t="str">
            <v>n/a</v>
          </cell>
          <cell r="K74" t="str">
            <v>n/a</v>
          </cell>
          <cell r="L74" t="str">
            <v>n/a</v>
          </cell>
          <cell r="M74" t="str">
            <v>n/a</v>
          </cell>
          <cell r="N74" t="str">
            <v>n/a</v>
          </cell>
          <cell r="O74" t="str">
            <v>n/a</v>
          </cell>
          <cell r="P74" t="str">
            <v>n/a</v>
          </cell>
          <cell r="Q74" t="str">
            <v>n/a</v>
          </cell>
          <cell r="R74" t="str">
            <v>n/a</v>
          </cell>
          <cell r="S74" t="str">
            <v>n/a</v>
          </cell>
          <cell r="T74" t="str">
            <v>n/a</v>
          </cell>
          <cell r="U74" t="str">
            <v>n/a</v>
          </cell>
          <cell r="V74">
            <v>0.14997731805647335</v>
          </cell>
          <cell r="W74">
            <v>0.2389026129955269</v>
          </cell>
          <cell r="X74">
            <v>0.36053836328508665</v>
          </cell>
          <cell r="Y74">
            <v>0.58859813274480444</v>
          </cell>
          <cell r="Z74">
            <v>0.78572992104845274</v>
          </cell>
          <cell r="AA74" t="str">
            <v>n/a</v>
          </cell>
          <cell r="AB74" t="str">
            <v>n/a</v>
          </cell>
          <cell r="AC74" t="str">
            <v>n/a</v>
          </cell>
          <cell r="AD74" t="str">
            <v>n/a</v>
          </cell>
        </row>
        <row r="75">
          <cell r="A75" t="str">
            <v>Outstanding residential and commercial loans per capita</v>
          </cell>
          <cell r="B75" t="str">
            <v>000s</v>
          </cell>
          <cell r="C75" t="str">
            <v>n/a</v>
          </cell>
          <cell r="D75" t="str">
            <v>n/a</v>
          </cell>
          <cell r="E75" t="str">
            <v>n/a</v>
          </cell>
          <cell r="F75" t="str">
            <v>n/a</v>
          </cell>
          <cell r="G75" t="str">
            <v>n/a</v>
          </cell>
          <cell r="H75" t="str">
            <v>n/a</v>
          </cell>
          <cell r="I75" t="str">
            <v>n/a</v>
          </cell>
          <cell r="J75" t="str">
            <v>n/a</v>
          </cell>
          <cell r="K75" t="str">
            <v>n/a</v>
          </cell>
          <cell r="L75" t="str">
            <v>n/a</v>
          </cell>
          <cell r="M75" t="str">
            <v>n/a</v>
          </cell>
          <cell r="N75" t="str">
            <v>n/a</v>
          </cell>
          <cell r="O75" t="str">
            <v>n/a</v>
          </cell>
          <cell r="P75">
            <v>2.3641567011458735E-2</v>
          </cell>
          <cell r="Q75">
            <v>4.5350702048702389E-2</v>
          </cell>
          <cell r="R75">
            <v>6.5980651860575959E-2</v>
          </cell>
          <cell r="S75">
            <v>7.9218516503910402E-2</v>
          </cell>
          <cell r="T75">
            <v>0.11968487446809827</v>
          </cell>
          <cell r="U75">
            <v>0.16070616780901187</v>
          </cell>
          <cell r="V75">
            <v>0.20412444653525041</v>
          </cell>
          <cell r="W75">
            <v>0.33526814235254904</v>
          </cell>
          <cell r="X75">
            <v>0.48918391916824916</v>
          </cell>
          <cell r="Y75">
            <v>0.74758352102509751</v>
          </cell>
          <cell r="Z75">
            <v>1.0236134698243382</v>
          </cell>
          <cell r="AA75" t="str">
            <v>n/a</v>
          </cell>
          <cell r="AB75" t="str">
            <v>n/a</v>
          </cell>
          <cell r="AC75" t="str">
            <v>n/a</v>
          </cell>
          <cell r="AD75" t="str">
            <v>n/a</v>
          </cell>
        </row>
        <row r="76">
          <cell r="A76">
            <v>0</v>
          </cell>
        </row>
        <row r="77">
          <cell r="A77" t="str">
            <v>Outstanding mortgage bonds as % GDP</v>
          </cell>
          <cell r="C77" t="str">
            <v>n/a</v>
          </cell>
          <cell r="D77" t="str">
            <v>n/a</v>
          </cell>
          <cell r="E77" t="str">
            <v>n/a</v>
          </cell>
          <cell r="F77" t="str">
            <v>n/a</v>
          </cell>
          <cell r="G77" t="str">
            <v>n/a</v>
          </cell>
          <cell r="H77" t="str">
            <v>n/a</v>
          </cell>
          <cell r="I77" t="str">
            <v>n/a</v>
          </cell>
          <cell r="J77" t="str">
            <v>n/a</v>
          </cell>
          <cell r="K77" t="str">
            <v>n/a</v>
          </cell>
          <cell r="L77" t="str">
            <v>n/a</v>
          </cell>
          <cell r="M77" t="str">
            <v>n/a</v>
          </cell>
          <cell r="N77" t="str">
            <v>n/a</v>
          </cell>
          <cell r="O77" t="str">
            <v>n/a</v>
          </cell>
          <cell r="P77">
            <v>1.0921315633643594E-3</v>
          </cell>
          <cell r="Q77">
            <v>1.4939331695562399E-3</v>
          </cell>
          <cell r="R77">
            <v>2.6362216679422321E-3</v>
          </cell>
          <cell r="S77">
            <v>7.9296572832149165E-3</v>
          </cell>
          <cell r="T77">
            <v>1.0113981108240992E-2</v>
          </cell>
          <cell r="U77">
            <v>1.118707337314258E-2</v>
          </cell>
          <cell r="V77">
            <v>1.4095911587108044E-2</v>
          </cell>
          <cell r="W77">
            <v>2.0327158170044581E-2</v>
          </cell>
          <cell r="X77">
            <v>2.0941536197390337E-2</v>
          </cell>
          <cell r="Y77">
            <v>3.7421243055965107E-2</v>
          </cell>
          <cell r="Z77">
            <v>4.3723690721035768E-2</v>
          </cell>
          <cell r="AA77" t="str">
            <v>n/a</v>
          </cell>
          <cell r="AB77" t="str">
            <v>n/a</v>
          </cell>
          <cell r="AC77" t="str">
            <v>n/a</v>
          </cell>
          <cell r="AD77" t="str">
            <v>n/a</v>
          </cell>
        </row>
        <row r="78">
          <cell r="A78">
            <v>0</v>
          </cell>
        </row>
        <row r="79">
          <cell r="A79" t="str">
            <v>MACROECONOMIC INFORMATION</v>
          </cell>
        </row>
        <row r="80">
          <cell r="A80" t="str">
            <v>Exchange rate, 1€=</v>
          </cell>
          <cell r="C80" t="str">
            <v>n/a</v>
          </cell>
          <cell r="D80" t="str">
            <v>n/a</v>
          </cell>
          <cell r="E80" t="str">
            <v>n/a</v>
          </cell>
          <cell r="F80" t="str">
            <v>n/a</v>
          </cell>
          <cell r="G80" t="str">
            <v>n/a</v>
          </cell>
          <cell r="H80" t="str">
            <v>n/a</v>
          </cell>
          <cell r="I80" t="str">
            <v>n/a</v>
          </cell>
          <cell r="J80" t="str">
            <v>n/a</v>
          </cell>
          <cell r="K80" t="str">
            <v>n/a</v>
          </cell>
          <cell r="L80" t="str">
            <v>n/a</v>
          </cell>
          <cell r="M80" t="str">
            <v>n/a</v>
          </cell>
          <cell r="N80" t="str">
            <v>n/a</v>
          </cell>
          <cell r="O80" t="str">
            <v>n/a</v>
          </cell>
          <cell r="P80">
            <v>34.197949560000005</v>
          </cell>
          <cell r="Q80">
            <v>38.179217999999999</v>
          </cell>
          <cell r="R80">
            <v>34.931123799999995</v>
          </cell>
          <cell r="S80">
            <v>36.884</v>
          </cell>
          <cell r="T80">
            <v>35.598999999999997</v>
          </cell>
          <cell r="U80">
            <v>34.067999999999998</v>
          </cell>
          <cell r="V80">
            <v>30.803999999999998</v>
          </cell>
          <cell r="W80">
            <v>31.846</v>
          </cell>
          <cell r="X80">
            <v>31.890999999999998</v>
          </cell>
          <cell r="Y80">
            <v>29.782</v>
          </cell>
          <cell r="Z80">
            <v>28.341999999999999</v>
          </cell>
          <cell r="AA80" t="str">
            <v>n/a</v>
          </cell>
          <cell r="AB80" t="str">
            <v>n/a</v>
          </cell>
          <cell r="AC80" t="str">
            <v>n/a</v>
          </cell>
          <cell r="AD80" t="str">
            <v>n/a</v>
          </cell>
        </row>
        <row r="81">
          <cell r="A81" t="str">
            <v>Population, 000s</v>
          </cell>
          <cell r="C81" t="str">
            <v>n/a</v>
          </cell>
          <cell r="D81" t="str">
            <v>n/a</v>
          </cell>
          <cell r="E81" t="str">
            <v>n/a</v>
          </cell>
          <cell r="F81" t="str">
            <v>n/a</v>
          </cell>
          <cell r="G81" t="str">
            <v>n/a</v>
          </cell>
          <cell r="H81" t="str">
            <v>n/a</v>
          </cell>
          <cell r="I81" t="str">
            <v>n/a</v>
          </cell>
          <cell r="J81" t="str">
            <v>n/a</v>
          </cell>
          <cell r="K81" t="str">
            <v>n/a</v>
          </cell>
          <cell r="L81">
            <v>10312.5</v>
          </cell>
          <cell r="M81">
            <v>10325.700000000001</v>
          </cell>
          <cell r="N81">
            <v>10334</v>
          </cell>
          <cell r="O81">
            <v>10333.200000000001</v>
          </cell>
          <cell r="P81">
            <v>10321.299999999999</v>
          </cell>
          <cell r="Q81">
            <v>10309.137000000001</v>
          </cell>
          <cell r="R81">
            <v>10299.125</v>
          </cell>
          <cell r="S81">
            <v>10289.620999999999</v>
          </cell>
          <cell r="T81">
            <v>10278.098</v>
          </cell>
          <cell r="U81">
            <v>10266.546</v>
          </cell>
          <cell r="V81">
            <v>10206.436</v>
          </cell>
          <cell r="W81">
            <v>10203.269</v>
          </cell>
          <cell r="X81">
            <v>10211.455</v>
          </cell>
          <cell r="Y81">
            <v>10220.576999999999</v>
          </cell>
          <cell r="Z81">
            <v>10251.079</v>
          </cell>
          <cell r="AA81" t="str">
            <v>n/a</v>
          </cell>
          <cell r="AB81" t="str">
            <v>n/a</v>
          </cell>
          <cell r="AC81" t="str">
            <v>n/a</v>
          </cell>
          <cell r="AD81" t="str">
            <v>n/a</v>
          </cell>
        </row>
        <row r="82">
          <cell r="A82" t="str">
            <v>Number of Households, 000s</v>
          </cell>
          <cell r="C82" t="str">
            <v>n/a</v>
          </cell>
          <cell r="D82" t="str">
            <v>n/a</v>
          </cell>
          <cell r="E82" t="str">
            <v>n/a</v>
          </cell>
          <cell r="F82" t="str">
            <v>n/a</v>
          </cell>
          <cell r="G82" t="str">
            <v>n/a</v>
          </cell>
          <cell r="H82" t="str">
            <v>n/a</v>
          </cell>
          <cell r="I82" t="str">
            <v>n/a</v>
          </cell>
          <cell r="J82" t="str">
            <v>n/a</v>
          </cell>
          <cell r="K82" t="str">
            <v>n/a</v>
          </cell>
          <cell r="L82" t="str">
            <v>n/a</v>
          </cell>
          <cell r="M82" t="str">
            <v>n/a</v>
          </cell>
          <cell r="N82" t="str">
            <v>n/a</v>
          </cell>
          <cell r="O82" t="str">
            <v>n/a</v>
          </cell>
          <cell r="P82" t="str">
            <v>n/a</v>
          </cell>
          <cell r="Q82" t="str">
            <v>n/a</v>
          </cell>
          <cell r="R82">
            <v>3731</v>
          </cell>
          <cell r="S82" t="str">
            <v>n/a</v>
          </cell>
          <cell r="T82" t="str">
            <v>n/a</v>
          </cell>
          <cell r="U82" t="str">
            <v>n/a</v>
          </cell>
          <cell r="V82" t="str">
            <v>n/a</v>
          </cell>
          <cell r="W82" t="str">
            <v>n/a</v>
          </cell>
          <cell r="X82" t="str">
            <v>n/a</v>
          </cell>
          <cell r="Y82" t="str">
            <v>n/a</v>
          </cell>
          <cell r="Z82" t="str">
            <v>n/a</v>
          </cell>
          <cell r="AA82" t="str">
            <v>n/a</v>
          </cell>
          <cell r="AB82" t="str">
            <v>n/a</v>
          </cell>
          <cell r="AC82" t="str">
            <v>n/a</v>
          </cell>
          <cell r="AD82" t="str">
            <v>n/a</v>
          </cell>
        </row>
        <row r="83">
          <cell r="A83" t="str">
            <v>Population density, pop/km</v>
          </cell>
          <cell r="C83" t="str">
            <v>n/a</v>
          </cell>
          <cell r="D83" t="str">
            <v>n/a</v>
          </cell>
          <cell r="E83" t="str">
            <v>n/a</v>
          </cell>
          <cell r="F83" t="str">
            <v>n/a</v>
          </cell>
          <cell r="G83" t="str">
            <v>n/a</v>
          </cell>
          <cell r="H83" t="str">
            <v>n/a</v>
          </cell>
          <cell r="I83" t="str">
            <v>n/a</v>
          </cell>
          <cell r="J83" t="str">
            <v>n/a</v>
          </cell>
          <cell r="K83">
            <v>130.69999999999999</v>
          </cell>
          <cell r="L83">
            <v>130.80000000000001</v>
          </cell>
          <cell r="M83">
            <v>131</v>
          </cell>
          <cell r="N83">
            <v>131.1</v>
          </cell>
          <cell r="O83">
            <v>131</v>
          </cell>
          <cell r="P83">
            <v>130.80000000000001</v>
          </cell>
          <cell r="Q83">
            <v>130.69999999999999</v>
          </cell>
          <cell r="R83">
            <v>130.5</v>
          </cell>
          <cell r="S83">
            <v>130.4</v>
          </cell>
          <cell r="T83">
            <v>130.30000000000001</v>
          </cell>
          <cell r="U83">
            <v>129.69999999999999</v>
          </cell>
          <cell r="V83">
            <v>129.4</v>
          </cell>
          <cell r="W83">
            <v>129.4</v>
          </cell>
          <cell r="X83">
            <v>129.46</v>
          </cell>
          <cell r="Y83" t="str">
            <v>n/a</v>
          </cell>
          <cell r="Z83" t="str">
            <v>n/a</v>
          </cell>
          <cell r="AA83" t="str">
            <v>n/a</v>
          </cell>
          <cell r="AB83" t="str">
            <v>n/a</v>
          </cell>
          <cell r="AC83" t="str">
            <v>n/a</v>
          </cell>
          <cell r="AD83" t="str">
            <v>n/a</v>
          </cell>
        </row>
        <row r="84">
          <cell r="A84" t="str">
            <v>GDP, € mill</v>
          </cell>
          <cell r="C84" t="str">
            <v>n/a</v>
          </cell>
          <cell r="D84" t="str">
            <v>n/a</v>
          </cell>
          <cell r="E84" t="str">
            <v>n/a</v>
          </cell>
          <cell r="F84" t="str">
            <v>n/a</v>
          </cell>
          <cell r="G84" t="str">
            <v>n/a</v>
          </cell>
          <cell r="H84" t="str">
            <v>n/a</v>
          </cell>
          <cell r="I84" t="str">
            <v>n/a</v>
          </cell>
          <cell r="J84" t="str">
            <v>n/a</v>
          </cell>
          <cell r="K84" t="str">
            <v>n/a</v>
          </cell>
          <cell r="L84" t="str">
            <v>n/a</v>
          </cell>
          <cell r="M84" t="str">
            <v>n/a</v>
          </cell>
          <cell r="N84" t="str">
            <v>n/a</v>
          </cell>
          <cell r="O84">
            <v>42272.4</v>
          </cell>
          <cell r="P84">
            <v>48194.5</v>
          </cell>
          <cell r="Q84">
            <v>50405.7</v>
          </cell>
          <cell r="R84">
            <v>55382.9</v>
          </cell>
          <cell r="S84">
            <v>56414.6</v>
          </cell>
          <cell r="T84">
            <v>61495.199999999997</v>
          </cell>
          <cell r="U84">
            <v>69044.7</v>
          </cell>
          <cell r="V84">
            <v>80003.600000000006</v>
          </cell>
          <cell r="W84">
            <v>80924.100000000006</v>
          </cell>
          <cell r="X84">
            <v>88343.5</v>
          </cell>
          <cell r="Y84">
            <v>100543.8</v>
          </cell>
          <cell r="Z84">
            <v>113969.4</v>
          </cell>
          <cell r="AA84" t="str">
            <v>n/a</v>
          </cell>
          <cell r="AB84" t="str">
            <v>n/a</v>
          </cell>
          <cell r="AC84" t="str">
            <v>n/a</v>
          </cell>
          <cell r="AD84" t="str">
            <v>n/a</v>
          </cell>
        </row>
        <row r="85">
          <cell r="A85" t="str">
            <v>Annual GDP Growth %</v>
          </cell>
          <cell r="C85" t="str">
            <v>n/a</v>
          </cell>
          <cell r="D85" t="str">
            <v>n/a</v>
          </cell>
          <cell r="E85" t="str">
            <v>n/a</v>
          </cell>
          <cell r="F85" t="str">
            <v>n/a</v>
          </cell>
          <cell r="G85" t="str">
            <v>n/a</v>
          </cell>
          <cell r="H85" t="str">
            <v>n/a</v>
          </cell>
          <cell r="I85" t="str">
            <v>n/a</v>
          </cell>
          <cell r="J85" t="str">
            <v>n/a</v>
          </cell>
          <cell r="K85" t="str">
            <v>n/a</v>
          </cell>
          <cell r="L85" t="str">
            <v>n/a</v>
          </cell>
          <cell r="M85" t="str">
            <v>n/a</v>
          </cell>
          <cell r="N85" t="str">
            <v>n/a</v>
          </cell>
          <cell r="O85" t="str">
            <v>n/a</v>
          </cell>
          <cell r="P85">
            <v>4.2000000000000003E-2</v>
          </cell>
          <cell r="Q85" t="str">
            <v>n/a</v>
          </cell>
          <cell r="R85" t="str">
            <v>n/a</v>
          </cell>
          <cell r="S85">
            <v>1.3000000000000001E-2</v>
          </cell>
          <cell r="T85">
            <v>3.6000000000000004E-2</v>
          </cell>
          <cell r="U85">
            <v>2.5000000000000001E-2</v>
          </cell>
          <cell r="V85">
            <v>1.9E-2</v>
          </cell>
          <cell r="W85">
            <v>3.6000000000000004E-2</v>
          </cell>
          <cell r="X85">
            <v>4.5999999999999999E-2</v>
          </cell>
          <cell r="Y85">
            <v>6.5000000000000002E-2</v>
          </cell>
          <cell r="Z85">
            <v>6.0999999999999999E-2</v>
          </cell>
          <cell r="AA85" t="str">
            <v>n/a</v>
          </cell>
          <cell r="AB85" t="str">
            <v>n/a</v>
          </cell>
          <cell r="AC85" t="str">
            <v>n/a</v>
          </cell>
          <cell r="AD85" t="str">
            <v>n/a</v>
          </cell>
        </row>
        <row r="86">
          <cell r="A86" t="str">
            <v>Gross fixed Capital Formation, € mill</v>
          </cell>
          <cell r="C86" t="str">
            <v>n/a</v>
          </cell>
          <cell r="D86" t="str">
            <v>n/a</v>
          </cell>
          <cell r="E86" t="str">
            <v>n/a</v>
          </cell>
          <cell r="F86" t="str">
            <v>n/a</v>
          </cell>
          <cell r="G86" t="str">
            <v>n/a</v>
          </cell>
          <cell r="H86" t="str">
            <v>n/a</v>
          </cell>
          <cell r="I86" t="str">
            <v>n/a</v>
          </cell>
          <cell r="J86" t="str">
            <v>n/a</v>
          </cell>
          <cell r="K86" t="str">
            <v>n/a</v>
          </cell>
          <cell r="L86" t="str">
            <v>n/a</v>
          </cell>
          <cell r="M86" t="str">
            <v>n/a</v>
          </cell>
          <cell r="N86" t="str">
            <v>n/a</v>
          </cell>
          <cell r="O86" t="str">
            <v>n/a</v>
          </cell>
          <cell r="P86" t="str">
            <v>n/a</v>
          </cell>
          <cell r="Q86" t="str">
            <v>n/a</v>
          </cell>
          <cell r="R86" t="str">
            <v>n/a</v>
          </cell>
          <cell r="S86" t="str">
            <v>n/a</v>
          </cell>
          <cell r="T86" t="str">
            <v>n/a</v>
          </cell>
          <cell r="U86">
            <v>4603.8</v>
          </cell>
          <cell r="V86">
            <v>4865.3</v>
          </cell>
          <cell r="W86">
            <v>4984.3</v>
          </cell>
          <cell r="X86" t="str">
            <v>n/a</v>
          </cell>
          <cell r="Y86" t="str">
            <v>n/a</v>
          </cell>
          <cell r="Z86" t="str">
            <v>n/a</v>
          </cell>
          <cell r="AA86" t="str">
            <v>n/a</v>
          </cell>
          <cell r="AB86" t="str">
            <v>n/a</v>
          </cell>
          <cell r="AC86" t="str">
            <v>n/a</v>
          </cell>
          <cell r="AD86" t="str">
            <v>n/a</v>
          </cell>
        </row>
        <row r="87">
          <cell r="A87" t="str">
            <v>Inflation (HICP) %</v>
          </cell>
          <cell r="C87" t="str">
            <v>n/a</v>
          </cell>
          <cell r="D87" t="str">
            <v>n/a</v>
          </cell>
          <cell r="E87" t="str">
            <v>n/a</v>
          </cell>
          <cell r="F87" t="str">
            <v>n/a</v>
          </cell>
          <cell r="G87" t="str">
            <v>n/a</v>
          </cell>
          <cell r="H87" t="str">
            <v>n/a</v>
          </cell>
          <cell r="I87" t="str">
            <v>n/a</v>
          </cell>
          <cell r="J87" t="str">
            <v>n/a</v>
          </cell>
          <cell r="K87" t="str">
            <v>n/a</v>
          </cell>
          <cell r="L87" t="str">
            <v>n/a</v>
          </cell>
          <cell r="M87" t="str">
            <v>n/a</v>
          </cell>
          <cell r="N87" t="str">
            <v>n/a</v>
          </cell>
          <cell r="O87" t="str">
            <v>n/a</v>
          </cell>
          <cell r="P87">
            <v>9.0512540894220228E-2</v>
          </cell>
          <cell r="Q87">
            <v>0.08</v>
          </cell>
          <cell r="R87">
            <v>9.7000000000000003E-2</v>
          </cell>
          <cell r="S87">
            <v>1.7999999999999999E-2</v>
          </cell>
          <cell r="T87">
            <v>3.9E-2</v>
          </cell>
          <cell r="U87">
            <v>4.4999999999999998E-2</v>
          </cell>
          <cell r="V87">
            <v>1.4E-2</v>
          </cell>
          <cell r="W87">
            <v>-1E-3</v>
          </cell>
          <cell r="X87">
            <v>2.5999999999999999E-2</v>
          </cell>
          <cell r="Y87">
            <v>1.6E-2</v>
          </cell>
          <cell r="Z87">
            <v>2.1000000000000001E-2</v>
          </cell>
          <cell r="AA87" t="str">
            <v>n/a</v>
          </cell>
          <cell r="AB87" t="str">
            <v>n/a</v>
          </cell>
          <cell r="AC87" t="str">
            <v>n/a</v>
          </cell>
          <cell r="AD87" t="str">
            <v>n/a</v>
          </cell>
        </row>
        <row r="88">
          <cell r="A88" t="str">
            <v>Unemployment rate %</v>
          </cell>
          <cell r="C88" t="str">
            <v>n/a</v>
          </cell>
          <cell r="D88" t="str">
            <v>n/a</v>
          </cell>
          <cell r="E88" t="str">
            <v>n/a</v>
          </cell>
          <cell r="F88" t="str">
            <v>n/a</v>
          </cell>
          <cell r="G88" t="str">
            <v>n/a</v>
          </cell>
          <cell r="H88" t="str">
            <v>n/a</v>
          </cell>
          <cell r="I88" t="str">
            <v>n/a</v>
          </cell>
          <cell r="J88" t="str">
            <v>n/a</v>
          </cell>
          <cell r="K88" t="str">
            <v>n/a</v>
          </cell>
          <cell r="L88" t="str">
            <v>n/a</v>
          </cell>
          <cell r="M88" t="str">
            <v>n/a</v>
          </cell>
          <cell r="N88" t="str">
            <v>n/a</v>
          </cell>
          <cell r="O88">
            <v>2.47E-2</v>
          </cell>
          <cell r="P88" t="str">
            <v>n/a</v>
          </cell>
          <cell r="Q88">
            <v>4.2999999999999997E-2</v>
          </cell>
          <cell r="R88">
            <v>6.4000000000000001E-2</v>
          </cell>
          <cell r="S88">
            <v>8.5999999999999993E-2</v>
          </cell>
          <cell r="T88">
            <v>8.6999999999999994E-2</v>
          </cell>
          <cell r="U88">
            <v>0.08</v>
          </cell>
          <cell r="V88">
            <v>7.2999999999999995E-2</v>
          </cell>
          <cell r="W88">
            <v>7.8E-2</v>
          </cell>
          <cell r="X88">
            <v>8.3000000000000004E-2</v>
          </cell>
          <cell r="Y88">
            <v>7.9000000000000001E-2</v>
          </cell>
          <cell r="Z88">
            <v>7.0999999999999994E-2</v>
          </cell>
          <cell r="AA88" t="str">
            <v>n/a</v>
          </cell>
          <cell r="AB88" t="str">
            <v>n/a</v>
          </cell>
          <cell r="AC88" t="str">
            <v>n/a</v>
          </cell>
          <cell r="AD88" t="str">
            <v>n/a</v>
          </cell>
        </row>
      </sheetData>
      <sheetData sheetId="4" refreshError="1">
        <row r="1">
          <cell r="A1" t="str">
            <v>Denmark</v>
          </cell>
        </row>
        <row r="3">
          <cell r="A3" t="str">
            <v>HOUSING SUPPLY</v>
          </cell>
          <cell r="C3">
            <v>1983</v>
          </cell>
          <cell r="D3">
            <v>1984</v>
          </cell>
          <cell r="E3">
            <v>1985</v>
          </cell>
          <cell r="F3">
            <v>1986</v>
          </cell>
          <cell r="G3">
            <v>1987</v>
          </cell>
          <cell r="H3">
            <v>1988</v>
          </cell>
          <cell r="I3">
            <v>1989</v>
          </cell>
          <cell r="J3">
            <v>1990</v>
          </cell>
          <cell r="K3">
            <v>1991</v>
          </cell>
          <cell r="L3">
            <v>1992</v>
          </cell>
          <cell r="M3">
            <v>1993</v>
          </cell>
          <cell r="N3">
            <v>1994</v>
          </cell>
          <cell r="O3">
            <v>1995</v>
          </cell>
          <cell r="P3">
            <v>1996</v>
          </cell>
          <cell r="Q3">
            <v>1997</v>
          </cell>
          <cell r="R3">
            <v>1998</v>
          </cell>
          <cell r="S3">
            <v>1999</v>
          </cell>
          <cell r="T3">
            <v>2000</v>
          </cell>
          <cell r="U3">
            <v>2001</v>
          </cell>
          <cell r="V3">
            <v>2002</v>
          </cell>
          <cell r="W3">
            <v>2003</v>
          </cell>
          <cell r="X3">
            <v>2004</v>
          </cell>
          <cell r="Y3">
            <v>2005</v>
          </cell>
          <cell r="Z3">
            <v>2006</v>
          </cell>
          <cell r="AA3">
            <v>2007</v>
          </cell>
          <cell r="AB3">
            <v>2008</v>
          </cell>
          <cell r="AC3">
            <v>2009</v>
          </cell>
          <cell r="AD3">
            <v>2010</v>
          </cell>
        </row>
        <row r="4">
          <cell r="A4" t="str">
            <v>Housing Stock</v>
          </cell>
        </row>
        <row r="5">
          <cell r="A5" t="str">
            <v xml:space="preserve">Total Number of Dwellings (national) </v>
          </cell>
          <cell r="B5" t="str">
            <v>000s</v>
          </cell>
          <cell r="C5">
            <v>2188000</v>
          </cell>
          <cell r="D5">
            <v>2208000</v>
          </cell>
          <cell r="E5">
            <v>2228000</v>
          </cell>
          <cell r="F5">
            <v>2257000</v>
          </cell>
          <cell r="G5">
            <v>2338000</v>
          </cell>
          <cell r="H5">
            <v>2359000</v>
          </cell>
          <cell r="I5">
            <v>2378000</v>
          </cell>
          <cell r="J5">
            <v>2394000</v>
          </cell>
          <cell r="K5">
            <v>2396000</v>
          </cell>
          <cell r="L5">
            <v>2388000</v>
          </cell>
          <cell r="M5">
            <v>2426000</v>
          </cell>
          <cell r="N5">
            <v>2438000</v>
          </cell>
          <cell r="O5">
            <v>2454000</v>
          </cell>
          <cell r="P5">
            <v>2467000</v>
          </cell>
          <cell r="Q5">
            <v>2479000</v>
          </cell>
          <cell r="R5">
            <v>2495000</v>
          </cell>
          <cell r="S5">
            <v>2513000</v>
          </cell>
          <cell r="T5">
            <v>2526000</v>
          </cell>
          <cell r="U5">
            <v>2541000</v>
          </cell>
          <cell r="V5">
            <v>2554000</v>
          </cell>
          <cell r="W5">
            <v>2572000</v>
          </cell>
          <cell r="X5">
            <v>2592000</v>
          </cell>
          <cell r="Y5">
            <v>2620885</v>
          </cell>
          <cell r="Z5">
            <v>2644640</v>
          </cell>
          <cell r="AA5" t="str">
            <v>n/a</v>
          </cell>
          <cell r="AB5">
            <v>0</v>
          </cell>
          <cell r="AC5">
            <v>0</v>
          </cell>
          <cell r="AD5">
            <v>0</v>
          </cell>
        </row>
        <row r="6">
          <cell r="A6" t="str">
            <v xml:space="preserve">Proportion of which: </v>
          </cell>
        </row>
        <row r="7">
          <cell r="A7" t="str">
            <v>% Owner occupied</v>
          </cell>
          <cell r="B7" t="str">
            <v>%</v>
          </cell>
          <cell r="C7">
            <v>0.55000000000000004</v>
          </cell>
          <cell r="D7" t="str">
            <v>n/a</v>
          </cell>
          <cell r="E7" t="str">
            <v>n/a</v>
          </cell>
          <cell r="F7" t="str">
            <v>n/a</v>
          </cell>
          <cell r="G7" t="str">
            <v>n/a</v>
          </cell>
          <cell r="H7" t="str">
            <v>n/a</v>
          </cell>
          <cell r="I7" t="str">
            <v>n/a</v>
          </cell>
          <cell r="J7">
            <v>0.52</v>
          </cell>
          <cell r="K7" t="str">
            <v>n/a</v>
          </cell>
          <cell r="L7" t="str">
            <v>n/a</v>
          </cell>
          <cell r="M7" t="str">
            <v>n/a</v>
          </cell>
          <cell r="N7" t="str">
            <v>n/a</v>
          </cell>
          <cell r="O7" t="str">
            <v>n/a</v>
          </cell>
          <cell r="P7" t="str">
            <v>n/a</v>
          </cell>
          <cell r="Q7">
            <v>0.52</v>
          </cell>
          <cell r="R7">
            <v>0.51</v>
          </cell>
          <cell r="S7">
            <v>0.51</v>
          </cell>
          <cell r="T7">
            <v>0.51</v>
          </cell>
          <cell r="U7">
            <v>0.51</v>
          </cell>
          <cell r="V7">
            <v>0.51</v>
          </cell>
          <cell r="W7">
            <v>0.51</v>
          </cell>
          <cell r="X7">
            <v>0.51</v>
          </cell>
          <cell r="Y7">
            <v>0.52</v>
          </cell>
          <cell r="Z7">
            <v>0.55000000000000004</v>
          </cell>
          <cell r="AA7" t="str">
            <v>n/a</v>
          </cell>
          <cell r="AB7" t="str">
            <v>n/a</v>
          </cell>
          <cell r="AC7" t="str">
            <v>n/a</v>
          </cell>
          <cell r="AD7" t="str">
            <v>n/a</v>
          </cell>
        </row>
        <row r="8">
          <cell r="A8" t="str">
            <v>% Rented from private landlords</v>
          </cell>
          <cell r="B8" t="str">
            <v>%</v>
          </cell>
          <cell r="C8" t="str">
            <v>n/a</v>
          </cell>
          <cell r="D8" t="str">
            <v>n/a</v>
          </cell>
          <cell r="E8" t="str">
            <v>n/a</v>
          </cell>
          <cell r="F8" t="str">
            <v>n/a</v>
          </cell>
          <cell r="G8" t="str">
            <v>n/a</v>
          </cell>
          <cell r="H8" t="str">
            <v>n/a</v>
          </cell>
          <cell r="I8" t="str">
            <v>n/a</v>
          </cell>
          <cell r="J8" t="str">
            <v>n/a</v>
          </cell>
          <cell r="K8" t="str">
            <v>n/a</v>
          </cell>
          <cell r="L8" t="str">
            <v>n/a</v>
          </cell>
          <cell r="M8" t="str">
            <v>n/a</v>
          </cell>
          <cell r="N8" t="str">
            <v>n/a</v>
          </cell>
          <cell r="O8" t="str">
            <v>n/a</v>
          </cell>
          <cell r="P8" t="str">
            <v>n/a</v>
          </cell>
          <cell r="Q8">
            <v>0.19</v>
          </cell>
          <cell r="R8">
            <v>0.22</v>
          </cell>
          <cell r="S8">
            <v>0.21</v>
          </cell>
          <cell r="T8">
            <v>0.21</v>
          </cell>
          <cell r="U8">
            <v>0.21</v>
          </cell>
          <cell r="V8">
            <v>0.21</v>
          </cell>
          <cell r="W8">
            <v>0.21</v>
          </cell>
          <cell r="X8">
            <v>0.21</v>
          </cell>
          <cell r="Y8">
            <v>0.21</v>
          </cell>
          <cell r="Z8">
            <v>0.21</v>
          </cell>
          <cell r="AA8" t="str">
            <v>n/a</v>
          </cell>
          <cell r="AB8" t="str">
            <v>n/a</v>
          </cell>
          <cell r="AC8" t="str">
            <v>n/a</v>
          </cell>
          <cell r="AD8" t="str">
            <v>n/a</v>
          </cell>
        </row>
        <row r="9">
          <cell r="A9" t="str">
            <v>% Rented from government or social landlords</v>
          </cell>
          <cell r="B9" t="str">
            <v>%</v>
          </cell>
          <cell r="C9" t="str">
            <v>n/a</v>
          </cell>
          <cell r="D9" t="str">
            <v>n/a</v>
          </cell>
          <cell r="E9" t="str">
            <v>n/a</v>
          </cell>
          <cell r="F9" t="str">
            <v>n/a</v>
          </cell>
          <cell r="G9" t="str">
            <v>n/a</v>
          </cell>
          <cell r="H9" t="str">
            <v>n/a</v>
          </cell>
          <cell r="I9" t="str">
            <v>n/a</v>
          </cell>
          <cell r="J9" t="str">
            <v>n/a</v>
          </cell>
          <cell r="K9" t="str">
            <v>n/a</v>
          </cell>
          <cell r="L9" t="str">
            <v>n/a</v>
          </cell>
          <cell r="M9" t="str">
            <v>n/a</v>
          </cell>
          <cell r="N9" t="str">
            <v>n/a</v>
          </cell>
          <cell r="O9" t="str">
            <v>n/a</v>
          </cell>
          <cell r="P9" t="str">
            <v>n/a</v>
          </cell>
          <cell r="Q9">
            <v>0.21</v>
          </cell>
          <cell r="R9">
            <v>0.19</v>
          </cell>
          <cell r="S9">
            <v>0.2</v>
          </cell>
          <cell r="T9">
            <v>0.19</v>
          </cell>
          <cell r="U9">
            <v>0.19</v>
          </cell>
          <cell r="V9">
            <v>0.2</v>
          </cell>
          <cell r="W9">
            <v>0.2</v>
          </cell>
          <cell r="X9">
            <v>0.2</v>
          </cell>
          <cell r="Y9">
            <v>0.24</v>
          </cell>
          <cell r="Z9">
            <v>0.21</v>
          </cell>
          <cell r="AA9" t="str">
            <v>n/a</v>
          </cell>
          <cell r="AB9" t="str">
            <v>n/a</v>
          </cell>
          <cell r="AC9" t="str">
            <v>n/a</v>
          </cell>
          <cell r="AD9" t="str">
            <v>n/a</v>
          </cell>
        </row>
        <row r="10">
          <cell r="A10" t="str">
            <v>% Other</v>
          </cell>
          <cell r="B10" t="str">
            <v>%</v>
          </cell>
          <cell r="C10" t="str">
            <v>n/a</v>
          </cell>
          <cell r="D10" t="str">
            <v>n/a</v>
          </cell>
          <cell r="E10" t="str">
            <v>n/a</v>
          </cell>
          <cell r="F10" t="str">
            <v>n/a</v>
          </cell>
          <cell r="G10" t="str">
            <v>n/a</v>
          </cell>
          <cell r="H10" t="str">
            <v>n/a</v>
          </cell>
          <cell r="I10" t="str">
            <v>n/a</v>
          </cell>
          <cell r="J10" t="str">
            <v>n/a</v>
          </cell>
          <cell r="K10" t="str">
            <v>n/a</v>
          </cell>
          <cell r="L10" t="str">
            <v>n/a</v>
          </cell>
          <cell r="M10" t="str">
            <v>n/a</v>
          </cell>
          <cell r="N10" t="str">
            <v>n/a</v>
          </cell>
          <cell r="O10" t="str">
            <v>n/a</v>
          </cell>
          <cell r="P10" t="str">
            <v>n/a</v>
          </cell>
          <cell r="Q10">
            <v>0.08</v>
          </cell>
          <cell r="R10">
            <v>0.08</v>
          </cell>
          <cell r="S10">
            <v>0.08</v>
          </cell>
          <cell r="T10">
            <v>0.08</v>
          </cell>
          <cell r="U10">
            <v>0.08</v>
          </cell>
          <cell r="V10">
            <v>0.08</v>
          </cell>
          <cell r="W10">
            <v>0.08</v>
          </cell>
          <cell r="X10">
            <v>0.08</v>
          </cell>
          <cell r="Y10">
            <v>0.03</v>
          </cell>
          <cell r="Z10">
            <v>0.03</v>
          </cell>
          <cell r="AA10" t="str">
            <v>n/a</v>
          </cell>
          <cell r="AB10" t="str">
            <v>n/a</v>
          </cell>
          <cell r="AC10" t="str">
            <v>n/a</v>
          </cell>
          <cell r="AD10" t="str">
            <v>n/a</v>
          </cell>
        </row>
        <row r="12">
          <cell r="A12" t="str">
            <v>Housebuilding</v>
          </cell>
        </row>
        <row r="13">
          <cell r="A13" t="str">
            <v xml:space="preserve">Housing Starts </v>
          </cell>
          <cell r="B13" t="str">
            <v>000s</v>
          </cell>
          <cell r="C13">
            <v>25527</v>
          </cell>
          <cell r="D13">
            <v>27055</v>
          </cell>
          <cell r="E13">
            <v>28820</v>
          </cell>
          <cell r="F13">
            <v>30626</v>
          </cell>
          <cell r="G13">
            <v>26981</v>
          </cell>
          <cell r="H13">
            <v>24379</v>
          </cell>
          <cell r="I13">
            <v>25816</v>
          </cell>
          <cell r="J13">
            <v>19691</v>
          </cell>
          <cell r="K13">
            <v>15298</v>
          </cell>
          <cell r="L13">
            <v>14811</v>
          </cell>
          <cell r="M13">
            <v>12276</v>
          </cell>
          <cell r="N13">
            <v>13357</v>
          </cell>
          <cell r="O13">
            <v>13538</v>
          </cell>
          <cell r="P13">
            <v>17558</v>
          </cell>
          <cell r="Q13">
            <v>17594</v>
          </cell>
          <cell r="R13">
            <v>18447</v>
          </cell>
          <cell r="S13">
            <v>17737</v>
          </cell>
          <cell r="T13">
            <v>16205</v>
          </cell>
          <cell r="U13">
            <v>20777</v>
          </cell>
          <cell r="V13">
            <v>23243</v>
          </cell>
          <cell r="W13">
            <v>27869</v>
          </cell>
          <cell r="X13">
            <v>29426</v>
          </cell>
          <cell r="Y13">
            <v>31400</v>
          </cell>
          <cell r="Z13">
            <v>26922</v>
          </cell>
          <cell r="AA13" t="str">
            <v>n/a</v>
          </cell>
          <cell r="AB13" t="str">
            <v>n/a</v>
          </cell>
          <cell r="AC13" t="str">
            <v>n/a</v>
          </cell>
          <cell r="AD13" t="str">
            <v>n/a</v>
          </cell>
        </row>
        <row r="14">
          <cell r="A14" t="str">
            <v>Annual % change in housing starts</v>
          </cell>
          <cell r="C14" t="e">
            <v>#VALUE!</v>
          </cell>
          <cell r="D14">
            <v>5.9858189368120041E-2</v>
          </cell>
          <cell r="E14">
            <v>6.5237479209018678E-2</v>
          </cell>
          <cell r="F14">
            <v>6.2664816099930576E-2</v>
          </cell>
          <cell r="G14">
            <v>-0.11901652190948864</v>
          </cell>
          <cell r="H14">
            <v>-9.6438234313035109E-2</v>
          </cell>
          <cell r="I14">
            <v>5.8944173263874688E-2</v>
          </cell>
          <cell r="J14">
            <v>-0.23725596529284165</v>
          </cell>
          <cell r="K14">
            <v>-0.22309684627494797</v>
          </cell>
          <cell r="L14">
            <v>-3.1834226696300205E-2</v>
          </cell>
          <cell r="M14">
            <v>-0.17115657281750052</v>
          </cell>
          <cell r="N14">
            <v>8.8057999348321925E-2</v>
          </cell>
          <cell r="O14">
            <v>1.3550947068952546E-2</v>
          </cell>
          <cell r="P14">
            <v>0.29694194120254092</v>
          </cell>
          <cell r="Q14">
            <v>2.050347419979559E-3</v>
          </cell>
          <cell r="R14">
            <v>4.8482437194498074E-2</v>
          </cell>
          <cell r="S14">
            <v>-3.8488643139805934E-2</v>
          </cell>
          <cell r="T14">
            <v>-8.6373118340192789E-2</v>
          </cell>
          <cell r="U14">
            <v>0.28213514347423629</v>
          </cell>
          <cell r="V14">
            <v>0.11868893487991539</v>
          </cell>
          <cell r="W14">
            <v>0.19902766424299778</v>
          </cell>
          <cell r="X14">
            <v>5.5868527754852959E-2</v>
          </cell>
          <cell r="Y14">
            <v>6.7083531570719668E-2</v>
          </cell>
          <cell r="Z14">
            <v>-0.14261146496815291</v>
          </cell>
          <cell r="AA14" t="str">
            <v>n/a</v>
          </cell>
          <cell r="AB14" t="str">
            <v>n/a</v>
          </cell>
          <cell r="AC14" t="str">
            <v>n/a</v>
          </cell>
          <cell r="AD14" t="str">
            <v>n/a</v>
          </cell>
        </row>
        <row r="15">
          <cell r="A15" t="str">
            <v>Housing Completions</v>
          </cell>
          <cell r="B15" t="str">
            <v>000s</v>
          </cell>
          <cell r="C15">
            <v>22152</v>
          </cell>
          <cell r="D15">
            <v>26863</v>
          </cell>
          <cell r="E15">
            <v>22613</v>
          </cell>
          <cell r="F15">
            <v>28489</v>
          </cell>
          <cell r="G15">
            <v>27853</v>
          </cell>
          <cell r="H15">
            <v>25935</v>
          </cell>
          <cell r="I15">
            <v>26815</v>
          </cell>
          <cell r="J15">
            <v>27237</v>
          </cell>
          <cell r="K15">
            <v>20447</v>
          </cell>
          <cell r="L15">
            <v>16355</v>
          </cell>
          <cell r="M15">
            <v>14131</v>
          </cell>
          <cell r="N15">
            <v>13787</v>
          </cell>
          <cell r="O15">
            <v>13503</v>
          </cell>
          <cell r="P15">
            <v>14239</v>
          </cell>
          <cell r="Q15">
            <v>17725</v>
          </cell>
          <cell r="R15">
            <v>18434</v>
          </cell>
          <cell r="S15">
            <v>17446</v>
          </cell>
          <cell r="T15">
            <v>16414</v>
          </cell>
          <cell r="U15">
            <v>17295</v>
          </cell>
          <cell r="V15">
            <v>18898</v>
          </cell>
          <cell r="W15">
            <v>24387</v>
          </cell>
          <cell r="X15">
            <v>27152</v>
          </cell>
          <cell r="Y15">
            <v>27580</v>
          </cell>
          <cell r="Z15">
            <v>26327</v>
          </cell>
          <cell r="AA15" t="str">
            <v>n/a</v>
          </cell>
          <cell r="AB15" t="str">
            <v>n/a</v>
          </cell>
          <cell r="AC15" t="str">
            <v>n/a</v>
          </cell>
          <cell r="AD15" t="str">
            <v>n/a</v>
          </cell>
        </row>
        <row r="16">
          <cell r="A16" t="str">
            <v>Annual % change in housing completions</v>
          </cell>
          <cell r="C16" t="e">
            <v>#VALUE!</v>
          </cell>
          <cell r="D16">
            <v>0.21266702780787283</v>
          </cell>
          <cell r="E16">
            <v>-0.15821017756765809</v>
          </cell>
          <cell r="F16">
            <v>0.25985052845708223</v>
          </cell>
          <cell r="G16">
            <v>-2.2324405911053335E-2</v>
          </cell>
          <cell r="H16">
            <v>-6.8861522995727564E-2</v>
          </cell>
          <cell r="I16">
            <v>3.3930981299402418E-2</v>
          </cell>
          <cell r="J16">
            <v>1.573746037665491E-2</v>
          </cell>
          <cell r="K16">
            <v>-0.24929324081213056</v>
          </cell>
          <cell r="L16">
            <v>-0.20012715801829117</v>
          </cell>
          <cell r="M16">
            <v>-0.13598287985325586</v>
          </cell>
          <cell r="N16">
            <v>-2.4343641638949864E-2</v>
          </cell>
          <cell r="O16">
            <v>-2.0599115108435484E-2</v>
          </cell>
          <cell r="P16">
            <v>5.4506405983855366E-2</v>
          </cell>
          <cell r="Q16">
            <v>0.24482056324180079</v>
          </cell>
          <cell r="R16">
            <v>4.0000000000000036E-2</v>
          </cell>
          <cell r="S16">
            <v>-5.3596614950634724E-2</v>
          </cell>
          <cell r="T16">
            <v>-5.9153960793305038E-2</v>
          </cell>
          <cell r="U16">
            <v>5.3673693188741378E-2</v>
          </cell>
          <cell r="V16">
            <v>9.2685747325816692E-2</v>
          </cell>
          <cell r="W16">
            <v>0.29045401629802092</v>
          </cell>
          <cell r="X16">
            <v>0.11338007955058016</v>
          </cell>
          <cell r="Y16">
            <v>1.5763111373011229E-2</v>
          </cell>
          <cell r="Z16">
            <v>-4.5431472081218227E-2</v>
          </cell>
          <cell r="AA16" t="str">
            <v>n/a</v>
          </cell>
          <cell r="AB16" t="str">
            <v>n/a</v>
          </cell>
          <cell r="AC16" t="str">
            <v>n/a</v>
          </cell>
          <cell r="AD16" t="str">
            <v>n/a</v>
          </cell>
        </row>
        <row r="17">
          <cell r="A17" t="str">
            <v>Number of Building Permits issued</v>
          </cell>
          <cell r="B17" t="str">
            <v>000s</v>
          </cell>
          <cell r="C17">
            <v>26304</v>
          </cell>
          <cell r="D17">
            <v>28666</v>
          </cell>
          <cell r="E17">
            <v>31283</v>
          </cell>
          <cell r="F17">
            <v>31980</v>
          </cell>
          <cell r="G17">
            <v>27351</v>
          </cell>
          <cell r="H17">
            <v>25826</v>
          </cell>
          <cell r="I17">
            <v>26408</v>
          </cell>
          <cell r="J17">
            <v>19121</v>
          </cell>
          <cell r="K17">
            <v>15002</v>
          </cell>
          <cell r="L17">
            <v>15269</v>
          </cell>
          <cell r="M17">
            <v>13025</v>
          </cell>
          <cell r="N17">
            <v>14259</v>
          </cell>
          <cell r="O17">
            <v>12900</v>
          </cell>
          <cell r="P17">
            <v>18221</v>
          </cell>
          <cell r="Q17">
            <v>17947</v>
          </cell>
          <cell r="R17">
            <v>18771</v>
          </cell>
          <cell r="S17">
            <v>17720</v>
          </cell>
          <cell r="T17">
            <v>17154</v>
          </cell>
          <cell r="U17">
            <v>20702</v>
          </cell>
          <cell r="V17">
            <v>24359</v>
          </cell>
          <cell r="W17">
            <v>28665</v>
          </cell>
          <cell r="X17">
            <v>30694</v>
          </cell>
          <cell r="Y17">
            <v>35618</v>
          </cell>
          <cell r="Z17">
            <v>29180</v>
          </cell>
          <cell r="AA17" t="str">
            <v>n/a</v>
          </cell>
          <cell r="AB17" t="str">
            <v>n/a</v>
          </cell>
          <cell r="AC17" t="str">
            <v>n/a</v>
          </cell>
          <cell r="AD17" t="str">
            <v>n/a</v>
          </cell>
        </row>
        <row r="18">
          <cell r="A18" t="str">
            <v>Annual % change in building permits issued</v>
          </cell>
          <cell r="C18" t="e">
            <v>#VALUE!</v>
          </cell>
          <cell r="D18">
            <v>8.9796228710462334E-2</v>
          </cell>
          <cell r="E18">
            <v>9.1292820763273497E-2</v>
          </cell>
          <cell r="F18">
            <v>2.2280471821756187E-2</v>
          </cell>
          <cell r="G18">
            <v>-0.14474671669793626</v>
          </cell>
          <cell r="H18">
            <v>-5.5756645095243362E-2</v>
          </cell>
          <cell r="I18">
            <v>2.2535429412220198E-2</v>
          </cell>
          <cell r="J18">
            <v>-0.27593910936079979</v>
          </cell>
          <cell r="K18">
            <v>-0.21541760368181584</v>
          </cell>
          <cell r="L18">
            <v>1.7797626983068859E-2</v>
          </cell>
          <cell r="M18">
            <v>-0.14696443774968893</v>
          </cell>
          <cell r="N18">
            <v>9.4740882917466518E-2</v>
          </cell>
          <cell r="O18">
            <v>-9.5308226383336803E-2</v>
          </cell>
          <cell r="P18">
            <v>0.41248062015503884</v>
          </cell>
          <cell r="Q18">
            <v>-1.5037593984962405E-2</v>
          </cell>
          <cell r="R18">
            <v>4.5912965955312801E-2</v>
          </cell>
          <cell r="S18">
            <v>-5.5990623834638487E-2</v>
          </cell>
          <cell r="T18">
            <v>-3.1941309255078987E-2</v>
          </cell>
          <cell r="U18">
            <v>0.20683222571994864</v>
          </cell>
          <cell r="V18">
            <v>0.1766495990725534</v>
          </cell>
          <cell r="W18">
            <v>0.17677244550268889</v>
          </cell>
          <cell r="X18">
            <v>7.0783185068899357E-2</v>
          </cell>
          <cell r="Y18">
            <v>0.1604222323581157</v>
          </cell>
          <cell r="Z18">
            <v>-0.1807513055196811</v>
          </cell>
          <cell r="AA18" t="str">
            <v>n/a</v>
          </cell>
          <cell r="AB18" t="str">
            <v>n/a</v>
          </cell>
          <cell r="AC18" t="str">
            <v>n/a</v>
          </cell>
          <cell r="AD18" t="str">
            <v>n/a</v>
          </cell>
        </row>
        <row r="20">
          <cell r="A20" t="str">
            <v>MARKET ACTIVITY AND PRICES</v>
          </cell>
        </row>
        <row r="21">
          <cell r="A21" t="str">
            <v>Total Number of Transactions</v>
          </cell>
          <cell r="B21" t="str">
            <v>000s</v>
          </cell>
          <cell r="C21">
            <v>82703</v>
          </cell>
          <cell r="D21">
            <v>83461</v>
          </cell>
          <cell r="E21">
            <v>84647</v>
          </cell>
          <cell r="F21">
            <v>76677</v>
          </cell>
          <cell r="G21">
            <v>72842</v>
          </cell>
          <cell r="H21">
            <v>63493</v>
          </cell>
          <cell r="I21">
            <v>55081</v>
          </cell>
          <cell r="J21">
            <v>56750</v>
          </cell>
          <cell r="K21">
            <v>52441</v>
          </cell>
          <cell r="L21">
            <v>60052</v>
          </cell>
          <cell r="M21">
            <v>63232</v>
          </cell>
          <cell r="N21">
            <v>71350</v>
          </cell>
          <cell r="O21">
            <v>74050</v>
          </cell>
          <cell r="P21">
            <v>77455</v>
          </cell>
          <cell r="Q21">
            <v>78068</v>
          </cell>
          <cell r="R21">
            <v>76438</v>
          </cell>
          <cell r="S21">
            <v>70622</v>
          </cell>
          <cell r="T21">
            <v>71290</v>
          </cell>
          <cell r="U21">
            <v>67953</v>
          </cell>
          <cell r="V21">
            <v>67982</v>
          </cell>
          <cell r="W21">
            <v>70568</v>
          </cell>
          <cell r="X21">
            <v>79566</v>
          </cell>
          <cell r="Y21">
            <v>85196</v>
          </cell>
          <cell r="Z21">
            <v>69558</v>
          </cell>
          <cell r="AA21" t="str">
            <v>n/a</v>
          </cell>
          <cell r="AB21" t="str">
            <v>n/a</v>
          </cell>
          <cell r="AC21" t="str">
            <v>n/a</v>
          </cell>
          <cell r="AD21" t="str">
            <v>n/a</v>
          </cell>
        </row>
        <row r="22">
          <cell r="A22" t="str">
            <v>Annual % change in transactions</v>
          </cell>
          <cell r="C22" t="e">
            <v>#VALUE!</v>
          </cell>
          <cell r="D22">
            <v>9.1653265298718978E-3</v>
          </cell>
          <cell r="E22">
            <v>1.4210229927750673E-2</v>
          </cell>
          <cell r="F22">
            <v>-9.4155729086677575E-2</v>
          </cell>
          <cell r="G22">
            <v>-5.0014997978533371E-2</v>
          </cell>
          <cell r="H22">
            <v>-0.1283462837374042</v>
          </cell>
          <cell r="I22">
            <v>-0.13248704581607418</v>
          </cell>
          <cell r="J22">
            <v>3.0300829687188058E-2</v>
          </cell>
          <cell r="K22">
            <v>-7.5929515418502236E-2</v>
          </cell>
          <cell r="L22">
            <v>0.14513453214088212</v>
          </cell>
          <cell r="M22">
            <v>5.2954106441084337E-2</v>
          </cell>
          <cell r="N22">
            <v>0.12838436234817818</v>
          </cell>
          <cell r="O22">
            <v>3.7841625788367139E-2</v>
          </cell>
          <cell r="P22">
            <v>4.5982444294395686E-2</v>
          </cell>
          <cell r="Q22">
            <v>7.9142728035632715E-3</v>
          </cell>
          <cell r="R22">
            <v>-2.0879233488753424E-2</v>
          </cell>
          <cell r="S22">
            <v>-7.6087809728145661E-2</v>
          </cell>
          <cell r="T22">
            <v>9.4588088697573625E-3</v>
          </cell>
          <cell r="U22">
            <v>-4.6808809089633918E-2</v>
          </cell>
          <cell r="V22">
            <v>4.2676555854792575E-4</v>
          </cell>
          <cell r="W22">
            <v>3.8039481039098488E-2</v>
          </cell>
          <cell r="X22">
            <v>0.12750821902278653</v>
          </cell>
          <cell r="Y22">
            <v>7.0758866852675739E-2</v>
          </cell>
          <cell r="Z22">
            <v>-0.18355321846096062</v>
          </cell>
          <cell r="AA22" t="str">
            <v>n/a</v>
          </cell>
          <cell r="AB22" t="str">
            <v>n/a</v>
          </cell>
          <cell r="AC22" t="str">
            <v>n/a</v>
          </cell>
          <cell r="AD22" t="str">
            <v>n/a</v>
          </cell>
        </row>
        <row r="23">
          <cell r="A23" t="str">
            <v xml:space="preserve">Residential house prices (all dwellings, national) </v>
          </cell>
          <cell r="B23" t="str">
            <v>1990=100</v>
          </cell>
          <cell r="C23">
            <v>39.398997695565626</v>
          </cell>
          <cell r="D23">
            <v>45.875545261959971</v>
          </cell>
          <cell r="E23">
            <v>53.971229719952916</v>
          </cell>
          <cell r="F23">
            <v>62.06691417794584</v>
          </cell>
          <cell r="G23">
            <v>57.749215800349617</v>
          </cell>
          <cell r="H23">
            <v>59.368352691948203</v>
          </cell>
          <cell r="I23">
            <v>59.368352691948203</v>
          </cell>
          <cell r="J23">
            <v>54.510942017152431</v>
          </cell>
          <cell r="K23">
            <v>54.510942017152431</v>
          </cell>
          <cell r="L23">
            <v>53.420723176809389</v>
          </cell>
          <cell r="M23">
            <v>47.424519554922625</v>
          </cell>
          <cell r="N23">
            <v>58.871817378524625</v>
          </cell>
          <cell r="O23">
            <v>63.232692739896834</v>
          </cell>
          <cell r="P23">
            <v>70.178720593978994</v>
          </cell>
          <cell r="Q23">
            <v>77.872649251219244</v>
          </cell>
          <cell r="R23">
            <v>86.126643369902581</v>
          </cell>
          <cell r="S23">
            <v>93.28074667900961</v>
          </cell>
          <cell r="T23">
            <v>100</v>
          </cell>
          <cell r="U23">
            <v>107.88632120516866</v>
          </cell>
          <cell r="V23">
            <v>113.60656323045851</v>
          </cell>
          <cell r="W23">
            <v>119.54313977970021</v>
          </cell>
          <cell r="X23">
            <v>133.47160062121702</v>
          </cell>
          <cell r="Y23">
            <v>156.18475106754516</v>
          </cell>
          <cell r="Z23">
            <v>181.47782816350391</v>
          </cell>
          <cell r="AA23" t="str">
            <v>n/a</v>
          </cell>
          <cell r="AB23" t="str">
            <v>n/a</v>
          </cell>
          <cell r="AC23" t="str">
            <v>n/a</v>
          </cell>
          <cell r="AD23" t="str">
            <v>n/a</v>
          </cell>
        </row>
        <row r="24">
          <cell r="A24" t="str">
            <v>Annual % change in house prices</v>
          </cell>
          <cell r="C24" t="e">
            <v>#VALUE!</v>
          </cell>
          <cell r="D24">
            <v>0.16438356164383561</v>
          </cell>
          <cell r="E24">
            <v>0.17647058823529438</v>
          </cell>
          <cell r="F24">
            <v>0.14999999999999969</v>
          </cell>
          <cell r="G24">
            <v>-6.9565217391304168E-2</v>
          </cell>
          <cell r="H24">
            <v>2.8037383177569986E-2</v>
          </cell>
          <cell r="I24">
            <v>0</v>
          </cell>
          <cell r="J24">
            <v>-8.1818181818182012E-2</v>
          </cell>
          <cell r="K24">
            <v>0</v>
          </cell>
          <cell r="L24">
            <v>-1.9999999999999907E-2</v>
          </cell>
          <cell r="M24">
            <v>-0.11224489795918358</v>
          </cell>
          <cell r="N24">
            <v>0.2413793103448274</v>
          </cell>
          <cell r="O24">
            <v>7.4074074074074403E-2</v>
          </cell>
          <cell r="P24">
            <v>0.1098486803757377</v>
          </cell>
          <cell r="Q24">
            <v>0.10963335598198909</v>
          </cell>
          <cell r="R24">
            <v>0.10599349319753748</v>
          </cell>
          <cell r="S24">
            <v>8.3064926591659871E-2</v>
          </cell>
          <cell r="T24">
            <v>7.2032585074733202E-2</v>
          </cell>
          <cell r="U24">
            <v>7.886321205168656E-2</v>
          </cell>
          <cell r="V24">
            <v>5.3021012871609541E-2</v>
          </cell>
          <cell r="W24">
            <v>5.2255577322579239E-2</v>
          </cell>
          <cell r="X24">
            <v>0.11651409580829841</v>
          </cell>
          <cell r="Y24">
            <v>0.17017215902569771</v>
          </cell>
          <cell r="Z24">
            <v>0.16194331983805688</v>
          </cell>
          <cell r="AA24" t="str">
            <v>n/a</v>
          </cell>
          <cell r="AB24" t="str">
            <v>n/a</v>
          </cell>
          <cell r="AC24" t="str">
            <v>n/a</v>
          </cell>
          <cell r="AD24" t="str">
            <v>n/a</v>
          </cell>
        </row>
        <row r="25">
          <cell r="A25" t="str">
            <v>Residential house prices new dwellings (national)</v>
          </cell>
          <cell r="B25" t="str">
            <v>1990=100</v>
          </cell>
          <cell r="C25" t="str">
            <v>n/a</v>
          </cell>
          <cell r="D25" t="str">
            <v>n/a</v>
          </cell>
          <cell r="E25" t="str">
            <v>n/a</v>
          </cell>
          <cell r="F25" t="str">
            <v>n/a</v>
          </cell>
          <cell r="G25" t="str">
            <v>n/a</v>
          </cell>
          <cell r="H25" t="str">
            <v>n/a</v>
          </cell>
          <cell r="I25" t="str">
            <v>n/a</v>
          </cell>
          <cell r="J25" t="str">
            <v>n/a</v>
          </cell>
          <cell r="K25" t="str">
            <v>n/a</v>
          </cell>
          <cell r="L25" t="str">
            <v>n/a</v>
          </cell>
          <cell r="M25" t="str">
            <v>n/a</v>
          </cell>
          <cell r="N25" t="str">
            <v>n/a</v>
          </cell>
          <cell r="O25" t="str">
            <v>n/a</v>
          </cell>
          <cell r="P25" t="str">
            <v>n/a</v>
          </cell>
          <cell r="Q25" t="str">
            <v>n/a</v>
          </cell>
          <cell r="R25" t="str">
            <v>n/a</v>
          </cell>
          <cell r="S25" t="str">
            <v>n/a</v>
          </cell>
          <cell r="T25" t="str">
            <v>n/a</v>
          </cell>
          <cell r="U25" t="str">
            <v>n/a</v>
          </cell>
          <cell r="V25" t="str">
            <v>n/a</v>
          </cell>
          <cell r="W25" t="str">
            <v>n/a</v>
          </cell>
          <cell r="X25" t="str">
            <v>n/a</v>
          </cell>
          <cell r="Y25" t="str">
            <v>n/a</v>
          </cell>
          <cell r="Z25" t="str">
            <v>n/a</v>
          </cell>
          <cell r="AA25" t="str">
            <v>n/a</v>
          </cell>
          <cell r="AB25" t="str">
            <v>n/a</v>
          </cell>
          <cell r="AC25" t="str">
            <v>n/a</v>
          </cell>
          <cell r="AD25" t="str">
            <v>n/a</v>
          </cell>
        </row>
        <row r="26">
          <cell r="A26" t="str">
            <v>Annual % change in new house prices</v>
          </cell>
          <cell r="C26" t="str">
            <v>n/a</v>
          </cell>
          <cell r="D26" t="str">
            <v>n/a</v>
          </cell>
          <cell r="E26" t="str">
            <v>n/a</v>
          </cell>
          <cell r="F26" t="str">
            <v>n/a</v>
          </cell>
          <cell r="G26" t="str">
            <v>n/a</v>
          </cell>
          <cell r="H26" t="str">
            <v>n/a</v>
          </cell>
          <cell r="I26" t="str">
            <v>n/a</v>
          </cell>
          <cell r="J26" t="str">
            <v>n/a</v>
          </cell>
          <cell r="K26" t="str">
            <v>n/a</v>
          </cell>
          <cell r="L26" t="str">
            <v>n/a</v>
          </cell>
          <cell r="M26" t="str">
            <v>n/a</v>
          </cell>
          <cell r="N26" t="str">
            <v>n/a</v>
          </cell>
          <cell r="O26" t="str">
            <v>n/a</v>
          </cell>
          <cell r="P26" t="str">
            <v>n/a</v>
          </cell>
          <cell r="Q26" t="str">
            <v>n/a</v>
          </cell>
          <cell r="R26" t="str">
            <v>n/a</v>
          </cell>
          <cell r="S26" t="str">
            <v>n/a</v>
          </cell>
          <cell r="T26" t="str">
            <v>n/a</v>
          </cell>
          <cell r="U26" t="str">
            <v>n/a</v>
          </cell>
          <cell r="V26" t="str">
            <v>n/a</v>
          </cell>
          <cell r="W26" t="str">
            <v>n/a</v>
          </cell>
          <cell r="X26" t="str">
            <v>n/a</v>
          </cell>
          <cell r="Y26" t="str">
            <v>n/a</v>
          </cell>
          <cell r="Z26" t="str">
            <v>n/a</v>
          </cell>
          <cell r="AA26" t="str">
            <v>n/a</v>
          </cell>
          <cell r="AB26" t="str">
            <v>n/a</v>
          </cell>
          <cell r="AC26" t="str">
            <v>n/a</v>
          </cell>
          <cell r="AD26" t="str">
            <v>n/a</v>
          </cell>
        </row>
        <row r="27">
          <cell r="A27" t="str">
            <v>Building Price for new residential dwellings</v>
          </cell>
          <cell r="B27" t="str">
            <v>1990=100</v>
          </cell>
          <cell r="C27" t="str">
            <v>n/a</v>
          </cell>
          <cell r="D27" t="str">
            <v>n/a</v>
          </cell>
          <cell r="E27" t="str">
            <v>n/a</v>
          </cell>
          <cell r="F27" t="str">
            <v>n/a</v>
          </cell>
          <cell r="G27">
            <v>64.65517241379311</v>
          </cell>
          <cell r="H27">
            <v>67.995689655172413</v>
          </cell>
          <cell r="I27">
            <v>71.767241379310335</v>
          </cell>
          <cell r="J27">
            <v>75.323275862068968</v>
          </cell>
          <cell r="K27">
            <v>77.909482758620669</v>
          </cell>
          <cell r="L27">
            <v>80.172413793103445</v>
          </cell>
          <cell r="M27">
            <v>81.681034482758605</v>
          </cell>
          <cell r="N27">
            <v>83.620689655172413</v>
          </cell>
          <cell r="O27">
            <v>86.96120689655173</v>
          </cell>
          <cell r="P27">
            <v>89.331896551724128</v>
          </cell>
          <cell r="Q27">
            <v>91.810344827586206</v>
          </cell>
          <cell r="R27">
            <v>94.504310344827587</v>
          </cell>
          <cell r="S27">
            <v>97.737068965517253</v>
          </cell>
          <cell r="T27">
            <v>100</v>
          </cell>
          <cell r="U27">
            <v>103.66379310344828</v>
          </cell>
          <cell r="V27">
            <v>105.92672413793103</v>
          </cell>
          <cell r="W27">
            <v>108.72844827586208</v>
          </cell>
          <cell r="X27">
            <v>110.87586206896552</v>
          </cell>
          <cell r="Y27">
            <v>113.51217672413793</v>
          </cell>
          <cell r="Z27">
            <v>118.85775862068964</v>
          </cell>
          <cell r="AA27" t="str">
            <v>n/a</v>
          </cell>
          <cell r="AB27" t="str">
            <v>n/a</v>
          </cell>
          <cell r="AC27" t="str">
            <v>n/a</v>
          </cell>
          <cell r="AD27" t="str">
            <v>n/a</v>
          </cell>
        </row>
        <row r="28">
          <cell r="A28" t="str">
            <v>Annual % change in building prices</v>
          </cell>
          <cell r="C28" t="str">
            <v>n/a</v>
          </cell>
          <cell r="D28" t="str">
            <v>n/a</v>
          </cell>
          <cell r="E28" t="str">
            <v>n/a</v>
          </cell>
          <cell r="F28" t="str">
            <v>n/a</v>
          </cell>
          <cell r="G28" t="str">
            <v>n/a</v>
          </cell>
          <cell r="H28">
            <v>5.1666666666666528E-2</v>
          </cell>
          <cell r="I28">
            <v>5.546751188589516E-2</v>
          </cell>
          <cell r="J28">
            <v>4.954954954954971E-2</v>
          </cell>
          <cell r="K28">
            <v>3.4334763948497438E-2</v>
          </cell>
          <cell r="L28">
            <v>2.904564315352709E-2</v>
          </cell>
          <cell r="M28">
            <v>1.881720430107503E-2</v>
          </cell>
          <cell r="N28">
            <v>2.3746701846965923E-2</v>
          </cell>
          <cell r="O28">
            <v>3.9948453608247503E-2</v>
          </cell>
          <cell r="P28">
            <v>2.7261462205699916E-2</v>
          </cell>
          <cell r="Q28">
            <v>2.7744270205066535E-2</v>
          </cell>
          <cell r="R28">
            <v>2.934272300469476E-2</v>
          </cell>
          <cell r="S28">
            <v>3.4207525655644444E-2</v>
          </cell>
          <cell r="T28">
            <v>2.3153252480705433E-2</v>
          </cell>
          <cell r="U28">
            <v>3.6637931034482873E-2</v>
          </cell>
          <cell r="V28">
            <v>2.1829521829521692E-2</v>
          </cell>
          <cell r="W28">
            <v>2.644964394710092E-2</v>
          </cell>
          <cell r="X28">
            <v>1.9750247770069285E-2</v>
          </cell>
          <cell r="Y28">
            <v>2.3777173913043459E-2</v>
          </cell>
          <cell r="Z28">
            <v>4.7092585578221824E-2</v>
          </cell>
          <cell r="AA28" t="str">
            <v>n/a</v>
          </cell>
          <cell r="AB28" t="str">
            <v>n/a</v>
          </cell>
          <cell r="AC28" t="str">
            <v>n/a</v>
          </cell>
          <cell r="AD28" t="str">
            <v>n/a</v>
          </cell>
        </row>
        <row r="30">
          <cell r="A30" t="str">
            <v>LENDING</v>
          </cell>
        </row>
        <row r="31">
          <cell r="A31" t="str">
            <v>EXCHANGE RATE</v>
          </cell>
          <cell r="C31">
            <v>8.1318999999999999</v>
          </cell>
          <cell r="D31">
            <v>8.1464999999999996</v>
          </cell>
          <cell r="E31">
            <v>8.0188000000000006</v>
          </cell>
          <cell r="F31">
            <v>7.9356999999999998</v>
          </cell>
          <cell r="G31">
            <v>7.9445699999999997</v>
          </cell>
          <cell r="H31">
            <v>8.0298300000000005</v>
          </cell>
          <cell r="I31">
            <v>7.8816100000000002</v>
          </cell>
          <cell r="J31">
            <v>7.8826000000000001</v>
          </cell>
          <cell r="K31">
            <v>7.9294500000000001</v>
          </cell>
          <cell r="L31">
            <v>7.57864</v>
          </cell>
          <cell r="M31">
            <v>7.5604100000000001</v>
          </cell>
          <cell r="N31">
            <v>7.4941500000000003</v>
          </cell>
          <cell r="O31">
            <v>7.3047700000000004</v>
          </cell>
          <cell r="P31">
            <v>7.4427700000000003</v>
          </cell>
          <cell r="Q31">
            <v>7.5252800000000004</v>
          </cell>
          <cell r="R31">
            <v>7.4487800000000002</v>
          </cell>
          <cell r="S31">
            <v>7.4355000000000002</v>
          </cell>
          <cell r="T31">
            <v>7.4538000000000002</v>
          </cell>
          <cell r="U31">
            <v>7.4520999999999997</v>
          </cell>
          <cell r="V31">
            <v>7.4305000000000003</v>
          </cell>
          <cell r="W31">
            <v>7.4306999999999999</v>
          </cell>
          <cell r="X31">
            <v>7.4398999999999997</v>
          </cell>
          <cell r="Y31">
            <v>7.4518000000000004</v>
          </cell>
          <cell r="Z31">
            <v>7.4591000000000003</v>
          </cell>
          <cell r="AA31" t="str">
            <v>n/a</v>
          </cell>
          <cell r="AB31" t="str">
            <v>n/a</v>
          </cell>
          <cell r="AC31" t="str">
            <v>n/a</v>
          </cell>
          <cell r="AD31" t="str">
            <v>n/a</v>
          </cell>
        </row>
        <row r="32">
          <cell r="A32" t="str">
            <v>Values</v>
          </cell>
        </row>
        <row r="33">
          <cell r="A33" t="str">
            <v>If emf members only - approx market share</v>
          </cell>
          <cell r="C33">
            <v>0</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row>
        <row r="34">
          <cell r="A34" t="str">
            <v>Total national outstanding residential loans</v>
          </cell>
          <cell r="B34" t="str">
            <v>€ millions</v>
          </cell>
          <cell r="C34" t="str">
            <v>n/a</v>
          </cell>
          <cell r="D34" t="str">
            <v>n/a</v>
          </cell>
          <cell r="E34" t="str">
            <v>n/a</v>
          </cell>
          <cell r="F34" t="str">
            <v>n/a</v>
          </cell>
          <cell r="G34" t="str">
            <v>n/a</v>
          </cell>
          <cell r="H34" t="str">
            <v>n/a</v>
          </cell>
          <cell r="I34" t="str">
            <v>n/a</v>
          </cell>
          <cell r="J34" t="str">
            <v>n/a</v>
          </cell>
          <cell r="K34" t="str">
            <v>n/a</v>
          </cell>
          <cell r="L34">
            <v>77117.325066825229</v>
          </cell>
          <cell r="M34">
            <v>76935.862825781485</v>
          </cell>
          <cell r="N34">
            <v>83220.467520221326</v>
          </cell>
          <cell r="O34">
            <v>86701.338075440202</v>
          </cell>
          <cell r="P34">
            <v>90617.397077223184</v>
          </cell>
          <cell r="Q34">
            <v>106382.16193358328</v>
          </cell>
          <cell r="R34">
            <v>116424.73293911516</v>
          </cell>
          <cell r="S34">
            <v>124373.31420587421</v>
          </cell>
          <cell r="T34">
            <v>123638.80803998242</v>
          </cell>
          <cell r="U34">
            <v>133893.73112065197</v>
          </cell>
          <cell r="V34">
            <v>142332.83987169995</v>
          </cell>
          <cell r="W34">
            <v>155754.965353551</v>
          </cell>
          <cell r="X34">
            <v>168677.8366052151</v>
          </cell>
          <cell r="Y34">
            <v>195761.79953538443</v>
          </cell>
          <cell r="Z34">
            <v>221969.77662453186</v>
          </cell>
          <cell r="AA34" t="str">
            <v>n/a</v>
          </cell>
          <cell r="AB34" t="str">
            <v>n/a</v>
          </cell>
          <cell r="AC34" t="str">
            <v>n/a</v>
          </cell>
          <cell r="AD34" t="str">
            <v>n/a</v>
          </cell>
        </row>
        <row r="35">
          <cell r="A35" t="str">
            <v>Annual % change</v>
          </cell>
          <cell r="C35" t="str">
            <v>n/a</v>
          </cell>
          <cell r="D35" t="str">
            <v>n/a</v>
          </cell>
          <cell r="E35" t="str">
            <v>n/a</v>
          </cell>
          <cell r="F35" t="str">
            <v>n/a</v>
          </cell>
          <cell r="G35" t="str">
            <v>n/a</v>
          </cell>
          <cell r="H35" t="str">
            <v>n/a</v>
          </cell>
          <cell r="I35" t="str">
            <v>n/a</v>
          </cell>
          <cell r="J35" t="str">
            <v>n/a</v>
          </cell>
          <cell r="K35" t="str">
            <v>n/a</v>
          </cell>
          <cell r="L35" t="str">
            <v>n/a</v>
          </cell>
          <cell r="M35">
            <v>-2.3530671076376075E-3</v>
          </cell>
          <cell r="N35">
            <v>8.1686283400383752E-2</v>
          </cell>
          <cell r="O35">
            <v>4.1827096854185175E-2</v>
          </cell>
          <cell r="P35">
            <v>4.5167226812296235E-2</v>
          </cell>
          <cell r="Q35">
            <v>0.17397062114822748</v>
          </cell>
          <cell r="R35">
            <v>9.4400892245465773E-2</v>
          </cell>
          <cell r="S35">
            <v>6.8272273992810328E-2</v>
          </cell>
          <cell r="T35">
            <v>-5.9056572592088852E-3</v>
          </cell>
          <cell r="U35">
            <v>8.2942590948897665E-2</v>
          </cell>
          <cell r="V35">
            <v>6.3028408278827275E-2</v>
          </cell>
          <cell r="W35">
            <v>9.4300974349629252E-2</v>
          </cell>
          <cell r="X35">
            <v>8.296924096339553E-2</v>
          </cell>
          <cell r="Y35">
            <v>0.1605662218300703</v>
          </cell>
          <cell r="Z35">
            <v>0.13387687051993136</v>
          </cell>
          <cell r="AA35" t="str">
            <v>n/a</v>
          </cell>
          <cell r="AB35" t="str">
            <v>n/a</v>
          </cell>
          <cell r="AC35" t="str">
            <v>n/a</v>
          </cell>
          <cell r="AD35" t="str">
            <v>n/a</v>
          </cell>
        </row>
        <row r="36">
          <cell r="A36" t="str">
            <v>Total national outstanding residential and commercial loans</v>
          </cell>
          <cell r="B36" t="str">
            <v>€ millions</v>
          </cell>
          <cell r="C36">
            <v>51353.31226404653</v>
          </cell>
          <cell r="D36">
            <v>57484.809427361448</v>
          </cell>
          <cell r="E36">
            <v>67391.629670274851</v>
          </cell>
          <cell r="F36">
            <v>64102.725657471936</v>
          </cell>
          <cell r="G36">
            <v>83553.92425266566</v>
          </cell>
          <cell r="H36">
            <v>90163.801724320438</v>
          </cell>
          <cell r="I36">
            <v>93800.632104354314</v>
          </cell>
          <cell r="J36">
            <v>91400.04567021034</v>
          </cell>
          <cell r="K36">
            <v>96474.156467346416</v>
          </cell>
          <cell r="L36">
            <v>102221.50676110754</v>
          </cell>
          <cell r="M36">
            <v>100206.20574810097</v>
          </cell>
          <cell r="N36">
            <v>105188.71386348018</v>
          </cell>
          <cell r="O36">
            <v>107833.64842424881</v>
          </cell>
          <cell r="P36">
            <v>111880.3886187535</v>
          </cell>
          <cell r="Q36">
            <v>127411.73750345502</v>
          </cell>
          <cell r="R36">
            <v>138049.45239354632</v>
          </cell>
          <cell r="S36">
            <v>147078.20590410868</v>
          </cell>
          <cell r="T36">
            <v>153317.77080147038</v>
          </cell>
          <cell r="U36">
            <v>164785.76508635152</v>
          </cell>
          <cell r="V36">
            <v>177309.73689522911</v>
          </cell>
          <cell r="W36">
            <v>191677.76925457898</v>
          </cell>
          <cell r="X36">
            <v>203201.65593623571</v>
          </cell>
          <cell r="Y36">
            <v>226441.93349257897</v>
          </cell>
          <cell r="Z36">
            <v>249038.087704951</v>
          </cell>
          <cell r="AA36" t="str">
            <v>n/a</v>
          </cell>
          <cell r="AB36" t="str">
            <v>n/a</v>
          </cell>
          <cell r="AC36" t="str">
            <v>n/a</v>
          </cell>
          <cell r="AD36" t="str">
            <v>n/a</v>
          </cell>
        </row>
        <row r="37">
          <cell r="A37" t="str">
            <v>Annual % change</v>
          </cell>
          <cell r="C37" t="e">
            <v>#VALUE!</v>
          </cell>
          <cell r="D37">
            <v>0.11939828013017384</v>
          </cell>
          <cell r="E37">
            <v>0.17233805489834308</v>
          </cell>
          <cell r="F37">
            <v>-4.8802856213663981E-2</v>
          </cell>
          <cell r="G37">
            <v>0.30343793334357927</v>
          </cell>
          <cell r="H37">
            <v>7.910912061612585E-2</v>
          </cell>
          <cell r="I37">
            <v>4.0335814489651067E-2</v>
          </cell>
          <cell r="J37">
            <v>-2.5592433444086904E-2</v>
          </cell>
          <cell r="K37">
            <v>5.5515407677633855E-2</v>
          </cell>
          <cell r="L37">
            <v>5.9573988560412294E-2</v>
          </cell>
          <cell r="M37">
            <v>-1.9715039201254836E-2</v>
          </cell>
          <cell r="N37">
            <v>4.9722550396771537E-2</v>
          </cell>
          <cell r="O37">
            <v>2.514466109169633E-2</v>
          </cell>
          <cell r="P37">
            <v>3.7527620122650873E-2</v>
          </cell>
          <cell r="Q37">
            <v>0.1388210130162002</v>
          </cell>
          <cell r="R37">
            <v>8.3490854912820156E-2</v>
          </cell>
          <cell r="S37">
            <v>6.5402313113300359E-2</v>
          </cell>
          <cell r="T37">
            <v>4.2423449885088615E-2</v>
          </cell>
          <cell r="U37">
            <v>7.479885876850445E-2</v>
          </cell>
          <cell r="V37">
            <v>7.6001539346039593E-2</v>
          </cell>
          <cell r="W37">
            <v>8.103352140125164E-2</v>
          </cell>
          <cell r="X37">
            <v>6.01211435550002E-2</v>
          </cell>
          <cell r="Y37">
            <v>0.11437051262828302</v>
          </cell>
          <cell r="Z37">
            <v>9.978785229332332E-2</v>
          </cell>
          <cell r="AA37" t="str">
            <v>n/a</v>
          </cell>
          <cell r="AB37" t="str">
            <v>n/a</v>
          </cell>
          <cell r="AC37" t="str">
            <v>n/a</v>
          </cell>
          <cell r="AD37" t="str">
            <v>n/a</v>
          </cell>
        </row>
        <row r="38">
          <cell r="A38" t="str">
            <v>Total national gross residential lending</v>
          </cell>
          <cell r="B38" t="str">
            <v>€ millions</v>
          </cell>
          <cell r="C38">
            <v>4446.9585487059876</v>
          </cell>
          <cell r="D38">
            <v>5482.9272284621211</v>
          </cell>
          <cell r="E38">
            <v>7032.0857096933314</v>
          </cell>
          <cell r="F38">
            <v>7157.2486079082846</v>
          </cell>
          <cell r="G38">
            <v>6153.7488987936276</v>
          </cell>
          <cell r="H38">
            <v>5853.1749738163817</v>
          </cell>
          <cell r="I38">
            <v>5272.4704160134224</v>
          </cell>
          <cell r="J38">
            <v>4961.7018637392621</v>
          </cell>
          <cell r="K38">
            <v>6515.7944960453324</v>
          </cell>
          <cell r="L38">
            <v>8254.1927780651349</v>
          </cell>
          <cell r="M38">
            <v>20222.30128906883</v>
          </cell>
          <cell r="N38">
            <v>26257.517900999817</v>
          </cell>
          <cell r="O38">
            <v>15353.133789443213</v>
          </cell>
          <cell r="P38">
            <v>20812.890302341137</v>
          </cell>
          <cell r="Q38">
            <v>24750.352589316721</v>
          </cell>
          <cell r="R38">
            <v>37633.903359565818</v>
          </cell>
          <cell r="S38">
            <v>32559.418405696397</v>
          </cell>
          <cell r="T38">
            <v>19808.476354695802</v>
          </cell>
          <cell r="U38">
            <v>35272.713661073285</v>
          </cell>
          <cell r="V38">
            <v>35281.665657313322</v>
          </cell>
          <cell r="W38">
            <v>55316.740719334375</v>
          </cell>
          <cell r="X38">
            <v>49988.242702418102</v>
          </cell>
          <cell r="Y38">
            <v>86213.32355195313</v>
          </cell>
          <cell r="Z38">
            <v>56171.49040030886</v>
          </cell>
          <cell r="AA38" t="str">
            <v>n/a</v>
          </cell>
          <cell r="AB38" t="str">
            <v>n/a</v>
          </cell>
          <cell r="AC38" t="str">
            <v>n/a</v>
          </cell>
          <cell r="AD38" t="str">
            <v>n/a</v>
          </cell>
        </row>
        <row r="39">
          <cell r="A39" t="str">
            <v>Annual % change in gross residential lending</v>
          </cell>
          <cell r="C39" t="e">
            <v>#VALUE!</v>
          </cell>
          <cell r="D39">
            <v>0.2329611729926262</v>
          </cell>
          <cell r="E39">
            <v>0.28254222911977722</v>
          </cell>
          <cell r="F39">
            <v>1.779883001744742E-2</v>
          </cell>
          <cell r="G39">
            <v>-0.14020746855235078</v>
          </cell>
          <cell r="H39">
            <v>-4.8844034737291597E-2</v>
          </cell>
          <cell r="I39">
            <v>-9.9211891050700829E-2</v>
          </cell>
          <cell r="J39">
            <v>-5.8941734662047884E-2</v>
          </cell>
          <cell r="K39">
            <v>0.31321765696233661</v>
          </cell>
          <cell r="L39">
            <v>0.26679759207797282</v>
          </cell>
          <cell r="M39">
            <v>1.4499429360079881</v>
          </cell>
          <cell r="N39">
            <v>0.29844361062869362</v>
          </cell>
          <cell r="O39">
            <v>-0.41528617261806744</v>
          </cell>
          <cell r="P39">
            <v>0.35561186320489457</v>
          </cell>
          <cell r="Q39">
            <v>0.18918382933737354</v>
          </cell>
          <cell r="R39">
            <v>0.5205400902373476</v>
          </cell>
          <cell r="S39">
            <v>-0.13483812469268042</v>
          </cell>
          <cell r="T39">
            <v>-0.39162069457511461</v>
          </cell>
          <cell r="U39">
            <v>0.7806878746992334</v>
          </cell>
          <cell r="V39">
            <v>2.5379380577450483E-4</v>
          </cell>
          <cell r="W39">
            <v>0.56786080500335179</v>
          </cell>
          <cell r="X39">
            <v>-9.6327042186956757E-2</v>
          </cell>
          <cell r="Y39">
            <v>0.72467202068262937</v>
          </cell>
          <cell r="Z39">
            <v>-0.34845928580332153</v>
          </cell>
          <cell r="AA39" t="str">
            <v>n/a</v>
          </cell>
          <cell r="AB39" t="str">
            <v>n/a</v>
          </cell>
          <cell r="AC39" t="str">
            <v>n/a</v>
          </cell>
          <cell r="AD39" t="str">
            <v>n/a</v>
          </cell>
        </row>
        <row r="40">
          <cell r="A40" t="str">
            <v>Gross residential and commercial lending</v>
          </cell>
          <cell r="B40" t="str">
            <v>€ millions</v>
          </cell>
          <cell r="C40">
            <v>4992.6831367823015</v>
          </cell>
          <cell r="D40">
            <v>6334.0084698950468</v>
          </cell>
          <cell r="E40">
            <v>9402.9031775327967</v>
          </cell>
          <cell r="F40">
            <v>11152.135287372255</v>
          </cell>
          <cell r="G40">
            <v>10283.753557461259</v>
          </cell>
          <cell r="H40">
            <v>10025.118838132314</v>
          </cell>
          <cell r="I40">
            <v>10226.33700474903</v>
          </cell>
          <cell r="J40">
            <v>9298.9622713317949</v>
          </cell>
          <cell r="K40">
            <v>11211.370271582518</v>
          </cell>
          <cell r="L40">
            <v>10965.028026136615</v>
          </cell>
          <cell r="M40">
            <v>26612.313353376339</v>
          </cell>
          <cell r="N40">
            <v>34493.571652555656</v>
          </cell>
          <cell r="O40">
            <v>19001.282723480683</v>
          </cell>
          <cell r="P40">
            <v>28819.915165993305</v>
          </cell>
          <cell r="Q40">
            <v>31865.923925754258</v>
          </cell>
          <cell r="R40">
            <v>48195.811931618329</v>
          </cell>
          <cell r="S40">
            <v>42848.497074843654</v>
          </cell>
          <cell r="T40">
            <v>24658.563417317342</v>
          </cell>
          <cell r="U40">
            <v>44900.095275157342</v>
          </cell>
          <cell r="V40">
            <v>44667.249848596999</v>
          </cell>
          <cell r="W40">
            <v>68879.51337020738</v>
          </cell>
          <cell r="X40">
            <v>58793.800991948818</v>
          </cell>
          <cell r="Y40">
            <v>100418.69078611878</v>
          </cell>
          <cell r="Z40">
            <v>62903.031196793178</v>
          </cell>
          <cell r="AA40" t="str">
            <v>n/a</v>
          </cell>
          <cell r="AB40" t="str">
            <v>n/a</v>
          </cell>
          <cell r="AC40" t="str">
            <v>n/a</v>
          </cell>
          <cell r="AD40" t="str">
            <v>n/a</v>
          </cell>
        </row>
        <row r="41">
          <cell r="A41" t="str">
            <v xml:space="preserve">Annual % change in gross residential and commercial </v>
          </cell>
          <cell r="C41" t="e">
            <v>#VALUE!</v>
          </cell>
          <cell r="D41">
            <v>0.26865821370294429</v>
          </cell>
          <cell r="E41">
            <v>0.48451067317385532</v>
          </cell>
          <cell r="F41">
            <v>0.18603106687507487</v>
          </cell>
          <cell r="G41">
            <v>-7.786685755994005E-2</v>
          </cell>
          <cell r="H41">
            <v>-2.5149836378692281E-2</v>
          </cell>
          <cell r="I41">
            <v>2.007139963781257E-2</v>
          </cell>
          <cell r="J41">
            <v>-9.0684937625913342E-2</v>
          </cell>
          <cell r="K41">
            <v>0.2056582169546568</v>
          </cell>
          <cell r="L41">
            <v>-2.1972536762103645E-2</v>
          </cell>
          <cell r="M41">
            <v>1.4270173582723475</v>
          </cell>
          <cell r="N41">
            <v>0.29615081539611476</v>
          </cell>
          <cell r="O41">
            <v>-0.44913553995291</v>
          </cell>
          <cell r="P41">
            <v>0.51673524284649086</v>
          </cell>
          <cell r="Q41">
            <v>0.10569110777103052</v>
          </cell>
          <cell r="R41">
            <v>0.51245612849361466</v>
          </cell>
          <cell r="S41">
            <v>-0.11094978261517008</v>
          </cell>
          <cell r="T41">
            <v>-0.42451742533125203</v>
          </cell>
          <cell r="U41">
            <v>0.820872307736495</v>
          </cell>
          <cell r="V41">
            <v>-5.1858559571736906E-3</v>
          </cell>
          <cell r="W41">
            <v>0.54205852394494114</v>
          </cell>
          <cell r="X41">
            <v>-0.1464254302153789</v>
          </cell>
          <cell r="Y41">
            <v>0.70798092812318836</v>
          </cell>
          <cell r="Z41">
            <v>-0.37359239894124885</v>
          </cell>
          <cell r="AA41" t="str">
            <v>n/a</v>
          </cell>
          <cell r="AB41" t="str">
            <v>n/a</v>
          </cell>
          <cell r="AC41" t="str">
            <v>n/a</v>
          </cell>
          <cell r="AD41" t="str">
            <v>n/a</v>
          </cell>
        </row>
        <row r="42">
          <cell r="A42" t="str">
            <v>Total national net residential lending</v>
          </cell>
          <cell r="B42" t="str">
            <v>€ millions</v>
          </cell>
          <cell r="C42" t="str">
            <v>n/a</v>
          </cell>
          <cell r="D42" t="str">
            <v>n/a</v>
          </cell>
          <cell r="E42" t="str">
            <v>n/a</v>
          </cell>
          <cell r="F42" t="str">
            <v>n/a</v>
          </cell>
          <cell r="G42" t="str">
            <v>n/a</v>
          </cell>
          <cell r="H42" t="str">
            <v>n/a</v>
          </cell>
          <cell r="I42" t="str">
            <v>n/a</v>
          </cell>
          <cell r="J42" t="str">
            <v>n/a</v>
          </cell>
          <cell r="K42" t="str">
            <v>n/a</v>
          </cell>
          <cell r="L42" t="str">
            <v>n/a</v>
          </cell>
          <cell r="M42">
            <v>1656.4357400370261</v>
          </cell>
          <cell r="N42">
            <v>2797.8860548264684</v>
          </cell>
          <cell r="O42">
            <v>3723.8985241454857</v>
          </cell>
          <cell r="P42">
            <v>5275.6642426886165</v>
          </cell>
          <cell r="Q42">
            <v>7015.0213679756762</v>
          </cell>
          <cell r="R42">
            <v>8180.7580122740455</v>
          </cell>
          <cell r="S42">
            <v>6103.4526558028674</v>
          </cell>
          <cell r="T42">
            <v>5768.0222450999918</v>
          </cell>
          <cell r="U42">
            <v>7919.350179638519</v>
          </cell>
          <cell r="V42">
            <v>8897.5898885225288</v>
          </cell>
          <cell r="W42">
            <v>10371.623272724184</v>
          </cell>
          <cell r="X42">
            <v>9367.6828527149537</v>
          </cell>
          <cell r="Y42">
            <v>19756.598703967124</v>
          </cell>
          <cell r="Z42">
            <v>20034.347608584281</v>
          </cell>
          <cell r="AA42" t="str">
            <v>n/a</v>
          </cell>
          <cell r="AB42" t="str">
            <v>n/a</v>
          </cell>
          <cell r="AC42" t="str">
            <v>n/a</v>
          </cell>
          <cell r="AD42" t="str">
            <v>n/a</v>
          </cell>
        </row>
        <row r="43">
          <cell r="A43" t="str">
            <v>Annual % change in net residential lending</v>
          </cell>
          <cell r="C43" t="str">
            <v>n/a</v>
          </cell>
          <cell r="D43" t="str">
            <v>n/a</v>
          </cell>
          <cell r="E43" t="str">
            <v>n/a</v>
          </cell>
          <cell r="F43" t="str">
            <v>n/a</v>
          </cell>
          <cell r="G43" t="str">
            <v>n/a</v>
          </cell>
          <cell r="H43" t="str">
            <v>n/a</v>
          </cell>
          <cell r="I43" t="str">
            <v>n/a</v>
          </cell>
          <cell r="J43" t="str">
            <v>n/a</v>
          </cell>
          <cell r="K43" t="str">
            <v>n/a</v>
          </cell>
          <cell r="L43" t="str">
            <v>n/a</v>
          </cell>
          <cell r="M43" t="str">
            <v>n/a</v>
          </cell>
          <cell r="N43">
            <v>0.68910026945200276</v>
          </cell>
          <cell r="O43">
            <v>0.33096861386531717</v>
          </cell>
          <cell r="P43">
            <v>0.41670461976382955</v>
          </cell>
          <cell r="Q43">
            <v>0.32969443188079728</v>
          </cell>
          <cell r="R43">
            <v>0.16617720505030564</v>
          </cell>
          <cell r="S43">
            <v>-0.25392577965935204</v>
          </cell>
          <cell r="T43">
            <v>-5.4957485478971391E-2</v>
          </cell>
          <cell r="U43">
            <v>0.37297497185731343</v>
          </cell>
          <cell r="V43">
            <v>0.12352524976091694</v>
          </cell>
          <cell r="W43">
            <v>0.16566659091616365</v>
          </cell>
          <cell r="X43">
            <v>-9.6796845933407871E-2</v>
          </cell>
          <cell r="Y43">
            <v>1.1090166068379697</v>
          </cell>
          <cell r="Z43">
            <v>1.4058538556102063E-2</v>
          </cell>
          <cell r="AA43" t="str">
            <v>n/a</v>
          </cell>
          <cell r="AB43" t="str">
            <v>n/a</v>
          </cell>
          <cell r="AC43" t="str">
            <v>n/a</v>
          </cell>
          <cell r="AD43" t="str">
            <v>n/a</v>
          </cell>
        </row>
        <row r="44">
          <cell r="A44" t="str">
            <v>Total national net residential and commercial lending</v>
          </cell>
          <cell r="B44" t="str">
            <v>€ millions</v>
          </cell>
          <cell r="C44">
            <v>4734.4409055694241</v>
          </cell>
          <cell r="D44">
            <v>6223.5315779782732</v>
          </cell>
          <cell r="E44">
            <v>8991.3702798423692</v>
          </cell>
          <cell r="F44">
            <v>7837.9979081870533</v>
          </cell>
          <cell r="G44">
            <v>6671.2232380103642</v>
          </cell>
          <cell r="H44">
            <v>6338.8639610054006</v>
          </cell>
          <cell r="I44">
            <v>1294.1518293851129</v>
          </cell>
          <cell r="J44">
            <v>1940.9839393093648</v>
          </cell>
          <cell r="K44">
            <v>2635.743967109951</v>
          </cell>
          <cell r="L44" t="str">
            <v>n/a</v>
          </cell>
          <cell r="M44">
            <v>1243.3188147203657</v>
          </cell>
          <cell r="N44">
            <v>974.09312597159112</v>
          </cell>
          <cell r="O44">
            <v>3586.697459331368</v>
          </cell>
          <cell r="P44">
            <v>5096.7583305677854</v>
          </cell>
          <cell r="Q44">
            <v>7099.802266493738</v>
          </cell>
          <cell r="R44">
            <v>4694.8627828986755</v>
          </cell>
          <cell r="S44">
            <v>7430.0316051375157</v>
          </cell>
          <cell r="T44">
            <v>6659.6903592798299</v>
          </cell>
          <cell r="U44">
            <v>9954.1068960427274</v>
          </cell>
          <cell r="V44">
            <v>11454.680034990915</v>
          </cell>
          <cell r="W44">
            <v>12814.405103153134</v>
          </cell>
          <cell r="X44">
            <v>12311.993440772054</v>
          </cell>
          <cell r="Y44">
            <v>21726.294318151318</v>
          </cell>
          <cell r="Z44">
            <v>21637.999222426297</v>
          </cell>
          <cell r="AA44" t="str">
            <v>n/a</v>
          </cell>
          <cell r="AB44" t="str">
            <v>n/a</v>
          </cell>
          <cell r="AC44" t="str">
            <v>n/a</v>
          </cell>
          <cell r="AD44" t="str">
            <v>n/a</v>
          </cell>
        </row>
        <row r="45">
          <cell r="A45" t="str">
            <v>Annual % changein net residential and commercial lending</v>
          </cell>
          <cell r="C45" t="e">
            <v>#VALUE!</v>
          </cell>
          <cell r="D45">
            <v>0.31452302438861079</v>
          </cell>
          <cell r="E45">
            <v>0.44473763283502676</v>
          </cell>
          <cell r="F45">
            <v>-0.12827548368695763</v>
          </cell>
          <cell r="G45">
            <v>-0.14886131431062943</v>
          </cell>
          <cell r="H45">
            <v>-4.9819840402175908E-2</v>
          </cell>
          <cell r="I45">
            <v>-0.79583852290468637</v>
          </cell>
          <cell r="J45">
            <v>0.4998116103823611</v>
          </cell>
          <cell r="K45">
            <v>0.35794218268894773</v>
          </cell>
          <cell r="L45" t="str">
            <v>n/a</v>
          </cell>
          <cell r="M45" t="str">
            <v>n/a</v>
          </cell>
          <cell r="N45">
            <v>-0.21653793505033225</v>
          </cell>
          <cell r="O45">
            <v>2.68208887189701</v>
          </cell>
          <cell r="P45">
            <v>0.42101707444204761</v>
          </cell>
          <cell r="Q45">
            <v>0.39300351439319892</v>
          </cell>
          <cell r="R45">
            <v>-0.33873330458014994</v>
          </cell>
          <cell r="S45">
            <v>0.58258759600000665</v>
          </cell>
          <cell r="T45">
            <v>-0.10367940364143691</v>
          </cell>
          <cell r="U45">
            <v>0.49468013661811616</v>
          </cell>
          <cell r="V45">
            <v>0.15074914852931132</v>
          </cell>
          <cell r="W45">
            <v>0.11870476207180225</v>
          </cell>
          <cell r="X45">
            <v>-3.9206787856071124E-2</v>
          </cell>
          <cell r="Y45">
            <v>0.76464472813989071</v>
          </cell>
          <cell r="Z45">
            <v>-4.063974023000072E-3</v>
          </cell>
          <cell r="AA45" t="str">
            <v>n/a</v>
          </cell>
          <cell r="AB45" t="str">
            <v>n/a</v>
          </cell>
          <cell r="AC45" t="str">
            <v>n/a</v>
          </cell>
          <cell r="AD45" t="str">
            <v>n/a</v>
          </cell>
        </row>
        <row r="47">
          <cell r="A47" t="str">
            <v>Volumes</v>
          </cell>
        </row>
        <row r="48">
          <cell r="A48" t="str">
            <v xml:space="preserve">Total number of new loans </v>
          </cell>
          <cell r="B48" t="str">
            <v>000s</v>
          </cell>
          <cell r="C48" t="str">
            <v>n/a</v>
          </cell>
          <cell r="D48" t="str">
            <v>n/a</v>
          </cell>
          <cell r="E48" t="str">
            <v>n/a</v>
          </cell>
          <cell r="F48" t="str">
            <v>n/a</v>
          </cell>
          <cell r="G48">
            <v>227080</v>
          </cell>
          <cell r="H48">
            <v>181830</v>
          </cell>
          <cell r="I48">
            <v>156510</v>
          </cell>
          <cell r="J48">
            <v>121780</v>
          </cell>
          <cell r="K48">
            <v>125610</v>
          </cell>
          <cell r="L48">
            <v>144930</v>
          </cell>
          <cell r="M48">
            <v>316300</v>
          </cell>
          <cell r="N48">
            <v>410990</v>
          </cell>
          <cell r="O48">
            <v>241640</v>
          </cell>
          <cell r="P48">
            <v>317070</v>
          </cell>
          <cell r="Q48">
            <v>367250</v>
          </cell>
          <cell r="R48">
            <v>483820</v>
          </cell>
          <cell r="S48">
            <v>397440</v>
          </cell>
          <cell r="T48">
            <v>235820</v>
          </cell>
          <cell r="U48">
            <v>359560</v>
          </cell>
          <cell r="V48">
            <v>369020</v>
          </cell>
          <cell r="W48">
            <v>515730</v>
          </cell>
          <cell r="X48">
            <v>426150</v>
          </cell>
          <cell r="Y48">
            <v>631680</v>
          </cell>
          <cell r="Z48">
            <v>377450</v>
          </cell>
          <cell r="AA48" t="str">
            <v>n/a</v>
          </cell>
          <cell r="AB48" t="str">
            <v>n/a</v>
          </cell>
          <cell r="AC48" t="str">
            <v>n/a</v>
          </cell>
          <cell r="AD48" t="str">
            <v>n/a</v>
          </cell>
        </row>
        <row r="49">
          <cell r="A49" t="str">
            <v>Residential</v>
          </cell>
          <cell r="B49" t="str">
            <v>%</v>
          </cell>
          <cell r="C49" t="str">
            <v>n/a</v>
          </cell>
          <cell r="D49" t="str">
            <v>n/a</v>
          </cell>
          <cell r="E49" t="str">
            <v>n/a</v>
          </cell>
          <cell r="F49" t="str">
            <v>n/a</v>
          </cell>
          <cell r="G49">
            <v>0.74302252754780496</v>
          </cell>
          <cell r="H49">
            <v>0.72195709161569432</v>
          </cell>
          <cell r="I49">
            <v>0.67725149437037668</v>
          </cell>
          <cell r="J49">
            <v>0.72448244085364188</v>
          </cell>
          <cell r="K49">
            <v>0.79509226332643346</v>
          </cell>
          <cell r="L49">
            <v>0.85862798613879598</v>
          </cell>
          <cell r="M49">
            <v>0.88603486190834169</v>
          </cell>
          <cell r="N49">
            <v>0.85048068084738249</v>
          </cell>
          <cell r="O49">
            <v>0.89262065921130074</v>
          </cell>
          <cell r="P49">
            <v>0.87958761007986375</v>
          </cell>
          <cell r="Q49">
            <v>0.88507781489011517</v>
          </cell>
          <cell r="R49">
            <v>0.87240375164203232</v>
          </cell>
          <cell r="S49">
            <v>0.87961218247999684</v>
          </cell>
          <cell r="T49">
            <v>0.90719901752699794</v>
          </cell>
          <cell r="U49">
            <v>0.90988125220700466</v>
          </cell>
          <cell r="V49">
            <v>0.90807637577880962</v>
          </cell>
          <cell r="W49">
            <v>0.91117689995881401</v>
          </cell>
          <cell r="X49">
            <v>0.91</v>
          </cell>
          <cell r="Y49">
            <v>0.92</v>
          </cell>
          <cell r="Z49">
            <v>0.92900000000000005</v>
          </cell>
          <cell r="AA49" t="str">
            <v>n/a</v>
          </cell>
          <cell r="AB49" t="str">
            <v>n/a</v>
          </cell>
          <cell r="AC49" t="str">
            <v>n/a</v>
          </cell>
          <cell r="AD49" t="str">
            <v>n/a</v>
          </cell>
        </row>
        <row r="50">
          <cell r="A50" t="str">
            <v xml:space="preserve">Commercial </v>
          </cell>
          <cell r="B50" t="str">
            <v>%</v>
          </cell>
          <cell r="C50" t="str">
            <v>n/a</v>
          </cell>
          <cell r="D50" t="str">
            <v>n/a</v>
          </cell>
          <cell r="E50" t="str">
            <v>n/a</v>
          </cell>
          <cell r="F50" t="str">
            <v>n/a</v>
          </cell>
          <cell r="G50">
            <v>0.25697747245219504</v>
          </cell>
          <cell r="H50">
            <v>0.27804290838430568</v>
          </cell>
          <cell r="I50">
            <v>0.32274850562962332</v>
          </cell>
          <cell r="J50">
            <v>0.27551755914635812</v>
          </cell>
          <cell r="K50">
            <v>0.20490773667356654</v>
          </cell>
          <cell r="L50">
            <v>0.14137201386120402</v>
          </cell>
          <cell r="M50">
            <v>0.11396513809165831</v>
          </cell>
          <cell r="N50">
            <v>0.14951931915261751</v>
          </cell>
          <cell r="O50">
            <v>0.10737934078869926</v>
          </cell>
          <cell r="P50">
            <v>0.12041238992013625</v>
          </cell>
          <cell r="Q50">
            <v>0.11492218510988483</v>
          </cell>
          <cell r="R50">
            <v>0.12759624835796768</v>
          </cell>
          <cell r="S50">
            <v>0.12038781752000316</v>
          </cell>
          <cell r="T50">
            <v>9.2800982473002058E-2</v>
          </cell>
          <cell r="U50">
            <v>9.0118747792995335E-2</v>
          </cell>
          <cell r="V50">
            <v>9.1923624221190381E-2</v>
          </cell>
          <cell r="W50">
            <v>8.8823100041185987E-2</v>
          </cell>
          <cell r="X50">
            <v>0.09</v>
          </cell>
          <cell r="Y50">
            <v>0.08</v>
          </cell>
          <cell r="Z50">
            <v>6.8000000000000005E-2</v>
          </cell>
          <cell r="AA50" t="str">
            <v>n/a</v>
          </cell>
          <cell r="AB50" t="str">
            <v>n/a</v>
          </cell>
          <cell r="AC50" t="str">
            <v>n/a</v>
          </cell>
          <cell r="AD50" t="str">
            <v>n/a</v>
          </cell>
        </row>
        <row r="51">
          <cell r="A51">
            <v>0</v>
          </cell>
          <cell r="C51">
            <v>0</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row>
        <row r="52">
          <cell r="A52" t="str">
            <v>INTEREST RATES</v>
          </cell>
        </row>
        <row r="53">
          <cell r="A53" t="str">
            <v>Representative interest rate on NEW mortgage loans %</v>
          </cell>
          <cell r="B53" t="str">
            <v>% end of period</v>
          </cell>
          <cell r="C53" t="str">
            <v>n/a</v>
          </cell>
          <cell r="D53" t="str">
            <v>n/a</v>
          </cell>
          <cell r="E53" t="str">
            <v>n/a</v>
          </cell>
          <cell r="F53" t="str">
            <v>n/a</v>
          </cell>
          <cell r="G53" t="str">
            <v>n/a</v>
          </cell>
          <cell r="H53" t="str">
            <v>n/a</v>
          </cell>
          <cell r="I53" t="str">
            <v>n/a</v>
          </cell>
          <cell r="J53" t="str">
            <v>n/a</v>
          </cell>
          <cell r="K53" t="str">
            <v>n/a</v>
          </cell>
          <cell r="L53" t="str">
            <v>n/a</v>
          </cell>
          <cell r="M53" t="str">
            <v>n/a</v>
          </cell>
          <cell r="N53" t="str">
            <v>n/a</v>
          </cell>
          <cell r="O53" t="str">
            <v>n/a</v>
          </cell>
          <cell r="P53" t="str">
            <v>n/a</v>
          </cell>
          <cell r="Q53">
            <v>7.1199999999999999E-2</v>
          </cell>
          <cell r="R53">
            <v>6.2899999999999998E-2</v>
          </cell>
          <cell r="S53">
            <v>7.3700000000000002E-2</v>
          </cell>
          <cell r="T53">
            <v>7.2400000000000006E-2</v>
          </cell>
          <cell r="U53">
            <v>6.4000000000000001E-2</v>
          </cell>
          <cell r="V53">
            <v>5.6599999999999998E-2</v>
          </cell>
          <cell r="W53">
            <v>5.45E-2</v>
          </cell>
          <cell r="X53">
            <v>4.9700000000000001E-2</v>
          </cell>
          <cell r="Y53">
            <v>4.4400000000000002E-2</v>
          </cell>
          <cell r="Z53">
            <v>5.2200000000000003E-2</v>
          </cell>
          <cell r="AA53" t="str">
            <v>n/a</v>
          </cell>
          <cell r="AB53" t="str">
            <v>n/a</v>
          </cell>
          <cell r="AC53" t="str">
            <v>n/a</v>
          </cell>
          <cell r="AD53" t="str">
            <v>n/a</v>
          </cell>
        </row>
        <row r="54">
          <cell r="A54" t="str">
            <v>RISKS</v>
          </cell>
        </row>
        <row r="55">
          <cell r="A55" t="str">
            <v>Loan to value ratios</v>
          </cell>
          <cell r="B55" t="str">
            <v>% average</v>
          </cell>
          <cell r="C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row>
        <row r="56">
          <cell r="A56" t="str">
            <v>Average LTV</v>
          </cell>
          <cell r="C56">
            <v>0</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row>
        <row r="57">
          <cell r="A57" t="str">
            <v>First time buyer LTV</v>
          </cell>
          <cell r="C57">
            <v>0</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row>
        <row r="58">
          <cell r="A58" t="str">
            <v xml:space="preserve">Some indicator of bad debt eg possessions/ arrears </v>
          </cell>
          <cell r="C58">
            <v>0</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row>
        <row r="59">
          <cell r="A59">
            <v>0</v>
          </cell>
        </row>
        <row r="60">
          <cell r="A60" t="str">
            <v>FUNDING</v>
          </cell>
        </row>
        <row r="61">
          <cell r="A61" t="str">
            <v>Total Mortgage Bonds Outstanding</v>
          </cell>
          <cell r="B61" t="str">
            <v>€ millions</v>
          </cell>
          <cell r="C61">
            <v>58657.878232639356</v>
          </cell>
          <cell r="D61">
            <v>57447.983796722525</v>
          </cell>
          <cell r="E61">
            <v>67341.746894797223</v>
          </cell>
          <cell r="F61">
            <v>76741.812316493815</v>
          </cell>
          <cell r="G61">
            <v>84208.45936281007</v>
          </cell>
          <cell r="H61">
            <v>90163.801724320438</v>
          </cell>
          <cell r="I61">
            <v>93762.568815254752</v>
          </cell>
          <cell r="J61">
            <v>96770.101235632916</v>
          </cell>
          <cell r="K61">
            <v>99666.433359186325</v>
          </cell>
          <cell r="L61">
            <v>104675.77296190345</v>
          </cell>
          <cell r="M61">
            <v>117714.38321466693</v>
          </cell>
          <cell r="N61">
            <v>108454.59458377534</v>
          </cell>
          <cell r="O61">
            <v>116144.51926617812</v>
          </cell>
          <cell r="P61">
            <v>119451.62889623083</v>
          </cell>
          <cell r="Q61">
            <v>135995.86992111921</v>
          </cell>
          <cell r="R61">
            <v>148676.96454989945</v>
          </cell>
          <cell r="S61">
            <v>154363.79530630086</v>
          </cell>
          <cell r="T61">
            <v>166153.50559446189</v>
          </cell>
          <cell r="U61">
            <v>194294.89674051609</v>
          </cell>
          <cell r="V61">
            <v>212618.26256644909</v>
          </cell>
          <cell r="W61">
            <v>232093.74621502685</v>
          </cell>
          <cell r="X61">
            <v>263083.24036613398</v>
          </cell>
          <cell r="Y61">
            <v>301194.61069808633</v>
          </cell>
          <cell r="Z61">
            <v>314333.36461503396</v>
          </cell>
          <cell r="AA61" t="str">
            <v>n/a</v>
          </cell>
          <cell r="AB61" t="str">
            <v>n/a</v>
          </cell>
          <cell r="AC61" t="str">
            <v>n/a</v>
          </cell>
          <cell r="AD61" t="str">
            <v>n/a</v>
          </cell>
        </row>
        <row r="62">
          <cell r="A62" t="str">
            <v>Annual % change in mortgage bonds outstanding</v>
          </cell>
          <cell r="C62" t="e">
            <v>#VALUE!</v>
          </cell>
          <cell r="D62">
            <v>-2.0626290489375476E-2</v>
          </cell>
          <cell r="E62">
            <v>0.17222124162065278</v>
          </cell>
          <cell r="F62">
            <v>0.13958749000648263</v>
          </cell>
          <cell r="G62">
            <v>9.7295683030298674E-2</v>
          </cell>
          <cell r="H62">
            <v>7.0721426405058851E-2</v>
          </cell>
          <cell r="I62">
            <v>3.9913657389222479E-2</v>
          </cell>
          <cell r="J62">
            <v>3.2076045466544967E-2</v>
          </cell>
          <cell r="K62">
            <v>2.993003093487423E-2</v>
          </cell>
          <cell r="L62">
            <v>5.026105012370663E-2</v>
          </cell>
          <cell r="M62">
            <v>0.12456187218707093</v>
          </cell>
          <cell r="N62">
            <v>-7.8663187777191168E-2</v>
          </cell>
          <cell r="O62">
            <v>7.0904554223036875E-2</v>
          </cell>
          <cell r="P62">
            <v>2.847409116631261E-2</v>
          </cell>
          <cell r="Q62">
            <v>0.13850159414117802</v>
          </cell>
          <cell r="R62">
            <v>9.3246174579680652E-2</v>
          </cell>
          <cell r="S62">
            <v>3.8249575336822161E-2</v>
          </cell>
          <cell r="T62">
            <v>7.6376136417007245E-2</v>
          </cell>
          <cell r="U62">
            <v>0.16936983090046942</v>
          </cell>
          <cell r="V62">
            <v>9.43069845545359E-2</v>
          </cell>
          <cell r="W62">
            <v>9.159835760811541E-2</v>
          </cell>
          <cell r="X62">
            <v>0.13352145267368143</v>
          </cell>
          <cell r="Y62">
            <v>0.1448643033243493</v>
          </cell>
          <cell r="Z62">
            <v>4.3622141466926001E-2</v>
          </cell>
          <cell r="AA62" t="str">
            <v>n/a</v>
          </cell>
          <cell r="AB62" t="str">
            <v>n/a</v>
          </cell>
          <cell r="AC62" t="str">
            <v>n/a</v>
          </cell>
          <cell r="AD62" t="str">
            <v>n/a</v>
          </cell>
        </row>
        <row r="63">
          <cell r="A63" t="str">
            <v>New Issues of Mortgage Bonds</v>
          </cell>
          <cell r="B63" t="str">
            <v>€ millions</v>
          </cell>
          <cell r="C63">
            <v>6972.5402427476974</v>
          </cell>
          <cell r="D63">
            <v>6726.815196710244</v>
          </cell>
          <cell r="E63">
            <v>10088.791340350177</v>
          </cell>
          <cell r="F63">
            <v>12815.504618370151</v>
          </cell>
          <cell r="G63">
            <v>11769.044768942813</v>
          </cell>
          <cell r="H63">
            <v>10535.714952869488</v>
          </cell>
          <cell r="I63">
            <v>9820.3285876870341</v>
          </cell>
          <cell r="J63">
            <v>10326.54200390734</v>
          </cell>
          <cell r="K63">
            <v>11917.598320186142</v>
          </cell>
          <cell r="L63">
            <v>11703.946882290225</v>
          </cell>
          <cell r="M63">
            <v>30924.248817193777</v>
          </cell>
          <cell r="N63">
            <v>37656.038376600416</v>
          </cell>
          <cell r="O63">
            <v>20602.975863716449</v>
          </cell>
          <cell r="P63">
            <v>30983.088285678583</v>
          </cell>
          <cell r="Q63">
            <v>33925.647949312181</v>
          </cell>
          <cell r="R63">
            <v>56546.172661831872</v>
          </cell>
          <cell r="S63">
            <v>53177.324994956623</v>
          </cell>
          <cell r="T63">
            <v>36048.726823901903</v>
          </cell>
          <cell r="U63">
            <v>61244.481421344324</v>
          </cell>
          <cell r="V63">
            <v>66347.890451517393</v>
          </cell>
          <cell r="W63">
            <v>100838.41360840836</v>
          </cell>
          <cell r="X63">
            <v>96883.022621271797</v>
          </cell>
          <cell r="Y63">
            <v>140094.87640570063</v>
          </cell>
          <cell r="Z63">
            <v>113722.03080800633</v>
          </cell>
          <cell r="AA63" t="str">
            <v>n/a</v>
          </cell>
          <cell r="AB63" t="str">
            <v>n/a</v>
          </cell>
          <cell r="AC63" t="str">
            <v>n/a</v>
          </cell>
          <cell r="AD63" t="str">
            <v>n/a</v>
          </cell>
        </row>
        <row r="64">
          <cell r="A64" t="str">
            <v>Annual % change in mortgage bond issues</v>
          </cell>
          <cell r="C64" t="e">
            <v>#VALUE!</v>
          </cell>
          <cell r="D64">
            <v>-3.5241825429840667E-2</v>
          </cell>
          <cell r="E64">
            <v>0.4997872017182976</v>
          </cell>
          <cell r="F64">
            <v>0.2702715504794384</v>
          </cell>
          <cell r="G64">
            <v>-8.1655766244842942E-2</v>
          </cell>
          <cell r="H64">
            <v>-0.10479438563509791</v>
          </cell>
          <cell r="I64">
            <v>-6.7901074429468355E-2</v>
          </cell>
          <cell r="J64">
            <v>5.1547502886513108E-2</v>
          </cell>
          <cell r="K64">
            <v>0.15407445354667426</v>
          </cell>
          <cell r="L64">
            <v>-1.7927390415066413E-2</v>
          </cell>
          <cell r="M64">
            <v>1.6422068664705463</v>
          </cell>
          <cell r="N64">
            <v>0.21768643756558403</v>
          </cell>
          <cell r="O64">
            <v>-0.45286395616913322</v>
          </cell>
          <cell r="P64">
            <v>0.50381617153871328</v>
          </cell>
          <cell r="Q64">
            <v>9.497309101345297E-2</v>
          </cell>
          <cell r="R64">
            <v>0.66676765455789355</v>
          </cell>
          <cell r="S64">
            <v>-5.9576935242324325E-2</v>
          </cell>
          <cell r="T64">
            <v>-0.32210341856569902</v>
          </cell>
          <cell r="U64">
            <v>0.69893604621665917</v>
          </cell>
          <cell r="V64">
            <v>8.3328471590168096E-2</v>
          </cell>
          <cell r="W64">
            <v>0.51984355376143165</v>
          </cell>
          <cell r="X64">
            <v>-3.9225041783151782E-2</v>
          </cell>
          <cell r="Y64">
            <v>0.4460209086719924</v>
          </cell>
          <cell r="Z64">
            <v>-0.18824989374572987</v>
          </cell>
          <cell r="AA64" t="str">
            <v>n/a</v>
          </cell>
          <cell r="AB64" t="str">
            <v>n/a</v>
          </cell>
          <cell r="AC64" t="str">
            <v>n/a</v>
          </cell>
          <cell r="AD64" t="str">
            <v>n/a</v>
          </cell>
        </row>
        <row r="65">
          <cell r="A65" t="str">
            <v>Mortgage backed securities outstanding</v>
          </cell>
          <cell r="B65" t="str">
            <v>€ millions</v>
          </cell>
          <cell r="C65" t="str">
            <v>n/a</v>
          </cell>
          <cell r="D65" t="str">
            <v>n/a</v>
          </cell>
          <cell r="E65" t="str">
            <v>n/a</v>
          </cell>
          <cell r="F65" t="str">
            <v>n/a</v>
          </cell>
          <cell r="G65" t="str">
            <v>n/a</v>
          </cell>
          <cell r="H65" t="str">
            <v>n/a</v>
          </cell>
          <cell r="I65" t="str">
            <v>n/a</v>
          </cell>
          <cell r="J65" t="str">
            <v>n/a</v>
          </cell>
          <cell r="K65" t="str">
            <v>n/a</v>
          </cell>
          <cell r="L65" t="str">
            <v>n/a</v>
          </cell>
          <cell r="M65" t="str">
            <v>n/a</v>
          </cell>
          <cell r="N65" t="str">
            <v>n/a</v>
          </cell>
          <cell r="O65" t="str">
            <v>n/a</v>
          </cell>
          <cell r="P65" t="str">
            <v>n/a</v>
          </cell>
          <cell r="Q65" t="str">
            <v>n/a</v>
          </cell>
          <cell r="R65" t="str">
            <v>n/a</v>
          </cell>
          <cell r="S65" t="str">
            <v>n/a</v>
          </cell>
          <cell r="T65" t="str">
            <v>n/a</v>
          </cell>
          <cell r="U65" t="str">
            <v>n/a</v>
          </cell>
          <cell r="V65" t="str">
            <v>n/a</v>
          </cell>
          <cell r="W65" t="str">
            <v>n/a</v>
          </cell>
          <cell r="X65" t="str">
            <v>n/a</v>
          </cell>
          <cell r="Y65" t="str">
            <v>n/a</v>
          </cell>
          <cell r="Z65" t="str">
            <v>n/a</v>
          </cell>
          <cell r="AA65" t="str">
            <v>n/a</v>
          </cell>
          <cell r="AB65" t="str">
            <v>n/a</v>
          </cell>
          <cell r="AC65" t="str">
            <v>n/a</v>
          </cell>
          <cell r="AD65" t="str">
            <v>n/a</v>
          </cell>
        </row>
        <row r="66">
          <cell r="A66" t="str">
            <v>Annual % change in MBS outstanding</v>
          </cell>
          <cell r="C66" t="str">
            <v>n/a</v>
          </cell>
          <cell r="D66" t="str">
            <v>n/a</v>
          </cell>
          <cell r="E66" t="str">
            <v>n/a</v>
          </cell>
          <cell r="F66" t="str">
            <v>n/a</v>
          </cell>
          <cell r="G66" t="str">
            <v>n/a</v>
          </cell>
          <cell r="H66" t="str">
            <v>n/a</v>
          </cell>
          <cell r="I66" t="str">
            <v>n/a</v>
          </cell>
          <cell r="J66" t="str">
            <v>n/a</v>
          </cell>
          <cell r="K66" t="str">
            <v>n/a</v>
          </cell>
          <cell r="L66" t="str">
            <v>n/a</v>
          </cell>
          <cell r="M66" t="str">
            <v>n/a</v>
          </cell>
          <cell r="N66" t="str">
            <v>n/a</v>
          </cell>
          <cell r="O66" t="str">
            <v>n/a</v>
          </cell>
          <cell r="P66" t="str">
            <v>n/a</v>
          </cell>
          <cell r="Q66" t="str">
            <v>n/a</v>
          </cell>
          <cell r="R66" t="str">
            <v>n/a</v>
          </cell>
          <cell r="S66" t="str">
            <v>n/a</v>
          </cell>
          <cell r="T66" t="str">
            <v>n/a</v>
          </cell>
          <cell r="U66" t="str">
            <v>n/a</v>
          </cell>
          <cell r="V66" t="str">
            <v>n/a</v>
          </cell>
          <cell r="W66" t="str">
            <v>n/a</v>
          </cell>
          <cell r="X66" t="str">
            <v>n/a</v>
          </cell>
          <cell r="Y66" t="str">
            <v>n/a</v>
          </cell>
          <cell r="Z66" t="str">
            <v>n/a</v>
          </cell>
          <cell r="AA66" t="str">
            <v>n/a</v>
          </cell>
          <cell r="AB66" t="str">
            <v>n/a</v>
          </cell>
          <cell r="AC66" t="str">
            <v>n/a</v>
          </cell>
          <cell r="AD66" t="str">
            <v>n/a</v>
          </cell>
        </row>
        <row r="67">
          <cell r="A67" t="str">
            <v>New Issues of Mortgage Backed Securities</v>
          </cell>
          <cell r="B67" t="str">
            <v>€ millions</v>
          </cell>
          <cell r="C67" t="str">
            <v>n/a</v>
          </cell>
          <cell r="D67" t="str">
            <v>n/a</v>
          </cell>
          <cell r="E67" t="str">
            <v>n/a</v>
          </cell>
          <cell r="F67" t="str">
            <v>n/a</v>
          </cell>
          <cell r="G67" t="str">
            <v>n/a</v>
          </cell>
          <cell r="H67" t="str">
            <v>n/a</v>
          </cell>
          <cell r="I67" t="str">
            <v>n/a</v>
          </cell>
          <cell r="J67" t="str">
            <v>n/a</v>
          </cell>
          <cell r="K67" t="str">
            <v>n/a</v>
          </cell>
          <cell r="L67" t="str">
            <v>n/a</v>
          </cell>
          <cell r="M67" t="str">
            <v>n/a</v>
          </cell>
          <cell r="N67" t="str">
            <v>n/a</v>
          </cell>
          <cell r="O67" t="str">
            <v>n/a</v>
          </cell>
          <cell r="P67" t="str">
            <v>n/a</v>
          </cell>
          <cell r="Q67" t="str">
            <v>n/a</v>
          </cell>
          <cell r="R67" t="str">
            <v>n/a</v>
          </cell>
          <cell r="S67" t="str">
            <v>n/a</v>
          </cell>
          <cell r="T67" t="str">
            <v>n/a</v>
          </cell>
          <cell r="U67" t="str">
            <v>n/a</v>
          </cell>
          <cell r="V67" t="str">
            <v>n/a</v>
          </cell>
          <cell r="W67" t="str">
            <v>n/a</v>
          </cell>
          <cell r="X67" t="str">
            <v>n/a</v>
          </cell>
          <cell r="Y67" t="str">
            <v>n/a</v>
          </cell>
          <cell r="Z67" t="str">
            <v>n/a</v>
          </cell>
          <cell r="AA67" t="str">
            <v>n/a</v>
          </cell>
          <cell r="AB67" t="str">
            <v>n/a</v>
          </cell>
          <cell r="AC67" t="str">
            <v>n/a</v>
          </cell>
          <cell r="AD67" t="str">
            <v>n/a</v>
          </cell>
        </row>
        <row r="68">
          <cell r="A68" t="str">
            <v>Annual % change in MBS issues</v>
          </cell>
          <cell r="C68" t="str">
            <v>n/a</v>
          </cell>
          <cell r="D68" t="str">
            <v>n/a</v>
          </cell>
          <cell r="E68" t="str">
            <v>n/a</v>
          </cell>
          <cell r="F68" t="str">
            <v>n/a</v>
          </cell>
          <cell r="G68" t="str">
            <v>n/a</v>
          </cell>
          <cell r="H68" t="str">
            <v>n/a</v>
          </cell>
          <cell r="I68" t="str">
            <v>n/a</v>
          </cell>
          <cell r="J68" t="str">
            <v>n/a</v>
          </cell>
          <cell r="K68" t="str">
            <v>n/a</v>
          </cell>
          <cell r="L68" t="str">
            <v>n/a</v>
          </cell>
          <cell r="M68" t="str">
            <v>n/a</v>
          </cell>
          <cell r="N68" t="str">
            <v>n/a</v>
          </cell>
          <cell r="O68" t="str">
            <v>n/a</v>
          </cell>
          <cell r="P68" t="str">
            <v>n/a</v>
          </cell>
          <cell r="Q68" t="str">
            <v>n/a</v>
          </cell>
          <cell r="R68" t="str">
            <v>n/a</v>
          </cell>
          <cell r="S68" t="str">
            <v>n/a</v>
          </cell>
          <cell r="T68" t="str">
            <v>n/a</v>
          </cell>
          <cell r="U68" t="str">
            <v>n/a</v>
          </cell>
          <cell r="V68" t="str">
            <v>n/a</v>
          </cell>
          <cell r="W68" t="str">
            <v>n/a</v>
          </cell>
          <cell r="X68" t="str">
            <v>n/a</v>
          </cell>
          <cell r="Y68" t="str">
            <v>n/a</v>
          </cell>
          <cell r="Z68" t="str">
            <v>n/a</v>
          </cell>
          <cell r="AA68" t="str">
            <v>n/a</v>
          </cell>
          <cell r="AB68" t="str">
            <v>n/a</v>
          </cell>
          <cell r="AC68" t="str">
            <v>n/a</v>
          </cell>
          <cell r="AD68" t="str">
            <v>n/a</v>
          </cell>
        </row>
        <row r="69">
          <cell r="A69">
            <v>0</v>
          </cell>
        </row>
        <row r="70">
          <cell r="A70" t="str">
            <v>GENERAL INFORMATION</v>
          </cell>
        </row>
        <row r="71">
          <cell r="A71" t="str">
            <v>Outstanding residential loans as % GDP</v>
          </cell>
          <cell r="B71" t="str">
            <v>%</v>
          </cell>
          <cell r="C71" t="str">
            <v>n/a</v>
          </cell>
          <cell r="D71" t="str">
            <v>n/a</v>
          </cell>
          <cell r="E71" t="str">
            <v>n/a</v>
          </cell>
          <cell r="F71" t="str">
            <v>n/a</v>
          </cell>
          <cell r="G71" t="str">
            <v>n/a</v>
          </cell>
          <cell r="H71" t="str">
            <v>n/a</v>
          </cell>
          <cell r="I71" t="str">
            <v>n/a</v>
          </cell>
          <cell r="J71" t="str">
            <v>n/a</v>
          </cell>
          <cell r="K71" t="str">
            <v>n/a</v>
          </cell>
          <cell r="L71">
            <v>0.7014938650525796</v>
          </cell>
          <cell r="M71">
            <v>0.67118447508685986</v>
          </cell>
          <cell r="N71">
            <v>0.65004005136725829</v>
          </cell>
          <cell r="O71">
            <v>0.62921256080073651</v>
          </cell>
          <cell r="P71">
            <v>0.62355467391959052</v>
          </cell>
          <cell r="Q71">
            <v>0.7072618985426451</v>
          </cell>
          <cell r="R71">
            <v>0.75033776032520072</v>
          </cell>
          <cell r="S71">
            <v>0.76209185303345295</v>
          </cell>
          <cell r="T71">
            <v>0.71221373092636742</v>
          </cell>
          <cell r="U71">
            <v>0.74706603067662558</v>
          </cell>
          <cell r="V71">
            <v>0.77043448255690561</v>
          </cell>
          <cell r="W71">
            <v>0.82628497330535289</v>
          </cell>
          <cell r="X71">
            <v>0.85990626251649227</v>
          </cell>
          <cell r="Y71">
            <v>0.93995411444798582</v>
          </cell>
          <cell r="Z71">
            <v>1.0082083724689472</v>
          </cell>
          <cell r="AA71" t="str">
            <v>n/a</v>
          </cell>
          <cell r="AB71" t="str">
            <v>n/a</v>
          </cell>
          <cell r="AC71" t="str">
            <v>n/a</v>
          </cell>
          <cell r="AD71" t="str">
            <v>n/a</v>
          </cell>
        </row>
        <row r="72">
          <cell r="A72" t="str">
            <v>Outstanding residential and commercial loans as % GDP</v>
          </cell>
          <cell r="B72" t="str">
            <v>%</v>
          </cell>
          <cell r="C72" t="e">
            <v>#DIV/0!</v>
          </cell>
          <cell r="D72" t="e">
            <v>#DIV/0!</v>
          </cell>
          <cell r="E72">
            <v>0.87863923950814671</v>
          </cell>
          <cell r="F72">
            <v>0.76312768639847539</v>
          </cell>
          <cell r="G72">
            <v>0.94092257041290162</v>
          </cell>
          <cell r="H72">
            <v>0.990212527860309</v>
          </cell>
          <cell r="I72">
            <v>0.98944770734859666</v>
          </cell>
          <cell r="J72">
            <v>0.89981930446375458</v>
          </cell>
          <cell r="K72">
            <v>0.91993169195818114</v>
          </cell>
          <cell r="L72">
            <v>0.92985278998214849</v>
          </cell>
          <cell r="M72">
            <v>0.87419373924207189</v>
          </cell>
          <cell r="N72">
            <v>0.82163533804298716</v>
          </cell>
          <cell r="O72">
            <v>0.78257484338327388</v>
          </cell>
          <cell r="P72">
            <v>0.76986915860882832</v>
          </cell>
          <cell r="Q72">
            <v>0.84707309689354271</v>
          </cell>
          <cell r="R72">
            <v>0.88970542863313706</v>
          </cell>
          <cell r="S72">
            <v>0.90121504917655393</v>
          </cell>
          <cell r="T72">
            <v>0.88317756609653908</v>
          </cell>
          <cell r="U72">
            <v>0.91942950879560237</v>
          </cell>
          <cell r="V72">
            <v>0.95976118737119509</v>
          </cell>
          <cell r="W72">
            <v>1.016856573992609</v>
          </cell>
          <cell r="X72">
            <v>1.0359059613875099</v>
          </cell>
          <cell r="Y72">
            <v>1.0872653785113704</v>
          </cell>
          <cell r="Z72">
            <v>1.1311552811646983</v>
          </cell>
          <cell r="AA72" t="str">
            <v>n/a</v>
          </cell>
          <cell r="AB72" t="str">
            <v>n/a</v>
          </cell>
          <cell r="AC72" t="str">
            <v>n/a</v>
          </cell>
          <cell r="AD72" t="str">
            <v>n/a</v>
          </cell>
        </row>
        <row r="73">
          <cell r="A73">
            <v>0</v>
          </cell>
        </row>
        <row r="74">
          <cell r="A74" t="str">
            <v>Outstanding residential loans per capita, 000s</v>
          </cell>
          <cell r="B74" t="str">
            <v>000s</v>
          </cell>
          <cell r="C74" t="str">
            <v>n/a</v>
          </cell>
          <cell r="D74" t="str">
            <v>n/a</v>
          </cell>
          <cell r="E74" t="str">
            <v>n/a</v>
          </cell>
          <cell r="F74" t="str">
            <v>n/a</v>
          </cell>
          <cell r="G74" t="str">
            <v>n/a</v>
          </cell>
          <cell r="H74" t="str">
            <v>n/a</v>
          </cell>
          <cell r="I74" t="str">
            <v>n/a</v>
          </cell>
          <cell r="J74" t="str">
            <v>n/a</v>
          </cell>
          <cell r="K74" t="str">
            <v>n/a</v>
          </cell>
          <cell r="L74">
            <v>14.939427560407832</v>
          </cell>
          <cell r="M74">
            <v>14.849616449677955</v>
          </cell>
          <cell r="N74">
            <v>16.013174431445318</v>
          </cell>
          <cell r="O74">
            <v>16.622189048205559</v>
          </cell>
          <cell r="P74">
            <v>17.257169506231801</v>
          </cell>
          <cell r="Q74">
            <v>20.166771896527734</v>
          </cell>
          <cell r="R74">
            <v>21.988255202047867</v>
          </cell>
          <cell r="S74">
            <v>23.406702152970439</v>
          </cell>
          <cell r="T74">
            <v>23.19668744957475</v>
          </cell>
          <cell r="U74">
            <v>25.030552373069522</v>
          </cell>
          <cell r="V74">
            <v>26.513311132555703</v>
          </cell>
          <cell r="W74">
            <v>28.931877557426972</v>
          </cell>
          <cell r="X74">
            <v>31.250293944245094</v>
          </cell>
          <cell r="Y74">
            <v>36.175780510862602</v>
          </cell>
          <cell r="Z74">
            <v>40.89755014722946</v>
          </cell>
          <cell r="AA74" t="str">
            <v>n/a</v>
          </cell>
          <cell r="AB74" t="str">
            <v>n/a</v>
          </cell>
          <cell r="AC74" t="str">
            <v>n/a</v>
          </cell>
          <cell r="AD74" t="str">
            <v>n/a</v>
          </cell>
        </row>
        <row r="75">
          <cell r="A75" t="str">
            <v>Outstanding residential and commercial loans per capita</v>
          </cell>
          <cell r="B75" t="str">
            <v>000s</v>
          </cell>
          <cell r="C75" t="e">
            <v>#DIV/0!</v>
          </cell>
          <cell r="D75" t="e">
            <v>#DIV/0!</v>
          </cell>
          <cell r="E75">
            <v>13.185605492129691</v>
          </cell>
          <cell r="F75">
            <v>12.529852552281458</v>
          </cell>
          <cell r="G75">
            <v>16.303204732227446</v>
          </cell>
          <cell r="H75">
            <v>17.579216557676045</v>
          </cell>
          <cell r="I75">
            <v>18.284723607086612</v>
          </cell>
          <cell r="J75">
            <v>17.799424668005909</v>
          </cell>
          <cell r="K75">
            <v>18.74376461382289</v>
          </cell>
          <cell r="L75">
            <v>19.802694064530712</v>
          </cell>
          <cell r="M75">
            <v>19.341093562652183</v>
          </cell>
          <cell r="N75">
            <v>20.240275902151275</v>
          </cell>
          <cell r="O75">
            <v>20.673628915691872</v>
          </cell>
          <cell r="P75">
            <v>21.30649183369901</v>
          </cell>
          <cell r="Q75">
            <v>24.153329848444237</v>
          </cell>
          <cell r="R75">
            <v>26.072351751235413</v>
          </cell>
          <cell r="S75">
            <v>27.679697857791215</v>
          </cell>
          <cell r="T75">
            <v>28.764952251862162</v>
          </cell>
          <cell r="U75">
            <v>30.805614936620852</v>
          </cell>
          <cell r="V75">
            <v>33.028696858521087</v>
          </cell>
          <cell r="W75">
            <v>35.604628962975063</v>
          </cell>
          <cell r="X75">
            <v>37.646389150857729</v>
          </cell>
          <cell r="Y75">
            <v>41.845312537608805</v>
          </cell>
          <cell r="Z75">
            <v>45.884839978514997</v>
          </cell>
          <cell r="AA75" t="str">
            <v>n/a</v>
          </cell>
          <cell r="AB75" t="str">
            <v>n/a</v>
          </cell>
          <cell r="AC75" t="str">
            <v>n/a</v>
          </cell>
          <cell r="AD75" t="str">
            <v>n/a</v>
          </cell>
        </row>
        <row r="76">
          <cell r="A76">
            <v>0</v>
          </cell>
        </row>
        <row r="77">
          <cell r="A77" t="str">
            <v>Outstanding mortgage bonds as % GDP</v>
          </cell>
          <cell r="C77" t="e">
            <v>#DIV/0!</v>
          </cell>
          <cell r="D77" t="e">
            <v>#DIV/0!</v>
          </cell>
          <cell r="E77">
            <v>0.87798887737675646</v>
          </cell>
          <cell r="F77">
            <v>0.91359300376778352</v>
          </cell>
          <cell r="G77">
            <v>0.94829346129290615</v>
          </cell>
          <cell r="H77">
            <v>0.990212527860309</v>
          </cell>
          <cell r="I77">
            <v>0.98904620009551325</v>
          </cell>
          <cell r="J77">
            <v>0.95268667043034694</v>
          </cell>
          <cell r="K77">
            <v>0.95037172678039039</v>
          </cell>
          <cell r="L77">
            <v>0.95217789891937321</v>
          </cell>
          <cell r="M77">
            <v>1.0269341709603055</v>
          </cell>
          <cell r="N77">
            <v>0.84714532776593798</v>
          </cell>
          <cell r="O77">
            <v>0.84288884131009267</v>
          </cell>
          <cell r="P77">
            <v>0.82196823025139598</v>
          </cell>
          <cell r="Q77">
            <v>0.90414309510291391</v>
          </cell>
          <cell r="R77">
            <v>0.95819795138083375</v>
          </cell>
          <cell r="S77">
            <v>0.94585716845599088</v>
          </cell>
          <cell r="T77">
            <v>0.95711702500123508</v>
          </cell>
          <cell r="U77">
            <v>1.0840770219321634</v>
          </cell>
          <cell r="V77">
            <v>1.150882967347443</v>
          </cell>
          <cell r="W77">
            <v>1.2312645985975983</v>
          </cell>
          <cell r="X77">
            <v>1.3411775400193617</v>
          </cell>
          <cell r="Y77">
            <v>1.4461918221386849</v>
          </cell>
          <cell r="Z77">
            <v>1.4277327966468145</v>
          </cell>
          <cell r="AA77" t="str">
            <v>n/a</v>
          </cell>
          <cell r="AB77" t="str">
            <v>n/a</v>
          </cell>
          <cell r="AC77" t="str">
            <v>n/a</v>
          </cell>
          <cell r="AD77" t="str">
            <v>n/a</v>
          </cell>
        </row>
        <row r="78">
          <cell r="A78">
            <v>0</v>
          </cell>
        </row>
        <row r="79">
          <cell r="A79" t="str">
            <v>MACROECONOMIC INFORMATION</v>
          </cell>
        </row>
        <row r="80">
          <cell r="A80" t="str">
            <v>Exchange rate, 1€=</v>
          </cell>
          <cell r="C80">
            <v>8.1318999999999999</v>
          </cell>
          <cell r="D80">
            <v>8.1464999999999996</v>
          </cell>
          <cell r="E80">
            <v>8.0188000000000006</v>
          </cell>
          <cell r="F80">
            <v>7.9356999999999998</v>
          </cell>
          <cell r="G80">
            <v>7.9445699999999997</v>
          </cell>
          <cell r="H80">
            <v>8.0298300000000005</v>
          </cell>
          <cell r="I80">
            <v>7.8816100000000002</v>
          </cell>
          <cell r="J80">
            <v>7.8826000000000001</v>
          </cell>
          <cell r="K80">
            <v>7.9294500000000001</v>
          </cell>
          <cell r="L80">
            <v>7.57864</v>
          </cell>
          <cell r="M80">
            <v>7.5604100000000001</v>
          </cell>
          <cell r="N80">
            <v>7.4941500000000003</v>
          </cell>
          <cell r="O80">
            <v>7.3047700000000004</v>
          </cell>
          <cell r="P80">
            <v>7.4427700000000003</v>
          </cell>
          <cell r="Q80">
            <v>7.5252800000000004</v>
          </cell>
          <cell r="R80">
            <v>7.4487800000000002</v>
          </cell>
          <cell r="S80">
            <v>7.4355000000000002</v>
          </cell>
          <cell r="T80">
            <v>7.4538000000000002</v>
          </cell>
          <cell r="U80">
            <v>7.4520999999999997</v>
          </cell>
          <cell r="V80">
            <v>7.4305000000000003</v>
          </cell>
          <cell r="W80">
            <v>7.4306999999999999</v>
          </cell>
          <cell r="X80">
            <v>7.4398999999999997</v>
          </cell>
          <cell r="Y80">
            <v>7.4518000000000004</v>
          </cell>
          <cell r="Z80">
            <v>7.4591000000000003</v>
          </cell>
          <cell r="AA80" t="str">
            <v>n/a</v>
          </cell>
          <cell r="AB80" t="str">
            <v>n/a</v>
          </cell>
          <cell r="AC80" t="str">
            <v>n/a</v>
          </cell>
          <cell r="AD80" t="str">
            <v>n/a</v>
          </cell>
        </row>
        <row r="81">
          <cell r="A81" t="str">
            <v>Population, 000s</v>
          </cell>
          <cell r="C81" t="str">
            <v>n/a</v>
          </cell>
          <cell r="D81" t="str">
            <v>n/a</v>
          </cell>
          <cell r="E81">
            <v>5111</v>
          </cell>
          <cell r="F81">
            <v>5116</v>
          </cell>
          <cell r="G81">
            <v>5125</v>
          </cell>
          <cell r="H81">
            <v>5129</v>
          </cell>
          <cell r="I81">
            <v>5130</v>
          </cell>
          <cell r="J81">
            <v>5135</v>
          </cell>
          <cell r="K81">
            <v>5147</v>
          </cell>
          <cell r="L81">
            <v>5162</v>
          </cell>
          <cell r="M81">
            <v>5181</v>
          </cell>
          <cell r="N81">
            <v>5197</v>
          </cell>
          <cell r="O81">
            <v>5216</v>
          </cell>
          <cell r="P81">
            <v>5251</v>
          </cell>
          <cell r="Q81">
            <v>5275.1210000000001</v>
          </cell>
          <cell r="R81">
            <v>5294.86</v>
          </cell>
          <cell r="S81">
            <v>5313.5770000000002</v>
          </cell>
          <cell r="T81">
            <v>5330.02</v>
          </cell>
          <cell r="U81">
            <v>5349.2120000000004</v>
          </cell>
          <cell r="V81">
            <v>5368.3540000000003</v>
          </cell>
          <cell r="W81">
            <v>5383.5069999999996</v>
          </cell>
          <cell r="X81">
            <v>5397.64</v>
          </cell>
          <cell r="Y81">
            <v>5411.4049999999997</v>
          </cell>
          <cell r="Z81">
            <v>5427.4589999999998</v>
          </cell>
          <cell r="AA81" t="str">
            <v>n/a</v>
          </cell>
          <cell r="AB81" t="str">
            <v>n/a</v>
          </cell>
          <cell r="AC81" t="str">
            <v>n/a</v>
          </cell>
          <cell r="AD81" t="str">
            <v>n/a</v>
          </cell>
        </row>
        <row r="82">
          <cell r="A82" t="str">
            <v>Number of Households, 000s</v>
          </cell>
          <cell r="C82" t="str">
            <v>n/a</v>
          </cell>
          <cell r="D82" t="str">
            <v>n/a</v>
          </cell>
          <cell r="E82" t="str">
            <v>n/a</v>
          </cell>
          <cell r="F82" t="str">
            <v>n/a</v>
          </cell>
          <cell r="G82" t="str">
            <v>n/a</v>
          </cell>
          <cell r="H82" t="str">
            <v>n/a</v>
          </cell>
          <cell r="I82" t="str">
            <v>n/a</v>
          </cell>
          <cell r="J82" t="str">
            <v>n/a</v>
          </cell>
          <cell r="K82">
            <v>2274</v>
          </cell>
          <cell r="L82" t="str">
            <v>n/a</v>
          </cell>
          <cell r="M82" t="str">
            <v>n/a</v>
          </cell>
          <cell r="N82" t="str">
            <v>n/a</v>
          </cell>
          <cell r="O82">
            <v>2400</v>
          </cell>
          <cell r="P82" t="str">
            <v>n/a</v>
          </cell>
          <cell r="Q82" t="str">
            <v>n/a</v>
          </cell>
          <cell r="R82" t="str">
            <v>n/a</v>
          </cell>
          <cell r="S82" t="str">
            <v>n/a</v>
          </cell>
          <cell r="T82" t="str">
            <v>n/a</v>
          </cell>
          <cell r="U82" t="str">
            <v>n/a</v>
          </cell>
          <cell r="V82" t="str">
            <v>n/a</v>
          </cell>
          <cell r="W82">
            <v>2466.6930000000002</v>
          </cell>
          <cell r="X82" t="str">
            <v>n/a</v>
          </cell>
          <cell r="Y82" t="str">
            <v>n/a</v>
          </cell>
          <cell r="Z82" t="str">
            <v>n/a</v>
          </cell>
          <cell r="AA82" t="str">
            <v>n/a</v>
          </cell>
          <cell r="AB82" t="str">
            <v>n/a</v>
          </cell>
          <cell r="AC82" t="str">
            <v>n/a</v>
          </cell>
          <cell r="AD82" t="str">
            <v>n/a</v>
          </cell>
        </row>
        <row r="83">
          <cell r="A83" t="str">
            <v>Population density, pop/km</v>
          </cell>
          <cell r="C83" t="str">
            <v>n/a</v>
          </cell>
          <cell r="D83" t="str">
            <v>n/a</v>
          </cell>
          <cell r="E83">
            <v>119</v>
          </cell>
          <cell r="F83" t="str">
            <v>n/a</v>
          </cell>
          <cell r="G83" t="str">
            <v>n/a</v>
          </cell>
          <cell r="H83" t="str">
            <v>n/a</v>
          </cell>
          <cell r="I83" t="str">
            <v>n/a</v>
          </cell>
          <cell r="J83">
            <v>119.3</v>
          </cell>
          <cell r="K83">
            <v>119.6</v>
          </cell>
          <cell r="L83">
            <v>120</v>
          </cell>
          <cell r="M83">
            <v>120.4</v>
          </cell>
          <cell r="N83">
            <v>120.8</v>
          </cell>
          <cell r="O83">
            <v>121.3</v>
          </cell>
          <cell r="P83">
            <v>122.1</v>
          </cell>
          <cell r="Q83">
            <v>122.6</v>
          </cell>
          <cell r="R83">
            <v>123.1</v>
          </cell>
          <cell r="S83">
            <v>123.4</v>
          </cell>
          <cell r="T83">
            <v>123.9</v>
          </cell>
          <cell r="U83">
            <v>124.3</v>
          </cell>
          <cell r="V83">
            <v>124.7</v>
          </cell>
          <cell r="W83">
            <v>125.09</v>
          </cell>
          <cell r="X83">
            <v>125.4</v>
          </cell>
          <cell r="Y83" t="str">
            <v>n/a</v>
          </cell>
          <cell r="Z83" t="str">
            <v>n/a</v>
          </cell>
          <cell r="AA83" t="str">
            <v>n/a</v>
          </cell>
          <cell r="AB83" t="str">
            <v>n/a</v>
          </cell>
          <cell r="AC83" t="str">
            <v>n/a</v>
          </cell>
          <cell r="AD83" t="str">
            <v>n/a</v>
          </cell>
        </row>
        <row r="84">
          <cell r="A84" t="str">
            <v>GDP, € mill</v>
          </cell>
          <cell r="C84" t="str">
            <v>n/a</v>
          </cell>
          <cell r="D84" t="str">
            <v>n/a</v>
          </cell>
          <cell r="E84">
            <v>76700</v>
          </cell>
          <cell r="F84">
            <v>84000</v>
          </cell>
          <cell r="G84">
            <v>88800</v>
          </cell>
          <cell r="H84">
            <v>91055</v>
          </cell>
          <cell r="I84">
            <v>94801</v>
          </cell>
          <cell r="J84">
            <v>101576</v>
          </cell>
          <cell r="K84">
            <v>104871</v>
          </cell>
          <cell r="L84">
            <v>109933</v>
          </cell>
          <cell r="M84">
            <v>114627</v>
          </cell>
          <cell r="N84">
            <v>128023.6</v>
          </cell>
          <cell r="O84">
            <v>137793.4</v>
          </cell>
          <cell r="P84">
            <v>145323.9</v>
          </cell>
          <cell r="Q84">
            <v>150414.1</v>
          </cell>
          <cell r="R84">
            <v>155163.1</v>
          </cell>
          <cell r="S84">
            <v>163199.9</v>
          </cell>
          <cell r="T84">
            <v>173597.9</v>
          </cell>
          <cell r="U84">
            <v>179226.1</v>
          </cell>
          <cell r="V84">
            <v>184743.6</v>
          </cell>
          <cell r="W84">
            <v>188500.3</v>
          </cell>
          <cell r="X84">
            <v>196158.4</v>
          </cell>
          <cell r="Y84">
            <v>208267.4</v>
          </cell>
          <cell r="Z84">
            <v>220162.6</v>
          </cell>
          <cell r="AA84" t="str">
            <v>n/a</v>
          </cell>
          <cell r="AB84" t="str">
            <v>n/a</v>
          </cell>
          <cell r="AC84" t="str">
            <v>n/a</v>
          </cell>
          <cell r="AD84" t="str">
            <v>n/a</v>
          </cell>
        </row>
        <row r="85">
          <cell r="A85" t="str">
            <v>Annual GDP Growth %</v>
          </cell>
          <cell r="C85" t="str">
            <v>n/a</v>
          </cell>
          <cell r="D85" t="str">
            <v>n/a</v>
          </cell>
          <cell r="E85">
            <v>4.2999999999999997E-2</v>
          </cell>
          <cell r="F85">
            <v>3.6000000000000004E-2</v>
          </cell>
          <cell r="G85">
            <v>3.0000000000000001E-3</v>
          </cell>
          <cell r="H85">
            <v>1.2E-2</v>
          </cell>
          <cell r="I85">
            <v>3.0000000000000001E-3</v>
          </cell>
          <cell r="J85">
            <v>1.2E-2</v>
          </cell>
          <cell r="K85">
            <v>1.3999999999999999E-2</v>
          </cell>
          <cell r="L85">
            <v>1.3000000000000001E-2</v>
          </cell>
          <cell r="M85">
            <v>8.0000000000000002E-3</v>
          </cell>
          <cell r="N85">
            <v>5.5E-2</v>
          </cell>
          <cell r="O85">
            <v>2.7999999999999997E-2</v>
          </cell>
          <cell r="P85">
            <v>2.8000000000000001E-2</v>
          </cell>
          <cell r="Q85">
            <v>3.2000000000000001E-2</v>
          </cell>
          <cell r="R85">
            <v>2.2000000000000002E-2</v>
          </cell>
          <cell r="S85">
            <v>2.6000000000000002E-2</v>
          </cell>
          <cell r="T85">
            <v>3.5000000000000003E-2</v>
          </cell>
          <cell r="U85">
            <v>6.9999999999999993E-3</v>
          </cell>
          <cell r="V85">
            <v>5.0000000000000001E-3</v>
          </cell>
          <cell r="W85">
            <v>4.0000000000000001E-3</v>
          </cell>
          <cell r="X85">
            <v>2.1000000000000001E-2</v>
          </cell>
          <cell r="Y85">
            <v>3.1E-2</v>
          </cell>
          <cell r="Z85">
            <v>3.5000000000000003E-2</v>
          </cell>
          <cell r="AA85" t="str">
            <v>n/a</v>
          </cell>
          <cell r="AB85" t="str">
            <v>n/a</v>
          </cell>
          <cell r="AC85" t="str">
            <v>n/a</v>
          </cell>
          <cell r="AD85" t="str">
            <v>n/a</v>
          </cell>
        </row>
        <row r="86">
          <cell r="A86" t="str">
            <v>Gross fixed Capital Formation, € mill</v>
          </cell>
          <cell r="C86" t="str">
            <v>n/a</v>
          </cell>
          <cell r="D86" t="str">
            <v>n/a</v>
          </cell>
          <cell r="E86">
            <v>14000</v>
          </cell>
          <cell r="F86">
            <v>17000</v>
          </cell>
          <cell r="G86">
            <v>17500</v>
          </cell>
          <cell r="H86">
            <v>19500</v>
          </cell>
          <cell r="I86">
            <v>20300</v>
          </cell>
          <cell r="J86">
            <v>21100</v>
          </cell>
          <cell r="K86">
            <v>20900</v>
          </cell>
          <cell r="L86">
            <v>20600</v>
          </cell>
          <cell r="M86">
            <v>20500</v>
          </cell>
          <cell r="N86">
            <v>22300</v>
          </cell>
          <cell r="O86">
            <v>25800</v>
          </cell>
          <cell r="P86">
            <v>27600</v>
          </cell>
          <cell r="Q86">
            <v>30105</v>
          </cell>
          <cell r="R86">
            <v>32200</v>
          </cell>
          <cell r="S86">
            <v>32240</v>
          </cell>
          <cell r="T86">
            <v>37643.53</v>
          </cell>
          <cell r="U86">
            <v>36165.1</v>
          </cell>
          <cell r="V86">
            <v>37804.699999999997</v>
          </cell>
          <cell r="W86">
            <v>37074.9</v>
          </cell>
          <cell r="X86" t="str">
            <v>n/a</v>
          </cell>
          <cell r="Y86" t="str">
            <v>n/a</v>
          </cell>
          <cell r="Z86" t="str">
            <v>n/a</v>
          </cell>
          <cell r="AA86" t="str">
            <v>n/a</v>
          </cell>
          <cell r="AB86" t="str">
            <v>n/a</v>
          </cell>
          <cell r="AC86" t="str">
            <v>n/a</v>
          </cell>
          <cell r="AD86" t="str">
            <v>n/a</v>
          </cell>
        </row>
        <row r="87">
          <cell r="A87" t="str">
            <v>Inflation (HICP) %</v>
          </cell>
          <cell r="C87" t="str">
            <v>n/a</v>
          </cell>
          <cell r="D87" t="str">
            <v>n/a</v>
          </cell>
          <cell r="E87" t="e">
            <v>#DIV/0!</v>
          </cell>
          <cell r="F87">
            <v>3.7000000000000144E-2</v>
          </cell>
          <cell r="G87">
            <v>3.9537126325939864E-2</v>
          </cell>
          <cell r="H87">
            <v>4.5454545454545636E-2</v>
          </cell>
          <cell r="I87">
            <v>4.7914818101153278E-2</v>
          </cell>
          <cell r="J87">
            <v>2.6248941574936735E-2</v>
          </cell>
          <cell r="K87">
            <v>2.3927392739273579E-2</v>
          </cell>
          <cell r="L87">
            <v>2.0950846091861486E-2</v>
          </cell>
          <cell r="M87">
            <v>8.9999999999999993E-3</v>
          </cell>
          <cell r="N87">
            <v>1.8027571580063739E-2</v>
          </cell>
          <cell r="O87">
            <v>0.02</v>
          </cell>
          <cell r="P87">
            <v>2.1000000000000001E-2</v>
          </cell>
          <cell r="Q87">
            <v>1.9000000000000128E-2</v>
          </cell>
          <cell r="R87">
            <v>1.2999999999999999E-2</v>
          </cell>
          <cell r="S87">
            <v>2.1000000000000001E-2</v>
          </cell>
          <cell r="T87">
            <v>2.7E-2</v>
          </cell>
          <cell r="U87">
            <v>2.3E-2</v>
          </cell>
          <cell r="V87">
            <v>2.4390243902439046E-2</v>
          </cell>
          <cell r="W87">
            <v>0.02</v>
          </cell>
          <cell r="X87">
            <v>8.9999999999999993E-3</v>
          </cell>
          <cell r="Y87">
            <v>1.7000000000000001E-2</v>
          </cell>
          <cell r="Z87">
            <v>1.7999999999999999E-2</v>
          </cell>
          <cell r="AA87" t="str">
            <v>n/a</v>
          </cell>
          <cell r="AB87" t="str">
            <v>n/a</v>
          </cell>
          <cell r="AC87" t="str">
            <v>n/a</v>
          </cell>
          <cell r="AD87" t="str">
            <v>n/a</v>
          </cell>
        </row>
        <row r="88">
          <cell r="A88" t="str">
            <v>Unemployment rate %</v>
          </cell>
          <cell r="C88" t="str">
            <v>n/a</v>
          </cell>
          <cell r="D88" t="str">
            <v>n/a</v>
          </cell>
          <cell r="E88">
            <v>7.8E-2</v>
          </cell>
          <cell r="F88">
            <v>0.06</v>
          </cell>
          <cell r="G88">
            <v>6.0999999999999999E-2</v>
          </cell>
          <cell r="H88">
            <v>6.5000000000000002E-2</v>
          </cell>
          <cell r="I88">
            <v>8.1000000000000003E-2</v>
          </cell>
          <cell r="J88">
            <v>8.3000000000000004E-2</v>
          </cell>
          <cell r="K88">
            <v>9.0999999999999998E-2</v>
          </cell>
          <cell r="L88">
            <v>8.5999999999999993E-2</v>
          </cell>
          <cell r="M88">
            <v>9.6000000000000002E-2</v>
          </cell>
          <cell r="N88">
            <v>7.6999999999999999E-2</v>
          </cell>
          <cell r="O88">
            <v>6.7000000000000004E-2</v>
          </cell>
          <cell r="P88">
            <v>6.3E-2</v>
          </cell>
          <cell r="Q88">
            <v>5.1999999999999998E-2</v>
          </cell>
          <cell r="R88">
            <v>4.9000000000000002E-2</v>
          </cell>
          <cell r="S88">
            <v>5.1999999999999998E-2</v>
          </cell>
          <cell r="T88">
            <v>4.2999999999999997E-2</v>
          </cell>
          <cell r="U88">
            <v>4.4999999999999998E-2</v>
          </cell>
          <cell r="V88">
            <v>4.5999999999999999E-2</v>
          </cell>
          <cell r="W88">
            <v>5.3999999999999999E-2</v>
          </cell>
          <cell r="X88">
            <v>5.5E-2</v>
          </cell>
          <cell r="Y88">
            <v>4.8000000000000001E-2</v>
          </cell>
          <cell r="Z88">
            <v>3.9E-2</v>
          </cell>
          <cell r="AA88" t="str">
            <v>n/a</v>
          </cell>
          <cell r="AB88" t="str">
            <v>n/a</v>
          </cell>
          <cell r="AC88" t="str">
            <v>n/a</v>
          </cell>
          <cell r="AD88" t="str">
            <v>n/a</v>
          </cell>
        </row>
      </sheetData>
      <sheetData sheetId="5" refreshError="1">
        <row r="1">
          <cell r="A1" t="str">
            <v>Germany</v>
          </cell>
        </row>
        <row r="3">
          <cell r="A3" t="str">
            <v>HOUSING SUPPLY</v>
          </cell>
          <cell r="C3">
            <v>1983</v>
          </cell>
          <cell r="D3">
            <v>1984</v>
          </cell>
          <cell r="E3">
            <v>1985</v>
          </cell>
          <cell r="F3">
            <v>1986</v>
          </cell>
          <cell r="G3">
            <v>1987</v>
          </cell>
          <cell r="H3">
            <v>1988</v>
          </cell>
          <cell r="I3">
            <v>1989</v>
          </cell>
          <cell r="J3">
            <v>1990</v>
          </cell>
          <cell r="K3">
            <v>1991</v>
          </cell>
          <cell r="L3">
            <v>1992</v>
          </cell>
          <cell r="M3">
            <v>1993</v>
          </cell>
          <cell r="N3">
            <v>1994</v>
          </cell>
          <cell r="O3">
            <v>1995</v>
          </cell>
          <cell r="P3">
            <v>1996</v>
          </cell>
          <cell r="Q3">
            <v>1997</v>
          </cell>
          <cell r="R3">
            <v>1998</v>
          </cell>
          <cell r="S3">
            <v>1999</v>
          </cell>
          <cell r="T3">
            <v>2000</v>
          </cell>
          <cell r="U3">
            <v>2001</v>
          </cell>
          <cell r="V3">
            <v>2002</v>
          </cell>
          <cell r="W3">
            <v>2003</v>
          </cell>
          <cell r="X3">
            <v>2004</v>
          </cell>
          <cell r="Y3">
            <v>2005</v>
          </cell>
          <cell r="Z3">
            <v>2006</v>
          </cell>
          <cell r="AA3">
            <v>2007</v>
          </cell>
          <cell r="AB3">
            <v>2008</v>
          </cell>
          <cell r="AC3">
            <v>2009</v>
          </cell>
          <cell r="AD3">
            <v>2010</v>
          </cell>
        </row>
        <row r="4">
          <cell r="A4" t="str">
            <v>Housing Stock</v>
          </cell>
        </row>
        <row r="5">
          <cell r="A5" t="str">
            <v xml:space="preserve">Total Number of Dwellings (national) </v>
          </cell>
          <cell r="B5" t="str">
            <v>000s</v>
          </cell>
          <cell r="C5">
            <v>26399000</v>
          </cell>
          <cell r="D5">
            <v>26782000</v>
          </cell>
          <cell r="E5">
            <v>27081000</v>
          </cell>
          <cell r="F5">
            <v>27319000</v>
          </cell>
          <cell r="G5">
            <v>26280000</v>
          </cell>
          <cell r="H5">
            <v>26439000</v>
          </cell>
          <cell r="I5">
            <v>26598000</v>
          </cell>
          <cell r="J5">
            <v>33856000</v>
          </cell>
          <cell r="K5">
            <v>34174000</v>
          </cell>
          <cell r="L5">
            <v>34547000</v>
          </cell>
          <cell r="M5">
            <v>34989000</v>
          </cell>
          <cell r="N5">
            <v>35550000</v>
          </cell>
          <cell r="O5">
            <v>35954000</v>
          </cell>
          <cell r="P5">
            <v>35789000</v>
          </cell>
          <cell r="Q5">
            <v>37050000</v>
          </cell>
          <cell r="R5">
            <v>37529000</v>
          </cell>
          <cell r="S5">
            <v>37984000</v>
          </cell>
          <cell r="T5">
            <v>38384000</v>
          </cell>
          <cell r="U5">
            <v>38682000</v>
          </cell>
          <cell r="V5">
            <v>38925000</v>
          </cell>
          <cell r="W5">
            <v>39141000</v>
          </cell>
          <cell r="X5">
            <v>39367000</v>
          </cell>
          <cell r="Y5">
            <v>39550600</v>
          </cell>
          <cell r="Z5">
            <v>39740000</v>
          </cell>
          <cell r="AA5" t="str">
            <v>n/a</v>
          </cell>
          <cell r="AB5">
            <v>0</v>
          </cell>
          <cell r="AC5">
            <v>0</v>
          </cell>
          <cell r="AD5">
            <v>0</v>
          </cell>
        </row>
        <row r="6">
          <cell r="A6" t="str">
            <v xml:space="preserve">Proportion of which: </v>
          </cell>
        </row>
        <row r="7">
          <cell r="A7" t="str">
            <v>% Owner occupied</v>
          </cell>
          <cell r="B7" t="str">
            <v>%</v>
          </cell>
          <cell r="C7" t="str">
            <v>n/a</v>
          </cell>
          <cell r="D7" t="str">
            <v>n/a</v>
          </cell>
          <cell r="E7">
            <v>0.43</v>
          </cell>
          <cell r="F7" t="str">
            <v>n/a</v>
          </cell>
          <cell r="G7" t="str">
            <v>n/a</v>
          </cell>
          <cell r="H7" t="str">
            <v>n/a</v>
          </cell>
          <cell r="I7" t="str">
            <v>n/a</v>
          </cell>
          <cell r="J7" t="str">
            <v>n/a</v>
          </cell>
          <cell r="K7" t="str">
            <v>n/a</v>
          </cell>
          <cell r="L7" t="str">
            <v>n/a</v>
          </cell>
          <cell r="M7">
            <v>0.39</v>
          </cell>
          <cell r="N7" t="str">
            <v>n/a</v>
          </cell>
          <cell r="O7" t="str">
            <v>n/a</v>
          </cell>
          <cell r="P7" t="str">
            <v>n/a</v>
          </cell>
          <cell r="Q7" t="str">
            <v>n/a</v>
          </cell>
          <cell r="R7">
            <v>0.40899999999999997</v>
          </cell>
          <cell r="S7" t="str">
            <v>n/a</v>
          </cell>
          <cell r="T7" t="str">
            <v>n/a</v>
          </cell>
          <cell r="U7">
            <v>0.42</v>
          </cell>
          <cell r="V7">
            <v>0.432</v>
          </cell>
          <cell r="W7" t="str">
            <v>n/a</v>
          </cell>
          <cell r="X7" t="str">
            <v>n/a</v>
          </cell>
          <cell r="Y7" t="str">
            <v>n/a</v>
          </cell>
          <cell r="Z7" t="str">
            <v>n/a</v>
          </cell>
          <cell r="AA7" t="str">
            <v>n/a</v>
          </cell>
          <cell r="AB7" t="str">
            <v>n/a</v>
          </cell>
          <cell r="AC7" t="str">
            <v>n/a</v>
          </cell>
          <cell r="AD7" t="str">
            <v>n/a</v>
          </cell>
        </row>
        <row r="8">
          <cell r="A8" t="str">
            <v>% Rented from private landlords</v>
          </cell>
          <cell r="B8" t="str">
            <v>%</v>
          </cell>
          <cell r="C8" t="str">
            <v>n/a</v>
          </cell>
          <cell r="D8" t="str">
            <v>n/a</v>
          </cell>
          <cell r="E8" t="str">
            <v>n/a</v>
          </cell>
          <cell r="F8" t="str">
            <v>n/a</v>
          </cell>
          <cell r="G8" t="str">
            <v>n/a</v>
          </cell>
          <cell r="H8" t="str">
            <v>n/a</v>
          </cell>
          <cell r="I8" t="str">
            <v>n/a</v>
          </cell>
          <cell r="J8" t="str">
            <v>n/a</v>
          </cell>
          <cell r="K8" t="str">
            <v>n/a</v>
          </cell>
          <cell r="L8" t="str">
            <v>n/a</v>
          </cell>
          <cell r="M8" t="str">
            <v>n/a</v>
          </cell>
          <cell r="N8" t="str">
            <v>n/a</v>
          </cell>
          <cell r="O8" t="str">
            <v>n/a</v>
          </cell>
          <cell r="P8" t="str">
            <v>n/a</v>
          </cell>
          <cell r="Q8" t="str">
            <v>n/a</v>
          </cell>
          <cell r="R8" t="str">
            <v>n/a</v>
          </cell>
          <cell r="S8" t="str">
            <v>n/a</v>
          </cell>
          <cell r="T8" t="str">
            <v>n/a</v>
          </cell>
          <cell r="U8">
            <v>0.44</v>
          </cell>
          <cell r="V8" t="str">
            <v>n/a</v>
          </cell>
          <cell r="W8" t="str">
            <v>n/a</v>
          </cell>
          <cell r="X8" t="str">
            <v>n/a</v>
          </cell>
          <cell r="Y8" t="str">
            <v>n/a</v>
          </cell>
          <cell r="Z8" t="str">
            <v>n/a</v>
          </cell>
          <cell r="AA8" t="str">
            <v>n/a</v>
          </cell>
          <cell r="AB8" t="str">
            <v>n/a</v>
          </cell>
          <cell r="AC8" t="str">
            <v>n/a</v>
          </cell>
          <cell r="AD8" t="str">
            <v>n/a</v>
          </cell>
        </row>
        <row r="9">
          <cell r="A9" t="str">
            <v>% Rented from government or social landlords</v>
          </cell>
          <cell r="B9" t="str">
            <v>%</v>
          </cell>
          <cell r="C9" t="str">
            <v>n/a</v>
          </cell>
          <cell r="D9" t="str">
            <v>n/a</v>
          </cell>
          <cell r="E9" t="str">
            <v>n/a</v>
          </cell>
          <cell r="F9" t="str">
            <v>n/a</v>
          </cell>
          <cell r="G9" t="str">
            <v>n/a</v>
          </cell>
          <cell r="H9" t="str">
            <v>n/a</v>
          </cell>
          <cell r="I9" t="str">
            <v>n/a</v>
          </cell>
          <cell r="J9" t="str">
            <v>n/a</v>
          </cell>
          <cell r="K9" t="str">
            <v>n/a</v>
          </cell>
          <cell r="L9" t="str">
            <v>n/a</v>
          </cell>
          <cell r="M9" t="str">
            <v>n/a</v>
          </cell>
          <cell r="N9" t="str">
            <v>n/a</v>
          </cell>
          <cell r="O9" t="str">
            <v>n/a</v>
          </cell>
          <cell r="P9" t="str">
            <v>n/a</v>
          </cell>
          <cell r="Q9" t="str">
            <v>n/a</v>
          </cell>
          <cell r="R9" t="str">
            <v>n/a</v>
          </cell>
          <cell r="S9" t="str">
            <v>n/a</v>
          </cell>
          <cell r="T9" t="str">
            <v>n/a</v>
          </cell>
          <cell r="U9">
            <v>0.12</v>
          </cell>
          <cell r="V9" t="str">
            <v>n/a</v>
          </cell>
          <cell r="W9" t="str">
            <v>n/a</v>
          </cell>
          <cell r="X9" t="str">
            <v>n/a</v>
          </cell>
          <cell r="Y9" t="str">
            <v>n/a</v>
          </cell>
          <cell r="Z9" t="str">
            <v>n/a</v>
          </cell>
          <cell r="AA9" t="str">
            <v>n/a</v>
          </cell>
          <cell r="AB9" t="str">
            <v>n/a</v>
          </cell>
          <cell r="AC9" t="str">
            <v>n/a</v>
          </cell>
          <cell r="AD9" t="str">
            <v>n/a</v>
          </cell>
        </row>
        <row r="10">
          <cell r="A10" t="str">
            <v>% Other</v>
          </cell>
          <cell r="B10" t="str">
            <v>%</v>
          </cell>
          <cell r="C10" t="str">
            <v>n/a</v>
          </cell>
          <cell r="D10" t="str">
            <v>n/a</v>
          </cell>
          <cell r="E10" t="str">
            <v>n/a</v>
          </cell>
          <cell r="F10" t="str">
            <v>n/a</v>
          </cell>
          <cell r="G10" t="str">
            <v>n/a</v>
          </cell>
          <cell r="H10" t="str">
            <v>n/a</v>
          </cell>
          <cell r="I10" t="str">
            <v>n/a</v>
          </cell>
          <cell r="J10" t="str">
            <v>n/a</v>
          </cell>
          <cell r="K10" t="str">
            <v>n/a</v>
          </cell>
          <cell r="L10" t="str">
            <v>n/a</v>
          </cell>
          <cell r="M10" t="str">
            <v>n/a</v>
          </cell>
          <cell r="N10" t="str">
            <v>n/a</v>
          </cell>
          <cell r="O10" t="str">
            <v>n/a</v>
          </cell>
          <cell r="P10" t="str">
            <v>n/a</v>
          </cell>
          <cell r="Q10" t="str">
            <v>n/a</v>
          </cell>
          <cell r="R10" t="str">
            <v>n/a</v>
          </cell>
          <cell r="S10" t="str">
            <v>n/a</v>
          </cell>
          <cell r="T10" t="str">
            <v>n/a</v>
          </cell>
          <cell r="U10">
            <v>0.02</v>
          </cell>
          <cell r="V10" t="str">
            <v>n/a</v>
          </cell>
          <cell r="W10" t="str">
            <v>n/a</v>
          </cell>
          <cell r="X10" t="str">
            <v>n/a</v>
          </cell>
          <cell r="Y10" t="str">
            <v>n/a</v>
          </cell>
          <cell r="Z10" t="str">
            <v>n/a</v>
          </cell>
          <cell r="AA10" t="str">
            <v>n/a</v>
          </cell>
          <cell r="AB10" t="str">
            <v>n/a</v>
          </cell>
          <cell r="AC10" t="str">
            <v>n/a</v>
          </cell>
          <cell r="AD10" t="str">
            <v>n/a</v>
          </cell>
        </row>
        <row r="12">
          <cell r="A12" t="str">
            <v>Housebuilding</v>
          </cell>
        </row>
        <row r="13">
          <cell r="A13" t="str">
            <v xml:space="preserve">Housing Starts </v>
          </cell>
          <cell r="B13" t="str">
            <v>000s</v>
          </cell>
          <cell r="C13" t="str">
            <v>n/a</v>
          </cell>
          <cell r="D13" t="str">
            <v>n/a</v>
          </cell>
          <cell r="E13" t="str">
            <v>n/a</v>
          </cell>
          <cell r="F13" t="str">
            <v>n/a</v>
          </cell>
          <cell r="G13" t="str">
            <v>n/a</v>
          </cell>
          <cell r="H13" t="str">
            <v>n/a</v>
          </cell>
          <cell r="I13" t="str">
            <v>n/a</v>
          </cell>
          <cell r="J13" t="str">
            <v>n/a</v>
          </cell>
          <cell r="K13" t="str">
            <v>n/a</v>
          </cell>
          <cell r="L13" t="str">
            <v>n/a</v>
          </cell>
          <cell r="M13" t="str">
            <v>n/a</v>
          </cell>
          <cell r="N13" t="str">
            <v>n/a</v>
          </cell>
          <cell r="O13" t="str">
            <v>n/a</v>
          </cell>
          <cell r="P13" t="str">
            <v>n/a</v>
          </cell>
          <cell r="Q13" t="str">
            <v>n/a</v>
          </cell>
          <cell r="R13" t="str">
            <v>n/a</v>
          </cell>
          <cell r="S13" t="str">
            <v>n/a</v>
          </cell>
          <cell r="T13" t="str">
            <v>n/a</v>
          </cell>
          <cell r="U13" t="str">
            <v>n/a</v>
          </cell>
          <cell r="V13" t="str">
            <v>n/a</v>
          </cell>
          <cell r="W13" t="str">
            <v>n/a</v>
          </cell>
          <cell r="X13" t="str">
            <v>n/a</v>
          </cell>
          <cell r="Y13" t="str">
            <v>n/a</v>
          </cell>
          <cell r="Z13" t="str">
            <v>n/a</v>
          </cell>
          <cell r="AA13" t="str">
            <v>n/a</v>
          </cell>
          <cell r="AB13" t="str">
            <v>n/a</v>
          </cell>
          <cell r="AC13" t="str">
            <v>n/a</v>
          </cell>
          <cell r="AD13" t="str">
            <v>n/a</v>
          </cell>
        </row>
        <row r="14">
          <cell r="A14" t="str">
            <v>Annual % change in housing starts</v>
          </cell>
          <cell r="C14" t="str">
            <v>n/a</v>
          </cell>
          <cell r="D14" t="str">
            <v>n/a</v>
          </cell>
          <cell r="E14" t="str">
            <v>n/a</v>
          </cell>
          <cell r="F14" t="str">
            <v>n/a</v>
          </cell>
          <cell r="G14" t="str">
            <v>n/a</v>
          </cell>
          <cell r="H14" t="str">
            <v>n/a</v>
          </cell>
          <cell r="I14" t="str">
            <v>n/a</v>
          </cell>
          <cell r="J14" t="str">
            <v>n/a</v>
          </cell>
          <cell r="K14" t="str">
            <v>n/a</v>
          </cell>
          <cell r="L14" t="str">
            <v>n/a</v>
          </cell>
          <cell r="M14" t="str">
            <v>n/a</v>
          </cell>
          <cell r="N14" t="str">
            <v>n/a</v>
          </cell>
          <cell r="O14" t="str">
            <v>n/a</v>
          </cell>
          <cell r="P14" t="str">
            <v>n/a</v>
          </cell>
          <cell r="Q14" t="str">
            <v>n/a</v>
          </cell>
          <cell r="R14" t="str">
            <v>n/a</v>
          </cell>
          <cell r="S14" t="str">
            <v>n/a</v>
          </cell>
          <cell r="T14" t="str">
            <v>n/a</v>
          </cell>
          <cell r="U14" t="str">
            <v>n/a</v>
          </cell>
          <cell r="V14" t="str">
            <v>n/a</v>
          </cell>
          <cell r="W14" t="str">
            <v>n/a</v>
          </cell>
          <cell r="X14" t="str">
            <v>n/a</v>
          </cell>
          <cell r="Y14" t="str">
            <v>n/a</v>
          </cell>
          <cell r="Z14" t="str">
            <v>n/a</v>
          </cell>
          <cell r="AA14" t="str">
            <v>n/a</v>
          </cell>
          <cell r="AB14" t="str">
            <v>n/a</v>
          </cell>
          <cell r="AC14" t="str">
            <v>n/a</v>
          </cell>
          <cell r="AD14" t="str">
            <v>n/a</v>
          </cell>
        </row>
        <row r="15">
          <cell r="A15" t="str">
            <v>Housing Completions</v>
          </cell>
          <cell r="B15" t="str">
            <v>000s</v>
          </cell>
          <cell r="C15">
            <v>340781</v>
          </cell>
          <cell r="D15">
            <v>398373</v>
          </cell>
          <cell r="E15">
            <v>312053</v>
          </cell>
          <cell r="F15">
            <v>251940</v>
          </cell>
          <cell r="G15">
            <v>217343</v>
          </cell>
          <cell r="H15">
            <v>208621</v>
          </cell>
          <cell r="I15">
            <v>238617</v>
          </cell>
          <cell r="J15">
            <v>256411</v>
          </cell>
          <cell r="K15">
            <v>314544</v>
          </cell>
          <cell r="L15">
            <v>386089</v>
          </cell>
          <cell r="M15">
            <v>455500</v>
          </cell>
          <cell r="N15">
            <v>573859</v>
          </cell>
          <cell r="O15">
            <v>603035</v>
          </cell>
          <cell r="P15">
            <v>560613</v>
          </cell>
          <cell r="Q15">
            <v>570596</v>
          </cell>
          <cell r="R15">
            <v>500718</v>
          </cell>
          <cell r="S15">
            <v>472805</v>
          </cell>
          <cell r="T15">
            <v>423062</v>
          </cell>
          <cell r="U15">
            <v>326197</v>
          </cell>
          <cell r="V15">
            <v>289601</v>
          </cell>
          <cell r="W15">
            <v>268096</v>
          </cell>
          <cell r="X15">
            <v>278019</v>
          </cell>
          <cell r="Y15">
            <v>238977</v>
          </cell>
          <cell r="Z15">
            <v>248435</v>
          </cell>
          <cell r="AA15" t="str">
            <v>n/a</v>
          </cell>
          <cell r="AB15" t="str">
            <v>n/a</v>
          </cell>
          <cell r="AC15" t="str">
            <v>n/a</v>
          </cell>
          <cell r="AD15" t="str">
            <v>n/a</v>
          </cell>
        </row>
        <row r="16">
          <cell r="A16" t="str">
            <v>Annual % change in housing completions</v>
          </cell>
          <cell r="C16" t="e">
            <v>#VALUE!</v>
          </cell>
          <cell r="D16">
            <v>0.16900003227879479</v>
          </cell>
          <cell r="E16">
            <v>-0.21668135139680655</v>
          </cell>
          <cell r="F16">
            <v>-0.19263714817675204</v>
          </cell>
          <cell r="G16">
            <v>-0.13732237834405014</v>
          </cell>
          <cell r="H16">
            <v>-4.0130116911977876E-2</v>
          </cell>
          <cell r="I16">
            <v>0.14378226544786954</v>
          </cell>
          <cell r="J16">
            <v>7.4571384268514063E-2</v>
          </cell>
          <cell r="K16">
            <v>0.22671804251767669</v>
          </cell>
          <cell r="L16">
            <v>0.227456254132967</v>
          </cell>
          <cell r="M16">
            <v>0.17977979170605751</v>
          </cell>
          <cell r="N16">
            <v>0.25984412733260154</v>
          </cell>
          <cell r="O16">
            <v>5.0841757295781775E-2</v>
          </cell>
          <cell r="P16">
            <v>-7.0347492268276302E-2</v>
          </cell>
          <cell r="Q16">
            <v>1.7807293088101694E-2</v>
          </cell>
          <cell r="R16">
            <v>-0.12246493140505721</v>
          </cell>
          <cell r="S16">
            <v>-5.5745948817498059E-2</v>
          </cell>
          <cell r="T16">
            <v>-0.10520827825424861</v>
          </cell>
          <cell r="U16">
            <v>-0.22896171246767616</v>
          </cell>
          <cell r="V16">
            <v>-0.11218987299086136</v>
          </cell>
          <cell r="W16">
            <v>-7.4257340271615124E-2</v>
          </cell>
          <cell r="X16">
            <v>3.7012861064693148E-2</v>
          </cell>
          <cell r="Y16">
            <v>-0.14042925123822469</v>
          </cell>
          <cell r="Z16">
            <v>3.9577030425522075E-2</v>
          </cell>
          <cell r="AA16" t="str">
            <v>n/a</v>
          </cell>
          <cell r="AB16" t="str">
            <v>n/a</v>
          </cell>
          <cell r="AC16" t="str">
            <v>n/a</v>
          </cell>
          <cell r="AD16" t="str">
            <v>n/a</v>
          </cell>
        </row>
        <row r="17">
          <cell r="A17" t="str">
            <v>Number of Building Permits issued</v>
          </cell>
          <cell r="B17" t="str">
            <v>000s</v>
          </cell>
          <cell r="C17">
            <v>419655</v>
          </cell>
          <cell r="D17">
            <v>336080</v>
          </cell>
          <cell r="E17">
            <v>252248</v>
          </cell>
          <cell r="F17">
            <v>219205</v>
          </cell>
          <cell r="G17">
            <v>190696</v>
          </cell>
          <cell r="H17">
            <v>214252</v>
          </cell>
          <cell r="I17">
            <v>276042</v>
          </cell>
          <cell r="J17">
            <v>391430</v>
          </cell>
          <cell r="K17">
            <v>400618</v>
          </cell>
          <cell r="L17">
            <v>484404</v>
          </cell>
          <cell r="M17">
            <v>606686</v>
          </cell>
          <cell r="N17">
            <v>712798</v>
          </cell>
          <cell r="O17">
            <v>639094</v>
          </cell>
          <cell r="P17">
            <v>576378</v>
          </cell>
          <cell r="Q17">
            <v>530263</v>
          </cell>
          <cell r="R17">
            <v>477707</v>
          </cell>
          <cell r="S17">
            <v>437584</v>
          </cell>
          <cell r="T17">
            <v>350549</v>
          </cell>
          <cell r="U17">
            <v>291084</v>
          </cell>
          <cell r="V17">
            <v>274120</v>
          </cell>
          <cell r="W17">
            <v>296854</v>
          </cell>
          <cell r="X17">
            <v>268123</v>
          </cell>
          <cell r="Y17">
            <v>240468</v>
          </cell>
          <cell r="Z17">
            <v>247541</v>
          </cell>
          <cell r="AA17" t="str">
            <v>n/a</v>
          </cell>
          <cell r="AB17" t="str">
            <v>n/a</v>
          </cell>
          <cell r="AC17" t="str">
            <v>n/a</v>
          </cell>
          <cell r="AD17" t="str">
            <v>n/a</v>
          </cell>
        </row>
        <row r="18">
          <cell r="A18" t="str">
            <v>Annual % change in building permits issued</v>
          </cell>
          <cell r="C18" t="e">
            <v>#VALUE!</v>
          </cell>
          <cell r="D18">
            <v>-0.19915168412148077</v>
          </cell>
          <cell r="E18">
            <v>-0.24944060937871937</v>
          </cell>
          <cell r="F18">
            <v>-0.13099410104341758</v>
          </cell>
          <cell r="G18">
            <v>-0.13005633995574917</v>
          </cell>
          <cell r="H18">
            <v>0.12352645047615063</v>
          </cell>
          <cell r="I18">
            <v>0.28839870806340206</v>
          </cell>
          <cell r="J18">
            <v>0.41800885372515784</v>
          </cell>
          <cell r="K18">
            <v>2.3472907033186052E-2</v>
          </cell>
          <cell r="L18">
            <v>0.20914187580188615</v>
          </cell>
          <cell r="M18">
            <v>0.25243804758011912</v>
          </cell>
          <cell r="N18">
            <v>0.17490431623607594</v>
          </cell>
          <cell r="O18">
            <v>-0.1034009635268337</v>
          </cell>
          <cell r="P18">
            <v>-9.8132669059637578E-2</v>
          </cell>
          <cell r="Q18">
            <v>-8.0008258469268401E-2</v>
          </cell>
          <cell r="R18">
            <v>-9.9113081621761245E-2</v>
          </cell>
          <cell r="S18">
            <v>-8.3990814453210882E-2</v>
          </cell>
          <cell r="T18">
            <v>-0.19889895425792536</v>
          </cell>
          <cell r="U18">
            <v>-0.16963391708434483</v>
          </cell>
          <cell r="V18">
            <v>-5.8278709925657202E-2</v>
          </cell>
          <cell r="W18">
            <v>8.2934481249087977E-2</v>
          </cell>
          <cell r="X18">
            <v>-9.6784951524992113E-2</v>
          </cell>
          <cell r="Y18">
            <v>-0.1031429605069315</v>
          </cell>
          <cell r="Z18">
            <v>2.941347705307984E-2</v>
          </cell>
          <cell r="AA18" t="str">
            <v>n/a</v>
          </cell>
          <cell r="AB18" t="str">
            <v>n/a</v>
          </cell>
          <cell r="AC18" t="str">
            <v>n/a</v>
          </cell>
          <cell r="AD18" t="str">
            <v>n/a</v>
          </cell>
        </row>
        <row r="20">
          <cell r="A20" t="str">
            <v>MARKET ACTIVITY AND PRICES</v>
          </cell>
        </row>
        <row r="21">
          <cell r="A21" t="str">
            <v>Total Number of Transactions</v>
          </cell>
          <cell r="B21" t="str">
            <v>000s</v>
          </cell>
          <cell r="C21" t="str">
            <v>n/a</v>
          </cell>
          <cell r="D21" t="str">
            <v>n/a</v>
          </cell>
          <cell r="E21" t="str">
            <v>n/a</v>
          </cell>
          <cell r="F21" t="str">
            <v>n/a</v>
          </cell>
          <cell r="G21" t="str">
            <v>n/a</v>
          </cell>
          <cell r="H21" t="str">
            <v>n/a</v>
          </cell>
          <cell r="I21" t="str">
            <v>n/a</v>
          </cell>
          <cell r="J21" t="str">
            <v>n/a</v>
          </cell>
          <cell r="K21" t="str">
            <v>n/a</v>
          </cell>
          <cell r="L21">
            <v>540000</v>
          </cell>
          <cell r="M21">
            <v>680000</v>
          </cell>
          <cell r="N21">
            <v>615000</v>
          </cell>
          <cell r="O21">
            <v>587000</v>
          </cell>
          <cell r="P21">
            <v>633000</v>
          </cell>
          <cell r="Q21">
            <v>569000</v>
          </cell>
          <cell r="R21">
            <v>623000</v>
          </cell>
          <cell r="S21">
            <v>567000</v>
          </cell>
          <cell r="T21">
            <v>483000</v>
          </cell>
          <cell r="U21">
            <v>498000</v>
          </cell>
          <cell r="V21">
            <v>500000</v>
          </cell>
          <cell r="W21">
            <v>492000</v>
          </cell>
          <cell r="X21">
            <v>441000</v>
          </cell>
          <cell r="Y21">
            <v>499000</v>
          </cell>
          <cell r="Z21">
            <v>460000</v>
          </cell>
          <cell r="AA21" t="str">
            <v>n/a</v>
          </cell>
          <cell r="AB21" t="str">
            <v>n/a</v>
          </cell>
          <cell r="AC21" t="str">
            <v>n/a</v>
          </cell>
          <cell r="AD21" t="str">
            <v>n/a</v>
          </cell>
        </row>
        <row r="22">
          <cell r="A22" t="str">
            <v>Annual % change in transactions</v>
          </cell>
          <cell r="C22" t="str">
            <v>n/a</v>
          </cell>
          <cell r="D22" t="str">
            <v>n/a</v>
          </cell>
          <cell r="E22" t="str">
            <v>n/a</v>
          </cell>
          <cell r="F22" t="str">
            <v>n/a</v>
          </cell>
          <cell r="G22" t="str">
            <v>n/a</v>
          </cell>
          <cell r="H22" t="str">
            <v>n/a</v>
          </cell>
          <cell r="I22" t="str">
            <v>n/a</v>
          </cell>
          <cell r="J22" t="str">
            <v>n/a</v>
          </cell>
          <cell r="K22" t="str">
            <v>n/a</v>
          </cell>
          <cell r="L22" t="str">
            <v>n/a</v>
          </cell>
          <cell r="M22">
            <v>0.2592592592592593</v>
          </cell>
          <cell r="N22">
            <v>-9.5588235294117641E-2</v>
          </cell>
          <cell r="O22">
            <v>-4.5528455284552849E-2</v>
          </cell>
          <cell r="P22">
            <v>7.8364565587734303E-2</v>
          </cell>
          <cell r="Q22">
            <v>-0.10110584518167454</v>
          </cell>
          <cell r="R22">
            <v>9.4903339191564129E-2</v>
          </cell>
          <cell r="S22">
            <v>-8.98876404494382E-2</v>
          </cell>
          <cell r="T22">
            <v>-0.14814814814814814</v>
          </cell>
          <cell r="U22">
            <v>3.105590062111796E-2</v>
          </cell>
          <cell r="V22">
            <v>4.0160642570281624E-3</v>
          </cell>
          <cell r="W22">
            <v>-1.6000000000000014E-2</v>
          </cell>
          <cell r="X22">
            <v>-0.10365853658536583</v>
          </cell>
          <cell r="Y22">
            <v>0.13151927437641731</v>
          </cell>
          <cell r="Z22">
            <v>-7.8156312625250468E-2</v>
          </cell>
          <cell r="AA22" t="str">
            <v>n/a</v>
          </cell>
          <cell r="AB22" t="str">
            <v>n/a</v>
          </cell>
          <cell r="AC22" t="str">
            <v>n/a</v>
          </cell>
          <cell r="AD22" t="str">
            <v>n/a</v>
          </cell>
        </row>
        <row r="23">
          <cell r="A23" t="str">
            <v xml:space="preserve">Residential house prices (all dwellings, national) </v>
          </cell>
          <cell r="B23" t="str">
            <v>1990=100</v>
          </cell>
          <cell r="C23" t="str">
            <v>n/a</v>
          </cell>
          <cell r="D23" t="str">
            <v>n/a</v>
          </cell>
          <cell r="E23" t="str">
            <v>n/a</v>
          </cell>
          <cell r="F23" t="str">
            <v>n/a</v>
          </cell>
          <cell r="G23" t="str">
            <v>n/a</v>
          </cell>
          <cell r="H23" t="str">
            <v>n/a</v>
          </cell>
          <cell r="I23" t="str">
            <v>n/a</v>
          </cell>
          <cell r="J23">
            <v>81.300813008130078</v>
          </cell>
          <cell r="K23">
            <v>85.365853658536579</v>
          </cell>
          <cell r="L23">
            <v>91.056910569105682</v>
          </cell>
          <cell r="M23">
            <v>96.747967479674799</v>
          </cell>
          <cell r="N23">
            <v>100</v>
          </cell>
          <cell r="O23">
            <v>101.62601626016261</v>
          </cell>
          <cell r="P23">
            <v>100</v>
          </cell>
          <cell r="Q23">
            <v>99.1869918699187</v>
          </cell>
          <cell r="R23">
            <v>99.1869918699187</v>
          </cell>
          <cell r="S23">
            <v>99.1869918699187</v>
          </cell>
          <cell r="T23">
            <v>100</v>
          </cell>
          <cell r="U23">
            <v>100</v>
          </cell>
          <cell r="V23">
            <v>98.373983739837399</v>
          </cell>
          <cell r="W23">
            <v>97.560975609756099</v>
          </cell>
          <cell r="X23">
            <v>96.747967479674799</v>
          </cell>
          <cell r="Y23">
            <v>95.121951219512198</v>
          </cell>
          <cell r="Z23">
            <v>94.308943089430898</v>
          </cell>
          <cell r="AA23" t="str">
            <v>n/a</v>
          </cell>
          <cell r="AB23" t="str">
            <v>n/a</v>
          </cell>
          <cell r="AC23" t="str">
            <v>n/a</v>
          </cell>
          <cell r="AD23" t="str">
            <v>n/a</v>
          </cell>
        </row>
        <row r="24">
          <cell r="A24" t="str">
            <v>Annual % change in house prices</v>
          </cell>
          <cell r="C24" t="str">
            <v>n/a</v>
          </cell>
          <cell r="D24" t="str">
            <v>n/a</v>
          </cell>
          <cell r="E24" t="str">
            <v>n/a</v>
          </cell>
          <cell r="F24" t="str">
            <v>n/a</v>
          </cell>
          <cell r="G24" t="str">
            <v>n/a</v>
          </cell>
          <cell r="H24" t="str">
            <v>n/a</v>
          </cell>
          <cell r="I24" t="str">
            <v>n/a</v>
          </cell>
          <cell r="J24" t="str">
            <v>n/a</v>
          </cell>
          <cell r="K24">
            <v>5.0000000000000044E-2</v>
          </cell>
          <cell r="L24">
            <v>6.6666666666666652E-2</v>
          </cell>
          <cell r="M24">
            <v>6.2500000000000222E-2</v>
          </cell>
          <cell r="N24">
            <v>3.3613445378151141E-2</v>
          </cell>
          <cell r="O24">
            <v>1.6260162601626105E-2</v>
          </cell>
          <cell r="P24">
            <v>-1.6000000000000125E-2</v>
          </cell>
          <cell r="Q24">
            <v>-8.1300813008130524E-3</v>
          </cell>
          <cell r="R24">
            <v>0</v>
          </cell>
          <cell r="S24">
            <v>0</v>
          </cell>
          <cell r="T24">
            <v>8.1967213114753079E-3</v>
          </cell>
          <cell r="U24">
            <v>0</v>
          </cell>
          <cell r="V24">
            <v>-1.6260162601625994E-2</v>
          </cell>
          <cell r="W24">
            <v>-8.2644628099173278E-3</v>
          </cell>
          <cell r="X24">
            <v>-8.3333333333333037E-3</v>
          </cell>
          <cell r="Y24">
            <v>-1.6806722689075571E-2</v>
          </cell>
          <cell r="Z24">
            <v>-8.5470085470085166E-3</v>
          </cell>
          <cell r="AA24" t="str">
            <v>n/a</v>
          </cell>
          <cell r="AB24" t="str">
            <v>n/a</v>
          </cell>
          <cell r="AC24" t="str">
            <v>n/a</v>
          </cell>
          <cell r="AD24" t="str">
            <v>n/a</v>
          </cell>
        </row>
        <row r="25">
          <cell r="A25" t="str">
            <v>Residential house prices new dwellings (national)</v>
          </cell>
          <cell r="B25" t="str">
            <v>1990=100</v>
          </cell>
          <cell r="C25" t="str">
            <v>n/a</v>
          </cell>
          <cell r="D25" t="str">
            <v>n/a</v>
          </cell>
          <cell r="E25" t="str">
            <v>n/a</v>
          </cell>
          <cell r="F25" t="str">
            <v>n/a</v>
          </cell>
          <cell r="G25" t="str">
            <v>n/a</v>
          </cell>
          <cell r="H25" t="str">
            <v>n/a</v>
          </cell>
          <cell r="I25" t="str">
            <v>n/a</v>
          </cell>
          <cell r="J25">
            <v>89.285714285714292</v>
          </cell>
          <cell r="K25">
            <v>91.964285714285708</v>
          </cell>
          <cell r="L25">
            <v>96.428571428571431</v>
          </cell>
          <cell r="M25">
            <v>99.107142857142861</v>
          </cell>
          <cell r="N25">
            <v>102.67857142857142</v>
          </cell>
          <cell r="O25">
            <v>102.67857142857142</v>
          </cell>
          <cell r="P25">
            <v>100</v>
          </cell>
          <cell r="Q25">
            <v>99.107142857142861</v>
          </cell>
          <cell r="R25">
            <v>98.214285714285708</v>
          </cell>
          <cell r="S25">
            <v>98.214285714285708</v>
          </cell>
          <cell r="T25">
            <v>100</v>
          </cell>
          <cell r="U25">
            <v>100.89285714285714</v>
          </cell>
          <cell r="V25">
            <v>102.67857142857142</v>
          </cell>
          <cell r="W25">
            <v>102.67857142857142</v>
          </cell>
          <cell r="X25">
            <v>100.89285714285714</v>
          </cell>
          <cell r="Y25">
            <v>100.89285714285714</v>
          </cell>
          <cell r="Z25">
            <v>102.67857142857142</v>
          </cell>
          <cell r="AA25" t="str">
            <v>n/a</v>
          </cell>
          <cell r="AB25" t="str">
            <v>n/a</v>
          </cell>
          <cell r="AC25" t="str">
            <v>n/a</v>
          </cell>
          <cell r="AD25" t="str">
            <v>n/a</v>
          </cell>
        </row>
        <row r="26">
          <cell r="A26" t="str">
            <v>Annual % change in new house prices</v>
          </cell>
          <cell r="C26" t="str">
            <v>n/a</v>
          </cell>
          <cell r="D26" t="str">
            <v>n/a</v>
          </cell>
          <cell r="E26" t="str">
            <v>n/a</v>
          </cell>
          <cell r="F26" t="str">
            <v>n/a</v>
          </cell>
          <cell r="G26" t="str">
            <v>n/a</v>
          </cell>
          <cell r="H26" t="str">
            <v>n/a</v>
          </cell>
          <cell r="I26" t="str">
            <v>n/a</v>
          </cell>
          <cell r="J26" t="str">
            <v>n/a</v>
          </cell>
          <cell r="K26">
            <v>2.9999999999999805E-2</v>
          </cell>
          <cell r="L26">
            <v>4.854368932038855E-2</v>
          </cell>
          <cell r="M26">
            <v>2.7777777777777901E-2</v>
          </cell>
          <cell r="N26">
            <v>3.603603603603589E-2</v>
          </cell>
          <cell r="O26">
            <v>0</v>
          </cell>
          <cell r="P26">
            <v>-2.608695652173898E-2</v>
          </cell>
          <cell r="Q26">
            <v>-8.9285714285713969E-3</v>
          </cell>
          <cell r="R26">
            <v>-9.009009009009139E-3</v>
          </cell>
          <cell r="S26">
            <v>0</v>
          </cell>
          <cell r="T26">
            <v>1.8181818181818299E-2</v>
          </cell>
          <cell r="U26">
            <v>8.9285714285713969E-3</v>
          </cell>
          <cell r="V26">
            <v>1.7699115044247815E-2</v>
          </cell>
          <cell r="W26">
            <v>0</v>
          </cell>
          <cell r="X26">
            <v>-1.7391304347825987E-2</v>
          </cell>
          <cell r="Y26">
            <v>0</v>
          </cell>
          <cell r="Z26">
            <v>1.7699115044247815E-2</v>
          </cell>
          <cell r="AA26" t="str">
            <v>n/a</v>
          </cell>
          <cell r="AB26" t="str">
            <v>n/a</v>
          </cell>
          <cell r="AC26" t="str">
            <v>n/a</v>
          </cell>
          <cell r="AD26" t="str">
            <v>n/a</v>
          </cell>
        </row>
        <row r="27">
          <cell r="A27" t="str">
            <v>Building Price for new residential dwellings</v>
          </cell>
          <cell r="B27" t="str">
            <v>1990=100</v>
          </cell>
          <cell r="C27" t="str">
            <v>n/a</v>
          </cell>
          <cell r="D27" t="str">
            <v>n/a</v>
          </cell>
          <cell r="E27" t="str">
            <v>n/a</v>
          </cell>
          <cell r="F27" t="str">
            <v>n/a</v>
          </cell>
          <cell r="G27" t="str">
            <v>n/a</v>
          </cell>
          <cell r="H27" t="str">
            <v>n/a</v>
          </cell>
          <cell r="I27" t="str">
            <v>n/a</v>
          </cell>
          <cell r="J27" t="str">
            <v>n/a</v>
          </cell>
          <cell r="K27">
            <v>86.956521739130437</v>
          </cell>
          <cell r="L27">
            <v>92.173913043478265</v>
          </cell>
          <cell r="M27">
            <v>97.391304347826093</v>
          </cell>
          <cell r="N27">
            <v>99.130434782608702</v>
          </cell>
          <cell r="O27">
            <v>101.7391304347826</v>
          </cell>
          <cell r="P27">
            <v>101.7391304347826</v>
          </cell>
          <cell r="Q27">
            <v>100.8695652173913</v>
          </cell>
          <cell r="R27">
            <v>100</v>
          </cell>
          <cell r="S27">
            <v>100</v>
          </cell>
          <cell r="T27">
            <v>100</v>
          </cell>
          <cell r="U27">
            <v>100</v>
          </cell>
          <cell r="V27">
            <v>100</v>
          </cell>
          <cell r="W27">
            <v>100</v>
          </cell>
          <cell r="X27">
            <v>100.8695652173913</v>
          </cell>
          <cell r="Y27">
            <v>101.7391304347826</v>
          </cell>
          <cell r="Z27">
            <v>104.34782608695652</v>
          </cell>
          <cell r="AA27" t="str">
            <v>n/a</v>
          </cell>
          <cell r="AB27" t="str">
            <v>n/a</v>
          </cell>
          <cell r="AC27" t="str">
            <v>n/a</v>
          </cell>
          <cell r="AD27" t="str">
            <v>n/a</v>
          </cell>
        </row>
        <row r="28">
          <cell r="A28" t="str">
            <v>Annual % change in building prices</v>
          </cell>
          <cell r="C28" t="str">
            <v>n/a</v>
          </cell>
          <cell r="D28" t="str">
            <v>n/a</v>
          </cell>
          <cell r="E28" t="str">
            <v>n/a</v>
          </cell>
          <cell r="F28" t="str">
            <v>n/a</v>
          </cell>
          <cell r="G28" t="str">
            <v>n/a</v>
          </cell>
          <cell r="H28" t="str">
            <v>n/a</v>
          </cell>
          <cell r="I28" t="str">
            <v>n/a</v>
          </cell>
          <cell r="J28" t="str">
            <v>n/a</v>
          </cell>
          <cell r="K28" t="str">
            <v>n/a</v>
          </cell>
          <cell r="L28">
            <v>6.0000000000000053E-2</v>
          </cell>
          <cell r="M28">
            <v>5.6603773584905648E-2</v>
          </cell>
          <cell r="N28">
            <v>1.7857142857142794E-2</v>
          </cell>
          <cell r="O28">
            <v>2.631578947368407E-2</v>
          </cell>
          <cell r="P28">
            <v>0</v>
          </cell>
          <cell r="Q28">
            <v>-8.5470085470085166E-3</v>
          </cell>
          <cell r="R28">
            <v>-8.6206896551723755E-3</v>
          </cell>
          <cell r="S28">
            <v>0</v>
          </cell>
          <cell r="T28">
            <v>0</v>
          </cell>
          <cell r="U28">
            <v>0</v>
          </cell>
          <cell r="V28">
            <v>0</v>
          </cell>
          <cell r="W28">
            <v>0</v>
          </cell>
          <cell r="X28">
            <v>8.6956521739129933E-3</v>
          </cell>
          <cell r="Y28">
            <v>8.6206896551723755E-3</v>
          </cell>
          <cell r="Z28">
            <v>2.5641025641025772E-2</v>
          </cell>
          <cell r="AA28" t="str">
            <v>n/a</v>
          </cell>
          <cell r="AB28" t="str">
            <v>n/a</v>
          </cell>
          <cell r="AC28" t="str">
            <v>n/a</v>
          </cell>
          <cell r="AD28" t="str">
            <v>n/a</v>
          </cell>
        </row>
        <row r="30">
          <cell r="A30" t="str">
            <v>LENDING</v>
          </cell>
        </row>
        <row r="31">
          <cell r="A31" t="str">
            <v>EXCHANGE RATE</v>
          </cell>
          <cell r="C31">
            <v>1</v>
          </cell>
          <cell r="D31">
            <v>1</v>
          </cell>
          <cell r="E31">
            <v>1</v>
          </cell>
          <cell r="F31">
            <v>1</v>
          </cell>
          <cell r="G31">
            <v>1</v>
          </cell>
          <cell r="H31">
            <v>1</v>
          </cell>
          <cell r="I31">
            <v>1</v>
          </cell>
          <cell r="J31">
            <v>1</v>
          </cell>
          <cell r="K31">
            <v>1</v>
          </cell>
          <cell r="L31">
            <v>1</v>
          </cell>
          <cell r="M31">
            <v>1</v>
          </cell>
          <cell r="N31">
            <v>1</v>
          </cell>
          <cell r="O31">
            <v>1</v>
          </cell>
          <cell r="P31">
            <v>1</v>
          </cell>
          <cell r="Q31">
            <v>1</v>
          </cell>
          <cell r="R31">
            <v>1</v>
          </cell>
          <cell r="S31">
            <v>1</v>
          </cell>
          <cell r="T31">
            <v>1</v>
          </cell>
          <cell r="U31">
            <v>1</v>
          </cell>
          <cell r="V31">
            <v>1</v>
          </cell>
          <cell r="W31">
            <v>1</v>
          </cell>
          <cell r="X31">
            <v>1</v>
          </cell>
          <cell r="Y31">
            <v>1</v>
          </cell>
          <cell r="Z31">
            <v>1</v>
          </cell>
          <cell r="AA31">
            <v>1</v>
          </cell>
          <cell r="AB31">
            <v>1</v>
          </cell>
          <cell r="AC31">
            <v>1</v>
          </cell>
          <cell r="AD31">
            <v>1</v>
          </cell>
        </row>
        <row r="32">
          <cell r="A32" t="str">
            <v>Values</v>
          </cell>
        </row>
        <row r="33">
          <cell r="A33" t="str">
            <v>If emf members only - approx market share</v>
          </cell>
          <cell r="C33">
            <v>0</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row>
        <row r="34">
          <cell r="A34" t="str">
            <v>Total national outstanding residential loans</v>
          </cell>
          <cell r="B34" t="str">
            <v>€ millions</v>
          </cell>
          <cell r="C34">
            <v>335338.03127064521</v>
          </cell>
          <cell r="D34">
            <v>363872.0343148206</v>
          </cell>
          <cell r="E34">
            <v>387981.40412343346</v>
          </cell>
          <cell r="F34">
            <v>420434.16972089087</v>
          </cell>
          <cell r="G34">
            <v>445165.36105691292</v>
          </cell>
          <cell r="H34">
            <v>451244.33899153437</v>
          </cell>
          <cell r="I34">
            <v>483899.66998004075</v>
          </cell>
          <cell r="J34">
            <v>502715.05178873136</v>
          </cell>
          <cell r="K34">
            <v>561745.58960074279</v>
          </cell>
          <cell r="L34">
            <v>624124.28047606372</v>
          </cell>
          <cell r="M34">
            <v>696782.0771826125</v>
          </cell>
          <cell r="N34">
            <v>777996.90783784492</v>
          </cell>
          <cell r="O34">
            <v>848337.39535869448</v>
          </cell>
          <cell r="P34">
            <v>895778.90376887261</v>
          </cell>
          <cell r="Q34">
            <v>942845.43177390378</v>
          </cell>
          <cell r="R34">
            <v>1012998.0622037703</v>
          </cell>
          <cell r="S34">
            <v>1118785.8862989114</v>
          </cell>
          <cell r="T34">
            <v>1097914</v>
          </cell>
          <cell r="U34">
            <v>1122809</v>
          </cell>
          <cell r="V34">
            <v>1139830</v>
          </cell>
          <cell r="W34">
            <v>1156341</v>
          </cell>
          <cell r="X34">
            <v>1157026</v>
          </cell>
          <cell r="Y34">
            <v>1162588</v>
          </cell>
          <cell r="Z34">
            <v>1183834</v>
          </cell>
          <cell r="AA34" t="str">
            <v>n/a</v>
          </cell>
          <cell r="AB34" t="str">
            <v>n/a</v>
          </cell>
          <cell r="AC34" t="str">
            <v>n/a</v>
          </cell>
          <cell r="AD34" t="str">
            <v>n/a</v>
          </cell>
        </row>
        <row r="35">
          <cell r="A35" t="str">
            <v>Annual % change</v>
          </cell>
          <cell r="C35" t="e">
            <v>#VALUE!</v>
          </cell>
          <cell r="D35">
            <v>8.509026827662769E-2</v>
          </cell>
          <cell r="E35">
            <v>6.6257825650194224E-2</v>
          </cell>
          <cell r="F35">
            <v>8.3645157351749821E-2</v>
          </cell>
          <cell r="G35">
            <v>5.8822981377655514E-2</v>
          </cell>
          <cell r="H35">
            <v>1.3655550198669264E-2</v>
          </cell>
          <cell r="I35">
            <v>7.236729232212924E-2</v>
          </cell>
          <cell r="J35">
            <v>3.8882815955354255E-2</v>
          </cell>
          <cell r="K35">
            <v>0.11742345410580501</v>
          </cell>
          <cell r="L35">
            <v>0.11104438028548858</v>
          </cell>
          <cell r="M35">
            <v>0.11641559057937556</v>
          </cell>
          <cell r="N35">
            <v>0.11655700299241145</v>
          </cell>
          <cell r="O35">
            <v>9.0412297031276179E-2</v>
          </cell>
          <cell r="P35">
            <v>5.5922924852462641E-2</v>
          </cell>
          <cell r="Q35">
            <v>5.254257251092298E-2</v>
          </cell>
          <cell r="R35">
            <v>7.4405229177256338E-2</v>
          </cell>
          <cell r="S35">
            <v>0.10443043085887105</v>
          </cell>
          <cell r="T35">
            <v>-1.8655836254744207E-2</v>
          </cell>
          <cell r="U35">
            <v>2.2674817881910503E-2</v>
          </cell>
          <cell r="V35">
            <v>1.5159301359358501E-2</v>
          </cell>
          <cell r="W35">
            <v>1.4485493450777653E-2</v>
          </cell>
          <cell r="X35">
            <v>5.9238581006804125E-4</v>
          </cell>
          <cell r="Y35">
            <v>4.807152129684189E-3</v>
          </cell>
          <cell r="Z35">
            <v>1.8274745653662272E-2</v>
          </cell>
          <cell r="AA35" t="str">
            <v>n/a</v>
          </cell>
          <cell r="AB35" t="str">
            <v>n/a</v>
          </cell>
          <cell r="AC35" t="str">
            <v>n/a</v>
          </cell>
          <cell r="AD35" t="str">
            <v>n/a</v>
          </cell>
        </row>
        <row r="36">
          <cell r="A36" t="str">
            <v>Total national outstanding residential and commercial loans</v>
          </cell>
          <cell r="B36" t="str">
            <v>€ millions</v>
          </cell>
          <cell r="C36">
            <v>384069.14776480949</v>
          </cell>
          <cell r="D36">
            <v>416279.43344801391</v>
          </cell>
          <cell r="E36">
            <v>444882.54053811252</v>
          </cell>
          <cell r="F36">
            <v>483004.88675876323</v>
          </cell>
          <cell r="G36">
            <v>511904.34588465979</v>
          </cell>
          <cell r="H36">
            <v>522541.52208334737</v>
          </cell>
          <cell r="I36">
            <v>561992.86603561055</v>
          </cell>
          <cell r="J36">
            <v>584781.70376355934</v>
          </cell>
          <cell r="K36">
            <v>650934.15474102565</v>
          </cell>
          <cell r="L36">
            <v>734837.2493188848</v>
          </cell>
          <cell r="M36">
            <v>832242.78059945954</v>
          </cell>
          <cell r="N36">
            <v>935972.32776918844</v>
          </cell>
          <cell r="O36">
            <v>1018227.7206739431</v>
          </cell>
          <cell r="P36">
            <v>1075668.8284325313</v>
          </cell>
          <cell r="Q36">
            <v>1128816.6384130758</v>
          </cell>
          <cell r="R36">
            <v>1212056.2625586069</v>
          </cell>
          <cell r="S36">
            <v>1326582.5761952726</v>
          </cell>
          <cell r="T36">
            <v>1315559</v>
          </cell>
          <cell r="U36">
            <v>1346453</v>
          </cell>
          <cell r="V36">
            <v>1372531</v>
          </cell>
          <cell r="W36">
            <v>1413773</v>
          </cell>
          <cell r="X36">
            <v>1415071</v>
          </cell>
          <cell r="Y36">
            <v>1421157</v>
          </cell>
          <cell r="Z36">
            <v>1440166</v>
          </cell>
          <cell r="AA36" t="str">
            <v>n/a</v>
          </cell>
          <cell r="AB36" t="str">
            <v>n/a</v>
          </cell>
          <cell r="AC36" t="str">
            <v>n/a</v>
          </cell>
          <cell r="AD36" t="str">
            <v>n/a</v>
          </cell>
        </row>
        <row r="37">
          <cell r="A37" t="str">
            <v>Annual % change</v>
          </cell>
          <cell r="C37" t="e">
            <v>#VALUE!</v>
          </cell>
          <cell r="D37">
            <v>8.3865850383090024E-2</v>
          </cell>
          <cell r="E37">
            <v>6.8711314544610103E-2</v>
          </cell>
          <cell r="F37">
            <v>8.5690812173791819E-2</v>
          </cell>
          <cell r="G37">
            <v>5.9832643350315351E-2</v>
          </cell>
          <cell r="H37">
            <v>2.077961690343666E-2</v>
          </cell>
          <cell r="I37">
            <v>7.5498964742500396E-2</v>
          </cell>
          <cell r="J37">
            <v>4.0550048061472665E-2</v>
          </cell>
          <cell r="K37">
            <v>0.11312332542506032</v>
          </cell>
          <cell r="L37">
            <v>0.12889643901269854</v>
          </cell>
          <cell r="M37">
            <v>0.1325538836944633</v>
          </cell>
          <cell r="N37">
            <v>0.12463856651903082</v>
          </cell>
          <cell r="O37">
            <v>8.7882291457059836E-2</v>
          </cell>
          <cell r="P37">
            <v>5.6412830442849504E-2</v>
          </cell>
          <cell r="Q37">
            <v>4.9409082587241748E-2</v>
          </cell>
          <cell r="R37">
            <v>7.3740607033000449E-2</v>
          </cell>
          <cell r="S37">
            <v>9.4489271805670905E-2</v>
          </cell>
          <cell r="T37">
            <v>-8.3097549998650821E-3</v>
          </cell>
          <cell r="U37">
            <v>2.3483553379209932E-2</v>
          </cell>
          <cell r="V37">
            <v>1.9367924465243158E-2</v>
          </cell>
          <cell r="W37">
            <v>3.0048137346260217E-2</v>
          </cell>
          <cell r="X37">
            <v>9.1811061606072997E-4</v>
          </cell>
          <cell r="Y37">
            <v>4.3008442685914527E-3</v>
          </cell>
          <cell r="Z37">
            <v>1.3375721331281509E-2</v>
          </cell>
          <cell r="AA37" t="str">
            <v>n/a</v>
          </cell>
          <cell r="AB37" t="str">
            <v>n/a</v>
          </cell>
          <cell r="AC37" t="str">
            <v>n/a</v>
          </cell>
          <cell r="AD37" t="str">
            <v>n/a</v>
          </cell>
        </row>
        <row r="38">
          <cell r="A38" t="str">
            <v>Total national gross residential lending</v>
          </cell>
          <cell r="B38" t="str">
            <v>€ millions</v>
          </cell>
          <cell r="C38" t="str">
            <v>n/a</v>
          </cell>
          <cell r="D38" t="str">
            <v>n/a</v>
          </cell>
          <cell r="E38" t="str">
            <v>n/a</v>
          </cell>
          <cell r="F38" t="str">
            <v>n/a</v>
          </cell>
          <cell r="G38" t="str">
            <v>n/a</v>
          </cell>
          <cell r="H38" t="str">
            <v>n/a</v>
          </cell>
          <cell r="I38" t="str">
            <v>n/a</v>
          </cell>
          <cell r="J38" t="str">
            <v>n/a</v>
          </cell>
          <cell r="K38" t="str">
            <v>n/a</v>
          </cell>
          <cell r="L38" t="str">
            <v>n/a</v>
          </cell>
          <cell r="M38" t="str">
            <v>n/a</v>
          </cell>
          <cell r="N38" t="str">
            <v>n/a</v>
          </cell>
          <cell r="O38" t="str">
            <v>n/a</v>
          </cell>
          <cell r="P38" t="str">
            <v>n/a</v>
          </cell>
          <cell r="Q38" t="str">
            <v>n/a</v>
          </cell>
          <cell r="R38" t="str">
            <v>n/a</v>
          </cell>
          <cell r="S38" t="str">
            <v>n/a</v>
          </cell>
          <cell r="T38" t="str">
            <v>n/a</v>
          </cell>
          <cell r="U38">
            <v>110900</v>
          </cell>
          <cell r="V38">
            <v>105900</v>
          </cell>
          <cell r="W38">
            <v>113100</v>
          </cell>
          <cell r="X38">
            <v>99900</v>
          </cell>
          <cell r="Y38">
            <v>103100</v>
          </cell>
          <cell r="Z38">
            <v>107000</v>
          </cell>
          <cell r="AA38" t="str">
            <v>n/a</v>
          </cell>
          <cell r="AB38" t="str">
            <v>n/a</v>
          </cell>
          <cell r="AC38" t="str">
            <v>n/a</v>
          </cell>
          <cell r="AD38" t="str">
            <v>n/a</v>
          </cell>
        </row>
        <row r="39">
          <cell r="A39" t="str">
            <v>Annual % change in gross residential lending</v>
          </cell>
          <cell r="C39" t="str">
            <v>n/a</v>
          </cell>
          <cell r="D39" t="str">
            <v>n/a</v>
          </cell>
          <cell r="E39" t="str">
            <v>n/a</v>
          </cell>
          <cell r="F39" t="str">
            <v>n/a</v>
          </cell>
          <cell r="G39" t="str">
            <v>n/a</v>
          </cell>
          <cell r="H39" t="str">
            <v>n/a</v>
          </cell>
          <cell r="I39" t="str">
            <v>n/a</v>
          </cell>
          <cell r="J39" t="str">
            <v>n/a</v>
          </cell>
          <cell r="K39" t="str">
            <v>n/a</v>
          </cell>
          <cell r="L39" t="str">
            <v>n/a</v>
          </cell>
          <cell r="M39" t="str">
            <v>n/a</v>
          </cell>
          <cell r="N39" t="str">
            <v>n/a</v>
          </cell>
          <cell r="O39" t="str">
            <v>n/a</v>
          </cell>
          <cell r="P39" t="str">
            <v>n/a</v>
          </cell>
          <cell r="Q39" t="str">
            <v>n/a</v>
          </cell>
          <cell r="R39" t="str">
            <v>n/a</v>
          </cell>
          <cell r="S39" t="str">
            <v>n/a</v>
          </cell>
          <cell r="T39" t="str">
            <v>n/a</v>
          </cell>
          <cell r="U39" t="str">
            <v>n/a</v>
          </cell>
          <cell r="V39">
            <v>-4.5085662759242529E-2</v>
          </cell>
          <cell r="W39">
            <v>6.7988668555240883E-2</v>
          </cell>
          <cell r="X39">
            <v>-0.11671087533156499</v>
          </cell>
          <cell r="Y39">
            <v>3.2032032032031976E-2</v>
          </cell>
          <cell r="Z39">
            <v>3.7827352085354038E-2</v>
          </cell>
          <cell r="AA39" t="str">
            <v>n/a</v>
          </cell>
          <cell r="AB39" t="str">
            <v>n/a</v>
          </cell>
          <cell r="AC39" t="str">
            <v>n/a</v>
          </cell>
          <cell r="AD39" t="str">
            <v>n/a</v>
          </cell>
        </row>
        <row r="40">
          <cell r="A40" t="str">
            <v>Gross residential and commercial lending</v>
          </cell>
          <cell r="B40" t="str">
            <v>€ millions</v>
          </cell>
          <cell r="C40" t="str">
            <v>n/a</v>
          </cell>
          <cell r="D40" t="str">
            <v>n/a</v>
          </cell>
          <cell r="E40" t="str">
            <v>n/a</v>
          </cell>
          <cell r="F40" t="str">
            <v>n/a</v>
          </cell>
          <cell r="G40" t="str">
            <v>n/a</v>
          </cell>
          <cell r="H40" t="str">
            <v>n/a</v>
          </cell>
          <cell r="I40" t="str">
            <v>n/a</v>
          </cell>
          <cell r="J40" t="str">
            <v>n/a</v>
          </cell>
          <cell r="K40" t="str">
            <v>n/a</v>
          </cell>
          <cell r="L40" t="str">
            <v>n/a</v>
          </cell>
          <cell r="M40" t="str">
            <v>n/a</v>
          </cell>
          <cell r="N40" t="str">
            <v>n/a</v>
          </cell>
          <cell r="O40" t="str">
            <v>n/a</v>
          </cell>
          <cell r="P40" t="str">
            <v>n/a</v>
          </cell>
          <cell r="Q40" t="str">
            <v>n/a</v>
          </cell>
          <cell r="R40" t="str">
            <v>n/a</v>
          </cell>
          <cell r="S40" t="str">
            <v>n/a</v>
          </cell>
          <cell r="T40">
            <v>140000</v>
          </cell>
          <cell r="U40">
            <v>133000</v>
          </cell>
          <cell r="V40">
            <v>128000</v>
          </cell>
          <cell r="W40">
            <v>138000</v>
          </cell>
          <cell r="X40">
            <v>124900</v>
          </cell>
          <cell r="Y40">
            <v>130000</v>
          </cell>
          <cell r="Z40">
            <v>142000</v>
          </cell>
          <cell r="AA40" t="str">
            <v>n/a</v>
          </cell>
          <cell r="AB40" t="str">
            <v>n/a</v>
          </cell>
          <cell r="AC40" t="str">
            <v>n/a</v>
          </cell>
          <cell r="AD40" t="str">
            <v>n/a</v>
          </cell>
        </row>
        <row r="41">
          <cell r="A41" t="str">
            <v xml:space="preserve">Annual % change in gross residential and commercial </v>
          </cell>
          <cell r="C41" t="str">
            <v>n/a</v>
          </cell>
          <cell r="D41" t="str">
            <v>n/a</v>
          </cell>
          <cell r="E41" t="str">
            <v>n/a</v>
          </cell>
          <cell r="F41" t="str">
            <v>n/a</v>
          </cell>
          <cell r="G41" t="str">
            <v>n/a</v>
          </cell>
          <cell r="H41" t="str">
            <v>n/a</v>
          </cell>
          <cell r="I41" t="str">
            <v>n/a</v>
          </cell>
          <cell r="J41" t="str">
            <v>n/a</v>
          </cell>
          <cell r="K41" t="str">
            <v>n/a</v>
          </cell>
          <cell r="L41" t="str">
            <v>n/a</v>
          </cell>
          <cell r="M41" t="str">
            <v>n/a</v>
          </cell>
          <cell r="N41" t="str">
            <v>n/a</v>
          </cell>
          <cell r="O41" t="str">
            <v>n/a</v>
          </cell>
          <cell r="P41" t="str">
            <v>n/a</v>
          </cell>
          <cell r="Q41" t="str">
            <v>n/a</v>
          </cell>
          <cell r="R41" t="str">
            <v>n/a</v>
          </cell>
          <cell r="S41" t="str">
            <v>n/a</v>
          </cell>
          <cell r="T41" t="str">
            <v>n/a</v>
          </cell>
          <cell r="U41">
            <v>-5.0000000000000044E-2</v>
          </cell>
          <cell r="V41">
            <v>-3.7593984962406068E-2</v>
          </cell>
          <cell r="W41">
            <v>7.8125E-2</v>
          </cell>
          <cell r="X41">
            <v>-9.4927536231884102E-2</v>
          </cell>
          <cell r="Y41">
            <v>4.083266613290637E-2</v>
          </cell>
          <cell r="Z41">
            <v>9.2307692307692202E-2</v>
          </cell>
          <cell r="AA41" t="str">
            <v>n/a</v>
          </cell>
          <cell r="AB41" t="str">
            <v>n/a</v>
          </cell>
          <cell r="AC41" t="str">
            <v>n/a</v>
          </cell>
          <cell r="AD41" t="str">
            <v>n/a</v>
          </cell>
        </row>
        <row r="42">
          <cell r="A42" t="str">
            <v>Total national net residential lending</v>
          </cell>
          <cell r="B42" t="str">
            <v>€ millions</v>
          </cell>
          <cell r="C42">
            <v>18316.67033693019</v>
          </cell>
          <cell r="D42">
            <v>23679.460256467537</v>
          </cell>
          <cell r="E42">
            <v>22180.748326820281</v>
          </cell>
          <cell r="F42">
            <v>14568.649563010995</v>
          </cell>
          <cell r="G42">
            <v>10883.640564178728</v>
          </cell>
          <cell r="H42">
            <v>9821.8797676399681</v>
          </cell>
          <cell r="I42">
            <v>20686.02652016679</v>
          </cell>
          <cell r="J42">
            <v>23040.720879551409</v>
          </cell>
          <cell r="K42">
            <v>57444.989756967472</v>
          </cell>
          <cell r="L42">
            <v>38544.461970215292</v>
          </cell>
          <cell r="M42">
            <v>67088.627215938744</v>
          </cell>
          <cell r="N42">
            <v>71223.500432378612</v>
          </cell>
          <cell r="O42">
            <v>61828.441241920103</v>
          </cell>
          <cell r="P42">
            <v>72962.167384400338</v>
          </cell>
          <cell r="Q42">
            <v>60760.569794803021</v>
          </cell>
          <cell r="R42">
            <v>60356.983991451198</v>
          </cell>
          <cell r="S42">
            <v>68941.574676735705</v>
          </cell>
          <cell r="T42">
            <v>40172</v>
          </cell>
          <cell r="U42">
            <v>27004</v>
          </cell>
          <cell r="V42">
            <v>19311</v>
          </cell>
          <cell r="W42">
            <v>20600</v>
          </cell>
          <cell r="X42">
            <v>7858</v>
          </cell>
          <cell r="Y42">
            <v>5738</v>
          </cell>
          <cell r="Z42">
            <v>3421</v>
          </cell>
          <cell r="AA42" t="str">
            <v>n/a</v>
          </cell>
          <cell r="AB42" t="str">
            <v>n/a</v>
          </cell>
          <cell r="AC42" t="str">
            <v>n/a</v>
          </cell>
          <cell r="AD42" t="str">
            <v>n/a</v>
          </cell>
        </row>
        <row r="43">
          <cell r="A43" t="str">
            <v>Annual % change in net residential lending</v>
          </cell>
          <cell r="C43" t="e">
            <v>#VALUE!</v>
          </cell>
          <cell r="D43">
            <v>0.29278192056144903</v>
          </cell>
          <cell r="E43">
            <v>-6.3291642352275135E-2</v>
          </cell>
          <cell r="F43">
            <v>-0.34318493910347336</v>
          </cell>
          <cell r="G43">
            <v>-0.25294101439493089</v>
          </cell>
          <cell r="H43">
            <v>-9.7555665338060482E-2</v>
          </cell>
          <cell r="I43">
            <v>1.1061168543643549</v>
          </cell>
          <cell r="J43">
            <v>0.11383019146229123</v>
          </cell>
          <cell r="K43">
            <v>1.4931941173745904</v>
          </cell>
          <cell r="L43">
            <v>-0.32901960408931474</v>
          </cell>
          <cell r="M43">
            <v>0.74055165869951867</v>
          </cell>
          <cell r="N43">
            <v>6.1632997842256065E-2</v>
          </cell>
          <cell r="O43">
            <v>-0.13190954015772383</v>
          </cell>
          <cell r="P43">
            <v>0.18007450808789738</v>
          </cell>
          <cell r="Q43">
            <v>-0.16723184119947176</v>
          </cell>
          <cell r="R43">
            <v>-6.6422320382245603E-3</v>
          </cell>
          <cell r="S43">
            <v>0.14223027920845754</v>
          </cell>
          <cell r="T43">
            <v>-0.4173037069668788</v>
          </cell>
          <cell r="U43">
            <v>-0.32779050084636063</v>
          </cell>
          <cell r="V43">
            <v>-0.28488372093023251</v>
          </cell>
          <cell r="W43">
            <v>6.6749520998394596E-2</v>
          </cell>
          <cell r="X43">
            <v>-0.61854368932038839</v>
          </cell>
          <cell r="Y43">
            <v>-0.26978875031814709</v>
          </cell>
          <cell r="Z43">
            <v>-0.40379923318229349</v>
          </cell>
          <cell r="AA43" t="str">
            <v>n/a</v>
          </cell>
          <cell r="AB43" t="str">
            <v>n/a</v>
          </cell>
          <cell r="AC43" t="str">
            <v>n/a</v>
          </cell>
          <cell r="AD43" t="str">
            <v>n/a</v>
          </cell>
        </row>
        <row r="44">
          <cell r="A44" t="str">
            <v>Total national net residential and commercial lending</v>
          </cell>
          <cell r="B44" t="str">
            <v>€ millions</v>
          </cell>
          <cell r="C44">
            <v>20999.339352565512</v>
          </cell>
          <cell r="D44">
            <v>26650.283722800588</v>
          </cell>
          <cell r="E44">
            <v>26396.712033418673</v>
          </cell>
          <cell r="F44">
            <v>17615.355699652289</v>
          </cell>
          <cell r="G44">
            <v>12991.059728006057</v>
          </cell>
          <cell r="H44">
            <v>14941.212141629891</v>
          </cell>
          <cell r="I44">
            <v>25590.874058850266</v>
          </cell>
          <cell r="J44">
            <v>27696.074830431695</v>
          </cell>
          <cell r="K44">
            <v>64308.067186433014</v>
          </cell>
          <cell r="L44">
            <v>56284.695905115019</v>
          </cell>
          <cell r="M44">
            <v>90848.450715868981</v>
          </cell>
          <cell r="N44">
            <v>91795.812478708627</v>
          </cell>
          <cell r="O44">
            <v>72014.941188937169</v>
          </cell>
          <cell r="P44">
            <v>88072.602444063028</v>
          </cell>
          <cell r="Q44">
            <v>69591.883207246414</v>
          </cell>
          <cell r="R44">
            <v>71511.838963509101</v>
          </cell>
          <cell r="S44">
            <v>77683.131969547452</v>
          </cell>
          <cell r="T44">
            <v>46295</v>
          </cell>
          <cell r="U44">
            <v>29826</v>
          </cell>
          <cell r="V44">
            <v>22289</v>
          </cell>
          <cell r="W44">
            <v>13760</v>
          </cell>
          <cell r="X44">
            <v>5417</v>
          </cell>
          <cell r="Y44">
            <v>1065</v>
          </cell>
          <cell r="Z44" t="str">
            <v>n/a</v>
          </cell>
          <cell r="AA44" t="str">
            <v>n/a</v>
          </cell>
          <cell r="AB44" t="str">
            <v>n/a</v>
          </cell>
          <cell r="AC44" t="str">
            <v>n/a</v>
          </cell>
          <cell r="AD44" t="str">
            <v>n/a</v>
          </cell>
        </row>
        <row r="45">
          <cell r="A45" t="str">
            <v>Annual % changein net residential and commercial lending</v>
          </cell>
          <cell r="C45" t="e">
            <v>#VALUE!</v>
          </cell>
          <cell r="D45">
            <v>0.26910105481697899</v>
          </cell>
          <cell r="E45">
            <v>-9.5147838581910449E-3</v>
          </cell>
          <cell r="F45">
            <v>-0.33266856579141535</v>
          </cell>
          <cell r="G45">
            <v>-0.26251504939735681</v>
          </cell>
          <cell r="H45">
            <v>0.15011496016908499</v>
          </cell>
          <cell r="I45">
            <v>0.71277094631082827</v>
          </cell>
          <cell r="J45">
            <v>8.2263730685407044E-2</v>
          </cell>
          <cell r="K45">
            <v>1.3219198958753915</v>
          </cell>
          <cell r="L45">
            <v>-0.12476461558170848</v>
          </cell>
          <cell r="M45">
            <v>0.61408797284827998</v>
          </cell>
          <cell r="N45">
            <v>1.0427935263338073E-2</v>
          </cell>
          <cell r="O45">
            <v>-0.21548773038377422</v>
          </cell>
          <cell r="P45">
            <v>0.22297680161950351</v>
          </cell>
          <cell r="Q45">
            <v>-0.20983505339874742</v>
          </cell>
          <cell r="R45">
            <v>2.7588788631355277E-2</v>
          </cell>
          <cell r="S45">
            <v>8.6297501161834544E-2</v>
          </cell>
          <cell r="T45">
            <v>-0.40405337907657879</v>
          </cell>
          <cell r="U45">
            <v>-0.3557403607301004</v>
          </cell>
          <cell r="V45">
            <v>-0.25269898746060482</v>
          </cell>
          <cell r="W45">
            <v>-0.38265512136031221</v>
          </cell>
          <cell r="X45">
            <v>-0.60632267441860466</v>
          </cell>
          <cell r="Y45">
            <v>-0.80339671404836621</v>
          </cell>
          <cell r="Z45" t="str">
            <v>n/a</v>
          </cell>
          <cell r="AA45" t="str">
            <v>n/a</v>
          </cell>
          <cell r="AB45" t="str">
            <v>n/a</v>
          </cell>
          <cell r="AC45" t="str">
            <v>n/a</v>
          </cell>
          <cell r="AD45" t="str">
            <v>n/a</v>
          </cell>
        </row>
        <row r="47">
          <cell r="A47" t="str">
            <v>Volumes</v>
          </cell>
        </row>
        <row r="48">
          <cell r="A48" t="str">
            <v xml:space="preserve">Total number of new loans </v>
          </cell>
          <cell r="B48" t="str">
            <v>000s</v>
          </cell>
          <cell r="C48" t="str">
            <v>n/a</v>
          </cell>
          <cell r="D48" t="str">
            <v>n/a</v>
          </cell>
          <cell r="E48" t="str">
            <v>n/a</v>
          </cell>
          <cell r="F48" t="str">
            <v>n/a</v>
          </cell>
          <cell r="G48" t="str">
            <v>n/a</v>
          </cell>
          <cell r="H48" t="str">
            <v>n/a</v>
          </cell>
          <cell r="I48" t="str">
            <v>n/a</v>
          </cell>
          <cell r="J48" t="str">
            <v>n/a</v>
          </cell>
          <cell r="K48" t="str">
            <v>n/a</v>
          </cell>
          <cell r="L48" t="str">
            <v>n/a</v>
          </cell>
          <cell r="M48" t="str">
            <v>n/a</v>
          </cell>
          <cell r="N48" t="str">
            <v>n/a</v>
          </cell>
          <cell r="O48" t="str">
            <v>n/a</v>
          </cell>
          <cell r="P48" t="str">
            <v>n/a</v>
          </cell>
          <cell r="Q48" t="str">
            <v>n/a</v>
          </cell>
          <cell r="R48" t="str">
            <v>n/a</v>
          </cell>
          <cell r="S48" t="str">
            <v>n/a</v>
          </cell>
          <cell r="T48" t="str">
            <v>n/a</v>
          </cell>
          <cell r="U48" t="str">
            <v>n/a</v>
          </cell>
          <cell r="V48" t="str">
            <v>n/a</v>
          </cell>
          <cell r="W48" t="str">
            <v>n/a</v>
          </cell>
          <cell r="X48" t="str">
            <v>n/a</v>
          </cell>
          <cell r="Y48" t="str">
            <v>n/a</v>
          </cell>
          <cell r="Z48" t="str">
            <v>n/a</v>
          </cell>
          <cell r="AA48" t="str">
            <v>n/a</v>
          </cell>
          <cell r="AB48" t="str">
            <v>n/a</v>
          </cell>
          <cell r="AC48" t="str">
            <v>n/a</v>
          </cell>
          <cell r="AD48" t="str">
            <v>n/a</v>
          </cell>
        </row>
        <row r="49">
          <cell r="A49" t="str">
            <v>Residential</v>
          </cell>
          <cell r="B49" t="str">
            <v>%</v>
          </cell>
          <cell r="C49" t="str">
            <v>n/a</v>
          </cell>
          <cell r="D49" t="str">
            <v>n/a</v>
          </cell>
          <cell r="E49" t="str">
            <v>n/a</v>
          </cell>
          <cell r="F49" t="str">
            <v>n/a</v>
          </cell>
          <cell r="G49" t="str">
            <v>n/a</v>
          </cell>
          <cell r="H49" t="str">
            <v>n/a</v>
          </cell>
          <cell r="I49" t="str">
            <v>n/a</v>
          </cell>
          <cell r="J49" t="str">
            <v>n/a</v>
          </cell>
          <cell r="K49" t="str">
            <v>n/a</v>
          </cell>
          <cell r="L49" t="str">
            <v>n/a</v>
          </cell>
          <cell r="M49" t="str">
            <v>n/a</v>
          </cell>
          <cell r="N49" t="str">
            <v>n/a</v>
          </cell>
          <cell r="O49" t="str">
            <v>n/a</v>
          </cell>
          <cell r="P49" t="str">
            <v>n/a</v>
          </cell>
          <cell r="Q49" t="str">
            <v>n/a</v>
          </cell>
          <cell r="R49" t="str">
            <v>n/a</v>
          </cell>
          <cell r="S49" t="str">
            <v>n/a</v>
          </cell>
          <cell r="T49" t="str">
            <v>n/a</v>
          </cell>
          <cell r="U49" t="str">
            <v>n/a</v>
          </cell>
          <cell r="V49" t="str">
            <v>n/a</v>
          </cell>
          <cell r="W49" t="str">
            <v>n/a</v>
          </cell>
          <cell r="X49" t="str">
            <v>n/a</v>
          </cell>
          <cell r="Y49" t="str">
            <v>n/a</v>
          </cell>
          <cell r="Z49" t="str">
            <v>n/a</v>
          </cell>
          <cell r="AA49" t="str">
            <v>n/a</v>
          </cell>
          <cell r="AB49" t="str">
            <v>n/a</v>
          </cell>
          <cell r="AC49" t="str">
            <v>n/a</v>
          </cell>
          <cell r="AD49" t="str">
            <v>n/a</v>
          </cell>
        </row>
        <row r="50">
          <cell r="A50" t="str">
            <v xml:space="preserve">Commercial </v>
          </cell>
          <cell r="B50" t="str">
            <v>%</v>
          </cell>
          <cell r="C50" t="str">
            <v>n/a</v>
          </cell>
          <cell r="D50" t="str">
            <v>n/a</v>
          </cell>
          <cell r="E50" t="str">
            <v>n/a</v>
          </cell>
          <cell r="F50" t="str">
            <v>n/a</v>
          </cell>
          <cell r="G50" t="str">
            <v>n/a</v>
          </cell>
          <cell r="H50" t="str">
            <v>n/a</v>
          </cell>
          <cell r="I50" t="str">
            <v>n/a</v>
          </cell>
          <cell r="J50" t="str">
            <v>n/a</v>
          </cell>
          <cell r="K50" t="str">
            <v>n/a</v>
          </cell>
          <cell r="L50" t="str">
            <v>n/a</v>
          </cell>
          <cell r="M50" t="str">
            <v>n/a</v>
          </cell>
          <cell r="N50" t="str">
            <v>n/a</v>
          </cell>
          <cell r="O50" t="str">
            <v>n/a</v>
          </cell>
          <cell r="P50" t="str">
            <v>n/a</v>
          </cell>
          <cell r="Q50" t="str">
            <v>n/a</v>
          </cell>
          <cell r="R50" t="str">
            <v>n/a</v>
          </cell>
          <cell r="S50" t="str">
            <v>n/a</v>
          </cell>
          <cell r="T50" t="str">
            <v>n/a</v>
          </cell>
          <cell r="U50" t="str">
            <v>n/a</v>
          </cell>
          <cell r="V50" t="str">
            <v>n/a</v>
          </cell>
          <cell r="W50" t="str">
            <v>n/a</v>
          </cell>
          <cell r="X50" t="str">
            <v>n/a</v>
          </cell>
          <cell r="Y50" t="str">
            <v>n/a</v>
          </cell>
          <cell r="Z50" t="str">
            <v>n/a</v>
          </cell>
          <cell r="AA50" t="str">
            <v>n/a</v>
          </cell>
          <cell r="AB50" t="str">
            <v>n/a</v>
          </cell>
          <cell r="AC50" t="str">
            <v>n/a</v>
          </cell>
          <cell r="AD50" t="str">
            <v>n/a</v>
          </cell>
        </row>
        <row r="51">
          <cell r="A51">
            <v>0</v>
          </cell>
          <cell r="C51">
            <v>0</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row>
        <row r="52">
          <cell r="A52" t="str">
            <v>INTEREST RATES</v>
          </cell>
        </row>
        <row r="53">
          <cell r="A53" t="str">
            <v>Representative interest rate on NEW mortgage loans %</v>
          </cell>
          <cell r="B53" t="str">
            <v>% end of period</v>
          </cell>
          <cell r="C53" t="str">
            <v>n/a</v>
          </cell>
          <cell r="D53" t="str">
            <v>n/a</v>
          </cell>
          <cell r="E53" t="str">
            <v>n/a</v>
          </cell>
          <cell r="F53" t="str">
            <v>n/a</v>
          </cell>
          <cell r="G53">
            <v>7.4999999999999997E-2</v>
          </cell>
          <cell r="H53">
            <v>7.4999999999999997E-2</v>
          </cell>
          <cell r="I53">
            <v>8.6999999999999994E-2</v>
          </cell>
          <cell r="J53">
            <v>9.9000000000000005E-2</v>
          </cell>
          <cell r="K53">
            <v>9.5000000000000001E-2</v>
          </cell>
          <cell r="L53">
            <v>8.5999999999999993E-2</v>
          </cell>
          <cell r="M53">
            <v>7.2999999999999995E-2</v>
          </cell>
          <cell r="N53">
            <v>8.8000000000000009E-2</v>
          </cell>
          <cell r="O53">
            <v>7.46E-2</v>
          </cell>
          <cell r="P53">
            <v>7.0900000000000005E-2</v>
          </cell>
          <cell r="Q53">
            <v>6.6600000000000006E-2</v>
          </cell>
          <cell r="R53">
            <v>5.2900000000000003E-2</v>
          </cell>
          <cell r="S53">
            <v>6.4000000000000001E-2</v>
          </cell>
          <cell r="T53">
            <v>6.4399999999999999E-2</v>
          </cell>
          <cell r="U53">
            <v>5.8700000000000002E-2</v>
          </cell>
          <cell r="V53">
            <v>5.5199999999999999E-2</v>
          </cell>
          <cell r="W53">
            <v>5.1400000000000001E-2</v>
          </cell>
          <cell r="X53">
            <v>4.6300000000000001E-2</v>
          </cell>
          <cell r="Y53">
            <v>4.19E-2</v>
          </cell>
          <cell r="Z53">
            <v>4.6399999999999997E-2</v>
          </cell>
          <cell r="AA53" t="str">
            <v>n/a</v>
          </cell>
          <cell r="AB53" t="str">
            <v>n/a</v>
          </cell>
          <cell r="AC53" t="str">
            <v>n/a</v>
          </cell>
          <cell r="AD53" t="str">
            <v>n/a</v>
          </cell>
        </row>
        <row r="54">
          <cell r="A54" t="str">
            <v>RISKS</v>
          </cell>
        </row>
        <row r="55">
          <cell r="A55" t="str">
            <v>Loan to value ratios</v>
          </cell>
          <cell r="B55" t="str">
            <v>% average</v>
          </cell>
          <cell r="C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row>
        <row r="56">
          <cell r="A56" t="str">
            <v>Average LTV</v>
          </cell>
          <cell r="C56">
            <v>0</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row>
        <row r="57">
          <cell r="A57" t="str">
            <v>First time buyer LTV</v>
          </cell>
          <cell r="C57">
            <v>0</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row>
        <row r="58">
          <cell r="A58" t="str">
            <v xml:space="preserve">Some indicator of bad debt eg possessions/ arrears </v>
          </cell>
          <cell r="C58">
            <v>0</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row>
        <row r="59">
          <cell r="A59">
            <v>0</v>
          </cell>
        </row>
        <row r="60">
          <cell r="A60" t="str">
            <v>FUNDING</v>
          </cell>
        </row>
        <row r="61">
          <cell r="A61" t="str">
            <v>Total Mortgage Bonds Outstanding</v>
          </cell>
          <cell r="B61" t="str">
            <v>€ millions</v>
          </cell>
          <cell r="C61">
            <v>72407.839682889229</v>
          </cell>
          <cell r="D61">
            <v>78878.066216880383</v>
          </cell>
          <cell r="E61">
            <v>85667.250595157879</v>
          </cell>
          <cell r="F61">
            <v>97392.632271403054</v>
          </cell>
          <cell r="G61">
            <v>105816.03036392051</v>
          </cell>
          <cell r="H61">
            <v>107134.43481357775</v>
          </cell>
          <cell r="I61">
            <v>115782.16706519377</v>
          </cell>
          <cell r="J61">
            <v>113726.584882098</v>
          </cell>
          <cell r="K61">
            <v>117253.98299214455</v>
          </cell>
          <cell r="L61">
            <v>130207.71452567753</v>
          </cell>
          <cell r="M61">
            <v>147765.07303362078</v>
          </cell>
          <cell r="N61">
            <v>164465</v>
          </cell>
          <cell r="O61">
            <v>181156</v>
          </cell>
          <cell r="P61">
            <v>194923</v>
          </cell>
          <cell r="Q61">
            <v>209758</v>
          </cell>
          <cell r="R61">
            <v>226607.11820557</v>
          </cell>
          <cell r="S61">
            <v>235800</v>
          </cell>
          <cell r="T61">
            <v>247484</v>
          </cell>
          <cell r="U61">
            <v>255873</v>
          </cell>
          <cell r="V61">
            <v>261165</v>
          </cell>
          <cell r="W61">
            <v>259199</v>
          </cell>
          <cell r="X61">
            <v>249848</v>
          </cell>
          <cell r="Y61">
            <v>241217</v>
          </cell>
          <cell r="Z61">
            <v>227975</v>
          </cell>
          <cell r="AA61" t="str">
            <v>n/a</v>
          </cell>
          <cell r="AB61" t="str">
            <v>n/a</v>
          </cell>
          <cell r="AC61" t="str">
            <v>n/a</v>
          </cell>
          <cell r="AD61" t="str">
            <v>n/a</v>
          </cell>
        </row>
        <row r="62">
          <cell r="A62" t="str">
            <v>Annual % change in mortgage bonds outstanding</v>
          </cell>
          <cell r="C62" t="e">
            <v>#VALUE!</v>
          </cell>
          <cell r="D62">
            <v>8.935809385181992E-2</v>
          </cell>
          <cell r="E62">
            <v>8.6071891767860897E-2</v>
          </cell>
          <cell r="F62">
            <v>0.13687122669147422</v>
          </cell>
          <cell r="G62">
            <v>8.6489068999018981E-2</v>
          </cell>
          <cell r="H62">
            <v>1.2459401898965661E-2</v>
          </cell>
          <cell r="I62">
            <v>8.0718512835427303E-2</v>
          </cell>
          <cell r="J62">
            <v>-1.7753875533685015E-2</v>
          </cell>
          <cell r="K62">
            <v>3.1016477929970865E-2</v>
          </cell>
          <cell r="L62">
            <v>0.11047583376677972</v>
          </cell>
          <cell r="M62">
            <v>0.13484115416587605</v>
          </cell>
          <cell r="N62">
            <v>0.11301674085444735</v>
          </cell>
          <cell r="O62">
            <v>0.10148663849451256</v>
          </cell>
          <cell r="P62">
            <v>7.5995274790788159E-2</v>
          </cell>
          <cell r="Q62">
            <v>7.6106975574970592E-2</v>
          </cell>
          <cell r="R62">
            <v>8.0326462902821305E-2</v>
          </cell>
          <cell r="S62">
            <v>4.056748908518637E-2</v>
          </cell>
          <cell r="T62">
            <v>4.9550466497031431E-2</v>
          </cell>
          <cell r="U62">
            <v>3.3897140825265515E-2</v>
          </cell>
          <cell r="V62">
            <v>2.0682135278048186E-2</v>
          </cell>
          <cell r="W62">
            <v>-7.5278080906706624E-3</v>
          </cell>
          <cell r="X62">
            <v>-3.6076528073024972E-2</v>
          </cell>
          <cell r="Y62">
            <v>-3.4545003362044135E-2</v>
          </cell>
          <cell r="Z62">
            <v>-5.4896628347089971E-2</v>
          </cell>
          <cell r="AA62" t="str">
            <v>n/a</v>
          </cell>
          <cell r="AB62" t="str">
            <v>n/a</v>
          </cell>
          <cell r="AC62" t="str">
            <v>n/a</v>
          </cell>
          <cell r="AD62" t="str">
            <v>n/a</v>
          </cell>
        </row>
        <row r="63">
          <cell r="A63" t="str">
            <v>New Issues of Mortgage Bonds</v>
          </cell>
          <cell r="B63" t="str">
            <v>€ millions</v>
          </cell>
          <cell r="C63" t="str">
            <v>n/a</v>
          </cell>
          <cell r="D63" t="str">
            <v>n/a</v>
          </cell>
          <cell r="E63" t="str">
            <v>n/a</v>
          </cell>
          <cell r="F63">
            <v>15653.134103937598</v>
          </cell>
          <cell r="G63">
            <v>17146.199171010609</v>
          </cell>
          <cell r="H63">
            <v>17133.905410023053</v>
          </cell>
          <cell r="I63">
            <v>18597.711598126592</v>
          </cell>
          <cell r="J63">
            <v>10660.887876784447</v>
          </cell>
          <cell r="K63">
            <v>12678.761796681945</v>
          </cell>
          <cell r="L63">
            <v>21903.742548702296</v>
          </cell>
          <cell r="M63">
            <v>35300.013950532441</v>
          </cell>
          <cell r="N63">
            <v>37236</v>
          </cell>
          <cell r="O63">
            <v>36917</v>
          </cell>
          <cell r="P63">
            <v>36128</v>
          </cell>
          <cell r="Q63">
            <v>42028</v>
          </cell>
          <cell r="R63">
            <v>50000</v>
          </cell>
          <cell r="S63">
            <v>46576</v>
          </cell>
          <cell r="T63">
            <v>49553</v>
          </cell>
          <cell r="U63">
            <v>44013</v>
          </cell>
          <cell r="V63">
            <v>51784</v>
          </cell>
          <cell r="W63">
            <v>59724</v>
          </cell>
          <cell r="X63">
            <v>42419</v>
          </cell>
          <cell r="Y63">
            <v>35464</v>
          </cell>
          <cell r="Z63">
            <v>37710</v>
          </cell>
          <cell r="AA63" t="str">
            <v>n/a</v>
          </cell>
          <cell r="AB63" t="str">
            <v>n/a</v>
          </cell>
          <cell r="AC63" t="str">
            <v>n/a</v>
          </cell>
          <cell r="AD63" t="str">
            <v>n/a</v>
          </cell>
        </row>
        <row r="64">
          <cell r="A64" t="str">
            <v>Annual % change in mortgage bond issues</v>
          </cell>
          <cell r="C64" t="str">
            <v>n/a</v>
          </cell>
          <cell r="D64" t="str">
            <v>n/a</v>
          </cell>
          <cell r="E64" t="str">
            <v>n/a</v>
          </cell>
          <cell r="F64" t="str">
            <v>n/a</v>
          </cell>
          <cell r="G64">
            <v>9.5384416766570945E-2</v>
          </cell>
          <cell r="H64">
            <v>-7.1699627800547727E-4</v>
          </cell>
          <cell r="I64">
            <v>8.543330624711154E-2</v>
          </cell>
          <cell r="J64">
            <v>-0.42676345847526997</v>
          </cell>
          <cell r="K64">
            <v>0.18927822365449476</v>
          </cell>
          <cell r="L64">
            <v>0.72759319087724683</v>
          </cell>
          <cell r="M64">
            <v>0.6115973730080122</v>
          </cell>
          <cell r="N64">
            <v>5.4843775761124203E-2</v>
          </cell>
          <cell r="O64">
            <v>-8.5669781931464462E-3</v>
          </cell>
          <cell r="P64">
            <v>-2.1372267519029209E-2</v>
          </cell>
          <cell r="Q64">
            <v>0.16330823737821087</v>
          </cell>
          <cell r="R64">
            <v>0.18968306843057015</v>
          </cell>
          <cell r="S64">
            <v>-6.8479999999999985E-2</v>
          </cell>
          <cell r="T64">
            <v>6.3917038818275485E-2</v>
          </cell>
          <cell r="U64">
            <v>-0.11179948741751256</v>
          </cell>
          <cell r="V64">
            <v>0.17656147047463255</v>
          </cell>
          <cell r="W64">
            <v>0.15332921365672791</v>
          </cell>
          <cell r="X64">
            <v>-0.28974951443305874</v>
          </cell>
          <cell r="Y64">
            <v>-0.16395954642966593</v>
          </cell>
          <cell r="Z64">
            <v>6.3331829460861799E-2</v>
          </cell>
          <cell r="AA64" t="str">
            <v>n/a</v>
          </cell>
          <cell r="AB64" t="str">
            <v>n/a</v>
          </cell>
          <cell r="AC64" t="str">
            <v>n/a</v>
          </cell>
          <cell r="AD64" t="str">
            <v>n/a</v>
          </cell>
        </row>
        <row r="65">
          <cell r="A65" t="str">
            <v>Mortgage backed securities outstanding</v>
          </cell>
          <cell r="B65" t="str">
            <v>€ millions</v>
          </cell>
          <cell r="C65" t="str">
            <v>n/a</v>
          </cell>
          <cell r="D65" t="str">
            <v>n/a</v>
          </cell>
          <cell r="E65" t="str">
            <v>n/a</v>
          </cell>
          <cell r="F65" t="str">
            <v>n/a</v>
          </cell>
          <cell r="G65" t="str">
            <v>n/a</v>
          </cell>
          <cell r="H65" t="str">
            <v>n/a</v>
          </cell>
          <cell r="I65" t="str">
            <v>n/a</v>
          </cell>
          <cell r="J65" t="str">
            <v>n/a</v>
          </cell>
          <cell r="K65" t="str">
            <v>n/a</v>
          </cell>
          <cell r="L65" t="str">
            <v>n/a</v>
          </cell>
          <cell r="M65" t="str">
            <v>n/a</v>
          </cell>
          <cell r="N65" t="str">
            <v>n/a</v>
          </cell>
          <cell r="O65" t="str">
            <v>n/a</v>
          </cell>
          <cell r="P65" t="str">
            <v>n/a</v>
          </cell>
          <cell r="Q65" t="str">
            <v>n/a</v>
          </cell>
          <cell r="R65" t="str">
            <v>n/a</v>
          </cell>
          <cell r="S65" t="str">
            <v>n/a</v>
          </cell>
          <cell r="T65" t="str">
            <v>n/a</v>
          </cell>
          <cell r="U65" t="str">
            <v>n/a</v>
          </cell>
          <cell r="V65" t="str">
            <v>n/a</v>
          </cell>
          <cell r="W65" t="str">
            <v>n/a</v>
          </cell>
          <cell r="X65" t="str">
            <v>n/a</v>
          </cell>
          <cell r="Y65" t="str">
            <v>n/a</v>
          </cell>
          <cell r="Z65" t="str">
            <v>n/a</v>
          </cell>
          <cell r="AA65" t="str">
            <v>n/a</v>
          </cell>
          <cell r="AB65" t="str">
            <v>n/a</v>
          </cell>
          <cell r="AC65" t="str">
            <v>n/a</v>
          </cell>
          <cell r="AD65" t="str">
            <v>n/a</v>
          </cell>
        </row>
        <row r="66">
          <cell r="A66" t="str">
            <v>Annual % change in MBS outstanding</v>
          </cell>
          <cell r="C66" t="str">
            <v>n/a</v>
          </cell>
          <cell r="D66" t="str">
            <v>n/a</v>
          </cell>
          <cell r="E66" t="str">
            <v>n/a</v>
          </cell>
          <cell r="F66" t="str">
            <v>n/a</v>
          </cell>
          <cell r="G66" t="str">
            <v>n/a</v>
          </cell>
          <cell r="H66" t="str">
            <v>n/a</v>
          </cell>
          <cell r="I66" t="str">
            <v>n/a</v>
          </cell>
          <cell r="J66" t="str">
            <v>n/a</v>
          </cell>
          <cell r="K66" t="str">
            <v>n/a</v>
          </cell>
          <cell r="L66" t="str">
            <v>n/a</v>
          </cell>
          <cell r="M66" t="str">
            <v>n/a</v>
          </cell>
          <cell r="N66" t="str">
            <v>n/a</v>
          </cell>
          <cell r="O66" t="str">
            <v>n/a</v>
          </cell>
          <cell r="P66" t="str">
            <v>n/a</v>
          </cell>
          <cell r="Q66" t="str">
            <v>n/a</v>
          </cell>
          <cell r="R66" t="str">
            <v>n/a</v>
          </cell>
          <cell r="S66" t="str">
            <v>n/a</v>
          </cell>
          <cell r="T66" t="str">
            <v>n/a</v>
          </cell>
          <cell r="U66" t="str">
            <v>n/a</v>
          </cell>
          <cell r="V66" t="str">
            <v>n/a</v>
          </cell>
          <cell r="W66" t="str">
            <v>n/a</v>
          </cell>
          <cell r="X66" t="str">
            <v>n/a</v>
          </cell>
          <cell r="Y66" t="str">
            <v>n/a</v>
          </cell>
          <cell r="Z66" t="str">
            <v>n/a</v>
          </cell>
          <cell r="AA66" t="str">
            <v>n/a</v>
          </cell>
          <cell r="AB66" t="str">
            <v>n/a</v>
          </cell>
          <cell r="AC66" t="str">
            <v>n/a</v>
          </cell>
          <cell r="AD66" t="str">
            <v>n/a</v>
          </cell>
        </row>
        <row r="67">
          <cell r="A67" t="str">
            <v>New Issues of Mortgage Backed Securities</v>
          </cell>
          <cell r="B67" t="str">
            <v>€ millions</v>
          </cell>
          <cell r="C67" t="str">
            <v>n/a</v>
          </cell>
          <cell r="D67" t="str">
            <v>n/a</v>
          </cell>
          <cell r="E67" t="str">
            <v>n/a</v>
          </cell>
          <cell r="F67" t="str">
            <v>n/a</v>
          </cell>
          <cell r="G67" t="str">
            <v>n/a</v>
          </cell>
          <cell r="H67" t="str">
            <v>n/a</v>
          </cell>
          <cell r="I67" t="str">
            <v>n/a</v>
          </cell>
          <cell r="J67" t="str">
            <v>n/a</v>
          </cell>
          <cell r="K67" t="str">
            <v>n/a</v>
          </cell>
          <cell r="L67" t="str">
            <v>n/a</v>
          </cell>
          <cell r="M67" t="str">
            <v>n/a</v>
          </cell>
          <cell r="N67" t="str">
            <v>n/a</v>
          </cell>
          <cell r="O67" t="str">
            <v>n/a</v>
          </cell>
          <cell r="P67" t="str">
            <v>n/a</v>
          </cell>
          <cell r="Q67" t="str">
            <v>n/a</v>
          </cell>
          <cell r="R67" t="str">
            <v>n/a</v>
          </cell>
          <cell r="S67" t="str">
            <v>n/a</v>
          </cell>
          <cell r="T67" t="str">
            <v>n/a</v>
          </cell>
          <cell r="U67" t="str">
            <v>n/a</v>
          </cell>
          <cell r="V67">
            <v>3030</v>
          </cell>
          <cell r="W67">
            <v>2860</v>
          </cell>
          <cell r="X67">
            <v>1130</v>
          </cell>
          <cell r="Y67">
            <v>1100</v>
          </cell>
          <cell r="Z67">
            <v>6200</v>
          </cell>
          <cell r="AA67" t="str">
            <v>n/a</v>
          </cell>
          <cell r="AB67" t="str">
            <v>n/a</v>
          </cell>
          <cell r="AC67" t="str">
            <v>n/a</v>
          </cell>
          <cell r="AD67" t="str">
            <v>n/a</v>
          </cell>
        </row>
        <row r="68">
          <cell r="A68" t="str">
            <v>Annual % change in MBS issues</v>
          </cell>
          <cell r="C68" t="str">
            <v>n/a</v>
          </cell>
          <cell r="D68" t="str">
            <v>n/a</v>
          </cell>
          <cell r="E68" t="str">
            <v>n/a</v>
          </cell>
          <cell r="F68" t="str">
            <v>n/a</v>
          </cell>
          <cell r="G68" t="str">
            <v>n/a</v>
          </cell>
          <cell r="H68" t="str">
            <v>n/a</v>
          </cell>
          <cell r="I68" t="str">
            <v>n/a</v>
          </cell>
          <cell r="J68" t="str">
            <v>n/a</v>
          </cell>
          <cell r="K68" t="str">
            <v>n/a</v>
          </cell>
          <cell r="L68" t="str">
            <v>n/a</v>
          </cell>
          <cell r="M68" t="str">
            <v>n/a</v>
          </cell>
          <cell r="N68" t="str">
            <v>n/a</v>
          </cell>
          <cell r="O68" t="str">
            <v>n/a</v>
          </cell>
          <cell r="P68" t="str">
            <v>n/a</v>
          </cell>
          <cell r="Q68" t="str">
            <v>n/a</v>
          </cell>
          <cell r="R68" t="str">
            <v>n/a</v>
          </cell>
          <cell r="S68" t="str">
            <v>n/a</v>
          </cell>
          <cell r="T68" t="str">
            <v>n/a</v>
          </cell>
          <cell r="U68" t="str">
            <v>n/a</v>
          </cell>
          <cell r="V68" t="str">
            <v>n/a</v>
          </cell>
          <cell r="W68">
            <v>-5.6105610561056118E-2</v>
          </cell>
          <cell r="X68">
            <v>-0.6048951048951049</v>
          </cell>
          <cell r="Y68">
            <v>-2.6548672566371723E-2</v>
          </cell>
          <cell r="Z68">
            <v>4.6363636363636367</v>
          </cell>
          <cell r="AA68" t="str">
            <v>n/a</v>
          </cell>
          <cell r="AB68" t="str">
            <v>n/a</v>
          </cell>
          <cell r="AC68" t="str">
            <v>n/a</v>
          </cell>
          <cell r="AD68" t="str">
            <v>n/a</v>
          </cell>
        </row>
        <row r="69">
          <cell r="A69">
            <v>0</v>
          </cell>
        </row>
        <row r="70">
          <cell r="A70" t="str">
            <v>GENERAL INFORMATION</v>
          </cell>
        </row>
        <row r="71">
          <cell r="A71" t="str">
            <v>Outstanding residential loans as % GDP</v>
          </cell>
          <cell r="B71" t="str">
            <v>%</v>
          </cell>
          <cell r="C71" t="e">
            <v>#DIV/0!</v>
          </cell>
          <cell r="D71" t="e">
            <v>#DIV/0!</v>
          </cell>
          <cell r="E71">
            <v>0.47378361719798934</v>
          </cell>
          <cell r="F71">
            <v>0.46472219489431954</v>
          </cell>
          <cell r="G71">
            <v>0.46332781125823574</v>
          </cell>
          <cell r="H71">
            <v>0.44659837608512087</v>
          </cell>
          <cell r="I71">
            <v>0.45033569992865796</v>
          </cell>
          <cell r="J71">
            <v>0.42523365309241545</v>
          </cell>
          <cell r="K71">
            <v>0.40370251443835703</v>
          </cell>
          <cell r="L71">
            <v>0.40957713050969319</v>
          </cell>
          <cell r="M71">
            <v>0.42647602704998216</v>
          </cell>
          <cell r="N71">
            <v>0.44110872258422978</v>
          </cell>
          <cell r="O71">
            <v>0.43968473219373183</v>
          </cell>
          <cell r="P71">
            <v>0.46614836687795402</v>
          </cell>
          <cell r="Q71">
            <v>0.4943490944031787</v>
          </cell>
          <cell r="R71">
            <v>0.51892548011137207</v>
          </cell>
          <cell r="S71">
            <v>0.55605660352828601</v>
          </cell>
          <cell r="T71">
            <v>0.53232193939393935</v>
          </cell>
          <cell r="U71">
            <v>0.53134121410588886</v>
          </cell>
          <cell r="V71">
            <v>0.53184053602590542</v>
          </cell>
          <cell r="W71">
            <v>0.53497154753643306</v>
          </cell>
          <cell r="X71">
            <v>0.52420532801739761</v>
          </cell>
          <cell r="Y71">
            <v>0.51878090138331101</v>
          </cell>
          <cell r="Z71">
            <v>0.51268199731497122</v>
          </cell>
          <cell r="AA71" t="str">
            <v>n/a</v>
          </cell>
          <cell r="AB71" t="str">
            <v>n/a</v>
          </cell>
          <cell r="AC71" t="str">
            <v>n/a</v>
          </cell>
          <cell r="AD71" t="str">
            <v>n/a</v>
          </cell>
        </row>
        <row r="72">
          <cell r="A72" t="str">
            <v>Outstanding residential and commercial loans as % GDP</v>
          </cell>
          <cell r="B72" t="str">
            <v>%</v>
          </cell>
          <cell r="C72" t="e">
            <v>#DIV/0!</v>
          </cell>
          <cell r="D72" t="e">
            <v>#DIV/0!</v>
          </cell>
          <cell r="E72">
            <v>0.54326845834425752</v>
          </cell>
          <cell r="F72">
            <v>0.53388403532526052</v>
          </cell>
          <cell r="G72">
            <v>0.53278970221134447</v>
          </cell>
          <cell r="H72">
            <v>0.51716149109152232</v>
          </cell>
          <cell r="I72">
            <v>0.52301224072233421</v>
          </cell>
          <cell r="J72">
            <v>0.49465171028435695</v>
          </cell>
          <cell r="K72">
            <v>0.46779851923631577</v>
          </cell>
          <cell r="L72">
            <v>0.48223173073492959</v>
          </cell>
          <cell r="M72">
            <v>0.50938680289571669</v>
          </cell>
          <cell r="N72">
            <v>0.53067763344183727</v>
          </cell>
          <cell r="O72">
            <v>0.52773717759719907</v>
          </cell>
          <cell r="P72">
            <v>0.55976007647164072</v>
          </cell>
          <cell r="Q72">
            <v>0.59185680297230414</v>
          </cell>
          <cell r="R72">
            <v>0.62089642758240549</v>
          </cell>
          <cell r="S72">
            <v>0.65933527643900225</v>
          </cell>
          <cell r="T72">
            <v>0.6378467878787879</v>
          </cell>
          <cell r="U72">
            <v>0.63717513108330648</v>
          </cell>
          <cell r="V72">
            <v>0.64041797702479497</v>
          </cell>
          <cell r="W72">
            <v>0.65407032153597044</v>
          </cell>
          <cell r="X72">
            <v>0.64111589343965203</v>
          </cell>
          <cell r="Y72">
            <v>0.63416198125836676</v>
          </cell>
          <cell r="Z72">
            <v>0.6236914815296003</v>
          </cell>
          <cell r="AA72" t="str">
            <v>n/a</v>
          </cell>
          <cell r="AB72" t="str">
            <v>n/a</v>
          </cell>
          <cell r="AC72" t="str">
            <v>n/a</v>
          </cell>
          <cell r="AD72" t="str">
            <v>n/a</v>
          </cell>
        </row>
        <row r="73">
          <cell r="A73">
            <v>0</v>
          </cell>
        </row>
        <row r="74">
          <cell r="A74" t="str">
            <v>Outstanding residential loans per capita, 000s</v>
          </cell>
          <cell r="B74" t="str">
            <v>000s</v>
          </cell>
          <cell r="C74" t="e">
            <v>#DIV/0!</v>
          </cell>
          <cell r="D74" t="e">
            <v>#DIV/0!</v>
          </cell>
          <cell r="E74">
            <v>4.9927473538899418</v>
          </cell>
          <cell r="F74">
            <v>5.4137104817204369</v>
          </cell>
          <cell r="G74">
            <v>5.7233911166998315</v>
          </cell>
          <cell r="H74">
            <v>5.7926102566307369</v>
          </cell>
          <cell r="I74">
            <v>6.1729770376328705</v>
          </cell>
          <cell r="J74">
            <v>6.3543924739136601</v>
          </cell>
          <cell r="K74">
            <v>7.0435668827598059</v>
          </cell>
          <cell r="L74">
            <v>7.774827536294783</v>
          </cell>
          <cell r="M74">
            <v>8.6049037009276006</v>
          </cell>
          <cell r="N74">
            <v>9.5649869413785051</v>
          </cell>
          <cell r="O74">
            <v>10.404069161489526</v>
          </cell>
          <cell r="P74">
            <v>10.948433153693228</v>
          </cell>
          <cell r="Q74">
            <v>11.496409907763482</v>
          </cell>
          <cell r="R74">
            <v>12.344996568849345</v>
          </cell>
          <cell r="S74">
            <v>13.637574951370564</v>
          </cell>
          <cell r="T74">
            <v>13.362555563770885</v>
          </cell>
          <cell r="U74">
            <v>13.649590065784468</v>
          </cell>
          <cell r="V74">
            <v>13.826124790483258</v>
          </cell>
          <cell r="W74">
            <v>14.010025603162134</v>
          </cell>
          <cell r="X74">
            <v>14.019175741637413</v>
          </cell>
          <cell r="Y74">
            <v>14.091830739826689</v>
          </cell>
          <cell r="Z74">
            <v>14.360295880558473</v>
          </cell>
          <cell r="AA74" t="str">
            <v>n/a</v>
          </cell>
          <cell r="AB74" t="str">
            <v>n/a</v>
          </cell>
          <cell r="AC74" t="str">
            <v>n/a</v>
          </cell>
          <cell r="AD74" t="str">
            <v>n/a</v>
          </cell>
        </row>
        <row r="75">
          <cell r="A75" t="str">
            <v>Outstanding residential and commercial loans per capita</v>
          </cell>
          <cell r="B75" t="str">
            <v>000s</v>
          </cell>
          <cell r="C75" t="e">
            <v>#DIV/0!</v>
          </cell>
          <cell r="D75" t="e">
            <v>#DIV/0!</v>
          </cell>
          <cell r="E75">
            <v>5.7249808971690861</v>
          </cell>
          <cell r="F75">
            <v>6.2194008158375915</v>
          </cell>
          <cell r="G75">
            <v>6.5814392631095373</v>
          </cell>
          <cell r="H75">
            <v>6.7078500909287211</v>
          </cell>
          <cell r="I75">
            <v>7.1691907900958105</v>
          </cell>
          <cell r="J75">
            <v>7.3917270709435785</v>
          </cell>
          <cell r="K75">
            <v>8.1618767286625662</v>
          </cell>
          <cell r="L75">
            <v>9.1539987457973808</v>
          </cell>
          <cell r="M75">
            <v>10.27777438221006</v>
          </cell>
          <cell r="N75">
            <v>11.507196240000841</v>
          </cell>
          <cell r="O75">
            <v>12.487615995706877</v>
          </cell>
          <cell r="P75">
            <v>13.147092674381327</v>
          </cell>
          <cell r="Q75">
            <v>13.764015127574321</v>
          </cell>
          <cell r="R75">
            <v>14.770838129726357</v>
          </cell>
          <cell r="S75">
            <v>16.170537663729274</v>
          </cell>
          <cell r="T75">
            <v>16.011481987586333</v>
          </cell>
          <cell r="U75">
            <v>16.368350710446474</v>
          </cell>
          <cell r="V75">
            <v>16.648785244121296</v>
          </cell>
          <cell r="W75">
            <v>17.129026755134809</v>
          </cell>
          <cell r="X75">
            <v>17.145793643266959</v>
          </cell>
          <cell r="Y75">
            <v>17.225968183672872</v>
          </cell>
          <cell r="Z75">
            <v>17.469687369276752</v>
          </cell>
          <cell r="AA75" t="str">
            <v>n/a</v>
          </cell>
          <cell r="AB75" t="str">
            <v>n/a</v>
          </cell>
          <cell r="AC75" t="str">
            <v>n/a</v>
          </cell>
          <cell r="AD75" t="str">
            <v>n/a</v>
          </cell>
        </row>
        <row r="76">
          <cell r="A76">
            <v>0</v>
          </cell>
        </row>
        <row r="77">
          <cell r="A77" t="str">
            <v>Outstanding mortgage bonds as % GDP</v>
          </cell>
          <cell r="C77" t="e">
            <v>#DIV/0!</v>
          </cell>
          <cell r="D77" t="e">
            <v>#DIV/0!</v>
          </cell>
          <cell r="E77">
            <v>0.1046125907866136</v>
          </cell>
          <cell r="F77">
            <v>0.10765185395313701</v>
          </cell>
          <cell r="G77">
            <v>0.11013325391748596</v>
          </cell>
          <cell r="H77">
            <v>0.10603139026069573</v>
          </cell>
          <cell r="I77">
            <v>0.10775135111522495</v>
          </cell>
          <cell r="J77">
            <v>9.6198375145256046E-2</v>
          </cell>
          <cell r="K77">
            <v>8.4265419503310526E-2</v>
          </cell>
          <cell r="L77">
            <v>8.5447888752178749E-2</v>
          </cell>
          <cell r="M77">
            <v>9.0441851689037109E-2</v>
          </cell>
          <cell r="N77">
            <v>9.3248373263375553E-2</v>
          </cell>
          <cell r="O77">
            <v>9.38913311862309E-2</v>
          </cell>
          <cell r="P77">
            <v>0.10143467069235175</v>
          </cell>
          <cell r="Q77">
            <v>0.1099795086759119</v>
          </cell>
          <cell r="R77">
            <v>0.11608334902009471</v>
          </cell>
          <cell r="S77">
            <v>0.11719681908548708</v>
          </cell>
          <cell r="T77">
            <v>0.11999224242424242</v>
          </cell>
          <cell r="U77">
            <v>0.12108548335194685</v>
          </cell>
          <cell r="V77">
            <v>0.12185863996491195</v>
          </cell>
          <cell r="W77">
            <v>0.11991626185519315</v>
          </cell>
          <cell r="X77">
            <v>0.11319681043856469</v>
          </cell>
          <cell r="Y77">
            <v>0.10763810798750557</v>
          </cell>
          <cell r="Z77">
            <v>9.8728942012039328E-2</v>
          </cell>
          <cell r="AA77" t="str">
            <v>n/a</v>
          </cell>
          <cell r="AB77" t="str">
            <v>n/a</v>
          </cell>
          <cell r="AC77" t="str">
            <v>n/a</v>
          </cell>
          <cell r="AD77" t="str">
            <v>n/a</v>
          </cell>
        </row>
        <row r="78">
          <cell r="A78">
            <v>0</v>
          </cell>
        </row>
        <row r="79">
          <cell r="A79" t="str">
            <v>MACROECONOMIC INFORMATION</v>
          </cell>
        </row>
        <row r="80">
          <cell r="A80" t="str">
            <v>Exchange rate, 1€=</v>
          </cell>
          <cell r="C80">
            <v>2.2705000000000002</v>
          </cell>
          <cell r="D80">
            <v>2.2381000000000002</v>
          </cell>
          <cell r="E80">
            <v>2.2263000000000002</v>
          </cell>
          <cell r="F80">
            <v>2.1282000000000001</v>
          </cell>
          <cell r="G80">
            <v>2.0603400000000001</v>
          </cell>
          <cell r="H80">
            <v>2.0778099999999999</v>
          </cell>
          <cell r="I80">
            <v>2.0241199999999999</v>
          </cell>
          <cell r="J80">
            <v>2.0419499999999999</v>
          </cell>
          <cell r="K80">
            <v>2.0355300000000001</v>
          </cell>
          <cell r="L80">
            <v>1.95268</v>
          </cell>
          <cell r="M80">
            <v>1.9354100000000001</v>
          </cell>
          <cell r="N80">
            <v>1.90805</v>
          </cell>
          <cell r="O80">
            <v>1.8874</v>
          </cell>
          <cell r="P80">
            <v>1.94594</v>
          </cell>
          <cell r="Q80">
            <v>1.9761500000000001</v>
          </cell>
          <cell r="R80">
            <v>1.95583</v>
          </cell>
          <cell r="S80">
            <v>1.95583</v>
          </cell>
          <cell r="T80">
            <v>1.95583</v>
          </cell>
          <cell r="U80">
            <v>1.95583</v>
          </cell>
          <cell r="V80">
            <v>1</v>
          </cell>
          <cell r="W80">
            <v>1</v>
          </cell>
          <cell r="X80">
            <v>1</v>
          </cell>
          <cell r="Y80">
            <v>1</v>
          </cell>
          <cell r="Z80">
            <v>1</v>
          </cell>
          <cell r="AA80">
            <v>1</v>
          </cell>
          <cell r="AB80">
            <v>1</v>
          </cell>
          <cell r="AC80" t="str">
            <v>n/a</v>
          </cell>
          <cell r="AD80" t="str">
            <v>n/a</v>
          </cell>
        </row>
        <row r="81">
          <cell r="A81" t="str">
            <v>Population, 000s</v>
          </cell>
          <cell r="C81" t="str">
            <v>n/a</v>
          </cell>
          <cell r="D81" t="str">
            <v>n/a</v>
          </cell>
          <cell r="E81">
            <v>77709</v>
          </cell>
          <cell r="F81">
            <v>77661</v>
          </cell>
          <cell r="G81">
            <v>77780</v>
          </cell>
          <cell r="H81">
            <v>77900</v>
          </cell>
          <cell r="I81">
            <v>78390</v>
          </cell>
          <cell r="J81">
            <v>79113</v>
          </cell>
          <cell r="K81">
            <v>79753</v>
          </cell>
          <cell r="L81">
            <v>80275</v>
          </cell>
          <cell r="M81">
            <v>80975</v>
          </cell>
          <cell r="N81">
            <v>81338</v>
          </cell>
          <cell r="O81">
            <v>81539</v>
          </cell>
          <cell r="P81">
            <v>81818</v>
          </cell>
          <cell r="Q81">
            <v>82012.161999999997</v>
          </cell>
          <cell r="R81">
            <v>82057.379000000001</v>
          </cell>
          <cell r="S81">
            <v>82037.010999999999</v>
          </cell>
          <cell r="T81">
            <v>82163.475000000006</v>
          </cell>
          <cell r="U81">
            <v>82259.539999999994</v>
          </cell>
          <cell r="V81">
            <v>82440.308999999994</v>
          </cell>
          <cell r="W81">
            <v>82536.679999999993</v>
          </cell>
          <cell r="X81">
            <v>82531.671000000002</v>
          </cell>
          <cell r="Y81">
            <v>82500.849000000002</v>
          </cell>
          <cell r="Z81">
            <v>82437.994999999995</v>
          </cell>
          <cell r="AA81" t="str">
            <v>n/a</v>
          </cell>
          <cell r="AB81" t="str">
            <v>n/a</v>
          </cell>
          <cell r="AC81" t="str">
            <v>n/a</v>
          </cell>
          <cell r="AD81" t="str">
            <v>n/a</v>
          </cell>
        </row>
        <row r="82">
          <cell r="A82" t="str">
            <v>Number of Households, 000s</v>
          </cell>
          <cell r="C82" t="str">
            <v>n/a</v>
          </cell>
          <cell r="D82" t="str">
            <v>n/a</v>
          </cell>
          <cell r="E82" t="str">
            <v>n/a</v>
          </cell>
          <cell r="F82" t="str">
            <v>n/a</v>
          </cell>
          <cell r="G82" t="str">
            <v>n/a</v>
          </cell>
          <cell r="H82" t="str">
            <v>n/a</v>
          </cell>
          <cell r="I82" t="str">
            <v>n/a</v>
          </cell>
          <cell r="J82" t="str">
            <v>n/a</v>
          </cell>
          <cell r="K82">
            <v>35246</v>
          </cell>
          <cell r="L82" t="str">
            <v>n/a</v>
          </cell>
          <cell r="M82" t="str">
            <v>n/a</v>
          </cell>
          <cell r="N82" t="str">
            <v>n/a</v>
          </cell>
          <cell r="O82">
            <v>36600</v>
          </cell>
          <cell r="P82" t="str">
            <v>n/a</v>
          </cell>
          <cell r="Q82" t="str">
            <v>n/a</v>
          </cell>
          <cell r="R82" t="str">
            <v>n/a</v>
          </cell>
          <cell r="S82" t="str">
            <v>n/a</v>
          </cell>
          <cell r="T82" t="str">
            <v>n/a</v>
          </cell>
          <cell r="U82" t="str">
            <v>n/a</v>
          </cell>
          <cell r="V82">
            <v>38720</v>
          </cell>
          <cell r="W82" t="str">
            <v>n/a</v>
          </cell>
          <cell r="X82" t="str">
            <v>n/a</v>
          </cell>
          <cell r="Y82" t="str">
            <v>n/a</v>
          </cell>
          <cell r="Z82" t="str">
            <v>n/a</v>
          </cell>
          <cell r="AA82" t="str">
            <v>n/a</v>
          </cell>
          <cell r="AB82" t="str">
            <v>n/a</v>
          </cell>
          <cell r="AC82" t="str">
            <v>n/a</v>
          </cell>
          <cell r="AD82" t="str">
            <v>n/a</v>
          </cell>
        </row>
        <row r="83">
          <cell r="A83" t="str">
            <v>Population density, pop/km</v>
          </cell>
          <cell r="C83" t="str">
            <v>n/a</v>
          </cell>
          <cell r="D83" t="str">
            <v>n/a</v>
          </cell>
          <cell r="E83">
            <v>218</v>
          </cell>
          <cell r="F83" t="str">
            <v>n/a</v>
          </cell>
          <cell r="G83" t="str">
            <v>n/a</v>
          </cell>
          <cell r="H83" t="str">
            <v>n/a</v>
          </cell>
          <cell r="I83" t="str">
            <v>n/a</v>
          </cell>
          <cell r="J83">
            <v>222</v>
          </cell>
          <cell r="K83">
            <v>224.1</v>
          </cell>
          <cell r="L83">
            <v>225.8</v>
          </cell>
          <cell r="M83">
            <v>227.3</v>
          </cell>
          <cell r="N83">
            <v>228.1</v>
          </cell>
          <cell r="O83">
            <v>228.7</v>
          </cell>
          <cell r="P83">
            <v>229.4</v>
          </cell>
          <cell r="Q83">
            <v>229.8</v>
          </cell>
          <cell r="R83">
            <v>229.8</v>
          </cell>
          <cell r="S83">
            <v>229.9</v>
          </cell>
          <cell r="T83">
            <v>230.2</v>
          </cell>
          <cell r="U83">
            <v>230.6</v>
          </cell>
          <cell r="V83">
            <v>231</v>
          </cell>
          <cell r="W83" t="str">
            <v>n/a</v>
          </cell>
          <cell r="X83" t="str">
            <v>n/a</v>
          </cell>
          <cell r="Y83" t="str">
            <v>n/a</v>
          </cell>
          <cell r="Z83" t="str">
            <v>n/a</v>
          </cell>
          <cell r="AA83" t="str">
            <v>n/a</v>
          </cell>
          <cell r="AB83" t="str">
            <v>n/a</v>
          </cell>
          <cell r="AC83" t="str">
            <v>n/a</v>
          </cell>
          <cell r="AD83" t="str">
            <v>n/a</v>
          </cell>
        </row>
        <row r="84">
          <cell r="A84" t="str">
            <v>GDP, € mill</v>
          </cell>
          <cell r="C84" t="str">
            <v>n/a</v>
          </cell>
          <cell r="D84" t="str">
            <v>n/a</v>
          </cell>
          <cell r="E84">
            <v>818900</v>
          </cell>
          <cell r="F84">
            <v>904700</v>
          </cell>
          <cell r="G84">
            <v>960800</v>
          </cell>
          <cell r="H84">
            <v>1010403</v>
          </cell>
          <cell r="I84">
            <v>1074531</v>
          </cell>
          <cell r="J84">
            <v>1182209</v>
          </cell>
          <cell r="K84">
            <v>1391484</v>
          </cell>
          <cell r="L84">
            <v>1523826</v>
          </cell>
          <cell r="M84">
            <v>1633813</v>
          </cell>
          <cell r="N84">
            <v>1763730.5</v>
          </cell>
          <cell r="O84">
            <v>1929422</v>
          </cell>
          <cell r="P84">
            <v>1921660.5</v>
          </cell>
          <cell r="Q84">
            <v>1907246.2</v>
          </cell>
          <cell r="R84">
            <v>1952107</v>
          </cell>
          <cell r="S84">
            <v>2012000</v>
          </cell>
          <cell r="T84">
            <v>2062500</v>
          </cell>
          <cell r="U84">
            <v>2113160</v>
          </cell>
          <cell r="V84">
            <v>2143180</v>
          </cell>
          <cell r="W84">
            <v>2161500</v>
          </cell>
          <cell r="X84">
            <v>2207200</v>
          </cell>
          <cell r="Y84">
            <v>2241000</v>
          </cell>
          <cell r="Z84">
            <v>2309100</v>
          </cell>
          <cell r="AA84" t="str">
            <v>n/a</v>
          </cell>
          <cell r="AB84" t="str">
            <v>n/a</v>
          </cell>
          <cell r="AC84" t="str">
            <v>n/a</v>
          </cell>
          <cell r="AD84" t="str">
            <v>n/a</v>
          </cell>
        </row>
        <row r="85">
          <cell r="A85" t="str">
            <v>Annual GDP Growth %</v>
          </cell>
          <cell r="C85" t="str">
            <v>n/a</v>
          </cell>
          <cell r="D85" t="str">
            <v>n/a</v>
          </cell>
          <cell r="E85" t="str">
            <v>n/a</v>
          </cell>
          <cell r="F85" t="str">
            <v>n/a</v>
          </cell>
          <cell r="G85" t="str">
            <v>n/a</v>
          </cell>
          <cell r="H85">
            <v>3.4000000000000002E-2</v>
          </cell>
          <cell r="I85">
            <v>3.5999999999999997E-2</v>
          </cell>
          <cell r="J85">
            <v>5.7000000000000002E-2</v>
          </cell>
          <cell r="K85">
            <v>5.1999999999999998E-2</v>
          </cell>
          <cell r="L85">
            <v>2.1999999999999999E-2</v>
          </cell>
          <cell r="M85">
            <v>-1.0999999999999999E-2</v>
          </cell>
          <cell r="N85">
            <v>2.3E-2</v>
          </cell>
          <cell r="O85">
            <v>1.9E-2</v>
          </cell>
          <cell r="P85">
            <v>0.01</v>
          </cell>
          <cell r="Q85">
            <v>1.8000000000000002E-2</v>
          </cell>
          <cell r="R85">
            <v>0.02</v>
          </cell>
          <cell r="S85">
            <v>0.02</v>
          </cell>
          <cell r="T85">
            <v>3.2000000000000001E-2</v>
          </cell>
          <cell r="U85">
            <v>1.2E-2</v>
          </cell>
          <cell r="V85" t="str">
            <v>n/a</v>
          </cell>
          <cell r="W85">
            <v>-2E-3</v>
          </cell>
          <cell r="X85">
            <v>1.1000000000000001E-2</v>
          </cell>
          <cell r="Y85">
            <v>8.0000000000000002E-3</v>
          </cell>
          <cell r="Z85">
            <v>2.8999999999999998E-2</v>
          </cell>
          <cell r="AA85" t="str">
            <v>n/a</v>
          </cell>
          <cell r="AB85" t="str">
            <v>n/a</v>
          </cell>
          <cell r="AC85" t="str">
            <v>n/a</v>
          </cell>
          <cell r="AD85" t="str">
            <v>n/a</v>
          </cell>
        </row>
        <row r="86">
          <cell r="A86" t="str">
            <v>Gross fixed Capital Formation, € mill</v>
          </cell>
          <cell r="C86" t="str">
            <v>n/a</v>
          </cell>
          <cell r="D86" t="str">
            <v>n/a</v>
          </cell>
          <cell r="E86">
            <v>159800</v>
          </cell>
          <cell r="F86">
            <v>175500</v>
          </cell>
          <cell r="G86">
            <v>186200</v>
          </cell>
          <cell r="H86">
            <v>197600</v>
          </cell>
          <cell r="I86">
            <v>216700</v>
          </cell>
          <cell r="J86">
            <v>247400</v>
          </cell>
          <cell r="K86">
            <v>319900</v>
          </cell>
          <cell r="L86">
            <v>351100</v>
          </cell>
          <cell r="M86">
            <v>356900</v>
          </cell>
          <cell r="N86">
            <v>377300</v>
          </cell>
          <cell r="O86">
            <v>392587</v>
          </cell>
          <cell r="P86">
            <v>378856</v>
          </cell>
          <cell r="Q86">
            <v>368000</v>
          </cell>
          <cell r="R86">
            <v>368233</v>
          </cell>
          <cell r="S86">
            <v>422859</v>
          </cell>
          <cell r="T86">
            <v>438770</v>
          </cell>
          <cell r="U86">
            <v>421240</v>
          </cell>
          <cell r="V86">
            <v>393370</v>
          </cell>
          <cell r="W86">
            <v>381010</v>
          </cell>
          <cell r="X86" t="str">
            <v>n/a</v>
          </cell>
          <cell r="Y86" t="str">
            <v>n/a</v>
          </cell>
          <cell r="Z86" t="str">
            <v>n/a</v>
          </cell>
          <cell r="AA86" t="str">
            <v>n/a</v>
          </cell>
          <cell r="AB86" t="str">
            <v>n/a</v>
          </cell>
          <cell r="AC86" t="str">
            <v>n/a</v>
          </cell>
          <cell r="AD86" t="str">
            <v>n/a</v>
          </cell>
        </row>
        <row r="87">
          <cell r="A87" t="str">
            <v>Inflation (HICP) %</v>
          </cell>
          <cell r="C87" t="str">
            <v>n/a</v>
          </cell>
          <cell r="D87" t="str">
            <v>n/a</v>
          </cell>
          <cell r="E87" t="e">
            <v>#DIV/0!</v>
          </cell>
          <cell r="F87">
            <v>-1.0000000000001119E-3</v>
          </cell>
          <cell r="G87">
            <v>2.0020020020019569E-3</v>
          </cell>
          <cell r="H87">
            <v>1.298701298701288E-2</v>
          </cell>
          <cell r="I87">
            <v>2.7613412228796985E-2</v>
          </cell>
          <cell r="J87">
            <v>2.6871401151631558E-2</v>
          </cell>
          <cell r="K87">
            <v>3.6448598130841114E-2</v>
          </cell>
          <cell r="L87">
            <v>3.9675383228133354E-2</v>
          </cell>
          <cell r="M87">
            <v>3.6426712922810189E-2</v>
          </cell>
          <cell r="N87">
            <v>2.6778242677824249E-2</v>
          </cell>
          <cell r="O87">
            <v>1.8744906275468542E-2</v>
          </cell>
          <cell r="P87">
            <v>1.2145748987854255E-2</v>
          </cell>
          <cell r="Q87">
            <v>1.4999999999999902E-2</v>
          </cell>
          <cell r="R87">
            <v>5.9113300492610321E-3</v>
          </cell>
          <cell r="S87">
            <v>6.8560235063663821E-3</v>
          </cell>
          <cell r="T87">
            <v>1.3618677042801508E-2</v>
          </cell>
          <cell r="U87">
            <v>1.9193857965451144E-2</v>
          </cell>
          <cell r="V87">
            <v>1.3182674199623268E-2</v>
          </cell>
          <cell r="W87">
            <v>0.01</v>
          </cell>
          <cell r="X87">
            <v>1.7999999999999999E-2</v>
          </cell>
          <cell r="Y87">
            <v>1.9E-2</v>
          </cell>
          <cell r="Z87">
            <v>1.7999999999999999E-2</v>
          </cell>
          <cell r="AA87" t="str">
            <v>n/a</v>
          </cell>
          <cell r="AB87" t="str">
            <v>n/a</v>
          </cell>
          <cell r="AC87" t="str">
            <v>n/a</v>
          </cell>
          <cell r="AD87" t="str">
            <v>n/a</v>
          </cell>
        </row>
        <row r="88">
          <cell r="A88" t="str">
            <v>Unemployment rate %</v>
          </cell>
          <cell r="C88" t="str">
            <v>n/a</v>
          </cell>
          <cell r="D88" t="str">
            <v>n/a</v>
          </cell>
          <cell r="E88">
            <v>6.9000000000000006E-2</v>
          </cell>
          <cell r="F88">
            <v>6.6000000000000003E-2</v>
          </cell>
          <cell r="G88">
            <v>6.8000000000000005E-2</v>
          </cell>
          <cell r="H88">
            <v>6.3E-2</v>
          </cell>
          <cell r="I88">
            <v>5.7000000000000002E-2</v>
          </cell>
          <cell r="J88">
            <v>4.9000000000000002E-2</v>
          </cell>
          <cell r="K88">
            <v>5.2999999999999999E-2</v>
          </cell>
          <cell r="L88">
            <v>6.4000000000000001E-2</v>
          </cell>
          <cell r="M88">
            <v>7.6999999999999999E-2</v>
          </cell>
          <cell r="N88">
            <v>8.3000000000000004E-2</v>
          </cell>
          <cell r="O88">
            <v>0.08</v>
          </cell>
          <cell r="P88">
            <v>8.5000000000000006E-2</v>
          </cell>
          <cell r="Q88">
            <v>9.0999999999999998E-2</v>
          </cell>
          <cell r="R88">
            <v>8.7999999999999995E-2</v>
          </cell>
          <cell r="S88">
            <v>7.9000000000000001E-2</v>
          </cell>
          <cell r="T88">
            <v>7.1999999999999995E-2</v>
          </cell>
          <cell r="U88">
            <v>7.3999999999999996E-2</v>
          </cell>
          <cell r="V88">
            <v>8.2000000000000003E-2</v>
          </cell>
          <cell r="W88">
            <v>0.09</v>
          </cell>
          <cell r="X88">
            <v>9.5000000000000001E-2</v>
          </cell>
          <cell r="Y88">
            <v>9.4E-2</v>
          </cell>
          <cell r="Z88">
            <v>8.4000000000000005E-2</v>
          </cell>
          <cell r="AA88" t="str">
            <v>n/a</v>
          </cell>
          <cell r="AB88" t="str">
            <v>n/a</v>
          </cell>
          <cell r="AC88" t="str">
            <v>n/a</v>
          </cell>
          <cell r="AD88" t="str">
            <v>n/a</v>
          </cell>
        </row>
      </sheetData>
      <sheetData sheetId="6" refreshError="1">
        <row r="1">
          <cell r="A1" t="str">
            <v>Estonia</v>
          </cell>
        </row>
        <row r="3">
          <cell r="A3" t="str">
            <v>HOUSING SUPPLY</v>
          </cell>
          <cell r="C3">
            <v>1983</v>
          </cell>
          <cell r="D3">
            <v>1984</v>
          </cell>
          <cell r="E3">
            <v>1985</v>
          </cell>
          <cell r="F3">
            <v>1986</v>
          </cell>
          <cell r="G3">
            <v>1987</v>
          </cell>
          <cell r="H3">
            <v>1988</v>
          </cell>
          <cell r="I3">
            <v>1989</v>
          </cell>
          <cell r="J3">
            <v>1990</v>
          </cell>
          <cell r="K3">
            <v>1991</v>
          </cell>
          <cell r="L3">
            <v>1992</v>
          </cell>
          <cell r="M3">
            <v>1993</v>
          </cell>
          <cell r="N3">
            <v>1994</v>
          </cell>
          <cell r="O3">
            <v>1995</v>
          </cell>
          <cell r="P3">
            <v>1996</v>
          </cell>
          <cell r="Q3">
            <v>1997</v>
          </cell>
          <cell r="R3">
            <v>1998</v>
          </cell>
          <cell r="S3">
            <v>1999</v>
          </cell>
          <cell r="T3">
            <v>2000</v>
          </cell>
          <cell r="U3">
            <v>2001</v>
          </cell>
          <cell r="V3">
            <v>2002</v>
          </cell>
          <cell r="W3">
            <v>2003</v>
          </cell>
          <cell r="X3">
            <v>2004</v>
          </cell>
          <cell r="Y3">
            <v>2005</v>
          </cell>
          <cell r="Z3">
            <v>2006</v>
          </cell>
          <cell r="AA3">
            <v>2007</v>
          </cell>
          <cell r="AB3">
            <v>2008</v>
          </cell>
          <cell r="AC3">
            <v>2009</v>
          </cell>
          <cell r="AD3">
            <v>2010</v>
          </cell>
        </row>
        <row r="4">
          <cell r="A4" t="str">
            <v>Housing Stock</v>
          </cell>
        </row>
        <row r="5">
          <cell r="A5" t="str">
            <v xml:space="preserve">Total Number of Dwellings (national) </v>
          </cell>
          <cell r="B5" t="str">
            <v>000s</v>
          </cell>
          <cell r="C5" t="str">
            <v>n/a</v>
          </cell>
          <cell r="D5" t="str">
            <v>n/a</v>
          </cell>
          <cell r="E5" t="str">
            <v>n/a</v>
          </cell>
          <cell r="F5" t="str">
            <v>n/a</v>
          </cell>
          <cell r="G5" t="str">
            <v>n/a</v>
          </cell>
          <cell r="H5" t="str">
            <v>n/a</v>
          </cell>
          <cell r="I5" t="str">
            <v>n/a</v>
          </cell>
          <cell r="J5" t="str">
            <v>n/a</v>
          </cell>
          <cell r="K5" t="str">
            <v>n/a</v>
          </cell>
          <cell r="L5" t="str">
            <v>n/a</v>
          </cell>
          <cell r="M5">
            <v>614600</v>
          </cell>
          <cell r="N5">
            <v>617000</v>
          </cell>
          <cell r="O5">
            <v>618000</v>
          </cell>
          <cell r="P5">
            <v>618800</v>
          </cell>
          <cell r="Q5">
            <v>619500</v>
          </cell>
          <cell r="R5">
            <v>620400</v>
          </cell>
          <cell r="S5">
            <v>621200</v>
          </cell>
          <cell r="T5">
            <v>621900</v>
          </cell>
          <cell r="U5">
            <v>622500</v>
          </cell>
          <cell r="V5">
            <v>623600</v>
          </cell>
          <cell r="W5">
            <v>626100</v>
          </cell>
          <cell r="X5">
            <v>629000</v>
          </cell>
          <cell r="Y5">
            <v>633100</v>
          </cell>
          <cell r="Z5">
            <v>638200</v>
          </cell>
          <cell r="AA5" t="str">
            <v>n/a</v>
          </cell>
          <cell r="AB5">
            <v>0</v>
          </cell>
          <cell r="AC5">
            <v>0</v>
          </cell>
          <cell r="AD5">
            <v>0</v>
          </cell>
        </row>
        <row r="6">
          <cell r="A6" t="str">
            <v xml:space="preserve">Proportion of which: </v>
          </cell>
        </row>
        <row r="7">
          <cell r="A7" t="str">
            <v>% Owner occupied</v>
          </cell>
          <cell r="B7" t="str">
            <v>%</v>
          </cell>
          <cell r="C7" t="str">
            <v>n/a</v>
          </cell>
          <cell r="D7" t="str">
            <v>n/a</v>
          </cell>
          <cell r="E7" t="str">
            <v>n/a</v>
          </cell>
          <cell r="F7" t="str">
            <v>n/a</v>
          </cell>
          <cell r="G7" t="str">
            <v>n/a</v>
          </cell>
          <cell r="H7" t="str">
            <v>n/a</v>
          </cell>
          <cell r="I7" t="str">
            <v>n/a</v>
          </cell>
          <cell r="J7" t="str">
            <v>n/a</v>
          </cell>
          <cell r="K7" t="str">
            <v>n/a</v>
          </cell>
          <cell r="L7" t="str">
            <v>n/a</v>
          </cell>
          <cell r="M7" t="str">
            <v>n/a</v>
          </cell>
          <cell r="N7" t="str">
            <v>n/a</v>
          </cell>
          <cell r="O7" t="str">
            <v>n/a</v>
          </cell>
          <cell r="P7" t="str">
            <v>n/a</v>
          </cell>
          <cell r="Q7" t="str">
            <v>n/a</v>
          </cell>
          <cell r="R7" t="str">
            <v>n/a</v>
          </cell>
          <cell r="S7" t="str">
            <v>n/a</v>
          </cell>
          <cell r="T7">
            <v>0.85</v>
          </cell>
          <cell r="U7" t="str">
            <v>n/a</v>
          </cell>
          <cell r="V7">
            <v>0.85</v>
          </cell>
          <cell r="W7" t="str">
            <v>n/a</v>
          </cell>
          <cell r="X7" t="str">
            <v>n/a</v>
          </cell>
          <cell r="Y7" t="str">
            <v>n/a</v>
          </cell>
          <cell r="Z7" t="str">
            <v>n/a</v>
          </cell>
          <cell r="AA7" t="str">
            <v>n/a</v>
          </cell>
          <cell r="AB7" t="str">
            <v>n/a</v>
          </cell>
          <cell r="AC7" t="str">
            <v>n/a</v>
          </cell>
          <cell r="AD7" t="str">
            <v>n/a</v>
          </cell>
        </row>
        <row r="8">
          <cell r="A8" t="str">
            <v>% Rented from private landlords</v>
          </cell>
          <cell r="B8" t="str">
            <v>%</v>
          </cell>
          <cell r="C8" t="str">
            <v>n/a</v>
          </cell>
          <cell r="D8" t="str">
            <v>n/a</v>
          </cell>
          <cell r="E8" t="str">
            <v>n/a</v>
          </cell>
          <cell r="F8" t="str">
            <v>n/a</v>
          </cell>
          <cell r="G8" t="str">
            <v>n/a</v>
          </cell>
          <cell r="H8" t="str">
            <v>n/a</v>
          </cell>
          <cell r="I8" t="str">
            <v>n/a</v>
          </cell>
          <cell r="J8" t="str">
            <v>n/a</v>
          </cell>
          <cell r="K8" t="str">
            <v>n/a</v>
          </cell>
          <cell r="L8" t="str">
            <v>n/a</v>
          </cell>
          <cell r="M8" t="str">
            <v>n/a</v>
          </cell>
          <cell r="N8" t="str">
            <v>n/a</v>
          </cell>
          <cell r="O8" t="str">
            <v>n/a</v>
          </cell>
          <cell r="P8" t="str">
            <v>n/a</v>
          </cell>
          <cell r="Q8" t="str">
            <v>n/a</v>
          </cell>
          <cell r="R8" t="str">
            <v>n/a</v>
          </cell>
          <cell r="S8" t="str">
            <v>n/a</v>
          </cell>
          <cell r="T8">
            <v>0.09</v>
          </cell>
          <cell r="U8" t="str">
            <v>n/a</v>
          </cell>
          <cell r="V8" t="str">
            <v>n/a</v>
          </cell>
          <cell r="W8" t="str">
            <v>n/a</v>
          </cell>
          <cell r="X8" t="str">
            <v>n/a</v>
          </cell>
          <cell r="Y8" t="str">
            <v>n/a</v>
          </cell>
          <cell r="Z8" t="str">
            <v>n/a</v>
          </cell>
          <cell r="AA8" t="str">
            <v>n/a</v>
          </cell>
          <cell r="AB8" t="str">
            <v>n/a</v>
          </cell>
          <cell r="AC8" t="str">
            <v>n/a</v>
          </cell>
          <cell r="AD8" t="str">
            <v>n/a</v>
          </cell>
        </row>
        <row r="9">
          <cell r="A9" t="str">
            <v>% Rented from government or social landlords</v>
          </cell>
          <cell r="B9" t="str">
            <v>%</v>
          </cell>
          <cell r="C9" t="str">
            <v>n/a</v>
          </cell>
          <cell r="D9" t="str">
            <v>n/a</v>
          </cell>
          <cell r="E9" t="str">
            <v>n/a</v>
          </cell>
          <cell r="F9" t="str">
            <v>n/a</v>
          </cell>
          <cell r="G9" t="str">
            <v>n/a</v>
          </cell>
          <cell r="H9" t="str">
            <v>n/a</v>
          </cell>
          <cell r="I9" t="str">
            <v>n/a</v>
          </cell>
          <cell r="J9" t="str">
            <v>n/a</v>
          </cell>
          <cell r="K9" t="str">
            <v>n/a</v>
          </cell>
          <cell r="L9" t="str">
            <v>n/a</v>
          </cell>
          <cell r="M9" t="str">
            <v>n/a</v>
          </cell>
          <cell r="N9" t="str">
            <v>n/a</v>
          </cell>
          <cell r="O9" t="str">
            <v>n/a</v>
          </cell>
          <cell r="P9" t="str">
            <v>n/a</v>
          </cell>
          <cell r="Q9" t="str">
            <v>n/a</v>
          </cell>
          <cell r="R9" t="str">
            <v>n/a</v>
          </cell>
          <cell r="S9" t="str">
            <v>n/a</v>
          </cell>
          <cell r="T9">
            <v>0.03</v>
          </cell>
          <cell r="U9" t="str">
            <v>n/a</v>
          </cell>
          <cell r="V9" t="str">
            <v>n/a</v>
          </cell>
          <cell r="W9" t="str">
            <v>n/a</v>
          </cell>
          <cell r="X9">
            <v>0.04</v>
          </cell>
          <cell r="Y9">
            <v>0.04</v>
          </cell>
          <cell r="Z9" t="str">
            <v>n/a</v>
          </cell>
          <cell r="AA9" t="str">
            <v>n/a</v>
          </cell>
          <cell r="AB9" t="str">
            <v>n/a</v>
          </cell>
          <cell r="AC9" t="str">
            <v>n/a</v>
          </cell>
          <cell r="AD9" t="str">
            <v>n/a</v>
          </cell>
        </row>
        <row r="10">
          <cell r="A10" t="str">
            <v>% Other</v>
          </cell>
          <cell r="B10" t="str">
            <v>%</v>
          </cell>
          <cell r="C10" t="str">
            <v>n/a</v>
          </cell>
          <cell r="D10" t="str">
            <v>n/a</v>
          </cell>
          <cell r="E10" t="str">
            <v>n/a</v>
          </cell>
          <cell r="F10" t="str">
            <v>n/a</v>
          </cell>
          <cell r="G10" t="str">
            <v>n/a</v>
          </cell>
          <cell r="H10" t="str">
            <v>n/a</v>
          </cell>
          <cell r="I10" t="str">
            <v>n/a</v>
          </cell>
          <cell r="J10" t="str">
            <v>n/a</v>
          </cell>
          <cell r="K10" t="str">
            <v>n/a</v>
          </cell>
          <cell r="L10" t="str">
            <v>n/a</v>
          </cell>
          <cell r="M10" t="str">
            <v>n/a</v>
          </cell>
          <cell r="N10" t="str">
            <v>n/a</v>
          </cell>
          <cell r="O10" t="str">
            <v>n/a</v>
          </cell>
          <cell r="P10" t="str">
            <v>n/a</v>
          </cell>
          <cell r="Q10" t="str">
            <v>n/a</v>
          </cell>
          <cell r="R10" t="str">
            <v>n/a</v>
          </cell>
          <cell r="S10" t="str">
            <v>n/a</v>
          </cell>
          <cell r="T10" t="str">
            <v>n/a</v>
          </cell>
          <cell r="U10" t="str">
            <v>n/a</v>
          </cell>
          <cell r="V10" t="str">
            <v>n/a</v>
          </cell>
          <cell r="W10" t="str">
            <v>n/a</v>
          </cell>
          <cell r="X10" t="str">
            <v>n/a</v>
          </cell>
          <cell r="Y10" t="str">
            <v>n/a</v>
          </cell>
          <cell r="Z10" t="str">
            <v>n/a</v>
          </cell>
          <cell r="AA10" t="str">
            <v>n/a</v>
          </cell>
          <cell r="AB10" t="str">
            <v>n/a</v>
          </cell>
          <cell r="AC10" t="str">
            <v>n/a</v>
          </cell>
          <cell r="AD10" t="str">
            <v>n/a</v>
          </cell>
        </row>
        <row r="12">
          <cell r="A12" t="str">
            <v>Housebuilding</v>
          </cell>
        </row>
        <row r="13">
          <cell r="A13" t="str">
            <v xml:space="preserve">Housing Starts </v>
          </cell>
          <cell r="B13" t="str">
            <v>000s</v>
          </cell>
          <cell r="C13" t="str">
            <v>n/a</v>
          </cell>
          <cell r="D13" t="str">
            <v>n/a</v>
          </cell>
          <cell r="E13" t="str">
            <v>n/a</v>
          </cell>
          <cell r="F13" t="str">
            <v>n/a</v>
          </cell>
          <cell r="G13" t="str">
            <v>n/a</v>
          </cell>
          <cell r="H13" t="str">
            <v>n/a</v>
          </cell>
          <cell r="I13" t="str">
            <v>n/a</v>
          </cell>
          <cell r="J13" t="str">
            <v>n/a</v>
          </cell>
          <cell r="K13" t="str">
            <v>n/a</v>
          </cell>
          <cell r="L13" t="str">
            <v>n/a</v>
          </cell>
          <cell r="M13" t="str">
            <v>n/a</v>
          </cell>
          <cell r="N13" t="str">
            <v>n/a</v>
          </cell>
          <cell r="O13" t="str">
            <v>n/a</v>
          </cell>
          <cell r="P13" t="str">
            <v>n/a</v>
          </cell>
          <cell r="Q13" t="str">
            <v>n/a</v>
          </cell>
          <cell r="R13" t="str">
            <v>n/a</v>
          </cell>
          <cell r="S13" t="str">
            <v>n/a</v>
          </cell>
          <cell r="T13" t="str">
            <v>n/a</v>
          </cell>
          <cell r="U13" t="str">
            <v>n/a</v>
          </cell>
          <cell r="V13" t="str">
            <v>n/a</v>
          </cell>
          <cell r="W13" t="str">
            <v>n/a</v>
          </cell>
          <cell r="X13" t="str">
            <v>n/a</v>
          </cell>
          <cell r="Y13" t="str">
            <v>n/a</v>
          </cell>
          <cell r="Z13" t="str">
            <v>n/a</v>
          </cell>
          <cell r="AA13" t="str">
            <v>n/a</v>
          </cell>
          <cell r="AB13" t="str">
            <v>n/a</v>
          </cell>
          <cell r="AC13" t="str">
            <v>n/a</v>
          </cell>
          <cell r="AD13" t="str">
            <v>n/a</v>
          </cell>
        </row>
        <row r="14">
          <cell r="A14" t="str">
            <v>Annual % change in housing starts</v>
          </cell>
          <cell r="C14" t="str">
            <v>n/a</v>
          </cell>
          <cell r="D14" t="str">
            <v>n/a</v>
          </cell>
          <cell r="E14" t="str">
            <v>n/a</v>
          </cell>
          <cell r="F14" t="str">
            <v>n/a</v>
          </cell>
          <cell r="G14" t="str">
            <v>n/a</v>
          </cell>
          <cell r="H14" t="str">
            <v>n/a</v>
          </cell>
          <cell r="I14" t="str">
            <v>n/a</v>
          </cell>
          <cell r="J14" t="str">
            <v>n/a</v>
          </cell>
          <cell r="K14" t="str">
            <v>n/a</v>
          </cell>
          <cell r="L14" t="str">
            <v>n/a</v>
          </cell>
          <cell r="M14" t="str">
            <v>n/a</v>
          </cell>
          <cell r="N14" t="str">
            <v>n/a</v>
          </cell>
          <cell r="O14" t="str">
            <v>n/a</v>
          </cell>
          <cell r="P14" t="str">
            <v>n/a</v>
          </cell>
          <cell r="Q14" t="str">
            <v>n/a</v>
          </cell>
          <cell r="R14" t="str">
            <v>n/a</v>
          </cell>
          <cell r="S14" t="str">
            <v>n/a</v>
          </cell>
          <cell r="T14" t="str">
            <v>n/a</v>
          </cell>
          <cell r="U14" t="str">
            <v>n/a</v>
          </cell>
          <cell r="V14" t="str">
            <v>n/a</v>
          </cell>
          <cell r="W14" t="str">
            <v>n/a</v>
          </cell>
          <cell r="X14" t="str">
            <v>n/a</v>
          </cell>
          <cell r="Y14" t="str">
            <v>n/a</v>
          </cell>
          <cell r="Z14" t="str">
            <v>n/a</v>
          </cell>
          <cell r="AA14" t="str">
            <v>n/a</v>
          </cell>
          <cell r="AB14" t="str">
            <v>n/a</v>
          </cell>
          <cell r="AC14" t="str">
            <v>n/a</v>
          </cell>
          <cell r="AD14" t="str">
            <v>n/a</v>
          </cell>
        </row>
        <row r="15">
          <cell r="A15" t="str">
            <v>Housing Completions</v>
          </cell>
          <cell r="B15" t="str">
            <v>000s</v>
          </cell>
          <cell r="C15" t="str">
            <v>n/a</v>
          </cell>
          <cell r="D15" t="str">
            <v>n/a</v>
          </cell>
          <cell r="E15" t="str">
            <v>n/a</v>
          </cell>
          <cell r="F15" t="str">
            <v>n/a</v>
          </cell>
          <cell r="G15" t="str">
            <v>n/a</v>
          </cell>
          <cell r="H15" t="str">
            <v>n/a</v>
          </cell>
          <cell r="I15" t="str">
            <v>n/a</v>
          </cell>
          <cell r="J15" t="str">
            <v>n/a</v>
          </cell>
          <cell r="K15" t="str">
            <v>n/a</v>
          </cell>
          <cell r="L15">
            <v>3405</v>
          </cell>
          <cell r="M15">
            <v>2431</v>
          </cell>
          <cell r="N15">
            <v>1953</v>
          </cell>
          <cell r="O15">
            <v>1149</v>
          </cell>
          <cell r="P15">
            <v>935</v>
          </cell>
          <cell r="Q15">
            <v>1003</v>
          </cell>
          <cell r="R15">
            <v>882</v>
          </cell>
          <cell r="S15">
            <v>785</v>
          </cell>
          <cell r="T15">
            <v>720</v>
          </cell>
          <cell r="U15">
            <v>619</v>
          </cell>
          <cell r="V15">
            <v>1135</v>
          </cell>
          <cell r="W15">
            <v>2435</v>
          </cell>
          <cell r="X15">
            <v>3105</v>
          </cell>
          <cell r="Y15">
            <v>3865</v>
          </cell>
          <cell r="Z15">
            <v>5082</v>
          </cell>
          <cell r="AA15" t="str">
            <v>n/a</v>
          </cell>
          <cell r="AB15" t="str">
            <v>n/a</v>
          </cell>
          <cell r="AC15" t="str">
            <v>n/a</v>
          </cell>
          <cell r="AD15" t="str">
            <v>n/a</v>
          </cell>
        </row>
        <row r="16">
          <cell r="A16" t="str">
            <v>Annual % change in housing completions</v>
          </cell>
          <cell r="C16" t="str">
            <v>n/a</v>
          </cell>
          <cell r="D16" t="str">
            <v>n/a</v>
          </cell>
          <cell r="E16" t="str">
            <v>n/a</v>
          </cell>
          <cell r="F16" t="str">
            <v>n/a</v>
          </cell>
          <cell r="G16" t="str">
            <v>n/a</v>
          </cell>
          <cell r="H16" t="str">
            <v>n/a</v>
          </cell>
          <cell r="I16" t="str">
            <v>n/a</v>
          </cell>
          <cell r="J16" t="str">
            <v>n/a</v>
          </cell>
          <cell r="K16" t="str">
            <v>n/a</v>
          </cell>
          <cell r="L16" t="str">
            <v>n/a</v>
          </cell>
          <cell r="M16">
            <v>-0.28604992657856099</v>
          </cell>
          <cell r="N16">
            <v>-0.19662690250925541</v>
          </cell>
          <cell r="O16">
            <v>-0.41167434715821816</v>
          </cell>
          <cell r="P16">
            <v>-0.18624891209747607</v>
          </cell>
          <cell r="Q16">
            <v>7.2727272727272751E-2</v>
          </cell>
          <cell r="R16">
            <v>-0.12063808574277168</v>
          </cell>
          <cell r="S16">
            <v>-0.10997732426303852</v>
          </cell>
          <cell r="T16">
            <v>-8.2802547770700619E-2</v>
          </cell>
          <cell r="U16">
            <v>-0.14027777777777772</v>
          </cell>
          <cell r="V16">
            <v>0.83360258481421656</v>
          </cell>
          <cell r="W16">
            <v>1.1453744493392071</v>
          </cell>
          <cell r="X16">
            <v>0.27515400410677615</v>
          </cell>
          <cell r="Y16">
            <v>0.24476650563607083</v>
          </cell>
          <cell r="Z16">
            <v>0.31487710219922382</v>
          </cell>
          <cell r="AA16" t="str">
            <v>n/a</v>
          </cell>
          <cell r="AB16" t="str">
            <v>n/a</v>
          </cell>
          <cell r="AC16" t="str">
            <v>n/a</v>
          </cell>
          <cell r="AD16" t="str">
            <v>n/a</v>
          </cell>
        </row>
        <row r="17">
          <cell r="A17" t="str">
            <v>Number of Building Permits issued</v>
          </cell>
          <cell r="B17" t="str">
            <v>000s</v>
          </cell>
          <cell r="C17" t="str">
            <v>n/a</v>
          </cell>
          <cell r="D17" t="str">
            <v>n/a</v>
          </cell>
          <cell r="E17" t="str">
            <v>n/a</v>
          </cell>
          <cell r="F17" t="str">
            <v>n/a</v>
          </cell>
          <cell r="G17" t="str">
            <v>n/a</v>
          </cell>
          <cell r="H17" t="str">
            <v>n/a</v>
          </cell>
          <cell r="I17" t="str">
            <v>n/a</v>
          </cell>
          <cell r="J17" t="str">
            <v>n/a</v>
          </cell>
          <cell r="K17" t="str">
            <v>n/a</v>
          </cell>
          <cell r="L17" t="str">
            <v>n/a</v>
          </cell>
          <cell r="M17" t="str">
            <v>n/a</v>
          </cell>
          <cell r="N17">
            <v>759</v>
          </cell>
          <cell r="O17">
            <v>845</v>
          </cell>
          <cell r="P17">
            <v>995</v>
          </cell>
          <cell r="Q17">
            <v>1334</v>
          </cell>
          <cell r="R17">
            <v>1133</v>
          </cell>
          <cell r="S17">
            <v>988</v>
          </cell>
          <cell r="T17">
            <v>1076</v>
          </cell>
          <cell r="U17">
            <v>1430</v>
          </cell>
          <cell r="V17">
            <v>3156</v>
          </cell>
          <cell r="W17">
            <v>3419</v>
          </cell>
          <cell r="X17">
            <v>9447</v>
          </cell>
          <cell r="Y17">
            <v>9166</v>
          </cell>
          <cell r="Z17">
            <v>12852</v>
          </cell>
          <cell r="AA17" t="str">
            <v>n/a</v>
          </cell>
          <cell r="AB17" t="str">
            <v>n/a</v>
          </cell>
          <cell r="AC17" t="str">
            <v>n/a</v>
          </cell>
          <cell r="AD17" t="str">
            <v>n/a</v>
          </cell>
        </row>
        <row r="18">
          <cell r="A18" t="str">
            <v>Annual % change in building permits issued</v>
          </cell>
          <cell r="C18" t="str">
            <v>n/a</v>
          </cell>
          <cell r="D18" t="str">
            <v>n/a</v>
          </cell>
          <cell r="E18" t="str">
            <v>n/a</v>
          </cell>
          <cell r="F18" t="str">
            <v>n/a</v>
          </cell>
          <cell r="G18" t="str">
            <v>n/a</v>
          </cell>
          <cell r="H18" t="str">
            <v>n/a</v>
          </cell>
          <cell r="I18" t="str">
            <v>n/a</v>
          </cell>
          <cell r="J18" t="str">
            <v>n/a</v>
          </cell>
          <cell r="K18" t="str">
            <v>n/a</v>
          </cell>
          <cell r="L18" t="str">
            <v>n/a</v>
          </cell>
          <cell r="M18" t="str">
            <v>n/a</v>
          </cell>
          <cell r="N18" t="str">
            <v>n/a</v>
          </cell>
          <cell r="O18">
            <v>0.1133069828722002</v>
          </cell>
          <cell r="P18">
            <v>0.1775147928994083</v>
          </cell>
          <cell r="Q18">
            <v>0.3407035175879396</v>
          </cell>
          <cell r="R18">
            <v>-0.15067466266866569</v>
          </cell>
          <cell r="S18">
            <v>-0.12797881729920568</v>
          </cell>
          <cell r="T18">
            <v>8.9068825910931126E-2</v>
          </cell>
          <cell r="U18">
            <v>0.32899628252788093</v>
          </cell>
          <cell r="V18">
            <v>1.2069930069930068</v>
          </cell>
          <cell r="W18">
            <v>8.3333333333333259E-2</v>
          </cell>
          <cell r="X18">
            <v>1.7630886224042119</v>
          </cell>
          <cell r="Y18">
            <v>-2.9744892558484226E-2</v>
          </cell>
          <cell r="Z18">
            <v>0.40213833733362425</v>
          </cell>
          <cell r="AA18" t="str">
            <v>n/a</v>
          </cell>
          <cell r="AB18" t="str">
            <v>n/a</v>
          </cell>
          <cell r="AC18" t="str">
            <v>n/a</v>
          </cell>
          <cell r="AD18" t="str">
            <v>n/a</v>
          </cell>
        </row>
        <row r="20">
          <cell r="A20" t="str">
            <v>MARKET ACTIVITY AND PRICES</v>
          </cell>
        </row>
        <row r="21">
          <cell r="A21" t="str">
            <v>Total Number of Transactions</v>
          </cell>
          <cell r="B21" t="str">
            <v>000s</v>
          </cell>
          <cell r="C21" t="str">
            <v>n/a</v>
          </cell>
          <cell r="D21" t="str">
            <v>n/a</v>
          </cell>
          <cell r="E21" t="str">
            <v>n/a</v>
          </cell>
          <cell r="F21" t="str">
            <v>n/a</v>
          </cell>
          <cell r="G21" t="str">
            <v>n/a</v>
          </cell>
          <cell r="H21" t="str">
            <v>n/a</v>
          </cell>
          <cell r="I21" t="str">
            <v>n/a</v>
          </cell>
          <cell r="J21" t="str">
            <v>n/a</v>
          </cell>
          <cell r="K21" t="str">
            <v>n/a</v>
          </cell>
          <cell r="L21" t="str">
            <v>n/a</v>
          </cell>
          <cell r="M21" t="str">
            <v>n/a</v>
          </cell>
          <cell r="N21" t="str">
            <v>n/a</v>
          </cell>
          <cell r="O21">
            <v>14127</v>
          </cell>
          <cell r="P21">
            <v>23023</v>
          </cell>
          <cell r="Q21">
            <v>28319</v>
          </cell>
          <cell r="R21">
            <v>24036</v>
          </cell>
          <cell r="S21">
            <v>25896</v>
          </cell>
          <cell r="T21">
            <v>28494</v>
          </cell>
          <cell r="U21">
            <v>30700</v>
          </cell>
          <cell r="V21">
            <v>28622</v>
          </cell>
          <cell r="W21">
            <v>33901</v>
          </cell>
          <cell r="X21">
            <v>35744</v>
          </cell>
          <cell r="Y21">
            <v>47280</v>
          </cell>
          <cell r="Z21">
            <v>44925</v>
          </cell>
          <cell r="AA21" t="str">
            <v>n/a</v>
          </cell>
          <cell r="AB21" t="str">
            <v>n/a</v>
          </cell>
          <cell r="AC21" t="str">
            <v>n/a</v>
          </cell>
          <cell r="AD21" t="str">
            <v>n/a</v>
          </cell>
        </row>
        <row r="22">
          <cell r="A22" t="str">
            <v>Annual % change in transactions</v>
          </cell>
          <cell r="C22" t="str">
            <v>n/a</v>
          </cell>
          <cell r="D22" t="str">
            <v>n/a</v>
          </cell>
          <cell r="E22" t="str">
            <v>n/a</v>
          </cell>
          <cell r="F22" t="str">
            <v>n/a</v>
          </cell>
          <cell r="G22" t="str">
            <v>n/a</v>
          </cell>
          <cell r="H22" t="str">
            <v>n/a</v>
          </cell>
          <cell r="I22" t="str">
            <v>n/a</v>
          </cell>
          <cell r="J22" t="str">
            <v>n/a</v>
          </cell>
          <cell r="K22" t="str">
            <v>n/a</v>
          </cell>
          <cell r="L22" t="str">
            <v>n/a</v>
          </cell>
          <cell r="M22" t="str">
            <v>n/a</v>
          </cell>
          <cell r="N22" t="str">
            <v>n/a</v>
          </cell>
          <cell r="O22" t="str">
            <v>n/a</v>
          </cell>
          <cell r="P22">
            <v>0.62971614638635232</v>
          </cell>
          <cell r="Q22">
            <v>0.23003083872649088</v>
          </cell>
          <cell r="R22">
            <v>-0.15124121614463792</v>
          </cell>
          <cell r="S22">
            <v>7.7383924113829217E-2</v>
          </cell>
          <cell r="T22">
            <v>0.10032437442076003</v>
          </cell>
          <cell r="U22">
            <v>7.7419807678809516E-2</v>
          </cell>
          <cell r="V22">
            <v>-6.7687296416938159E-2</v>
          </cell>
          <cell r="W22">
            <v>0.18443854377751379</v>
          </cell>
          <cell r="X22">
            <v>5.4364178047845213E-2</v>
          </cell>
          <cell r="Y22">
            <v>0.32273948075201431</v>
          </cell>
          <cell r="Z22">
            <v>-4.9809644670050779E-2</v>
          </cell>
          <cell r="AA22" t="str">
            <v>n/a</v>
          </cell>
          <cell r="AB22" t="str">
            <v>n/a</v>
          </cell>
          <cell r="AC22" t="str">
            <v>n/a</v>
          </cell>
          <cell r="AD22" t="str">
            <v>n/a</v>
          </cell>
        </row>
        <row r="23">
          <cell r="A23" t="str">
            <v xml:space="preserve">Residential house prices (all dwellings, national) </v>
          </cell>
          <cell r="B23" t="str">
            <v>1990=100</v>
          </cell>
          <cell r="C23" t="str">
            <v>n/a</v>
          </cell>
          <cell r="D23" t="str">
            <v>n/a</v>
          </cell>
          <cell r="E23" t="str">
            <v>n/a</v>
          </cell>
          <cell r="F23" t="str">
            <v>n/a</v>
          </cell>
          <cell r="G23" t="str">
            <v>n/a</v>
          </cell>
          <cell r="H23" t="str">
            <v>n/a</v>
          </cell>
          <cell r="I23" t="str">
            <v>n/a</v>
          </cell>
          <cell r="J23" t="str">
            <v>n/a</v>
          </cell>
          <cell r="K23" t="str">
            <v>n/a</v>
          </cell>
          <cell r="L23" t="str">
            <v>n/a</v>
          </cell>
          <cell r="M23" t="str">
            <v>n/a</v>
          </cell>
          <cell r="N23" t="str">
            <v>n/a</v>
          </cell>
          <cell r="O23" t="str">
            <v>n/a</v>
          </cell>
          <cell r="P23" t="str">
            <v>n/a</v>
          </cell>
          <cell r="Q23" t="str">
            <v>n/a</v>
          </cell>
          <cell r="R23" t="str">
            <v>n/a</v>
          </cell>
          <cell r="S23" t="str">
            <v>n/a</v>
          </cell>
          <cell r="T23" t="str">
            <v>n/a</v>
          </cell>
          <cell r="U23">
            <v>151.16</v>
          </cell>
          <cell r="V23">
            <v>176.74</v>
          </cell>
          <cell r="W23">
            <v>211.62</v>
          </cell>
          <cell r="X23">
            <v>302</v>
          </cell>
          <cell r="Y23">
            <v>429</v>
          </cell>
          <cell r="Z23">
            <v>518.6</v>
          </cell>
          <cell r="AA23" t="str">
            <v>n/a</v>
          </cell>
          <cell r="AB23" t="str">
            <v>n/a</v>
          </cell>
          <cell r="AC23" t="str">
            <v>n/a</v>
          </cell>
          <cell r="AD23" t="str">
            <v>n/a</v>
          </cell>
        </row>
        <row r="24">
          <cell r="A24" t="str">
            <v>Annual % change in house prices</v>
          </cell>
          <cell r="C24" t="str">
            <v>n/a</v>
          </cell>
          <cell r="D24" t="str">
            <v>n/a</v>
          </cell>
          <cell r="E24" t="str">
            <v>n/a</v>
          </cell>
          <cell r="F24" t="str">
            <v>n/a</v>
          </cell>
          <cell r="G24" t="str">
            <v>n/a</v>
          </cell>
          <cell r="H24" t="str">
            <v>n/a</v>
          </cell>
          <cell r="I24" t="str">
            <v>n/a</v>
          </cell>
          <cell r="J24" t="str">
            <v>n/a</v>
          </cell>
          <cell r="K24" t="str">
            <v>n/a</v>
          </cell>
          <cell r="L24" t="str">
            <v>n/a</v>
          </cell>
          <cell r="M24" t="str">
            <v>n/a</v>
          </cell>
          <cell r="N24" t="str">
            <v>n/a</v>
          </cell>
          <cell r="O24" t="str">
            <v>n/a</v>
          </cell>
          <cell r="P24" t="str">
            <v>n/a</v>
          </cell>
          <cell r="Q24" t="str">
            <v>n/a</v>
          </cell>
          <cell r="R24" t="str">
            <v>n/a</v>
          </cell>
          <cell r="S24" t="str">
            <v>n/a</v>
          </cell>
          <cell r="T24" t="str">
            <v>n/a</v>
          </cell>
          <cell r="U24" t="str">
            <v>n/a</v>
          </cell>
          <cell r="V24">
            <v>0.16922466260915603</v>
          </cell>
          <cell r="W24">
            <v>0.19735204254837613</v>
          </cell>
          <cell r="X24">
            <v>0.42708628674038374</v>
          </cell>
          <cell r="Y24">
            <v>0.42052980132450335</v>
          </cell>
          <cell r="Z24">
            <v>0.2088578088578088</v>
          </cell>
          <cell r="AA24" t="str">
            <v>n/a</v>
          </cell>
          <cell r="AB24" t="str">
            <v>n/a</v>
          </cell>
          <cell r="AC24" t="str">
            <v>n/a</v>
          </cell>
          <cell r="AD24" t="str">
            <v>n/a</v>
          </cell>
        </row>
        <row r="25">
          <cell r="A25" t="str">
            <v>Residential house prices new dwellings (national)</v>
          </cell>
          <cell r="B25" t="str">
            <v>1990=100</v>
          </cell>
          <cell r="C25" t="str">
            <v>n/a</v>
          </cell>
          <cell r="D25" t="str">
            <v>n/a</v>
          </cell>
          <cell r="E25" t="str">
            <v>n/a</v>
          </cell>
          <cell r="F25" t="str">
            <v>n/a</v>
          </cell>
          <cell r="G25" t="str">
            <v>n/a</v>
          </cell>
          <cell r="H25" t="str">
            <v>n/a</v>
          </cell>
          <cell r="I25" t="str">
            <v>n/a</v>
          </cell>
          <cell r="J25" t="str">
            <v>n/a</v>
          </cell>
          <cell r="K25" t="str">
            <v>n/a</v>
          </cell>
          <cell r="L25" t="str">
            <v>n/a</v>
          </cell>
          <cell r="M25" t="str">
            <v>n/a</v>
          </cell>
          <cell r="N25" t="str">
            <v>n/a</v>
          </cell>
          <cell r="O25" t="str">
            <v>n/a</v>
          </cell>
          <cell r="P25" t="str">
            <v>n/a</v>
          </cell>
          <cell r="Q25">
            <v>100</v>
          </cell>
          <cell r="R25" t="e">
            <v>#VALUE!</v>
          </cell>
          <cell r="S25">
            <v>148</v>
          </cell>
          <cell r="T25">
            <v>100</v>
          </cell>
          <cell r="U25">
            <v>151</v>
          </cell>
          <cell r="V25">
            <v>176</v>
          </cell>
          <cell r="W25">
            <v>211</v>
          </cell>
          <cell r="X25" t="str">
            <v>n/a</v>
          </cell>
          <cell r="Y25" t="str">
            <v>n/a</v>
          </cell>
          <cell r="Z25" t="str">
            <v>n/a</v>
          </cell>
          <cell r="AA25" t="str">
            <v>n/a</v>
          </cell>
          <cell r="AB25" t="str">
            <v>n/a</v>
          </cell>
          <cell r="AC25" t="str">
            <v>n/a</v>
          </cell>
          <cell r="AD25" t="str">
            <v>n/a</v>
          </cell>
        </row>
        <row r="26">
          <cell r="A26" t="str">
            <v>Annual % change in new house prices</v>
          </cell>
          <cell r="C26" t="str">
            <v>n/a</v>
          </cell>
          <cell r="D26" t="str">
            <v>n/a</v>
          </cell>
          <cell r="E26" t="str">
            <v>n/a</v>
          </cell>
          <cell r="F26" t="str">
            <v>n/a</v>
          </cell>
          <cell r="G26" t="str">
            <v>n/a</v>
          </cell>
          <cell r="H26" t="str">
            <v>n/a</v>
          </cell>
          <cell r="I26" t="str">
            <v>n/a</v>
          </cell>
          <cell r="J26" t="str">
            <v>n/a</v>
          </cell>
          <cell r="K26" t="str">
            <v>n/a</v>
          </cell>
          <cell r="L26" t="str">
            <v>n/a</v>
          </cell>
          <cell r="M26" t="str">
            <v>n/a</v>
          </cell>
          <cell r="N26" t="str">
            <v>n/a</v>
          </cell>
          <cell r="O26" t="str">
            <v>n/a</v>
          </cell>
          <cell r="P26" t="str">
            <v>n/a</v>
          </cell>
          <cell r="Q26" t="str">
            <v>n/a</v>
          </cell>
          <cell r="R26" t="e">
            <v>#VALUE!</v>
          </cell>
          <cell r="S26" t="e">
            <v>#VALUE!</v>
          </cell>
          <cell r="T26">
            <v>-0.32432432432432434</v>
          </cell>
          <cell r="U26">
            <v>0.51</v>
          </cell>
          <cell r="V26">
            <v>0.16556291390728473</v>
          </cell>
          <cell r="W26">
            <v>0.19886363636363646</v>
          </cell>
          <cell r="X26" t="str">
            <v>n/a</v>
          </cell>
          <cell r="Y26" t="str">
            <v>n/a</v>
          </cell>
          <cell r="Z26" t="str">
            <v>n/a</v>
          </cell>
          <cell r="AA26" t="str">
            <v>n/a</v>
          </cell>
          <cell r="AB26" t="str">
            <v>n/a</v>
          </cell>
          <cell r="AC26" t="str">
            <v>n/a</v>
          </cell>
          <cell r="AD26" t="str">
            <v>n/a</v>
          </cell>
        </row>
        <row r="27">
          <cell r="A27" t="str">
            <v>Building Price for new residential dwellings</v>
          </cell>
          <cell r="B27" t="str">
            <v>1990=100</v>
          </cell>
          <cell r="C27" t="str">
            <v>n/a</v>
          </cell>
          <cell r="D27" t="str">
            <v>n/a</v>
          </cell>
          <cell r="E27" t="str">
            <v>n/a</v>
          </cell>
          <cell r="F27" t="str">
            <v>n/a</v>
          </cell>
          <cell r="G27" t="str">
            <v>n/a</v>
          </cell>
          <cell r="H27" t="str">
            <v>n/a</v>
          </cell>
          <cell r="I27" t="str">
            <v>n/a</v>
          </cell>
          <cell r="J27" t="str">
            <v>n/a</v>
          </cell>
          <cell r="K27" t="str">
            <v>n/a</v>
          </cell>
          <cell r="L27" t="str">
            <v>n/a</v>
          </cell>
          <cell r="M27" t="str">
            <v>n/a</v>
          </cell>
          <cell r="N27" t="str">
            <v>n/a</v>
          </cell>
          <cell r="O27" t="str">
            <v>n/a</v>
          </cell>
          <cell r="P27" t="str">
            <v>n/a</v>
          </cell>
          <cell r="Q27">
            <v>87.19916288803627</v>
          </cell>
          <cell r="R27">
            <v>95.840599930240671</v>
          </cell>
          <cell r="S27">
            <v>96.773630973142659</v>
          </cell>
          <cell r="T27">
            <v>100</v>
          </cell>
          <cell r="U27">
            <v>105.41506801534706</v>
          </cell>
          <cell r="V27">
            <v>108.58911754447156</v>
          </cell>
          <cell r="W27">
            <v>112.09452389257063</v>
          </cell>
          <cell r="X27">
            <v>118.92221834670387</v>
          </cell>
          <cell r="Y27">
            <v>126.95326124869202</v>
          </cell>
          <cell r="Z27">
            <v>144.69829089640737</v>
          </cell>
          <cell r="AA27" t="str">
            <v>n/a</v>
          </cell>
          <cell r="AB27" t="str">
            <v>n/a</v>
          </cell>
          <cell r="AC27" t="str">
            <v>n/a</v>
          </cell>
          <cell r="AD27" t="str">
            <v>n/a</v>
          </cell>
        </row>
        <row r="28">
          <cell r="A28" t="str">
            <v>Annual % change in building prices</v>
          </cell>
          <cell r="C28" t="str">
            <v>n/a</v>
          </cell>
          <cell r="D28" t="str">
            <v>n/a</v>
          </cell>
          <cell r="E28" t="str">
            <v>n/a</v>
          </cell>
          <cell r="F28" t="str">
            <v>n/a</v>
          </cell>
          <cell r="G28" t="str">
            <v>n/a</v>
          </cell>
          <cell r="H28" t="str">
            <v>n/a</v>
          </cell>
          <cell r="I28" t="str">
            <v>n/a</v>
          </cell>
          <cell r="J28" t="str">
            <v>n/a</v>
          </cell>
          <cell r="K28" t="str">
            <v>n/a</v>
          </cell>
          <cell r="L28" t="str">
            <v>n/a</v>
          </cell>
          <cell r="M28" t="str">
            <v>n/a</v>
          </cell>
          <cell r="N28" t="str">
            <v>n/a</v>
          </cell>
          <cell r="O28" t="str">
            <v>n/a</v>
          </cell>
          <cell r="P28" t="str">
            <v>n/a</v>
          </cell>
          <cell r="Q28" t="str">
            <v>n/a</v>
          </cell>
          <cell r="R28">
            <v>9.9100000000000188E-2</v>
          </cell>
          <cell r="S28">
            <v>9.7352379219362017E-3</v>
          </cell>
          <cell r="T28">
            <v>3.3339340421697505E-2</v>
          </cell>
          <cell r="U28">
            <v>5.4150680153470576E-2</v>
          </cell>
          <cell r="V28">
            <v>3.01100173711637E-2</v>
          </cell>
          <cell r="W28">
            <v>3.2281377981209447E-2</v>
          </cell>
          <cell r="X28">
            <v>6.0910151691948577E-2</v>
          </cell>
          <cell r="Y28">
            <v>6.753189617245936E-2</v>
          </cell>
          <cell r="Z28">
            <v>0.13977608352221971</v>
          </cell>
          <cell r="AA28" t="str">
            <v>n/a</v>
          </cell>
          <cell r="AB28" t="str">
            <v>n/a</v>
          </cell>
          <cell r="AC28" t="str">
            <v>n/a</v>
          </cell>
          <cell r="AD28" t="str">
            <v>n/a</v>
          </cell>
        </row>
        <row r="30">
          <cell r="A30" t="str">
            <v>LENDING</v>
          </cell>
        </row>
        <row r="31">
          <cell r="A31" t="str">
            <v>EXCHANGE RATE</v>
          </cell>
          <cell r="C31" t="str">
            <v>n/a</v>
          </cell>
          <cell r="D31" t="str">
            <v>n/a</v>
          </cell>
          <cell r="E31" t="str">
            <v>n/a</v>
          </cell>
          <cell r="F31" t="str">
            <v>n/a</v>
          </cell>
          <cell r="G31" t="str">
            <v>n/a</v>
          </cell>
          <cell r="H31" t="str">
            <v>n/a</v>
          </cell>
          <cell r="I31" t="str">
            <v>n/a</v>
          </cell>
          <cell r="J31" t="str">
            <v>n/a</v>
          </cell>
          <cell r="K31" t="str">
            <v>n/a</v>
          </cell>
          <cell r="L31" t="str">
            <v>n/a</v>
          </cell>
          <cell r="M31" t="str">
            <v>n/a</v>
          </cell>
          <cell r="N31" t="str">
            <v>n/a</v>
          </cell>
          <cell r="O31" t="str">
            <v>n/a</v>
          </cell>
          <cell r="P31" t="str">
            <v>n/a</v>
          </cell>
          <cell r="Q31">
            <v>15.646599999999999</v>
          </cell>
          <cell r="R31">
            <v>15.646599999999999</v>
          </cell>
          <cell r="S31">
            <v>15.646599999999999</v>
          </cell>
          <cell r="T31">
            <v>15.646599999999999</v>
          </cell>
          <cell r="U31">
            <v>15.646599999999999</v>
          </cell>
          <cell r="V31">
            <v>15.646599999999999</v>
          </cell>
          <cell r="W31">
            <v>15.646599999999999</v>
          </cell>
          <cell r="X31">
            <v>15.646599999999999</v>
          </cell>
          <cell r="Y31">
            <v>15.646599999999999</v>
          </cell>
          <cell r="Z31">
            <v>15.646599999999999</v>
          </cell>
          <cell r="AA31" t="str">
            <v>n/a</v>
          </cell>
          <cell r="AB31" t="str">
            <v>n/a</v>
          </cell>
          <cell r="AC31" t="str">
            <v>n/a</v>
          </cell>
          <cell r="AD31" t="str">
            <v>n/a</v>
          </cell>
        </row>
        <row r="32">
          <cell r="A32" t="str">
            <v>Values</v>
          </cell>
        </row>
        <row r="33">
          <cell r="A33" t="str">
            <v>If emf members only - approx market share</v>
          </cell>
          <cell r="C33">
            <v>0</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row>
        <row r="34">
          <cell r="A34" t="str">
            <v>Total national outstanding residential loans</v>
          </cell>
          <cell r="B34" t="str">
            <v>€ millions</v>
          </cell>
          <cell r="C34" t="str">
            <v>n/a</v>
          </cell>
          <cell r="D34" t="str">
            <v>n/a</v>
          </cell>
          <cell r="E34" t="str">
            <v>n/a</v>
          </cell>
          <cell r="F34" t="str">
            <v>n/a</v>
          </cell>
          <cell r="G34" t="str">
            <v>n/a</v>
          </cell>
          <cell r="H34" t="str">
            <v>n/a</v>
          </cell>
          <cell r="I34" t="str">
            <v>n/a</v>
          </cell>
          <cell r="J34" t="str">
            <v>n/a</v>
          </cell>
          <cell r="K34" t="str">
            <v>n/a</v>
          </cell>
          <cell r="L34" t="str">
            <v>n/a</v>
          </cell>
          <cell r="M34" t="str">
            <v>n/a</v>
          </cell>
          <cell r="N34" t="str">
            <v>n/a</v>
          </cell>
          <cell r="O34" t="str">
            <v>n/a</v>
          </cell>
          <cell r="P34" t="str">
            <v>n/a</v>
          </cell>
          <cell r="Q34" t="str">
            <v>n/a</v>
          </cell>
          <cell r="R34">
            <v>184.83248756918437</v>
          </cell>
          <cell r="S34">
            <v>214.74313908452956</v>
          </cell>
          <cell r="T34">
            <v>286.19636214896531</v>
          </cell>
          <cell r="U34">
            <v>387.368501783135</v>
          </cell>
          <cell r="V34">
            <v>593.22792172101288</v>
          </cell>
          <cell r="W34">
            <v>953.81744276711879</v>
          </cell>
          <cell r="X34">
            <v>1500.1789526159039</v>
          </cell>
          <cell r="Y34">
            <v>2618.0767706722227</v>
          </cell>
          <cell r="Z34">
            <v>4277.8367185203178</v>
          </cell>
          <cell r="AA34" t="str">
            <v>n/a</v>
          </cell>
          <cell r="AB34" t="str">
            <v>n/a</v>
          </cell>
          <cell r="AC34" t="str">
            <v>n/a</v>
          </cell>
          <cell r="AD34" t="str">
            <v>n/a</v>
          </cell>
        </row>
        <row r="35">
          <cell r="A35" t="str">
            <v>Annual % change</v>
          </cell>
          <cell r="C35" t="str">
            <v>n/a</v>
          </cell>
          <cell r="D35" t="str">
            <v>n/a</v>
          </cell>
          <cell r="E35" t="str">
            <v>n/a</v>
          </cell>
          <cell r="F35" t="str">
            <v>n/a</v>
          </cell>
          <cell r="G35" t="str">
            <v>n/a</v>
          </cell>
          <cell r="H35" t="str">
            <v>n/a</v>
          </cell>
          <cell r="I35" t="str">
            <v>n/a</v>
          </cell>
          <cell r="J35" t="str">
            <v>n/a</v>
          </cell>
          <cell r="K35" t="str">
            <v>n/a</v>
          </cell>
          <cell r="L35" t="str">
            <v>n/a</v>
          </cell>
          <cell r="M35" t="str">
            <v>n/a</v>
          </cell>
          <cell r="N35" t="str">
            <v>n/a</v>
          </cell>
          <cell r="O35" t="str">
            <v>n/a</v>
          </cell>
          <cell r="P35" t="str">
            <v>n/a</v>
          </cell>
          <cell r="Q35" t="str">
            <v>n/a</v>
          </cell>
          <cell r="R35" t="str">
            <v>n/a</v>
          </cell>
          <cell r="S35">
            <v>0.16182572614107893</v>
          </cell>
          <cell r="T35">
            <v>0.33273809523809539</v>
          </cell>
          <cell r="U35">
            <v>0.35350602947744525</v>
          </cell>
          <cell r="V35">
            <v>0.53143045702029368</v>
          </cell>
          <cell r="W35">
            <v>0.60784313725490202</v>
          </cell>
          <cell r="X35">
            <v>0.57281559903511114</v>
          </cell>
          <cell r="Y35">
            <v>0.74517631120407946</v>
          </cell>
          <cell r="Z35">
            <v>0.63396152719460996</v>
          </cell>
          <cell r="AA35" t="str">
            <v>n/a</v>
          </cell>
          <cell r="AB35" t="str">
            <v>n/a</v>
          </cell>
          <cell r="AC35" t="str">
            <v>n/a</v>
          </cell>
          <cell r="AD35" t="str">
            <v>n/a</v>
          </cell>
        </row>
        <row r="36">
          <cell r="A36" t="str">
            <v>Total national outstanding residential and commercial loans</v>
          </cell>
          <cell r="B36" t="str">
            <v>€ millions</v>
          </cell>
          <cell r="C36" t="str">
            <v>n/a</v>
          </cell>
          <cell r="D36" t="str">
            <v>n/a</v>
          </cell>
          <cell r="E36" t="str">
            <v>n/a</v>
          </cell>
          <cell r="F36" t="str">
            <v>n/a</v>
          </cell>
          <cell r="G36" t="str">
            <v>n/a</v>
          </cell>
          <cell r="H36" t="str">
            <v>n/a</v>
          </cell>
          <cell r="I36" t="str">
            <v>n/a</v>
          </cell>
          <cell r="J36" t="str">
            <v>n/a</v>
          </cell>
          <cell r="K36" t="str">
            <v>n/a</v>
          </cell>
          <cell r="L36" t="str">
            <v>n/a</v>
          </cell>
          <cell r="M36" t="str">
            <v>n/a</v>
          </cell>
          <cell r="N36" t="str">
            <v>n/a</v>
          </cell>
          <cell r="O36" t="str">
            <v>n/a</v>
          </cell>
          <cell r="P36" t="str">
            <v>n/a</v>
          </cell>
          <cell r="Q36" t="str">
            <v>n/a</v>
          </cell>
          <cell r="R36">
            <v>302.30209758030497</v>
          </cell>
          <cell r="S36">
            <v>405.45549831912365</v>
          </cell>
          <cell r="T36">
            <v>548.48976774506923</v>
          </cell>
          <cell r="U36">
            <v>796.72261066301951</v>
          </cell>
          <cell r="V36">
            <v>1200.2607595260313</v>
          </cell>
          <cell r="W36">
            <v>1766.709700510015</v>
          </cell>
          <cell r="X36">
            <v>2779.3833804149144</v>
          </cell>
          <cell r="Y36">
            <v>4895.8879245331254</v>
          </cell>
          <cell r="Z36">
            <v>8423.1398514693283</v>
          </cell>
          <cell r="AA36" t="str">
            <v>n/a</v>
          </cell>
          <cell r="AB36" t="str">
            <v>n/a</v>
          </cell>
          <cell r="AC36" t="str">
            <v>n/a</v>
          </cell>
          <cell r="AD36" t="str">
            <v>n/a</v>
          </cell>
        </row>
        <row r="37">
          <cell r="A37" t="str">
            <v>Annual % change</v>
          </cell>
          <cell r="C37" t="str">
            <v>n/a</v>
          </cell>
          <cell r="D37" t="str">
            <v>n/a</v>
          </cell>
          <cell r="E37" t="str">
            <v>n/a</v>
          </cell>
          <cell r="F37" t="str">
            <v>n/a</v>
          </cell>
          <cell r="G37" t="str">
            <v>n/a</v>
          </cell>
          <cell r="H37" t="str">
            <v>n/a</v>
          </cell>
          <cell r="I37" t="str">
            <v>n/a</v>
          </cell>
          <cell r="J37" t="str">
            <v>n/a</v>
          </cell>
          <cell r="K37" t="str">
            <v>n/a</v>
          </cell>
          <cell r="L37" t="str">
            <v>n/a</v>
          </cell>
          <cell r="M37" t="str">
            <v>n/a</v>
          </cell>
          <cell r="N37" t="str">
            <v>n/a</v>
          </cell>
          <cell r="O37" t="str">
            <v>n/a</v>
          </cell>
          <cell r="P37" t="str">
            <v>n/a</v>
          </cell>
          <cell r="Q37" t="str">
            <v>n/a</v>
          </cell>
          <cell r="R37" t="str">
            <v>n/a</v>
          </cell>
          <cell r="S37">
            <v>0.34122621564482047</v>
          </cell>
          <cell r="T37">
            <v>0.35277427490542257</v>
          </cell>
          <cell r="U37">
            <v>0.4525751573059893</v>
          </cell>
          <cell r="V37">
            <v>0.50649767367238896</v>
          </cell>
          <cell r="W37">
            <v>0.47193823216187436</v>
          </cell>
          <cell r="X37">
            <v>0.57319755453460197</v>
          </cell>
          <cell r="Y37">
            <v>0.76150147512296518</v>
          </cell>
          <cell r="Z37">
            <v>0.72045193462482371</v>
          </cell>
          <cell r="AA37" t="str">
            <v>n/a</v>
          </cell>
          <cell r="AB37" t="str">
            <v>n/a</v>
          </cell>
          <cell r="AC37" t="str">
            <v>n/a</v>
          </cell>
          <cell r="AD37" t="str">
            <v>n/a</v>
          </cell>
        </row>
        <row r="38">
          <cell r="A38" t="str">
            <v>Total national gross residential lending</v>
          </cell>
          <cell r="B38" t="str">
            <v>€ millions</v>
          </cell>
          <cell r="C38" t="str">
            <v>n/a</v>
          </cell>
          <cell r="D38" t="str">
            <v>n/a</v>
          </cell>
          <cell r="E38" t="str">
            <v>n/a</v>
          </cell>
          <cell r="F38" t="str">
            <v>n/a</v>
          </cell>
          <cell r="G38" t="str">
            <v>n/a</v>
          </cell>
          <cell r="H38" t="str">
            <v>n/a</v>
          </cell>
          <cell r="I38" t="str">
            <v>n/a</v>
          </cell>
          <cell r="J38" t="str">
            <v>n/a</v>
          </cell>
          <cell r="K38" t="str">
            <v>n/a</v>
          </cell>
          <cell r="L38" t="str">
            <v>n/a</v>
          </cell>
          <cell r="M38" t="str">
            <v>n/a</v>
          </cell>
          <cell r="N38" t="str">
            <v>n/a</v>
          </cell>
          <cell r="O38" t="str">
            <v>n/a</v>
          </cell>
          <cell r="P38" t="str">
            <v>n/a</v>
          </cell>
          <cell r="Q38" t="str">
            <v>n/a</v>
          </cell>
          <cell r="R38">
            <v>63.234185062569502</v>
          </cell>
          <cell r="S38">
            <v>87.450308693262429</v>
          </cell>
          <cell r="T38">
            <v>120.21141973336061</v>
          </cell>
          <cell r="U38">
            <v>175.942377257679</v>
          </cell>
          <cell r="V38">
            <v>301.03664693927118</v>
          </cell>
          <cell r="W38">
            <v>508.39799061777001</v>
          </cell>
          <cell r="X38">
            <v>806.30935794357879</v>
          </cell>
          <cell r="Y38">
            <v>1471.4378842687868</v>
          </cell>
          <cell r="Z38">
            <v>2339.2110746104586</v>
          </cell>
          <cell r="AA38" t="str">
            <v>n/a</v>
          </cell>
          <cell r="AB38" t="str">
            <v>n/a</v>
          </cell>
          <cell r="AC38" t="str">
            <v>n/a</v>
          </cell>
          <cell r="AD38" t="str">
            <v>n/a</v>
          </cell>
        </row>
        <row r="39">
          <cell r="A39" t="str">
            <v>Annual % change in gross residential lending</v>
          </cell>
          <cell r="C39" t="str">
            <v>n/a</v>
          </cell>
          <cell r="D39" t="str">
            <v>n/a</v>
          </cell>
          <cell r="E39" t="str">
            <v>n/a</v>
          </cell>
          <cell r="F39" t="str">
            <v>n/a</v>
          </cell>
          <cell r="G39" t="str">
            <v>n/a</v>
          </cell>
          <cell r="H39" t="str">
            <v>n/a</v>
          </cell>
          <cell r="I39" t="str">
            <v>n/a</v>
          </cell>
          <cell r="J39" t="str">
            <v>n/a</v>
          </cell>
          <cell r="K39" t="str">
            <v>n/a</v>
          </cell>
          <cell r="L39" t="str">
            <v>n/a</v>
          </cell>
          <cell r="M39" t="str">
            <v>n/a</v>
          </cell>
          <cell r="N39" t="str">
            <v>n/a</v>
          </cell>
          <cell r="O39" t="str">
            <v>n/a</v>
          </cell>
          <cell r="P39" t="str">
            <v>n/a</v>
          </cell>
          <cell r="Q39" t="str">
            <v>n/a</v>
          </cell>
          <cell r="R39" t="str">
            <v>n/a</v>
          </cell>
          <cell r="S39">
            <v>0.38295936931473618</v>
          </cell>
          <cell r="T39">
            <v>0.37462544763575267</v>
          </cell>
          <cell r="U39">
            <v>0.46360784730714011</v>
          </cell>
          <cell r="V39">
            <v>0.71099567728577129</v>
          </cell>
          <cell r="W39">
            <v>0.68882425374718692</v>
          </cell>
          <cell r="X39">
            <v>0.58598061523376122</v>
          </cell>
          <cell r="Y39">
            <v>0.82490488268864937</v>
          </cell>
          <cell r="Z39">
            <v>0.58974503757112462</v>
          </cell>
          <cell r="AA39" t="str">
            <v>n/a</v>
          </cell>
          <cell r="AB39" t="str">
            <v>n/a</v>
          </cell>
          <cell r="AC39" t="str">
            <v>n/a</v>
          </cell>
          <cell r="AD39" t="str">
            <v>n/a</v>
          </cell>
        </row>
        <row r="40">
          <cell r="A40" t="str">
            <v>Gross residential and commercial lending</v>
          </cell>
          <cell r="B40" t="str">
            <v>€ millions</v>
          </cell>
          <cell r="C40" t="str">
            <v>n/a</v>
          </cell>
          <cell r="D40" t="str">
            <v>n/a</v>
          </cell>
          <cell r="E40" t="str">
            <v>n/a</v>
          </cell>
          <cell r="F40" t="str">
            <v>n/a</v>
          </cell>
          <cell r="G40" t="str">
            <v>n/a</v>
          </cell>
          <cell r="H40" t="str">
            <v>n/a</v>
          </cell>
          <cell r="I40" t="str">
            <v>n/a</v>
          </cell>
          <cell r="J40" t="str">
            <v>n/a</v>
          </cell>
          <cell r="K40" t="str">
            <v>n/a</v>
          </cell>
          <cell r="L40" t="str">
            <v>n/a</v>
          </cell>
          <cell r="M40" t="str">
            <v>n/a</v>
          </cell>
          <cell r="N40" t="str">
            <v>n/a</v>
          </cell>
          <cell r="O40" t="str">
            <v>n/a</v>
          </cell>
          <cell r="P40" t="str">
            <v>n/a</v>
          </cell>
          <cell r="Q40" t="str">
            <v>n/a</v>
          </cell>
          <cell r="R40">
            <v>167.89590070686285</v>
          </cell>
          <cell r="S40">
            <v>192.43797374509478</v>
          </cell>
          <cell r="T40">
            <v>314.31748750527271</v>
          </cell>
          <cell r="U40">
            <v>432.10665575907865</v>
          </cell>
          <cell r="V40">
            <v>663.5946467603186</v>
          </cell>
          <cell r="W40">
            <v>920.6472971763834</v>
          </cell>
          <cell r="X40">
            <v>1508.3149054746718</v>
          </cell>
          <cell r="Y40">
            <v>3035.8033055104625</v>
          </cell>
          <cell r="Z40">
            <v>5232.4722303887102</v>
          </cell>
          <cell r="AA40" t="str">
            <v>n/a</v>
          </cell>
          <cell r="AB40" t="str">
            <v>n/a</v>
          </cell>
          <cell r="AC40" t="str">
            <v>n/a</v>
          </cell>
          <cell r="AD40" t="str">
            <v>n/a</v>
          </cell>
        </row>
        <row r="41">
          <cell r="A41" t="str">
            <v xml:space="preserve">Annual % change in gross residential and commercial </v>
          </cell>
          <cell r="C41" t="str">
            <v>n/a</v>
          </cell>
          <cell r="D41" t="str">
            <v>n/a</v>
          </cell>
          <cell r="E41" t="str">
            <v>n/a</v>
          </cell>
          <cell r="F41" t="str">
            <v>n/a</v>
          </cell>
          <cell r="G41" t="str">
            <v>n/a</v>
          </cell>
          <cell r="H41" t="str">
            <v>n/a</v>
          </cell>
          <cell r="I41" t="str">
            <v>n/a</v>
          </cell>
          <cell r="J41" t="str">
            <v>n/a</v>
          </cell>
          <cell r="K41" t="str">
            <v>n/a</v>
          </cell>
          <cell r="L41" t="str">
            <v>n/a</v>
          </cell>
          <cell r="M41" t="str">
            <v>n/a</v>
          </cell>
          <cell r="N41" t="str">
            <v>n/a</v>
          </cell>
          <cell r="O41" t="str">
            <v>n/a</v>
          </cell>
          <cell r="P41" t="str">
            <v>n/a</v>
          </cell>
          <cell r="Q41" t="str">
            <v>n/a</v>
          </cell>
          <cell r="R41" t="str">
            <v>n/a</v>
          </cell>
          <cell r="S41">
            <v>0.14617434335744184</v>
          </cell>
          <cell r="T41">
            <v>0.63334440385254065</v>
          </cell>
          <cell r="U41">
            <v>0.37474583163887765</v>
          </cell>
          <cell r="V41">
            <v>0.53571956811122634</v>
          </cell>
          <cell r="W41">
            <v>0.3873639603197534</v>
          </cell>
          <cell r="X41">
            <v>0.63832002776813601</v>
          </cell>
          <cell r="Y41">
            <v>1.0127118644067798</v>
          </cell>
          <cell r="Z41">
            <v>0.72358736842105231</v>
          </cell>
          <cell r="AA41" t="str">
            <v>n/a</v>
          </cell>
          <cell r="AB41" t="str">
            <v>n/a</v>
          </cell>
          <cell r="AC41" t="str">
            <v>n/a</v>
          </cell>
          <cell r="AD41" t="str">
            <v>n/a</v>
          </cell>
        </row>
        <row r="42">
          <cell r="A42" t="str">
            <v>Total national net residential lending</v>
          </cell>
          <cell r="B42" t="str">
            <v>€ millions</v>
          </cell>
          <cell r="C42" t="str">
            <v>n/a</v>
          </cell>
          <cell r="D42" t="str">
            <v>n/a</v>
          </cell>
          <cell r="E42" t="str">
            <v>n/a</v>
          </cell>
          <cell r="F42" t="str">
            <v>n/a</v>
          </cell>
          <cell r="G42" t="str">
            <v>n/a</v>
          </cell>
          <cell r="H42" t="str">
            <v>n/a</v>
          </cell>
          <cell r="I42" t="str">
            <v>n/a</v>
          </cell>
          <cell r="J42" t="str">
            <v>n/a</v>
          </cell>
          <cell r="K42" t="str">
            <v>n/a</v>
          </cell>
          <cell r="L42" t="str">
            <v>n/a</v>
          </cell>
          <cell r="M42" t="str">
            <v>n/a</v>
          </cell>
          <cell r="N42" t="str">
            <v>n/a</v>
          </cell>
          <cell r="O42" t="str">
            <v>n/a</v>
          </cell>
          <cell r="P42" t="str">
            <v>n/a</v>
          </cell>
          <cell r="Q42" t="str">
            <v>n/a</v>
          </cell>
          <cell r="R42">
            <v>48.298032799458035</v>
          </cell>
          <cell r="S42">
            <v>29.910651515345187</v>
          </cell>
          <cell r="T42">
            <v>71.453223064435733</v>
          </cell>
          <cell r="U42">
            <v>101.17213963416972</v>
          </cell>
          <cell r="V42">
            <v>205.85941993787787</v>
          </cell>
          <cell r="W42">
            <v>360.58952104610586</v>
          </cell>
          <cell r="X42">
            <v>546.36150984878509</v>
          </cell>
          <cell r="Y42">
            <v>1117.897818056319</v>
          </cell>
          <cell r="Z42">
            <v>1659.7599478480952</v>
          </cell>
          <cell r="AA42" t="str">
            <v>n/a</v>
          </cell>
          <cell r="AB42" t="str">
            <v>n/a</v>
          </cell>
          <cell r="AC42" t="str">
            <v>n/a</v>
          </cell>
          <cell r="AD42" t="str">
            <v>n/a</v>
          </cell>
        </row>
        <row r="43">
          <cell r="A43" t="str">
            <v>Annual % change in net residential lending</v>
          </cell>
          <cell r="C43" t="str">
            <v>n/a</v>
          </cell>
          <cell r="D43" t="str">
            <v>n/a</v>
          </cell>
          <cell r="E43" t="str">
            <v>n/a</v>
          </cell>
          <cell r="F43" t="str">
            <v>n/a</v>
          </cell>
          <cell r="G43" t="str">
            <v>n/a</v>
          </cell>
          <cell r="H43" t="str">
            <v>n/a</v>
          </cell>
          <cell r="I43" t="str">
            <v>n/a</v>
          </cell>
          <cell r="J43" t="str">
            <v>n/a</v>
          </cell>
          <cell r="K43" t="str">
            <v>n/a</v>
          </cell>
          <cell r="L43" t="str">
            <v>n/a</v>
          </cell>
          <cell r="M43" t="str">
            <v>n/a</v>
          </cell>
          <cell r="N43" t="str">
            <v>n/a</v>
          </cell>
          <cell r="O43" t="str">
            <v>n/a</v>
          </cell>
          <cell r="P43" t="str">
            <v>n/a</v>
          </cell>
          <cell r="Q43" t="str">
            <v>n/a</v>
          </cell>
          <cell r="R43" t="str">
            <v>n/a</v>
          </cell>
          <cell r="S43">
            <v>-0.38070662961492663</v>
          </cell>
          <cell r="T43">
            <v>1.3888888888888893</v>
          </cell>
          <cell r="U43">
            <v>0.41592128801431105</v>
          </cell>
          <cell r="V43">
            <v>1.0347441566645608</v>
          </cell>
          <cell r="W43">
            <v>0.75162992859360456</v>
          </cell>
          <cell r="X43">
            <v>0.51518964906061693</v>
          </cell>
          <cell r="Y43">
            <v>1.0460771813258156</v>
          </cell>
          <cell r="Z43">
            <v>0.48471525844276897</v>
          </cell>
          <cell r="AA43" t="str">
            <v>n/a</v>
          </cell>
          <cell r="AB43" t="str">
            <v>n/a</v>
          </cell>
          <cell r="AC43" t="str">
            <v>n/a</v>
          </cell>
          <cell r="AD43" t="str">
            <v>n/a</v>
          </cell>
        </row>
        <row r="44">
          <cell r="A44" t="str">
            <v>Total national net residential and commercial lending</v>
          </cell>
          <cell r="B44" t="str">
            <v>€ millions</v>
          </cell>
          <cell r="C44" t="str">
            <v>n/a</v>
          </cell>
          <cell r="D44" t="str">
            <v>n/a</v>
          </cell>
          <cell r="E44" t="str">
            <v>n/a</v>
          </cell>
          <cell r="F44" t="str">
            <v>n/a</v>
          </cell>
          <cell r="G44" t="str">
            <v>n/a</v>
          </cell>
          <cell r="H44" t="str">
            <v>n/a</v>
          </cell>
          <cell r="I44" t="str">
            <v>n/a</v>
          </cell>
          <cell r="J44" t="str">
            <v>n/a</v>
          </cell>
          <cell r="K44" t="str">
            <v>n/a</v>
          </cell>
          <cell r="L44" t="str">
            <v>n/a</v>
          </cell>
          <cell r="M44" t="str">
            <v>n/a</v>
          </cell>
          <cell r="N44" t="str">
            <v>n/a</v>
          </cell>
          <cell r="O44" t="str">
            <v>n/a</v>
          </cell>
          <cell r="P44" t="str">
            <v>n/a</v>
          </cell>
          <cell r="Q44" t="str">
            <v>n/a</v>
          </cell>
          <cell r="R44" t="e">
            <v>#VALUE!</v>
          </cell>
          <cell r="S44" t="e">
            <v>#DIV/0!</v>
          </cell>
          <cell r="T44" t="e">
            <v>#DIV/0!</v>
          </cell>
          <cell r="U44" t="e">
            <v>#DIV/0!</v>
          </cell>
          <cell r="V44" t="e">
            <v>#DIV/0!</v>
          </cell>
          <cell r="W44" t="e">
            <v>#DIV/0!</v>
          </cell>
          <cell r="X44" t="e">
            <v>#DIV/0!</v>
          </cell>
          <cell r="Y44" t="e">
            <v>#DIV/0!</v>
          </cell>
          <cell r="Z44" t="e">
            <v>#DIV/0!</v>
          </cell>
          <cell r="AA44" t="str">
            <v>n/a</v>
          </cell>
          <cell r="AB44" t="str">
            <v>n/a</v>
          </cell>
          <cell r="AC44" t="str">
            <v>n/a</v>
          </cell>
          <cell r="AD44" t="str">
            <v>n/a</v>
          </cell>
        </row>
        <row r="45">
          <cell r="A45" t="str">
            <v>Annual % changein net residential and commercial lending</v>
          </cell>
          <cell r="C45" t="str">
            <v>n/a</v>
          </cell>
          <cell r="D45" t="str">
            <v>n/a</v>
          </cell>
          <cell r="E45" t="str">
            <v>n/a</v>
          </cell>
          <cell r="F45" t="str">
            <v>n/a</v>
          </cell>
          <cell r="G45" t="str">
            <v>n/a</v>
          </cell>
          <cell r="H45" t="str">
            <v>n/a</v>
          </cell>
          <cell r="I45" t="str">
            <v>n/a</v>
          </cell>
          <cell r="J45" t="str">
            <v>n/a</v>
          </cell>
          <cell r="K45" t="str">
            <v>n/a</v>
          </cell>
          <cell r="L45" t="str">
            <v>n/a</v>
          </cell>
          <cell r="M45" t="str">
            <v>n/a</v>
          </cell>
          <cell r="N45" t="str">
            <v>n/a</v>
          </cell>
          <cell r="O45" t="str">
            <v>n/a</v>
          </cell>
          <cell r="P45" t="str">
            <v>n/a</v>
          </cell>
          <cell r="Q45" t="str">
            <v>n/a</v>
          </cell>
          <cell r="R45" t="e">
            <v>#VALUE!</v>
          </cell>
          <cell r="S45" t="e">
            <v>#DIV/0!</v>
          </cell>
          <cell r="T45" t="e">
            <v>#DIV/0!</v>
          </cell>
          <cell r="U45" t="e">
            <v>#DIV/0!</v>
          </cell>
          <cell r="V45" t="e">
            <v>#DIV/0!</v>
          </cell>
          <cell r="W45" t="e">
            <v>#DIV/0!</v>
          </cell>
          <cell r="X45" t="e">
            <v>#DIV/0!</v>
          </cell>
          <cell r="Y45" t="e">
            <v>#DIV/0!</v>
          </cell>
          <cell r="Z45" t="e">
            <v>#DIV/0!</v>
          </cell>
          <cell r="AA45" t="str">
            <v>n/a</v>
          </cell>
          <cell r="AB45" t="str">
            <v>n/a</v>
          </cell>
          <cell r="AC45" t="str">
            <v>n/a</v>
          </cell>
          <cell r="AD45" t="str">
            <v>n/a</v>
          </cell>
        </row>
        <row r="47">
          <cell r="A47" t="str">
            <v>Volumes</v>
          </cell>
        </row>
        <row r="48">
          <cell r="A48" t="str">
            <v xml:space="preserve">Total number of new loans </v>
          </cell>
          <cell r="B48" t="str">
            <v>000s</v>
          </cell>
          <cell r="C48" t="str">
            <v>n/a</v>
          </cell>
          <cell r="D48" t="str">
            <v>n/a</v>
          </cell>
          <cell r="E48" t="str">
            <v>n/a</v>
          </cell>
          <cell r="F48" t="str">
            <v>n/a</v>
          </cell>
          <cell r="G48" t="str">
            <v>n/a</v>
          </cell>
          <cell r="H48" t="str">
            <v>n/a</v>
          </cell>
          <cell r="I48" t="str">
            <v>n/a</v>
          </cell>
          <cell r="J48" t="str">
            <v>n/a</v>
          </cell>
          <cell r="K48" t="str">
            <v>n/a</v>
          </cell>
          <cell r="L48" t="str">
            <v>n/a</v>
          </cell>
          <cell r="M48" t="str">
            <v>n/a</v>
          </cell>
          <cell r="N48" t="str">
            <v>n/a</v>
          </cell>
          <cell r="O48" t="str">
            <v>n/a</v>
          </cell>
          <cell r="P48" t="str">
            <v>n/a</v>
          </cell>
          <cell r="Q48" t="str">
            <v>n/a</v>
          </cell>
          <cell r="R48" t="str">
            <v>n/a</v>
          </cell>
          <cell r="S48" t="str">
            <v>n/a</v>
          </cell>
          <cell r="T48" t="str">
            <v>n/a</v>
          </cell>
          <cell r="U48" t="str">
            <v>n/a</v>
          </cell>
          <cell r="V48" t="str">
            <v>n/a</v>
          </cell>
          <cell r="W48" t="str">
            <v>n/a</v>
          </cell>
          <cell r="X48" t="str">
            <v>n/a</v>
          </cell>
          <cell r="Y48" t="str">
            <v>n/a</v>
          </cell>
          <cell r="Z48" t="str">
            <v>n/a</v>
          </cell>
          <cell r="AA48" t="str">
            <v>n/a</v>
          </cell>
          <cell r="AB48" t="str">
            <v>n/a</v>
          </cell>
          <cell r="AC48" t="str">
            <v>n/a</v>
          </cell>
          <cell r="AD48" t="str">
            <v>n/a</v>
          </cell>
        </row>
        <row r="49">
          <cell r="A49" t="str">
            <v>Residential</v>
          </cell>
          <cell r="B49" t="str">
            <v>%</v>
          </cell>
          <cell r="C49" t="str">
            <v>n/a</v>
          </cell>
          <cell r="D49" t="str">
            <v>n/a</v>
          </cell>
          <cell r="E49" t="str">
            <v>n/a</v>
          </cell>
          <cell r="F49" t="str">
            <v>n/a</v>
          </cell>
          <cell r="G49" t="str">
            <v>n/a</v>
          </cell>
          <cell r="H49" t="str">
            <v>n/a</v>
          </cell>
          <cell r="I49" t="str">
            <v>n/a</v>
          </cell>
          <cell r="J49" t="str">
            <v>n/a</v>
          </cell>
          <cell r="K49" t="str">
            <v>n/a</v>
          </cell>
          <cell r="L49" t="str">
            <v>n/a</v>
          </cell>
          <cell r="M49" t="str">
            <v>n/a</v>
          </cell>
          <cell r="N49" t="str">
            <v>n/a</v>
          </cell>
          <cell r="O49" t="str">
            <v>n/a</v>
          </cell>
          <cell r="P49" t="str">
            <v>n/a</v>
          </cell>
          <cell r="Q49" t="str">
            <v>n/a</v>
          </cell>
          <cell r="R49" t="str">
            <v>n/a</v>
          </cell>
          <cell r="S49" t="str">
            <v>n/a</v>
          </cell>
          <cell r="T49" t="str">
            <v>n/a</v>
          </cell>
          <cell r="U49" t="str">
            <v>n/a</v>
          </cell>
          <cell r="V49" t="str">
            <v>n/a</v>
          </cell>
          <cell r="W49" t="str">
            <v>n/a</v>
          </cell>
          <cell r="X49" t="str">
            <v>n/a</v>
          </cell>
          <cell r="Y49" t="str">
            <v>n/a</v>
          </cell>
          <cell r="Z49" t="str">
            <v>n/a</v>
          </cell>
          <cell r="AA49" t="str">
            <v>n/a</v>
          </cell>
          <cell r="AB49" t="str">
            <v>n/a</v>
          </cell>
          <cell r="AC49" t="str">
            <v>n/a</v>
          </cell>
          <cell r="AD49" t="str">
            <v>n/a</v>
          </cell>
        </row>
        <row r="50">
          <cell r="A50" t="str">
            <v xml:space="preserve">Commercial </v>
          </cell>
          <cell r="B50" t="str">
            <v>%</v>
          </cell>
          <cell r="C50" t="str">
            <v>n/a</v>
          </cell>
          <cell r="D50" t="str">
            <v>n/a</v>
          </cell>
          <cell r="E50" t="str">
            <v>n/a</v>
          </cell>
          <cell r="F50" t="str">
            <v>n/a</v>
          </cell>
          <cell r="G50" t="str">
            <v>n/a</v>
          </cell>
          <cell r="H50" t="str">
            <v>n/a</v>
          </cell>
          <cell r="I50" t="str">
            <v>n/a</v>
          </cell>
          <cell r="J50" t="str">
            <v>n/a</v>
          </cell>
          <cell r="K50" t="str">
            <v>n/a</v>
          </cell>
          <cell r="L50" t="str">
            <v>n/a</v>
          </cell>
          <cell r="M50" t="str">
            <v>n/a</v>
          </cell>
          <cell r="N50" t="str">
            <v>n/a</v>
          </cell>
          <cell r="O50" t="str">
            <v>n/a</v>
          </cell>
          <cell r="P50" t="str">
            <v>n/a</v>
          </cell>
          <cell r="Q50" t="str">
            <v>n/a</v>
          </cell>
          <cell r="R50" t="str">
            <v>n/a</v>
          </cell>
          <cell r="S50" t="str">
            <v>n/a</v>
          </cell>
          <cell r="T50" t="str">
            <v>n/a</v>
          </cell>
          <cell r="U50" t="str">
            <v>n/a</v>
          </cell>
          <cell r="V50" t="str">
            <v>n/a</v>
          </cell>
          <cell r="W50" t="str">
            <v>n/a</v>
          </cell>
          <cell r="X50" t="str">
            <v>n/a</v>
          </cell>
          <cell r="Y50" t="str">
            <v>n/a</v>
          </cell>
          <cell r="Z50" t="str">
            <v>n/a</v>
          </cell>
          <cell r="AA50" t="str">
            <v>n/a</v>
          </cell>
          <cell r="AB50" t="str">
            <v>n/a</v>
          </cell>
          <cell r="AC50" t="str">
            <v>n/a</v>
          </cell>
          <cell r="AD50" t="str">
            <v>n/a</v>
          </cell>
        </row>
        <row r="51">
          <cell r="A51">
            <v>0</v>
          </cell>
          <cell r="C51">
            <v>0</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row>
        <row r="52">
          <cell r="A52" t="str">
            <v>INTEREST RATES</v>
          </cell>
        </row>
        <row r="53">
          <cell r="A53" t="str">
            <v>Representative interest rate on NEW mortgage loans %</v>
          </cell>
          <cell r="B53" t="str">
            <v>% end of period</v>
          </cell>
          <cell r="C53" t="str">
            <v>n/a</v>
          </cell>
          <cell r="D53" t="str">
            <v>n/a</v>
          </cell>
          <cell r="E53" t="str">
            <v>n/a</v>
          </cell>
          <cell r="F53" t="str">
            <v>n/a</v>
          </cell>
          <cell r="G53" t="str">
            <v>n/a</v>
          </cell>
          <cell r="H53" t="str">
            <v>n/a</v>
          </cell>
          <cell r="I53" t="str">
            <v>n/a</v>
          </cell>
          <cell r="J53" t="str">
            <v>n/a</v>
          </cell>
          <cell r="K53" t="str">
            <v>n/a</v>
          </cell>
          <cell r="L53" t="str">
            <v>n/a</v>
          </cell>
          <cell r="M53" t="str">
            <v>n/a</v>
          </cell>
          <cell r="N53" t="str">
            <v>n/a</v>
          </cell>
          <cell r="O53" t="str">
            <v>n/a</v>
          </cell>
          <cell r="P53" t="str">
            <v>n/a</v>
          </cell>
          <cell r="Q53">
            <v>0.123</v>
          </cell>
          <cell r="R53">
            <v>0.127</v>
          </cell>
          <cell r="S53">
            <v>0.11799999999999999</v>
          </cell>
          <cell r="T53">
            <v>0.13100000000000001</v>
          </cell>
          <cell r="U53">
            <v>0.10299999999999999</v>
          </cell>
          <cell r="V53">
            <v>7.3999999999999996E-2</v>
          </cell>
          <cell r="W53">
            <v>4.5999999999999999E-2</v>
          </cell>
          <cell r="X53">
            <v>3.6999999999999998E-2</v>
          </cell>
          <cell r="Y53">
            <v>3.6999999999999998E-2</v>
          </cell>
          <cell r="Z53">
            <v>4.3999999999999997E-2</v>
          </cell>
          <cell r="AA53" t="str">
            <v>n/a</v>
          </cell>
          <cell r="AB53" t="str">
            <v>n/a</v>
          </cell>
          <cell r="AC53" t="str">
            <v>n/a</v>
          </cell>
          <cell r="AD53" t="str">
            <v>n/a</v>
          </cell>
        </row>
        <row r="54">
          <cell r="A54" t="str">
            <v>RISKS</v>
          </cell>
        </row>
        <row r="55">
          <cell r="A55" t="str">
            <v>Loan to value ratios</v>
          </cell>
          <cell r="B55" t="str">
            <v>% average</v>
          </cell>
          <cell r="C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row>
        <row r="56">
          <cell r="A56" t="str">
            <v>Average LTV</v>
          </cell>
          <cell r="C56">
            <v>0</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row>
        <row r="57">
          <cell r="A57" t="str">
            <v>First time buyer LTV</v>
          </cell>
          <cell r="C57">
            <v>0</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row>
        <row r="58">
          <cell r="A58" t="str">
            <v xml:space="preserve">Some indicator of bad debt eg possessions/ arrears </v>
          </cell>
          <cell r="C58">
            <v>0</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row>
        <row r="59">
          <cell r="A59">
            <v>0</v>
          </cell>
        </row>
        <row r="60">
          <cell r="A60" t="str">
            <v>FUNDING</v>
          </cell>
        </row>
        <row r="61">
          <cell r="A61" t="str">
            <v>Total Mortgage Bonds Outstanding</v>
          </cell>
          <cell r="B61" t="str">
            <v>€ millions</v>
          </cell>
          <cell r="C61" t="str">
            <v>n/a</v>
          </cell>
          <cell r="D61" t="str">
            <v>n/a</v>
          </cell>
          <cell r="E61" t="str">
            <v>n/a</v>
          </cell>
          <cell r="F61" t="str">
            <v>n/a</v>
          </cell>
          <cell r="G61" t="str">
            <v>n/a</v>
          </cell>
          <cell r="H61" t="str">
            <v>n/a</v>
          </cell>
          <cell r="I61" t="str">
            <v>n/a</v>
          </cell>
          <cell r="J61" t="str">
            <v>n/a</v>
          </cell>
          <cell r="K61" t="str">
            <v>n/a</v>
          </cell>
          <cell r="L61" t="str">
            <v>n/a</v>
          </cell>
          <cell r="M61" t="str">
            <v>n/a</v>
          </cell>
          <cell r="N61" t="str">
            <v>n/a</v>
          </cell>
          <cell r="O61" t="str">
            <v>n/a</v>
          </cell>
          <cell r="P61" t="str">
            <v>n/a</v>
          </cell>
          <cell r="Q61" t="str">
            <v>n/a</v>
          </cell>
          <cell r="R61" t="str">
            <v>n/a</v>
          </cell>
          <cell r="S61" t="str">
            <v>n/a</v>
          </cell>
          <cell r="T61" t="str">
            <v>n/a</v>
          </cell>
          <cell r="U61" t="str">
            <v>n/a</v>
          </cell>
          <cell r="V61" t="str">
            <v>n/a</v>
          </cell>
          <cell r="W61" t="str">
            <v>n/a</v>
          </cell>
          <cell r="X61" t="str">
            <v>n/a</v>
          </cell>
          <cell r="Y61" t="str">
            <v>n/a</v>
          </cell>
          <cell r="Z61" t="str">
            <v>n/a</v>
          </cell>
          <cell r="AA61" t="str">
            <v>n/a</v>
          </cell>
          <cell r="AB61" t="str">
            <v>n/a</v>
          </cell>
          <cell r="AC61" t="str">
            <v>n/a</v>
          </cell>
          <cell r="AD61" t="str">
            <v>n/a</v>
          </cell>
        </row>
        <row r="62">
          <cell r="A62" t="str">
            <v>Annual % change in mortgage bonds outstanding</v>
          </cell>
          <cell r="C62" t="str">
            <v>n/a</v>
          </cell>
          <cell r="D62" t="str">
            <v>n/a</v>
          </cell>
          <cell r="E62" t="str">
            <v>n/a</v>
          </cell>
          <cell r="F62" t="str">
            <v>n/a</v>
          </cell>
          <cell r="G62" t="str">
            <v>n/a</v>
          </cell>
          <cell r="H62" t="str">
            <v>n/a</v>
          </cell>
          <cell r="I62" t="str">
            <v>n/a</v>
          </cell>
          <cell r="J62" t="str">
            <v>n/a</v>
          </cell>
          <cell r="K62" t="str">
            <v>n/a</v>
          </cell>
          <cell r="L62" t="str">
            <v>n/a</v>
          </cell>
          <cell r="M62" t="str">
            <v>n/a</v>
          </cell>
          <cell r="N62" t="str">
            <v>n/a</v>
          </cell>
          <cell r="O62" t="str">
            <v>n/a</v>
          </cell>
          <cell r="P62" t="str">
            <v>n/a</v>
          </cell>
          <cell r="Q62" t="str">
            <v>n/a</v>
          </cell>
          <cell r="R62" t="str">
            <v>n/a</v>
          </cell>
          <cell r="S62" t="str">
            <v>n/a</v>
          </cell>
          <cell r="T62" t="str">
            <v>n/a</v>
          </cell>
          <cell r="U62" t="str">
            <v>n/a</v>
          </cell>
          <cell r="V62" t="str">
            <v>n/a</v>
          </cell>
          <cell r="W62" t="str">
            <v>n/a</v>
          </cell>
          <cell r="X62" t="str">
            <v>n/a</v>
          </cell>
          <cell r="Y62" t="str">
            <v>n/a</v>
          </cell>
          <cell r="Z62" t="str">
            <v>n/a</v>
          </cell>
          <cell r="AA62" t="str">
            <v>n/a</v>
          </cell>
          <cell r="AB62" t="str">
            <v>n/a</v>
          </cell>
          <cell r="AC62" t="str">
            <v>n/a</v>
          </cell>
          <cell r="AD62" t="str">
            <v>n/a</v>
          </cell>
        </row>
        <row r="63">
          <cell r="A63" t="str">
            <v>New Issues of Mortgage Bonds</v>
          </cell>
          <cell r="B63" t="str">
            <v>€ millions</v>
          </cell>
          <cell r="C63" t="str">
            <v>n/a</v>
          </cell>
          <cell r="D63" t="str">
            <v>n/a</v>
          </cell>
          <cell r="E63" t="str">
            <v>n/a</v>
          </cell>
          <cell r="F63" t="str">
            <v>n/a</v>
          </cell>
          <cell r="G63" t="str">
            <v>n/a</v>
          </cell>
          <cell r="H63" t="str">
            <v>n/a</v>
          </cell>
          <cell r="I63" t="str">
            <v>n/a</v>
          </cell>
          <cell r="J63" t="str">
            <v>n/a</v>
          </cell>
          <cell r="K63" t="str">
            <v>n/a</v>
          </cell>
          <cell r="L63" t="str">
            <v>n/a</v>
          </cell>
          <cell r="M63" t="str">
            <v>n/a</v>
          </cell>
          <cell r="N63" t="str">
            <v>n/a</v>
          </cell>
          <cell r="O63" t="str">
            <v>n/a</v>
          </cell>
          <cell r="P63" t="str">
            <v>n/a</v>
          </cell>
          <cell r="Q63" t="str">
            <v>n/a</v>
          </cell>
          <cell r="R63" t="str">
            <v>n/a</v>
          </cell>
          <cell r="S63" t="str">
            <v>n/a</v>
          </cell>
          <cell r="T63" t="str">
            <v>n/a</v>
          </cell>
          <cell r="U63" t="str">
            <v>n/a</v>
          </cell>
          <cell r="V63" t="str">
            <v>n/a</v>
          </cell>
          <cell r="W63" t="str">
            <v>n/a</v>
          </cell>
          <cell r="X63" t="str">
            <v>n/a</v>
          </cell>
          <cell r="Y63" t="str">
            <v>n/a</v>
          </cell>
          <cell r="Z63" t="str">
            <v>n/a</v>
          </cell>
          <cell r="AA63" t="str">
            <v>n/a</v>
          </cell>
          <cell r="AB63" t="str">
            <v>n/a</v>
          </cell>
          <cell r="AC63" t="str">
            <v>n/a</v>
          </cell>
          <cell r="AD63" t="str">
            <v>n/a</v>
          </cell>
        </row>
        <row r="64">
          <cell r="A64" t="str">
            <v>Annual % change in mortgage bond issues</v>
          </cell>
          <cell r="C64" t="str">
            <v>n/a</v>
          </cell>
          <cell r="D64" t="str">
            <v>n/a</v>
          </cell>
          <cell r="E64" t="str">
            <v>n/a</v>
          </cell>
          <cell r="F64" t="str">
            <v>n/a</v>
          </cell>
          <cell r="G64" t="str">
            <v>n/a</v>
          </cell>
          <cell r="H64" t="str">
            <v>n/a</v>
          </cell>
          <cell r="I64" t="str">
            <v>n/a</v>
          </cell>
          <cell r="J64" t="str">
            <v>n/a</v>
          </cell>
          <cell r="K64" t="str">
            <v>n/a</v>
          </cell>
          <cell r="L64" t="str">
            <v>n/a</v>
          </cell>
          <cell r="M64" t="str">
            <v>n/a</v>
          </cell>
          <cell r="N64" t="str">
            <v>n/a</v>
          </cell>
          <cell r="O64" t="str">
            <v>n/a</v>
          </cell>
          <cell r="P64" t="str">
            <v>n/a</v>
          </cell>
          <cell r="Q64" t="str">
            <v>n/a</v>
          </cell>
          <cell r="R64" t="str">
            <v>n/a</v>
          </cell>
          <cell r="S64" t="str">
            <v>n/a</v>
          </cell>
          <cell r="T64" t="str">
            <v>n/a</v>
          </cell>
          <cell r="U64" t="str">
            <v>n/a</v>
          </cell>
          <cell r="V64" t="str">
            <v>n/a</v>
          </cell>
          <cell r="W64" t="str">
            <v>n/a</v>
          </cell>
          <cell r="X64" t="str">
            <v>n/a</v>
          </cell>
          <cell r="Y64" t="str">
            <v>n/a</v>
          </cell>
          <cell r="Z64" t="str">
            <v>n/a</v>
          </cell>
          <cell r="AA64" t="str">
            <v>n/a</v>
          </cell>
          <cell r="AB64" t="str">
            <v>n/a</v>
          </cell>
          <cell r="AC64" t="str">
            <v>n/a</v>
          </cell>
          <cell r="AD64" t="str">
            <v>n/a</v>
          </cell>
        </row>
        <row r="65">
          <cell r="A65" t="str">
            <v>Mortgage backed securities outstanding</v>
          </cell>
          <cell r="B65" t="str">
            <v>€ millions</v>
          </cell>
          <cell r="C65" t="str">
            <v>n/a</v>
          </cell>
          <cell r="D65" t="str">
            <v>n/a</v>
          </cell>
          <cell r="E65" t="str">
            <v>n/a</v>
          </cell>
          <cell r="F65" t="str">
            <v>n/a</v>
          </cell>
          <cell r="G65" t="str">
            <v>n/a</v>
          </cell>
          <cell r="H65" t="str">
            <v>n/a</v>
          </cell>
          <cell r="I65" t="str">
            <v>n/a</v>
          </cell>
          <cell r="J65" t="str">
            <v>n/a</v>
          </cell>
          <cell r="K65" t="str">
            <v>n/a</v>
          </cell>
          <cell r="L65" t="str">
            <v>n/a</v>
          </cell>
          <cell r="M65" t="str">
            <v>n/a</v>
          </cell>
          <cell r="N65" t="str">
            <v>n/a</v>
          </cell>
          <cell r="O65" t="str">
            <v>n/a</v>
          </cell>
          <cell r="P65" t="str">
            <v>n/a</v>
          </cell>
          <cell r="Q65" t="str">
            <v>n/a</v>
          </cell>
          <cell r="R65" t="str">
            <v>n/a</v>
          </cell>
          <cell r="S65" t="str">
            <v>n/a</v>
          </cell>
          <cell r="T65" t="str">
            <v>n/a</v>
          </cell>
          <cell r="U65" t="str">
            <v>n/a</v>
          </cell>
          <cell r="V65" t="str">
            <v>n/a</v>
          </cell>
          <cell r="W65" t="str">
            <v>n/a</v>
          </cell>
          <cell r="X65" t="str">
            <v>n/a</v>
          </cell>
          <cell r="Y65" t="str">
            <v>n/a</v>
          </cell>
          <cell r="Z65" t="str">
            <v>n/a</v>
          </cell>
          <cell r="AA65" t="str">
            <v>n/a</v>
          </cell>
          <cell r="AB65" t="str">
            <v>n/a</v>
          </cell>
          <cell r="AC65" t="str">
            <v>n/a</v>
          </cell>
          <cell r="AD65" t="str">
            <v>n/a</v>
          </cell>
        </row>
        <row r="66">
          <cell r="A66" t="str">
            <v>Annual % change in MBS outstanding</v>
          </cell>
          <cell r="C66" t="str">
            <v>n/a</v>
          </cell>
          <cell r="D66" t="str">
            <v>n/a</v>
          </cell>
          <cell r="E66" t="str">
            <v>n/a</v>
          </cell>
          <cell r="F66" t="str">
            <v>n/a</v>
          </cell>
          <cell r="G66" t="str">
            <v>n/a</v>
          </cell>
          <cell r="H66" t="str">
            <v>n/a</v>
          </cell>
          <cell r="I66" t="str">
            <v>n/a</v>
          </cell>
          <cell r="J66" t="str">
            <v>n/a</v>
          </cell>
          <cell r="K66" t="str">
            <v>n/a</v>
          </cell>
          <cell r="L66" t="str">
            <v>n/a</v>
          </cell>
          <cell r="M66" t="str">
            <v>n/a</v>
          </cell>
          <cell r="N66" t="str">
            <v>n/a</v>
          </cell>
          <cell r="O66" t="str">
            <v>n/a</v>
          </cell>
          <cell r="P66" t="str">
            <v>n/a</v>
          </cell>
          <cell r="Q66" t="str">
            <v>n/a</v>
          </cell>
          <cell r="R66" t="str">
            <v>n/a</v>
          </cell>
          <cell r="S66" t="str">
            <v>n/a</v>
          </cell>
          <cell r="T66" t="str">
            <v>n/a</v>
          </cell>
          <cell r="U66" t="str">
            <v>n/a</v>
          </cell>
          <cell r="V66" t="str">
            <v>n/a</v>
          </cell>
          <cell r="W66" t="str">
            <v>n/a</v>
          </cell>
          <cell r="X66" t="str">
            <v>n/a</v>
          </cell>
          <cell r="Y66" t="str">
            <v>n/a</v>
          </cell>
          <cell r="Z66" t="str">
            <v>n/a</v>
          </cell>
          <cell r="AA66" t="str">
            <v>n/a</v>
          </cell>
          <cell r="AB66" t="str">
            <v>n/a</v>
          </cell>
          <cell r="AC66" t="str">
            <v>n/a</v>
          </cell>
          <cell r="AD66" t="str">
            <v>n/a</v>
          </cell>
        </row>
        <row r="67">
          <cell r="A67" t="str">
            <v>New Issues of Mortgage Backed Securities</v>
          </cell>
          <cell r="B67" t="str">
            <v>€ millions</v>
          </cell>
          <cell r="C67" t="str">
            <v>n/a</v>
          </cell>
          <cell r="D67" t="str">
            <v>n/a</v>
          </cell>
          <cell r="E67" t="str">
            <v>n/a</v>
          </cell>
          <cell r="F67" t="str">
            <v>n/a</v>
          </cell>
          <cell r="G67" t="str">
            <v>n/a</v>
          </cell>
          <cell r="H67" t="str">
            <v>n/a</v>
          </cell>
          <cell r="I67" t="str">
            <v>n/a</v>
          </cell>
          <cell r="J67" t="str">
            <v>n/a</v>
          </cell>
          <cell r="K67" t="str">
            <v>n/a</v>
          </cell>
          <cell r="L67" t="str">
            <v>n/a</v>
          </cell>
          <cell r="M67" t="str">
            <v>n/a</v>
          </cell>
          <cell r="N67" t="str">
            <v>n/a</v>
          </cell>
          <cell r="O67" t="str">
            <v>n/a</v>
          </cell>
          <cell r="P67" t="str">
            <v>n/a</v>
          </cell>
          <cell r="Q67" t="str">
            <v>n/a</v>
          </cell>
          <cell r="R67" t="str">
            <v>n/a</v>
          </cell>
          <cell r="S67" t="str">
            <v>n/a</v>
          </cell>
          <cell r="T67" t="str">
            <v>n/a</v>
          </cell>
          <cell r="U67" t="str">
            <v>n/a</v>
          </cell>
          <cell r="V67" t="str">
            <v>n/a</v>
          </cell>
          <cell r="W67" t="str">
            <v>n/a</v>
          </cell>
          <cell r="X67" t="str">
            <v>n/a</v>
          </cell>
          <cell r="Y67" t="str">
            <v>n/a</v>
          </cell>
          <cell r="Z67" t="str">
            <v>n/a</v>
          </cell>
          <cell r="AA67" t="str">
            <v>n/a</v>
          </cell>
          <cell r="AB67" t="str">
            <v>n/a</v>
          </cell>
          <cell r="AC67" t="str">
            <v>n/a</v>
          </cell>
          <cell r="AD67" t="str">
            <v>n/a</v>
          </cell>
        </row>
        <row r="68">
          <cell r="A68" t="str">
            <v>Annual % change in MBS issues</v>
          </cell>
          <cell r="C68" t="str">
            <v>n/a</v>
          </cell>
          <cell r="D68" t="str">
            <v>n/a</v>
          </cell>
          <cell r="E68" t="str">
            <v>n/a</v>
          </cell>
          <cell r="F68" t="str">
            <v>n/a</v>
          </cell>
          <cell r="G68" t="str">
            <v>n/a</v>
          </cell>
          <cell r="H68" t="str">
            <v>n/a</v>
          </cell>
          <cell r="I68" t="str">
            <v>n/a</v>
          </cell>
          <cell r="J68" t="str">
            <v>n/a</v>
          </cell>
          <cell r="K68" t="str">
            <v>n/a</v>
          </cell>
          <cell r="L68" t="str">
            <v>n/a</v>
          </cell>
          <cell r="M68" t="str">
            <v>n/a</v>
          </cell>
          <cell r="N68" t="str">
            <v>n/a</v>
          </cell>
          <cell r="O68" t="str">
            <v>n/a</v>
          </cell>
          <cell r="P68" t="str">
            <v>n/a</v>
          </cell>
          <cell r="Q68" t="str">
            <v>n/a</v>
          </cell>
          <cell r="R68" t="str">
            <v>n/a</v>
          </cell>
          <cell r="S68" t="str">
            <v>n/a</v>
          </cell>
          <cell r="T68" t="str">
            <v>n/a</v>
          </cell>
          <cell r="U68" t="str">
            <v>n/a</v>
          </cell>
          <cell r="V68" t="str">
            <v>n/a</v>
          </cell>
          <cell r="W68" t="str">
            <v>n/a</v>
          </cell>
          <cell r="X68" t="str">
            <v>n/a</v>
          </cell>
          <cell r="Y68" t="str">
            <v>n/a</v>
          </cell>
          <cell r="Z68" t="str">
            <v>n/a</v>
          </cell>
          <cell r="AA68" t="str">
            <v>n/a</v>
          </cell>
          <cell r="AB68" t="str">
            <v>n/a</v>
          </cell>
          <cell r="AC68" t="str">
            <v>n/a</v>
          </cell>
          <cell r="AD68" t="str">
            <v>n/a</v>
          </cell>
        </row>
        <row r="69">
          <cell r="A69">
            <v>0</v>
          </cell>
        </row>
        <row r="70">
          <cell r="A70" t="str">
            <v>GENERAL INFORMATION</v>
          </cell>
        </row>
        <row r="71">
          <cell r="A71" t="str">
            <v>Outstanding residential loans as % GDP</v>
          </cell>
          <cell r="B71" t="str">
            <v>%</v>
          </cell>
          <cell r="C71" t="str">
            <v>n/a</v>
          </cell>
          <cell r="D71" t="str">
            <v>n/a</v>
          </cell>
          <cell r="E71" t="str">
            <v>n/a</v>
          </cell>
          <cell r="F71" t="str">
            <v>n/a</v>
          </cell>
          <cell r="G71" t="str">
            <v>n/a</v>
          </cell>
          <cell r="H71" t="str">
            <v>n/a</v>
          </cell>
          <cell r="I71" t="str">
            <v>n/a</v>
          </cell>
          <cell r="J71" t="str">
            <v>n/a</v>
          </cell>
          <cell r="K71" t="str">
            <v>n/a</v>
          </cell>
          <cell r="L71" t="str">
            <v>n/a</v>
          </cell>
          <cell r="M71" t="str">
            <v>n/a</v>
          </cell>
          <cell r="N71" t="str">
            <v>n/a</v>
          </cell>
          <cell r="O71" t="str">
            <v>n/a</v>
          </cell>
          <cell r="P71" t="str">
            <v>n/a</v>
          </cell>
          <cell r="Q71" t="str">
            <v>n/a</v>
          </cell>
          <cell r="R71">
            <v>3.7304476067003933E-2</v>
          </cell>
          <cell r="S71">
            <v>4.1088156108321131E-2</v>
          </cell>
          <cell r="T71">
            <v>4.6894373611169146E-2</v>
          </cell>
          <cell r="U71">
            <v>5.6007243910579929E-2</v>
          </cell>
          <cell r="V71">
            <v>7.6475476881954968E-2</v>
          </cell>
          <cell r="W71">
            <v>0.11229176048870614</v>
          </cell>
          <cell r="X71">
            <v>0.16001226108922328</v>
          </cell>
          <cell r="Y71">
            <v>0.23670082098531037</v>
          </cell>
          <cell r="Z71">
            <v>0.32721434340615119</v>
          </cell>
          <cell r="AA71" t="str">
            <v>n/a</v>
          </cell>
          <cell r="AB71" t="str">
            <v>n/a</v>
          </cell>
          <cell r="AC71" t="str">
            <v>n/a</v>
          </cell>
          <cell r="AD71" t="str">
            <v>n/a</v>
          </cell>
        </row>
        <row r="72">
          <cell r="A72" t="str">
            <v>Outstanding residential and commercial loans as % GDP</v>
          </cell>
          <cell r="B72" t="str">
            <v>%</v>
          </cell>
          <cell r="C72" t="str">
            <v>n/a</v>
          </cell>
          <cell r="D72" t="str">
            <v>n/a</v>
          </cell>
          <cell r="E72" t="str">
            <v>n/a</v>
          </cell>
          <cell r="F72" t="str">
            <v>n/a</v>
          </cell>
          <cell r="G72" t="str">
            <v>n/a</v>
          </cell>
          <cell r="H72" t="str">
            <v>n/a</v>
          </cell>
          <cell r="I72" t="str">
            <v>n/a</v>
          </cell>
          <cell r="J72" t="str">
            <v>n/a</v>
          </cell>
          <cell r="K72" t="str">
            <v>n/a</v>
          </cell>
          <cell r="L72" t="str">
            <v>n/a</v>
          </cell>
          <cell r="M72" t="str">
            <v>n/a</v>
          </cell>
          <cell r="N72" t="str">
            <v>n/a</v>
          </cell>
          <cell r="O72" t="str">
            <v>n/a</v>
          </cell>
          <cell r="P72" t="str">
            <v>n/a</v>
          </cell>
          <cell r="Q72" t="str">
            <v>n/a</v>
          </cell>
          <cell r="R72">
            <v>6.101319909990615E-2</v>
          </cell>
          <cell r="S72">
            <v>7.7578351890234903E-2</v>
          </cell>
          <cell r="T72">
            <v>8.9872155947086557E-2</v>
          </cell>
          <cell r="U72">
            <v>0.11519325236582897</v>
          </cell>
          <cell r="V72">
            <v>0.15473060287040663</v>
          </cell>
          <cell r="W72">
            <v>0.20799257137424976</v>
          </cell>
          <cell r="X72">
            <v>0.29645491183468592</v>
          </cell>
          <cell r="Y72">
            <v>0.44263816255147731</v>
          </cell>
          <cell r="Z72">
            <v>0.64429111190341748</v>
          </cell>
          <cell r="AA72" t="str">
            <v>n/a</v>
          </cell>
          <cell r="AB72" t="str">
            <v>n/a</v>
          </cell>
          <cell r="AC72" t="str">
            <v>n/a</v>
          </cell>
          <cell r="AD72" t="str">
            <v>n/a</v>
          </cell>
        </row>
        <row r="73">
          <cell r="A73">
            <v>0</v>
          </cell>
        </row>
        <row r="74">
          <cell r="A74" t="str">
            <v>Outstanding residential loans per capita, 000s</v>
          </cell>
          <cell r="B74" t="str">
            <v>000s</v>
          </cell>
          <cell r="C74" t="str">
            <v>n/a</v>
          </cell>
          <cell r="D74" t="str">
            <v>n/a</v>
          </cell>
          <cell r="E74" t="str">
            <v>n/a</v>
          </cell>
          <cell r="F74" t="str">
            <v>n/a</v>
          </cell>
          <cell r="G74" t="str">
            <v>n/a</v>
          </cell>
          <cell r="H74" t="str">
            <v>n/a</v>
          </cell>
          <cell r="I74" t="str">
            <v>n/a</v>
          </cell>
          <cell r="J74" t="str">
            <v>n/a</v>
          </cell>
          <cell r="K74" t="str">
            <v>n/a</v>
          </cell>
          <cell r="L74" t="str">
            <v>n/a</v>
          </cell>
          <cell r="M74" t="str">
            <v>n/a</v>
          </cell>
          <cell r="N74" t="str">
            <v>n/a</v>
          </cell>
          <cell r="O74" t="str">
            <v>n/a</v>
          </cell>
          <cell r="P74" t="str">
            <v>n/a</v>
          </cell>
          <cell r="Q74" t="str">
            <v>n/a</v>
          </cell>
          <cell r="R74">
            <v>0.13267959029397172</v>
          </cell>
          <cell r="S74">
            <v>0.15569705502718501</v>
          </cell>
          <cell r="T74">
            <v>0.20858713736312867</v>
          </cell>
          <cell r="U74">
            <v>0.28337975153836725</v>
          </cell>
          <cell r="V74">
            <v>0.43579901422451917</v>
          </cell>
          <cell r="W74">
            <v>0.70338185146298149</v>
          </cell>
          <cell r="X74">
            <v>1.1103644244786195</v>
          </cell>
          <cell r="Y74">
            <v>1.942899696976069</v>
          </cell>
          <cell r="Z74">
            <v>3.1812951730817933</v>
          </cell>
          <cell r="AA74" t="str">
            <v>n/a</v>
          </cell>
          <cell r="AB74" t="str">
            <v>n/a</v>
          </cell>
          <cell r="AC74" t="str">
            <v>n/a</v>
          </cell>
          <cell r="AD74" t="str">
            <v>n/a</v>
          </cell>
        </row>
        <row r="75">
          <cell r="A75" t="str">
            <v>Outstanding residential and commercial loans per capita</v>
          </cell>
          <cell r="B75" t="str">
            <v>000s</v>
          </cell>
          <cell r="C75" t="str">
            <v>n/a</v>
          </cell>
          <cell r="D75" t="str">
            <v>n/a</v>
          </cell>
          <cell r="E75" t="str">
            <v>n/a</v>
          </cell>
          <cell r="F75" t="str">
            <v>n/a</v>
          </cell>
          <cell r="G75" t="str">
            <v>n/a</v>
          </cell>
          <cell r="H75" t="str">
            <v>n/a</v>
          </cell>
          <cell r="I75" t="str">
            <v>n/a</v>
          </cell>
          <cell r="J75" t="str">
            <v>n/a</v>
          </cell>
          <cell r="K75" t="str">
            <v>n/a</v>
          </cell>
          <cell r="L75" t="str">
            <v>n/a</v>
          </cell>
          <cell r="M75" t="str">
            <v>n/a</v>
          </cell>
          <cell r="N75" t="str">
            <v>n/a</v>
          </cell>
          <cell r="O75" t="str">
            <v>n/a</v>
          </cell>
          <cell r="P75" t="str">
            <v>n/a</v>
          </cell>
          <cell r="Q75" t="str">
            <v>n/a</v>
          </cell>
          <cell r="R75">
            <v>0.21700361759698691</v>
          </cell>
          <cell r="S75">
            <v>0.29397086818228024</v>
          </cell>
          <cell r="T75">
            <v>0.39975319625957351</v>
          </cell>
          <cell r="U75">
            <v>0.58284309234075016</v>
          </cell>
          <cell r="V75">
            <v>0.88173944054476083</v>
          </cell>
          <cell r="W75">
            <v>1.3028400241216294</v>
          </cell>
          <cell r="X75">
            <v>2.0571735273438398</v>
          </cell>
          <cell r="Y75">
            <v>3.6332850402098131</v>
          </cell>
          <cell r="Z75">
            <v>6.2640292079546782</v>
          </cell>
          <cell r="AA75" t="str">
            <v>n/a</v>
          </cell>
          <cell r="AB75" t="str">
            <v>n/a</v>
          </cell>
          <cell r="AC75" t="str">
            <v>n/a</v>
          </cell>
          <cell r="AD75" t="str">
            <v>n/a</v>
          </cell>
        </row>
        <row r="76">
          <cell r="A76">
            <v>0</v>
          </cell>
        </row>
        <row r="77">
          <cell r="A77" t="str">
            <v>Outstanding mortgage bonds as % GDP</v>
          </cell>
          <cell r="C77" t="str">
            <v>n/a</v>
          </cell>
          <cell r="D77" t="str">
            <v>n/a</v>
          </cell>
          <cell r="E77" t="str">
            <v>n/a</v>
          </cell>
          <cell r="F77" t="str">
            <v>n/a</v>
          </cell>
          <cell r="G77" t="str">
            <v>n/a</v>
          </cell>
          <cell r="H77" t="str">
            <v>n/a</v>
          </cell>
          <cell r="I77" t="str">
            <v>n/a</v>
          </cell>
          <cell r="J77" t="str">
            <v>n/a</v>
          </cell>
          <cell r="K77" t="str">
            <v>n/a</v>
          </cell>
          <cell r="L77" t="str">
            <v>n/a</v>
          </cell>
          <cell r="M77" t="str">
            <v>n/a</v>
          </cell>
          <cell r="N77" t="str">
            <v>n/a</v>
          </cell>
          <cell r="O77" t="str">
            <v>n/a</v>
          </cell>
          <cell r="P77" t="str">
            <v>n/a</v>
          </cell>
          <cell r="Q77" t="str">
            <v>n/a</v>
          </cell>
          <cell r="R77" t="str">
            <v>n/a</v>
          </cell>
          <cell r="S77" t="str">
            <v>n/a</v>
          </cell>
          <cell r="T77" t="str">
            <v>n/a</v>
          </cell>
          <cell r="U77" t="str">
            <v>n/a</v>
          </cell>
          <cell r="V77" t="str">
            <v>n/a</v>
          </cell>
          <cell r="W77" t="str">
            <v>n/a</v>
          </cell>
          <cell r="X77" t="str">
            <v>n/a</v>
          </cell>
          <cell r="Y77" t="str">
            <v>n/a</v>
          </cell>
          <cell r="Z77" t="str">
            <v>n/a</v>
          </cell>
          <cell r="AA77" t="str">
            <v>n/a</v>
          </cell>
          <cell r="AB77" t="str">
            <v>n/a</v>
          </cell>
          <cell r="AC77" t="str">
            <v>n/a</v>
          </cell>
          <cell r="AD77" t="str">
            <v>n/a</v>
          </cell>
        </row>
        <row r="78">
          <cell r="A78">
            <v>0</v>
          </cell>
        </row>
        <row r="79">
          <cell r="A79" t="str">
            <v>MACROECONOMIC INFORMATION</v>
          </cell>
        </row>
        <row r="80">
          <cell r="A80" t="str">
            <v>Exchange rate, 1€=</v>
          </cell>
          <cell r="C80" t="str">
            <v>n/a</v>
          </cell>
          <cell r="D80" t="str">
            <v>n/a</v>
          </cell>
          <cell r="E80" t="str">
            <v>n/a</v>
          </cell>
          <cell r="F80" t="str">
            <v>n/a</v>
          </cell>
          <cell r="G80" t="str">
            <v>n/a</v>
          </cell>
          <cell r="H80" t="str">
            <v>n/a</v>
          </cell>
          <cell r="I80" t="str">
            <v>n/a</v>
          </cell>
          <cell r="J80" t="str">
            <v>n/a</v>
          </cell>
          <cell r="K80" t="str">
            <v>n/a</v>
          </cell>
          <cell r="L80" t="str">
            <v>n/a</v>
          </cell>
          <cell r="M80" t="str">
            <v>n/a</v>
          </cell>
          <cell r="N80" t="str">
            <v>n/a</v>
          </cell>
          <cell r="O80" t="str">
            <v>n/a</v>
          </cell>
          <cell r="P80" t="str">
            <v>n/a</v>
          </cell>
          <cell r="Q80">
            <v>15.646599999999999</v>
          </cell>
          <cell r="R80">
            <v>15.646599999999999</v>
          </cell>
          <cell r="S80">
            <v>15.646599999999999</v>
          </cell>
          <cell r="T80">
            <v>15.646599999999999</v>
          </cell>
          <cell r="U80">
            <v>15.646599999999999</v>
          </cell>
          <cell r="V80">
            <v>15.646599999999999</v>
          </cell>
          <cell r="W80">
            <v>15.646599999999999</v>
          </cell>
          <cell r="X80">
            <v>15.646599999999999</v>
          </cell>
          <cell r="Y80">
            <v>15.646599999999999</v>
          </cell>
          <cell r="Z80">
            <v>15.646599999999999</v>
          </cell>
          <cell r="AA80" t="str">
            <v>n/a</v>
          </cell>
          <cell r="AB80" t="str">
            <v>n/a</v>
          </cell>
          <cell r="AC80" t="str">
            <v>n/a</v>
          </cell>
          <cell r="AD80" t="str">
            <v>n/a</v>
          </cell>
        </row>
        <row r="81">
          <cell r="A81" t="str">
            <v>Population, 000s</v>
          </cell>
          <cell r="C81" t="str">
            <v>n/a</v>
          </cell>
          <cell r="D81" t="str">
            <v>n/a</v>
          </cell>
          <cell r="E81" t="str">
            <v>n/a</v>
          </cell>
          <cell r="F81" t="str">
            <v>n/a</v>
          </cell>
          <cell r="G81" t="str">
            <v>n/a</v>
          </cell>
          <cell r="H81" t="str">
            <v>n/a</v>
          </cell>
          <cell r="I81" t="str">
            <v>n/a</v>
          </cell>
          <cell r="J81" t="str">
            <v>n/a</v>
          </cell>
          <cell r="K81" t="str">
            <v>n/a</v>
          </cell>
          <cell r="L81">
            <v>1554.9</v>
          </cell>
          <cell r="M81">
            <v>1511.3</v>
          </cell>
          <cell r="N81">
            <v>1477</v>
          </cell>
          <cell r="O81">
            <v>1448.1</v>
          </cell>
          <cell r="P81">
            <v>1425.2</v>
          </cell>
          <cell r="Q81">
            <v>1405.9960000000001</v>
          </cell>
          <cell r="R81">
            <v>1393.0740000000001</v>
          </cell>
          <cell r="S81">
            <v>1379.2370000000001</v>
          </cell>
          <cell r="T81">
            <v>1372.0709999999999</v>
          </cell>
          <cell r="U81">
            <v>1366.9590000000001</v>
          </cell>
          <cell r="V81">
            <v>1361.242</v>
          </cell>
          <cell r="W81">
            <v>1356.0450000000001</v>
          </cell>
          <cell r="X81">
            <v>1351.069</v>
          </cell>
          <cell r="Y81">
            <v>1347.51</v>
          </cell>
          <cell r="Z81">
            <v>1344.684</v>
          </cell>
          <cell r="AA81" t="str">
            <v>n/a</v>
          </cell>
          <cell r="AB81" t="str">
            <v>n/a</v>
          </cell>
          <cell r="AC81" t="str">
            <v>n/a</v>
          </cell>
          <cell r="AD81" t="str">
            <v>n/a</v>
          </cell>
        </row>
        <row r="82">
          <cell r="A82" t="str">
            <v>Number of Households, 000s</v>
          </cell>
          <cell r="C82" t="str">
            <v>n/a</v>
          </cell>
          <cell r="D82" t="str">
            <v>n/a</v>
          </cell>
          <cell r="E82" t="str">
            <v>n/a</v>
          </cell>
          <cell r="F82" t="str">
            <v>n/a</v>
          </cell>
          <cell r="G82" t="str">
            <v>n/a</v>
          </cell>
          <cell r="H82" t="str">
            <v>n/a</v>
          </cell>
          <cell r="I82" t="str">
            <v>n/a</v>
          </cell>
          <cell r="J82" t="str">
            <v>n/a</v>
          </cell>
          <cell r="K82" t="str">
            <v>n/a</v>
          </cell>
          <cell r="L82" t="str">
            <v>n/a</v>
          </cell>
          <cell r="M82" t="str">
            <v>n/a</v>
          </cell>
          <cell r="N82" t="str">
            <v>n/a</v>
          </cell>
          <cell r="O82" t="str">
            <v>n/a</v>
          </cell>
          <cell r="P82" t="str">
            <v>n/a</v>
          </cell>
          <cell r="Q82" t="str">
            <v>n/a</v>
          </cell>
          <cell r="R82" t="str">
            <v>n/a</v>
          </cell>
          <cell r="S82" t="str">
            <v>n/a</v>
          </cell>
          <cell r="T82" t="str">
            <v>n/a</v>
          </cell>
          <cell r="U82" t="str">
            <v>n/a</v>
          </cell>
          <cell r="V82" t="str">
            <v>n/a</v>
          </cell>
          <cell r="W82" t="str">
            <v>n/a</v>
          </cell>
          <cell r="X82" t="str">
            <v>n/a</v>
          </cell>
          <cell r="Y82" t="str">
            <v>n/a</v>
          </cell>
          <cell r="Z82" t="str">
            <v>n/a</v>
          </cell>
          <cell r="AA82" t="str">
            <v>n/a</v>
          </cell>
          <cell r="AB82" t="str">
            <v>n/a</v>
          </cell>
          <cell r="AC82" t="str">
            <v>n/a</v>
          </cell>
          <cell r="AD82" t="str">
            <v>n/a</v>
          </cell>
        </row>
        <row r="83">
          <cell r="A83" t="str">
            <v>Population density, pop/km</v>
          </cell>
          <cell r="C83" t="str">
            <v>n/a</v>
          </cell>
          <cell r="D83" t="str">
            <v>n/a</v>
          </cell>
          <cell r="E83" t="str">
            <v>n/a</v>
          </cell>
          <cell r="F83" t="str">
            <v>n/a</v>
          </cell>
          <cell r="G83" t="str">
            <v>n/a</v>
          </cell>
          <cell r="H83" t="str">
            <v>n/a</v>
          </cell>
          <cell r="I83" t="str">
            <v>n/a</v>
          </cell>
          <cell r="J83" t="str">
            <v>n/a</v>
          </cell>
          <cell r="K83">
            <v>34.5</v>
          </cell>
          <cell r="L83">
            <v>33.9</v>
          </cell>
          <cell r="M83">
            <v>33</v>
          </cell>
          <cell r="N83">
            <v>32.299999999999997</v>
          </cell>
          <cell r="O83">
            <v>31.8</v>
          </cell>
          <cell r="P83">
            <v>31.3</v>
          </cell>
          <cell r="Q83">
            <v>30.9</v>
          </cell>
          <cell r="R83">
            <v>30.6</v>
          </cell>
          <cell r="S83">
            <v>30.4</v>
          </cell>
          <cell r="T83">
            <v>30.3</v>
          </cell>
          <cell r="U83">
            <v>30.2</v>
          </cell>
          <cell r="V83">
            <v>30</v>
          </cell>
          <cell r="W83">
            <v>29.93</v>
          </cell>
          <cell r="X83">
            <v>29.8</v>
          </cell>
          <cell r="Y83" t="str">
            <v>n/a</v>
          </cell>
          <cell r="Z83" t="str">
            <v>n/a</v>
          </cell>
          <cell r="AA83" t="str">
            <v>n/a</v>
          </cell>
          <cell r="AB83" t="str">
            <v>n/a</v>
          </cell>
          <cell r="AC83" t="str">
            <v>n/a</v>
          </cell>
          <cell r="AD83" t="str">
            <v>n/a</v>
          </cell>
        </row>
        <row r="84">
          <cell r="A84" t="str">
            <v>GDP, € mill</v>
          </cell>
          <cell r="C84" t="str">
            <v>n/a</v>
          </cell>
          <cell r="D84" t="str">
            <v>n/a</v>
          </cell>
          <cell r="E84" t="str">
            <v>n/a</v>
          </cell>
          <cell r="F84" t="str">
            <v>n/a</v>
          </cell>
          <cell r="G84" t="str">
            <v>n/a</v>
          </cell>
          <cell r="H84" t="str">
            <v>n/a</v>
          </cell>
          <cell r="I84" t="str">
            <v>n/a</v>
          </cell>
          <cell r="J84" t="str">
            <v>n/a</v>
          </cell>
          <cell r="K84" t="str">
            <v>n/a</v>
          </cell>
          <cell r="L84" t="str">
            <v>n/a</v>
          </cell>
          <cell r="M84" t="str">
            <v>n/a</v>
          </cell>
          <cell r="N84">
            <v>1939.9</v>
          </cell>
          <cell r="O84">
            <v>2873.7</v>
          </cell>
          <cell r="P84">
            <v>3659.8</v>
          </cell>
          <cell r="Q84">
            <v>4364.3</v>
          </cell>
          <cell r="R84">
            <v>4954.7</v>
          </cell>
          <cell r="S84">
            <v>5226.3999999999996</v>
          </cell>
          <cell r="T84">
            <v>6103</v>
          </cell>
          <cell r="U84">
            <v>6916.4</v>
          </cell>
          <cell r="V84">
            <v>7757.1</v>
          </cell>
          <cell r="W84">
            <v>8494.1</v>
          </cell>
          <cell r="X84">
            <v>9375.4</v>
          </cell>
          <cell r="Y84">
            <v>11060.7</v>
          </cell>
          <cell r="Z84">
            <v>13073.5</v>
          </cell>
          <cell r="AA84" t="str">
            <v>n/a</v>
          </cell>
          <cell r="AB84" t="str">
            <v>n/a</v>
          </cell>
          <cell r="AC84" t="str">
            <v>n/a</v>
          </cell>
          <cell r="AD84" t="str">
            <v>n/a</v>
          </cell>
        </row>
        <row r="85">
          <cell r="A85" t="str">
            <v>Annual GDP Growth %</v>
          </cell>
          <cell r="C85" t="str">
            <v>n/a</v>
          </cell>
          <cell r="D85" t="str">
            <v>n/a</v>
          </cell>
          <cell r="E85" t="str">
            <v>n/a</v>
          </cell>
          <cell r="F85" t="str">
            <v>n/a</v>
          </cell>
          <cell r="G85" t="str">
            <v>n/a</v>
          </cell>
          <cell r="H85" t="str">
            <v>n/a</v>
          </cell>
          <cell r="I85" t="str">
            <v>n/a</v>
          </cell>
          <cell r="J85" t="str">
            <v>n/a</v>
          </cell>
          <cell r="K85" t="str">
            <v>n/a</v>
          </cell>
          <cell r="L85" t="str">
            <v>n/a</v>
          </cell>
          <cell r="M85" t="str">
            <v>n/a</v>
          </cell>
          <cell r="N85" t="str">
            <v>n/a</v>
          </cell>
          <cell r="O85">
            <v>4.4999999999999998E-2</v>
          </cell>
          <cell r="P85">
            <v>4.3999999999999997E-2</v>
          </cell>
          <cell r="Q85">
            <v>0.111</v>
          </cell>
          <cell r="R85">
            <v>4.3999999999999997E-2</v>
          </cell>
          <cell r="S85">
            <v>3.0000000000000001E-3</v>
          </cell>
          <cell r="T85">
            <v>0.108</v>
          </cell>
          <cell r="U85">
            <v>7.6999999999999999E-2</v>
          </cell>
          <cell r="V85">
            <v>0.08</v>
          </cell>
          <cell r="W85">
            <v>7.0999999999999994E-2</v>
          </cell>
          <cell r="X85">
            <v>8.1000000000000003E-2</v>
          </cell>
          <cell r="Y85">
            <v>0.105</v>
          </cell>
          <cell r="Z85">
            <v>0.114</v>
          </cell>
          <cell r="AA85" t="str">
            <v>n/a</v>
          </cell>
          <cell r="AB85" t="str">
            <v>n/a</v>
          </cell>
          <cell r="AC85" t="str">
            <v>n/a</v>
          </cell>
          <cell r="AD85" t="str">
            <v>n/a</v>
          </cell>
        </row>
        <row r="86">
          <cell r="A86" t="str">
            <v>Gross fixed Capital Formation, € mill</v>
          </cell>
          <cell r="C86" t="str">
            <v>n/a</v>
          </cell>
          <cell r="D86" t="str">
            <v>n/a</v>
          </cell>
          <cell r="E86" t="str">
            <v>n/a</v>
          </cell>
          <cell r="F86" t="str">
            <v>n/a</v>
          </cell>
          <cell r="G86" t="str">
            <v>n/a</v>
          </cell>
          <cell r="H86" t="str">
            <v>n/a</v>
          </cell>
          <cell r="I86" t="str">
            <v>n/a</v>
          </cell>
          <cell r="J86" t="str">
            <v>n/a</v>
          </cell>
          <cell r="K86" t="str">
            <v>n/a</v>
          </cell>
          <cell r="L86" t="str">
            <v>n/a</v>
          </cell>
          <cell r="M86" t="str">
            <v>n/a</v>
          </cell>
          <cell r="N86" t="str">
            <v>n/a</v>
          </cell>
          <cell r="O86" t="str">
            <v>n/a</v>
          </cell>
          <cell r="P86" t="str">
            <v>n/a</v>
          </cell>
          <cell r="Q86" t="str">
            <v>n/a</v>
          </cell>
          <cell r="R86" t="str">
            <v>n/a</v>
          </cell>
          <cell r="S86" t="str">
            <v>n/a</v>
          </cell>
          <cell r="T86" t="str">
            <v>n/a</v>
          </cell>
          <cell r="U86" t="str">
            <v>n/a</v>
          </cell>
          <cell r="V86" t="str">
            <v>n/a</v>
          </cell>
          <cell r="W86" t="str">
            <v>n/a</v>
          </cell>
          <cell r="X86" t="str">
            <v>n/a</v>
          </cell>
          <cell r="Y86" t="str">
            <v>n/a</v>
          </cell>
          <cell r="Z86" t="str">
            <v>n/a</v>
          </cell>
          <cell r="AA86" t="str">
            <v>n/a</v>
          </cell>
          <cell r="AB86" t="str">
            <v>n/a</v>
          </cell>
          <cell r="AC86" t="str">
            <v>n/a</v>
          </cell>
          <cell r="AD86" t="str">
            <v>n/a</v>
          </cell>
        </row>
        <row r="87">
          <cell r="A87" t="str">
            <v>Inflation (HICP) %</v>
          </cell>
          <cell r="C87" t="str">
            <v>n/a</v>
          </cell>
          <cell r="D87" t="str">
            <v>n/a</v>
          </cell>
          <cell r="E87" t="str">
            <v>n/a</v>
          </cell>
          <cell r="F87" t="str">
            <v>n/a</v>
          </cell>
          <cell r="G87" t="str">
            <v>n/a</v>
          </cell>
          <cell r="H87" t="str">
            <v>n/a</v>
          </cell>
          <cell r="I87" t="str">
            <v>n/a</v>
          </cell>
          <cell r="J87" t="str">
            <v>n/a</v>
          </cell>
          <cell r="K87" t="str">
            <v>n/a</v>
          </cell>
          <cell r="L87" t="str">
            <v>n/a</v>
          </cell>
          <cell r="M87" t="str">
            <v>n/a</v>
          </cell>
          <cell r="N87" t="str">
            <v>n/a</v>
          </cell>
          <cell r="O87" t="str">
            <v>n/a</v>
          </cell>
          <cell r="P87">
            <v>0.19760479041916157</v>
          </cell>
          <cell r="Q87">
            <v>9.2999999999999972E-2</v>
          </cell>
          <cell r="R87">
            <v>8.7831655992680835E-2</v>
          </cell>
          <cell r="S87">
            <v>3.111858704793935E-2</v>
          </cell>
          <cell r="T87">
            <v>3.9151712887439016E-2</v>
          </cell>
          <cell r="U87">
            <v>5.6000000000000001E-2</v>
          </cell>
          <cell r="V87">
            <v>3.5661218424962948E-2</v>
          </cell>
          <cell r="W87">
            <v>1.4347202295552419E-2</v>
          </cell>
          <cell r="X87">
            <v>0.03</v>
          </cell>
          <cell r="Y87">
            <v>4.1000000000000002E-2</v>
          </cell>
          <cell r="Z87">
            <v>4.4499999999999998E-2</v>
          </cell>
          <cell r="AA87" t="str">
            <v>n/a</v>
          </cell>
          <cell r="AB87" t="str">
            <v>n/a</v>
          </cell>
          <cell r="AC87" t="str">
            <v>n/a</v>
          </cell>
          <cell r="AD87" t="str">
            <v>n/a</v>
          </cell>
        </row>
        <row r="88">
          <cell r="A88" t="str">
            <v>Unemployment rate %</v>
          </cell>
          <cell r="C88" t="str">
            <v>n/a</v>
          </cell>
          <cell r="D88" t="str">
            <v>n/a</v>
          </cell>
          <cell r="E88" t="str">
            <v>n/a</v>
          </cell>
          <cell r="F88" t="str">
            <v>n/a</v>
          </cell>
          <cell r="G88" t="str">
            <v>n/a</v>
          </cell>
          <cell r="H88" t="str">
            <v>n/a</v>
          </cell>
          <cell r="I88" t="str">
            <v>n/a</v>
          </cell>
          <cell r="J88" t="str">
            <v>n/a</v>
          </cell>
          <cell r="K88" t="str">
            <v>n/a</v>
          </cell>
          <cell r="L88" t="str">
            <v>n/a</v>
          </cell>
          <cell r="M88" t="str">
            <v>n/a</v>
          </cell>
          <cell r="N88" t="str">
            <v>n/a</v>
          </cell>
          <cell r="O88" t="str">
            <v>n/a</v>
          </cell>
          <cell r="P88" t="str">
            <v>n/a</v>
          </cell>
          <cell r="Q88">
            <v>9.6000000000000002E-2</v>
          </cell>
          <cell r="R88">
            <v>9.1999999999999998E-2</v>
          </cell>
          <cell r="S88">
            <v>0.113</v>
          </cell>
          <cell r="T88">
            <v>0.128</v>
          </cell>
          <cell r="U88">
            <v>0.124</v>
          </cell>
          <cell r="V88">
            <v>0.10300000000000001</v>
          </cell>
          <cell r="W88">
            <v>0.1</v>
          </cell>
          <cell r="X88">
            <v>9.6999999999999989E-2</v>
          </cell>
          <cell r="Y88">
            <v>7.9000000000000001E-2</v>
          </cell>
          <cell r="Z88">
            <v>5.9000000000000004E-2</v>
          </cell>
          <cell r="AA88" t="str">
            <v>n/a</v>
          </cell>
          <cell r="AB88" t="str">
            <v>n/a</v>
          </cell>
          <cell r="AC88" t="str">
            <v>n/a</v>
          </cell>
          <cell r="AD88" t="str">
            <v>n/a</v>
          </cell>
        </row>
      </sheetData>
      <sheetData sheetId="7" refreshError="1">
        <row r="1">
          <cell r="A1" t="str">
            <v>Greece</v>
          </cell>
        </row>
        <row r="3">
          <cell r="A3" t="str">
            <v>HOUSING SUPPLY</v>
          </cell>
          <cell r="C3">
            <v>1983</v>
          </cell>
          <cell r="D3">
            <v>1984</v>
          </cell>
          <cell r="E3">
            <v>1985</v>
          </cell>
          <cell r="F3">
            <v>1986</v>
          </cell>
          <cell r="G3">
            <v>1987</v>
          </cell>
          <cell r="H3">
            <v>1988</v>
          </cell>
          <cell r="I3">
            <v>1989</v>
          </cell>
          <cell r="J3">
            <v>1990</v>
          </cell>
          <cell r="K3">
            <v>1991</v>
          </cell>
          <cell r="L3">
            <v>1992</v>
          </cell>
          <cell r="M3">
            <v>1993</v>
          </cell>
          <cell r="N3">
            <v>1994</v>
          </cell>
          <cell r="O3">
            <v>1995</v>
          </cell>
          <cell r="P3">
            <v>1996</v>
          </cell>
          <cell r="Q3">
            <v>1997</v>
          </cell>
          <cell r="R3">
            <v>1998</v>
          </cell>
          <cell r="S3">
            <v>1999</v>
          </cell>
          <cell r="T3">
            <v>2000</v>
          </cell>
          <cell r="U3">
            <v>2001</v>
          </cell>
          <cell r="V3">
            <v>2002</v>
          </cell>
          <cell r="W3">
            <v>2003</v>
          </cell>
          <cell r="X3">
            <v>2004</v>
          </cell>
          <cell r="Y3">
            <v>2005</v>
          </cell>
          <cell r="Z3">
            <v>2006</v>
          </cell>
          <cell r="AA3">
            <v>2007</v>
          </cell>
          <cell r="AB3">
            <v>2008</v>
          </cell>
          <cell r="AC3">
            <v>2009</v>
          </cell>
          <cell r="AD3">
            <v>2010</v>
          </cell>
        </row>
        <row r="4">
          <cell r="A4" t="str">
            <v>Housing Stock</v>
          </cell>
        </row>
        <row r="5">
          <cell r="A5" t="str">
            <v xml:space="preserve">Total Number of Dwellings (national) </v>
          </cell>
          <cell r="B5" t="str">
            <v>000s</v>
          </cell>
          <cell r="C5">
            <v>3999000</v>
          </cell>
          <cell r="D5" t="str">
            <v>n/a</v>
          </cell>
          <cell r="E5" t="str">
            <v>n/a</v>
          </cell>
          <cell r="F5" t="str">
            <v>n/a</v>
          </cell>
          <cell r="G5" t="str">
            <v>n/a</v>
          </cell>
          <cell r="H5" t="str">
            <v>n/a</v>
          </cell>
          <cell r="I5" t="str">
            <v>n/a</v>
          </cell>
          <cell r="J5" t="str">
            <v>n/a</v>
          </cell>
          <cell r="K5">
            <v>4690000</v>
          </cell>
          <cell r="L5">
            <v>4761000</v>
          </cell>
          <cell r="M5">
            <v>4832000</v>
          </cell>
          <cell r="N5">
            <v>4903000</v>
          </cell>
          <cell r="O5">
            <v>4974000</v>
          </cell>
          <cell r="P5">
            <v>5045000</v>
          </cell>
          <cell r="Q5">
            <v>5116000</v>
          </cell>
          <cell r="R5">
            <v>5187000</v>
          </cell>
          <cell r="S5">
            <v>5258000</v>
          </cell>
          <cell r="T5">
            <v>5329000</v>
          </cell>
          <cell r="U5">
            <v>5476162</v>
          </cell>
          <cell r="V5" t="str">
            <v>n/a</v>
          </cell>
          <cell r="W5" t="str">
            <v>n/a</v>
          </cell>
          <cell r="X5" t="str">
            <v>n/a</v>
          </cell>
          <cell r="Y5" t="str">
            <v>n/a</v>
          </cell>
          <cell r="Z5" t="str">
            <v>n/a</v>
          </cell>
          <cell r="AA5" t="str">
            <v>n/a</v>
          </cell>
          <cell r="AB5">
            <v>0</v>
          </cell>
          <cell r="AC5">
            <v>0</v>
          </cell>
          <cell r="AD5">
            <v>0</v>
          </cell>
        </row>
        <row r="6">
          <cell r="A6" t="str">
            <v xml:space="preserve">Proportion of which: </v>
          </cell>
        </row>
        <row r="7">
          <cell r="A7" t="str">
            <v>% Owner occupied</v>
          </cell>
          <cell r="B7" t="str">
            <v>%</v>
          </cell>
          <cell r="C7">
            <v>0.7</v>
          </cell>
          <cell r="D7" t="str">
            <v>n/a</v>
          </cell>
          <cell r="E7" t="str">
            <v>n/a</v>
          </cell>
          <cell r="F7" t="str">
            <v>n/a</v>
          </cell>
          <cell r="G7" t="str">
            <v>n/a</v>
          </cell>
          <cell r="H7" t="str">
            <v>n/a</v>
          </cell>
          <cell r="I7" t="str">
            <v>n/a</v>
          </cell>
          <cell r="J7" t="str">
            <v>n/a</v>
          </cell>
          <cell r="K7">
            <v>0.75700000000000001</v>
          </cell>
          <cell r="L7" t="str">
            <v>n/a</v>
          </cell>
          <cell r="M7" t="str">
            <v>n/a</v>
          </cell>
          <cell r="N7" t="str">
            <v>n/a</v>
          </cell>
          <cell r="O7" t="str">
            <v>n/a</v>
          </cell>
          <cell r="P7" t="str">
            <v>n/a</v>
          </cell>
          <cell r="Q7" t="str">
            <v>n/a</v>
          </cell>
          <cell r="R7" t="str">
            <v>n/a</v>
          </cell>
          <cell r="S7" t="str">
            <v>78%</v>
          </cell>
          <cell r="T7" t="str">
            <v>n/a</v>
          </cell>
          <cell r="U7">
            <v>0.83199999999999996</v>
          </cell>
          <cell r="V7" t="str">
            <v>n/a</v>
          </cell>
          <cell r="W7" t="str">
            <v>n/a</v>
          </cell>
          <cell r="X7">
            <v>0.74299999999999999</v>
          </cell>
          <cell r="Y7">
            <v>0.745</v>
          </cell>
          <cell r="Z7">
            <v>0.75</v>
          </cell>
          <cell r="AA7" t="str">
            <v>n/a</v>
          </cell>
          <cell r="AB7" t="str">
            <v>n/a</v>
          </cell>
          <cell r="AC7" t="str">
            <v>n/a</v>
          </cell>
          <cell r="AD7" t="str">
            <v>n/a</v>
          </cell>
        </row>
        <row r="8">
          <cell r="A8" t="str">
            <v>% Rented from private landlords</v>
          </cell>
          <cell r="B8" t="str">
            <v>%</v>
          </cell>
          <cell r="C8" t="str">
            <v>n/a</v>
          </cell>
          <cell r="D8" t="str">
            <v>n/a</v>
          </cell>
          <cell r="E8" t="str">
            <v>n/a</v>
          </cell>
          <cell r="F8" t="str">
            <v>n/a</v>
          </cell>
          <cell r="G8" t="str">
            <v>n/a</v>
          </cell>
          <cell r="H8" t="str">
            <v>n/a</v>
          </cell>
          <cell r="I8" t="str">
            <v>n/a</v>
          </cell>
          <cell r="J8" t="str">
            <v>n/a</v>
          </cell>
          <cell r="K8" t="str">
            <v>n/a</v>
          </cell>
          <cell r="L8" t="str">
            <v>n/a</v>
          </cell>
          <cell r="M8" t="str">
            <v>n/a</v>
          </cell>
          <cell r="N8" t="str">
            <v>n/a</v>
          </cell>
          <cell r="O8" t="str">
            <v>n/a</v>
          </cell>
          <cell r="P8" t="str">
            <v>n/a</v>
          </cell>
          <cell r="Q8" t="str">
            <v>n/a</v>
          </cell>
          <cell r="R8" t="str">
            <v>n/a</v>
          </cell>
          <cell r="S8" t="str">
            <v>n/a</v>
          </cell>
          <cell r="T8" t="str">
            <v>n/a</v>
          </cell>
          <cell r="U8">
            <v>0.20300000000000001</v>
          </cell>
          <cell r="V8" t="str">
            <v>n/a</v>
          </cell>
          <cell r="W8" t="str">
            <v>n/a</v>
          </cell>
          <cell r="X8" t="str">
            <v>n/a</v>
          </cell>
          <cell r="Y8" t="str">
            <v>n/a</v>
          </cell>
          <cell r="Z8" t="str">
            <v>n/a</v>
          </cell>
          <cell r="AA8" t="str">
            <v>n/a</v>
          </cell>
          <cell r="AB8" t="str">
            <v>n/a</v>
          </cell>
          <cell r="AC8" t="str">
            <v>n/a</v>
          </cell>
          <cell r="AD8" t="str">
            <v>n/a</v>
          </cell>
        </row>
        <row r="9">
          <cell r="A9" t="str">
            <v>% Rented from government or social landlords</v>
          </cell>
          <cell r="B9" t="str">
            <v>%</v>
          </cell>
          <cell r="C9" t="str">
            <v>n/a</v>
          </cell>
          <cell r="D9" t="str">
            <v>n/a</v>
          </cell>
          <cell r="E9" t="str">
            <v>n/a</v>
          </cell>
          <cell r="F9" t="str">
            <v>n/a</v>
          </cell>
          <cell r="G9" t="str">
            <v>n/a</v>
          </cell>
          <cell r="H9" t="str">
            <v>n/a</v>
          </cell>
          <cell r="I9" t="str">
            <v>n/a</v>
          </cell>
          <cell r="J9" t="str">
            <v>n/a</v>
          </cell>
          <cell r="K9" t="str">
            <v>n/a</v>
          </cell>
          <cell r="L9" t="str">
            <v>n/a</v>
          </cell>
          <cell r="M9" t="str">
            <v>n/a</v>
          </cell>
          <cell r="N9" t="str">
            <v>n/a</v>
          </cell>
          <cell r="O9" t="str">
            <v>n/a</v>
          </cell>
          <cell r="P9" t="str">
            <v>n/a</v>
          </cell>
          <cell r="Q9" t="str">
            <v>n/a</v>
          </cell>
          <cell r="R9" t="str">
            <v>n/a</v>
          </cell>
          <cell r="S9" t="str">
            <v>n/a</v>
          </cell>
          <cell r="T9" t="str">
            <v>n/a</v>
          </cell>
          <cell r="U9" t="str">
            <v>n/a</v>
          </cell>
          <cell r="V9" t="str">
            <v>n/a</v>
          </cell>
          <cell r="W9" t="str">
            <v>n/a</v>
          </cell>
          <cell r="X9" t="str">
            <v>n/a</v>
          </cell>
          <cell r="Y9" t="str">
            <v>n/a</v>
          </cell>
          <cell r="Z9" t="str">
            <v>n/a</v>
          </cell>
          <cell r="AA9" t="str">
            <v>n/a</v>
          </cell>
          <cell r="AB9" t="str">
            <v>n/a</v>
          </cell>
          <cell r="AC9" t="str">
            <v>n/a</v>
          </cell>
          <cell r="AD9" t="str">
            <v>n/a</v>
          </cell>
        </row>
        <row r="10">
          <cell r="A10" t="str">
            <v>% Other</v>
          </cell>
          <cell r="B10" t="str">
            <v>%</v>
          </cell>
          <cell r="C10" t="str">
            <v>n/a</v>
          </cell>
          <cell r="D10" t="str">
            <v>n/a</v>
          </cell>
          <cell r="E10" t="str">
            <v>n/a</v>
          </cell>
          <cell r="F10" t="str">
            <v>n/a</v>
          </cell>
          <cell r="G10" t="str">
            <v>n/a</v>
          </cell>
          <cell r="H10" t="str">
            <v>n/a</v>
          </cell>
          <cell r="I10" t="str">
            <v>n/a</v>
          </cell>
          <cell r="J10" t="str">
            <v>n/a</v>
          </cell>
          <cell r="K10" t="str">
            <v>n/a</v>
          </cell>
          <cell r="L10" t="str">
            <v>n/a</v>
          </cell>
          <cell r="M10" t="str">
            <v>n/a</v>
          </cell>
          <cell r="N10" t="str">
            <v>n/a</v>
          </cell>
          <cell r="O10" t="str">
            <v>n/a</v>
          </cell>
          <cell r="P10" t="str">
            <v>n/a</v>
          </cell>
          <cell r="Q10" t="str">
            <v>n/a</v>
          </cell>
          <cell r="R10" t="str">
            <v>n/a</v>
          </cell>
          <cell r="S10" t="str">
            <v>n/a</v>
          </cell>
          <cell r="T10" t="str">
            <v>n/a</v>
          </cell>
          <cell r="U10">
            <v>5.3999999999999999E-2</v>
          </cell>
          <cell r="V10" t="str">
            <v>n/a</v>
          </cell>
          <cell r="W10" t="str">
            <v>n/a</v>
          </cell>
          <cell r="X10" t="str">
            <v>n/a</v>
          </cell>
          <cell r="Y10" t="str">
            <v>n/a</v>
          </cell>
          <cell r="Z10" t="str">
            <v>n/a</v>
          </cell>
          <cell r="AA10" t="str">
            <v>n/a</v>
          </cell>
          <cell r="AB10" t="str">
            <v>n/a</v>
          </cell>
          <cell r="AC10" t="str">
            <v>n/a</v>
          </cell>
          <cell r="AD10" t="str">
            <v>n/a</v>
          </cell>
        </row>
        <row r="12">
          <cell r="A12" t="str">
            <v>Housebuilding</v>
          </cell>
        </row>
        <row r="13">
          <cell r="A13" t="str">
            <v xml:space="preserve">Housing Starts </v>
          </cell>
          <cell r="B13" t="str">
            <v>000s</v>
          </cell>
          <cell r="C13" t="str">
            <v>n/a</v>
          </cell>
          <cell r="D13" t="str">
            <v>n/a</v>
          </cell>
          <cell r="E13" t="str">
            <v>n/a</v>
          </cell>
          <cell r="F13" t="str">
            <v>n/a</v>
          </cell>
          <cell r="G13" t="str">
            <v>n/a</v>
          </cell>
          <cell r="H13" t="str">
            <v>n/a</v>
          </cell>
          <cell r="I13" t="str">
            <v>n/a</v>
          </cell>
          <cell r="J13" t="str">
            <v>n/a</v>
          </cell>
          <cell r="K13" t="str">
            <v>n/a</v>
          </cell>
          <cell r="L13" t="str">
            <v>n/a</v>
          </cell>
          <cell r="M13" t="str">
            <v>n/a</v>
          </cell>
          <cell r="N13" t="str">
            <v>n/a</v>
          </cell>
          <cell r="O13" t="str">
            <v>n/a</v>
          </cell>
          <cell r="P13" t="str">
            <v>n/a</v>
          </cell>
          <cell r="Q13" t="str">
            <v>n/a</v>
          </cell>
          <cell r="R13" t="str">
            <v>n/a</v>
          </cell>
          <cell r="S13" t="str">
            <v>n/a</v>
          </cell>
          <cell r="T13" t="str">
            <v>n/a</v>
          </cell>
          <cell r="U13" t="str">
            <v>n/a</v>
          </cell>
          <cell r="V13" t="str">
            <v>n/a</v>
          </cell>
          <cell r="W13" t="str">
            <v>n/a</v>
          </cell>
          <cell r="X13" t="str">
            <v>n/a</v>
          </cell>
          <cell r="Y13" t="str">
            <v>n/a</v>
          </cell>
          <cell r="Z13" t="str">
            <v>n/a</v>
          </cell>
          <cell r="AA13" t="str">
            <v>n/a</v>
          </cell>
          <cell r="AB13" t="str">
            <v>n/a</v>
          </cell>
          <cell r="AC13" t="str">
            <v>n/a</v>
          </cell>
          <cell r="AD13" t="str">
            <v>n/a</v>
          </cell>
        </row>
        <row r="14">
          <cell r="A14" t="str">
            <v>Annual % change in housing starts</v>
          </cell>
          <cell r="C14" t="str">
            <v>n/a</v>
          </cell>
          <cell r="D14" t="str">
            <v>n/a</v>
          </cell>
          <cell r="E14" t="str">
            <v>n/a</v>
          </cell>
          <cell r="F14" t="str">
            <v>n/a</v>
          </cell>
          <cell r="G14" t="str">
            <v>n/a</v>
          </cell>
          <cell r="H14" t="str">
            <v>n/a</v>
          </cell>
          <cell r="I14" t="str">
            <v>n/a</v>
          </cell>
          <cell r="J14" t="str">
            <v>n/a</v>
          </cell>
          <cell r="K14" t="str">
            <v>n/a</v>
          </cell>
          <cell r="L14" t="str">
            <v>n/a</v>
          </cell>
          <cell r="M14" t="str">
            <v>n/a</v>
          </cell>
          <cell r="N14" t="str">
            <v>n/a</v>
          </cell>
          <cell r="O14" t="str">
            <v>n/a</v>
          </cell>
          <cell r="P14" t="str">
            <v>n/a</v>
          </cell>
          <cell r="Q14" t="str">
            <v>n/a</v>
          </cell>
          <cell r="R14" t="str">
            <v>n/a</v>
          </cell>
          <cell r="S14" t="str">
            <v>n/a</v>
          </cell>
          <cell r="T14" t="str">
            <v>n/a</v>
          </cell>
          <cell r="U14" t="str">
            <v>n/a</v>
          </cell>
          <cell r="V14" t="str">
            <v>n/a</v>
          </cell>
          <cell r="W14" t="str">
            <v>n/a</v>
          </cell>
          <cell r="X14" t="str">
            <v>n/a</v>
          </cell>
          <cell r="Y14" t="str">
            <v>n/a</v>
          </cell>
          <cell r="Z14" t="str">
            <v>n/a</v>
          </cell>
          <cell r="AA14" t="str">
            <v>n/a</v>
          </cell>
          <cell r="AB14" t="str">
            <v>n/a</v>
          </cell>
          <cell r="AC14" t="str">
            <v>n/a</v>
          </cell>
          <cell r="AD14" t="str">
            <v>n/a</v>
          </cell>
        </row>
        <row r="15">
          <cell r="A15" t="str">
            <v>Housing Completions</v>
          </cell>
          <cell r="B15" t="str">
            <v>000s</v>
          </cell>
          <cell r="C15" t="str">
            <v>n/a</v>
          </cell>
          <cell r="D15" t="str">
            <v>n/a</v>
          </cell>
          <cell r="E15" t="str">
            <v>n/a</v>
          </cell>
          <cell r="F15" t="str">
            <v>n/a</v>
          </cell>
          <cell r="G15" t="str">
            <v>n/a</v>
          </cell>
          <cell r="H15" t="str">
            <v>n/a</v>
          </cell>
          <cell r="I15" t="str">
            <v>n/a</v>
          </cell>
          <cell r="J15" t="str">
            <v>n/a</v>
          </cell>
          <cell r="K15" t="str">
            <v>n/a</v>
          </cell>
          <cell r="L15" t="str">
            <v>n/a</v>
          </cell>
          <cell r="M15" t="str">
            <v>n/a</v>
          </cell>
          <cell r="N15" t="str">
            <v>n/a</v>
          </cell>
          <cell r="O15" t="str">
            <v>n/a</v>
          </cell>
          <cell r="P15" t="str">
            <v>n/a</v>
          </cell>
          <cell r="Q15" t="str">
            <v>n/a</v>
          </cell>
          <cell r="R15" t="str">
            <v>n/a</v>
          </cell>
          <cell r="S15" t="str">
            <v>n/a</v>
          </cell>
          <cell r="T15" t="str">
            <v>n/a</v>
          </cell>
          <cell r="U15" t="str">
            <v>n/a</v>
          </cell>
          <cell r="V15" t="str">
            <v>n/a</v>
          </cell>
          <cell r="W15" t="str">
            <v>n/a</v>
          </cell>
          <cell r="X15" t="str">
            <v>n/a</v>
          </cell>
          <cell r="Y15" t="str">
            <v>n/a</v>
          </cell>
          <cell r="Z15" t="str">
            <v>n/a</v>
          </cell>
          <cell r="AA15" t="str">
            <v>n/a</v>
          </cell>
          <cell r="AB15" t="str">
            <v>n/a</v>
          </cell>
          <cell r="AC15" t="str">
            <v>n/a</v>
          </cell>
          <cell r="AD15" t="str">
            <v>n/a</v>
          </cell>
        </row>
        <row r="16">
          <cell r="A16" t="str">
            <v>Annual % change in housing completions</v>
          </cell>
          <cell r="C16" t="str">
            <v>n/a</v>
          </cell>
          <cell r="D16" t="str">
            <v>n/a</v>
          </cell>
          <cell r="E16" t="str">
            <v>n/a</v>
          </cell>
          <cell r="F16" t="str">
            <v>n/a</v>
          </cell>
          <cell r="G16" t="str">
            <v>n/a</v>
          </cell>
          <cell r="H16" t="str">
            <v>n/a</v>
          </cell>
          <cell r="I16" t="str">
            <v>n/a</v>
          </cell>
          <cell r="J16" t="str">
            <v>n/a</v>
          </cell>
          <cell r="K16" t="str">
            <v>n/a</v>
          </cell>
          <cell r="L16" t="str">
            <v>n/a</v>
          </cell>
          <cell r="M16" t="str">
            <v>n/a</v>
          </cell>
          <cell r="N16" t="str">
            <v>n/a</v>
          </cell>
          <cell r="O16" t="str">
            <v>n/a</v>
          </cell>
          <cell r="P16" t="str">
            <v>n/a</v>
          </cell>
          <cell r="Q16" t="str">
            <v>n/a</v>
          </cell>
          <cell r="R16" t="str">
            <v>n/a</v>
          </cell>
          <cell r="S16" t="str">
            <v>n/a</v>
          </cell>
          <cell r="T16" t="str">
            <v>n/a</v>
          </cell>
          <cell r="U16" t="str">
            <v>n/a</v>
          </cell>
          <cell r="V16" t="str">
            <v>n/a</v>
          </cell>
          <cell r="W16" t="str">
            <v>n/a</v>
          </cell>
          <cell r="X16" t="str">
            <v>n/a</v>
          </cell>
          <cell r="Y16" t="str">
            <v>n/a</v>
          </cell>
          <cell r="Z16" t="str">
            <v>n/a</v>
          </cell>
          <cell r="AA16" t="str">
            <v>n/a</v>
          </cell>
          <cell r="AB16" t="str">
            <v>n/a</v>
          </cell>
          <cell r="AC16" t="str">
            <v>n/a</v>
          </cell>
          <cell r="AD16" t="str">
            <v>n/a</v>
          </cell>
        </row>
        <row r="17">
          <cell r="A17" t="str">
            <v>Number of Building Permits issued</v>
          </cell>
          <cell r="B17" t="str">
            <v>000s</v>
          </cell>
          <cell r="C17">
            <v>90198</v>
          </cell>
          <cell r="D17">
            <v>57465</v>
          </cell>
          <cell r="E17">
            <v>67554</v>
          </cell>
          <cell r="F17">
            <v>70074</v>
          </cell>
          <cell r="G17">
            <v>66150</v>
          </cell>
          <cell r="H17">
            <v>68708</v>
          </cell>
          <cell r="I17">
            <v>75813</v>
          </cell>
          <cell r="J17">
            <v>73035</v>
          </cell>
          <cell r="K17">
            <v>76819</v>
          </cell>
          <cell r="L17">
            <v>71445</v>
          </cell>
          <cell r="M17">
            <v>66061</v>
          </cell>
          <cell r="N17">
            <v>64635</v>
          </cell>
          <cell r="O17">
            <v>60448</v>
          </cell>
          <cell r="P17">
            <v>68093</v>
          </cell>
          <cell r="Q17">
            <v>69867</v>
          </cell>
          <cell r="R17">
            <v>71790</v>
          </cell>
          <cell r="S17">
            <v>66327</v>
          </cell>
          <cell r="T17">
            <v>68580</v>
          </cell>
          <cell r="U17">
            <v>75757</v>
          </cell>
          <cell r="V17">
            <v>82648</v>
          </cell>
          <cell r="W17">
            <v>81978</v>
          </cell>
          <cell r="X17">
            <v>80842</v>
          </cell>
          <cell r="Y17">
            <v>95032</v>
          </cell>
          <cell r="Z17">
            <v>81301</v>
          </cell>
          <cell r="AA17" t="str">
            <v>n/a</v>
          </cell>
          <cell r="AB17" t="str">
            <v>n/a</v>
          </cell>
          <cell r="AC17" t="str">
            <v>n/a</v>
          </cell>
          <cell r="AD17" t="str">
            <v>n/a</v>
          </cell>
        </row>
        <row r="18">
          <cell r="A18" t="str">
            <v>Annual % change in building permits issued</v>
          </cell>
          <cell r="C18" t="e">
            <v>#VALUE!</v>
          </cell>
          <cell r="D18">
            <v>-0.36290161644382357</v>
          </cell>
          <cell r="E18">
            <v>0.17556773688332039</v>
          </cell>
          <cell r="F18">
            <v>3.7303490540900652E-2</v>
          </cell>
          <cell r="G18">
            <v>-5.5997945029540253E-2</v>
          </cell>
          <cell r="H18">
            <v>3.8669690098261489E-2</v>
          </cell>
          <cell r="I18">
            <v>0.10340862781626603</v>
          </cell>
          <cell r="J18">
            <v>-3.6642792133275259E-2</v>
          </cell>
          <cell r="K18">
            <v>5.1810775655507735E-2</v>
          </cell>
          <cell r="L18">
            <v>-6.9956651349275534E-2</v>
          </cell>
          <cell r="M18">
            <v>-7.5358667506473465E-2</v>
          </cell>
          <cell r="N18">
            <v>-2.1586109807602116E-2</v>
          </cell>
          <cell r="O18">
            <v>-6.4779144426394319E-2</v>
          </cell>
          <cell r="P18">
            <v>0.12647233986236106</v>
          </cell>
          <cell r="Q18">
            <v>2.6052604526162648E-2</v>
          </cell>
          <cell r="R18">
            <v>2.7523723646356579E-2</v>
          </cell>
          <cell r="S18">
            <v>-7.6096949435854544E-2</v>
          </cell>
          <cell r="T18">
            <v>3.3968067302908356E-2</v>
          </cell>
          <cell r="U18">
            <v>0.10465150189559647</v>
          </cell>
          <cell r="V18">
            <v>9.0961891310374021E-2</v>
          </cell>
          <cell r="W18">
            <v>-8.1066692478947155E-3</v>
          </cell>
          <cell r="X18">
            <v>-1.3857376369269758E-2</v>
          </cell>
          <cell r="Y18">
            <v>0.17552757230152638</v>
          </cell>
          <cell r="Z18">
            <v>-0.1444881724050846</v>
          </cell>
          <cell r="AA18" t="str">
            <v>n/a</v>
          </cell>
          <cell r="AB18" t="str">
            <v>n/a</v>
          </cell>
          <cell r="AC18" t="str">
            <v>n/a</v>
          </cell>
          <cell r="AD18" t="str">
            <v>n/a</v>
          </cell>
        </row>
        <row r="20">
          <cell r="A20" t="str">
            <v>MARKET ACTIVITY AND PRICES</v>
          </cell>
        </row>
        <row r="21">
          <cell r="A21" t="str">
            <v>Total Number of Transactions</v>
          </cell>
          <cell r="B21" t="str">
            <v>000s</v>
          </cell>
          <cell r="C21" t="str">
            <v>n/a</v>
          </cell>
          <cell r="D21" t="str">
            <v>n/a</v>
          </cell>
          <cell r="E21" t="str">
            <v>n/a</v>
          </cell>
          <cell r="F21" t="str">
            <v>n/a</v>
          </cell>
          <cell r="G21" t="str">
            <v>n/a</v>
          </cell>
          <cell r="H21" t="str">
            <v>n/a</v>
          </cell>
          <cell r="I21" t="str">
            <v>n/a</v>
          </cell>
          <cell r="J21" t="str">
            <v>n/a</v>
          </cell>
          <cell r="K21" t="str">
            <v>n/a</v>
          </cell>
          <cell r="L21" t="str">
            <v>n/a</v>
          </cell>
          <cell r="M21" t="str">
            <v>n/a</v>
          </cell>
          <cell r="N21" t="str">
            <v>n/a</v>
          </cell>
          <cell r="O21" t="str">
            <v>n/a</v>
          </cell>
          <cell r="P21" t="str">
            <v>n/a</v>
          </cell>
          <cell r="Q21" t="str">
            <v>n/a</v>
          </cell>
          <cell r="R21" t="str">
            <v>n/a</v>
          </cell>
          <cell r="S21" t="str">
            <v>n/a</v>
          </cell>
          <cell r="T21" t="str">
            <v>n/a</v>
          </cell>
          <cell r="U21" t="str">
            <v>n/a</v>
          </cell>
          <cell r="V21" t="str">
            <v>n/a</v>
          </cell>
          <cell r="W21" t="str">
            <v>n/a</v>
          </cell>
          <cell r="X21" t="str">
            <v>n/a</v>
          </cell>
          <cell r="Y21" t="str">
            <v>n/a</v>
          </cell>
          <cell r="Z21" t="str">
            <v>n/a</v>
          </cell>
          <cell r="AA21" t="str">
            <v>n/a</v>
          </cell>
          <cell r="AB21" t="str">
            <v>n/a</v>
          </cell>
          <cell r="AC21" t="str">
            <v>n/a</v>
          </cell>
          <cell r="AD21" t="str">
            <v>n/a</v>
          </cell>
        </row>
        <row r="22">
          <cell r="A22" t="str">
            <v>Annual % change in transactions</v>
          </cell>
          <cell r="C22" t="str">
            <v>n/a</v>
          </cell>
          <cell r="D22" t="str">
            <v>n/a</v>
          </cell>
          <cell r="E22" t="str">
            <v>n/a</v>
          </cell>
          <cell r="F22" t="str">
            <v>n/a</v>
          </cell>
          <cell r="G22" t="str">
            <v>n/a</v>
          </cell>
          <cell r="H22" t="str">
            <v>n/a</v>
          </cell>
          <cell r="I22" t="str">
            <v>n/a</v>
          </cell>
          <cell r="J22" t="str">
            <v>n/a</v>
          </cell>
          <cell r="K22" t="str">
            <v>n/a</v>
          </cell>
          <cell r="L22" t="str">
            <v>n/a</v>
          </cell>
          <cell r="M22" t="str">
            <v>n/a</v>
          </cell>
          <cell r="N22" t="str">
            <v>n/a</v>
          </cell>
          <cell r="O22" t="str">
            <v>n/a</v>
          </cell>
          <cell r="P22" t="str">
            <v>n/a</v>
          </cell>
          <cell r="Q22" t="str">
            <v>n/a</v>
          </cell>
          <cell r="R22" t="str">
            <v>n/a</v>
          </cell>
          <cell r="S22" t="str">
            <v>n/a</v>
          </cell>
          <cell r="T22" t="str">
            <v>n/a</v>
          </cell>
          <cell r="U22" t="str">
            <v>n/a</v>
          </cell>
          <cell r="V22" t="str">
            <v>n/a</v>
          </cell>
          <cell r="W22" t="str">
            <v>n/a</v>
          </cell>
          <cell r="X22" t="str">
            <v>n/a</v>
          </cell>
          <cell r="Y22" t="str">
            <v>n/a</v>
          </cell>
          <cell r="Z22" t="str">
            <v>n/a</v>
          </cell>
          <cell r="AA22" t="str">
            <v>n/a</v>
          </cell>
          <cell r="AB22" t="str">
            <v>n/a</v>
          </cell>
          <cell r="AC22" t="str">
            <v>n/a</v>
          </cell>
          <cell r="AD22" t="str">
            <v>n/a</v>
          </cell>
        </row>
        <row r="23">
          <cell r="A23" t="str">
            <v xml:space="preserve">Residential house prices (all dwellings, national) </v>
          </cell>
          <cell r="B23" t="str">
            <v>1990=100</v>
          </cell>
          <cell r="C23" t="str">
            <v>n/a</v>
          </cell>
          <cell r="D23" t="str">
            <v>n/a</v>
          </cell>
          <cell r="E23" t="str">
            <v>n/a</v>
          </cell>
          <cell r="F23" t="str">
            <v>n/a</v>
          </cell>
          <cell r="G23" t="str">
            <v>n/a</v>
          </cell>
          <cell r="H23" t="str">
            <v>n/a</v>
          </cell>
          <cell r="I23" t="str">
            <v>n/a</v>
          </cell>
          <cell r="J23" t="str">
            <v>n/a</v>
          </cell>
          <cell r="K23" t="str">
            <v>n/a</v>
          </cell>
          <cell r="L23" t="str">
            <v>n/a</v>
          </cell>
          <cell r="M23" t="str">
            <v>n/a</v>
          </cell>
          <cell r="N23">
            <v>55.305232558139529</v>
          </cell>
          <cell r="O23">
            <v>60.029069767441854</v>
          </cell>
          <cell r="P23">
            <v>66.279069767441868</v>
          </cell>
          <cell r="Q23">
            <v>72.674418604651166</v>
          </cell>
          <cell r="R23">
            <v>83.139534883720927</v>
          </cell>
          <cell r="S23">
            <v>90.479651162790702</v>
          </cell>
          <cell r="T23">
            <v>100</v>
          </cell>
          <cell r="U23">
            <v>114.60755813953487</v>
          </cell>
          <cell r="V23">
            <v>129.50581395348837</v>
          </cell>
          <cell r="W23">
            <v>136.90043604651163</v>
          </cell>
          <cell r="X23">
            <v>143.96802325581396</v>
          </cell>
          <cell r="Y23">
            <v>162.86337209302326</v>
          </cell>
          <cell r="Z23">
            <v>177.52107558139537</v>
          </cell>
          <cell r="AA23" t="str">
            <v>n/a</v>
          </cell>
          <cell r="AB23" t="str">
            <v>n/a</v>
          </cell>
          <cell r="AC23" t="str">
            <v>n/a</v>
          </cell>
          <cell r="AD23" t="str">
            <v>n/a</v>
          </cell>
        </row>
        <row r="24">
          <cell r="A24" t="str">
            <v>Annual % change in house prices</v>
          </cell>
          <cell r="C24" t="str">
            <v>n/a</v>
          </cell>
          <cell r="D24" t="str">
            <v>n/a</v>
          </cell>
          <cell r="E24" t="str">
            <v>n/a</v>
          </cell>
          <cell r="F24" t="str">
            <v>n/a</v>
          </cell>
          <cell r="G24" t="str">
            <v>n/a</v>
          </cell>
          <cell r="H24" t="str">
            <v>n/a</v>
          </cell>
          <cell r="I24" t="str">
            <v>n/a</v>
          </cell>
          <cell r="J24" t="str">
            <v>n/a</v>
          </cell>
          <cell r="K24" t="str">
            <v>n/a</v>
          </cell>
          <cell r="L24" t="str">
            <v>n/a</v>
          </cell>
          <cell r="M24" t="str">
            <v>n/a</v>
          </cell>
          <cell r="N24" t="str">
            <v>n/a</v>
          </cell>
          <cell r="O24">
            <v>8.5413929040735859E-2</v>
          </cell>
          <cell r="P24">
            <v>0.10411622276029076</v>
          </cell>
          <cell r="Q24">
            <v>9.6491228070175294E-2</v>
          </cell>
          <cell r="R24">
            <v>0.14399999999999991</v>
          </cell>
          <cell r="S24">
            <v>8.8286713286713336E-2</v>
          </cell>
          <cell r="T24">
            <v>0.10522088353413639</v>
          </cell>
          <cell r="U24">
            <v>0.14607558139534871</v>
          </cell>
          <cell r="V24">
            <v>0.12999365884591008</v>
          </cell>
          <cell r="W24">
            <v>5.7098765432098686E-2</v>
          </cell>
          <cell r="X24">
            <v>5.1625746516257509E-2</v>
          </cell>
          <cell r="Y24">
            <v>0.13124684502776374</v>
          </cell>
          <cell r="Z24">
            <v>9.000000000000008E-2</v>
          </cell>
          <cell r="AA24" t="str">
            <v>n/a</v>
          </cell>
          <cell r="AB24" t="str">
            <v>n/a</v>
          </cell>
          <cell r="AC24" t="str">
            <v>n/a</v>
          </cell>
          <cell r="AD24" t="str">
            <v>n/a</v>
          </cell>
        </row>
        <row r="25">
          <cell r="A25" t="str">
            <v>Residential house prices new dwellings (national)</v>
          </cell>
          <cell r="B25" t="str">
            <v>1990=100</v>
          </cell>
          <cell r="C25" t="str">
            <v>n/a</v>
          </cell>
          <cell r="D25" t="str">
            <v>n/a</v>
          </cell>
          <cell r="E25" t="str">
            <v>n/a</v>
          </cell>
          <cell r="F25" t="str">
            <v>n/a</v>
          </cell>
          <cell r="G25" t="str">
            <v>n/a</v>
          </cell>
          <cell r="H25" t="str">
            <v>n/a</v>
          </cell>
          <cell r="I25" t="str">
            <v>n/a</v>
          </cell>
          <cell r="J25" t="str">
            <v>n/a</v>
          </cell>
          <cell r="K25" t="str">
            <v>n/a</v>
          </cell>
          <cell r="L25" t="str">
            <v>n/a</v>
          </cell>
          <cell r="M25" t="str">
            <v>n/a</v>
          </cell>
          <cell r="N25" t="str">
            <v>n/a</v>
          </cell>
          <cell r="O25" t="str">
            <v>n/a</v>
          </cell>
          <cell r="P25" t="str">
            <v>n/a</v>
          </cell>
          <cell r="Q25" t="str">
            <v>n/a</v>
          </cell>
          <cell r="R25" t="str">
            <v>n/a</v>
          </cell>
          <cell r="S25" t="str">
            <v>n/a</v>
          </cell>
          <cell r="T25" t="str">
            <v>n/a</v>
          </cell>
          <cell r="U25" t="str">
            <v>n/a</v>
          </cell>
          <cell r="V25" t="str">
            <v>n/a</v>
          </cell>
          <cell r="W25" t="str">
            <v>n/a</v>
          </cell>
          <cell r="X25" t="str">
            <v>n/a</v>
          </cell>
          <cell r="Y25" t="str">
            <v>n/a</v>
          </cell>
          <cell r="Z25" t="str">
            <v>n/a</v>
          </cell>
          <cell r="AA25" t="str">
            <v>n/a</v>
          </cell>
          <cell r="AB25" t="str">
            <v>n/a</v>
          </cell>
          <cell r="AC25" t="str">
            <v>n/a</v>
          </cell>
          <cell r="AD25" t="str">
            <v>n/a</v>
          </cell>
        </row>
        <row r="26">
          <cell r="A26" t="str">
            <v>Annual % change in new house prices</v>
          </cell>
          <cell r="C26" t="str">
            <v>n/a</v>
          </cell>
          <cell r="D26" t="str">
            <v>n/a</v>
          </cell>
          <cell r="E26" t="str">
            <v>n/a</v>
          </cell>
          <cell r="F26" t="str">
            <v>n/a</v>
          </cell>
          <cell r="G26" t="str">
            <v>n/a</v>
          </cell>
          <cell r="H26" t="str">
            <v>n/a</v>
          </cell>
          <cell r="I26" t="str">
            <v>n/a</v>
          </cell>
          <cell r="J26" t="str">
            <v>n/a</v>
          </cell>
          <cell r="K26" t="str">
            <v>n/a</v>
          </cell>
          <cell r="L26" t="str">
            <v>n/a</v>
          </cell>
          <cell r="M26" t="str">
            <v>n/a</v>
          </cell>
          <cell r="N26" t="str">
            <v>n/a</v>
          </cell>
          <cell r="O26" t="str">
            <v>n/a</v>
          </cell>
          <cell r="P26" t="str">
            <v>n/a</v>
          </cell>
          <cell r="Q26" t="str">
            <v>n/a</v>
          </cell>
          <cell r="R26" t="str">
            <v>n/a</v>
          </cell>
          <cell r="S26" t="str">
            <v>n/a</v>
          </cell>
          <cell r="T26" t="str">
            <v>n/a</v>
          </cell>
          <cell r="U26" t="str">
            <v>n/a</v>
          </cell>
          <cell r="V26" t="str">
            <v>n/a</v>
          </cell>
          <cell r="W26" t="str">
            <v>n/a</v>
          </cell>
          <cell r="X26" t="str">
            <v>n/a</v>
          </cell>
          <cell r="Y26" t="str">
            <v>n/a</v>
          </cell>
          <cell r="Z26" t="str">
            <v>n/a</v>
          </cell>
          <cell r="AA26" t="str">
            <v>n/a</v>
          </cell>
          <cell r="AB26" t="str">
            <v>n/a</v>
          </cell>
          <cell r="AC26" t="str">
            <v>n/a</v>
          </cell>
          <cell r="AD26" t="str">
            <v>n/a</v>
          </cell>
        </row>
        <row r="27">
          <cell r="A27" t="str">
            <v>Building Price for new residential dwellings</v>
          </cell>
          <cell r="B27" t="str">
            <v>1990=100</v>
          </cell>
          <cell r="C27" t="str">
            <v>n/a</v>
          </cell>
          <cell r="D27" t="str">
            <v>n/a</v>
          </cell>
          <cell r="E27">
            <v>20.398230088495577</v>
          </cell>
          <cell r="F27">
            <v>24.955752212389378</v>
          </cell>
          <cell r="G27">
            <v>27.964601769911507</v>
          </cell>
          <cell r="H27">
            <v>31.150442477876112</v>
          </cell>
          <cell r="I27">
            <v>36.460176991150448</v>
          </cell>
          <cell r="J27">
            <v>44.247787610619469</v>
          </cell>
          <cell r="K27">
            <v>52.566371681415923</v>
          </cell>
          <cell r="L27">
            <v>58.62831858407079</v>
          </cell>
          <cell r="M27">
            <v>66.548672566371678</v>
          </cell>
          <cell r="N27">
            <v>71.991150442477874</v>
          </cell>
          <cell r="O27">
            <v>77.300884955752196</v>
          </cell>
          <cell r="P27">
            <v>82.654867256637175</v>
          </cell>
          <cell r="Q27">
            <v>87.522123893805315</v>
          </cell>
          <cell r="R27">
            <v>93.349557522123888</v>
          </cell>
          <cell r="S27">
            <v>97.787610619469021</v>
          </cell>
          <cell r="T27">
            <v>100</v>
          </cell>
          <cell r="U27">
            <v>102.21238938053096</v>
          </cell>
          <cell r="V27">
            <v>105.30973451327435</v>
          </cell>
          <cell r="W27">
            <v>107.92035398230088</v>
          </cell>
          <cell r="X27">
            <v>111.12095762218377</v>
          </cell>
          <cell r="Y27">
            <v>114.72163671705201</v>
          </cell>
          <cell r="Z27">
            <v>120.46266771756021</v>
          </cell>
          <cell r="AA27" t="str">
            <v>n/a</v>
          </cell>
          <cell r="AB27" t="str">
            <v>n/a</v>
          </cell>
          <cell r="AC27" t="str">
            <v>n/a</v>
          </cell>
          <cell r="AD27" t="str">
            <v>n/a</v>
          </cell>
        </row>
        <row r="28">
          <cell r="A28" t="str">
            <v>Annual % change in building prices</v>
          </cell>
          <cell r="C28" t="str">
            <v>n/a</v>
          </cell>
          <cell r="D28" t="str">
            <v>n/a</v>
          </cell>
          <cell r="E28" t="str">
            <v>n/a</v>
          </cell>
          <cell r="F28">
            <v>0.22342733188720154</v>
          </cell>
          <cell r="G28">
            <v>0.12056737588652511</v>
          </cell>
          <cell r="H28">
            <v>0.11392405063291156</v>
          </cell>
          <cell r="I28">
            <v>0.17045454545454541</v>
          </cell>
          <cell r="J28">
            <v>0.21359223300970864</v>
          </cell>
          <cell r="K28">
            <v>0.18799999999999994</v>
          </cell>
          <cell r="L28">
            <v>0.11531986531986527</v>
          </cell>
          <cell r="M28">
            <v>0.13509433962264161</v>
          </cell>
          <cell r="N28">
            <v>8.1781914893616969E-2</v>
          </cell>
          <cell r="O28">
            <v>7.3755377996312044E-2</v>
          </cell>
          <cell r="P28">
            <v>6.9261591299370595E-2</v>
          </cell>
          <cell r="Q28">
            <v>5.8886509635974305E-2</v>
          </cell>
          <cell r="R28">
            <v>6.6582406471182853E-2</v>
          </cell>
          <cell r="S28">
            <v>4.7542304593070073E-2</v>
          </cell>
          <cell r="T28">
            <v>2.2624434389140413E-2</v>
          </cell>
          <cell r="U28">
            <v>2.2123893805309658E-2</v>
          </cell>
          <cell r="V28">
            <v>3.0303030303030498E-2</v>
          </cell>
          <cell r="W28">
            <v>2.4789915966386467E-2</v>
          </cell>
          <cell r="X28">
            <v>2.9657089898053712E-2</v>
          </cell>
          <cell r="Y28">
            <v>3.2403240324032412E-2</v>
          </cell>
          <cell r="Z28">
            <v>5.0043140638481365E-2</v>
          </cell>
          <cell r="AA28" t="str">
            <v>n/a</v>
          </cell>
          <cell r="AB28" t="str">
            <v>n/a</v>
          </cell>
          <cell r="AC28" t="str">
            <v>n/a</v>
          </cell>
          <cell r="AD28" t="str">
            <v>n/a</v>
          </cell>
        </row>
        <row r="30">
          <cell r="A30" t="str">
            <v>LENDING</v>
          </cell>
        </row>
        <row r="31">
          <cell r="A31" t="str">
            <v>EXCHANGE RATE</v>
          </cell>
          <cell r="C31">
            <v>1</v>
          </cell>
          <cell r="D31">
            <v>1</v>
          </cell>
          <cell r="E31">
            <v>1</v>
          </cell>
          <cell r="F31">
            <v>1</v>
          </cell>
          <cell r="G31">
            <v>1</v>
          </cell>
          <cell r="H31">
            <v>1</v>
          </cell>
          <cell r="I31">
            <v>1</v>
          </cell>
          <cell r="J31">
            <v>1</v>
          </cell>
          <cell r="K31">
            <v>1</v>
          </cell>
          <cell r="L31">
            <v>1</v>
          </cell>
          <cell r="M31">
            <v>1</v>
          </cell>
          <cell r="N31">
            <v>1</v>
          </cell>
          <cell r="O31">
            <v>1</v>
          </cell>
          <cell r="P31">
            <v>1</v>
          </cell>
          <cell r="Q31">
            <v>1</v>
          </cell>
          <cell r="R31">
            <v>1</v>
          </cell>
          <cell r="S31">
            <v>1</v>
          </cell>
          <cell r="T31">
            <v>1</v>
          </cell>
          <cell r="U31">
            <v>1</v>
          </cell>
          <cell r="V31">
            <v>1</v>
          </cell>
          <cell r="W31">
            <v>1</v>
          </cell>
          <cell r="X31">
            <v>1</v>
          </cell>
          <cell r="Y31">
            <v>1</v>
          </cell>
          <cell r="Z31">
            <v>1</v>
          </cell>
          <cell r="AA31">
            <v>1</v>
          </cell>
          <cell r="AB31">
            <v>1</v>
          </cell>
          <cell r="AC31">
            <v>1</v>
          </cell>
          <cell r="AD31">
            <v>1</v>
          </cell>
        </row>
        <row r="32">
          <cell r="A32" t="str">
            <v>Values</v>
          </cell>
        </row>
        <row r="33">
          <cell r="A33" t="str">
            <v>If emf members only - approx market share</v>
          </cell>
          <cell r="C33">
            <v>0</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row>
        <row r="34">
          <cell r="A34" t="str">
            <v>Total national outstanding residential loans</v>
          </cell>
          <cell r="B34" t="str">
            <v>€ millions</v>
          </cell>
          <cell r="C34" t="str">
            <v>n/a</v>
          </cell>
          <cell r="D34">
            <v>759</v>
          </cell>
          <cell r="E34">
            <v>900</v>
          </cell>
          <cell r="F34">
            <v>1035</v>
          </cell>
          <cell r="G34">
            <v>1155</v>
          </cell>
          <cell r="H34">
            <v>1356</v>
          </cell>
          <cell r="I34">
            <v>1808</v>
          </cell>
          <cell r="J34">
            <v>2060</v>
          </cell>
          <cell r="K34">
            <v>2283</v>
          </cell>
          <cell r="L34">
            <v>2518</v>
          </cell>
          <cell r="M34">
            <v>2729</v>
          </cell>
          <cell r="N34">
            <v>3029</v>
          </cell>
          <cell r="O34">
            <v>3574</v>
          </cell>
          <cell r="P34">
            <v>4561</v>
          </cell>
          <cell r="Q34">
            <v>5646</v>
          </cell>
          <cell r="R34">
            <v>6844</v>
          </cell>
          <cell r="S34">
            <v>8593</v>
          </cell>
          <cell r="T34">
            <v>11272</v>
          </cell>
          <cell r="U34">
            <v>15652</v>
          </cell>
          <cell r="V34">
            <v>21225</v>
          </cell>
          <cell r="W34">
            <v>26775</v>
          </cell>
          <cell r="X34">
            <v>34052.199999999997</v>
          </cell>
          <cell r="Y34">
            <v>45419.8</v>
          </cell>
          <cell r="Z34">
            <v>57145</v>
          </cell>
          <cell r="AA34" t="str">
            <v>n/a</v>
          </cell>
          <cell r="AB34" t="str">
            <v>n/a</v>
          </cell>
          <cell r="AC34" t="str">
            <v>n/a</v>
          </cell>
          <cell r="AD34" t="str">
            <v>n/a</v>
          </cell>
        </row>
        <row r="35">
          <cell r="A35" t="str">
            <v>Annual % change</v>
          </cell>
          <cell r="C35" t="str">
            <v>n/a</v>
          </cell>
          <cell r="D35" t="str">
            <v>n/a</v>
          </cell>
          <cell r="E35">
            <v>0.18577075098814233</v>
          </cell>
          <cell r="F35">
            <v>0.14999999999999991</v>
          </cell>
          <cell r="G35">
            <v>0.11594202898550732</v>
          </cell>
          <cell r="H35">
            <v>0.17402597402597397</v>
          </cell>
          <cell r="I35">
            <v>0.33333333333333326</v>
          </cell>
          <cell r="J35">
            <v>0.13938053097345127</v>
          </cell>
          <cell r="K35">
            <v>0.10825242718446604</v>
          </cell>
          <cell r="L35">
            <v>0.10293473499780981</v>
          </cell>
          <cell r="M35">
            <v>8.3796664019062828E-2</v>
          </cell>
          <cell r="N35">
            <v>0.10993037742762923</v>
          </cell>
          <cell r="O35">
            <v>0.17992736876857052</v>
          </cell>
          <cell r="P35">
            <v>0.27616116396194745</v>
          </cell>
          <cell r="Q35">
            <v>0.23788642841482122</v>
          </cell>
          <cell r="R35">
            <v>0.21218561813673387</v>
          </cell>
          <cell r="S35">
            <v>0.25555230859146705</v>
          </cell>
          <cell r="T35">
            <v>0.31176539043407425</v>
          </cell>
          <cell r="U35">
            <v>0.38857345635202267</v>
          </cell>
          <cell r="V35">
            <v>0.35605673396371063</v>
          </cell>
          <cell r="W35">
            <v>0.26148409893992941</v>
          </cell>
          <cell r="X35">
            <v>0.27179084967320244</v>
          </cell>
          <cell r="Y35">
            <v>0.33382865130593631</v>
          </cell>
          <cell r="Z35">
            <v>0.25815173118331636</v>
          </cell>
          <cell r="AA35" t="str">
            <v>n/a</v>
          </cell>
          <cell r="AB35" t="str">
            <v>n/a</v>
          </cell>
          <cell r="AC35" t="str">
            <v>n/a</v>
          </cell>
          <cell r="AD35" t="str">
            <v>n/a</v>
          </cell>
        </row>
        <row r="36">
          <cell r="A36" t="str">
            <v>Total national outstanding residential and commercial loans</v>
          </cell>
          <cell r="B36" t="str">
            <v>€ millions</v>
          </cell>
          <cell r="C36" t="str">
            <v>n/a</v>
          </cell>
          <cell r="D36" t="str">
            <v>n/a</v>
          </cell>
          <cell r="E36" t="str">
            <v>n/a</v>
          </cell>
          <cell r="F36" t="str">
            <v>n/a</v>
          </cell>
          <cell r="G36" t="str">
            <v>n/a</v>
          </cell>
          <cell r="H36">
            <v>1781</v>
          </cell>
          <cell r="I36">
            <v>2357</v>
          </cell>
          <cell r="J36">
            <v>2732</v>
          </cell>
          <cell r="K36">
            <v>3093</v>
          </cell>
          <cell r="L36">
            <v>3410</v>
          </cell>
          <cell r="M36">
            <v>3680</v>
          </cell>
          <cell r="N36">
            <v>4050</v>
          </cell>
          <cell r="O36">
            <v>4748</v>
          </cell>
          <cell r="P36">
            <v>5849</v>
          </cell>
          <cell r="Q36">
            <v>7011</v>
          </cell>
          <cell r="R36">
            <v>8349</v>
          </cell>
          <cell r="S36">
            <v>10201</v>
          </cell>
          <cell r="T36">
            <v>13083</v>
          </cell>
          <cell r="U36">
            <v>17824</v>
          </cell>
          <cell r="V36">
            <v>24128</v>
          </cell>
          <cell r="W36">
            <v>30022</v>
          </cell>
          <cell r="X36">
            <v>38092.199999999997</v>
          </cell>
          <cell r="Y36">
            <v>49609.599999999999</v>
          </cell>
          <cell r="Z36">
            <v>61339</v>
          </cell>
          <cell r="AA36" t="str">
            <v>n/a</v>
          </cell>
          <cell r="AB36" t="str">
            <v>n/a</v>
          </cell>
          <cell r="AC36" t="str">
            <v>n/a</v>
          </cell>
          <cell r="AD36" t="str">
            <v>n/a</v>
          </cell>
        </row>
        <row r="37">
          <cell r="A37" t="str">
            <v>Annual % change</v>
          </cell>
          <cell r="C37" t="str">
            <v>n/a</v>
          </cell>
          <cell r="D37" t="str">
            <v>n/a</v>
          </cell>
          <cell r="E37" t="str">
            <v>n/a</v>
          </cell>
          <cell r="F37" t="str">
            <v>n/a</v>
          </cell>
          <cell r="G37" t="str">
            <v>n/a</v>
          </cell>
          <cell r="H37" t="str">
            <v>n/a</v>
          </cell>
          <cell r="I37">
            <v>0.3234138124649073</v>
          </cell>
          <cell r="J37">
            <v>0.15910055154857861</v>
          </cell>
          <cell r="K37">
            <v>0.13213762811127383</v>
          </cell>
          <cell r="L37">
            <v>0.10248949240219862</v>
          </cell>
          <cell r="M37">
            <v>7.9178885630498463E-2</v>
          </cell>
          <cell r="N37">
            <v>0.10054347826086962</v>
          </cell>
          <cell r="O37">
            <v>0.17234567901234565</v>
          </cell>
          <cell r="P37">
            <v>0.23188711036225773</v>
          </cell>
          <cell r="Q37">
            <v>0.19866643870747147</v>
          </cell>
          <cell r="R37">
            <v>0.19084296106118948</v>
          </cell>
          <cell r="S37">
            <v>0.22182297281111518</v>
          </cell>
          <cell r="T37">
            <v>0.28252132143907449</v>
          </cell>
          <cell r="U37">
            <v>0.36237865932890001</v>
          </cell>
          <cell r="V37">
            <v>0.35368043087971279</v>
          </cell>
          <cell r="W37">
            <v>0.24428050397877987</v>
          </cell>
          <cell r="X37">
            <v>0.26880953967090782</v>
          </cell>
          <cell r="Y37">
            <v>0.30235586288006466</v>
          </cell>
          <cell r="Z37">
            <v>0.23643407727536614</v>
          </cell>
          <cell r="AA37" t="str">
            <v>n/a</v>
          </cell>
          <cell r="AB37" t="str">
            <v>n/a</v>
          </cell>
          <cell r="AC37" t="str">
            <v>n/a</v>
          </cell>
          <cell r="AD37" t="str">
            <v>n/a</v>
          </cell>
        </row>
        <row r="38">
          <cell r="A38" t="str">
            <v>Total national gross residential lending</v>
          </cell>
          <cell r="B38" t="str">
            <v>€ millions</v>
          </cell>
          <cell r="C38" t="str">
            <v>n/a</v>
          </cell>
          <cell r="D38" t="str">
            <v>n/a</v>
          </cell>
          <cell r="E38" t="str">
            <v>n/a</v>
          </cell>
          <cell r="F38" t="str">
            <v>n/a</v>
          </cell>
          <cell r="G38" t="str">
            <v>n/a</v>
          </cell>
          <cell r="H38" t="str">
            <v>n/a</v>
          </cell>
          <cell r="I38" t="str">
            <v>n/a</v>
          </cell>
          <cell r="J38" t="str">
            <v>n/a</v>
          </cell>
          <cell r="K38" t="str">
            <v>n/a</v>
          </cell>
          <cell r="L38" t="str">
            <v>n/a</v>
          </cell>
          <cell r="M38" t="str">
            <v>n/a</v>
          </cell>
          <cell r="N38" t="str">
            <v>n/a</v>
          </cell>
          <cell r="O38" t="str">
            <v>n/a</v>
          </cell>
          <cell r="P38" t="str">
            <v>n/a</v>
          </cell>
          <cell r="Q38" t="str">
            <v>n/a</v>
          </cell>
          <cell r="R38" t="str">
            <v>n/a</v>
          </cell>
          <cell r="S38" t="str">
            <v>n/a</v>
          </cell>
          <cell r="T38" t="str">
            <v>n/a</v>
          </cell>
          <cell r="U38" t="str">
            <v>n/a</v>
          </cell>
          <cell r="V38" t="str">
            <v>n/a</v>
          </cell>
          <cell r="W38">
            <v>5904.8935609691607</v>
          </cell>
          <cell r="X38">
            <v>8035</v>
          </cell>
          <cell r="Y38">
            <v>13609</v>
          </cell>
          <cell r="Z38">
            <v>15444</v>
          </cell>
          <cell r="AA38" t="str">
            <v>n/a</v>
          </cell>
          <cell r="AB38" t="str">
            <v>n/a</v>
          </cell>
          <cell r="AC38" t="str">
            <v>n/a</v>
          </cell>
          <cell r="AD38" t="str">
            <v>n/a</v>
          </cell>
        </row>
        <row r="39">
          <cell r="A39" t="str">
            <v>Annual % change in gross residential lending</v>
          </cell>
          <cell r="C39" t="str">
            <v>n/a</v>
          </cell>
          <cell r="D39" t="str">
            <v>n/a</v>
          </cell>
          <cell r="E39" t="str">
            <v>n/a</v>
          </cell>
          <cell r="F39" t="str">
            <v>n/a</v>
          </cell>
          <cell r="G39" t="str">
            <v>n/a</v>
          </cell>
          <cell r="H39" t="str">
            <v>n/a</v>
          </cell>
          <cell r="I39" t="str">
            <v>n/a</v>
          </cell>
          <cell r="J39" t="str">
            <v>n/a</v>
          </cell>
          <cell r="K39" t="str">
            <v>n/a</v>
          </cell>
          <cell r="L39" t="str">
            <v>n/a</v>
          </cell>
          <cell r="M39" t="str">
            <v>n/a</v>
          </cell>
          <cell r="N39" t="str">
            <v>n/a</v>
          </cell>
          <cell r="O39" t="str">
            <v>n/a</v>
          </cell>
          <cell r="P39" t="str">
            <v>n/a</v>
          </cell>
          <cell r="Q39" t="str">
            <v>n/a</v>
          </cell>
          <cell r="R39" t="str">
            <v>n/a</v>
          </cell>
          <cell r="S39" t="str">
            <v>n/a</v>
          </cell>
          <cell r="T39" t="str">
            <v>n/a</v>
          </cell>
          <cell r="U39" t="str">
            <v>n/a</v>
          </cell>
          <cell r="V39" t="str">
            <v>n/a</v>
          </cell>
          <cell r="W39" t="str">
            <v>n/a</v>
          </cell>
          <cell r="X39">
            <v>0.3607357892292351</v>
          </cell>
          <cell r="Y39">
            <v>0.69371499688861227</v>
          </cell>
          <cell r="Z39">
            <v>0.13483724006172393</v>
          </cell>
          <cell r="AA39" t="str">
            <v>n/a</v>
          </cell>
          <cell r="AB39" t="str">
            <v>n/a</v>
          </cell>
          <cell r="AC39" t="str">
            <v>n/a</v>
          </cell>
          <cell r="AD39" t="str">
            <v>n/a</v>
          </cell>
        </row>
        <row r="40">
          <cell r="A40" t="str">
            <v>Gross residential and commercial lending</v>
          </cell>
          <cell r="B40" t="str">
            <v>€ millions</v>
          </cell>
          <cell r="C40" t="str">
            <v>n/a</v>
          </cell>
          <cell r="D40" t="str">
            <v>n/a</v>
          </cell>
          <cell r="E40" t="str">
            <v>n/a</v>
          </cell>
          <cell r="F40" t="str">
            <v>n/a</v>
          </cell>
          <cell r="G40" t="str">
            <v>n/a</v>
          </cell>
          <cell r="H40" t="str">
            <v>n/a</v>
          </cell>
          <cell r="I40" t="str">
            <v>n/a</v>
          </cell>
          <cell r="J40" t="str">
            <v>n/a</v>
          </cell>
          <cell r="K40" t="str">
            <v>n/a</v>
          </cell>
          <cell r="L40" t="str">
            <v>n/a</v>
          </cell>
          <cell r="M40" t="str">
            <v>n/a</v>
          </cell>
          <cell r="N40" t="str">
            <v>n/a</v>
          </cell>
          <cell r="O40" t="str">
            <v>n/a</v>
          </cell>
          <cell r="P40" t="str">
            <v>n/a</v>
          </cell>
          <cell r="Q40" t="str">
            <v>n/a</v>
          </cell>
          <cell r="R40" t="str">
            <v>n/a</v>
          </cell>
          <cell r="S40" t="str">
            <v>n/a</v>
          </cell>
          <cell r="T40" t="str">
            <v>n/a</v>
          </cell>
          <cell r="U40" t="str">
            <v>n/a</v>
          </cell>
          <cell r="V40" t="str">
            <v>n/a</v>
          </cell>
          <cell r="W40" t="str">
            <v>n/a</v>
          </cell>
          <cell r="X40" t="str">
            <v>n/a</v>
          </cell>
          <cell r="Y40" t="str">
            <v>n/a</v>
          </cell>
          <cell r="Z40" t="str">
            <v>n/a</v>
          </cell>
          <cell r="AA40" t="str">
            <v>n/a</v>
          </cell>
          <cell r="AB40" t="str">
            <v>n/a</v>
          </cell>
          <cell r="AC40" t="str">
            <v>n/a</v>
          </cell>
          <cell r="AD40" t="str">
            <v>n/a</v>
          </cell>
        </row>
        <row r="41">
          <cell r="A41" t="str">
            <v xml:space="preserve">Annual % change in gross residential and commercial </v>
          </cell>
          <cell r="C41" t="str">
            <v>n/a</v>
          </cell>
          <cell r="D41" t="str">
            <v>n/a</v>
          </cell>
          <cell r="E41" t="str">
            <v>n/a</v>
          </cell>
          <cell r="F41" t="str">
            <v>n/a</v>
          </cell>
          <cell r="G41" t="str">
            <v>n/a</v>
          </cell>
          <cell r="H41" t="str">
            <v>n/a</v>
          </cell>
          <cell r="I41" t="str">
            <v>n/a</v>
          </cell>
          <cell r="J41" t="str">
            <v>n/a</v>
          </cell>
          <cell r="K41" t="str">
            <v>n/a</v>
          </cell>
          <cell r="L41" t="str">
            <v>n/a</v>
          </cell>
          <cell r="M41" t="str">
            <v>n/a</v>
          </cell>
          <cell r="N41" t="str">
            <v>n/a</v>
          </cell>
          <cell r="O41" t="str">
            <v>n/a</v>
          </cell>
          <cell r="P41" t="str">
            <v>n/a</v>
          </cell>
          <cell r="Q41" t="str">
            <v>n/a</v>
          </cell>
          <cell r="R41" t="str">
            <v>n/a</v>
          </cell>
          <cell r="S41" t="str">
            <v>n/a</v>
          </cell>
          <cell r="T41" t="str">
            <v>n/a</v>
          </cell>
          <cell r="U41" t="str">
            <v>n/a</v>
          </cell>
          <cell r="V41" t="str">
            <v>n/a</v>
          </cell>
          <cell r="W41" t="str">
            <v>n/a</v>
          </cell>
          <cell r="X41" t="str">
            <v>n/a</v>
          </cell>
          <cell r="Y41" t="str">
            <v>n/a</v>
          </cell>
          <cell r="Z41" t="str">
            <v>n/a</v>
          </cell>
          <cell r="AA41" t="str">
            <v>n/a</v>
          </cell>
          <cell r="AB41" t="str">
            <v>n/a</v>
          </cell>
          <cell r="AC41" t="str">
            <v>n/a</v>
          </cell>
          <cell r="AD41" t="str">
            <v>n/a</v>
          </cell>
        </row>
        <row r="42">
          <cell r="A42" t="str">
            <v>Total national net residential lending</v>
          </cell>
          <cell r="B42" t="str">
            <v>€ millions</v>
          </cell>
          <cell r="C42" t="str">
            <v>n/a</v>
          </cell>
          <cell r="D42">
            <v>133</v>
          </cell>
          <cell r="E42">
            <v>141</v>
          </cell>
          <cell r="F42">
            <v>134</v>
          </cell>
          <cell r="G42">
            <v>121</v>
          </cell>
          <cell r="H42">
            <v>201</v>
          </cell>
          <cell r="I42">
            <v>450</v>
          </cell>
          <cell r="J42">
            <v>253</v>
          </cell>
          <cell r="K42">
            <v>223</v>
          </cell>
          <cell r="L42">
            <v>235</v>
          </cell>
          <cell r="M42">
            <v>211</v>
          </cell>
          <cell r="N42">
            <v>267</v>
          </cell>
          <cell r="O42">
            <v>581</v>
          </cell>
          <cell r="P42">
            <v>986</v>
          </cell>
          <cell r="Q42">
            <v>1086</v>
          </cell>
          <cell r="R42">
            <v>1197</v>
          </cell>
          <cell r="S42">
            <v>1749</v>
          </cell>
          <cell r="T42">
            <v>2679</v>
          </cell>
          <cell r="U42">
            <v>4380</v>
          </cell>
          <cell r="V42">
            <v>5573</v>
          </cell>
          <cell r="W42">
            <v>5309</v>
          </cell>
          <cell r="X42">
            <v>7274.1</v>
          </cell>
          <cell r="Y42">
            <v>11367.6</v>
          </cell>
          <cell r="Z42">
            <v>11725.199999999997</v>
          </cell>
          <cell r="AA42" t="str">
            <v>n/a</v>
          </cell>
          <cell r="AB42" t="str">
            <v>n/a</v>
          </cell>
          <cell r="AC42" t="str">
            <v>n/a</v>
          </cell>
          <cell r="AD42" t="str">
            <v>n/a</v>
          </cell>
        </row>
        <row r="43">
          <cell r="A43" t="str">
            <v>Annual % change in net residential lending</v>
          </cell>
          <cell r="C43" t="str">
            <v>n/a</v>
          </cell>
          <cell r="D43" t="str">
            <v>n/a</v>
          </cell>
          <cell r="E43">
            <v>6.0150375939849621E-2</v>
          </cell>
          <cell r="F43">
            <v>-4.9645390070921946E-2</v>
          </cell>
          <cell r="G43">
            <v>-9.7014925373134275E-2</v>
          </cell>
          <cell r="H43">
            <v>0.66115702479338845</v>
          </cell>
          <cell r="I43">
            <v>1.2388059701492535</v>
          </cell>
          <cell r="J43">
            <v>-0.43777777777777782</v>
          </cell>
          <cell r="K43">
            <v>-0.11857707509881421</v>
          </cell>
          <cell r="L43">
            <v>5.3811659192825045E-2</v>
          </cell>
          <cell r="M43">
            <v>-0.10212765957446812</v>
          </cell>
          <cell r="N43">
            <v>0.26540284360189581</v>
          </cell>
          <cell r="O43">
            <v>1.1760299625468167</v>
          </cell>
          <cell r="P43">
            <v>0.69707401032702232</v>
          </cell>
          <cell r="Q43">
            <v>0.10141987829614596</v>
          </cell>
          <cell r="R43">
            <v>0.10220994475138112</v>
          </cell>
          <cell r="S43">
            <v>0.46115288220551376</v>
          </cell>
          <cell r="T43">
            <v>0.5317324185248713</v>
          </cell>
          <cell r="U43">
            <v>0.63493840985442329</v>
          </cell>
          <cell r="V43">
            <v>0.27237442922374422</v>
          </cell>
          <cell r="W43">
            <v>-4.7371254261618478E-2</v>
          </cell>
          <cell r="X43">
            <v>0.37014503673008115</v>
          </cell>
          <cell r="Y43">
            <v>0.56275003093166154</v>
          </cell>
          <cell r="Z43">
            <v>3.1457827509764336E-2</v>
          </cell>
          <cell r="AA43" t="str">
            <v>n/a</v>
          </cell>
          <cell r="AB43" t="str">
            <v>n/a</v>
          </cell>
          <cell r="AC43" t="str">
            <v>n/a</v>
          </cell>
          <cell r="AD43" t="str">
            <v>n/a</v>
          </cell>
        </row>
        <row r="44">
          <cell r="A44" t="str">
            <v>Total national net residential and commercial lending</v>
          </cell>
          <cell r="B44" t="str">
            <v>€ millions</v>
          </cell>
          <cell r="C44" t="str">
            <v>n/a</v>
          </cell>
          <cell r="D44" t="str">
            <v>n/a</v>
          </cell>
          <cell r="E44" t="str">
            <v>n/a</v>
          </cell>
          <cell r="F44" t="str">
            <v>n/a</v>
          </cell>
          <cell r="G44" t="str">
            <v>n/a</v>
          </cell>
          <cell r="H44" t="str">
            <v>n/a</v>
          </cell>
          <cell r="I44">
            <v>572</v>
          </cell>
          <cell r="J44">
            <v>376</v>
          </cell>
          <cell r="K44">
            <v>361</v>
          </cell>
          <cell r="L44">
            <v>317</v>
          </cell>
          <cell r="M44">
            <v>270</v>
          </cell>
          <cell r="N44">
            <v>323</v>
          </cell>
          <cell r="O44">
            <v>742</v>
          </cell>
          <cell r="P44">
            <v>1106</v>
          </cell>
          <cell r="Q44">
            <v>1162</v>
          </cell>
          <cell r="R44">
            <v>1338</v>
          </cell>
          <cell r="S44">
            <v>1852</v>
          </cell>
          <cell r="T44">
            <v>2882</v>
          </cell>
          <cell r="U44">
            <v>4710</v>
          </cell>
          <cell r="V44">
            <v>6304</v>
          </cell>
          <cell r="W44">
            <v>5894</v>
          </cell>
          <cell r="X44">
            <v>7825.2</v>
          </cell>
          <cell r="Y44">
            <v>11517.4</v>
          </cell>
          <cell r="Z44">
            <v>11729.400000000001</v>
          </cell>
          <cell r="AA44" t="str">
            <v>n/a</v>
          </cell>
          <cell r="AB44" t="str">
            <v>n/a</v>
          </cell>
          <cell r="AC44" t="str">
            <v>n/a</v>
          </cell>
          <cell r="AD44" t="str">
            <v>n/a</v>
          </cell>
        </row>
        <row r="45">
          <cell r="A45" t="str">
            <v>Annual % changein net residential and commercial lending</v>
          </cell>
          <cell r="C45" t="str">
            <v>n/a</v>
          </cell>
          <cell r="D45" t="str">
            <v>n/a</v>
          </cell>
          <cell r="E45" t="str">
            <v>n/a</v>
          </cell>
          <cell r="F45" t="str">
            <v>n/a</v>
          </cell>
          <cell r="G45" t="str">
            <v>n/a</v>
          </cell>
          <cell r="H45" t="str">
            <v>n/a</v>
          </cell>
          <cell r="I45" t="str">
            <v>n/a</v>
          </cell>
          <cell r="J45">
            <v>-0.34265734265734271</v>
          </cell>
          <cell r="K45">
            <v>-3.9893617021276584E-2</v>
          </cell>
          <cell r="L45">
            <v>-0.12188365650969524</v>
          </cell>
          <cell r="M45">
            <v>-0.1482649842271293</v>
          </cell>
          <cell r="N45">
            <v>0.19629629629629619</v>
          </cell>
          <cell r="O45">
            <v>1.2972136222910216</v>
          </cell>
          <cell r="P45">
            <v>0.49056603773584895</v>
          </cell>
          <cell r="Q45">
            <v>5.0632911392405111E-2</v>
          </cell>
          <cell r="R45">
            <v>0.15146299483648873</v>
          </cell>
          <cell r="S45">
            <v>0.38415545590433475</v>
          </cell>
          <cell r="T45">
            <v>0.55615550755939536</v>
          </cell>
          <cell r="U45">
            <v>0.63428174878556565</v>
          </cell>
          <cell r="V45">
            <v>0.33842887473460714</v>
          </cell>
          <cell r="W45">
            <v>-6.50380710659898E-2</v>
          </cell>
          <cell r="X45">
            <v>0.3276552426196131</v>
          </cell>
          <cell r="Y45">
            <v>0.47183458569749015</v>
          </cell>
          <cell r="Z45">
            <v>1.8406932120096808E-2</v>
          </cell>
          <cell r="AA45" t="str">
            <v>n/a</v>
          </cell>
          <cell r="AB45" t="str">
            <v>n/a</v>
          </cell>
          <cell r="AC45" t="str">
            <v>n/a</v>
          </cell>
          <cell r="AD45" t="str">
            <v>n/a</v>
          </cell>
        </row>
        <row r="47">
          <cell r="A47" t="str">
            <v>Volumes</v>
          </cell>
        </row>
        <row r="48">
          <cell r="A48" t="str">
            <v xml:space="preserve">Total number of new loans </v>
          </cell>
          <cell r="B48" t="str">
            <v>000s</v>
          </cell>
          <cell r="C48" t="str">
            <v>n/a</v>
          </cell>
          <cell r="D48" t="str">
            <v>n/a</v>
          </cell>
          <cell r="E48" t="str">
            <v>n/a</v>
          </cell>
          <cell r="F48" t="str">
            <v>n/a</v>
          </cell>
          <cell r="G48" t="str">
            <v>n/a</v>
          </cell>
          <cell r="H48" t="str">
            <v>n/a</v>
          </cell>
          <cell r="I48" t="str">
            <v>n/a</v>
          </cell>
          <cell r="J48" t="str">
            <v>n/a</v>
          </cell>
          <cell r="K48" t="str">
            <v>n/a</v>
          </cell>
          <cell r="L48" t="str">
            <v>n/a</v>
          </cell>
          <cell r="M48" t="str">
            <v>n/a</v>
          </cell>
          <cell r="N48" t="str">
            <v>n/a</v>
          </cell>
          <cell r="O48" t="str">
            <v>n/a</v>
          </cell>
          <cell r="P48" t="str">
            <v>n/a</v>
          </cell>
          <cell r="Q48" t="str">
            <v>n/a</v>
          </cell>
          <cell r="R48" t="str">
            <v>n/a</v>
          </cell>
          <cell r="S48" t="str">
            <v>n/a</v>
          </cell>
          <cell r="T48" t="str">
            <v>n/a</v>
          </cell>
          <cell r="U48" t="str">
            <v>n/a</v>
          </cell>
          <cell r="V48" t="str">
            <v>n/a</v>
          </cell>
          <cell r="W48" t="str">
            <v>n/a</v>
          </cell>
          <cell r="X48" t="str">
            <v>n/a</v>
          </cell>
          <cell r="Y48" t="str">
            <v>n/a</v>
          </cell>
          <cell r="Z48" t="str">
            <v>n/a</v>
          </cell>
          <cell r="AA48" t="str">
            <v>n/a</v>
          </cell>
          <cell r="AB48" t="str">
            <v>n/a</v>
          </cell>
          <cell r="AC48" t="str">
            <v>n/a</v>
          </cell>
          <cell r="AD48" t="str">
            <v>n/a</v>
          </cell>
        </row>
        <row r="49">
          <cell r="A49" t="str">
            <v>Residential</v>
          </cell>
          <cell r="B49" t="str">
            <v>%</v>
          </cell>
          <cell r="C49" t="str">
            <v>n/a</v>
          </cell>
          <cell r="D49" t="str">
            <v>n/a</v>
          </cell>
          <cell r="E49" t="str">
            <v>n/a</v>
          </cell>
          <cell r="F49" t="str">
            <v>n/a</v>
          </cell>
          <cell r="G49" t="str">
            <v>n/a</v>
          </cell>
          <cell r="H49" t="str">
            <v>n/a</v>
          </cell>
          <cell r="I49" t="str">
            <v>n/a</v>
          </cell>
          <cell r="J49" t="str">
            <v>n/a</v>
          </cell>
          <cell r="K49" t="str">
            <v>n/a</v>
          </cell>
          <cell r="L49" t="str">
            <v>n/a</v>
          </cell>
          <cell r="M49" t="str">
            <v>n/a</v>
          </cell>
          <cell r="N49" t="str">
            <v>n/a</v>
          </cell>
          <cell r="O49" t="str">
            <v>n/a</v>
          </cell>
          <cell r="P49" t="str">
            <v>n/a</v>
          </cell>
          <cell r="Q49" t="str">
            <v>n/a</v>
          </cell>
          <cell r="R49" t="str">
            <v>n/a</v>
          </cell>
          <cell r="S49" t="str">
            <v>n/a</v>
          </cell>
          <cell r="T49" t="str">
            <v>n/a</v>
          </cell>
          <cell r="U49" t="str">
            <v>n/a</v>
          </cell>
          <cell r="V49" t="str">
            <v>n/a</v>
          </cell>
          <cell r="W49" t="str">
            <v>n/a</v>
          </cell>
          <cell r="X49" t="str">
            <v>n/a</v>
          </cell>
          <cell r="Y49" t="str">
            <v>n/a</v>
          </cell>
          <cell r="Z49" t="str">
            <v>n/a</v>
          </cell>
          <cell r="AA49" t="str">
            <v>n/a</v>
          </cell>
          <cell r="AB49" t="str">
            <v>n/a</v>
          </cell>
          <cell r="AC49" t="str">
            <v>n/a</v>
          </cell>
          <cell r="AD49" t="str">
            <v>n/a</v>
          </cell>
        </row>
        <row r="50">
          <cell r="A50" t="str">
            <v xml:space="preserve">Commercial </v>
          </cell>
          <cell r="B50" t="str">
            <v>%</v>
          </cell>
          <cell r="C50" t="str">
            <v>n/a</v>
          </cell>
          <cell r="D50" t="str">
            <v>n/a</v>
          </cell>
          <cell r="E50" t="str">
            <v>n/a</v>
          </cell>
          <cell r="F50" t="str">
            <v>n/a</v>
          </cell>
          <cell r="G50" t="str">
            <v>n/a</v>
          </cell>
          <cell r="H50" t="str">
            <v>n/a</v>
          </cell>
          <cell r="I50" t="str">
            <v>n/a</v>
          </cell>
          <cell r="J50" t="str">
            <v>n/a</v>
          </cell>
          <cell r="K50" t="str">
            <v>n/a</v>
          </cell>
          <cell r="L50" t="str">
            <v>n/a</v>
          </cell>
          <cell r="M50" t="str">
            <v>n/a</v>
          </cell>
          <cell r="N50" t="str">
            <v>n/a</v>
          </cell>
          <cell r="O50" t="str">
            <v>n/a</v>
          </cell>
          <cell r="P50" t="str">
            <v>n/a</v>
          </cell>
          <cell r="Q50" t="str">
            <v>n/a</v>
          </cell>
          <cell r="R50" t="str">
            <v>n/a</v>
          </cell>
          <cell r="S50" t="str">
            <v>n/a</v>
          </cell>
          <cell r="T50" t="str">
            <v>n/a</v>
          </cell>
          <cell r="U50" t="str">
            <v>n/a</v>
          </cell>
          <cell r="V50" t="str">
            <v>n/a</v>
          </cell>
          <cell r="W50" t="str">
            <v>n/a</v>
          </cell>
          <cell r="X50" t="str">
            <v>n/a</v>
          </cell>
          <cell r="Y50" t="str">
            <v>n/a</v>
          </cell>
          <cell r="Z50" t="str">
            <v>n/a</v>
          </cell>
          <cell r="AA50" t="str">
            <v>n/a</v>
          </cell>
          <cell r="AB50" t="str">
            <v>n/a</v>
          </cell>
          <cell r="AC50" t="str">
            <v>n/a</v>
          </cell>
          <cell r="AD50" t="str">
            <v>n/a</v>
          </cell>
        </row>
        <row r="51">
          <cell r="A51">
            <v>0</v>
          </cell>
          <cell r="C51">
            <v>0</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row>
        <row r="52">
          <cell r="A52" t="str">
            <v>INTEREST RATES</v>
          </cell>
        </row>
        <row r="53">
          <cell r="A53" t="str">
            <v>Representative interest rate on NEW mortgage loans %</v>
          </cell>
          <cell r="B53" t="str">
            <v>% end of period</v>
          </cell>
          <cell r="C53" t="str">
            <v>n/a</v>
          </cell>
          <cell r="D53" t="str">
            <v>n/a</v>
          </cell>
          <cell r="E53" t="str">
            <v>n/a</v>
          </cell>
          <cell r="F53">
            <v>0.255</v>
          </cell>
          <cell r="G53">
            <v>0.23499999999999999</v>
          </cell>
          <cell r="H53">
            <v>0.23499999999999999</v>
          </cell>
          <cell r="I53">
            <v>0.23</v>
          </cell>
          <cell r="J53">
            <v>0.17499999999999999</v>
          </cell>
          <cell r="K53">
            <v>0.255</v>
          </cell>
          <cell r="L53">
            <v>0.23499999999999999</v>
          </cell>
          <cell r="M53">
            <v>0.23499999999999999</v>
          </cell>
          <cell r="N53">
            <v>0.23</v>
          </cell>
          <cell r="O53">
            <v>0.17499999999999999</v>
          </cell>
          <cell r="P53">
            <v>0.17</v>
          </cell>
          <cell r="Q53">
            <v>0.1525</v>
          </cell>
          <cell r="R53">
            <v>0.13750000000000001</v>
          </cell>
          <cell r="S53">
            <v>0.11749999999999999</v>
          </cell>
          <cell r="T53">
            <v>7.0000000000000007E-2</v>
          </cell>
          <cell r="U53">
            <v>6.7000000000000004E-2</v>
          </cell>
          <cell r="V53">
            <v>6.7000000000000004E-2</v>
          </cell>
          <cell r="W53">
            <v>5.5E-2</v>
          </cell>
          <cell r="X53">
            <v>4.4999999999999998E-2</v>
          </cell>
          <cell r="Y53">
            <v>0.04</v>
          </cell>
          <cell r="Z53">
            <v>4.3499999999999997E-2</v>
          </cell>
          <cell r="AA53" t="str">
            <v>n/a</v>
          </cell>
          <cell r="AB53" t="str">
            <v>n/a</v>
          </cell>
          <cell r="AC53" t="str">
            <v>n/a</v>
          </cell>
          <cell r="AD53" t="str">
            <v>n/a</v>
          </cell>
        </row>
        <row r="54">
          <cell r="A54" t="str">
            <v>RISKS</v>
          </cell>
        </row>
        <row r="55">
          <cell r="A55" t="str">
            <v>Loan to value ratios</v>
          </cell>
          <cell r="B55" t="str">
            <v>% average</v>
          </cell>
          <cell r="C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row>
        <row r="56">
          <cell r="A56" t="str">
            <v>Average LTV</v>
          </cell>
          <cell r="C56">
            <v>0</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row>
        <row r="57">
          <cell r="A57" t="str">
            <v>First time buyer LTV</v>
          </cell>
          <cell r="C57">
            <v>0</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row>
        <row r="58">
          <cell r="A58" t="str">
            <v xml:space="preserve">Some indicator of bad debt eg possessions/ arrears </v>
          </cell>
          <cell r="C58">
            <v>0</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row>
        <row r="59">
          <cell r="A59">
            <v>0</v>
          </cell>
        </row>
        <row r="60">
          <cell r="A60" t="str">
            <v>FUNDING</v>
          </cell>
        </row>
        <row r="61">
          <cell r="A61" t="str">
            <v>Total Mortgage Bonds Outstanding</v>
          </cell>
          <cell r="B61" t="str">
            <v>€ millions</v>
          </cell>
          <cell r="C61" t="str">
            <v>n/a</v>
          </cell>
          <cell r="D61" t="str">
            <v>n/a</v>
          </cell>
          <cell r="E61" t="str">
            <v>n/a</v>
          </cell>
          <cell r="F61" t="str">
            <v>n/a</v>
          </cell>
          <cell r="G61" t="str">
            <v>n/a</v>
          </cell>
          <cell r="H61" t="str">
            <v>n/a</v>
          </cell>
          <cell r="I61" t="str">
            <v>n/a</v>
          </cell>
          <cell r="J61" t="str">
            <v>n/a</v>
          </cell>
          <cell r="K61" t="str">
            <v>n/a</v>
          </cell>
          <cell r="L61" t="str">
            <v>n/a</v>
          </cell>
          <cell r="M61" t="str">
            <v>n/a</v>
          </cell>
          <cell r="N61" t="str">
            <v>n/a</v>
          </cell>
          <cell r="O61" t="str">
            <v>n/a</v>
          </cell>
          <cell r="P61" t="str">
            <v>n/a</v>
          </cell>
          <cell r="Q61" t="str">
            <v>n/a</v>
          </cell>
          <cell r="R61" t="str">
            <v>n/a</v>
          </cell>
          <cell r="S61" t="str">
            <v>n/a</v>
          </cell>
          <cell r="T61" t="str">
            <v>n/a</v>
          </cell>
          <cell r="U61" t="str">
            <v>n/a</v>
          </cell>
          <cell r="V61" t="str">
            <v>n/a</v>
          </cell>
          <cell r="W61" t="str">
            <v>n/a</v>
          </cell>
          <cell r="X61" t="str">
            <v>n/a</v>
          </cell>
          <cell r="Y61" t="str">
            <v>n/a</v>
          </cell>
          <cell r="Z61" t="str">
            <v>n/a</v>
          </cell>
          <cell r="AA61" t="str">
            <v>n/a</v>
          </cell>
          <cell r="AB61" t="str">
            <v>n/a</v>
          </cell>
          <cell r="AC61" t="str">
            <v>n/a</v>
          </cell>
          <cell r="AD61" t="str">
            <v>n/a</v>
          </cell>
        </row>
        <row r="62">
          <cell r="A62" t="str">
            <v>Annual % change in mortgage bonds outstanding</v>
          </cell>
          <cell r="C62" t="str">
            <v>n/a</v>
          </cell>
          <cell r="D62" t="str">
            <v>n/a</v>
          </cell>
          <cell r="E62" t="str">
            <v>n/a</v>
          </cell>
          <cell r="F62" t="str">
            <v>n/a</v>
          </cell>
          <cell r="G62" t="str">
            <v>n/a</v>
          </cell>
          <cell r="H62" t="str">
            <v>n/a</v>
          </cell>
          <cell r="I62" t="str">
            <v>n/a</v>
          </cell>
          <cell r="J62" t="str">
            <v>n/a</v>
          </cell>
          <cell r="K62" t="str">
            <v>n/a</v>
          </cell>
          <cell r="L62" t="str">
            <v>n/a</v>
          </cell>
          <cell r="M62" t="str">
            <v>n/a</v>
          </cell>
          <cell r="N62" t="str">
            <v>n/a</v>
          </cell>
          <cell r="O62" t="str">
            <v>n/a</v>
          </cell>
          <cell r="P62" t="str">
            <v>n/a</v>
          </cell>
          <cell r="Q62" t="str">
            <v>n/a</v>
          </cell>
          <cell r="R62" t="str">
            <v>n/a</v>
          </cell>
          <cell r="S62" t="str">
            <v>n/a</v>
          </cell>
          <cell r="T62" t="str">
            <v>n/a</v>
          </cell>
          <cell r="U62" t="str">
            <v>n/a</v>
          </cell>
          <cell r="V62" t="str">
            <v>n/a</v>
          </cell>
          <cell r="W62" t="str">
            <v>n/a</v>
          </cell>
          <cell r="X62" t="str">
            <v>n/a</v>
          </cell>
          <cell r="Y62" t="str">
            <v>n/a</v>
          </cell>
          <cell r="Z62" t="str">
            <v>n/a</v>
          </cell>
          <cell r="AA62" t="str">
            <v>n/a</v>
          </cell>
          <cell r="AB62" t="str">
            <v>n/a</v>
          </cell>
          <cell r="AC62" t="str">
            <v>n/a</v>
          </cell>
          <cell r="AD62" t="str">
            <v>n/a</v>
          </cell>
        </row>
        <row r="63">
          <cell r="A63" t="str">
            <v>New Issues of Mortgage Bonds</v>
          </cell>
          <cell r="B63" t="str">
            <v>€ millions</v>
          </cell>
          <cell r="C63" t="str">
            <v>n/a</v>
          </cell>
          <cell r="D63" t="str">
            <v>n/a</v>
          </cell>
          <cell r="E63" t="str">
            <v>n/a</v>
          </cell>
          <cell r="F63" t="str">
            <v>n/a</v>
          </cell>
          <cell r="G63" t="str">
            <v>n/a</v>
          </cell>
          <cell r="H63" t="str">
            <v>n/a</v>
          </cell>
          <cell r="I63" t="str">
            <v>n/a</v>
          </cell>
          <cell r="J63" t="str">
            <v>n/a</v>
          </cell>
          <cell r="K63" t="str">
            <v>n/a</v>
          </cell>
          <cell r="L63" t="str">
            <v>n/a</v>
          </cell>
          <cell r="M63" t="str">
            <v>n/a</v>
          </cell>
          <cell r="N63" t="str">
            <v>n/a</v>
          </cell>
          <cell r="O63" t="str">
            <v>n/a</v>
          </cell>
          <cell r="P63" t="str">
            <v>n/a</v>
          </cell>
          <cell r="Q63" t="str">
            <v>n/a</v>
          </cell>
          <cell r="R63" t="str">
            <v>n/a</v>
          </cell>
          <cell r="S63" t="str">
            <v>n/a</v>
          </cell>
          <cell r="T63" t="str">
            <v>n/a</v>
          </cell>
          <cell r="U63" t="str">
            <v>n/a</v>
          </cell>
          <cell r="V63" t="str">
            <v>n/a</v>
          </cell>
          <cell r="W63" t="str">
            <v>n/a</v>
          </cell>
          <cell r="X63" t="str">
            <v>n/a</v>
          </cell>
          <cell r="Y63" t="str">
            <v>n/a</v>
          </cell>
          <cell r="Z63" t="str">
            <v>n/a</v>
          </cell>
          <cell r="AA63" t="str">
            <v>n/a</v>
          </cell>
          <cell r="AB63" t="str">
            <v>n/a</v>
          </cell>
          <cell r="AC63" t="str">
            <v>n/a</v>
          </cell>
          <cell r="AD63" t="str">
            <v>n/a</v>
          </cell>
        </row>
        <row r="64">
          <cell r="A64" t="str">
            <v>Annual % change in mortgage bond issues</v>
          </cell>
          <cell r="C64" t="str">
            <v>n/a</v>
          </cell>
          <cell r="D64" t="str">
            <v>n/a</v>
          </cell>
          <cell r="E64" t="str">
            <v>n/a</v>
          </cell>
          <cell r="F64" t="str">
            <v>n/a</v>
          </cell>
          <cell r="G64" t="str">
            <v>n/a</v>
          </cell>
          <cell r="H64" t="str">
            <v>n/a</v>
          </cell>
          <cell r="I64" t="str">
            <v>n/a</v>
          </cell>
          <cell r="J64" t="str">
            <v>n/a</v>
          </cell>
          <cell r="K64" t="str">
            <v>n/a</v>
          </cell>
          <cell r="L64" t="str">
            <v>n/a</v>
          </cell>
          <cell r="M64" t="str">
            <v>n/a</v>
          </cell>
          <cell r="N64" t="str">
            <v>n/a</v>
          </cell>
          <cell r="O64" t="str">
            <v>n/a</v>
          </cell>
          <cell r="P64" t="str">
            <v>n/a</v>
          </cell>
          <cell r="Q64" t="str">
            <v>n/a</v>
          </cell>
          <cell r="R64" t="str">
            <v>n/a</v>
          </cell>
          <cell r="S64" t="str">
            <v>n/a</v>
          </cell>
          <cell r="T64" t="str">
            <v>n/a</v>
          </cell>
          <cell r="U64" t="str">
            <v>n/a</v>
          </cell>
          <cell r="V64" t="str">
            <v>n/a</v>
          </cell>
          <cell r="W64" t="str">
            <v>n/a</v>
          </cell>
          <cell r="X64" t="str">
            <v>n/a</v>
          </cell>
          <cell r="Y64" t="str">
            <v>n/a</v>
          </cell>
          <cell r="Z64" t="str">
            <v>n/a</v>
          </cell>
          <cell r="AA64" t="str">
            <v>n/a</v>
          </cell>
          <cell r="AB64" t="str">
            <v>n/a</v>
          </cell>
          <cell r="AC64" t="str">
            <v>n/a</v>
          </cell>
          <cell r="AD64" t="str">
            <v>n/a</v>
          </cell>
        </row>
        <row r="65">
          <cell r="A65" t="str">
            <v>Mortgage backed securities outstanding</v>
          </cell>
          <cell r="B65" t="str">
            <v>€ millions</v>
          </cell>
          <cell r="C65" t="str">
            <v>n/a</v>
          </cell>
          <cell r="D65" t="str">
            <v>n/a</v>
          </cell>
          <cell r="E65" t="str">
            <v>n/a</v>
          </cell>
          <cell r="F65" t="str">
            <v>n/a</v>
          </cell>
          <cell r="G65" t="str">
            <v>n/a</v>
          </cell>
          <cell r="H65" t="str">
            <v>n/a</v>
          </cell>
          <cell r="I65" t="str">
            <v>n/a</v>
          </cell>
          <cell r="J65" t="str">
            <v>n/a</v>
          </cell>
          <cell r="K65" t="str">
            <v>n/a</v>
          </cell>
          <cell r="L65" t="str">
            <v>n/a</v>
          </cell>
          <cell r="M65" t="str">
            <v>n/a</v>
          </cell>
          <cell r="N65" t="str">
            <v>n/a</v>
          </cell>
          <cell r="O65" t="str">
            <v>n/a</v>
          </cell>
          <cell r="P65" t="str">
            <v>n/a</v>
          </cell>
          <cell r="Q65" t="str">
            <v>n/a</v>
          </cell>
          <cell r="R65" t="str">
            <v>n/a</v>
          </cell>
          <cell r="S65" t="str">
            <v>n/a</v>
          </cell>
          <cell r="T65" t="str">
            <v>n/a</v>
          </cell>
          <cell r="U65" t="str">
            <v>n/a</v>
          </cell>
          <cell r="V65" t="str">
            <v>n/a</v>
          </cell>
          <cell r="W65">
            <v>243.9</v>
          </cell>
          <cell r="X65">
            <v>925.4</v>
          </cell>
          <cell r="Y65">
            <v>2220</v>
          </cell>
          <cell r="Z65">
            <v>4642</v>
          </cell>
          <cell r="AA65" t="str">
            <v>n/a</v>
          </cell>
          <cell r="AB65" t="str">
            <v>n/a</v>
          </cell>
          <cell r="AC65" t="str">
            <v>n/a</v>
          </cell>
          <cell r="AD65" t="str">
            <v>n/a</v>
          </cell>
        </row>
        <row r="66">
          <cell r="A66" t="str">
            <v>Annual % change in MBS outstanding</v>
          </cell>
          <cell r="C66" t="str">
            <v>n/a</v>
          </cell>
          <cell r="D66" t="str">
            <v>n/a</v>
          </cell>
          <cell r="E66" t="str">
            <v>n/a</v>
          </cell>
          <cell r="F66" t="str">
            <v>n/a</v>
          </cell>
          <cell r="G66" t="str">
            <v>n/a</v>
          </cell>
          <cell r="H66" t="str">
            <v>n/a</v>
          </cell>
          <cell r="I66" t="str">
            <v>n/a</v>
          </cell>
          <cell r="J66" t="str">
            <v>n/a</v>
          </cell>
          <cell r="K66" t="str">
            <v>n/a</v>
          </cell>
          <cell r="L66" t="str">
            <v>n/a</v>
          </cell>
          <cell r="M66" t="str">
            <v>n/a</v>
          </cell>
          <cell r="N66" t="str">
            <v>n/a</v>
          </cell>
          <cell r="O66" t="str">
            <v>n/a</v>
          </cell>
          <cell r="P66" t="str">
            <v>n/a</v>
          </cell>
          <cell r="Q66" t="str">
            <v>n/a</v>
          </cell>
          <cell r="R66" t="str">
            <v>n/a</v>
          </cell>
          <cell r="S66" t="str">
            <v>n/a</v>
          </cell>
          <cell r="T66" t="str">
            <v>n/a</v>
          </cell>
          <cell r="U66" t="str">
            <v>n/a</v>
          </cell>
          <cell r="V66" t="str">
            <v>n/a</v>
          </cell>
          <cell r="W66" t="str">
            <v>n/a</v>
          </cell>
          <cell r="X66">
            <v>2.7941779417794175</v>
          </cell>
          <cell r="Y66">
            <v>1.3989626107629132</v>
          </cell>
          <cell r="Z66">
            <v>1.0909909909909912</v>
          </cell>
          <cell r="AA66" t="str">
            <v>n/a</v>
          </cell>
          <cell r="AB66" t="str">
            <v>n/a</v>
          </cell>
          <cell r="AC66" t="str">
            <v>n/a</v>
          </cell>
          <cell r="AD66" t="str">
            <v>n/a</v>
          </cell>
        </row>
        <row r="67">
          <cell r="A67" t="str">
            <v>New Issues of Mortgage Backed Securities</v>
          </cell>
          <cell r="B67" t="str">
            <v>€ millions</v>
          </cell>
          <cell r="C67" t="str">
            <v>n/a</v>
          </cell>
          <cell r="D67" t="str">
            <v>n/a</v>
          </cell>
          <cell r="E67" t="str">
            <v>n/a</v>
          </cell>
          <cell r="F67" t="str">
            <v>n/a</v>
          </cell>
          <cell r="G67" t="str">
            <v>n/a</v>
          </cell>
          <cell r="H67" t="str">
            <v>n/a</v>
          </cell>
          <cell r="I67" t="str">
            <v>n/a</v>
          </cell>
          <cell r="J67" t="str">
            <v>n/a</v>
          </cell>
          <cell r="K67" t="str">
            <v>n/a</v>
          </cell>
          <cell r="L67" t="str">
            <v>n/a</v>
          </cell>
          <cell r="M67" t="str">
            <v>n/a</v>
          </cell>
          <cell r="N67" t="str">
            <v>n/a</v>
          </cell>
          <cell r="O67" t="str">
            <v>n/a</v>
          </cell>
          <cell r="P67" t="str">
            <v>n/a</v>
          </cell>
          <cell r="Q67" t="str">
            <v>n/a</v>
          </cell>
          <cell r="R67" t="str">
            <v>n/a</v>
          </cell>
          <cell r="S67" t="str">
            <v>n/a</v>
          </cell>
          <cell r="T67" t="str">
            <v>n/a</v>
          </cell>
          <cell r="U67" t="str">
            <v>n/a</v>
          </cell>
          <cell r="V67" t="str">
            <v>n/a</v>
          </cell>
          <cell r="W67">
            <v>250</v>
          </cell>
          <cell r="X67">
            <v>741</v>
          </cell>
          <cell r="Y67">
            <v>1500</v>
          </cell>
          <cell r="Z67">
            <v>3600</v>
          </cell>
          <cell r="AA67" t="str">
            <v>n/a</v>
          </cell>
          <cell r="AB67" t="str">
            <v>n/a</v>
          </cell>
          <cell r="AC67" t="str">
            <v>n/a</v>
          </cell>
          <cell r="AD67" t="str">
            <v>n/a</v>
          </cell>
        </row>
        <row r="68">
          <cell r="A68" t="str">
            <v>Annual % change in MBS issues</v>
          </cell>
          <cell r="C68" t="str">
            <v>n/a</v>
          </cell>
          <cell r="D68" t="str">
            <v>n/a</v>
          </cell>
          <cell r="E68" t="str">
            <v>n/a</v>
          </cell>
          <cell r="F68" t="str">
            <v>n/a</v>
          </cell>
          <cell r="G68" t="str">
            <v>n/a</v>
          </cell>
          <cell r="H68" t="str">
            <v>n/a</v>
          </cell>
          <cell r="I68" t="str">
            <v>n/a</v>
          </cell>
          <cell r="J68" t="str">
            <v>n/a</v>
          </cell>
          <cell r="K68" t="str">
            <v>n/a</v>
          </cell>
          <cell r="L68" t="str">
            <v>n/a</v>
          </cell>
          <cell r="M68" t="str">
            <v>n/a</v>
          </cell>
          <cell r="N68" t="str">
            <v>n/a</v>
          </cell>
          <cell r="O68" t="str">
            <v>n/a</v>
          </cell>
          <cell r="P68" t="str">
            <v>n/a</v>
          </cell>
          <cell r="Q68" t="str">
            <v>n/a</v>
          </cell>
          <cell r="R68" t="str">
            <v>n/a</v>
          </cell>
          <cell r="S68" t="str">
            <v>n/a</v>
          </cell>
          <cell r="T68" t="str">
            <v>n/a</v>
          </cell>
          <cell r="U68" t="str">
            <v>n/a</v>
          </cell>
          <cell r="V68" t="str">
            <v>n/a</v>
          </cell>
          <cell r="W68" t="str">
            <v>n/a</v>
          </cell>
          <cell r="X68">
            <v>1.964</v>
          </cell>
          <cell r="Y68">
            <v>1.0242914979757085</v>
          </cell>
          <cell r="Z68">
            <v>1.4</v>
          </cell>
          <cell r="AA68" t="str">
            <v>n/a</v>
          </cell>
          <cell r="AB68" t="str">
            <v>n/a</v>
          </cell>
          <cell r="AC68" t="str">
            <v>n/a</v>
          </cell>
          <cell r="AD68" t="str">
            <v>n/a</v>
          </cell>
        </row>
        <row r="69">
          <cell r="A69">
            <v>0</v>
          </cell>
        </row>
        <row r="70">
          <cell r="A70" t="str">
            <v>GENERAL INFORMATION</v>
          </cell>
        </row>
        <row r="71">
          <cell r="A71" t="str">
            <v>Outstanding residential loans as % GDP</v>
          </cell>
          <cell r="B71" t="str">
            <v>%</v>
          </cell>
          <cell r="C71" t="str">
            <v>n/a</v>
          </cell>
          <cell r="D71" t="e">
            <v>#DIV/0!</v>
          </cell>
          <cell r="E71">
            <v>1.7142857142857144E-2</v>
          </cell>
          <cell r="F71">
            <v>2.1428571428571429E-2</v>
          </cell>
          <cell r="G71">
            <v>2.391304347826087E-2</v>
          </cell>
          <cell r="H71">
            <v>1.9640787949015064E-2</v>
          </cell>
          <cell r="I71">
            <v>2.5061336512204928E-2</v>
          </cell>
          <cell r="J71">
            <v>2.7115966829011452E-2</v>
          </cell>
          <cell r="K71">
            <v>2.8404707990146067E-2</v>
          </cell>
          <cell r="L71">
            <v>2.8069158482615625E-2</v>
          </cell>
          <cell r="M71">
            <v>2.7969089492887303E-2</v>
          </cell>
          <cell r="N71">
            <v>3.590845182292593E-2</v>
          </cell>
          <cell r="O71">
            <v>3.9760458257637535E-2</v>
          </cell>
          <cell r="P71">
            <v>4.6553689846886237E-2</v>
          </cell>
          <cell r="Q71">
            <v>5.2715610206997006E-2</v>
          </cell>
          <cell r="R71">
            <v>6.2802069788845935E-2</v>
          </cell>
          <cell r="S71">
            <v>7.2915031459615864E-2</v>
          </cell>
          <cell r="T71">
            <v>8.9536992392691833E-2</v>
          </cell>
          <cell r="U71">
            <v>0.11759172861043118</v>
          </cell>
          <cell r="V71">
            <v>0.14792775689249257</v>
          </cell>
          <cell r="W71">
            <v>0.17213867272886246</v>
          </cell>
          <cell r="X71">
            <v>0.20218956258624413</v>
          </cell>
          <cell r="Y71">
            <v>0.25081687029750815</v>
          </cell>
          <cell r="Z71">
            <v>0.29273152915021028</v>
          </cell>
          <cell r="AA71" t="str">
            <v>n/a</v>
          </cell>
          <cell r="AB71" t="str">
            <v>n/a</v>
          </cell>
          <cell r="AC71" t="str">
            <v>n/a</v>
          </cell>
          <cell r="AD71" t="str">
            <v>n/a</v>
          </cell>
        </row>
        <row r="72">
          <cell r="A72" t="str">
            <v>Outstanding residential and commercial loans as % GDP</v>
          </cell>
          <cell r="B72" t="str">
            <v>%</v>
          </cell>
          <cell r="C72" t="str">
            <v>n/a</v>
          </cell>
          <cell r="D72" t="str">
            <v>n/a</v>
          </cell>
          <cell r="E72" t="str">
            <v>n/a</v>
          </cell>
          <cell r="F72" t="str">
            <v>n/a</v>
          </cell>
          <cell r="G72" t="str">
            <v>n/a</v>
          </cell>
          <cell r="H72">
            <v>2.5796639629200462E-2</v>
          </cell>
          <cell r="I72">
            <v>3.2671222433222902E-2</v>
          </cell>
          <cell r="J72">
            <v>3.5961563775174413E-2</v>
          </cell>
          <cell r="K72">
            <v>3.8482593873640732E-2</v>
          </cell>
          <cell r="L72">
            <v>3.8012641153979065E-2</v>
          </cell>
          <cell r="M72">
            <v>3.7715738121592263E-2</v>
          </cell>
          <cell r="N72">
            <v>4.8012291146533513E-2</v>
          </cell>
          <cell r="O72">
            <v>5.282111242508758E-2</v>
          </cell>
          <cell r="P72">
            <v>5.970018239737724E-2</v>
          </cell>
          <cell r="Q72">
            <v>6.5460351250665252E-2</v>
          </cell>
          <cell r="R72">
            <v>7.6612285310794087E-2</v>
          </cell>
          <cell r="S72">
            <v>8.6559552649777896E-2</v>
          </cell>
          <cell r="T72">
            <v>0.10392232713569795</v>
          </cell>
          <cell r="U72">
            <v>0.13390972212831112</v>
          </cell>
          <cell r="V72">
            <v>0.16816023172212302</v>
          </cell>
          <cell r="W72">
            <v>0.19301390224709275</v>
          </cell>
          <cell r="X72">
            <v>0.22617761131285874</v>
          </cell>
          <cell r="Y72">
            <v>0.27395375163940083</v>
          </cell>
          <cell r="Z72">
            <v>0.31421575407375535</v>
          </cell>
          <cell r="AA72" t="str">
            <v>n/a</v>
          </cell>
          <cell r="AB72" t="str">
            <v>n/a</v>
          </cell>
          <cell r="AC72" t="str">
            <v>n/a</v>
          </cell>
          <cell r="AD72" t="str">
            <v>n/a</v>
          </cell>
        </row>
        <row r="73">
          <cell r="A73">
            <v>0</v>
          </cell>
        </row>
        <row r="74">
          <cell r="A74" t="str">
            <v>Outstanding residential loans per capita, 000s</v>
          </cell>
          <cell r="B74" t="str">
            <v>000s</v>
          </cell>
          <cell r="C74" t="str">
            <v>n/a</v>
          </cell>
          <cell r="D74" t="e">
            <v>#DIV/0!</v>
          </cell>
          <cell r="E74">
            <v>9.0725806451612906E-2</v>
          </cell>
          <cell r="F74">
            <v>0.10403055583475726</v>
          </cell>
          <cell r="G74">
            <v>0.1156735102653981</v>
          </cell>
          <cell r="H74">
            <v>0.13294117647058823</v>
          </cell>
          <cell r="I74">
            <v>0.17561923263720253</v>
          </cell>
          <cell r="J74">
            <v>0.19868827160493827</v>
          </cell>
          <cell r="K74">
            <v>0.21897180126606561</v>
          </cell>
          <cell r="L74">
            <v>0.24031303683909144</v>
          </cell>
          <cell r="M74">
            <v>0.26189767852515811</v>
          </cell>
          <cell r="N74">
            <v>0.28817429359718388</v>
          </cell>
          <cell r="O74">
            <v>0.33732574491982142</v>
          </cell>
          <cell r="P74">
            <v>0.42731199115583157</v>
          </cell>
          <cell r="Q74">
            <v>0.52547086461363235</v>
          </cell>
          <cell r="R74">
            <v>0.63321366668276535</v>
          </cell>
          <cell r="S74">
            <v>0.79115016643339409</v>
          </cell>
          <cell r="T74">
            <v>1.033772120930428</v>
          </cell>
          <cell r="U74">
            <v>1.431863968166001</v>
          </cell>
          <cell r="V74">
            <v>1.9350501444655104</v>
          </cell>
          <cell r="W74">
            <v>2.4326806177909406</v>
          </cell>
          <cell r="X74">
            <v>3.0842568145897205</v>
          </cell>
          <cell r="Y74">
            <v>4.0982423948710931</v>
          </cell>
          <cell r="Z74">
            <v>5.1365465670260226</v>
          </cell>
          <cell r="AA74" t="str">
            <v>n/a</v>
          </cell>
          <cell r="AB74" t="str">
            <v>n/a</v>
          </cell>
          <cell r="AC74" t="str">
            <v>n/a</v>
          </cell>
          <cell r="AD74" t="str">
            <v>n/a</v>
          </cell>
        </row>
        <row r="75">
          <cell r="A75" t="str">
            <v>Outstanding residential and commercial loans per capita</v>
          </cell>
          <cell r="B75" t="str">
            <v>000s</v>
          </cell>
          <cell r="C75" t="str">
            <v>n/a</v>
          </cell>
          <cell r="D75" t="str">
            <v>n/a</v>
          </cell>
          <cell r="E75" t="str">
            <v>n/a</v>
          </cell>
          <cell r="F75" t="str">
            <v>n/a</v>
          </cell>
          <cell r="G75" t="str">
            <v>n/a</v>
          </cell>
          <cell r="H75">
            <v>0.17460784313725491</v>
          </cell>
          <cell r="I75">
            <v>0.22894609033511412</v>
          </cell>
          <cell r="J75">
            <v>0.26350308641975306</v>
          </cell>
          <cell r="K75">
            <v>0.29666219067715327</v>
          </cell>
          <cell r="L75">
            <v>0.32544378698224852</v>
          </cell>
          <cell r="M75">
            <v>0.35316359727833707</v>
          </cell>
          <cell r="N75">
            <v>0.38531062696223006</v>
          </cell>
          <cell r="O75">
            <v>0.44813168351407723</v>
          </cell>
          <cell r="P75">
            <v>0.54798242408911624</v>
          </cell>
          <cell r="Q75">
            <v>0.65251084516581237</v>
          </cell>
          <cell r="R75">
            <v>0.77245775907866854</v>
          </cell>
          <cell r="S75">
            <v>0.93919735223868894</v>
          </cell>
          <cell r="T75">
            <v>1.1998616623609641</v>
          </cell>
          <cell r="U75">
            <v>1.6305611658951447</v>
          </cell>
          <cell r="V75">
            <v>2.1997121265330426</v>
          </cell>
          <cell r="W75">
            <v>2.7276914101706673</v>
          </cell>
          <cell r="X75">
            <v>3.4501772993437885</v>
          </cell>
          <cell r="Y75">
            <v>4.4762893256376506</v>
          </cell>
          <cell r="Z75">
            <v>5.5135292654617061</v>
          </cell>
          <cell r="AA75" t="str">
            <v>n/a</v>
          </cell>
          <cell r="AB75" t="str">
            <v>n/a</v>
          </cell>
          <cell r="AC75" t="str">
            <v>n/a</v>
          </cell>
          <cell r="AD75" t="str">
            <v>n/a</v>
          </cell>
        </row>
        <row r="76">
          <cell r="A76">
            <v>0</v>
          </cell>
        </row>
        <row r="77">
          <cell r="A77" t="str">
            <v>Outstanding mortgage bonds as % GDP</v>
          </cell>
          <cell r="C77" t="str">
            <v>n/a</v>
          </cell>
          <cell r="D77" t="str">
            <v>n/a</v>
          </cell>
          <cell r="E77" t="str">
            <v>n/a</v>
          </cell>
          <cell r="F77" t="str">
            <v>n/a</v>
          </cell>
          <cell r="G77" t="str">
            <v>n/a</v>
          </cell>
          <cell r="H77" t="str">
            <v>n/a</v>
          </cell>
          <cell r="I77" t="str">
            <v>n/a</v>
          </cell>
          <cell r="J77" t="str">
            <v>n/a</v>
          </cell>
          <cell r="K77" t="str">
            <v>n/a</v>
          </cell>
          <cell r="L77" t="str">
            <v>n/a</v>
          </cell>
          <cell r="M77" t="str">
            <v>n/a</v>
          </cell>
          <cell r="N77" t="str">
            <v>n/a</v>
          </cell>
          <cell r="O77" t="str">
            <v>n/a</v>
          </cell>
          <cell r="P77" t="str">
            <v>n/a</v>
          </cell>
          <cell r="Q77" t="str">
            <v>n/a</v>
          </cell>
          <cell r="R77" t="str">
            <v>n/a</v>
          </cell>
          <cell r="S77" t="str">
            <v>n/a</v>
          </cell>
          <cell r="T77" t="str">
            <v>n/a</v>
          </cell>
          <cell r="U77" t="str">
            <v>n/a</v>
          </cell>
          <cell r="V77" t="str">
            <v>n/a</v>
          </cell>
          <cell r="W77" t="str">
            <v>n/a</v>
          </cell>
          <cell r="X77" t="str">
            <v>n/a</v>
          </cell>
          <cell r="Y77" t="str">
            <v>n/a</v>
          </cell>
          <cell r="Z77" t="str">
            <v>n/a</v>
          </cell>
          <cell r="AA77" t="str">
            <v>n/a</v>
          </cell>
          <cell r="AB77" t="str">
            <v>n/a</v>
          </cell>
          <cell r="AC77" t="str">
            <v>n/a</v>
          </cell>
          <cell r="AD77" t="str">
            <v>n/a</v>
          </cell>
        </row>
        <row r="78">
          <cell r="A78">
            <v>0</v>
          </cell>
        </row>
        <row r="79">
          <cell r="A79" t="str">
            <v>MACROECONOMIC INFORMATION</v>
          </cell>
        </row>
        <row r="80">
          <cell r="A80" t="str">
            <v>Exchange rate, 1€=</v>
          </cell>
          <cell r="C80">
            <v>78.09</v>
          </cell>
          <cell r="D80">
            <v>88.34</v>
          </cell>
          <cell r="E80">
            <v>105.74</v>
          </cell>
          <cell r="F80">
            <v>137.43</v>
          </cell>
          <cell r="G80">
            <v>164.483</v>
          </cell>
          <cell r="H80">
            <v>172.90899999999999</v>
          </cell>
          <cell r="I80">
            <v>188.28700000000001</v>
          </cell>
          <cell r="J80">
            <v>214.065</v>
          </cell>
          <cell r="K80">
            <v>235.065</v>
          </cell>
          <cell r="L80">
            <v>260.09500000000003</v>
          </cell>
          <cell r="M80">
            <v>278.17200000000003</v>
          </cell>
          <cell r="N80">
            <v>295.81</v>
          </cell>
          <cell r="O80">
            <v>311.048</v>
          </cell>
          <cell r="P80">
            <v>308.92200000000003</v>
          </cell>
          <cell r="Q80">
            <v>312.29199999999997</v>
          </cell>
          <cell r="R80">
            <v>329.68900000000002</v>
          </cell>
          <cell r="S80">
            <v>330.3</v>
          </cell>
          <cell r="T80">
            <v>340.75</v>
          </cell>
          <cell r="U80">
            <v>340.75</v>
          </cell>
          <cell r="V80">
            <v>1</v>
          </cell>
          <cell r="W80">
            <v>1</v>
          </cell>
          <cell r="X80">
            <v>1</v>
          </cell>
          <cell r="Y80">
            <v>1</v>
          </cell>
          <cell r="Z80">
            <v>1</v>
          </cell>
          <cell r="AA80">
            <v>1</v>
          </cell>
          <cell r="AB80">
            <v>1</v>
          </cell>
          <cell r="AC80">
            <v>1</v>
          </cell>
          <cell r="AD80">
            <v>1</v>
          </cell>
        </row>
        <row r="81">
          <cell r="A81" t="str">
            <v>Population, 000s</v>
          </cell>
          <cell r="C81" t="str">
            <v>n/a</v>
          </cell>
          <cell r="D81" t="str">
            <v>n/a</v>
          </cell>
          <cell r="E81">
            <v>9920</v>
          </cell>
          <cell r="F81">
            <v>9949</v>
          </cell>
          <cell r="G81">
            <v>9985</v>
          </cell>
          <cell r="H81">
            <v>10200</v>
          </cell>
          <cell r="I81">
            <v>10295</v>
          </cell>
          <cell r="J81">
            <v>10368</v>
          </cell>
          <cell r="K81">
            <v>10426</v>
          </cell>
          <cell r="L81">
            <v>10478</v>
          </cell>
          <cell r="M81">
            <v>10420.1</v>
          </cell>
          <cell r="N81">
            <v>10511</v>
          </cell>
          <cell r="O81">
            <v>10595.1</v>
          </cell>
          <cell r="P81">
            <v>10673.7</v>
          </cell>
          <cell r="Q81">
            <v>10744.648999999999</v>
          </cell>
          <cell r="R81">
            <v>10808.358</v>
          </cell>
          <cell r="S81">
            <v>10861.402</v>
          </cell>
          <cell r="T81">
            <v>10903.757</v>
          </cell>
          <cell r="U81">
            <v>10931.206</v>
          </cell>
          <cell r="V81">
            <v>10968.708000000001</v>
          </cell>
          <cell r="W81">
            <v>11006.377</v>
          </cell>
          <cell r="X81">
            <v>11040.65</v>
          </cell>
          <cell r="Y81">
            <v>11082.751</v>
          </cell>
          <cell r="Z81">
            <v>11125.179</v>
          </cell>
          <cell r="AA81" t="str">
            <v>n/a</v>
          </cell>
          <cell r="AB81" t="str">
            <v>n/a</v>
          </cell>
          <cell r="AC81" t="str">
            <v>n/a</v>
          </cell>
          <cell r="AD81" t="str">
            <v>n/a</v>
          </cell>
        </row>
        <row r="82">
          <cell r="A82" t="str">
            <v>Number of Households, 000s</v>
          </cell>
          <cell r="C82" t="str">
            <v>n/a</v>
          </cell>
          <cell r="D82" t="str">
            <v>n/a</v>
          </cell>
          <cell r="E82" t="str">
            <v>n/a</v>
          </cell>
          <cell r="F82" t="str">
            <v>n/a</v>
          </cell>
          <cell r="G82" t="str">
            <v>n/a</v>
          </cell>
          <cell r="H82" t="str">
            <v>n/a</v>
          </cell>
          <cell r="I82" t="str">
            <v>n/a</v>
          </cell>
          <cell r="J82" t="str">
            <v>n/a</v>
          </cell>
          <cell r="K82">
            <v>3204</v>
          </cell>
          <cell r="L82" t="str">
            <v>n/a</v>
          </cell>
          <cell r="M82" t="str">
            <v>n/a</v>
          </cell>
          <cell r="N82" t="str">
            <v>n/a</v>
          </cell>
          <cell r="O82">
            <v>3800</v>
          </cell>
          <cell r="P82" t="str">
            <v>n/a</v>
          </cell>
          <cell r="Q82" t="str">
            <v>n/a</v>
          </cell>
          <cell r="R82" t="str">
            <v>n/a</v>
          </cell>
          <cell r="S82" t="str">
            <v>n/a</v>
          </cell>
          <cell r="T82" t="str">
            <v>n/a</v>
          </cell>
          <cell r="U82" t="str">
            <v>n/a</v>
          </cell>
          <cell r="V82" t="str">
            <v>n/a</v>
          </cell>
          <cell r="W82" t="str">
            <v>n/a</v>
          </cell>
          <cell r="X82" t="str">
            <v>n/a</v>
          </cell>
          <cell r="Y82" t="str">
            <v>n/a</v>
          </cell>
          <cell r="Z82" t="str">
            <v>n/a</v>
          </cell>
          <cell r="AA82" t="str">
            <v>n/a</v>
          </cell>
          <cell r="AB82" t="str">
            <v>n/a</v>
          </cell>
          <cell r="AC82" t="str">
            <v>n/a</v>
          </cell>
          <cell r="AD82" t="str">
            <v>n/a</v>
          </cell>
        </row>
        <row r="83">
          <cell r="A83" t="str">
            <v>Population density, pop/km</v>
          </cell>
          <cell r="C83" t="str">
            <v>n/a</v>
          </cell>
          <cell r="D83" t="str">
            <v>n/a</v>
          </cell>
          <cell r="E83">
            <v>75</v>
          </cell>
          <cell r="F83" t="str">
            <v>n/a</v>
          </cell>
          <cell r="G83" t="str">
            <v>n/a</v>
          </cell>
          <cell r="H83" t="str">
            <v>n/a</v>
          </cell>
          <cell r="I83" t="str">
            <v>n/a</v>
          </cell>
          <cell r="J83">
            <v>77</v>
          </cell>
          <cell r="K83">
            <v>77.900000000000006</v>
          </cell>
          <cell r="L83">
            <v>78.8</v>
          </cell>
          <cell r="M83">
            <v>79.5</v>
          </cell>
          <cell r="N83">
            <v>80.2</v>
          </cell>
          <cell r="O83">
            <v>80.8</v>
          </cell>
          <cell r="P83">
            <v>81.400000000000006</v>
          </cell>
          <cell r="Q83">
            <v>81.900000000000006</v>
          </cell>
          <cell r="R83">
            <v>82.3</v>
          </cell>
          <cell r="S83">
            <v>82.7</v>
          </cell>
          <cell r="T83">
            <v>82.9</v>
          </cell>
          <cell r="U83">
            <v>83.2</v>
          </cell>
          <cell r="V83">
            <v>83.5</v>
          </cell>
          <cell r="W83" t="str">
            <v>n/a</v>
          </cell>
          <cell r="X83" t="str">
            <v>n/a</v>
          </cell>
          <cell r="Y83" t="str">
            <v>n/a</v>
          </cell>
          <cell r="Z83" t="str">
            <v>n/a</v>
          </cell>
          <cell r="AA83" t="str">
            <v>n/a</v>
          </cell>
          <cell r="AB83" t="str">
            <v>n/a</v>
          </cell>
          <cell r="AC83" t="str">
            <v>n/a</v>
          </cell>
          <cell r="AD83" t="str">
            <v>n/a</v>
          </cell>
        </row>
        <row r="84">
          <cell r="A84" t="str">
            <v>GDP, € mill</v>
          </cell>
          <cell r="C84" t="str">
            <v>n/a</v>
          </cell>
          <cell r="D84" t="str">
            <v>n/a</v>
          </cell>
          <cell r="E84">
            <v>52500</v>
          </cell>
          <cell r="F84">
            <v>48300</v>
          </cell>
          <cell r="G84">
            <v>48300</v>
          </cell>
          <cell r="H84">
            <v>69040</v>
          </cell>
          <cell r="I84">
            <v>72143</v>
          </cell>
          <cell r="J84">
            <v>75970</v>
          </cell>
          <cell r="K84">
            <v>80374</v>
          </cell>
          <cell r="L84">
            <v>89707</v>
          </cell>
          <cell r="M84">
            <v>97572</v>
          </cell>
          <cell r="N84">
            <v>84353.4</v>
          </cell>
          <cell r="O84">
            <v>89888.3</v>
          </cell>
          <cell r="P84">
            <v>97972.9</v>
          </cell>
          <cell r="Q84">
            <v>107103</v>
          </cell>
          <cell r="R84">
            <v>108977.3</v>
          </cell>
          <cell r="S84">
            <v>117849.5</v>
          </cell>
          <cell r="T84">
            <v>125892.1</v>
          </cell>
          <cell r="U84">
            <v>133104.6</v>
          </cell>
          <cell r="V84">
            <v>143482.20000000001</v>
          </cell>
          <cell r="W84">
            <v>155543.20000000001</v>
          </cell>
          <cell r="X84">
            <v>168417.2</v>
          </cell>
          <cell r="Y84">
            <v>181087.5</v>
          </cell>
          <cell r="Z84">
            <v>195213</v>
          </cell>
          <cell r="AA84" t="str">
            <v>n/a</v>
          </cell>
          <cell r="AB84" t="str">
            <v>n/a</v>
          </cell>
          <cell r="AC84" t="str">
            <v>n/a</v>
          </cell>
          <cell r="AD84" t="str">
            <v>n/a</v>
          </cell>
        </row>
        <row r="85">
          <cell r="A85" t="str">
            <v>Annual GDP Growth %</v>
          </cell>
          <cell r="C85" t="str">
            <v>n/a</v>
          </cell>
          <cell r="D85" t="str">
            <v>n/a</v>
          </cell>
          <cell r="E85" t="str">
            <v>n/a</v>
          </cell>
          <cell r="F85" t="str">
            <v>n/a</v>
          </cell>
          <cell r="G85" t="str">
            <v>n/a</v>
          </cell>
          <cell r="H85">
            <v>3.1E-2</v>
          </cell>
          <cell r="I85">
            <v>7.0000000000000001E-3</v>
          </cell>
          <cell r="J85">
            <v>-1.6E-2</v>
          </cell>
          <cell r="K85">
            <v>0.02</v>
          </cell>
          <cell r="L85">
            <v>2.1000000000000001E-2</v>
          </cell>
          <cell r="M85">
            <v>2.4E-2</v>
          </cell>
          <cell r="N85">
            <v>0.02</v>
          </cell>
          <cell r="O85">
            <v>2.1000000000000001E-2</v>
          </cell>
          <cell r="P85">
            <v>2.4E-2</v>
          </cell>
          <cell r="Q85">
            <v>3.5999999999999997E-2</v>
          </cell>
          <cell r="R85">
            <v>3.4000000000000002E-2</v>
          </cell>
          <cell r="S85">
            <v>3.4000000000000002E-2</v>
          </cell>
          <cell r="T85">
            <v>4.4999999999999998E-2</v>
          </cell>
          <cell r="U85">
            <v>5.0999999999999997E-2</v>
          </cell>
          <cell r="V85">
            <v>3.7999999999999999E-2</v>
          </cell>
          <cell r="W85">
            <v>4.8000000000000001E-2</v>
          </cell>
          <cell r="X85">
            <v>4.7E-2</v>
          </cell>
          <cell r="Y85">
            <v>3.6999999999999998E-2</v>
          </cell>
          <cell r="Z85">
            <v>4.2999999999999997E-2</v>
          </cell>
          <cell r="AA85" t="str">
            <v>n/a</v>
          </cell>
          <cell r="AB85" t="str">
            <v>n/a</v>
          </cell>
          <cell r="AC85" t="str">
            <v>n/a</v>
          </cell>
          <cell r="AD85" t="str">
            <v>n/a</v>
          </cell>
        </row>
        <row r="86">
          <cell r="A86" t="str">
            <v>Gross fixed Capital Formation, € mill</v>
          </cell>
          <cell r="C86" t="str">
            <v>n/a</v>
          </cell>
          <cell r="D86" t="str">
            <v>n/a</v>
          </cell>
          <cell r="E86">
            <v>12400</v>
          </cell>
          <cell r="F86">
            <v>11100</v>
          </cell>
          <cell r="G86">
            <v>10300</v>
          </cell>
          <cell r="H86">
            <v>15527</v>
          </cell>
          <cell r="I86">
            <v>15315</v>
          </cell>
          <cell r="J86">
            <v>15338</v>
          </cell>
          <cell r="K86">
            <v>14925</v>
          </cell>
          <cell r="L86">
            <v>16686</v>
          </cell>
          <cell r="M86">
            <v>18999</v>
          </cell>
          <cell r="N86">
            <v>21186</v>
          </cell>
          <cell r="O86">
            <v>23509</v>
          </cell>
          <cell r="P86">
            <v>25958</v>
          </cell>
          <cell r="Q86">
            <v>27500</v>
          </cell>
          <cell r="R86">
            <v>30300</v>
          </cell>
          <cell r="S86">
            <v>25958</v>
          </cell>
          <cell r="T86">
            <v>27500</v>
          </cell>
          <cell r="U86">
            <v>30300</v>
          </cell>
          <cell r="V86">
            <v>32531</v>
          </cell>
          <cell r="W86" t="str">
            <v>n/a</v>
          </cell>
          <cell r="X86" t="str">
            <v>n/a</v>
          </cell>
          <cell r="Y86" t="str">
            <v>n/a</v>
          </cell>
          <cell r="Z86" t="str">
            <v>n/a</v>
          </cell>
          <cell r="AA86" t="str">
            <v>n/a</v>
          </cell>
          <cell r="AB86" t="str">
            <v>n/a</v>
          </cell>
          <cell r="AC86" t="str">
            <v>n/a</v>
          </cell>
          <cell r="AD86" t="str">
            <v>n/a</v>
          </cell>
        </row>
        <row r="87">
          <cell r="A87" t="str">
            <v>Inflation (HICP) %</v>
          </cell>
          <cell r="C87" t="str">
            <v>n/a</v>
          </cell>
          <cell r="D87" t="str">
            <v>n/a</v>
          </cell>
          <cell r="E87" t="e">
            <v>#DIV/0!</v>
          </cell>
          <cell r="F87">
            <v>0.23099999999999987</v>
          </cell>
          <cell r="G87">
            <v>0.16328188464662885</v>
          </cell>
          <cell r="H87">
            <v>0.13547486033519562</v>
          </cell>
          <cell r="I87">
            <v>0.13714637146371467</v>
          </cell>
          <cell r="J87">
            <v>0.20389399675500264</v>
          </cell>
          <cell r="K87">
            <v>0.19496855345911968</v>
          </cell>
          <cell r="L87">
            <v>0.15827067669172923</v>
          </cell>
          <cell r="M87">
            <v>0.14443362544628369</v>
          </cell>
          <cell r="N87">
            <v>0.10918888258650017</v>
          </cell>
          <cell r="O87">
            <v>9.2815136793658937E-2</v>
          </cell>
          <cell r="P87">
            <v>7.9000000000000001E-2</v>
          </cell>
          <cell r="Q87">
            <v>5.4000000000000048E-2</v>
          </cell>
          <cell r="R87">
            <v>4.4999999999999998E-2</v>
          </cell>
          <cell r="S87">
            <v>2.1000000000000001E-2</v>
          </cell>
          <cell r="T87">
            <v>2.9000000000000001E-2</v>
          </cell>
          <cell r="U87">
            <v>3.7132987910190041E-2</v>
          </cell>
          <cell r="V87">
            <v>3.9134054954204744E-2</v>
          </cell>
          <cell r="W87">
            <v>3.3653846153846256E-2</v>
          </cell>
          <cell r="X87">
            <v>0.03</v>
          </cell>
          <cell r="Y87">
            <v>3.5000000000000003E-2</v>
          </cell>
          <cell r="Z87">
            <v>3.3099999999999997E-2</v>
          </cell>
          <cell r="AA87" t="str">
            <v>n/a</v>
          </cell>
          <cell r="AB87" t="str">
            <v>n/a</v>
          </cell>
          <cell r="AC87" t="str">
            <v>n/a</v>
          </cell>
          <cell r="AD87" t="str">
            <v>n/a</v>
          </cell>
        </row>
        <row r="88">
          <cell r="A88" t="str">
            <v>Unemployment rate %</v>
          </cell>
          <cell r="C88" t="str">
            <v>n/a</v>
          </cell>
          <cell r="D88" t="str">
            <v>n/a</v>
          </cell>
          <cell r="E88">
            <v>7.8E-2</v>
          </cell>
          <cell r="F88">
            <v>7.400000000000001E-2</v>
          </cell>
          <cell r="G88">
            <v>7.400000000000001E-2</v>
          </cell>
          <cell r="H88">
            <v>7.6999999999999999E-2</v>
          </cell>
          <cell r="I88">
            <v>7.4999999999999997E-2</v>
          </cell>
          <cell r="J88">
            <v>7.0000000000000007E-2</v>
          </cell>
          <cell r="K88">
            <v>7.6999999999999999E-2</v>
          </cell>
          <cell r="L88">
            <v>7.9000000000000001E-2</v>
          </cell>
          <cell r="M88">
            <v>8.5999999999999993E-2</v>
          </cell>
          <cell r="N88">
            <v>8.900000000000001E-2</v>
          </cell>
          <cell r="O88">
            <v>9.1999999999999998E-2</v>
          </cell>
          <cell r="P88">
            <v>9.6000000000000002E-2</v>
          </cell>
          <cell r="Q88">
            <v>9.8000000000000004E-2</v>
          </cell>
          <cell r="R88">
            <v>0.10800000000000001</v>
          </cell>
          <cell r="S88">
            <v>0.12</v>
          </cell>
          <cell r="T88">
            <v>0.11199999999999999</v>
          </cell>
          <cell r="U88">
            <v>0.107</v>
          </cell>
          <cell r="V88">
            <v>0.10300000000000001</v>
          </cell>
          <cell r="W88">
            <v>9.6999999999999989E-2</v>
          </cell>
          <cell r="X88">
            <v>0.105</v>
          </cell>
          <cell r="Y88">
            <v>9.8000000000000004E-2</v>
          </cell>
          <cell r="Z88">
            <v>8.900000000000001E-2</v>
          </cell>
          <cell r="AA88" t="str">
            <v>n/a</v>
          </cell>
          <cell r="AB88" t="str">
            <v>n/a</v>
          </cell>
          <cell r="AC88" t="str">
            <v>n/a</v>
          </cell>
          <cell r="AD88" t="str">
            <v>n/a</v>
          </cell>
        </row>
      </sheetData>
      <sheetData sheetId="8" refreshError="1">
        <row r="1">
          <cell r="A1" t="str">
            <v>Spain</v>
          </cell>
        </row>
        <row r="3">
          <cell r="A3" t="str">
            <v>HOUSING SUPPLY</v>
          </cell>
          <cell r="C3">
            <v>1983</v>
          </cell>
          <cell r="D3">
            <v>1984</v>
          </cell>
          <cell r="E3">
            <v>1985</v>
          </cell>
          <cell r="F3">
            <v>1986</v>
          </cell>
          <cell r="G3">
            <v>1987</v>
          </cell>
          <cell r="H3">
            <v>1988</v>
          </cell>
          <cell r="I3">
            <v>1989</v>
          </cell>
          <cell r="J3">
            <v>1990</v>
          </cell>
          <cell r="K3">
            <v>1991</v>
          </cell>
          <cell r="L3">
            <v>1992</v>
          </cell>
          <cell r="M3">
            <v>1993</v>
          </cell>
          <cell r="N3">
            <v>1994</v>
          </cell>
          <cell r="O3">
            <v>1995</v>
          </cell>
          <cell r="P3">
            <v>1996</v>
          </cell>
          <cell r="Q3">
            <v>1997</v>
          </cell>
          <cell r="R3">
            <v>1998</v>
          </cell>
          <cell r="S3">
            <v>1999</v>
          </cell>
          <cell r="T3">
            <v>2000</v>
          </cell>
          <cell r="U3">
            <v>2001</v>
          </cell>
          <cell r="V3">
            <v>2002</v>
          </cell>
          <cell r="W3">
            <v>2003</v>
          </cell>
          <cell r="X3">
            <v>2004</v>
          </cell>
          <cell r="Y3">
            <v>2005</v>
          </cell>
          <cell r="Z3">
            <v>2006</v>
          </cell>
          <cell r="AA3">
            <v>2007</v>
          </cell>
          <cell r="AB3">
            <v>2008</v>
          </cell>
          <cell r="AC3">
            <v>2009</v>
          </cell>
          <cell r="AD3">
            <v>2010</v>
          </cell>
        </row>
        <row r="4">
          <cell r="A4" t="str">
            <v>Housing Stock</v>
          </cell>
        </row>
        <row r="5">
          <cell r="A5" t="str">
            <v xml:space="preserve">Total Number of Dwellings (national) </v>
          </cell>
          <cell r="B5" t="str">
            <v>000s</v>
          </cell>
          <cell r="C5">
            <v>15256000</v>
          </cell>
          <cell r="D5">
            <v>15492000</v>
          </cell>
          <cell r="E5">
            <v>15728000</v>
          </cell>
          <cell r="F5">
            <v>15932000</v>
          </cell>
          <cell r="G5">
            <v>16153000</v>
          </cell>
          <cell r="H5">
            <v>16364000</v>
          </cell>
          <cell r="I5">
            <v>16607000</v>
          </cell>
          <cell r="J5">
            <v>17155747</v>
          </cell>
          <cell r="K5">
            <v>17471306</v>
          </cell>
          <cell r="L5">
            <v>17712237</v>
          </cell>
          <cell r="M5">
            <v>17955144</v>
          </cell>
          <cell r="N5">
            <v>18208295</v>
          </cell>
          <cell r="O5">
            <v>18448278</v>
          </cell>
          <cell r="P5">
            <v>18767812</v>
          </cell>
          <cell r="Q5">
            <v>19121600</v>
          </cell>
          <cell r="R5">
            <v>19471634</v>
          </cell>
          <cell r="S5">
            <v>19903802</v>
          </cell>
          <cell r="T5">
            <v>20419834</v>
          </cell>
          <cell r="U5">
            <v>21062851</v>
          </cell>
          <cell r="V5">
            <v>21722757</v>
          </cell>
          <cell r="W5">
            <v>22359162</v>
          </cell>
          <cell r="X5">
            <v>23077828</v>
          </cell>
          <cell r="Y5">
            <v>23830417</v>
          </cell>
          <cell r="Z5">
            <v>24678186</v>
          </cell>
          <cell r="AA5" t="str">
            <v>n/a</v>
          </cell>
          <cell r="AB5">
            <v>0</v>
          </cell>
          <cell r="AC5">
            <v>0</v>
          </cell>
          <cell r="AD5">
            <v>0</v>
          </cell>
        </row>
        <row r="6">
          <cell r="A6" t="str">
            <v xml:space="preserve">Proportion of which: </v>
          </cell>
        </row>
        <row r="7">
          <cell r="A7" t="str">
            <v>% Owner occupied</v>
          </cell>
          <cell r="B7" t="str">
            <v>%</v>
          </cell>
          <cell r="C7">
            <v>0.73</v>
          </cell>
          <cell r="D7" t="str">
            <v>n/a</v>
          </cell>
          <cell r="E7">
            <v>0.79300000000000004</v>
          </cell>
          <cell r="F7" t="str">
            <v>n/a</v>
          </cell>
          <cell r="G7" t="str">
            <v>n/a</v>
          </cell>
          <cell r="H7" t="str">
            <v>n/a</v>
          </cell>
          <cell r="I7" t="str">
            <v>n/a</v>
          </cell>
          <cell r="J7" t="str">
            <v>n/a</v>
          </cell>
          <cell r="K7">
            <v>0.78</v>
          </cell>
          <cell r="L7" t="str">
            <v>n/a</v>
          </cell>
          <cell r="M7" t="str">
            <v>n/a</v>
          </cell>
          <cell r="N7" t="str">
            <v>n/a</v>
          </cell>
          <cell r="O7" t="str">
            <v>n/a</v>
          </cell>
          <cell r="P7" t="str">
            <v>n/a</v>
          </cell>
          <cell r="Q7" t="str">
            <v>n/a</v>
          </cell>
          <cell r="R7" t="str">
            <v>n/a</v>
          </cell>
          <cell r="S7" t="str">
            <v>n/a</v>
          </cell>
          <cell r="T7">
            <v>0.81340000000000001</v>
          </cell>
          <cell r="U7">
            <v>0.82799999999999996</v>
          </cell>
          <cell r="V7">
            <v>0.82799999999999996</v>
          </cell>
          <cell r="W7">
            <v>0.82899999999999996</v>
          </cell>
          <cell r="X7">
            <v>0.83</v>
          </cell>
          <cell r="Y7">
            <v>0.83</v>
          </cell>
          <cell r="Z7">
            <v>0.83</v>
          </cell>
          <cell r="AA7" t="str">
            <v>n/a</v>
          </cell>
          <cell r="AB7" t="str">
            <v>n/a</v>
          </cell>
          <cell r="AC7" t="str">
            <v>n/a</v>
          </cell>
          <cell r="AD7" t="str">
            <v>n/a</v>
          </cell>
        </row>
        <row r="8">
          <cell r="A8" t="str">
            <v>% Rented from private landlords</v>
          </cell>
          <cell r="B8" t="str">
            <v>%</v>
          </cell>
          <cell r="C8" t="str">
            <v>n/a</v>
          </cell>
          <cell r="D8" t="str">
            <v>n/a</v>
          </cell>
          <cell r="E8" t="str">
            <v>n/a</v>
          </cell>
          <cell r="F8" t="str">
            <v>n/a</v>
          </cell>
          <cell r="G8" t="str">
            <v>n/a</v>
          </cell>
          <cell r="H8" t="str">
            <v>n/a</v>
          </cell>
          <cell r="I8" t="str">
            <v>n/a</v>
          </cell>
          <cell r="J8" t="str">
            <v>n/a</v>
          </cell>
          <cell r="K8" t="str">
            <v>n/a</v>
          </cell>
          <cell r="L8" t="str">
            <v>n/a</v>
          </cell>
          <cell r="M8" t="str">
            <v>n/a</v>
          </cell>
          <cell r="N8" t="str">
            <v>n/a</v>
          </cell>
          <cell r="O8" t="str">
            <v>n/a</v>
          </cell>
          <cell r="P8" t="str">
            <v>n/a</v>
          </cell>
          <cell r="Q8" t="str">
            <v>n/a</v>
          </cell>
          <cell r="R8" t="str">
            <v>n/a</v>
          </cell>
          <cell r="S8" t="str">
            <v>n/a</v>
          </cell>
          <cell r="T8" t="str">
            <v>n/a</v>
          </cell>
          <cell r="U8" t="str">
            <v>n/a</v>
          </cell>
          <cell r="V8" t="str">
            <v>n/a</v>
          </cell>
          <cell r="W8" t="str">
            <v>n/a</v>
          </cell>
          <cell r="X8" t="str">
            <v>n/a</v>
          </cell>
          <cell r="Y8" t="str">
            <v>n/a</v>
          </cell>
          <cell r="Z8" t="str">
            <v>n/a</v>
          </cell>
          <cell r="AA8" t="str">
            <v>n/a</v>
          </cell>
          <cell r="AB8" t="str">
            <v>n/a</v>
          </cell>
          <cell r="AC8" t="str">
            <v>n/a</v>
          </cell>
          <cell r="AD8" t="str">
            <v>n/a</v>
          </cell>
        </row>
        <row r="9">
          <cell r="A9" t="str">
            <v>% Rented from government or social landlords</v>
          </cell>
          <cell r="B9" t="str">
            <v>%</v>
          </cell>
          <cell r="C9" t="str">
            <v>n/a</v>
          </cell>
          <cell r="D9" t="str">
            <v>n/a</v>
          </cell>
          <cell r="E9" t="str">
            <v>n/a</v>
          </cell>
          <cell r="F9" t="str">
            <v>n/a</v>
          </cell>
          <cell r="G9" t="str">
            <v>n/a</v>
          </cell>
          <cell r="H9" t="str">
            <v>n/a</v>
          </cell>
          <cell r="I9" t="str">
            <v>n/a</v>
          </cell>
          <cell r="J9" t="str">
            <v>n/a</v>
          </cell>
          <cell r="K9" t="str">
            <v>n/a</v>
          </cell>
          <cell r="L9" t="str">
            <v>n/a</v>
          </cell>
          <cell r="M9" t="str">
            <v>n/a</v>
          </cell>
          <cell r="N9" t="str">
            <v>n/a</v>
          </cell>
          <cell r="O9" t="str">
            <v>n/a</v>
          </cell>
          <cell r="P9" t="str">
            <v>n/a</v>
          </cell>
          <cell r="Q9" t="str">
            <v>n/a</v>
          </cell>
          <cell r="R9" t="str">
            <v>n/a</v>
          </cell>
          <cell r="S9" t="str">
            <v>n/a</v>
          </cell>
          <cell r="T9" t="str">
            <v>n/a</v>
          </cell>
          <cell r="U9" t="str">
            <v>n/a</v>
          </cell>
          <cell r="V9" t="str">
            <v>n/a</v>
          </cell>
          <cell r="W9" t="str">
            <v>n/a</v>
          </cell>
          <cell r="X9" t="str">
            <v>n/a</v>
          </cell>
          <cell r="Y9" t="str">
            <v>n/a</v>
          </cell>
          <cell r="Z9" t="str">
            <v>n/a</v>
          </cell>
          <cell r="AA9" t="str">
            <v>n/a</v>
          </cell>
          <cell r="AB9" t="str">
            <v>n/a</v>
          </cell>
          <cell r="AC9" t="str">
            <v>n/a</v>
          </cell>
          <cell r="AD9" t="str">
            <v>n/a</v>
          </cell>
        </row>
        <row r="10">
          <cell r="A10" t="str">
            <v>% Other</v>
          </cell>
          <cell r="B10" t="str">
            <v>%</v>
          </cell>
          <cell r="C10" t="str">
            <v>n/a</v>
          </cell>
          <cell r="D10" t="str">
            <v>n/a</v>
          </cell>
          <cell r="E10" t="str">
            <v>n/a</v>
          </cell>
          <cell r="F10" t="str">
            <v>n/a</v>
          </cell>
          <cell r="G10" t="str">
            <v>n/a</v>
          </cell>
          <cell r="H10" t="str">
            <v>n/a</v>
          </cell>
          <cell r="I10" t="str">
            <v>n/a</v>
          </cell>
          <cell r="J10" t="str">
            <v>n/a</v>
          </cell>
          <cell r="K10" t="str">
            <v>n/a</v>
          </cell>
          <cell r="L10" t="str">
            <v>n/a</v>
          </cell>
          <cell r="M10" t="str">
            <v>n/a</v>
          </cell>
          <cell r="N10" t="str">
            <v>n/a</v>
          </cell>
          <cell r="O10" t="str">
            <v>n/a</v>
          </cell>
          <cell r="P10" t="str">
            <v>n/a</v>
          </cell>
          <cell r="Q10" t="str">
            <v>n/a</v>
          </cell>
          <cell r="R10" t="str">
            <v>n/a</v>
          </cell>
          <cell r="S10" t="str">
            <v>n/a</v>
          </cell>
          <cell r="T10" t="str">
            <v>n/a</v>
          </cell>
          <cell r="U10" t="str">
            <v>n/a</v>
          </cell>
          <cell r="V10" t="str">
            <v>n/a</v>
          </cell>
          <cell r="W10" t="str">
            <v>n/a</v>
          </cell>
          <cell r="X10" t="str">
            <v>n/a</v>
          </cell>
          <cell r="Y10" t="str">
            <v>n/a</v>
          </cell>
          <cell r="Z10" t="str">
            <v>n/a</v>
          </cell>
          <cell r="AA10" t="str">
            <v>n/a</v>
          </cell>
          <cell r="AB10" t="str">
            <v>n/a</v>
          </cell>
          <cell r="AC10" t="str">
            <v>n/a</v>
          </cell>
          <cell r="AD10" t="str">
            <v>n/a</v>
          </cell>
        </row>
        <row r="12">
          <cell r="A12" t="str">
            <v>Housebuilding</v>
          </cell>
        </row>
        <row r="13">
          <cell r="A13" t="str">
            <v xml:space="preserve">Housing Starts </v>
          </cell>
          <cell r="B13" t="str">
            <v>000s</v>
          </cell>
          <cell r="C13">
            <v>230000</v>
          </cell>
          <cell r="D13">
            <v>200500</v>
          </cell>
          <cell r="E13">
            <v>222300</v>
          </cell>
          <cell r="F13">
            <v>214600</v>
          </cell>
          <cell r="G13">
            <v>251100</v>
          </cell>
          <cell r="H13">
            <v>270600</v>
          </cell>
          <cell r="I13">
            <v>285400</v>
          </cell>
          <cell r="J13">
            <v>239400</v>
          </cell>
          <cell r="K13">
            <v>203900</v>
          </cell>
          <cell r="L13">
            <v>210500</v>
          </cell>
          <cell r="M13">
            <v>197300</v>
          </cell>
          <cell r="N13">
            <v>233400</v>
          </cell>
          <cell r="O13">
            <v>302900</v>
          </cell>
          <cell r="P13">
            <v>286800</v>
          </cell>
          <cell r="Q13">
            <v>322700</v>
          </cell>
          <cell r="R13">
            <v>407380</v>
          </cell>
          <cell r="S13">
            <v>510767</v>
          </cell>
          <cell r="T13">
            <v>533700</v>
          </cell>
          <cell r="U13">
            <v>523747</v>
          </cell>
          <cell r="V13">
            <v>543060</v>
          </cell>
          <cell r="W13">
            <v>622185</v>
          </cell>
          <cell r="X13">
            <v>691027</v>
          </cell>
          <cell r="Y13">
            <v>716219</v>
          </cell>
          <cell r="Z13">
            <v>760179</v>
          </cell>
          <cell r="AA13" t="str">
            <v>n/a</v>
          </cell>
          <cell r="AB13" t="str">
            <v>n/a</v>
          </cell>
          <cell r="AC13" t="str">
            <v>n/a</v>
          </cell>
          <cell r="AD13" t="str">
            <v>n/a</v>
          </cell>
        </row>
        <row r="14">
          <cell r="A14" t="str">
            <v>Annual % change in housing starts</v>
          </cell>
          <cell r="C14" t="e">
            <v>#VALUE!</v>
          </cell>
          <cell r="D14">
            <v>-0.12826086956521743</v>
          </cell>
          <cell r="E14">
            <v>0.10872817955112213</v>
          </cell>
          <cell r="F14">
            <v>-3.4637876743139895E-2</v>
          </cell>
          <cell r="G14">
            <v>0.17008387698042871</v>
          </cell>
          <cell r="H14">
            <v>7.7658303464755107E-2</v>
          </cell>
          <cell r="I14">
            <v>5.4693274205469322E-2</v>
          </cell>
          <cell r="J14">
            <v>-0.16117729502452693</v>
          </cell>
          <cell r="K14">
            <v>-0.14828738512949036</v>
          </cell>
          <cell r="L14">
            <v>3.2368808239332969E-2</v>
          </cell>
          <cell r="M14">
            <v>-6.2707838479809985E-2</v>
          </cell>
          <cell r="N14">
            <v>0.18297009630005068</v>
          </cell>
          <cell r="O14">
            <v>0.29777206512425014</v>
          </cell>
          <cell r="P14">
            <v>-5.3152855727963022E-2</v>
          </cell>
          <cell r="Q14">
            <v>0.12517433751743368</v>
          </cell>
          <cell r="R14">
            <v>0.26241090796405331</v>
          </cell>
          <cell r="S14">
            <v>0.25378516372919635</v>
          </cell>
          <cell r="T14">
            <v>4.48991418787823E-2</v>
          </cell>
          <cell r="U14">
            <v>-1.8649053775529278E-2</v>
          </cell>
          <cell r="V14">
            <v>3.6874674222477699E-2</v>
          </cell>
          <cell r="W14">
            <v>0.145702132361065</v>
          </cell>
          <cell r="X14">
            <v>0.11064554754614786</v>
          </cell>
          <cell r="Y14">
            <v>3.6455883778781395E-2</v>
          </cell>
          <cell r="Z14">
            <v>6.1377874644487296E-2</v>
          </cell>
          <cell r="AA14" t="str">
            <v>n/a</v>
          </cell>
          <cell r="AB14" t="str">
            <v>n/a</v>
          </cell>
          <cell r="AC14" t="str">
            <v>n/a</v>
          </cell>
          <cell r="AD14" t="str">
            <v>n/a</v>
          </cell>
        </row>
        <row r="15">
          <cell r="A15" t="str">
            <v>Housing Completions</v>
          </cell>
          <cell r="B15" t="str">
            <v>000s</v>
          </cell>
          <cell r="C15">
            <v>230400</v>
          </cell>
          <cell r="D15">
            <v>202000</v>
          </cell>
          <cell r="E15">
            <v>191400</v>
          </cell>
          <cell r="F15">
            <v>195200</v>
          </cell>
          <cell r="G15">
            <v>200800</v>
          </cell>
          <cell r="H15">
            <v>239500</v>
          </cell>
          <cell r="I15">
            <v>236600</v>
          </cell>
          <cell r="J15">
            <v>281100</v>
          </cell>
          <cell r="K15">
            <v>273300</v>
          </cell>
          <cell r="L15">
            <v>205720</v>
          </cell>
          <cell r="M15">
            <v>205404</v>
          </cell>
          <cell r="N15">
            <v>219553</v>
          </cell>
          <cell r="O15">
            <v>242122</v>
          </cell>
          <cell r="P15">
            <v>253377</v>
          </cell>
          <cell r="Q15">
            <v>272333</v>
          </cell>
          <cell r="R15">
            <v>275596</v>
          </cell>
          <cell r="S15">
            <v>321177</v>
          </cell>
          <cell r="T15">
            <v>366775</v>
          </cell>
          <cell r="U15">
            <v>365660</v>
          </cell>
          <cell r="V15">
            <v>426738</v>
          </cell>
          <cell r="W15">
            <v>459135</v>
          </cell>
          <cell r="X15">
            <v>496785</v>
          </cell>
          <cell r="Y15">
            <v>524479</v>
          </cell>
          <cell r="Z15">
            <v>584881</v>
          </cell>
          <cell r="AA15" t="str">
            <v>n/a</v>
          </cell>
          <cell r="AB15" t="str">
            <v>n/a</v>
          </cell>
          <cell r="AC15" t="str">
            <v>n/a</v>
          </cell>
          <cell r="AD15" t="str">
            <v>n/a</v>
          </cell>
        </row>
        <row r="16">
          <cell r="A16" t="str">
            <v>Annual % change in housing completions</v>
          </cell>
          <cell r="C16" t="e">
            <v>#VALUE!</v>
          </cell>
          <cell r="D16">
            <v>-0.12326388888888884</v>
          </cell>
          <cell r="E16">
            <v>-5.2475247524752522E-2</v>
          </cell>
          <cell r="F16">
            <v>1.9853709508881989E-2</v>
          </cell>
          <cell r="G16">
            <v>2.8688524590164022E-2</v>
          </cell>
          <cell r="H16">
            <v>0.19272908366533859</v>
          </cell>
          <cell r="I16">
            <v>-1.2108559498956173E-2</v>
          </cell>
          <cell r="J16">
            <v>0.18808114961961109</v>
          </cell>
          <cell r="K16">
            <v>-2.7748132337246489E-2</v>
          </cell>
          <cell r="L16">
            <v>-0.24727405781192824</v>
          </cell>
          <cell r="M16">
            <v>-1.5360684425432813E-3</v>
          </cell>
          <cell r="N16">
            <v>6.8883760783626347E-2</v>
          </cell>
          <cell r="O16">
            <v>0.10279522484320425</v>
          </cell>
          <cell r="P16">
            <v>4.6484829961754848E-2</v>
          </cell>
          <cell r="Q16">
            <v>7.4813420318339929E-2</v>
          </cell>
          <cell r="R16">
            <v>1.1981654812307063E-2</v>
          </cell>
          <cell r="S16">
            <v>0.1653906442764046</v>
          </cell>
          <cell r="T16">
            <v>0.14197156085273854</v>
          </cell>
          <cell r="U16">
            <v>-3.0400109058686953E-3</v>
          </cell>
          <cell r="V16">
            <v>0.16703495050046491</v>
          </cell>
          <cell r="W16">
            <v>7.5917776246783752E-2</v>
          </cell>
          <cell r="X16">
            <v>8.2002025548041368E-2</v>
          </cell>
          <cell r="Y16">
            <v>5.5746449671387088E-2</v>
          </cell>
          <cell r="Z16">
            <v>0.11516571683518317</v>
          </cell>
          <cell r="AA16" t="str">
            <v>n/a</v>
          </cell>
          <cell r="AB16" t="str">
            <v>n/a</v>
          </cell>
          <cell r="AC16" t="str">
            <v>n/a</v>
          </cell>
          <cell r="AD16" t="str">
            <v>n/a</v>
          </cell>
        </row>
        <row r="17">
          <cell r="A17" t="str">
            <v>Number of Building Permits issued</v>
          </cell>
          <cell r="B17" t="str">
            <v>000s</v>
          </cell>
          <cell r="C17">
            <v>248700</v>
          </cell>
          <cell r="D17">
            <v>218300</v>
          </cell>
          <cell r="E17">
            <v>233600</v>
          </cell>
          <cell r="F17">
            <v>232900</v>
          </cell>
          <cell r="G17">
            <v>346300</v>
          </cell>
          <cell r="H17">
            <v>382800</v>
          </cell>
          <cell r="I17">
            <v>387800</v>
          </cell>
          <cell r="J17">
            <v>275300</v>
          </cell>
          <cell r="K17">
            <v>248400</v>
          </cell>
          <cell r="L17">
            <v>221060</v>
          </cell>
          <cell r="M17">
            <v>216520</v>
          </cell>
          <cell r="N17">
            <v>268590</v>
          </cell>
          <cell r="O17">
            <v>309110</v>
          </cell>
          <cell r="P17">
            <v>282450</v>
          </cell>
          <cell r="Q17">
            <v>337730</v>
          </cell>
          <cell r="R17">
            <v>429820</v>
          </cell>
          <cell r="S17">
            <v>515493</v>
          </cell>
          <cell r="T17">
            <v>535668</v>
          </cell>
          <cell r="U17">
            <v>499605</v>
          </cell>
          <cell r="V17">
            <v>524182</v>
          </cell>
          <cell r="W17">
            <v>636332</v>
          </cell>
          <cell r="X17">
            <v>687051</v>
          </cell>
          <cell r="Y17">
            <v>729652</v>
          </cell>
          <cell r="Z17">
            <v>865561</v>
          </cell>
          <cell r="AA17" t="str">
            <v>n/a</v>
          </cell>
          <cell r="AB17" t="str">
            <v>n/a</v>
          </cell>
          <cell r="AC17" t="str">
            <v>n/a</v>
          </cell>
          <cell r="AD17" t="str">
            <v>n/a</v>
          </cell>
        </row>
        <row r="18">
          <cell r="A18" t="str">
            <v>Annual % change in building permits issued</v>
          </cell>
          <cell r="C18" t="e">
            <v>#VALUE!</v>
          </cell>
          <cell r="D18">
            <v>-0.12223562525130682</v>
          </cell>
          <cell r="E18">
            <v>7.0087036188731133E-2</v>
          </cell>
          <cell r="F18">
            <v>-2.9965753424657793E-3</v>
          </cell>
          <cell r="G18">
            <v>0.48690425075139543</v>
          </cell>
          <cell r="H18">
            <v>0.10539994224660698</v>
          </cell>
          <cell r="I18">
            <v>1.3061650992685525E-2</v>
          </cell>
          <cell r="J18">
            <v>-0.29009798865394532</v>
          </cell>
          <cell r="K18">
            <v>-9.7711587359244456E-2</v>
          </cell>
          <cell r="L18">
            <v>-0.1100644122383253</v>
          </cell>
          <cell r="M18">
            <v>-2.0537410657739952E-2</v>
          </cell>
          <cell r="N18">
            <v>0.24048586735636435</v>
          </cell>
          <cell r="O18">
            <v>0.15086190848505154</v>
          </cell>
          <cell r="P18">
            <v>-8.6247614117951565E-2</v>
          </cell>
          <cell r="Q18">
            <v>0.19571605593910424</v>
          </cell>
          <cell r="R18">
            <v>0.27267343736120564</v>
          </cell>
          <cell r="S18">
            <v>0.19932297240705421</v>
          </cell>
          <cell r="T18">
            <v>3.9137291873992508E-2</v>
          </cell>
          <cell r="U18">
            <v>-6.7323416743206632E-2</v>
          </cell>
          <cell r="V18">
            <v>4.919286236126541E-2</v>
          </cell>
          <cell r="W18">
            <v>0.21395240584377184</v>
          </cell>
          <cell r="X18">
            <v>7.9705248203767898E-2</v>
          </cell>
          <cell r="Y18">
            <v>6.2005586193746964E-2</v>
          </cell>
          <cell r="Z18">
            <v>0.1862655073925652</v>
          </cell>
          <cell r="AA18" t="str">
            <v>n/a</v>
          </cell>
          <cell r="AB18" t="str">
            <v>n/a</v>
          </cell>
          <cell r="AC18" t="str">
            <v>n/a</v>
          </cell>
          <cell r="AD18" t="str">
            <v>n/a</v>
          </cell>
        </row>
        <row r="20">
          <cell r="A20" t="str">
            <v>MARKET ACTIVITY AND PRICES</v>
          </cell>
        </row>
        <row r="21">
          <cell r="A21" t="str">
            <v>Total Number of Transactions</v>
          </cell>
          <cell r="B21" t="str">
            <v>000s</v>
          </cell>
          <cell r="C21" t="str">
            <v>n/a</v>
          </cell>
          <cell r="D21" t="str">
            <v>n/a</v>
          </cell>
          <cell r="E21" t="str">
            <v>n/a</v>
          </cell>
          <cell r="F21" t="str">
            <v>n/a</v>
          </cell>
          <cell r="G21" t="str">
            <v>n/a</v>
          </cell>
          <cell r="H21" t="str">
            <v>n/a</v>
          </cell>
          <cell r="I21" t="str">
            <v>n/a</v>
          </cell>
          <cell r="J21" t="str">
            <v>n/a</v>
          </cell>
          <cell r="K21" t="str">
            <v>n/a</v>
          </cell>
          <cell r="L21" t="str">
            <v>n/a</v>
          </cell>
          <cell r="M21" t="str">
            <v>n/a</v>
          </cell>
          <cell r="N21" t="str">
            <v>n/a</v>
          </cell>
          <cell r="O21" t="str">
            <v>n/a</v>
          </cell>
          <cell r="P21" t="str">
            <v>n/a</v>
          </cell>
          <cell r="Q21" t="str">
            <v>n/a</v>
          </cell>
          <cell r="R21" t="str">
            <v>n/a</v>
          </cell>
          <cell r="S21" t="str">
            <v>n/a</v>
          </cell>
          <cell r="T21" t="str">
            <v>n/a</v>
          </cell>
          <cell r="U21" t="str">
            <v>n/a</v>
          </cell>
          <cell r="V21" t="str">
            <v>n/a</v>
          </cell>
          <cell r="W21" t="str">
            <v>n/a</v>
          </cell>
          <cell r="X21">
            <v>848390</v>
          </cell>
          <cell r="Y21">
            <v>901574</v>
          </cell>
          <cell r="Z21">
            <v>955187</v>
          </cell>
          <cell r="AA21" t="str">
            <v>n/a</v>
          </cell>
          <cell r="AB21" t="str">
            <v>n/a</v>
          </cell>
          <cell r="AC21" t="str">
            <v>n/a</v>
          </cell>
          <cell r="AD21" t="str">
            <v>n/a</v>
          </cell>
        </row>
        <row r="22">
          <cell r="A22" t="str">
            <v>Annual % change in transactions</v>
          </cell>
          <cell r="C22" t="str">
            <v>n/a</v>
          </cell>
          <cell r="D22" t="str">
            <v>n/a</v>
          </cell>
          <cell r="E22" t="str">
            <v>n/a</v>
          </cell>
          <cell r="F22" t="str">
            <v>n/a</v>
          </cell>
          <cell r="G22" t="str">
            <v>n/a</v>
          </cell>
          <cell r="H22" t="str">
            <v>n/a</v>
          </cell>
          <cell r="I22" t="str">
            <v>n/a</v>
          </cell>
          <cell r="J22" t="str">
            <v>n/a</v>
          </cell>
          <cell r="K22" t="str">
            <v>n/a</v>
          </cell>
          <cell r="L22" t="str">
            <v>n/a</v>
          </cell>
          <cell r="M22" t="str">
            <v>n/a</v>
          </cell>
          <cell r="N22" t="str">
            <v>n/a</v>
          </cell>
          <cell r="O22" t="str">
            <v>n/a</v>
          </cell>
          <cell r="P22" t="str">
            <v>n/a</v>
          </cell>
          <cell r="Q22" t="str">
            <v>n/a</v>
          </cell>
          <cell r="R22" t="str">
            <v>n/a</v>
          </cell>
          <cell r="S22" t="str">
            <v>n/a</v>
          </cell>
          <cell r="T22" t="str">
            <v>n/a</v>
          </cell>
          <cell r="U22" t="str">
            <v>n/a</v>
          </cell>
          <cell r="V22" t="str">
            <v>n/a</v>
          </cell>
          <cell r="W22" t="str">
            <v>n/a</v>
          </cell>
          <cell r="X22" t="str">
            <v>n/a</v>
          </cell>
          <cell r="Y22">
            <v>6.2688150496823303E-2</v>
          </cell>
          <cell r="Z22">
            <v>5.9466000572332423E-2</v>
          </cell>
          <cell r="AA22" t="str">
            <v>n/a</v>
          </cell>
          <cell r="AB22" t="str">
            <v>n/a</v>
          </cell>
          <cell r="AC22" t="str">
            <v>n/a</v>
          </cell>
          <cell r="AD22" t="str">
            <v>n/a</v>
          </cell>
        </row>
        <row r="23">
          <cell r="A23" t="str">
            <v xml:space="preserve">Residential house prices (all dwellings, national) </v>
          </cell>
          <cell r="B23" t="str">
            <v>1990=100</v>
          </cell>
          <cell r="C23" t="str">
            <v>n/a</v>
          </cell>
          <cell r="D23" t="str">
            <v>n/a</v>
          </cell>
          <cell r="E23" t="str">
            <v>n/a</v>
          </cell>
          <cell r="F23" t="str">
            <v>n/a</v>
          </cell>
          <cell r="G23">
            <v>43.593616417661352</v>
          </cell>
          <cell r="H23">
            <v>54.535614138494346</v>
          </cell>
          <cell r="I23">
            <v>67.134169283198489</v>
          </cell>
          <cell r="J23" t="str">
            <v>n/a</v>
          </cell>
          <cell r="K23" t="str">
            <v>n/a</v>
          </cell>
          <cell r="L23" t="str">
            <v>n/a</v>
          </cell>
          <cell r="M23" t="str">
            <v>n/a</v>
          </cell>
          <cell r="N23" t="str">
            <v>n/a</v>
          </cell>
          <cell r="O23">
            <v>77.596637223437199</v>
          </cell>
          <cell r="P23">
            <v>78.650345082223311</v>
          </cell>
          <cell r="Q23">
            <v>80.848646652844465</v>
          </cell>
          <cell r="R23">
            <v>85.540628816495783</v>
          </cell>
          <cell r="S23">
            <v>92.095770967650353</v>
          </cell>
          <cell r="T23">
            <v>100</v>
          </cell>
          <cell r="U23">
            <v>109.8582748729018</v>
          </cell>
          <cell r="V23">
            <v>127.13794768383084</v>
          </cell>
          <cell r="W23">
            <v>149.53847027748586</v>
          </cell>
          <cell r="X23">
            <v>175.63123065125396</v>
          </cell>
          <cell r="Y23">
            <v>200.06248402397114</v>
          </cell>
          <cell r="Z23">
            <v>220.88386492090092</v>
          </cell>
          <cell r="AA23" t="str">
            <v>n/a</v>
          </cell>
          <cell r="AB23" t="str">
            <v>n/a</v>
          </cell>
          <cell r="AC23" t="str">
            <v>n/a</v>
          </cell>
          <cell r="AD23" t="str">
            <v>n/a</v>
          </cell>
        </row>
        <row r="24">
          <cell r="A24" t="str">
            <v>Annual % change in house prices</v>
          </cell>
          <cell r="C24" t="str">
            <v>n/a</v>
          </cell>
          <cell r="D24" t="str">
            <v>n/a</v>
          </cell>
          <cell r="E24" t="str">
            <v>n/a</v>
          </cell>
          <cell r="F24" t="str">
            <v>n/a</v>
          </cell>
          <cell r="G24" t="str">
            <v>n/a</v>
          </cell>
          <cell r="H24">
            <v>0.25099999999999989</v>
          </cell>
          <cell r="I24">
            <v>0.23101518784972042</v>
          </cell>
          <cell r="J24" t="str">
            <v>n/a</v>
          </cell>
          <cell r="K24" t="str">
            <v>n/a</v>
          </cell>
          <cell r="L24" t="str">
            <v>n/a</v>
          </cell>
          <cell r="M24" t="str">
            <v>n/a</v>
          </cell>
          <cell r="N24" t="str">
            <v>n/a</v>
          </cell>
          <cell r="O24" t="str">
            <v>n/a</v>
          </cell>
          <cell r="P24">
            <v>1.3579297975915949E-2</v>
          </cell>
          <cell r="Q24">
            <v>2.7950310559006208E-2</v>
          </cell>
          <cell r="R24">
            <v>5.8034145998735021E-2</v>
          </cell>
          <cell r="S24">
            <v>7.6631914469752704E-2</v>
          </cell>
          <cell r="T24">
            <v>8.5826188860790298E-2</v>
          </cell>
          <cell r="U24">
            <v>9.8582748729018066E-2</v>
          </cell>
          <cell r="V24">
            <v>0.15729058945191343</v>
          </cell>
          <cell r="W24">
            <v>0.17619068894647461</v>
          </cell>
          <cell r="X24">
            <v>0.17448861370154445</v>
          </cell>
          <cell r="Y24">
            <v>0.13910540444386932</v>
          </cell>
          <cell r="Z24">
            <v>0.10407438955139137</v>
          </cell>
          <cell r="AA24" t="str">
            <v>n/a</v>
          </cell>
          <cell r="AB24" t="str">
            <v>n/a</v>
          </cell>
          <cell r="AC24" t="str">
            <v>n/a</v>
          </cell>
          <cell r="AD24" t="str">
            <v>n/a</v>
          </cell>
        </row>
        <row r="25">
          <cell r="A25" t="str">
            <v>Residential house prices new dwellings (national)</v>
          </cell>
          <cell r="B25" t="str">
            <v>1990=100</v>
          </cell>
          <cell r="C25" t="str">
            <v>n/a</v>
          </cell>
          <cell r="D25" t="str">
            <v>n/a</v>
          </cell>
          <cell r="E25" t="str">
            <v>n/a</v>
          </cell>
          <cell r="F25" t="str">
            <v>n/a</v>
          </cell>
          <cell r="G25" t="str">
            <v>n/a</v>
          </cell>
          <cell r="H25" t="str">
            <v>n/a</v>
          </cell>
          <cell r="I25" t="str">
            <v>n/a</v>
          </cell>
          <cell r="J25" t="str">
            <v>n/a</v>
          </cell>
          <cell r="K25" t="str">
            <v>n/a</v>
          </cell>
          <cell r="L25" t="str">
            <v>n/a</v>
          </cell>
          <cell r="M25" t="str">
            <v>n/a</v>
          </cell>
          <cell r="N25" t="str">
            <v>n/a</v>
          </cell>
          <cell r="O25" t="str">
            <v>n/a</v>
          </cell>
          <cell r="P25" t="str">
            <v>n/a</v>
          </cell>
          <cell r="Q25" t="str">
            <v>n/a</v>
          </cell>
          <cell r="R25" t="str">
            <v>n/a</v>
          </cell>
          <cell r="S25" t="str">
            <v>n/a</v>
          </cell>
          <cell r="T25" t="str">
            <v>n/a</v>
          </cell>
          <cell r="U25" t="str">
            <v>n/a</v>
          </cell>
          <cell r="V25" t="str">
            <v>n/a</v>
          </cell>
          <cell r="W25" t="str">
            <v>n/a</v>
          </cell>
          <cell r="X25" t="str">
            <v>n/a</v>
          </cell>
          <cell r="Y25" t="str">
            <v>n/a</v>
          </cell>
          <cell r="Z25" t="str">
            <v>n/a</v>
          </cell>
          <cell r="AA25" t="str">
            <v>n/a</v>
          </cell>
          <cell r="AB25" t="str">
            <v>n/a</v>
          </cell>
          <cell r="AC25" t="str">
            <v>n/a</v>
          </cell>
          <cell r="AD25" t="str">
            <v>n/a</v>
          </cell>
        </row>
        <row r="26">
          <cell r="A26" t="str">
            <v>Annual % change in new house prices</v>
          </cell>
          <cell r="C26" t="str">
            <v>n/a</v>
          </cell>
          <cell r="D26" t="str">
            <v>n/a</v>
          </cell>
          <cell r="E26" t="str">
            <v>n/a</v>
          </cell>
          <cell r="F26" t="str">
            <v>n/a</v>
          </cell>
          <cell r="G26" t="str">
            <v>n/a</v>
          </cell>
          <cell r="H26" t="str">
            <v>n/a</v>
          </cell>
          <cell r="I26" t="str">
            <v>n/a</v>
          </cell>
          <cell r="J26" t="str">
            <v>n/a</v>
          </cell>
          <cell r="K26" t="str">
            <v>n/a</v>
          </cell>
          <cell r="L26" t="str">
            <v>n/a</v>
          </cell>
          <cell r="M26" t="str">
            <v>n/a</v>
          </cell>
          <cell r="N26" t="str">
            <v>n/a</v>
          </cell>
          <cell r="O26" t="str">
            <v>n/a</v>
          </cell>
          <cell r="P26" t="str">
            <v>n/a</v>
          </cell>
          <cell r="Q26" t="str">
            <v>n/a</v>
          </cell>
          <cell r="R26" t="str">
            <v>n/a</v>
          </cell>
          <cell r="S26" t="str">
            <v>n/a</v>
          </cell>
          <cell r="T26" t="str">
            <v>n/a</v>
          </cell>
          <cell r="U26" t="str">
            <v>n/a</v>
          </cell>
          <cell r="V26" t="str">
            <v>n/a</v>
          </cell>
          <cell r="W26" t="str">
            <v>n/a</v>
          </cell>
          <cell r="X26" t="str">
            <v>n/a</v>
          </cell>
          <cell r="Y26" t="str">
            <v>n/a</v>
          </cell>
          <cell r="Z26" t="str">
            <v>n/a</v>
          </cell>
          <cell r="AA26" t="str">
            <v>n/a</v>
          </cell>
          <cell r="AB26" t="str">
            <v>n/a</v>
          </cell>
          <cell r="AC26" t="str">
            <v>n/a</v>
          </cell>
          <cell r="AD26" t="str">
            <v>n/a</v>
          </cell>
        </row>
        <row r="27">
          <cell r="A27" t="str">
            <v>Building Price for new residential dwellings</v>
          </cell>
          <cell r="B27" t="str">
            <v>1990=100</v>
          </cell>
          <cell r="C27">
            <v>69</v>
          </cell>
          <cell r="D27">
            <v>75</v>
          </cell>
          <cell r="E27">
            <v>81</v>
          </cell>
          <cell r="F27">
            <v>83</v>
          </cell>
          <cell r="G27">
            <v>87</v>
          </cell>
          <cell r="H27">
            <v>89.5</v>
          </cell>
          <cell r="I27">
            <v>96</v>
          </cell>
          <cell r="J27">
            <v>101</v>
          </cell>
          <cell r="K27">
            <v>104.3</v>
          </cell>
          <cell r="L27">
            <v>108.6</v>
          </cell>
          <cell r="M27">
            <v>114</v>
          </cell>
          <cell r="N27">
            <v>118</v>
          </cell>
          <cell r="O27">
            <v>122</v>
          </cell>
          <cell r="P27">
            <v>126</v>
          </cell>
          <cell r="Q27">
            <v>129</v>
          </cell>
          <cell r="R27">
            <v>129</v>
          </cell>
          <cell r="S27">
            <v>134</v>
          </cell>
          <cell r="T27">
            <v>142</v>
          </cell>
          <cell r="U27">
            <v>142</v>
          </cell>
          <cell r="V27">
            <v>147</v>
          </cell>
          <cell r="W27">
            <v>149</v>
          </cell>
          <cell r="X27">
            <v>159.47</v>
          </cell>
          <cell r="Y27">
            <v>166.61</v>
          </cell>
          <cell r="Z27">
            <v>176.49</v>
          </cell>
          <cell r="AA27" t="str">
            <v>n/a</v>
          </cell>
          <cell r="AB27" t="str">
            <v>n/a</v>
          </cell>
          <cell r="AC27" t="str">
            <v>n/a</v>
          </cell>
          <cell r="AD27" t="str">
            <v>n/a</v>
          </cell>
        </row>
        <row r="28">
          <cell r="A28" t="str">
            <v>Annual % change in building prices</v>
          </cell>
          <cell r="C28" t="e">
            <v>#VALUE!</v>
          </cell>
          <cell r="D28">
            <v>8.6956521739130377E-2</v>
          </cell>
          <cell r="E28">
            <v>8.0000000000000071E-2</v>
          </cell>
          <cell r="F28">
            <v>2.4691358024691468E-2</v>
          </cell>
          <cell r="G28">
            <v>4.8192771084337283E-2</v>
          </cell>
          <cell r="H28">
            <v>2.8735632183908066E-2</v>
          </cell>
          <cell r="I28">
            <v>7.2625698324022325E-2</v>
          </cell>
          <cell r="J28">
            <v>5.2083333333333259E-2</v>
          </cell>
          <cell r="K28">
            <v>3.2673267326732702E-2</v>
          </cell>
          <cell r="L28">
            <v>4.122722914669219E-2</v>
          </cell>
          <cell r="M28">
            <v>4.9723756906077332E-2</v>
          </cell>
          <cell r="N28">
            <v>3.5087719298245723E-2</v>
          </cell>
          <cell r="O28">
            <v>3.3898305084745672E-2</v>
          </cell>
          <cell r="P28">
            <v>3.2786885245901676E-2</v>
          </cell>
          <cell r="Q28">
            <v>2.3809523809523725E-2</v>
          </cell>
          <cell r="R28">
            <v>0</v>
          </cell>
          <cell r="S28">
            <v>3.8759689922480689E-2</v>
          </cell>
          <cell r="T28">
            <v>5.9701492537313383E-2</v>
          </cell>
          <cell r="U28">
            <v>0</v>
          </cell>
          <cell r="V28">
            <v>3.5211267605633756E-2</v>
          </cell>
          <cell r="W28">
            <v>1.3605442176870763E-2</v>
          </cell>
          <cell r="X28">
            <v>7.0268456375838895E-2</v>
          </cell>
          <cell r="Y28">
            <v>4.4773311594657361E-2</v>
          </cell>
          <cell r="Z28">
            <v>5.9300162055098804E-2</v>
          </cell>
          <cell r="AA28" t="str">
            <v>n/a</v>
          </cell>
          <cell r="AB28" t="str">
            <v>n/a</v>
          </cell>
          <cell r="AC28" t="str">
            <v>n/a</v>
          </cell>
          <cell r="AD28" t="str">
            <v>n/a</v>
          </cell>
        </row>
        <row r="30">
          <cell r="A30" t="str">
            <v>LENDING</v>
          </cell>
        </row>
        <row r="31">
          <cell r="A31" t="str">
            <v>EXCHANGE RATE</v>
          </cell>
          <cell r="C31">
            <v>1</v>
          </cell>
          <cell r="D31">
            <v>1</v>
          </cell>
          <cell r="E31">
            <v>1</v>
          </cell>
          <cell r="F31">
            <v>1</v>
          </cell>
          <cell r="G31">
            <v>1</v>
          </cell>
          <cell r="H31">
            <v>1</v>
          </cell>
          <cell r="I31">
            <v>1</v>
          </cell>
          <cell r="J31">
            <v>1</v>
          </cell>
          <cell r="K31">
            <v>1</v>
          </cell>
          <cell r="L31">
            <v>1</v>
          </cell>
          <cell r="M31">
            <v>1</v>
          </cell>
          <cell r="N31">
            <v>1</v>
          </cell>
          <cell r="O31">
            <v>1</v>
          </cell>
          <cell r="P31">
            <v>1</v>
          </cell>
          <cell r="Q31">
            <v>1</v>
          </cell>
          <cell r="R31">
            <v>1</v>
          </cell>
          <cell r="S31">
            <v>1</v>
          </cell>
          <cell r="T31">
            <v>1</v>
          </cell>
          <cell r="U31">
            <v>1</v>
          </cell>
          <cell r="V31">
            <v>1</v>
          </cell>
          <cell r="W31">
            <v>1</v>
          </cell>
          <cell r="X31">
            <v>1</v>
          </cell>
          <cell r="Y31">
            <v>1</v>
          </cell>
          <cell r="Z31">
            <v>1</v>
          </cell>
          <cell r="AA31">
            <v>1</v>
          </cell>
          <cell r="AB31">
            <v>1</v>
          </cell>
          <cell r="AC31">
            <v>1</v>
          </cell>
          <cell r="AD31">
            <v>1</v>
          </cell>
        </row>
        <row r="32">
          <cell r="A32" t="str">
            <v>Values</v>
          </cell>
        </row>
        <row r="33">
          <cell r="A33" t="str">
            <v>If emf members only - approx market share</v>
          </cell>
          <cell r="C33">
            <v>0</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row>
        <row r="34">
          <cell r="A34" t="str">
            <v>Total national outstanding residential loans</v>
          </cell>
          <cell r="B34" t="str">
            <v>€ millions</v>
          </cell>
          <cell r="C34">
            <v>14415.686274509804</v>
          </cell>
          <cell r="D34">
            <v>17002.449237576046</v>
          </cell>
          <cell r="E34">
            <v>19145.312379035378</v>
          </cell>
          <cell r="F34">
            <v>21468.063436636112</v>
          </cell>
          <cell r="G34">
            <v>22129</v>
          </cell>
          <cell r="H34">
            <v>28710</v>
          </cell>
          <cell r="I34">
            <v>36271</v>
          </cell>
          <cell r="J34">
            <v>44469</v>
          </cell>
          <cell r="K34">
            <v>50810</v>
          </cell>
          <cell r="L34">
            <v>56802</v>
          </cell>
          <cell r="M34">
            <v>55353</v>
          </cell>
          <cell r="N34">
            <v>67109</v>
          </cell>
          <cell r="O34">
            <v>74201</v>
          </cell>
          <cell r="P34">
            <v>86173</v>
          </cell>
          <cell r="Q34">
            <v>104294</v>
          </cell>
          <cell r="R34">
            <v>128328</v>
          </cell>
          <cell r="S34">
            <v>154556</v>
          </cell>
          <cell r="T34">
            <v>188165</v>
          </cell>
          <cell r="U34">
            <v>220913</v>
          </cell>
          <cell r="V34">
            <v>261921</v>
          </cell>
          <cell r="W34">
            <v>312916</v>
          </cell>
          <cell r="X34">
            <v>384630.78</v>
          </cell>
          <cell r="Y34">
            <v>475570.90899999999</v>
          </cell>
          <cell r="Z34">
            <v>571746</v>
          </cell>
          <cell r="AA34" t="str">
            <v>n/a</v>
          </cell>
          <cell r="AB34" t="str">
            <v>n/a</v>
          </cell>
          <cell r="AC34" t="str">
            <v>n/a</v>
          </cell>
          <cell r="AD34" t="str">
            <v>n/a</v>
          </cell>
        </row>
        <row r="35">
          <cell r="A35" t="str">
            <v>Annual % change</v>
          </cell>
          <cell r="C35" t="e">
            <v>#VALUE!</v>
          </cell>
          <cell r="D35">
            <v>0.17944084754676037</v>
          </cell>
          <cell r="E35">
            <v>0.12603261515544051</v>
          </cell>
          <cell r="F35">
            <v>0.12132218120108651</v>
          </cell>
          <cell r="G35">
            <v>3.0786967129786458E-2</v>
          </cell>
          <cell r="H35">
            <v>0.29739256179673723</v>
          </cell>
          <cell r="I35">
            <v>0.26335771508185291</v>
          </cell>
          <cell r="J35">
            <v>0.22602078795732128</v>
          </cell>
          <cell r="K35">
            <v>0.14259371697137335</v>
          </cell>
          <cell r="L35">
            <v>0.11792954142885259</v>
          </cell>
          <cell r="M35">
            <v>-2.5509665152635419E-2</v>
          </cell>
          <cell r="N35">
            <v>0.2123823460336387</v>
          </cell>
          <cell r="O35">
            <v>0.10567882102251569</v>
          </cell>
          <cell r="P35">
            <v>0.16134553442675981</v>
          </cell>
          <cell r="Q35">
            <v>0.21028628456709186</v>
          </cell>
          <cell r="R35">
            <v>0.23044470439334952</v>
          </cell>
          <cell r="S35">
            <v>0.20438251979303046</v>
          </cell>
          <cell r="T35">
            <v>0.21745516188307157</v>
          </cell>
          <cell r="U35">
            <v>0.17403874259293706</v>
          </cell>
          <cell r="V35">
            <v>0.18562963700642343</v>
          </cell>
          <cell r="W35">
            <v>0.19469611065932102</v>
          </cell>
          <cell r="X35">
            <v>0.2291822086438533</v>
          </cell>
          <cell r="Y35">
            <v>0.23643487138496799</v>
          </cell>
          <cell r="Z35">
            <v>0.20223081180939095</v>
          </cell>
          <cell r="AA35" t="str">
            <v>n/a</v>
          </cell>
          <cell r="AB35" t="str">
            <v>n/a</v>
          </cell>
          <cell r="AC35" t="str">
            <v>n/a</v>
          </cell>
          <cell r="AD35" t="str">
            <v>n/a</v>
          </cell>
        </row>
        <row r="36">
          <cell r="A36" t="str">
            <v>Total national outstanding residential and commercial loans</v>
          </cell>
          <cell r="B36" t="str">
            <v>€ millions</v>
          </cell>
          <cell r="C36">
            <v>21027.450980392157</v>
          </cell>
          <cell r="D36">
            <v>24231.650470095603</v>
          </cell>
          <cell r="E36">
            <v>26739.955097932954</v>
          </cell>
          <cell r="F36">
            <v>29310.344827586207</v>
          </cell>
          <cell r="G36">
            <v>29510</v>
          </cell>
          <cell r="H36">
            <v>37635</v>
          </cell>
          <cell r="I36">
            <v>47546</v>
          </cell>
          <cell r="J36">
            <v>58641</v>
          </cell>
          <cell r="K36">
            <v>67434</v>
          </cell>
          <cell r="L36">
            <v>75481</v>
          </cell>
          <cell r="M36">
            <v>86053</v>
          </cell>
          <cell r="N36">
            <v>99023</v>
          </cell>
          <cell r="O36">
            <v>110298</v>
          </cell>
          <cell r="P36">
            <v>124818</v>
          </cell>
          <cell r="Q36">
            <v>148456</v>
          </cell>
          <cell r="R36">
            <v>179624</v>
          </cell>
          <cell r="S36">
            <v>219039</v>
          </cell>
          <cell r="T36">
            <v>262029</v>
          </cell>
          <cell r="U36">
            <v>312113</v>
          </cell>
          <cell r="V36">
            <v>377013</v>
          </cell>
          <cell r="W36">
            <v>467868</v>
          </cell>
          <cell r="X36">
            <v>582431.61300000001</v>
          </cell>
          <cell r="Y36">
            <v>739294.91200000001</v>
          </cell>
          <cell r="Z36">
            <v>911423</v>
          </cell>
          <cell r="AA36" t="str">
            <v>n/a</v>
          </cell>
          <cell r="AB36" t="str">
            <v>n/a</v>
          </cell>
          <cell r="AC36" t="str">
            <v>n/a</v>
          </cell>
          <cell r="AD36" t="str">
            <v>n/a</v>
          </cell>
        </row>
        <row r="37">
          <cell r="A37" t="str">
            <v>Annual % change</v>
          </cell>
          <cell r="C37" t="e">
            <v>#VALUE!</v>
          </cell>
          <cell r="D37">
            <v>0.15238173626900009</v>
          </cell>
          <cell r="E37">
            <v>0.10351356920292587</v>
          </cell>
          <cell r="F37">
            <v>9.6125431783239845E-2</v>
          </cell>
          <cell r="G37">
            <v>6.811764705882295E-3</v>
          </cell>
          <cell r="H37">
            <v>0.27533039647577096</v>
          </cell>
          <cell r="I37">
            <v>0.26334529028829556</v>
          </cell>
          <cell r="J37">
            <v>0.23335296344592615</v>
          </cell>
          <cell r="K37">
            <v>0.149946283317133</v>
          </cell>
          <cell r="L37">
            <v>0.11933149449832436</v>
          </cell>
          <cell r="M37">
            <v>0.14006173739086658</v>
          </cell>
          <cell r="N37">
            <v>0.15072106724925338</v>
          </cell>
          <cell r="O37">
            <v>0.11386243599971713</v>
          </cell>
          <cell r="P37">
            <v>0.13164336615351147</v>
          </cell>
          <cell r="Q37">
            <v>0.18937973689692189</v>
          </cell>
          <cell r="R37">
            <v>0.20994772861992783</v>
          </cell>
          <cell r="S37">
            <v>0.21943058834008822</v>
          </cell>
          <cell r="T37">
            <v>0.19626641830906832</v>
          </cell>
          <cell r="U37">
            <v>0.1911391487201799</v>
          </cell>
          <cell r="V37">
            <v>0.20793750981215142</v>
          </cell>
          <cell r="W37">
            <v>0.24098638508486436</v>
          </cell>
          <cell r="X37">
            <v>0.24486310882556617</v>
          </cell>
          <cell r="Y37">
            <v>0.26932483659673867</v>
          </cell>
          <cell r="Z37">
            <v>0.23282736727396824</v>
          </cell>
          <cell r="AA37" t="str">
            <v>n/a</v>
          </cell>
          <cell r="AB37" t="str">
            <v>n/a</v>
          </cell>
          <cell r="AC37" t="str">
            <v>n/a</v>
          </cell>
          <cell r="AD37" t="str">
            <v>n/a</v>
          </cell>
        </row>
        <row r="38">
          <cell r="A38" t="str">
            <v>Total national gross residential lending</v>
          </cell>
          <cell r="B38" t="str">
            <v>€ millions</v>
          </cell>
          <cell r="C38">
            <v>4917.6470588235297</v>
          </cell>
          <cell r="D38">
            <v>5404.1242000474049</v>
          </cell>
          <cell r="E38">
            <v>5961.1364868003402</v>
          </cell>
          <cell r="F38">
            <v>6409.1372035501236</v>
          </cell>
          <cell r="G38">
            <v>7344</v>
          </cell>
          <cell r="H38">
            <v>10343</v>
          </cell>
          <cell r="I38">
            <v>12315</v>
          </cell>
          <cell r="J38">
            <v>14064</v>
          </cell>
          <cell r="K38">
            <v>13084</v>
          </cell>
          <cell r="L38">
            <v>13541</v>
          </cell>
          <cell r="M38">
            <v>17562</v>
          </cell>
          <cell r="N38">
            <v>18673</v>
          </cell>
          <cell r="O38">
            <v>15476</v>
          </cell>
          <cell r="P38">
            <v>21246</v>
          </cell>
          <cell r="Q38">
            <v>29317</v>
          </cell>
          <cell r="R38">
            <v>35910</v>
          </cell>
          <cell r="S38">
            <v>40959</v>
          </cell>
          <cell r="T38">
            <v>47420</v>
          </cell>
          <cell r="U38">
            <v>55265</v>
          </cell>
          <cell r="V38">
            <v>70527</v>
          </cell>
          <cell r="W38">
            <v>91387</v>
          </cell>
          <cell r="X38">
            <v>109027.91</v>
          </cell>
          <cell r="Y38">
            <v>139319.391</v>
          </cell>
          <cell r="Z38">
            <v>156675.97899999999</v>
          </cell>
          <cell r="AA38" t="str">
            <v>n/a</v>
          </cell>
          <cell r="AB38" t="str">
            <v>n/a</v>
          </cell>
          <cell r="AC38" t="str">
            <v>n/a</v>
          </cell>
          <cell r="AD38" t="str">
            <v>n/a</v>
          </cell>
        </row>
        <row r="39">
          <cell r="A39" t="str">
            <v>Annual % change in gross residential lending</v>
          </cell>
          <cell r="C39" t="e">
            <v>#VALUE!</v>
          </cell>
          <cell r="D39">
            <v>9.8924777521601337E-2</v>
          </cell>
          <cell r="E39">
            <v>0.10307170341274707</v>
          </cell>
          <cell r="F39">
            <v>7.5153574782557797E-2</v>
          </cell>
          <cell r="G39">
            <v>0.14586406356413173</v>
          </cell>
          <cell r="H39">
            <v>0.4083605664488017</v>
          </cell>
          <cell r="I39">
            <v>0.19066034999516579</v>
          </cell>
          <cell r="J39">
            <v>0.14202192448233864</v>
          </cell>
          <cell r="K39">
            <v>-6.9681456200227476E-2</v>
          </cell>
          <cell r="L39">
            <v>3.4928156527056053E-2</v>
          </cell>
          <cell r="M39">
            <v>0.29695000369248947</v>
          </cell>
          <cell r="N39">
            <v>6.3261587518505857E-2</v>
          </cell>
          <cell r="O39">
            <v>-0.17120976811438982</v>
          </cell>
          <cell r="P39">
            <v>0.37283535797363654</v>
          </cell>
          <cell r="Q39">
            <v>0.3798832721453449</v>
          </cell>
          <cell r="R39">
            <v>0.22488658457550237</v>
          </cell>
          <cell r="S39">
            <v>0.14060150375939839</v>
          </cell>
          <cell r="T39">
            <v>0.15774310896262111</v>
          </cell>
          <cell r="U39">
            <v>0.16543652467313374</v>
          </cell>
          <cell r="V39">
            <v>0.27616031846557498</v>
          </cell>
          <cell r="W39">
            <v>0.29577324996100773</v>
          </cell>
          <cell r="X39">
            <v>0.19303522382833438</v>
          </cell>
          <cell r="Y39">
            <v>0.27783235503643056</v>
          </cell>
          <cell r="Z39">
            <v>0.12458127957220255</v>
          </cell>
          <cell r="AA39" t="str">
            <v>n/a</v>
          </cell>
          <cell r="AB39" t="str">
            <v>n/a</v>
          </cell>
          <cell r="AC39" t="str">
            <v>n/a</v>
          </cell>
          <cell r="AD39" t="str">
            <v>n/a</v>
          </cell>
        </row>
        <row r="40">
          <cell r="A40" t="str">
            <v>Gross residential and commercial lending</v>
          </cell>
          <cell r="B40" t="str">
            <v>€ millions</v>
          </cell>
          <cell r="C40">
            <v>6462.7450980392159</v>
          </cell>
          <cell r="D40">
            <v>5933.4755471280723</v>
          </cell>
          <cell r="E40">
            <v>6564.9918711775181</v>
          </cell>
          <cell r="F40">
            <v>7958.6788884038997</v>
          </cell>
          <cell r="G40">
            <v>8925</v>
          </cell>
          <cell r="H40">
            <v>12549</v>
          </cell>
          <cell r="I40">
            <v>15566</v>
          </cell>
          <cell r="J40">
            <v>18241</v>
          </cell>
          <cell r="K40">
            <v>17640</v>
          </cell>
          <cell r="L40">
            <v>18241</v>
          </cell>
          <cell r="M40">
            <v>24095</v>
          </cell>
          <cell r="N40">
            <v>28644</v>
          </cell>
          <cell r="O40">
            <v>26613</v>
          </cell>
          <cell r="P40">
            <v>33837</v>
          </cell>
          <cell r="Q40">
            <v>45869</v>
          </cell>
          <cell r="R40">
            <v>59350</v>
          </cell>
          <cell r="S40">
            <v>69417</v>
          </cell>
          <cell r="T40">
            <v>75277</v>
          </cell>
          <cell r="U40">
            <v>89737</v>
          </cell>
          <cell r="V40">
            <v>115370</v>
          </cell>
          <cell r="W40">
            <v>154798</v>
          </cell>
          <cell r="X40">
            <v>195293.90400000001</v>
          </cell>
          <cell r="Y40">
            <v>250034.372</v>
          </cell>
          <cell r="Z40">
            <v>284640.54700000002</v>
          </cell>
          <cell r="AA40" t="str">
            <v>n/a</v>
          </cell>
          <cell r="AB40" t="str">
            <v>n/a</v>
          </cell>
          <cell r="AC40" t="str">
            <v>n/a</v>
          </cell>
          <cell r="AD40" t="str">
            <v>n/a</v>
          </cell>
        </row>
        <row r="41">
          <cell r="A41" t="str">
            <v xml:space="preserve">Annual % change in gross residential and commercial </v>
          </cell>
          <cell r="C41" t="e">
            <v>#VALUE!</v>
          </cell>
          <cell r="D41">
            <v>-8.1895470559673278E-2</v>
          </cell>
          <cell r="E41">
            <v>0.10643278446729476</v>
          </cell>
          <cell r="F41">
            <v>0.21229074530086289</v>
          </cell>
          <cell r="G41">
            <v>0.12141727605118824</v>
          </cell>
          <cell r="H41">
            <v>0.40605042016806725</v>
          </cell>
          <cell r="I41">
            <v>0.24041756315244234</v>
          </cell>
          <cell r="J41">
            <v>0.17184890145188225</v>
          </cell>
          <cell r="K41">
            <v>-3.294775505728853E-2</v>
          </cell>
          <cell r="L41">
            <v>3.4070294784580568E-2</v>
          </cell>
          <cell r="M41">
            <v>0.32092538786250757</v>
          </cell>
          <cell r="N41">
            <v>0.18879435567545144</v>
          </cell>
          <cell r="O41">
            <v>-7.0904901550062793E-2</v>
          </cell>
          <cell r="P41">
            <v>0.27144628564987028</v>
          </cell>
          <cell r="Q41">
            <v>0.35558707923279242</v>
          </cell>
          <cell r="R41">
            <v>0.29390219974274556</v>
          </cell>
          <cell r="S41">
            <v>0.16962089300758221</v>
          </cell>
          <cell r="T41">
            <v>8.4417361741360164E-2</v>
          </cell>
          <cell r="U41">
            <v>0.19209054558497285</v>
          </cell>
          <cell r="V41">
            <v>0.285645831708214</v>
          </cell>
          <cell r="W41">
            <v>0.34175262199878653</v>
          </cell>
          <cell r="X41">
            <v>0.26160482693574849</v>
          </cell>
          <cell r="Y41">
            <v>0.28029788374756426</v>
          </cell>
          <cell r="Z41">
            <v>0.13840567088112188</v>
          </cell>
          <cell r="AA41" t="str">
            <v>n/a</v>
          </cell>
          <cell r="AB41" t="str">
            <v>n/a</v>
          </cell>
          <cell r="AC41" t="str">
            <v>n/a</v>
          </cell>
          <cell r="AD41" t="str">
            <v>n/a</v>
          </cell>
        </row>
        <row r="42">
          <cell r="A42" t="str">
            <v>Total national net residential lending</v>
          </cell>
          <cell r="B42" t="str">
            <v>€ millions</v>
          </cell>
          <cell r="C42">
            <v>3239.2156862745096</v>
          </cell>
          <cell r="D42">
            <v>2251.718416686419</v>
          </cell>
          <cell r="E42">
            <v>2485.097158782999</v>
          </cell>
          <cell r="F42">
            <v>3477.3752364324168</v>
          </cell>
          <cell r="G42">
            <v>4393</v>
          </cell>
          <cell r="H42">
            <v>6581</v>
          </cell>
          <cell r="I42">
            <v>7561</v>
          </cell>
          <cell r="J42">
            <v>8204</v>
          </cell>
          <cell r="K42">
            <v>6341</v>
          </cell>
          <cell r="L42">
            <v>5992</v>
          </cell>
          <cell r="M42">
            <v>7338</v>
          </cell>
          <cell r="N42">
            <v>11756</v>
          </cell>
          <cell r="O42">
            <v>7092</v>
          </cell>
          <cell r="P42">
            <v>11972</v>
          </cell>
          <cell r="Q42">
            <v>18115</v>
          </cell>
          <cell r="R42">
            <v>24034</v>
          </cell>
          <cell r="S42">
            <v>26228</v>
          </cell>
          <cell r="T42">
            <v>33608</v>
          </cell>
          <cell r="U42">
            <v>43048</v>
          </cell>
          <cell r="V42">
            <v>41008</v>
          </cell>
          <cell r="W42">
            <v>50995</v>
          </cell>
          <cell r="X42">
            <v>71714.543999999994</v>
          </cell>
          <cell r="Y42">
            <v>90940.129000000001</v>
          </cell>
          <cell r="Z42">
            <v>96175.091000000015</v>
          </cell>
          <cell r="AA42" t="str">
            <v>n/a</v>
          </cell>
          <cell r="AB42" t="str">
            <v>n/a</v>
          </cell>
          <cell r="AC42" t="str">
            <v>n/a</v>
          </cell>
          <cell r="AD42" t="str">
            <v>n/a</v>
          </cell>
        </row>
        <row r="43">
          <cell r="A43" t="str">
            <v>Annual % change in net residential lending</v>
          </cell>
          <cell r="C43" t="e">
            <v>#VALUE!</v>
          </cell>
          <cell r="D43">
            <v>-0.30485690526024589</v>
          </cell>
          <cell r="E43">
            <v>0.10364472767426003</v>
          </cell>
          <cell r="F43">
            <v>0.39929146196253984</v>
          </cell>
          <cell r="G43">
            <v>0.26330916317991626</v>
          </cell>
          <cell r="H43">
            <v>0.49806510357386746</v>
          </cell>
          <cell r="I43">
            <v>0.14891353897583959</v>
          </cell>
          <cell r="J43">
            <v>8.5041661155931703E-2</v>
          </cell>
          <cell r="K43">
            <v>-0.22708434909800101</v>
          </cell>
          <cell r="L43">
            <v>-5.5038637438889815E-2</v>
          </cell>
          <cell r="M43">
            <v>0.22463284379172221</v>
          </cell>
          <cell r="N43">
            <v>0.60207140910329793</v>
          </cell>
          <cell r="O43">
            <v>-0.39673358285131</v>
          </cell>
          <cell r="P43">
            <v>0.68809926677946986</v>
          </cell>
          <cell r="Q43">
            <v>0.51311393250918802</v>
          </cell>
          <cell r="R43">
            <v>0.32674579078112065</v>
          </cell>
          <cell r="S43">
            <v>9.1287342930848059E-2</v>
          </cell>
          <cell r="T43">
            <v>0.28137867927405824</v>
          </cell>
          <cell r="U43">
            <v>0.28088550345155916</v>
          </cell>
          <cell r="V43">
            <v>-4.7388961159635756E-2</v>
          </cell>
          <cell r="W43">
            <v>0.24353784627389774</v>
          </cell>
          <cell r="X43">
            <v>0.40630540249044023</v>
          </cell>
          <cell r="Y43">
            <v>0.26808488108074724</v>
          </cell>
          <cell r="Z43">
            <v>5.7564928239765445E-2</v>
          </cell>
          <cell r="AA43" t="str">
            <v>n/a</v>
          </cell>
          <cell r="AB43" t="str">
            <v>n/a</v>
          </cell>
          <cell r="AC43" t="str">
            <v>n/a</v>
          </cell>
          <cell r="AD43" t="str">
            <v>n/a</v>
          </cell>
        </row>
        <row r="44">
          <cell r="A44" t="str">
            <v>Total national net residential and commercial lending</v>
          </cell>
          <cell r="B44" t="str">
            <v>€ millions</v>
          </cell>
          <cell r="C44">
            <v>3898.0392156862745</v>
          </cell>
          <cell r="D44">
            <v>2709.9628663980407</v>
          </cell>
          <cell r="E44">
            <v>2996.0517147944565</v>
          </cell>
          <cell r="F44">
            <v>4183.0350647461082</v>
          </cell>
          <cell r="G44">
            <v>5295</v>
          </cell>
          <cell r="H44">
            <v>8126</v>
          </cell>
          <cell r="I44">
            <v>9911</v>
          </cell>
          <cell r="J44">
            <v>11095</v>
          </cell>
          <cell r="K44">
            <v>8793</v>
          </cell>
          <cell r="L44">
            <v>8048</v>
          </cell>
          <cell r="M44">
            <v>10572</v>
          </cell>
          <cell r="N44">
            <v>12970</v>
          </cell>
          <cell r="O44">
            <v>11275</v>
          </cell>
          <cell r="P44">
            <v>14520</v>
          </cell>
          <cell r="Q44">
            <v>23638</v>
          </cell>
          <cell r="R44">
            <v>31168</v>
          </cell>
          <cell r="S44">
            <v>39318</v>
          </cell>
          <cell r="T44">
            <v>42990</v>
          </cell>
          <cell r="U44">
            <v>50194</v>
          </cell>
          <cell r="V44">
            <v>64890</v>
          </cell>
          <cell r="W44">
            <v>90855.361000000004</v>
          </cell>
          <cell r="X44">
            <v>114563.22</v>
          </cell>
          <cell r="Y44">
            <v>156863.299</v>
          </cell>
          <cell r="Z44">
            <v>172089.93299999999</v>
          </cell>
          <cell r="AA44" t="str">
            <v>n/a</v>
          </cell>
          <cell r="AB44" t="str">
            <v>n/a</v>
          </cell>
          <cell r="AC44" t="str">
            <v>n/a</v>
          </cell>
          <cell r="AD44" t="str">
            <v>n/a</v>
          </cell>
        </row>
        <row r="45">
          <cell r="A45" t="str">
            <v>Annual % changein net residential and commercial lending</v>
          </cell>
          <cell r="C45" t="e">
            <v>#VALUE!</v>
          </cell>
          <cell r="D45">
            <v>-0.30478819825804793</v>
          </cell>
          <cell r="E45">
            <v>0.10556928729310311</v>
          </cell>
          <cell r="F45">
            <v>0.39618253052520647</v>
          </cell>
          <cell r="G45">
            <v>0.26582730434782609</v>
          </cell>
          <cell r="H45">
            <v>0.53465533522190745</v>
          </cell>
          <cell r="I45">
            <v>0.2196652719665273</v>
          </cell>
          <cell r="J45">
            <v>0.1194632226818686</v>
          </cell>
          <cell r="K45">
            <v>-0.20748084722848126</v>
          </cell>
          <cell r="L45">
            <v>-8.4726486978278226E-2</v>
          </cell>
          <cell r="M45">
            <v>0.31361829025844923</v>
          </cell>
          <cell r="N45">
            <v>0.22682557699583805</v>
          </cell>
          <cell r="O45">
            <v>-0.13068619892058597</v>
          </cell>
          <cell r="P45">
            <v>0.28780487804878052</v>
          </cell>
          <cell r="Q45">
            <v>0.62796143250688696</v>
          </cell>
          <cell r="R45">
            <v>0.31855486927828069</v>
          </cell>
          <cell r="S45">
            <v>0.26148613963039025</v>
          </cell>
          <cell r="T45">
            <v>9.3392339386540568E-2</v>
          </cell>
          <cell r="U45">
            <v>0.16757385438474071</v>
          </cell>
          <cell r="V45">
            <v>0.29278399808742073</v>
          </cell>
          <cell r="W45">
            <v>0.40014425951610422</v>
          </cell>
          <cell r="X45">
            <v>0.26094067250472985</v>
          </cell>
          <cell r="Y45">
            <v>0.36922913828713955</v>
          </cell>
          <cell r="Z45">
            <v>9.7069448985641849E-2</v>
          </cell>
          <cell r="AA45" t="str">
            <v>n/a</v>
          </cell>
          <cell r="AB45" t="str">
            <v>n/a</v>
          </cell>
          <cell r="AC45" t="str">
            <v>n/a</v>
          </cell>
          <cell r="AD45" t="str">
            <v>n/a</v>
          </cell>
        </row>
        <row r="47">
          <cell r="A47" t="str">
            <v>Volumes</v>
          </cell>
        </row>
        <row r="48">
          <cell r="A48" t="str">
            <v xml:space="preserve">Total number of new loans </v>
          </cell>
          <cell r="B48" t="str">
            <v>000s</v>
          </cell>
          <cell r="C48" t="str">
            <v>n/a</v>
          </cell>
          <cell r="D48" t="str">
            <v>n/a</v>
          </cell>
          <cell r="E48" t="str">
            <v>n/a</v>
          </cell>
          <cell r="F48" t="str">
            <v>n/a</v>
          </cell>
          <cell r="G48" t="str">
            <v>n/a</v>
          </cell>
          <cell r="H48" t="str">
            <v>n/a</v>
          </cell>
          <cell r="I48" t="str">
            <v>n/a</v>
          </cell>
          <cell r="J48" t="str">
            <v>n/a</v>
          </cell>
          <cell r="K48" t="str">
            <v>n/a</v>
          </cell>
          <cell r="L48" t="str">
            <v>n/a</v>
          </cell>
          <cell r="M48" t="str">
            <v>n/a</v>
          </cell>
          <cell r="N48" t="str">
            <v>n/a</v>
          </cell>
          <cell r="O48" t="str">
            <v>n/a</v>
          </cell>
          <cell r="P48" t="str">
            <v>n/a</v>
          </cell>
          <cell r="Q48" t="str">
            <v>n/a</v>
          </cell>
          <cell r="R48" t="str">
            <v>n/a</v>
          </cell>
          <cell r="S48" t="str">
            <v>n/a</v>
          </cell>
          <cell r="T48" t="str">
            <v>n/a</v>
          </cell>
          <cell r="U48">
            <v>939080</v>
          </cell>
          <cell r="V48">
            <v>1076600</v>
          </cell>
          <cell r="W48">
            <v>1266210</v>
          </cell>
          <cell r="X48">
            <v>1505430</v>
          </cell>
          <cell r="Y48">
            <v>1669750</v>
          </cell>
          <cell r="Z48">
            <v>1596310</v>
          </cell>
          <cell r="AA48" t="str">
            <v>n/a</v>
          </cell>
          <cell r="AB48" t="str">
            <v>n/a</v>
          </cell>
          <cell r="AC48" t="str">
            <v>n/a</v>
          </cell>
          <cell r="AD48" t="str">
            <v>n/a</v>
          </cell>
        </row>
        <row r="49">
          <cell r="A49" t="str">
            <v>Residential</v>
          </cell>
          <cell r="B49" t="str">
            <v>%</v>
          </cell>
          <cell r="C49" t="str">
            <v>n/a</v>
          </cell>
          <cell r="D49" t="str">
            <v>n/a</v>
          </cell>
          <cell r="E49" t="str">
            <v>n/a</v>
          </cell>
          <cell r="F49" t="str">
            <v>n/a</v>
          </cell>
          <cell r="G49" t="str">
            <v>n/a</v>
          </cell>
          <cell r="H49" t="str">
            <v>n/a</v>
          </cell>
          <cell r="I49" t="str">
            <v>n/a</v>
          </cell>
          <cell r="J49" t="str">
            <v>n/a</v>
          </cell>
          <cell r="K49" t="str">
            <v>n/a</v>
          </cell>
          <cell r="L49" t="str">
            <v>n/a</v>
          </cell>
          <cell r="M49" t="str">
            <v>n/a</v>
          </cell>
          <cell r="N49" t="str">
            <v>n/a</v>
          </cell>
          <cell r="O49" t="str">
            <v>n/a</v>
          </cell>
          <cell r="P49" t="str">
            <v>n/a</v>
          </cell>
          <cell r="Q49" t="str">
            <v>n/a</v>
          </cell>
          <cell r="R49" t="str">
            <v>n/a</v>
          </cell>
          <cell r="S49" t="str">
            <v>n/a</v>
          </cell>
          <cell r="T49" t="str">
            <v>n/a</v>
          </cell>
          <cell r="U49">
            <v>0.75</v>
          </cell>
          <cell r="V49">
            <v>0.74</v>
          </cell>
          <cell r="W49">
            <v>0.74</v>
          </cell>
          <cell r="X49">
            <v>0.70799999999999996</v>
          </cell>
          <cell r="Y49">
            <v>0.69399999999999995</v>
          </cell>
          <cell r="Z49">
            <v>0.66444341289812936</v>
          </cell>
          <cell r="AA49" t="str">
            <v>n/a</v>
          </cell>
          <cell r="AB49" t="str">
            <v>n/a</v>
          </cell>
          <cell r="AC49" t="str">
            <v>n/a</v>
          </cell>
          <cell r="AD49" t="str">
            <v>n/a</v>
          </cell>
        </row>
        <row r="50">
          <cell r="A50" t="str">
            <v xml:space="preserve">Commercial </v>
          </cell>
          <cell r="B50" t="str">
            <v>%</v>
          </cell>
          <cell r="C50" t="str">
            <v>n/a</v>
          </cell>
          <cell r="D50" t="str">
            <v>n/a</v>
          </cell>
          <cell r="E50" t="str">
            <v>n/a</v>
          </cell>
          <cell r="F50" t="str">
            <v>n/a</v>
          </cell>
          <cell r="G50" t="str">
            <v>n/a</v>
          </cell>
          <cell r="H50" t="str">
            <v>n/a</v>
          </cell>
          <cell r="I50" t="str">
            <v>n/a</v>
          </cell>
          <cell r="J50" t="str">
            <v>n/a</v>
          </cell>
          <cell r="K50" t="str">
            <v>n/a</v>
          </cell>
          <cell r="L50" t="str">
            <v>n/a</v>
          </cell>
          <cell r="M50" t="str">
            <v>n/a</v>
          </cell>
          <cell r="N50" t="str">
            <v>n/a</v>
          </cell>
          <cell r="O50" t="str">
            <v>n/a</v>
          </cell>
          <cell r="P50" t="str">
            <v>n/a</v>
          </cell>
          <cell r="Q50" t="str">
            <v>n/a</v>
          </cell>
          <cell r="R50" t="str">
            <v>n/a</v>
          </cell>
          <cell r="S50" t="str">
            <v>n/a</v>
          </cell>
          <cell r="T50" t="str">
            <v>n/a</v>
          </cell>
          <cell r="U50">
            <v>0.25</v>
          </cell>
          <cell r="V50">
            <v>0.26</v>
          </cell>
          <cell r="W50">
            <v>0.26</v>
          </cell>
          <cell r="X50">
            <v>0.29200000000000004</v>
          </cell>
          <cell r="Y50">
            <v>0.30600000000000005</v>
          </cell>
          <cell r="Z50">
            <v>0.33555658710187064</v>
          </cell>
          <cell r="AA50" t="str">
            <v>n/a</v>
          </cell>
          <cell r="AB50" t="str">
            <v>n/a</v>
          </cell>
          <cell r="AC50" t="str">
            <v>n/a</v>
          </cell>
          <cell r="AD50" t="str">
            <v>n/a</v>
          </cell>
        </row>
        <row r="51">
          <cell r="A51">
            <v>0</v>
          </cell>
          <cell r="C51">
            <v>0</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row>
        <row r="52">
          <cell r="A52" t="str">
            <v>INTEREST RATES</v>
          </cell>
        </row>
        <row r="53">
          <cell r="A53" t="str">
            <v>Representative interest rate on NEW mortgage loans %</v>
          </cell>
          <cell r="B53" t="str">
            <v>% end of period</v>
          </cell>
          <cell r="C53" t="str">
            <v>n/a</v>
          </cell>
          <cell r="D53" t="str">
            <v>n/a</v>
          </cell>
          <cell r="E53" t="str">
            <v>n/a</v>
          </cell>
          <cell r="F53" t="str">
            <v>n/a</v>
          </cell>
          <cell r="G53" t="str">
            <v>n/a</v>
          </cell>
          <cell r="H53" t="str">
            <v>n/a</v>
          </cell>
          <cell r="I53" t="str">
            <v>n/a</v>
          </cell>
          <cell r="J53" t="str">
            <v>n/a</v>
          </cell>
          <cell r="K53" t="str">
            <v>n/a</v>
          </cell>
          <cell r="L53" t="str">
            <v>n/a</v>
          </cell>
          <cell r="M53" t="str">
            <v>n/a</v>
          </cell>
          <cell r="N53" t="str">
            <v>n/a</v>
          </cell>
          <cell r="O53" t="str">
            <v>n/a</v>
          </cell>
          <cell r="P53">
            <v>6.2E-2</v>
          </cell>
          <cell r="Q53">
            <v>5.5999999999999994E-2</v>
          </cell>
          <cell r="R53">
            <v>4.9000000000000002E-2</v>
          </cell>
          <cell r="S53">
            <v>4.4000000000000004E-2</v>
          </cell>
          <cell r="T53">
            <v>5.9000000000000004E-2</v>
          </cell>
          <cell r="U53">
            <v>4.4999999999999998E-2</v>
          </cell>
          <cell r="V53">
            <v>3.7999999999999999E-2</v>
          </cell>
          <cell r="W53">
            <v>3.1800000000000002E-2</v>
          </cell>
          <cell r="X53">
            <v>3.3000000000000002E-2</v>
          </cell>
          <cell r="Y53">
            <v>3.5000000000000003E-2</v>
          </cell>
          <cell r="Z53">
            <v>4.0300000000000002E-2</v>
          </cell>
          <cell r="AA53" t="str">
            <v>n/a</v>
          </cell>
          <cell r="AB53" t="str">
            <v>n/a</v>
          </cell>
          <cell r="AC53" t="str">
            <v>n/a</v>
          </cell>
          <cell r="AD53" t="str">
            <v>n/a</v>
          </cell>
        </row>
        <row r="54">
          <cell r="A54" t="str">
            <v>RISKS</v>
          </cell>
        </row>
        <row r="55">
          <cell r="A55" t="str">
            <v>Loan to value ratios</v>
          </cell>
          <cell r="B55" t="str">
            <v>% average</v>
          </cell>
          <cell r="C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row>
        <row r="56">
          <cell r="A56" t="str">
            <v>Average LTV</v>
          </cell>
          <cell r="C56">
            <v>0</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row>
        <row r="57">
          <cell r="A57" t="str">
            <v>First time buyer LTV</v>
          </cell>
          <cell r="C57">
            <v>0</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row>
        <row r="58">
          <cell r="A58" t="str">
            <v xml:space="preserve">Some indicator of bad debt eg possessions/ arrears </v>
          </cell>
          <cell r="C58">
            <v>0</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row>
        <row r="59">
          <cell r="A59">
            <v>0</v>
          </cell>
        </row>
        <row r="60">
          <cell r="A60" t="str">
            <v>FUNDING</v>
          </cell>
        </row>
        <row r="61">
          <cell r="A61" t="str">
            <v>Total Mortgage Bonds Outstanding</v>
          </cell>
          <cell r="B61" t="str">
            <v>€ millions</v>
          </cell>
          <cell r="C61">
            <v>1681.5686274509803</v>
          </cell>
          <cell r="D61">
            <v>3154.7760132732878</v>
          </cell>
          <cell r="E61">
            <v>4211.504219245955</v>
          </cell>
          <cell r="F61">
            <v>5310.6358213298417</v>
          </cell>
          <cell r="G61">
            <v>3951</v>
          </cell>
          <cell r="H61">
            <v>3910</v>
          </cell>
          <cell r="I61">
            <v>3269</v>
          </cell>
          <cell r="J61" t="str">
            <v>n/a</v>
          </cell>
          <cell r="K61" t="str">
            <v>n/a</v>
          </cell>
          <cell r="L61" t="str">
            <v>n/a</v>
          </cell>
          <cell r="M61" t="str">
            <v>n/a</v>
          </cell>
          <cell r="N61" t="str">
            <v>n/a</v>
          </cell>
          <cell r="O61" t="str">
            <v>n/a</v>
          </cell>
          <cell r="P61">
            <v>1519.8571999599999</v>
          </cell>
          <cell r="Q61">
            <v>1358.1729523199997</v>
          </cell>
          <cell r="R61">
            <v>1184.4624359599998</v>
          </cell>
          <cell r="S61">
            <v>5313.4854800800003</v>
          </cell>
          <cell r="T61">
            <v>7333.6662796000001</v>
          </cell>
          <cell r="U61">
            <v>15176.636903000001</v>
          </cell>
          <cell r="V61">
            <v>30099.7186</v>
          </cell>
          <cell r="W61">
            <v>57110.709600000002</v>
          </cell>
          <cell r="X61">
            <v>94707.475999999995</v>
          </cell>
          <cell r="Y61">
            <v>150213</v>
          </cell>
          <cell r="Z61">
            <v>216833</v>
          </cell>
          <cell r="AA61" t="str">
            <v>n/a</v>
          </cell>
          <cell r="AB61" t="str">
            <v>n/a</v>
          </cell>
          <cell r="AC61" t="str">
            <v>n/a</v>
          </cell>
          <cell r="AD61" t="str">
            <v>n/a</v>
          </cell>
        </row>
        <row r="62">
          <cell r="A62" t="str">
            <v>Annual % change in mortgage bonds outstanding</v>
          </cell>
          <cell r="C62" t="e">
            <v>#VALUE!</v>
          </cell>
          <cell r="D62">
            <v>0.876091145953098</v>
          </cell>
          <cell r="E62">
            <v>0.33496140503371019</v>
          </cell>
          <cell r="F62">
            <v>0.26098314161980807</v>
          </cell>
          <cell r="G62">
            <v>-0.25602128767123289</v>
          </cell>
          <cell r="H62">
            <v>-1.0377119716527439E-2</v>
          </cell>
          <cell r="I62">
            <v>-0.16393861892583117</v>
          </cell>
          <cell r="J62" t="str">
            <v>n/a</v>
          </cell>
          <cell r="K62" t="str">
            <v>n/a</v>
          </cell>
          <cell r="L62" t="str">
            <v>n/a</v>
          </cell>
          <cell r="M62" t="str">
            <v>n/a</v>
          </cell>
          <cell r="N62" t="str">
            <v>n/a</v>
          </cell>
          <cell r="O62" t="str">
            <v>n/a</v>
          </cell>
          <cell r="P62" t="str">
            <v>n/a</v>
          </cell>
          <cell r="Q62">
            <v>-0.10638120979014043</v>
          </cell>
          <cell r="R62">
            <v>-0.12790014413353734</v>
          </cell>
          <cell r="S62">
            <v>3.4859890181096809</v>
          </cell>
          <cell r="T62">
            <v>0.38019879928035172</v>
          </cell>
          <cell r="U62">
            <v>1.0694474393001396</v>
          </cell>
          <cell r="V62">
            <v>0.98329305711004533</v>
          </cell>
          <cell r="W62">
            <v>0.89738350577137949</v>
          </cell>
          <cell r="X62">
            <v>0.65831376747593406</v>
          </cell>
          <cell r="Y62">
            <v>0.58607331062227863</v>
          </cell>
          <cell r="Z62">
            <v>0.44350355828057486</v>
          </cell>
          <cell r="AA62" t="str">
            <v>n/a</v>
          </cell>
          <cell r="AB62" t="str">
            <v>n/a</v>
          </cell>
          <cell r="AC62" t="str">
            <v>n/a</v>
          </cell>
          <cell r="AD62" t="str">
            <v>n/a</v>
          </cell>
        </row>
        <row r="63">
          <cell r="A63" t="str">
            <v>New Issues of Mortgage Bonds</v>
          </cell>
          <cell r="B63" t="str">
            <v>€ millions</v>
          </cell>
          <cell r="C63">
            <v>1096.4705882352941</v>
          </cell>
          <cell r="D63">
            <v>1479.0234652761319</v>
          </cell>
          <cell r="E63">
            <v>1526.6702794766586</v>
          </cell>
          <cell r="F63">
            <v>1822.3483195111305</v>
          </cell>
          <cell r="G63">
            <v>662.32232545565785</v>
          </cell>
          <cell r="H63">
            <v>1181.5438337710816</v>
          </cell>
          <cell r="I63">
            <v>1178.0953616310212</v>
          </cell>
          <cell r="J63" t="str">
            <v>n/a</v>
          </cell>
          <cell r="K63" t="str">
            <v>n/a</v>
          </cell>
          <cell r="L63" t="str">
            <v>n/a</v>
          </cell>
          <cell r="M63" t="str">
            <v>n/a</v>
          </cell>
          <cell r="N63" t="str">
            <v>n/a</v>
          </cell>
          <cell r="O63" t="str">
            <v>n/a</v>
          </cell>
          <cell r="P63" t="str">
            <v>n/a</v>
          </cell>
          <cell r="Q63" t="str">
            <v>n/a</v>
          </cell>
          <cell r="R63" t="str">
            <v>n/a</v>
          </cell>
          <cell r="S63" t="str">
            <v>n/a</v>
          </cell>
          <cell r="T63" t="str">
            <v>n/a</v>
          </cell>
          <cell r="U63" t="str">
            <v>n/a</v>
          </cell>
          <cell r="V63" t="str">
            <v>n/a</v>
          </cell>
          <cell r="W63" t="str">
            <v>n/a</v>
          </cell>
          <cell r="X63" t="str">
            <v>n/a</v>
          </cell>
          <cell r="Y63" t="str">
            <v>n/a</v>
          </cell>
          <cell r="Z63" t="str">
            <v>n/a</v>
          </cell>
          <cell r="AA63" t="str">
            <v>n/a</v>
          </cell>
          <cell r="AB63" t="str">
            <v>n/a</v>
          </cell>
          <cell r="AC63" t="str">
            <v>n/a</v>
          </cell>
          <cell r="AD63" t="str">
            <v>n/a</v>
          </cell>
        </row>
        <row r="64">
          <cell r="A64" t="str">
            <v>Annual % change in mortgage bond issues</v>
          </cell>
          <cell r="C64" t="e">
            <v>#VALUE!</v>
          </cell>
          <cell r="D64">
            <v>0.34889479129260947</v>
          </cell>
          <cell r="E64">
            <v>3.2215049537183127E-2</v>
          </cell>
          <cell r="F64">
            <v>0.19367511374874624</v>
          </cell>
          <cell r="G64">
            <v>-0.63655558140864388</v>
          </cell>
          <cell r="H64">
            <v>0.78394082210382221</v>
          </cell>
          <cell r="I64">
            <v>-2.9186154939796483E-3</v>
          </cell>
          <cell r="J64" t="str">
            <v>n/a</v>
          </cell>
          <cell r="K64" t="str">
            <v>n/a</v>
          </cell>
          <cell r="L64" t="str">
            <v>n/a</v>
          </cell>
          <cell r="M64" t="str">
            <v>n/a</v>
          </cell>
          <cell r="N64" t="str">
            <v>n/a</v>
          </cell>
          <cell r="O64" t="str">
            <v>n/a</v>
          </cell>
          <cell r="P64" t="str">
            <v>n/a</v>
          </cell>
          <cell r="Q64" t="str">
            <v>n/a</v>
          </cell>
          <cell r="R64" t="str">
            <v>n/a</v>
          </cell>
          <cell r="S64" t="str">
            <v>n/a</v>
          </cell>
          <cell r="T64" t="str">
            <v>n/a</v>
          </cell>
          <cell r="U64" t="str">
            <v>n/a</v>
          </cell>
          <cell r="V64" t="str">
            <v>n/a</v>
          </cell>
          <cell r="W64" t="str">
            <v>n/a</v>
          </cell>
          <cell r="X64" t="str">
            <v>n/a</v>
          </cell>
          <cell r="Y64" t="str">
            <v>n/a</v>
          </cell>
          <cell r="Z64" t="str">
            <v>n/a</v>
          </cell>
          <cell r="AA64" t="str">
            <v>n/a</v>
          </cell>
          <cell r="AB64" t="str">
            <v>n/a</v>
          </cell>
          <cell r="AC64" t="str">
            <v>n/a</v>
          </cell>
          <cell r="AD64" t="str">
            <v>n/a</v>
          </cell>
        </row>
        <row r="65">
          <cell r="A65" t="str">
            <v>Mortgage backed securities outstanding</v>
          </cell>
          <cell r="B65" t="str">
            <v>€ millions</v>
          </cell>
          <cell r="C65" t="str">
            <v>n/a</v>
          </cell>
          <cell r="D65" t="str">
            <v>n/a</v>
          </cell>
          <cell r="E65" t="str">
            <v>n/a</v>
          </cell>
          <cell r="F65" t="str">
            <v>n/a</v>
          </cell>
          <cell r="G65" t="str">
            <v>n/a</v>
          </cell>
          <cell r="H65" t="str">
            <v>n/a</v>
          </cell>
          <cell r="I65" t="str">
            <v>n/a</v>
          </cell>
          <cell r="J65" t="str">
            <v>n/a</v>
          </cell>
          <cell r="K65" t="str">
            <v>n/a</v>
          </cell>
          <cell r="L65" t="str">
            <v>n/a</v>
          </cell>
          <cell r="M65" t="str">
            <v>n/a</v>
          </cell>
          <cell r="N65" t="str">
            <v>n/a</v>
          </cell>
          <cell r="O65" t="str">
            <v>n/a</v>
          </cell>
          <cell r="P65">
            <v>1011.70475728</v>
          </cell>
          <cell r="Q65">
            <v>1423.8448574700001</v>
          </cell>
          <cell r="R65">
            <v>4617.9908831499997</v>
          </cell>
          <cell r="S65">
            <v>9770.5659169500013</v>
          </cell>
          <cell r="T65">
            <v>11280.178917539999</v>
          </cell>
          <cell r="U65">
            <v>16055.01883302</v>
          </cell>
          <cell r="V65">
            <v>21746.003359069993</v>
          </cell>
          <cell r="W65">
            <v>33464.121145339996</v>
          </cell>
          <cell r="X65">
            <v>47215.891420090004</v>
          </cell>
          <cell r="Y65">
            <v>70941.590740679938</v>
          </cell>
          <cell r="Z65">
            <v>93703.311425279942</v>
          </cell>
          <cell r="AA65" t="str">
            <v>n/a</v>
          </cell>
          <cell r="AB65" t="str">
            <v>n/a</v>
          </cell>
          <cell r="AC65" t="str">
            <v>n/a</v>
          </cell>
          <cell r="AD65" t="str">
            <v>n/a</v>
          </cell>
        </row>
        <row r="66">
          <cell r="A66" t="str">
            <v>Annual % change in MBS outstanding</v>
          </cell>
          <cell r="C66" t="str">
            <v>n/a</v>
          </cell>
          <cell r="D66" t="str">
            <v>n/a</v>
          </cell>
          <cell r="E66" t="str">
            <v>n/a</v>
          </cell>
          <cell r="F66" t="str">
            <v>n/a</v>
          </cell>
          <cell r="G66" t="str">
            <v>n/a</v>
          </cell>
          <cell r="H66" t="str">
            <v>n/a</v>
          </cell>
          <cell r="I66" t="str">
            <v>n/a</v>
          </cell>
          <cell r="J66" t="str">
            <v>n/a</v>
          </cell>
          <cell r="K66" t="str">
            <v>n/a</v>
          </cell>
          <cell r="L66" t="str">
            <v>n/a</v>
          </cell>
          <cell r="M66" t="str">
            <v>n/a</v>
          </cell>
          <cell r="N66" t="str">
            <v>n/a</v>
          </cell>
          <cell r="O66" t="str">
            <v>n/a</v>
          </cell>
          <cell r="P66" t="str">
            <v>n/a</v>
          </cell>
          <cell r="Q66">
            <v>0.4073719108508016</v>
          </cell>
          <cell r="R66">
            <v>2.243324480839584</v>
          </cell>
          <cell r="S66">
            <v>1.115761196627862</v>
          </cell>
          <cell r="T66">
            <v>0.15450619886521788</v>
          </cell>
          <cell r="U66">
            <v>0.42329469686472909</v>
          </cell>
          <cell r="V66">
            <v>0.354467633158142</v>
          </cell>
          <cell r="W66">
            <v>0.53886305417967839</v>
          </cell>
          <cell r="X66">
            <v>0.41094072708570129</v>
          </cell>
          <cell r="Y66">
            <v>0.50249394021807725</v>
          </cell>
          <cell r="Z66">
            <v>0.32085156883221377</v>
          </cell>
          <cell r="AA66" t="str">
            <v>n/a</v>
          </cell>
          <cell r="AB66" t="str">
            <v>n/a</v>
          </cell>
          <cell r="AC66" t="str">
            <v>n/a</v>
          </cell>
          <cell r="AD66" t="str">
            <v>n/a</v>
          </cell>
        </row>
        <row r="67">
          <cell r="A67" t="str">
            <v>New Issues of Mortgage Backed Securities</v>
          </cell>
          <cell r="B67" t="str">
            <v>€ millions</v>
          </cell>
          <cell r="C67" t="str">
            <v>n/a</v>
          </cell>
          <cell r="D67" t="str">
            <v>n/a</v>
          </cell>
          <cell r="E67" t="str">
            <v>n/a</v>
          </cell>
          <cell r="F67" t="str">
            <v>n/a</v>
          </cell>
          <cell r="G67" t="str">
            <v>n/a</v>
          </cell>
          <cell r="H67" t="str">
            <v>n/a</v>
          </cell>
          <cell r="I67" t="str">
            <v>n/a</v>
          </cell>
          <cell r="J67" t="str">
            <v>n/a</v>
          </cell>
          <cell r="K67" t="str">
            <v>n/a</v>
          </cell>
          <cell r="L67" t="str">
            <v>n/a</v>
          </cell>
          <cell r="M67" t="str">
            <v>n/a</v>
          </cell>
          <cell r="N67" t="str">
            <v>n/a</v>
          </cell>
          <cell r="O67" t="str">
            <v>n/a</v>
          </cell>
          <cell r="P67">
            <v>108.18217800000001</v>
          </cell>
          <cell r="Q67">
            <v>705.28772282</v>
          </cell>
          <cell r="R67">
            <v>3541.7644231599998</v>
          </cell>
          <cell r="S67">
            <v>6261.1028705499994</v>
          </cell>
          <cell r="T67">
            <v>3124.3</v>
          </cell>
          <cell r="U67">
            <v>7089.1</v>
          </cell>
          <cell r="V67">
            <v>8611.2000000000007</v>
          </cell>
          <cell r="W67">
            <v>19947.099999999999</v>
          </cell>
          <cell r="X67">
            <v>19819.3</v>
          </cell>
          <cell r="Y67">
            <v>27300</v>
          </cell>
          <cell r="Z67">
            <v>36400</v>
          </cell>
          <cell r="AA67" t="str">
            <v>n/a</v>
          </cell>
          <cell r="AB67" t="str">
            <v>n/a</v>
          </cell>
          <cell r="AC67" t="str">
            <v>n/a</v>
          </cell>
          <cell r="AD67" t="str">
            <v>n/a</v>
          </cell>
        </row>
        <row r="68">
          <cell r="A68" t="str">
            <v>Annual % change in MBS issues</v>
          </cell>
          <cell r="C68" t="str">
            <v>n/a</v>
          </cell>
          <cell r="D68" t="str">
            <v>n/a</v>
          </cell>
          <cell r="E68" t="str">
            <v>n/a</v>
          </cell>
          <cell r="F68" t="str">
            <v>n/a</v>
          </cell>
          <cell r="G68" t="str">
            <v>n/a</v>
          </cell>
          <cell r="H68" t="str">
            <v>n/a</v>
          </cell>
          <cell r="I68" t="str">
            <v>n/a</v>
          </cell>
          <cell r="J68" t="str">
            <v>n/a</v>
          </cell>
          <cell r="K68" t="str">
            <v>n/a</v>
          </cell>
          <cell r="L68" t="str">
            <v>n/a</v>
          </cell>
          <cell r="M68" t="str">
            <v>n/a</v>
          </cell>
          <cell r="N68" t="str">
            <v>n/a</v>
          </cell>
          <cell r="O68" t="str">
            <v>n/a</v>
          </cell>
          <cell r="P68" t="str">
            <v>n/a</v>
          </cell>
          <cell r="Q68">
            <v>5.5194446613933019</v>
          </cell>
          <cell r="R68">
            <v>4.0217298679164886</v>
          </cell>
          <cell r="S68">
            <v>0.76779201620749715</v>
          </cell>
          <cell r="T68">
            <v>-0.50099845592769343</v>
          </cell>
          <cell r="U68">
            <v>1.2690202605383605</v>
          </cell>
          <cell r="V68">
            <v>0.21470990675826274</v>
          </cell>
          <cell r="W68">
            <v>1.3164135079895947</v>
          </cell>
          <cell r="X68">
            <v>-6.4069463731569742E-3</v>
          </cell>
          <cell r="Y68">
            <v>0.37744521754047833</v>
          </cell>
          <cell r="Z68">
            <v>0.33333333333333326</v>
          </cell>
          <cell r="AA68" t="str">
            <v>n/a</v>
          </cell>
          <cell r="AB68" t="str">
            <v>n/a</v>
          </cell>
          <cell r="AC68" t="str">
            <v>n/a</v>
          </cell>
          <cell r="AD68" t="str">
            <v>n/a</v>
          </cell>
        </row>
        <row r="69">
          <cell r="A69">
            <v>0</v>
          </cell>
        </row>
        <row r="70">
          <cell r="A70" t="str">
            <v>GENERAL INFORMATION</v>
          </cell>
        </row>
        <row r="71">
          <cell r="A71" t="str">
            <v>Outstanding residential loans as % GDP</v>
          </cell>
          <cell r="B71" t="str">
            <v>%</v>
          </cell>
          <cell r="C71" t="e">
            <v>#DIV/0!</v>
          </cell>
          <cell r="D71" t="e">
            <v>#DIV/0!</v>
          </cell>
          <cell r="E71">
            <v>8.7701843238824448E-2</v>
          </cell>
          <cell r="F71">
            <v>9.1275779917670538E-2</v>
          </cell>
          <cell r="G71">
            <v>8.705350118017309E-2</v>
          </cell>
          <cell r="H71">
            <v>6.5293628015082802E-2</v>
          </cell>
          <cell r="I71">
            <v>7.9130914747353107E-2</v>
          </cell>
          <cell r="J71">
            <v>0.10586017192249919</v>
          </cell>
          <cell r="K71">
            <v>0.1211212475893749</v>
          </cell>
          <cell r="L71">
            <v>0.1290174576278886</v>
          </cell>
          <cell r="M71">
            <v>0.1173508760027815</v>
          </cell>
          <cell r="N71">
            <v>0.15787043233994943</v>
          </cell>
          <cell r="O71">
            <v>0.16604192927380459</v>
          </cell>
          <cell r="P71">
            <v>0.17570326775903247</v>
          </cell>
          <cell r="Q71">
            <v>0.20634388642875542</v>
          </cell>
          <cell r="R71">
            <v>0.2390089198110994</v>
          </cell>
          <cell r="S71">
            <v>0.26650251232019756</v>
          </cell>
          <cell r="T71">
            <v>0.29854997040917841</v>
          </cell>
          <cell r="U71">
            <v>0.32454846491292505</v>
          </cell>
          <cell r="V71">
            <v>0.35918656730745496</v>
          </cell>
          <cell r="W71">
            <v>0.39987680999219199</v>
          </cell>
          <cell r="X71">
            <v>0.45783601117001904</v>
          </cell>
          <cell r="Y71">
            <v>0.52522865189324708</v>
          </cell>
          <cell r="Z71">
            <v>0.58569191007069332</v>
          </cell>
          <cell r="AA71" t="str">
            <v>n/a</v>
          </cell>
          <cell r="AB71" t="str">
            <v>n/a</v>
          </cell>
          <cell r="AC71" t="str">
            <v>n/a</v>
          </cell>
          <cell r="AD71" t="str">
            <v>n/a</v>
          </cell>
        </row>
        <row r="72">
          <cell r="A72" t="str">
            <v>Outstanding residential and commercial loans as % GDP</v>
          </cell>
          <cell r="B72" t="str">
            <v>%</v>
          </cell>
          <cell r="C72" t="e">
            <v>#DIV/0!</v>
          </cell>
          <cell r="D72" t="e">
            <v>#DIV/0!</v>
          </cell>
          <cell r="E72">
            <v>0.12249177781920731</v>
          </cell>
          <cell r="F72">
            <v>0.12461881304245837</v>
          </cell>
          <cell r="G72">
            <v>0.11608969315499607</v>
          </cell>
          <cell r="H72">
            <v>8.5591281447148782E-2</v>
          </cell>
          <cell r="I72">
            <v>0.10372910789825621</v>
          </cell>
          <cell r="J72">
            <v>0.13959716525461049</v>
          </cell>
          <cell r="K72">
            <v>0.16074965971151164</v>
          </cell>
          <cell r="L72">
            <v>0.17144408153252808</v>
          </cell>
          <cell r="M72">
            <v>0.18243627143365954</v>
          </cell>
          <cell r="N72">
            <v>0.23294645757795249</v>
          </cell>
          <cell r="O72">
            <v>0.24681733015784291</v>
          </cell>
          <cell r="P72">
            <v>0.25449886246442527</v>
          </cell>
          <cell r="Q72">
            <v>0.29371764438670794</v>
          </cell>
          <cell r="R72">
            <v>0.33454692827869925</v>
          </cell>
          <cell r="S72">
            <v>0.37769121739760181</v>
          </cell>
          <cell r="T72">
            <v>0.41574549037465314</v>
          </cell>
          <cell r="U72">
            <v>0.45853252198543215</v>
          </cell>
          <cell r="V72">
            <v>0.51701851054434544</v>
          </cell>
          <cell r="W72">
            <v>0.59789069059244937</v>
          </cell>
          <cell r="X72">
            <v>0.6932834820844036</v>
          </cell>
          <cell r="Y72">
            <v>0.81648995477411912</v>
          </cell>
          <cell r="Z72">
            <v>0.93365424113568174</v>
          </cell>
          <cell r="AA72" t="str">
            <v>n/a</v>
          </cell>
          <cell r="AB72" t="str">
            <v>n/a</v>
          </cell>
          <cell r="AC72" t="str">
            <v>n/a</v>
          </cell>
          <cell r="AD72" t="str">
            <v>n/a</v>
          </cell>
        </row>
        <row r="73">
          <cell r="A73">
            <v>0</v>
          </cell>
        </row>
        <row r="74">
          <cell r="A74" t="str">
            <v>Outstanding residential loans per capita, 000s</v>
          </cell>
          <cell r="B74" t="str">
            <v>000s</v>
          </cell>
          <cell r="C74" t="e">
            <v>#DIV/0!</v>
          </cell>
          <cell r="D74" t="e">
            <v>#DIV/0!</v>
          </cell>
          <cell r="E74">
            <v>0.49929097350463891</v>
          </cell>
          <cell r="F74">
            <v>0.55804687903915029</v>
          </cell>
          <cell r="G74">
            <v>0.57378069333886483</v>
          </cell>
          <cell r="H74">
            <v>0.73852090032154338</v>
          </cell>
          <cell r="I74">
            <v>0.93086102912870528</v>
          </cell>
          <cell r="J74">
            <v>1.1387416455404471</v>
          </cell>
          <cell r="K74">
            <v>1.2987909307021803</v>
          </cell>
          <cell r="L74">
            <v>1.4566819082886899</v>
          </cell>
          <cell r="M74">
            <v>1.4151891290730823</v>
          </cell>
          <cell r="N74">
            <v>1.7111436351953653</v>
          </cell>
          <cell r="O74">
            <v>1.8878067644649335</v>
          </cell>
          <cell r="P74">
            <v>2.1880705175570232</v>
          </cell>
          <cell r="Q74">
            <v>2.6386551364718587</v>
          </cell>
          <cell r="R74">
            <v>3.2373860060604369</v>
          </cell>
          <cell r="S74">
            <v>3.8830407699433009</v>
          </cell>
          <cell r="T74">
            <v>4.6982864394417057</v>
          </cell>
          <cell r="U74">
            <v>5.4577787831292568</v>
          </cell>
          <cell r="V74">
            <v>6.3938931718110066</v>
          </cell>
          <cell r="W74">
            <v>7.510518388404372</v>
          </cell>
          <cell r="X74">
            <v>9.0831898346694206</v>
          </cell>
          <cell r="Y74">
            <v>11.050014458141501</v>
          </cell>
          <cell r="Z74">
            <v>13.066016122674011</v>
          </cell>
          <cell r="AA74" t="str">
            <v>n/a</v>
          </cell>
          <cell r="AB74" t="str">
            <v>n/a</v>
          </cell>
          <cell r="AC74" t="str">
            <v>n/a</v>
          </cell>
          <cell r="AD74" t="str">
            <v>n/a</v>
          </cell>
        </row>
        <row r="75">
          <cell r="A75" t="str">
            <v>Outstanding residential and commercial loans per capita</v>
          </cell>
          <cell r="B75" t="str">
            <v>000s</v>
          </cell>
          <cell r="C75" t="e">
            <v>#DIV/0!</v>
          </cell>
          <cell r="D75" t="e">
            <v>#DIV/0!</v>
          </cell>
          <cell r="E75">
            <v>0.69735180852609091</v>
          </cell>
          <cell r="F75">
            <v>0.76190134722085279</v>
          </cell>
          <cell r="G75">
            <v>0.76516192599891097</v>
          </cell>
          <cell r="H75">
            <v>0.96810289389067528</v>
          </cell>
          <cell r="I75">
            <v>1.2202232773001411</v>
          </cell>
          <cell r="J75">
            <v>1.501651686256434</v>
          </cell>
          <cell r="K75">
            <v>1.7237289435341632</v>
          </cell>
          <cell r="L75">
            <v>1.9357030935449209</v>
          </cell>
          <cell r="M75">
            <v>2.2000843698467283</v>
          </cell>
          <cell r="N75">
            <v>2.5248860240496902</v>
          </cell>
          <cell r="O75">
            <v>2.8061793036071379</v>
          </cell>
          <cell r="P75">
            <v>3.1693289761344334</v>
          </cell>
          <cell r="Q75">
            <v>3.7559609080106839</v>
          </cell>
          <cell r="R75">
            <v>4.5314524028473899</v>
          </cell>
          <cell r="S75">
            <v>5.5031015761769888</v>
          </cell>
          <cell r="T75">
            <v>6.5425945177927396</v>
          </cell>
          <cell r="U75">
            <v>7.7109256102575303</v>
          </cell>
          <cell r="V75">
            <v>9.2034653440693308</v>
          </cell>
          <cell r="W75">
            <v>11.229631010705674</v>
          </cell>
          <cell r="X75">
            <v>13.754325399001385</v>
          </cell>
          <cell r="Y75">
            <v>17.177710645943755</v>
          </cell>
          <cell r="Z75">
            <v>20.828598035798965</v>
          </cell>
          <cell r="AA75" t="str">
            <v>n/a</v>
          </cell>
          <cell r="AB75" t="str">
            <v>n/a</v>
          </cell>
          <cell r="AC75" t="str">
            <v>n/a</v>
          </cell>
          <cell r="AD75" t="str">
            <v>n/a</v>
          </cell>
        </row>
        <row r="76">
          <cell r="A76">
            <v>0</v>
          </cell>
        </row>
        <row r="77">
          <cell r="A77" t="str">
            <v>Outstanding mortgage bonds as % GDP</v>
          </cell>
          <cell r="C77" t="e">
            <v>#DIV/0!</v>
          </cell>
          <cell r="D77" t="e">
            <v>#DIV/0!</v>
          </cell>
          <cell r="E77">
            <v>1.9292277687796403E-2</v>
          </cell>
          <cell r="F77">
            <v>2.2579233934225517E-2</v>
          </cell>
          <cell r="G77">
            <v>1.5542879622344611E-2</v>
          </cell>
          <cell r="H77">
            <v>8.8923053130955682E-3</v>
          </cell>
          <cell r="I77">
            <v>7.1318397703150531E-3</v>
          </cell>
          <cell r="J77" t="str">
            <v>n/a</v>
          </cell>
          <cell r="K77" t="str">
            <v>n/a</v>
          </cell>
          <cell r="L77" t="str">
            <v>n/a</v>
          </cell>
          <cell r="M77" t="str">
            <v>n/a</v>
          </cell>
          <cell r="N77" t="str">
            <v>n/a</v>
          </cell>
          <cell r="O77" t="str">
            <v>n/a</v>
          </cell>
          <cell r="P77">
            <v>3.0989274663765359E-3</v>
          </cell>
          <cell r="Q77">
            <v>2.6871218423315385E-3</v>
          </cell>
          <cell r="R77">
            <v>2.2060430099091624E-3</v>
          </cell>
          <cell r="S77">
            <v>9.1620980720140983E-3</v>
          </cell>
          <cell r="T77">
            <v>1.1635882607102115E-2</v>
          </cell>
          <cell r="U77">
            <v>2.2296352905485414E-2</v>
          </cell>
          <cell r="V77">
            <v>4.1277387459785028E-2</v>
          </cell>
          <cell r="W77">
            <v>7.2982041094857592E-2</v>
          </cell>
          <cell r="X77">
            <v>0.11273276943623781</v>
          </cell>
          <cell r="Y77">
            <v>0.16589780828423278</v>
          </cell>
          <cell r="Z77">
            <v>0.22212194564782026</v>
          </cell>
          <cell r="AA77" t="str">
            <v>n/a</v>
          </cell>
          <cell r="AB77" t="str">
            <v>n/a</v>
          </cell>
          <cell r="AC77" t="str">
            <v>n/a</v>
          </cell>
          <cell r="AD77" t="str">
            <v>n/a</v>
          </cell>
        </row>
        <row r="78">
          <cell r="A78">
            <v>0</v>
          </cell>
        </row>
        <row r="79">
          <cell r="A79" t="str">
            <v>MACROECONOMIC INFORMATION</v>
          </cell>
        </row>
        <row r="80">
          <cell r="A80" t="str">
            <v>Exchange rate, 1€=</v>
          </cell>
          <cell r="C80">
            <v>127.5</v>
          </cell>
          <cell r="D80">
            <v>126.57</v>
          </cell>
          <cell r="E80">
            <v>129.16999999999999</v>
          </cell>
          <cell r="F80">
            <v>137.46</v>
          </cell>
          <cell r="G80">
            <v>140.566</v>
          </cell>
          <cell r="H80">
            <v>132.87699999999998</v>
          </cell>
          <cell r="I80">
            <v>131.059</v>
          </cell>
          <cell r="J80">
            <v>130.60399999999998</v>
          </cell>
          <cell r="K80">
            <v>129.66800000000001</v>
          </cell>
          <cell r="L80">
            <v>138.86500000000001</v>
          </cell>
          <cell r="M80">
            <v>159.26</v>
          </cell>
          <cell r="N80">
            <v>161.86199999999999</v>
          </cell>
          <cell r="O80">
            <v>158.999</v>
          </cell>
          <cell r="P80">
            <v>164.03</v>
          </cell>
          <cell r="Q80">
            <v>167.31199999999998</v>
          </cell>
          <cell r="R80">
            <v>166.386</v>
          </cell>
          <cell r="S80">
            <v>166.386</v>
          </cell>
          <cell r="T80">
            <v>166.386</v>
          </cell>
          <cell r="U80">
            <v>166.386</v>
          </cell>
          <cell r="V80">
            <v>1</v>
          </cell>
          <cell r="W80">
            <v>1</v>
          </cell>
          <cell r="X80">
            <v>1</v>
          </cell>
          <cell r="Y80">
            <v>1</v>
          </cell>
          <cell r="Z80">
            <v>1</v>
          </cell>
          <cell r="AA80">
            <v>1</v>
          </cell>
          <cell r="AB80">
            <v>1</v>
          </cell>
          <cell r="AC80">
            <v>1</v>
          </cell>
          <cell r="AD80">
            <v>1</v>
          </cell>
        </row>
        <row r="81">
          <cell r="A81" t="str">
            <v>Population, 000s</v>
          </cell>
          <cell r="C81" t="str">
            <v>n/a</v>
          </cell>
          <cell r="D81" t="str">
            <v>n/a</v>
          </cell>
          <cell r="E81">
            <v>38345</v>
          </cell>
          <cell r="F81">
            <v>38470</v>
          </cell>
          <cell r="G81">
            <v>38567</v>
          </cell>
          <cell r="H81">
            <v>38875</v>
          </cell>
          <cell r="I81">
            <v>38965</v>
          </cell>
          <cell r="J81">
            <v>39051</v>
          </cell>
          <cell r="K81">
            <v>39121</v>
          </cell>
          <cell r="L81">
            <v>38994.1</v>
          </cell>
          <cell r="M81">
            <v>39113.5</v>
          </cell>
          <cell r="N81">
            <v>39218.800000000003</v>
          </cell>
          <cell r="O81">
            <v>39305.4</v>
          </cell>
          <cell r="P81">
            <v>39383.1</v>
          </cell>
          <cell r="Q81">
            <v>39525.438000000002</v>
          </cell>
          <cell r="R81">
            <v>39639.387999999999</v>
          </cell>
          <cell r="S81">
            <v>39802.826999999997</v>
          </cell>
          <cell r="T81">
            <v>40049.707999999999</v>
          </cell>
          <cell r="U81">
            <v>40476.722999999998</v>
          </cell>
          <cell r="V81">
            <v>40964.243999999999</v>
          </cell>
          <cell r="W81">
            <v>41663.701999999997</v>
          </cell>
          <cell r="X81">
            <v>42345.341999999997</v>
          </cell>
          <cell r="Y81">
            <v>43038.035000000003</v>
          </cell>
          <cell r="Z81">
            <v>43758.25</v>
          </cell>
          <cell r="AA81" t="str">
            <v>n/a</v>
          </cell>
          <cell r="AB81" t="str">
            <v>n/a</v>
          </cell>
          <cell r="AC81" t="str">
            <v>n/a</v>
          </cell>
          <cell r="AD81" t="str">
            <v>n/a</v>
          </cell>
        </row>
        <row r="82">
          <cell r="A82" t="str">
            <v>Number of Households, 000s</v>
          </cell>
          <cell r="C82" t="str">
            <v>n/a</v>
          </cell>
          <cell r="D82" t="str">
            <v>n/a</v>
          </cell>
          <cell r="E82" t="str">
            <v>n/a</v>
          </cell>
          <cell r="F82" t="str">
            <v>n/a</v>
          </cell>
          <cell r="G82" t="str">
            <v>n/a</v>
          </cell>
          <cell r="H82" t="str">
            <v>n/a</v>
          </cell>
          <cell r="I82" t="str">
            <v>n/a</v>
          </cell>
          <cell r="J82" t="str">
            <v>n/a</v>
          </cell>
          <cell r="K82">
            <v>11836</v>
          </cell>
          <cell r="L82" t="str">
            <v>n/a</v>
          </cell>
          <cell r="M82" t="str">
            <v>n/a</v>
          </cell>
          <cell r="N82" t="str">
            <v>n/a</v>
          </cell>
          <cell r="O82">
            <v>12100</v>
          </cell>
          <cell r="P82" t="str">
            <v>n/a</v>
          </cell>
          <cell r="Q82" t="str">
            <v>n/a</v>
          </cell>
          <cell r="R82" t="str">
            <v>n/a</v>
          </cell>
          <cell r="S82" t="str">
            <v>n/a</v>
          </cell>
          <cell r="T82" t="str">
            <v>n/a</v>
          </cell>
          <cell r="U82">
            <v>14300</v>
          </cell>
          <cell r="V82" t="str">
            <v>n/a</v>
          </cell>
          <cell r="W82" t="str">
            <v>n/a</v>
          </cell>
          <cell r="X82" t="str">
            <v>n/a</v>
          </cell>
          <cell r="Y82" t="str">
            <v>n/a</v>
          </cell>
          <cell r="Z82" t="str">
            <v>n/a</v>
          </cell>
          <cell r="AA82" t="str">
            <v>n/a</v>
          </cell>
          <cell r="AB82" t="str">
            <v>n/a</v>
          </cell>
          <cell r="AC82" t="str">
            <v>n/a</v>
          </cell>
          <cell r="AD82" t="str">
            <v>n/a</v>
          </cell>
        </row>
        <row r="83">
          <cell r="A83" t="str">
            <v>Population density, pop/km</v>
          </cell>
          <cell r="C83" t="str">
            <v>n/a</v>
          </cell>
          <cell r="D83" t="str">
            <v>n/a</v>
          </cell>
          <cell r="E83">
            <v>76</v>
          </cell>
          <cell r="F83" t="str">
            <v>n/a</v>
          </cell>
          <cell r="G83" t="str">
            <v>n/a</v>
          </cell>
          <cell r="H83" t="str">
            <v>n/a</v>
          </cell>
          <cell r="I83" t="str">
            <v>n/a</v>
          </cell>
          <cell r="J83">
            <v>77.2</v>
          </cell>
          <cell r="K83">
            <v>77.099999999999994</v>
          </cell>
          <cell r="L83">
            <v>77.400000000000006</v>
          </cell>
          <cell r="M83">
            <v>77.599999999999994</v>
          </cell>
          <cell r="N83">
            <v>77.8</v>
          </cell>
          <cell r="O83">
            <v>77.900000000000006</v>
          </cell>
          <cell r="P83">
            <v>78.099999999999994</v>
          </cell>
          <cell r="Q83">
            <v>78.3</v>
          </cell>
          <cell r="R83">
            <v>78.5</v>
          </cell>
          <cell r="S83">
            <v>78.900000000000006</v>
          </cell>
          <cell r="T83">
            <v>79.599999999999994</v>
          </cell>
          <cell r="U83">
            <v>80.5</v>
          </cell>
          <cell r="V83">
            <v>81.599999999999994</v>
          </cell>
          <cell r="W83" t="str">
            <v>n/a</v>
          </cell>
          <cell r="X83" t="str">
            <v>n/a</v>
          </cell>
          <cell r="Y83" t="str">
            <v>n/a</v>
          </cell>
          <cell r="Z83" t="str">
            <v>n/a</v>
          </cell>
          <cell r="AA83" t="str">
            <v>n/a</v>
          </cell>
          <cell r="AB83" t="str">
            <v>n/a</v>
          </cell>
          <cell r="AC83" t="str">
            <v>n/a</v>
          </cell>
          <cell r="AD83" t="str">
            <v>n/a</v>
          </cell>
        </row>
        <row r="84">
          <cell r="A84" t="str">
            <v>GDP, € mill</v>
          </cell>
          <cell r="C84" t="str">
            <v>n/a</v>
          </cell>
          <cell r="D84" t="str">
            <v>n/a</v>
          </cell>
          <cell r="E84">
            <v>218300</v>
          </cell>
          <cell r="F84">
            <v>235200</v>
          </cell>
          <cell r="G84">
            <v>254200</v>
          </cell>
          <cell r="H84">
            <v>439706</v>
          </cell>
          <cell r="I84">
            <v>458367</v>
          </cell>
          <cell r="J84">
            <v>420073</v>
          </cell>
          <cell r="K84">
            <v>419497</v>
          </cell>
          <cell r="L84">
            <v>440266</v>
          </cell>
          <cell r="M84">
            <v>471688</v>
          </cell>
          <cell r="N84">
            <v>425089.1</v>
          </cell>
          <cell r="O84">
            <v>446881.1</v>
          </cell>
          <cell r="P84">
            <v>490446.2</v>
          </cell>
          <cell r="Q84">
            <v>505437.8</v>
          </cell>
          <cell r="R84">
            <v>536917.19999999995</v>
          </cell>
          <cell r="S84">
            <v>579942</v>
          </cell>
          <cell r="T84">
            <v>630263</v>
          </cell>
          <cell r="U84">
            <v>680678</v>
          </cell>
          <cell r="V84">
            <v>729206</v>
          </cell>
          <cell r="W84">
            <v>782531</v>
          </cell>
          <cell r="X84">
            <v>840106</v>
          </cell>
          <cell r="Y84">
            <v>905455</v>
          </cell>
          <cell r="Z84">
            <v>976189</v>
          </cell>
          <cell r="AA84" t="str">
            <v>n/a</v>
          </cell>
          <cell r="AB84" t="str">
            <v>n/a</v>
          </cell>
          <cell r="AC84" t="str">
            <v>n/a</v>
          </cell>
          <cell r="AD84" t="str">
            <v>n/a</v>
          </cell>
        </row>
        <row r="85">
          <cell r="A85" t="str">
            <v>Annual GDP Growth %</v>
          </cell>
          <cell r="C85" t="str">
            <v>n/a</v>
          </cell>
          <cell r="D85" t="str">
            <v>n/a</v>
          </cell>
          <cell r="E85" t="str">
            <v>n/a</v>
          </cell>
          <cell r="F85" t="str">
            <v>n/a</v>
          </cell>
          <cell r="G85" t="str">
            <v>n/a</v>
          </cell>
          <cell r="H85">
            <v>2.3E-2</v>
          </cell>
          <cell r="I85">
            <v>9.0000000000000011E-3</v>
          </cell>
          <cell r="J85">
            <v>-0.01</v>
          </cell>
          <cell r="K85">
            <v>2.4E-2</v>
          </cell>
          <cell r="L85">
            <v>2.7999999999999997E-2</v>
          </cell>
          <cell r="M85">
            <v>2.4E-2</v>
          </cell>
          <cell r="N85">
            <v>2.4E-2</v>
          </cell>
          <cell r="O85">
            <v>2.7999999999999997E-2</v>
          </cell>
          <cell r="P85">
            <v>2.4E-2</v>
          </cell>
          <cell r="Q85">
            <v>3.9E-2</v>
          </cell>
          <cell r="R85">
            <v>4.4999999999999998E-2</v>
          </cell>
          <cell r="S85">
            <v>4.7E-2</v>
          </cell>
          <cell r="T85">
            <v>0.05</v>
          </cell>
          <cell r="U85">
            <v>3.6000000000000004E-2</v>
          </cell>
          <cell r="V85">
            <v>2.7000000000000003E-2</v>
          </cell>
          <cell r="W85">
            <v>0.03</v>
          </cell>
          <cell r="X85">
            <v>3.2000000000000001E-2</v>
          </cell>
          <cell r="Y85">
            <v>3.5000000000000003E-2</v>
          </cell>
          <cell r="Z85">
            <v>3.9E-2</v>
          </cell>
          <cell r="AA85" t="str">
            <v>n/a</v>
          </cell>
          <cell r="AB85" t="str">
            <v>n/a</v>
          </cell>
          <cell r="AC85" t="str">
            <v>n/a</v>
          </cell>
          <cell r="AD85" t="str">
            <v>n/a</v>
          </cell>
        </row>
        <row r="86">
          <cell r="A86" t="str">
            <v>Gross fixed Capital Formation, € mill</v>
          </cell>
          <cell r="C86" t="str">
            <v>n/a</v>
          </cell>
          <cell r="D86" t="str">
            <v>n/a</v>
          </cell>
          <cell r="E86">
            <v>41900</v>
          </cell>
          <cell r="F86">
            <v>45800</v>
          </cell>
          <cell r="G86">
            <v>52900</v>
          </cell>
          <cell r="H86">
            <v>107000</v>
          </cell>
          <cell r="I86">
            <v>102300</v>
          </cell>
          <cell r="J86">
            <v>85600</v>
          </cell>
          <cell r="K86">
            <v>85400</v>
          </cell>
          <cell r="L86">
            <v>93600</v>
          </cell>
          <cell r="M86">
            <v>98400</v>
          </cell>
          <cell r="N86">
            <v>101600</v>
          </cell>
          <cell r="O86">
            <v>110800</v>
          </cell>
          <cell r="P86">
            <v>138733</v>
          </cell>
          <cell r="Q86">
            <v>156467</v>
          </cell>
          <cell r="R86">
            <v>167586</v>
          </cell>
          <cell r="S86">
            <v>138733</v>
          </cell>
          <cell r="T86">
            <v>156467</v>
          </cell>
          <cell r="U86">
            <v>165982</v>
          </cell>
          <cell r="V86">
            <v>175356</v>
          </cell>
          <cell r="W86">
            <v>189858</v>
          </cell>
          <cell r="X86" t="str">
            <v>n/a</v>
          </cell>
          <cell r="Y86" t="str">
            <v>n/a</v>
          </cell>
          <cell r="Z86" t="str">
            <v>n/a</v>
          </cell>
          <cell r="AA86" t="str">
            <v>n/a</v>
          </cell>
          <cell r="AB86" t="str">
            <v>n/a</v>
          </cell>
          <cell r="AC86" t="str">
            <v>n/a</v>
          </cell>
          <cell r="AD86" t="str">
            <v>n/a</v>
          </cell>
        </row>
        <row r="87">
          <cell r="A87" t="str">
            <v>Inflation (HICP) %</v>
          </cell>
          <cell r="C87" t="str">
            <v>n/a</v>
          </cell>
          <cell r="D87" t="str">
            <v>n/a</v>
          </cell>
          <cell r="E87" t="e">
            <v>#DIV/0!</v>
          </cell>
          <cell r="F87">
            <v>8.8000000000000078E-2</v>
          </cell>
          <cell r="G87">
            <v>5.2389705882353033E-2</v>
          </cell>
          <cell r="H87">
            <v>4.8034934497816817E-2</v>
          </cell>
          <cell r="I87">
            <v>6.8333333333333135E-2</v>
          </cell>
          <cell r="J87">
            <v>6.708268330733258E-2</v>
          </cell>
          <cell r="K87">
            <v>5.9941520467835963E-2</v>
          </cell>
          <cell r="L87">
            <v>5.862068965517242E-2</v>
          </cell>
          <cell r="M87">
            <v>4.9000000000000002E-2</v>
          </cell>
          <cell r="N87">
            <v>4.6485260770974923E-2</v>
          </cell>
          <cell r="O87">
            <v>4.5999999999999999E-2</v>
          </cell>
          <cell r="P87">
            <v>3.5999999999999997E-2</v>
          </cell>
          <cell r="Q87">
            <v>1.9000000000000128E-2</v>
          </cell>
          <cell r="R87">
            <v>1.7664376840039298E-2</v>
          </cell>
          <cell r="S87">
            <v>2.2179363548698205E-2</v>
          </cell>
          <cell r="T87">
            <v>3.4905660377358538E-2</v>
          </cell>
          <cell r="U87">
            <v>2.8258887876025485E-2</v>
          </cell>
          <cell r="V87">
            <v>3.5999999999999997E-2</v>
          </cell>
          <cell r="W87">
            <v>3.1E-2</v>
          </cell>
          <cell r="X87">
            <v>3.1E-2</v>
          </cell>
          <cell r="Y87">
            <v>3.4000000000000002E-2</v>
          </cell>
          <cell r="Z87">
            <v>3.56E-2</v>
          </cell>
          <cell r="AA87" t="str">
            <v>n/a</v>
          </cell>
          <cell r="AB87" t="str">
            <v>n/a</v>
          </cell>
          <cell r="AC87" t="str">
            <v>n/a</v>
          </cell>
          <cell r="AD87" t="str">
            <v>n/a</v>
          </cell>
        </row>
        <row r="88">
          <cell r="A88" t="str">
            <v>Unemployment rate %</v>
          </cell>
          <cell r="C88" t="str">
            <v>n/a</v>
          </cell>
          <cell r="D88" t="str">
            <v>n/a</v>
          </cell>
          <cell r="E88" t="str">
            <v>n/a</v>
          </cell>
          <cell r="F88">
            <v>0.21299999999999999</v>
          </cell>
          <cell r="G88">
            <v>0.20600000000000002</v>
          </cell>
          <cell r="H88">
            <v>0.19899999999999998</v>
          </cell>
          <cell r="I88">
            <v>0.17300000000000001</v>
          </cell>
          <cell r="J88">
            <v>0.16300000000000001</v>
          </cell>
          <cell r="K88">
            <v>0.159</v>
          </cell>
          <cell r="L88">
            <v>0.14899999999999999</v>
          </cell>
          <cell r="M88">
            <v>0.18600000000000003</v>
          </cell>
          <cell r="N88">
            <v>0.19800000000000001</v>
          </cell>
          <cell r="O88">
            <v>0.188</v>
          </cell>
          <cell r="P88">
            <v>0.182</v>
          </cell>
          <cell r="Q88">
            <v>0.16699999999999998</v>
          </cell>
          <cell r="R88">
            <v>0.15</v>
          </cell>
          <cell r="S88">
            <v>0.125</v>
          </cell>
          <cell r="T88">
            <v>0.111</v>
          </cell>
          <cell r="U88">
            <v>0.10300000000000001</v>
          </cell>
          <cell r="V88">
            <v>0.111</v>
          </cell>
          <cell r="W88">
            <v>0.111</v>
          </cell>
          <cell r="X88">
            <v>0.106</v>
          </cell>
          <cell r="Y88">
            <v>9.1999999999999998E-2</v>
          </cell>
          <cell r="Z88">
            <v>8.5000000000000006E-2</v>
          </cell>
          <cell r="AA88" t="str">
            <v>n/a</v>
          </cell>
          <cell r="AB88" t="str">
            <v>n/a</v>
          </cell>
          <cell r="AC88" t="str">
            <v>n/a</v>
          </cell>
          <cell r="AD88" t="str">
            <v>n/a</v>
          </cell>
        </row>
      </sheetData>
      <sheetData sheetId="9" refreshError="1">
        <row r="1">
          <cell r="A1" t="str">
            <v>France</v>
          </cell>
        </row>
        <row r="3">
          <cell r="A3" t="str">
            <v>HOUSING SUPPLY</v>
          </cell>
          <cell r="C3">
            <v>1983</v>
          </cell>
          <cell r="D3">
            <v>1984</v>
          </cell>
          <cell r="E3">
            <v>1985</v>
          </cell>
          <cell r="F3">
            <v>1986</v>
          </cell>
          <cell r="G3">
            <v>1987</v>
          </cell>
          <cell r="H3">
            <v>1988</v>
          </cell>
          <cell r="I3">
            <v>1989</v>
          </cell>
          <cell r="J3">
            <v>1990</v>
          </cell>
          <cell r="K3">
            <v>1991</v>
          </cell>
          <cell r="L3">
            <v>1992</v>
          </cell>
          <cell r="M3">
            <v>1993</v>
          </cell>
          <cell r="N3">
            <v>1994</v>
          </cell>
          <cell r="O3">
            <v>1995</v>
          </cell>
          <cell r="P3">
            <v>1996</v>
          </cell>
          <cell r="Q3">
            <v>1997</v>
          </cell>
          <cell r="R3">
            <v>1998</v>
          </cell>
          <cell r="S3">
            <v>1999</v>
          </cell>
          <cell r="T3">
            <v>2000</v>
          </cell>
          <cell r="U3">
            <v>2001</v>
          </cell>
          <cell r="V3">
            <v>2002</v>
          </cell>
          <cell r="W3">
            <v>2003</v>
          </cell>
          <cell r="X3">
            <v>2004</v>
          </cell>
          <cell r="Y3">
            <v>2005</v>
          </cell>
          <cell r="Z3">
            <v>2006</v>
          </cell>
          <cell r="AA3">
            <v>2007</v>
          </cell>
          <cell r="AB3">
            <v>2008</v>
          </cell>
          <cell r="AC3">
            <v>2009</v>
          </cell>
          <cell r="AD3">
            <v>2010</v>
          </cell>
        </row>
        <row r="4">
          <cell r="A4" t="str">
            <v>Housing Stock</v>
          </cell>
        </row>
        <row r="5">
          <cell r="A5" t="str">
            <v xml:space="preserve">Total Number of Dwellings (national) </v>
          </cell>
          <cell r="B5" t="str">
            <v>000s</v>
          </cell>
          <cell r="C5" t="str">
            <v>n/a</v>
          </cell>
          <cell r="D5">
            <v>24484000</v>
          </cell>
          <cell r="E5">
            <v>24816000</v>
          </cell>
          <cell r="F5">
            <v>25127000</v>
          </cell>
          <cell r="G5">
            <v>25433000</v>
          </cell>
          <cell r="H5">
            <v>25735000</v>
          </cell>
          <cell r="I5">
            <v>26031000</v>
          </cell>
          <cell r="J5">
            <v>26319000</v>
          </cell>
          <cell r="K5">
            <v>26640000</v>
          </cell>
          <cell r="L5">
            <v>26922000</v>
          </cell>
          <cell r="M5">
            <v>27197000</v>
          </cell>
          <cell r="N5">
            <v>27453000</v>
          </cell>
          <cell r="O5">
            <v>27732000</v>
          </cell>
          <cell r="P5">
            <v>28000000</v>
          </cell>
          <cell r="Q5">
            <v>28267000</v>
          </cell>
          <cell r="R5">
            <v>28530000</v>
          </cell>
          <cell r="S5">
            <v>28816000</v>
          </cell>
          <cell r="T5">
            <v>29133000</v>
          </cell>
          <cell r="U5">
            <v>29451000</v>
          </cell>
          <cell r="V5">
            <v>29768000</v>
          </cell>
          <cell r="W5">
            <v>30096000</v>
          </cell>
          <cell r="X5">
            <v>30425000</v>
          </cell>
          <cell r="Y5" t="str">
            <v>n/a</v>
          </cell>
          <cell r="Z5" t="str">
            <v>n/a</v>
          </cell>
          <cell r="AA5" t="str">
            <v>n/a</v>
          </cell>
          <cell r="AB5">
            <v>0</v>
          </cell>
          <cell r="AC5">
            <v>0</v>
          </cell>
          <cell r="AD5">
            <v>0</v>
          </cell>
        </row>
        <row r="6">
          <cell r="A6" t="str">
            <v xml:space="preserve">Proportion of which: </v>
          </cell>
        </row>
        <row r="7">
          <cell r="A7" t="str">
            <v>% Owner occupied</v>
          </cell>
          <cell r="B7" t="str">
            <v>%</v>
          </cell>
          <cell r="C7" t="str">
            <v>n/a</v>
          </cell>
          <cell r="D7">
            <v>0.52208130733370095</v>
          </cell>
          <cell r="E7">
            <v>0.52687215965224266</v>
          </cell>
          <cell r="F7">
            <v>0.53345353540275819</v>
          </cell>
          <cell r="G7">
            <v>0.53995576497740172</v>
          </cell>
          <cell r="H7">
            <v>0.54620093968012906</v>
          </cell>
          <cell r="I7">
            <v>0.54962511715089035</v>
          </cell>
          <cell r="J7">
            <v>0.5502429993057163</v>
          </cell>
          <cell r="K7">
            <v>0.54989267936246977</v>
          </cell>
          <cell r="L7">
            <v>0.54946741289041345</v>
          </cell>
          <cell r="M7">
            <v>0.5493083444890674</v>
          </cell>
          <cell r="N7">
            <v>0.54956506380536052</v>
          </cell>
          <cell r="O7">
            <v>0.54975765250425745</v>
          </cell>
          <cell r="P7">
            <v>0.55028077753779703</v>
          </cell>
          <cell r="Q7">
            <v>0.55000000000000004</v>
          </cell>
          <cell r="R7">
            <v>0.55000000000000004</v>
          </cell>
          <cell r="S7">
            <v>0.56000000000000005</v>
          </cell>
          <cell r="T7">
            <v>0.56000000000000005</v>
          </cell>
          <cell r="U7">
            <v>0.56000000000000005</v>
          </cell>
          <cell r="V7">
            <v>0.56100000000000005</v>
          </cell>
          <cell r="W7">
            <v>0.56299999999999994</v>
          </cell>
          <cell r="X7">
            <v>0.56499999999999995</v>
          </cell>
          <cell r="Y7" t="str">
            <v>n/a</v>
          </cell>
          <cell r="Z7" t="str">
            <v>n/a</v>
          </cell>
          <cell r="AA7" t="str">
            <v>n/a</v>
          </cell>
          <cell r="AB7" t="str">
            <v>n/a</v>
          </cell>
          <cell r="AC7" t="str">
            <v>n/a</v>
          </cell>
          <cell r="AD7" t="str">
            <v>n/a</v>
          </cell>
        </row>
        <row r="8">
          <cell r="A8" t="str">
            <v>% Rented from private landlords</v>
          </cell>
          <cell r="B8" t="str">
            <v>%</v>
          </cell>
          <cell r="C8" t="str">
            <v>n/a</v>
          </cell>
          <cell r="D8">
            <v>0.29560378966364231</v>
          </cell>
          <cell r="E8">
            <v>0.29114799446749656</v>
          </cell>
          <cell r="F8">
            <v>0.28458652112470151</v>
          </cell>
          <cell r="G8">
            <v>0.27815174536013076</v>
          </cell>
          <cell r="H8">
            <v>0.27179535854966541</v>
          </cell>
          <cell r="I8">
            <v>0.26827553889409561</v>
          </cell>
          <cell r="J8">
            <v>0.26753066419810229</v>
          </cell>
          <cell r="K8">
            <v>0.26720555327213774</v>
          </cell>
          <cell r="L8">
            <v>0.26683516880303304</v>
          </cell>
          <cell r="M8">
            <v>0.26550647032574742</v>
          </cell>
          <cell r="N8">
            <v>0.26308120280831898</v>
          </cell>
          <cell r="O8">
            <v>0.26073097244661803</v>
          </cell>
          <cell r="P8">
            <v>0.25818574514038878</v>
          </cell>
          <cell r="Q8">
            <v>0.26</v>
          </cell>
          <cell r="R8">
            <v>0.25</v>
          </cell>
          <cell r="S8">
            <v>0.25</v>
          </cell>
          <cell r="T8">
            <v>0.25</v>
          </cell>
          <cell r="U8">
            <v>0.25</v>
          </cell>
          <cell r="V8">
            <v>0.251</v>
          </cell>
          <cell r="W8">
            <v>0.25</v>
          </cell>
          <cell r="X8">
            <v>0.249</v>
          </cell>
          <cell r="Y8" t="str">
            <v>n/a</v>
          </cell>
          <cell r="Z8" t="str">
            <v>n/a</v>
          </cell>
          <cell r="AA8" t="str">
            <v>n/a</v>
          </cell>
          <cell r="AB8" t="str">
            <v>n/a</v>
          </cell>
          <cell r="AC8" t="str">
            <v>n/a</v>
          </cell>
          <cell r="AD8" t="str">
            <v>n/a</v>
          </cell>
        </row>
        <row r="9">
          <cell r="A9" t="str">
            <v>% Rented from government or social landlords</v>
          </cell>
          <cell r="B9" t="str">
            <v>%</v>
          </cell>
          <cell r="C9" t="str">
            <v>n/a</v>
          </cell>
          <cell r="D9">
            <v>0.18231490300265676</v>
          </cell>
          <cell r="E9">
            <v>0.18197984588026081</v>
          </cell>
          <cell r="F9">
            <v>0.1819599434725403</v>
          </cell>
          <cell r="G9">
            <v>0.18189248966246752</v>
          </cell>
          <cell r="H9">
            <v>0.18200370177020553</v>
          </cell>
          <cell r="I9">
            <v>0.18209934395501404</v>
          </cell>
          <cell r="J9">
            <v>0.18222633649618142</v>
          </cell>
          <cell r="K9">
            <v>0.18290176736539249</v>
          </cell>
          <cell r="L9">
            <v>0.18369741830655351</v>
          </cell>
          <cell r="M9">
            <v>0.18518518518518517</v>
          </cell>
          <cell r="N9">
            <v>0.1873537333863205</v>
          </cell>
          <cell r="O9">
            <v>0.18951137504912452</v>
          </cell>
          <cell r="P9">
            <v>0.19153347732181419</v>
          </cell>
          <cell r="Q9">
            <v>0.19</v>
          </cell>
          <cell r="R9">
            <v>0.19</v>
          </cell>
          <cell r="S9">
            <v>0.19</v>
          </cell>
          <cell r="T9">
            <v>0.19</v>
          </cell>
          <cell r="U9">
            <v>0.19</v>
          </cell>
          <cell r="V9">
            <v>0.188</v>
          </cell>
          <cell r="W9">
            <v>0.187</v>
          </cell>
          <cell r="X9">
            <v>0.186</v>
          </cell>
          <cell r="Y9" t="str">
            <v>n/a</v>
          </cell>
          <cell r="Z9" t="str">
            <v>n/a</v>
          </cell>
          <cell r="AA9" t="str">
            <v>n/a</v>
          </cell>
          <cell r="AB9" t="str">
            <v>n/a</v>
          </cell>
          <cell r="AC9" t="str">
            <v>n/a</v>
          </cell>
          <cell r="AD9" t="str">
            <v>n/a</v>
          </cell>
        </row>
        <row r="10">
          <cell r="A10" t="str">
            <v>% Other</v>
          </cell>
          <cell r="B10" t="str">
            <v>%</v>
          </cell>
          <cell r="C10" t="str">
            <v>n/a</v>
          </cell>
          <cell r="D10" t="str">
            <v>n/a</v>
          </cell>
          <cell r="E10" t="str">
            <v>n/a</v>
          </cell>
          <cell r="F10" t="str">
            <v>n/a</v>
          </cell>
          <cell r="G10" t="str">
            <v>n/a</v>
          </cell>
          <cell r="H10" t="str">
            <v>n/a</v>
          </cell>
          <cell r="I10" t="str">
            <v>n/a</v>
          </cell>
          <cell r="J10" t="str">
            <v>n/a</v>
          </cell>
          <cell r="K10" t="str">
            <v>n/a</v>
          </cell>
          <cell r="L10" t="str">
            <v>n/a</v>
          </cell>
          <cell r="M10" t="str">
            <v>n/a</v>
          </cell>
          <cell r="N10" t="str">
            <v>n/a</v>
          </cell>
          <cell r="O10" t="str">
            <v>n/a</v>
          </cell>
          <cell r="P10" t="str">
            <v>n/a</v>
          </cell>
          <cell r="Q10" t="str">
            <v>n/a</v>
          </cell>
          <cell r="R10" t="str">
            <v>n/a</v>
          </cell>
          <cell r="S10" t="str">
            <v>n/a</v>
          </cell>
          <cell r="T10" t="str">
            <v>n/a</v>
          </cell>
          <cell r="U10" t="str">
            <v>n/a</v>
          </cell>
          <cell r="V10" t="str">
            <v>n/a</v>
          </cell>
          <cell r="W10" t="str">
            <v>n/a</v>
          </cell>
          <cell r="X10" t="str">
            <v>n/a</v>
          </cell>
          <cell r="Y10" t="str">
            <v>n/a</v>
          </cell>
          <cell r="Z10" t="str">
            <v>n/a</v>
          </cell>
          <cell r="AA10" t="str">
            <v>n/a</v>
          </cell>
          <cell r="AB10" t="str">
            <v>n/a</v>
          </cell>
          <cell r="AC10" t="str">
            <v>n/a</v>
          </cell>
          <cell r="AD10" t="str">
            <v>n/a</v>
          </cell>
        </row>
        <row r="12">
          <cell r="A12" t="str">
            <v>Housebuilding</v>
          </cell>
        </row>
        <row r="13">
          <cell r="A13" t="str">
            <v xml:space="preserve">Housing Starts </v>
          </cell>
          <cell r="B13" t="str">
            <v>000s</v>
          </cell>
          <cell r="C13">
            <v>334000</v>
          </cell>
          <cell r="D13">
            <v>295000</v>
          </cell>
          <cell r="E13">
            <v>295500</v>
          </cell>
          <cell r="F13">
            <v>295500</v>
          </cell>
          <cell r="G13">
            <v>310100</v>
          </cell>
          <cell r="H13">
            <v>327100</v>
          </cell>
          <cell r="I13">
            <v>339000</v>
          </cell>
          <cell r="J13">
            <v>309500</v>
          </cell>
          <cell r="K13">
            <v>303100</v>
          </cell>
          <cell r="L13">
            <v>277000</v>
          </cell>
          <cell r="M13">
            <v>256800</v>
          </cell>
          <cell r="N13">
            <v>302100</v>
          </cell>
          <cell r="O13">
            <v>285900</v>
          </cell>
          <cell r="P13">
            <v>264000</v>
          </cell>
          <cell r="Q13">
            <v>264300</v>
          </cell>
          <cell r="R13">
            <v>285000</v>
          </cell>
          <cell r="S13">
            <v>317000</v>
          </cell>
          <cell r="T13">
            <v>309500</v>
          </cell>
          <cell r="U13">
            <v>303000</v>
          </cell>
          <cell r="V13">
            <v>302900</v>
          </cell>
          <cell r="W13">
            <v>322600</v>
          </cell>
          <cell r="X13">
            <v>363400</v>
          </cell>
          <cell r="Y13">
            <v>410200</v>
          </cell>
          <cell r="Z13">
            <v>420900</v>
          </cell>
          <cell r="AA13" t="str">
            <v>n/a</v>
          </cell>
          <cell r="AB13" t="str">
            <v>n/a</v>
          </cell>
          <cell r="AC13" t="str">
            <v>n/a</v>
          </cell>
          <cell r="AD13" t="str">
            <v>n/a</v>
          </cell>
        </row>
        <row r="14">
          <cell r="A14" t="str">
            <v>Annual % change in housing starts</v>
          </cell>
          <cell r="C14" t="e">
            <v>#VALUE!</v>
          </cell>
          <cell r="D14">
            <v>-0.11676646706586824</v>
          </cell>
          <cell r="E14">
            <v>1.6949152542373724E-3</v>
          </cell>
          <cell r="F14">
            <v>0</v>
          </cell>
          <cell r="G14">
            <v>4.9407783417935613E-2</v>
          </cell>
          <cell r="H14">
            <v>5.4821025475652929E-2</v>
          </cell>
          <cell r="I14">
            <v>3.6380311831244239E-2</v>
          </cell>
          <cell r="J14">
            <v>-8.7020648967551573E-2</v>
          </cell>
          <cell r="K14">
            <v>-2.0678513731825499E-2</v>
          </cell>
          <cell r="L14">
            <v>-8.6110194655229289E-2</v>
          </cell>
          <cell r="M14">
            <v>-7.2924187725631806E-2</v>
          </cell>
          <cell r="N14">
            <v>0.17640186915887845</v>
          </cell>
          <cell r="O14">
            <v>-5.3624627606752684E-2</v>
          </cell>
          <cell r="P14">
            <v>-7.660020986358862E-2</v>
          </cell>
          <cell r="Q14">
            <v>1.1363636363637131E-3</v>
          </cell>
          <cell r="R14">
            <v>7.8320090805902298E-2</v>
          </cell>
          <cell r="S14">
            <v>0.11228070175438587</v>
          </cell>
          <cell r="T14">
            <v>-2.3659305993690816E-2</v>
          </cell>
          <cell r="U14">
            <v>-2.1001615508885352E-2</v>
          </cell>
          <cell r="V14">
            <v>-3.3003300330036733E-4</v>
          </cell>
          <cell r="W14">
            <v>6.5037966325520058E-2</v>
          </cell>
          <cell r="X14">
            <v>0.12647241165530065</v>
          </cell>
          <cell r="Y14">
            <v>0.12878370941111728</v>
          </cell>
          <cell r="Z14">
            <v>2.6084836665041466E-2</v>
          </cell>
          <cell r="AA14" t="str">
            <v>n/a</v>
          </cell>
          <cell r="AB14" t="str">
            <v>n/a</v>
          </cell>
          <cell r="AC14" t="str">
            <v>n/a</v>
          </cell>
          <cell r="AD14" t="str">
            <v>n/a</v>
          </cell>
        </row>
        <row r="15">
          <cell r="A15" t="str">
            <v>Housing Completions</v>
          </cell>
          <cell r="B15" t="str">
            <v>000s</v>
          </cell>
          <cell r="C15">
            <v>314100</v>
          </cell>
          <cell r="D15">
            <v>270800</v>
          </cell>
          <cell r="E15">
            <v>254700</v>
          </cell>
          <cell r="F15">
            <v>237300</v>
          </cell>
          <cell r="G15">
            <v>254000</v>
          </cell>
          <cell r="H15">
            <v>290600</v>
          </cell>
          <cell r="I15">
            <v>270200</v>
          </cell>
          <cell r="J15">
            <v>259900</v>
          </cell>
          <cell r="K15">
            <v>258900</v>
          </cell>
          <cell r="L15">
            <v>248400</v>
          </cell>
          <cell r="M15" t="str">
            <v>n/a</v>
          </cell>
          <cell r="N15" t="str">
            <v>n/a</v>
          </cell>
          <cell r="O15" t="str">
            <v>n/a</v>
          </cell>
          <cell r="P15" t="str">
            <v>n/a</v>
          </cell>
          <cell r="Q15" t="str">
            <v>n/a</v>
          </cell>
          <cell r="R15" t="str">
            <v>n/a</v>
          </cell>
          <cell r="S15" t="str">
            <v>n/a</v>
          </cell>
          <cell r="T15" t="str">
            <v>n/a</v>
          </cell>
          <cell r="U15" t="str">
            <v>n/a</v>
          </cell>
          <cell r="V15" t="str">
            <v>n/a</v>
          </cell>
          <cell r="W15" t="str">
            <v>n/a</v>
          </cell>
          <cell r="X15" t="str">
            <v>n/a</v>
          </cell>
          <cell r="Y15" t="str">
            <v>n/a</v>
          </cell>
          <cell r="Z15" t="str">
            <v>n/a</v>
          </cell>
          <cell r="AA15" t="str">
            <v>n/a</v>
          </cell>
          <cell r="AB15" t="str">
            <v>n/a</v>
          </cell>
          <cell r="AC15" t="str">
            <v>n/a</v>
          </cell>
          <cell r="AD15" t="str">
            <v>n/a</v>
          </cell>
        </row>
        <row r="16">
          <cell r="A16" t="str">
            <v>Annual % change in housing completions</v>
          </cell>
          <cell r="C16" t="e">
            <v>#VALUE!</v>
          </cell>
          <cell r="D16">
            <v>-0.13785418656478832</v>
          </cell>
          <cell r="E16">
            <v>-5.9453471196454943E-2</v>
          </cell>
          <cell r="F16">
            <v>-6.8315665488810406E-2</v>
          </cell>
          <cell r="G16">
            <v>7.0375052675937688E-2</v>
          </cell>
          <cell r="H16">
            <v>0.1440944881889763</v>
          </cell>
          <cell r="I16">
            <v>-7.0199587061252622E-2</v>
          </cell>
          <cell r="J16">
            <v>-3.8119911176905941E-2</v>
          </cell>
          <cell r="K16">
            <v>-3.8476337052713028E-3</v>
          </cell>
          <cell r="L16">
            <v>-4.0556199304750851E-2</v>
          </cell>
          <cell r="M16" t="str">
            <v>n/a</v>
          </cell>
          <cell r="N16" t="str">
            <v>n/a</v>
          </cell>
          <cell r="O16" t="str">
            <v>n/a</v>
          </cell>
          <cell r="P16" t="str">
            <v>n/a</v>
          </cell>
          <cell r="Q16" t="str">
            <v>n/a</v>
          </cell>
          <cell r="R16" t="str">
            <v>n/a</v>
          </cell>
          <cell r="S16" t="str">
            <v>n/a</v>
          </cell>
          <cell r="T16" t="str">
            <v>n/a</v>
          </cell>
          <cell r="U16" t="str">
            <v>n/a</v>
          </cell>
          <cell r="V16" t="str">
            <v>n/a</v>
          </cell>
          <cell r="W16" t="str">
            <v>n/a</v>
          </cell>
          <cell r="X16" t="str">
            <v>n/a</v>
          </cell>
          <cell r="Y16" t="str">
            <v>n/a</v>
          </cell>
          <cell r="Z16" t="str">
            <v>n/a</v>
          </cell>
          <cell r="AA16" t="str">
            <v>n/a</v>
          </cell>
          <cell r="AB16" t="str">
            <v>n/a</v>
          </cell>
          <cell r="AC16" t="str">
            <v>n/a</v>
          </cell>
          <cell r="AD16" t="str">
            <v>n/a</v>
          </cell>
        </row>
        <row r="17">
          <cell r="A17" t="str">
            <v>Number of Building Permits issued</v>
          </cell>
          <cell r="B17" t="str">
            <v>000s</v>
          </cell>
          <cell r="C17">
            <v>371800</v>
          </cell>
          <cell r="D17">
            <v>343500</v>
          </cell>
          <cell r="E17">
            <v>349800</v>
          </cell>
          <cell r="F17">
            <v>307100</v>
          </cell>
          <cell r="G17">
            <v>336700</v>
          </cell>
          <cell r="H17">
            <v>361100</v>
          </cell>
          <cell r="I17">
            <v>333000</v>
          </cell>
          <cell r="J17">
            <v>315500</v>
          </cell>
          <cell r="K17">
            <v>299400</v>
          </cell>
          <cell r="L17">
            <v>268800</v>
          </cell>
          <cell r="M17">
            <v>268600</v>
          </cell>
          <cell r="N17">
            <v>357900</v>
          </cell>
          <cell r="O17">
            <v>308300</v>
          </cell>
          <cell r="P17">
            <v>301600</v>
          </cell>
          <cell r="Q17">
            <v>299400</v>
          </cell>
          <cell r="R17">
            <v>375100</v>
          </cell>
          <cell r="S17">
            <v>340800</v>
          </cell>
          <cell r="T17">
            <v>358800</v>
          </cell>
          <cell r="U17">
            <v>356200</v>
          </cell>
          <cell r="V17">
            <v>350900</v>
          </cell>
          <cell r="W17">
            <v>385300</v>
          </cell>
          <cell r="X17">
            <v>460800</v>
          </cell>
          <cell r="Y17">
            <v>511700</v>
          </cell>
          <cell r="Z17">
            <v>561700</v>
          </cell>
          <cell r="AA17" t="str">
            <v>n/a</v>
          </cell>
          <cell r="AB17" t="str">
            <v>n/a</v>
          </cell>
          <cell r="AC17" t="str">
            <v>n/a</v>
          </cell>
          <cell r="AD17" t="str">
            <v>n/a</v>
          </cell>
        </row>
        <row r="18">
          <cell r="A18" t="str">
            <v>Annual % change in building permits issued</v>
          </cell>
          <cell r="C18" t="e">
            <v>#VALUE!</v>
          </cell>
          <cell r="D18">
            <v>-7.611619150080684E-2</v>
          </cell>
          <cell r="E18">
            <v>1.83406113537119E-2</v>
          </cell>
          <cell r="F18">
            <v>-0.12206975414522581</v>
          </cell>
          <cell r="G18">
            <v>9.6385542168674787E-2</v>
          </cell>
          <cell r="H18">
            <v>7.2468072468072409E-2</v>
          </cell>
          <cell r="I18">
            <v>-7.7817779008584886E-2</v>
          </cell>
          <cell r="J18">
            <v>-5.2552552552552534E-2</v>
          </cell>
          <cell r="K18">
            <v>-5.1030110935023743E-2</v>
          </cell>
          <cell r="L18">
            <v>-0.10220440881763526</v>
          </cell>
          <cell r="M18">
            <v>-7.4404761904767192E-4</v>
          </cell>
          <cell r="N18">
            <v>0.33246463142218907</v>
          </cell>
          <cell r="O18">
            <v>-0.13858619726180499</v>
          </cell>
          <cell r="P18">
            <v>-2.1732079143691241E-2</v>
          </cell>
          <cell r="Q18">
            <v>-7.2944297082228049E-3</v>
          </cell>
          <cell r="R18">
            <v>0.25283901135604547</v>
          </cell>
          <cell r="S18">
            <v>-9.1442282058117885E-2</v>
          </cell>
          <cell r="T18">
            <v>5.2816901408450745E-2</v>
          </cell>
          <cell r="U18">
            <v>-7.2463768115942351E-3</v>
          </cell>
          <cell r="V18">
            <v>-1.4879281302638936E-2</v>
          </cell>
          <cell r="W18">
            <v>9.8033627814192004E-2</v>
          </cell>
          <cell r="X18">
            <v>0.19595120685180389</v>
          </cell>
          <cell r="Y18">
            <v>0.11046006944444442</v>
          </cell>
          <cell r="Z18">
            <v>9.771350400625356E-2</v>
          </cell>
          <cell r="AA18" t="str">
            <v>n/a</v>
          </cell>
          <cell r="AB18" t="str">
            <v>n/a</v>
          </cell>
          <cell r="AC18" t="str">
            <v>n/a</v>
          </cell>
          <cell r="AD18" t="str">
            <v>n/a</v>
          </cell>
        </row>
        <row r="20">
          <cell r="A20" t="str">
            <v>MARKET ACTIVITY AND PRICES</v>
          </cell>
        </row>
        <row r="21">
          <cell r="A21" t="str">
            <v>Total Number of Transactions</v>
          </cell>
          <cell r="B21" t="str">
            <v>000s</v>
          </cell>
          <cell r="C21">
            <v>631100</v>
          </cell>
          <cell r="D21">
            <v>606600</v>
          </cell>
          <cell r="E21">
            <v>599200</v>
          </cell>
          <cell r="F21">
            <v>627200</v>
          </cell>
          <cell r="G21">
            <v>707200</v>
          </cell>
          <cell r="H21">
            <v>768400</v>
          </cell>
          <cell r="I21">
            <v>809800</v>
          </cell>
          <cell r="J21">
            <v>754000</v>
          </cell>
          <cell r="K21">
            <v>712500</v>
          </cell>
          <cell r="L21">
            <v>611100</v>
          </cell>
          <cell r="M21">
            <v>623700</v>
          </cell>
          <cell r="N21">
            <v>684300</v>
          </cell>
          <cell r="O21">
            <v>617700</v>
          </cell>
          <cell r="P21">
            <v>734300</v>
          </cell>
          <cell r="Q21">
            <v>589000</v>
          </cell>
          <cell r="R21">
            <v>658000</v>
          </cell>
          <cell r="S21">
            <v>742000</v>
          </cell>
          <cell r="T21">
            <v>785000</v>
          </cell>
          <cell r="U21">
            <v>778000</v>
          </cell>
          <cell r="V21">
            <v>792000</v>
          </cell>
          <cell r="W21">
            <v>803000</v>
          </cell>
          <cell r="X21">
            <v>804000</v>
          </cell>
          <cell r="Y21">
            <v>802000</v>
          </cell>
          <cell r="Z21" t="str">
            <v>n/a</v>
          </cell>
          <cell r="AA21" t="str">
            <v>n/a</v>
          </cell>
          <cell r="AB21" t="str">
            <v>n/a</v>
          </cell>
          <cell r="AC21" t="str">
            <v>n/a</v>
          </cell>
          <cell r="AD21" t="str">
            <v>n/a</v>
          </cell>
        </row>
        <row r="22">
          <cell r="A22" t="str">
            <v>Annual % change in transactions</v>
          </cell>
          <cell r="C22" t="e">
            <v>#VALUE!</v>
          </cell>
          <cell r="D22">
            <v>-3.8821106005387462E-2</v>
          </cell>
          <cell r="E22">
            <v>-1.2199142762940984E-2</v>
          </cell>
          <cell r="F22">
            <v>4.6728971962616717E-2</v>
          </cell>
          <cell r="G22">
            <v>0.12755102040816335</v>
          </cell>
          <cell r="H22">
            <v>8.6538461538461453E-2</v>
          </cell>
          <cell r="I22">
            <v>5.3878188443519104E-2</v>
          </cell>
          <cell r="J22">
            <v>-6.890590269202268E-2</v>
          </cell>
          <cell r="K22">
            <v>-5.5039787798408457E-2</v>
          </cell>
          <cell r="L22">
            <v>-0.14231578947368417</v>
          </cell>
          <cell r="M22">
            <v>2.0618556701030855E-2</v>
          </cell>
          <cell r="N22">
            <v>9.7162097162097227E-2</v>
          </cell>
          <cell r="O22">
            <v>-9.7325734327049496E-2</v>
          </cell>
          <cell r="P22">
            <v>0.1887647725433057</v>
          </cell>
          <cell r="Q22">
            <v>-0.19787552771346861</v>
          </cell>
          <cell r="R22">
            <v>0.11714770797962659</v>
          </cell>
          <cell r="S22">
            <v>0.12765957446808507</v>
          </cell>
          <cell r="T22">
            <v>5.7951482479784433E-2</v>
          </cell>
          <cell r="U22">
            <v>-8.9171974522292974E-3</v>
          </cell>
          <cell r="V22">
            <v>1.799485861182526E-2</v>
          </cell>
          <cell r="W22">
            <v>1.388888888888884E-2</v>
          </cell>
          <cell r="X22">
            <v>1.2453300124533051E-3</v>
          </cell>
          <cell r="Y22">
            <v>-2.4875621890547706E-3</v>
          </cell>
          <cell r="Z22" t="str">
            <v>n/a</v>
          </cell>
          <cell r="AA22" t="str">
            <v>n/a</v>
          </cell>
          <cell r="AB22" t="str">
            <v>n/a</v>
          </cell>
          <cell r="AC22" t="str">
            <v>n/a</v>
          </cell>
          <cell r="AD22" t="str">
            <v>n/a</v>
          </cell>
        </row>
        <row r="23">
          <cell r="A23" t="str">
            <v xml:space="preserve">Residential house prices (all dwellings, national) </v>
          </cell>
          <cell r="B23" t="str">
            <v>1990=100</v>
          </cell>
          <cell r="C23" t="str">
            <v>n/a</v>
          </cell>
          <cell r="D23" t="str">
            <v>n/a</v>
          </cell>
          <cell r="E23" t="str">
            <v>n/a</v>
          </cell>
          <cell r="F23" t="str">
            <v>n/a</v>
          </cell>
          <cell r="G23" t="str">
            <v>n/a</v>
          </cell>
          <cell r="H23" t="str">
            <v>n/a</v>
          </cell>
          <cell r="I23" t="str">
            <v>n/a</v>
          </cell>
          <cell r="J23">
            <v>81.300813008130078</v>
          </cell>
          <cell r="K23">
            <v>85.365853658536579</v>
          </cell>
          <cell r="L23">
            <v>83.739837398373979</v>
          </cell>
          <cell r="M23">
            <v>82.113821138211378</v>
          </cell>
          <cell r="N23">
            <v>82.113821138211378</v>
          </cell>
          <cell r="O23">
            <v>81.300813008130078</v>
          </cell>
          <cell r="P23">
            <v>82.113821138211378</v>
          </cell>
          <cell r="Q23">
            <v>83.739837398373979</v>
          </cell>
          <cell r="R23">
            <v>86.178861788617894</v>
          </cell>
          <cell r="S23">
            <v>92.682926829268297</v>
          </cell>
          <cell r="T23">
            <v>100</v>
          </cell>
          <cell r="U23">
            <v>108.130081300813</v>
          </cell>
          <cell r="V23">
            <v>117.88617886178862</v>
          </cell>
          <cell r="W23">
            <v>131.39024390243904</v>
          </cell>
          <cell r="X23">
            <v>154.47154471544715</v>
          </cell>
          <cell r="Y23">
            <v>177.23577235772359</v>
          </cell>
          <cell r="Z23">
            <v>194.78211382113821</v>
          </cell>
          <cell r="AA23" t="str">
            <v>n/a</v>
          </cell>
          <cell r="AB23" t="str">
            <v>n/a</v>
          </cell>
          <cell r="AC23" t="str">
            <v>n/a</v>
          </cell>
          <cell r="AD23" t="str">
            <v>n/a</v>
          </cell>
        </row>
        <row r="24">
          <cell r="A24" t="str">
            <v>Annual % change in house prices</v>
          </cell>
          <cell r="C24" t="str">
            <v>n/a</v>
          </cell>
          <cell r="D24" t="str">
            <v>n/a</v>
          </cell>
          <cell r="E24" t="str">
            <v>n/a</v>
          </cell>
          <cell r="F24" t="str">
            <v>n/a</v>
          </cell>
          <cell r="G24" t="str">
            <v>n/a</v>
          </cell>
          <cell r="H24" t="str">
            <v>n/a</v>
          </cell>
          <cell r="I24" t="str">
            <v>n/a</v>
          </cell>
          <cell r="J24" t="str">
            <v>n/a</v>
          </cell>
          <cell r="K24">
            <v>5.0000000000000044E-2</v>
          </cell>
          <cell r="L24">
            <v>-1.9047619047619091E-2</v>
          </cell>
          <cell r="M24">
            <v>-1.9417475728155331E-2</v>
          </cell>
          <cell r="N24">
            <v>0</v>
          </cell>
          <cell r="O24">
            <v>-9.9009900990099098E-3</v>
          </cell>
          <cell r="P24">
            <v>1.0000000000000009E-2</v>
          </cell>
          <cell r="Q24">
            <v>1.980198019801982E-2</v>
          </cell>
          <cell r="R24">
            <v>2.9126213592233219E-2</v>
          </cell>
          <cell r="S24">
            <v>7.547169811320753E-2</v>
          </cell>
          <cell r="T24">
            <v>7.8947368421052655E-2</v>
          </cell>
          <cell r="U24">
            <v>8.1300813008130079E-2</v>
          </cell>
          <cell r="V24">
            <v>9.0225563909774431E-2</v>
          </cell>
          <cell r="W24">
            <v>0.11455172413793102</v>
          </cell>
          <cell r="X24">
            <v>0.17566982241197926</v>
          </cell>
          <cell r="Y24">
            <v>0.14736842105263159</v>
          </cell>
          <cell r="Z24">
            <v>9.8999999999999977E-2</v>
          </cell>
          <cell r="AA24" t="str">
            <v>n/a</v>
          </cell>
          <cell r="AB24" t="str">
            <v>n/a</v>
          </cell>
          <cell r="AC24" t="str">
            <v>n/a</v>
          </cell>
          <cell r="AD24" t="str">
            <v>n/a</v>
          </cell>
        </row>
        <row r="25">
          <cell r="A25" t="str">
            <v>Residential house prices new dwellings (national)</v>
          </cell>
          <cell r="B25" t="str">
            <v>1990=100</v>
          </cell>
          <cell r="C25" t="str">
            <v>n/a</v>
          </cell>
          <cell r="D25" t="str">
            <v>n/a</v>
          </cell>
          <cell r="E25" t="str">
            <v>n/a</v>
          </cell>
          <cell r="F25" t="str">
            <v>n/a</v>
          </cell>
          <cell r="G25" t="str">
            <v>n/a</v>
          </cell>
          <cell r="H25" t="str">
            <v>n/a</v>
          </cell>
          <cell r="I25" t="str">
            <v>n/a</v>
          </cell>
          <cell r="J25" t="str">
            <v>n/a</v>
          </cell>
          <cell r="K25" t="str">
            <v>n/a</v>
          </cell>
          <cell r="L25" t="str">
            <v>n/a</v>
          </cell>
          <cell r="M25" t="str">
            <v>n/a</v>
          </cell>
          <cell r="N25" t="str">
            <v>n/a</v>
          </cell>
          <cell r="O25" t="str">
            <v>n/a</v>
          </cell>
          <cell r="P25" t="str">
            <v>n/a</v>
          </cell>
          <cell r="Q25" t="str">
            <v>n/a</v>
          </cell>
          <cell r="R25" t="str">
            <v>n/a</v>
          </cell>
          <cell r="S25" t="str">
            <v>n/a</v>
          </cell>
          <cell r="T25" t="str">
            <v>n/a</v>
          </cell>
          <cell r="U25" t="str">
            <v>n/a</v>
          </cell>
          <cell r="V25" t="str">
            <v>n/a</v>
          </cell>
          <cell r="W25" t="str">
            <v>n/a</v>
          </cell>
          <cell r="X25" t="str">
            <v>n/a</v>
          </cell>
          <cell r="Y25" t="str">
            <v>n/a</v>
          </cell>
          <cell r="Z25" t="str">
            <v>n/a</v>
          </cell>
          <cell r="AA25" t="str">
            <v>n/a</v>
          </cell>
          <cell r="AB25" t="str">
            <v>n/a</v>
          </cell>
          <cell r="AC25" t="str">
            <v>n/a</v>
          </cell>
          <cell r="AD25" t="str">
            <v>n/a</v>
          </cell>
        </row>
        <row r="26">
          <cell r="A26" t="str">
            <v>Annual % change in new house prices</v>
          </cell>
          <cell r="C26" t="str">
            <v>n/a</v>
          </cell>
          <cell r="D26" t="str">
            <v>n/a</v>
          </cell>
          <cell r="E26" t="str">
            <v>n/a</v>
          </cell>
          <cell r="F26" t="str">
            <v>n/a</v>
          </cell>
          <cell r="G26" t="str">
            <v>n/a</v>
          </cell>
          <cell r="H26" t="str">
            <v>n/a</v>
          </cell>
          <cell r="I26" t="str">
            <v>n/a</v>
          </cell>
          <cell r="J26" t="str">
            <v>n/a</v>
          </cell>
          <cell r="K26" t="str">
            <v>n/a</v>
          </cell>
          <cell r="L26" t="str">
            <v>n/a</v>
          </cell>
          <cell r="M26" t="str">
            <v>n/a</v>
          </cell>
          <cell r="N26" t="str">
            <v>n/a</v>
          </cell>
          <cell r="O26" t="str">
            <v>n/a</v>
          </cell>
          <cell r="P26" t="str">
            <v>n/a</v>
          </cell>
          <cell r="Q26" t="str">
            <v>n/a</v>
          </cell>
          <cell r="R26" t="str">
            <v>n/a</v>
          </cell>
          <cell r="S26" t="str">
            <v>n/a</v>
          </cell>
          <cell r="T26" t="str">
            <v>n/a</v>
          </cell>
          <cell r="U26" t="str">
            <v>n/a</v>
          </cell>
          <cell r="V26" t="str">
            <v>n/a</v>
          </cell>
          <cell r="W26" t="str">
            <v>n/a</v>
          </cell>
          <cell r="X26" t="str">
            <v>n/a</v>
          </cell>
          <cell r="Y26" t="str">
            <v>n/a</v>
          </cell>
          <cell r="Z26" t="str">
            <v>n/a</v>
          </cell>
          <cell r="AA26" t="str">
            <v>n/a</v>
          </cell>
          <cell r="AB26" t="str">
            <v>n/a</v>
          </cell>
          <cell r="AC26" t="str">
            <v>n/a</v>
          </cell>
          <cell r="AD26" t="str">
            <v>n/a</v>
          </cell>
        </row>
        <row r="27">
          <cell r="A27" t="str">
            <v>Building Price for new residential dwellings</v>
          </cell>
          <cell r="B27" t="str">
            <v>1990=100</v>
          </cell>
          <cell r="C27" t="e">
            <v>#VALUE!</v>
          </cell>
          <cell r="D27">
            <v>59.018567639257292</v>
          </cell>
          <cell r="E27">
            <v>66.312997347480106</v>
          </cell>
          <cell r="F27">
            <v>70.954907161803717</v>
          </cell>
          <cell r="G27">
            <v>73.607427055702928</v>
          </cell>
          <cell r="H27">
            <v>76.92307692307692</v>
          </cell>
          <cell r="I27">
            <v>82.228116710875327</v>
          </cell>
          <cell r="J27">
            <v>86.206896551724128</v>
          </cell>
          <cell r="K27">
            <v>89.65517241379311</v>
          </cell>
          <cell r="L27">
            <v>91.511936339522549</v>
          </cell>
          <cell r="M27">
            <v>92.241379310344826</v>
          </cell>
          <cell r="N27">
            <v>92.241379310344826</v>
          </cell>
          <cell r="O27">
            <v>92.241379310344826</v>
          </cell>
          <cell r="P27">
            <v>93.965517241379317</v>
          </cell>
          <cell r="Q27">
            <v>96.551724137931032</v>
          </cell>
          <cell r="R27">
            <v>96.551724137931032</v>
          </cell>
          <cell r="S27">
            <v>97.41379310344827</v>
          </cell>
          <cell r="T27">
            <v>100</v>
          </cell>
          <cell r="U27">
            <v>103.44827586206897</v>
          </cell>
          <cell r="V27">
            <v>106.03448275862068</v>
          </cell>
          <cell r="W27">
            <v>108.62068965517241</v>
          </cell>
          <cell r="X27">
            <v>114.65517241379311</v>
          </cell>
          <cell r="Y27">
            <v>117.24137931034481</v>
          </cell>
          <cell r="Z27">
            <v>125</v>
          </cell>
          <cell r="AA27" t="str">
            <v>n/a</v>
          </cell>
          <cell r="AB27" t="str">
            <v>n/a</v>
          </cell>
          <cell r="AC27" t="str">
            <v>n/a</v>
          </cell>
          <cell r="AD27" t="str">
            <v>n/a</v>
          </cell>
        </row>
        <row r="28">
          <cell r="A28" t="str">
            <v>Annual % change in building prices</v>
          </cell>
          <cell r="C28" t="e">
            <v>#VALUE!</v>
          </cell>
          <cell r="D28" t="e">
            <v>#VALUE!</v>
          </cell>
          <cell r="E28">
            <v>0.12359550561797761</v>
          </cell>
          <cell r="F28">
            <v>7.0000000000000062E-2</v>
          </cell>
          <cell r="G28">
            <v>3.7383177570093462E-2</v>
          </cell>
          <cell r="H28">
            <v>4.5045045045044807E-2</v>
          </cell>
          <cell r="I28">
            <v>6.8965517241379226E-2</v>
          </cell>
          <cell r="J28">
            <v>4.8387096774193505E-2</v>
          </cell>
          <cell r="K28">
            <v>4.0000000000000258E-2</v>
          </cell>
          <cell r="L28">
            <v>2.0710059171597628E-2</v>
          </cell>
          <cell r="M28">
            <v>7.9710144927536142E-3</v>
          </cell>
          <cell r="N28">
            <v>0</v>
          </cell>
          <cell r="O28">
            <v>0</v>
          </cell>
          <cell r="P28">
            <v>1.8691588785046731E-2</v>
          </cell>
          <cell r="Q28">
            <v>2.7522935779816349E-2</v>
          </cell>
          <cell r="R28">
            <v>0</v>
          </cell>
          <cell r="S28">
            <v>8.9285714285713969E-3</v>
          </cell>
          <cell r="T28">
            <v>2.6548672566371723E-2</v>
          </cell>
          <cell r="U28">
            <v>3.4482758620689724E-2</v>
          </cell>
          <cell r="V28">
            <v>2.4999999999999911E-2</v>
          </cell>
          <cell r="W28">
            <v>2.4390243902439046E-2</v>
          </cell>
          <cell r="X28">
            <v>5.555555555555558E-2</v>
          </cell>
          <cell r="Y28">
            <v>2.255639097744333E-2</v>
          </cell>
          <cell r="Z28">
            <v>6.6176470588235503E-2</v>
          </cell>
          <cell r="AA28" t="str">
            <v>n/a</v>
          </cell>
          <cell r="AB28" t="str">
            <v>n/a</v>
          </cell>
          <cell r="AC28" t="str">
            <v>n/a</v>
          </cell>
          <cell r="AD28" t="str">
            <v>n/a</v>
          </cell>
        </row>
        <row r="30">
          <cell r="A30" t="str">
            <v>LENDING</v>
          </cell>
        </row>
        <row r="31">
          <cell r="A31" t="str">
            <v>EXCHANGE RATE</v>
          </cell>
          <cell r="C31">
            <v>1</v>
          </cell>
          <cell r="D31">
            <v>1</v>
          </cell>
          <cell r="E31">
            <v>1</v>
          </cell>
          <cell r="F31">
            <v>1</v>
          </cell>
          <cell r="G31">
            <v>1</v>
          </cell>
          <cell r="H31">
            <v>1</v>
          </cell>
          <cell r="I31">
            <v>1</v>
          </cell>
          <cell r="J31">
            <v>1</v>
          </cell>
          <cell r="K31">
            <v>1</v>
          </cell>
          <cell r="L31">
            <v>1</v>
          </cell>
          <cell r="M31">
            <v>1</v>
          </cell>
          <cell r="N31">
            <v>1</v>
          </cell>
          <cell r="O31">
            <v>1</v>
          </cell>
          <cell r="P31">
            <v>1</v>
          </cell>
          <cell r="Q31">
            <v>1</v>
          </cell>
          <cell r="R31">
            <v>1</v>
          </cell>
          <cell r="S31">
            <v>1</v>
          </cell>
          <cell r="T31">
            <v>1</v>
          </cell>
          <cell r="U31">
            <v>1</v>
          </cell>
          <cell r="V31">
            <v>1</v>
          </cell>
          <cell r="W31">
            <v>1</v>
          </cell>
          <cell r="X31">
            <v>1</v>
          </cell>
          <cell r="Y31">
            <v>1</v>
          </cell>
          <cell r="Z31">
            <v>1</v>
          </cell>
          <cell r="AA31">
            <v>1</v>
          </cell>
          <cell r="AB31">
            <v>1</v>
          </cell>
          <cell r="AC31">
            <v>1</v>
          </cell>
          <cell r="AD31">
            <v>1</v>
          </cell>
        </row>
        <row r="32">
          <cell r="A32" t="str">
            <v>Values</v>
          </cell>
        </row>
        <row r="33">
          <cell r="A33" t="str">
            <v>If emf members only - approx market share</v>
          </cell>
          <cell r="C33">
            <v>0</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row>
        <row r="34">
          <cell r="A34" t="str">
            <v>Total national outstanding residential loans</v>
          </cell>
          <cell r="B34" t="str">
            <v>€ millions</v>
          </cell>
          <cell r="C34">
            <v>111729.78082353636</v>
          </cell>
          <cell r="D34">
            <v>123492.00343437577</v>
          </cell>
          <cell r="E34">
            <v>137483.44370860927</v>
          </cell>
          <cell r="F34">
            <v>151783.87599635281</v>
          </cell>
          <cell r="G34">
            <v>152883.17945200772</v>
          </cell>
          <cell r="H34">
            <v>153982.48290766263</v>
          </cell>
          <cell r="I34">
            <v>168313.48386369614</v>
          </cell>
          <cell r="J34">
            <v>185464.95733874332</v>
          </cell>
          <cell r="K34">
            <v>197473.71800405747</v>
          </cell>
          <cell r="L34">
            <v>215486.85900202874</v>
          </cell>
          <cell r="M34">
            <v>233500</v>
          </cell>
          <cell r="N34">
            <v>237261</v>
          </cell>
          <cell r="O34">
            <v>238233</v>
          </cell>
          <cell r="P34">
            <v>244565</v>
          </cell>
          <cell r="Q34">
            <v>254000</v>
          </cell>
          <cell r="R34">
            <v>263500</v>
          </cell>
          <cell r="S34">
            <v>285100</v>
          </cell>
          <cell r="T34">
            <v>305300</v>
          </cell>
          <cell r="U34">
            <v>324600</v>
          </cell>
          <cell r="V34">
            <v>350700</v>
          </cell>
          <cell r="W34">
            <v>385400</v>
          </cell>
          <cell r="X34">
            <v>432300</v>
          </cell>
          <cell r="Y34">
            <v>503600</v>
          </cell>
          <cell r="Z34">
            <v>577800</v>
          </cell>
          <cell r="AA34" t="str">
            <v>n/a</v>
          </cell>
          <cell r="AB34" t="str">
            <v>n/a</v>
          </cell>
          <cell r="AC34" t="str">
            <v>n/a</v>
          </cell>
          <cell r="AD34" t="str">
            <v>n/a</v>
          </cell>
        </row>
        <row r="35">
          <cell r="A35" t="str">
            <v>Annual % change</v>
          </cell>
          <cell r="C35" t="e">
            <v>#VALUE!</v>
          </cell>
          <cell r="D35">
            <v>0.10527383589355122</v>
          </cell>
          <cell r="E35">
            <v>0.11329835037997915</v>
          </cell>
          <cell r="F35">
            <v>0.10401566837424259</v>
          </cell>
          <cell r="G35">
            <v>7.2425575407055742E-3</v>
          </cell>
          <cell r="H35">
            <v>7.1904800750171027E-3</v>
          </cell>
          <cell r="I35">
            <v>9.3069034122714056E-2</v>
          </cell>
          <cell r="J35">
            <v>0.10190195747440423</v>
          </cell>
          <cell r="K35">
            <v>6.4749486035686532E-2</v>
          </cell>
          <cell r="L35">
            <v>9.1217915882867651E-2</v>
          </cell>
          <cell r="M35">
            <v>8.3592758655420818E-2</v>
          </cell>
          <cell r="N35">
            <v>1.6107066381156221E-2</v>
          </cell>
          <cell r="O35">
            <v>4.0967542073917507E-3</v>
          </cell>
          <cell r="P35">
            <v>2.6579021378230649E-2</v>
          </cell>
          <cell r="Q35">
            <v>3.8578700958845191E-2</v>
          </cell>
          <cell r="R35">
            <v>3.740157480314954E-2</v>
          </cell>
          <cell r="S35">
            <v>8.1973434535104417E-2</v>
          </cell>
          <cell r="T35">
            <v>7.0852332514907079E-2</v>
          </cell>
          <cell r="U35">
            <v>6.3216508352440304E-2</v>
          </cell>
          <cell r="V35">
            <v>8.0406654343807782E-2</v>
          </cell>
          <cell r="W35">
            <v>9.8944967208440371E-2</v>
          </cell>
          <cell r="X35">
            <v>0.12169174883238187</v>
          </cell>
          <cell r="Y35">
            <v>0.16493176035160761</v>
          </cell>
          <cell r="Z35">
            <v>0.14733915806195386</v>
          </cell>
          <cell r="AA35" t="str">
            <v>n/a</v>
          </cell>
          <cell r="AB35" t="str">
            <v>n/a</v>
          </cell>
          <cell r="AC35" t="str">
            <v>n/a</v>
          </cell>
          <cell r="AD35" t="str">
            <v>n/a</v>
          </cell>
        </row>
        <row r="36">
          <cell r="A36" t="str">
            <v>Total national outstanding residential and commercial loans</v>
          </cell>
          <cell r="B36" t="str">
            <v>€ millions</v>
          </cell>
          <cell r="C36" t="str">
            <v>n/a</v>
          </cell>
          <cell r="D36" t="str">
            <v>n/a</v>
          </cell>
          <cell r="E36" t="str">
            <v>n/a</v>
          </cell>
          <cell r="F36" t="str">
            <v>n/a</v>
          </cell>
          <cell r="G36" t="str">
            <v>n/a</v>
          </cell>
          <cell r="H36" t="str">
            <v>n/a</v>
          </cell>
          <cell r="I36" t="str">
            <v>n/a</v>
          </cell>
          <cell r="J36" t="str">
            <v>n/a</v>
          </cell>
          <cell r="K36" t="str">
            <v>n/a</v>
          </cell>
          <cell r="L36" t="str">
            <v>n/a</v>
          </cell>
          <cell r="M36" t="str">
            <v>n/a</v>
          </cell>
          <cell r="N36" t="str">
            <v>n/a</v>
          </cell>
          <cell r="O36" t="str">
            <v>n/a</v>
          </cell>
          <cell r="P36" t="str">
            <v>n/a</v>
          </cell>
          <cell r="Q36" t="str">
            <v>n/a</v>
          </cell>
          <cell r="R36" t="str">
            <v>n/a</v>
          </cell>
          <cell r="S36" t="str">
            <v>n/a</v>
          </cell>
          <cell r="T36" t="str">
            <v>n/a</v>
          </cell>
          <cell r="U36" t="str">
            <v>n/a</v>
          </cell>
          <cell r="V36" t="str">
            <v>n/a</v>
          </cell>
          <cell r="W36" t="str">
            <v>n/a</v>
          </cell>
          <cell r="X36" t="str">
            <v>n/a</v>
          </cell>
          <cell r="Y36" t="str">
            <v>n/a</v>
          </cell>
          <cell r="Z36" t="str">
            <v>n/a</v>
          </cell>
          <cell r="AA36" t="str">
            <v>n/a</v>
          </cell>
          <cell r="AB36" t="str">
            <v>n/a</v>
          </cell>
          <cell r="AC36" t="str">
            <v>n/a</v>
          </cell>
          <cell r="AD36" t="str">
            <v>n/a</v>
          </cell>
        </row>
        <row r="37">
          <cell r="A37" t="str">
            <v>Annual % change</v>
          </cell>
          <cell r="C37" t="str">
            <v>n/a</v>
          </cell>
          <cell r="D37" t="str">
            <v>n/a</v>
          </cell>
          <cell r="E37" t="str">
            <v>n/a</v>
          </cell>
          <cell r="F37" t="str">
            <v>n/a</v>
          </cell>
          <cell r="G37" t="str">
            <v>n/a</v>
          </cell>
          <cell r="H37" t="str">
            <v>n/a</v>
          </cell>
          <cell r="I37" t="str">
            <v>n/a</v>
          </cell>
          <cell r="J37" t="str">
            <v>n/a</v>
          </cell>
          <cell r="K37" t="str">
            <v>n/a</v>
          </cell>
          <cell r="L37" t="str">
            <v>n/a</v>
          </cell>
          <cell r="M37" t="str">
            <v>n/a</v>
          </cell>
          <cell r="N37" t="str">
            <v>n/a</v>
          </cell>
          <cell r="O37" t="str">
            <v>n/a</v>
          </cell>
          <cell r="P37" t="str">
            <v>n/a</v>
          </cell>
          <cell r="Q37" t="str">
            <v>n/a</v>
          </cell>
          <cell r="R37" t="str">
            <v>n/a</v>
          </cell>
          <cell r="S37" t="str">
            <v>n/a</v>
          </cell>
          <cell r="T37" t="str">
            <v>n/a</v>
          </cell>
          <cell r="U37" t="str">
            <v>n/a</v>
          </cell>
          <cell r="V37" t="str">
            <v>n/a</v>
          </cell>
          <cell r="W37" t="str">
            <v>n/a</v>
          </cell>
          <cell r="X37" t="str">
            <v>n/a</v>
          </cell>
          <cell r="Y37" t="str">
            <v>n/a</v>
          </cell>
          <cell r="Z37" t="str">
            <v>n/a</v>
          </cell>
          <cell r="AA37" t="str">
            <v>n/a</v>
          </cell>
          <cell r="AB37" t="str">
            <v>n/a</v>
          </cell>
          <cell r="AC37" t="str">
            <v>n/a</v>
          </cell>
          <cell r="AD37" t="str">
            <v>n/a</v>
          </cell>
        </row>
        <row r="38">
          <cell r="A38" t="str">
            <v>Total national gross residential lending</v>
          </cell>
          <cell r="B38" t="str">
            <v>€ millions</v>
          </cell>
          <cell r="C38">
            <v>21495</v>
          </cell>
          <cell r="D38">
            <v>23915</v>
          </cell>
          <cell r="E38">
            <v>24804</v>
          </cell>
          <cell r="F38">
            <v>27092</v>
          </cell>
          <cell r="G38">
            <v>35287</v>
          </cell>
          <cell r="H38">
            <v>32353</v>
          </cell>
          <cell r="I38">
            <v>33553</v>
          </cell>
          <cell r="J38">
            <v>34002</v>
          </cell>
          <cell r="K38">
            <v>29685</v>
          </cell>
          <cell r="L38">
            <v>27793</v>
          </cell>
          <cell r="M38">
            <v>28182</v>
          </cell>
          <cell r="N38">
            <v>37841</v>
          </cell>
          <cell r="O38">
            <v>32440</v>
          </cell>
          <cell r="P38">
            <v>42786</v>
          </cell>
          <cell r="Q38">
            <v>46940</v>
          </cell>
          <cell r="R38">
            <v>52128</v>
          </cell>
          <cell r="S38">
            <v>70347</v>
          </cell>
          <cell r="T38">
            <v>63700</v>
          </cell>
          <cell r="U38">
            <v>66200</v>
          </cell>
          <cell r="V38">
            <v>78500</v>
          </cell>
          <cell r="W38">
            <v>95800</v>
          </cell>
          <cell r="X38">
            <v>113400</v>
          </cell>
          <cell r="Y38">
            <v>134500</v>
          </cell>
          <cell r="Z38">
            <v>149080</v>
          </cell>
          <cell r="AA38" t="str">
            <v>n/a</v>
          </cell>
          <cell r="AB38" t="str">
            <v>n/a</v>
          </cell>
          <cell r="AC38" t="str">
            <v>n/a</v>
          </cell>
          <cell r="AD38" t="str">
            <v>n/a</v>
          </cell>
        </row>
        <row r="39">
          <cell r="A39" t="str">
            <v>Annual % change in gross residential lending</v>
          </cell>
          <cell r="C39" t="e">
            <v>#VALUE!</v>
          </cell>
          <cell r="D39">
            <v>0.11258432193533374</v>
          </cell>
          <cell r="E39">
            <v>3.7173322182730395E-2</v>
          </cell>
          <cell r="F39">
            <v>9.2243186582809278E-2</v>
          </cell>
          <cell r="G39">
            <v>0.30248781928244495</v>
          </cell>
          <cell r="H39">
            <v>-8.3146767931532861E-2</v>
          </cell>
          <cell r="I39">
            <v>3.7090841653015127E-2</v>
          </cell>
          <cell r="J39">
            <v>1.3381813846749857E-2</v>
          </cell>
          <cell r="K39">
            <v>-0.12696311981648134</v>
          </cell>
          <cell r="L39">
            <v>-6.3735893548930389E-2</v>
          </cell>
          <cell r="M39">
            <v>1.3996330011153857E-2</v>
          </cell>
          <cell r="N39">
            <v>0.3427364984742034</v>
          </cell>
          <cell r="O39">
            <v>-0.14272878623715013</v>
          </cell>
          <cell r="P39">
            <v>0.31892725030826141</v>
          </cell>
          <cell r="Q39">
            <v>9.708783246856445E-2</v>
          </cell>
          <cell r="R39">
            <v>0.11052407328504477</v>
          </cell>
          <cell r="S39">
            <v>0.34950506445672191</v>
          </cell>
          <cell r="T39">
            <v>-9.4488748631782471E-2</v>
          </cell>
          <cell r="U39">
            <v>3.9246467817896313E-2</v>
          </cell>
          <cell r="V39">
            <v>0.1858006042296072</v>
          </cell>
          <cell r="W39">
            <v>0.22038216560509549</v>
          </cell>
          <cell r="X39">
            <v>0.18371607515657629</v>
          </cell>
          <cell r="Y39">
            <v>0.18606701940035264</v>
          </cell>
          <cell r="Z39">
            <v>0.10840148698884766</v>
          </cell>
          <cell r="AA39" t="str">
            <v>n/a</v>
          </cell>
          <cell r="AB39" t="str">
            <v>n/a</v>
          </cell>
          <cell r="AC39" t="str">
            <v>n/a</v>
          </cell>
          <cell r="AD39" t="str">
            <v>n/a</v>
          </cell>
        </row>
        <row r="40">
          <cell r="A40" t="str">
            <v>Gross residential and commercial lending</v>
          </cell>
          <cell r="B40" t="str">
            <v>€ millions</v>
          </cell>
          <cell r="C40" t="str">
            <v>n/a</v>
          </cell>
          <cell r="D40" t="str">
            <v>n/a</v>
          </cell>
          <cell r="E40" t="str">
            <v>n/a</v>
          </cell>
          <cell r="F40" t="str">
            <v>n/a</v>
          </cell>
          <cell r="G40" t="str">
            <v>n/a</v>
          </cell>
          <cell r="H40" t="str">
            <v>n/a</v>
          </cell>
          <cell r="I40" t="str">
            <v>n/a</v>
          </cell>
          <cell r="J40" t="str">
            <v>n/a</v>
          </cell>
          <cell r="K40" t="str">
            <v>n/a</v>
          </cell>
          <cell r="L40" t="str">
            <v>n/a</v>
          </cell>
          <cell r="M40" t="str">
            <v>n/a</v>
          </cell>
          <cell r="N40" t="str">
            <v>n/a</v>
          </cell>
          <cell r="O40" t="str">
            <v>n/a</v>
          </cell>
          <cell r="P40" t="str">
            <v>n/a</v>
          </cell>
          <cell r="Q40" t="str">
            <v>n/a</v>
          </cell>
          <cell r="R40" t="str">
            <v>n/a</v>
          </cell>
          <cell r="S40" t="str">
            <v>n/a</v>
          </cell>
          <cell r="T40" t="str">
            <v>n/a</v>
          </cell>
          <cell r="U40" t="str">
            <v>n/a</v>
          </cell>
          <cell r="V40" t="str">
            <v>n/a</v>
          </cell>
          <cell r="W40" t="str">
            <v>n/a</v>
          </cell>
          <cell r="X40" t="str">
            <v>n/a</v>
          </cell>
          <cell r="Y40" t="str">
            <v>n/a</v>
          </cell>
          <cell r="Z40" t="str">
            <v>n/a</v>
          </cell>
          <cell r="AA40" t="str">
            <v>n/a</v>
          </cell>
          <cell r="AB40" t="str">
            <v>n/a</v>
          </cell>
          <cell r="AC40" t="str">
            <v>n/a</v>
          </cell>
          <cell r="AD40" t="str">
            <v>n/a</v>
          </cell>
        </row>
        <row r="41">
          <cell r="A41" t="str">
            <v xml:space="preserve">Annual % change in gross residential and commercial </v>
          </cell>
          <cell r="C41" t="str">
            <v>n/a</v>
          </cell>
          <cell r="D41" t="str">
            <v>n/a</v>
          </cell>
          <cell r="E41" t="str">
            <v>n/a</v>
          </cell>
          <cell r="F41" t="str">
            <v>n/a</v>
          </cell>
          <cell r="G41" t="str">
            <v>n/a</v>
          </cell>
          <cell r="H41" t="str">
            <v>n/a</v>
          </cell>
          <cell r="I41" t="str">
            <v>n/a</v>
          </cell>
          <cell r="J41" t="str">
            <v>n/a</v>
          </cell>
          <cell r="K41" t="str">
            <v>n/a</v>
          </cell>
          <cell r="L41" t="str">
            <v>n/a</v>
          </cell>
          <cell r="M41" t="str">
            <v>n/a</v>
          </cell>
          <cell r="N41" t="str">
            <v>n/a</v>
          </cell>
          <cell r="O41" t="str">
            <v>n/a</v>
          </cell>
          <cell r="P41" t="str">
            <v>n/a</v>
          </cell>
          <cell r="Q41" t="str">
            <v>n/a</v>
          </cell>
          <cell r="R41" t="str">
            <v>n/a</v>
          </cell>
          <cell r="S41" t="str">
            <v>n/a</v>
          </cell>
          <cell r="T41" t="str">
            <v>n/a</v>
          </cell>
          <cell r="U41" t="str">
            <v>n/a</v>
          </cell>
          <cell r="V41" t="str">
            <v>n/a</v>
          </cell>
          <cell r="W41" t="str">
            <v>n/a</v>
          </cell>
          <cell r="X41" t="str">
            <v>n/a</v>
          </cell>
          <cell r="Y41" t="str">
            <v>n/a</v>
          </cell>
          <cell r="Z41" t="str">
            <v>n/a</v>
          </cell>
          <cell r="AA41" t="str">
            <v>n/a</v>
          </cell>
          <cell r="AB41" t="str">
            <v>n/a</v>
          </cell>
          <cell r="AC41" t="str">
            <v>n/a</v>
          </cell>
          <cell r="AD41" t="str">
            <v>n/a</v>
          </cell>
        </row>
        <row r="42">
          <cell r="A42" t="str">
            <v>Total national net residential lending</v>
          </cell>
          <cell r="B42" t="str">
            <v>€ millions</v>
          </cell>
          <cell r="C42">
            <v>12790.21681337508</v>
          </cell>
          <cell r="D42">
            <v>13402.796978913515</v>
          </cell>
          <cell r="E42">
            <v>12597.498160412068</v>
          </cell>
          <cell r="F42">
            <v>14353.363334215712</v>
          </cell>
          <cell r="G42">
            <v>21135.987742272693</v>
          </cell>
          <cell r="H42">
            <v>18568.061525370482</v>
          </cell>
          <cell r="I42">
            <v>17484.487935703324</v>
          </cell>
          <cell r="J42">
            <v>17870.246471273796</v>
          </cell>
          <cell r="K42">
            <v>9937.6130745047722</v>
          </cell>
          <cell r="L42" t="e">
            <v>#VALUE!</v>
          </cell>
          <cell r="M42" t="e">
            <v>#VALUE!</v>
          </cell>
          <cell r="N42">
            <v>3761</v>
          </cell>
          <cell r="O42">
            <v>972</v>
          </cell>
          <cell r="P42">
            <v>6332</v>
          </cell>
          <cell r="Q42">
            <v>9435</v>
          </cell>
          <cell r="R42">
            <v>9500</v>
          </cell>
          <cell r="S42">
            <v>21600</v>
          </cell>
          <cell r="T42">
            <v>20200</v>
          </cell>
          <cell r="U42">
            <v>19300</v>
          </cell>
          <cell r="V42">
            <v>26100</v>
          </cell>
          <cell r="W42">
            <v>34700</v>
          </cell>
          <cell r="X42">
            <v>45200</v>
          </cell>
          <cell r="Y42">
            <v>65500</v>
          </cell>
          <cell r="Z42">
            <v>74200</v>
          </cell>
          <cell r="AA42" t="str">
            <v>n/a</v>
          </cell>
          <cell r="AB42" t="str">
            <v>n/a</v>
          </cell>
          <cell r="AC42" t="str">
            <v>n/a</v>
          </cell>
          <cell r="AD42" t="str">
            <v>n/a</v>
          </cell>
        </row>
        <row r="43">
          <cell r="A43" t="str">
            <v>Annual % change in net residential lending</v>
          </cell>
          <cell r="C43" t="e">
            <v>#VALUE!</v>
          </cell>
          <cell r="D43">
            <v>4.7894431695469253E-2</v>
          </cell>
          <cell r="E43">
            <v>-6.0084385353923908E-2</v>
          </cell>
          <cell r="F43">
            <v>0.13938205439247375</v>
          </cell>
          <cell r="G43">
            <v>0.47254599846215029</v>
          </cell>
          <cell r="H43">
            <v>-0.12149544408403834</v>
          </cell>
          <cell r="I43">
            <v>-5.8356850454562292E-2</v>
          </cell>
          <cell r="J43">
            <v>2.206290152671575E-2</v>
          </cell>
          <cell r="K43">
            <v>-0.4439017340650917</v>
          </cell>
          <cell r="L43" t="e">
            <v>#VALUE!</v>
          </cell>
          <cell r="M43" t="e">
            <v>#VALUE!</v>
          </cell>
          <cell r="N43" t="e">
            <v>#VALUE!</v>
          </cell>
          <cell r="O43">
            <v>-0.74155809625099711</v>
          </cell>
          <cell r="P43">
            <v>5.5144032921810702</v>
          </cell>
          <cell r="Q43">
            <v>0.49005053695514844</v>
          </cell>
          <cell r="R43">
            <v>6.8892421833597339E-3</v>
          </cell>
          <cell r="S43">
            <v>1.2736842105263158</v>
          </cell>
          <cell r="T43">
            <v>-6.481481481481477E-2</v>
          </cell>
          <cell r="U43">
            <v>-4.4554455445544594E-2</v>
          </cell>
          <cell r="V43">
            <v>0.3523316062176165</v>
          </cell>
          <cell r="W43">
            <v>0.32950191570881215</v>
          </cell>
          <cell r="X43">
            <v>0.30259365994236309</v>
          </cell>
          <cell r="Y43">
            <v>0.44911504424778759</v>
          </cell>
          <cell r="Z43">
            <v>0.13282442748091605</v>
          </cell>
          <cell r="AA43" t="str">
            <v>n/a</v>
          </cell>
          <cell r="AB43" t="str">
            <v>n/a</v>
          </cell>
          <cell r="AC43" t="str">
            <v>n/a</v>
          </cell>
          <cell r="AD43" t="str">
            <v>n/a</v>
          </cell>
        </row>
        <row r="44">
          <cell r="A44" t="str">
            <v>Total national net residential and commercial lending</v>
          </cell>
          <cell r="B44" t="str">
            <v>€ millions</v>
          </cell>
          <cell r="C44" t="str">
            <v>n/a</v>
          </cell>
          <cell r="D44" t="str">
            <v>n/a</v>
          </cell>
          <cell r="E44" t="str">
            <v>n/a</v>
          </cell>
          <cell r="F44" t="str">
            <v>n/a</v>
          </cell>
          <cell r="G44" t="str">
            <v>n/a</v>
          </cell>
          <cell r="H44" t="str">
            <v>n/a</v>
          </cell>
          <cell r="I44" t="str">
            <v>n/a</v>
          </cell>
          <cell r="J44" t="str">
            <v>n/a</v>
          </cell>
          <cell r="K44" t="str">
            <v>n/a</v>
          </cell>
          <cell r="L44" t="str">
            <v>n/a</v>
          </cell>
          <cell r="M44" t="str">
            <v>n/a</v>
          </cell>
          <cell r="N44" t="str">
            <v>n/a</v>
          </cell>
          <cell r="O44" t="str">
            <v>n/a</v>
          </cell>
          <cell r="P44" t="str">
            <v>n/a</v>
          </cell>
          <cell r="Q44" t="str">
            <v>n/a</v>
          </cell>
          <cell r="R44" t="str">
            <v>n/a</v>
          </cell>
          <cell r="S44" t="str">
            <v>n/a</v>
          </cell>
          <cell r="T44" t="str">
            <v>n/a</v>
          </cell>
          <cell r="U44" t="str">
            <v>n/a</v>
          </cell>
          <cell r="V44" t="str">
            <v>n/a</v>
          </cell>
          <cell r="W44" t="str">
            <v>n/a</v>
          </cell>
          <cell r="X44" t="str">
            <v>n/a</v>
          </cell>
          <cell r="Y44" t="str">
            <v>n/a</v>
          </cell>
          <cell r="Z44" t="str">
            <v>n/a</v>
          </cell>
          <cell r="AA44" t="str">
            <v>n/a</v>
          </cell>
          <cell r="AB44" t="str">
            <v>n/a</v>
          </cell>
          <cell r="AC44" t="str">
            <v>n/a</v>
          </cell>
          <cell r="AD44" t="str">
            <v>n/a</v>
          </cell>
        </row>
        <row r="45">
          <cell r="A45" t="str">
            <v>Annual % changein net residential and commercial lending</v>
          </cell>
          <cell r="C45" t="str">
            <v>n/a</v>
          </cell>
          <cell r="D45" t="str">
            <v>n/a</v>
          </cell>
          <cell r="E45" t="str">
            <v>n/a</v>
          </cell>
          <cell r="F45" t="str">
            <v>n/a</v>
          </cell>
          <cell r="G45" t="str">
            <v>n/a</v>
          </cell>
          <cell r="H45" t="str">
            <v>n/a</v>
          </cell>
          <cell r="I45" t="str">
            <v>n/a</v>
          </cell>
          <cell r="J45" t="str">
            <v>n/a</v>
          </cell>
          <cell r="K45" t="str">
            <v>n/a</v>
          </cell>
          <cell r="L45" t="str">
            <v>n/a</v>
          </cell>
          <cell r="M45" t="str">
            <v>n/a</v>
          </cell>
          <cell r="N45" t="str">
            <v>n/a</v>
          </cell>
          <cell r="O45" t="str">
            <v>n/a</v>
          </cell>
          <cell r="P45" t="str">
            <v>n/a</v>
          </cell>
          <cell r="Q45" t="str">
            <v>n/a</v>
          </cell>
          <cell r="R45" t="str">
            <v>n/a</v>
          </cell>
          <cell r="S45" t="str">
            <v>n/a</v>
          </cell>
          <cell r="T45" t="str">
            <v>n/a</v>
          </cell>
          <cell r="U45" t="str">
            <v>n/a</v>
          </cell>
          <cell r="V45" t="str">
            <v>n/a</v>
          </cell>
          <cell r="W45" t="str">
            <v>n/a</v>
          </cell>
          <cell r="X45" t="str">
            <v>n/a</v>
          </cell>
          <cell r="Y45" t="str">
            <v>n/a</v>
          </cell>
          <cell r="Z45" t="str">
            <v>n/a</v>
          </cell>
          <cell r="AA45" t="str">
            <v>n/a</v>
          </cell>
          <cell r="AB45" t="str">
            <v>n/a</v>
          </cell>
          <cell r="AC45" t="str">
            <v>n/a</v>
          </cell>
          <cell r="AD45" t="str">
            <v>n/a</v>
          </cell>
        </row>
        <row r="47">
          <cell r="A47" t="str">
            <v>Volumes</v>
          </cell>
        </row>
        <row r="48">
          <cell r="A48" t="str">
            <v xml:space="preserve">Total number of new loans </v>
          </cell>
          <cell r="B48" t="str">
            <v>000s</v>
          </cell>
          <cell r="C48" t="str">
            <v>n/a</v>
          </cell>
          <cell r="D48" t="str">
            <v>n/a</v>
          </cell>
          <cell r="E48" t="str">
            <v>n/a</v>
          </cell>
          <cell r="F48" t="str">
            <v>n/a</v>
          </cell>
          <cell r="G48" t="str">
            <v>n/a</v>
          </cell>
          <cell r="H48" t="str">
            <v>n/a</v>
          </cell>
          <cell r="I48" t="str">
            <v>n/a</v>
          </cell>
          <cell r="J48" t="str">
            <v>n/a</v>
          </cell>
          <cell r="K48" t="str">
            <v>n/a</v>
          </cell>
          <cell r="L48" t="str">
            <v>n/a</v>
          </cell>
          <cell r="M48" t="str">
            <v>n/a</v>
          </cell>
          <cell r="N48" t="str">
            <v>n/a</v>
          </cell>
          <cell r="O48" t="str">
            <v>n/a</v>
          </cell>
          <cell r="P48" t="str">
            <v>n/a</v>
          </cell>
          <cell r="Q48" t="str">
            <v>n/a</v>
          </cell>
          <cell r="R48" t="str">
            <v>n/a</v>
          </cell>
          <cell r="S48" t="str">
            <v>n/a</v>
          </cell>
          <cell r="T48" t="str">
            <v>n/a</v>
          </cell>
          <cell r="U48" t="str">
            <v>n/a</v>
          </cell>
          <cell r="V48" t="str">
            <v>n/a</v>
          </cell>
          <cell r="W48" t="str">
            <v>n/a</v>
          </cell>
          <cell r="X48" t="str">
            <v>n/a</v>
          </cell>
          <cell r="Y48" t="str">
            <v>n/a</v>
          </cell>
          <cell r="Z48" t="str">
            <v>n/a</v>
          </cell>
          <cell r="AA48" t="str">
            <v>n/a</v>
          </cell>
          <cell r="AB48" t="str">
            <v>n/a</v>
          </cell>
          <cell r="AC48" t="str">
            <v>n/a</v>
          </cell>
          <cell r="AD48" t="str">
            <v>n/a</v>
          </cell>
        </row>
        <row r="49">
          <cell r="A49" t="str">
            <v>Residential</v>
          </cell>
          <cell r="B49" t="str">
            <v>%</v>
          </cell>
          <cell r="C49" t="str">
            <v>n/a</v>
          </cell>
          <cell r="D49" t="str">
            <v>n/a</v>
          </cell>
          <cell r="E49" t="str">
            <v>n/a</v>
          </cell>
          <cell r="F49" t="str">
            <v>n/a</v>
          </cell>
          <cell r="G49" t="str">
            <v>n/a</v>
          </cell>
          <cell r="H49" t="str">
            <v>n/a</v>
          </cell>
          <cell r="I49" t="str">
            <v>n/a</v>
          </cell>
          <cell r="J49" t="str">
            <v>n/a</v>
          </cell>
          <cell r="K49" t="str">
            <v>n/a</v>
          </cell>
          <cell r="L49" t="str">
            <v>n/a</v>
          </cell>
          <cell r="M49" t="str">
            <v>n/a</v>
          </cell>
          <cell r="N49" t="str">
            <v>n/a</v>
          </cell>
          <cell r="O49" t="str">
            <v>n/a</v>
          </cell>
          <cell r="P49" t="str">
            <v>n/a</v>
          </cell>
          <cell r="Q49" t="str">
            <v>n/a</v>
          </cell>
          <cell r="R49" t="str">
            <v>n/a</v>
          </cell>
          <cell r="S49" t="str">
            <v>n/a</v>
          </cell>
          <cell r="T49" t="str">
            <v>n/a</v>
          </cell>
          <cell r="U49" t="str">
            <v>n/a</v>
          </cell>
          <cell r="V49" t="str">
            <v>n/a</v>
          </cell>
          <cell r="W49" t="str">
            <v>n/a</v>
          </cell>
          <cell r="X49" t="str">
            <v>n/a</v>
          </cell>
          <cell r="Y49" t="str">
            <v>n/a</v>
          </cell>
          <cell r="Z49" t="str">
            <v>n/a</v>
          </cell>
          <cell r="AA49" t="str">
            <v>n/a</v>
          </cell>
          <cell r="AB49" t="str">
            <v>n/a</v>
          </cell>
          <cell r="AC49" t="str">
            <v>n/a</v>
          </cell>
          <cell r="AD49" t="str">
            <v>n/a</v>
          </cell>
        </row>
        <row r="50">
          <cell r="A50" t="str">
            <v xml:space="preserve">Commercial </v>
          </cell>
          <cell r="B50" t="str">
            <v>%</v>
          </cell>
          <cell r="C50" t="str">
            <v>n/a</v>
          </cell>
          <cell r="D50" t="str">
            <v>n/a</v>
          </cell>
          <cell r="E50" t="str">
            <v>n/a</v>
          </cell>
          <cell r="F50" t="str">
            <v>n/a</v>
          </cell>
          <cell r="G50" t="str">
            <v>n/a</v>
          </cell>
          <cell r="H50" t="str">
            <v>n/a</v>
          </cell>
          <cell r="I50" t="str">
            <v>n/a</v>
          </cell>
          <cell r="J50" t="str">
            <v>n/a</v>
          </cell>
          <cell r="K50" t="str">
            <v>n/a</v>
          </cell>
          <cell r="L50" t="str">
            <v>n/a</v>
          </cell>
          <cell r="M50" t="str">
            <v>n/a</v>
          </cell>
          <cell r="N50" t="str">
            <v>n/a</v>
          </cell>
          <cell r="O50" t="str">
            <v>n/a</v>
          </cell>
          <cell r="P50" t="str">
            <v>n/a</v>
          </cell>
          <cell r="Q50" t="str">
            <v>n/a</v>
          </cell>
          <cell r="R50" t="str">
            <v>n/a</v>
          </cell>
          <cell r="S50" t="str">
            <v>n/a</v>
          </cell>
          <cell r="T50" t="str">
            <v>n/a</v>
          </cell>
          <cell r="U50" t="str">
            <v>n/a</v>
          </cell>
          <cell r="V50" t="str">
            <v>n/a</v>
          </cell>
          <cell r="W50" t="str">
            <v>n/a</v>
          </cell>
          <cell r="X50" t="str">
            <v>n/a</v>
          </cell>
          <cell r="Y50" t="str">
            <v>n/a</v>
          </cell>
          <cell r="Z50" t="str">
            <v>n/a</v>
          </cell>
          <cell r="AA50" t="str">
            <v>n/a</v>
          </cell>
          <cell r="AB50" t="str">
            <v>n/a</v>
          </cell>
          <cell r="AC50" t="str">
            <v>n/a</v>
          </cell>
          <cell r="AD50" t="str">
            <v>n/a</v>
          </cell>
        </row>
        <row r="51">
          <cell r="A51">
            <v>0</v>
          </cell>
          <cell r="C51">
            <v>0</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row>
        <row r="52">
          <cell r="A52" t="str">
            <v>INTEREST RATES</v>
          </cell>
        </row>
        <row r="53">
          <cell r="A53" t="str">
            <v>Representative interest rate on NEW mortgage loans %</v>
          </cell>
          <cell r="B53" t="str">
            <v>% end of period</v>
          </cell>
          <cell r="C53" t="str">
            <v>n/a</v>
          </cell>
          <cell r="D53" t="str">
            <v>n/a</v>
          </cell>
          <cell r="E53" t="str">
            <v>n/a</v>
          </cell>
          <cell r="F53" t="str">
            <v>n/a</v>
          </cell>
          <cell r="G53" t="str">
            <v>n/a</v>
          </cell>
          <cell r="H53" t="str">
            <v>n/a</v>
          </cell>
          <cell r="I53" t="str">
            <v>n/a</v>
          </cell>
          <cell r="J53" t="str">
            <v>n/a</v>
          </cell>
          <cell r="K53" t="str">
            <v>n/a</v>
          </cell>
          <cell r="L53" t="str">
            <v>n/a</v>
          </cell>
          <cell r="M53" t="str">
            <v>n/a</v>
          </cell>
          <cell r="N53" t="str">
            <v>n/a</v>
          </cell>
          <cell r="O53" t="str">
            <v>n/a</v>
          </cell>
          <cell r="P53">
            <v>7.3999999999999996E-2</v>
          </cell>
          <cell r="Q53">
            <v>6.7000000000000004E-2</v>
          </cell>
          <cell r="R53">
            <v>5.6000000000000001E-2</v>
          </cell>
          <cell r="S53">
            <v>5.8999999999999997E-2</v>
          </cell>
          <cell r="T53">
            <v>6.4000000000000001E-2</v>
          </cell>
          <cell r="U53">
            <v>5.3999999999999999E-2</v>
          </cell>
          <cell r="V53">
            <v>5.0999999999999997E-2</v>
          </cell>
          <cell r="W53">
            <v>4.3999999999999997E-2</v>
          </cell>
          <cell r="X53">
            <v>4.2500000000000003E-2</v>
          </cell>
          <cell r="Y53">
            <v>3.5000000000000003E-2</v>
          </cell>
          <cell r="Z53">
            <v>3.9E-2</v>
          </cell>
          <cell r="AA53" t="str">
            <v>n/a</v>
          </cell>
          <cell r="AB53" t="str">
            <v>n/a</v>
          </cell>
          <cell r="AC53" t="str">
            <v>n/a</v>
          </cell>
          <cell r="AD53" t="str">
            <v>n/a</v>
          </cell>
        </row>
        <row r="54">
          <cell r="A54" t="str">
            <v>RISKS</v>
          </cell>
        </row>
        <row r="55">
          <cell r="A55" t="str">
            <v>Loan to value ratios</v>
          </cell>
          <cell r="B55" t="str">
            <v>% average</v>
          </cell>
          <cell r="C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row>
        <row r="56">
          <cell r="A56" t="str">
            <v>Average LTV</v>
          </cell>
          <cell r="C56">
            <v>0</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row>
        <row r="57">
          <cell r="A57" t="str">
            <v>First time buyer LTV</v>
          </cell>
          <cell r="C57">
            <v>0</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row>
        <row r="58">
          <cell r="A58" t="str">
            <v xml:space="preserve">Some indicator of bad debt eg possessions/ arrears </v>
          </cell>
          <cell r="C58">
            <v>0</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row>
        <row r="59">
          <cell r="A59">
            <v>0</v>
          </cell>
        </row>
        <row r="60">
          <cell r="A60" t="str">
            <v>FUNDING</v>
          </cell>
        </row>
        <row r="61">
          <cell r="A61" t="str">
            <v>Total Mortgage Bonds Outstanding</v>
          </cell>
          <cell r="B61" t="str">
            <v>€ millions</v>
          </cell>
          <cell r="C61" t="str">
            <v>n/a</v>
          </cell>
          <cell r="D61" t="str">
            <v>n/a</v>
          </cell>
          <cell r="E61" t="str">
            <v>n/a</v>
          </cell>
          <cell r="F61" t="str">
            <v>n/a</v>
          </cell>
          <cell r="G61" t="str">
            <v>n/a</v>
          </cell>
          <cell r="H61" t="str">
            <v>n/a</v>
          </cell>
          <cell r="I61" t="str">
            <v>n/a</v>
          </cell>
          <cell r="J61" t="str">
            <v>n/a</v>
          </cell>
          <cell r="K61" t="str">
            <v>n/a</v>
          </cell>
          <cell r="L61" t="str">
            <v>n/a</v>
          </cell>
          <cell r="M61" t="str">
            <v>n/a</v>
          </cell>
          <cell r="N61" t="str">
            <v>n/a</v>
          </cell>
          <cell r="O61" t="str">
            <v>n/a</v>
          </cell>
          <cell r="P61" t="str">
            <v>n/a</v>
          </cell>
          <cell r="Q61" t="str">
            <v>n/a</v>
          </cell>
          <cell r="R61" t="str">
            <v>n/a</v>
          </cell>
          <cell r="S61">
            <v>35215.722981841798</v>
          </cell>
          <cell r="T61">
            <v>47701.297493585706</v>
          </cell>
          <cell r="U61">
            <v>43005.867762673472</v>
          </cell>
          <cell r="V61">
            <v>44351</v>
          </cell>
          <cell r="W61">
            <v>21079</v>
          </cell>
          <cell r="X61">
            <v>26816</v>
          </cell>
          <cell r="Y61">
            <v>32133</v>
          </cell>
          <cell r="Z61" t="str">
            <v>n/a</v>
          </cell>
          <cell r="AA61" t="str">
            <v>n/a</v>
          </cell>
          <cell r="AB61" t="str">
            <v>n/a</v>
          </cell>
          <cell r="AC61" t="str">
            <v>n/a</v>
          </cell>
          <cell r="AD61" t="str">
            <v>n/a</v>
          </cell>
        </row>
        <row r="62">
          <cell r="A62" t="str">
            <v>Annual % change in mortgage bonds outstanding</v>
          </cell>
          <cell r="C62" t="str">
            <v>n/a</v>
          </cell>
          <cell r="D62" t="str">
            <v>n/a</v>
          </cell>
          <cell r="E62" t="str">
            <v>n/a</v>
          </cell>
          <cell r="F62" t="str">
            <v>n/a</v>
          </cell>
          <cell r="G62" t="str">
            <v>n/a</v>
          </cell>
          <cell r="H62" t="str">
            <v>n/a</v>
          </cell>
          <cell r="I62" t="str">
            <v>n/a</v>
          </cell>
          <cell r="J62" t="str">
            <v>n/a</v>
          </cell>
          <cell r="K62" t="str">
            <v>n/a</v>
          </cell>
          <cell r="L62" t="str">
            <v>n/a</v>
          </cell>
          <cell r="M62" t="str">
            <v>n/a</v>
          </cell>
          <cell r="N62" t="str">
            <v>n/a</v>
          </cell>
          <cell r="O62" t="str">
            <v>n/a</v>
          </cell>
          <cell r="P62" t="str">
            <v>n/a</v>
          </cell>
          <cell r="Q62" t="str">
            <v>n/a</v>
          </cell>
          <cell r="R62" t="str">
            <v>n/a</v>
          </cell>
          <cell r="S62" t="str">
            <v>n/a</v>
          </cell>
          <cell r="T62">
            <v>0.3545454545454545</v>
          </cell>
          <cell r="U62">
            <v>-9.8434004474272863E-2</v>
          </cell>
          <cell r="V62">
            <v>3.1277876887628508E-2</v>
          </cell>
          <cell r="W62">
            <v>-0.5247232305923204</v>
          </cell>
          <cell r="X62">
            <v>0.27216661131932263</v>
          </cell>
          <cell r="Y62">
            <v>0.19827714797136031</v>
          </cell>
          <cell r="Z62" t="str">
            <v>n/a</v>
          </cell>
          <cell r="AA62" t="str">
            <v>n/a</v>
          </cell>
          <cell r="AB62" t="str">
            <v>n/a</v>
          </cell>
          <cell r="AC62" t="str">
            <v>n/a</v>
          </cell>
          <cell r="AD62" t="str">
            <v>n/a</v>
          </cell>
        </row>
        <row r="63">
          <cell r="A63" t="str">
            <v>New Issues of Mortgage Bonds</v>
          </cell>
          <cell r="B63" t="str">
            <v>€ millions</v>
          </cell>
          <cell r="C63" t="str">
            <v>n/a</v>
          </cell>
          <cell r="D63" t="str">
            <v>n/a</v>
          </cell>
          <cell r="E63" t="str">
            <v>n/a</v>
          </cell>
          <cell r="F63" t="str">
            <v>n/a</v>
          </cell>
          <cell r="G63" t="str">
            <v>n/a</v>
          </cell>
          <cell r="H63" t="str">
            <v>n/a</v>
          </cell>
          <cell r="I63" t="str">
            <v>n/a</v>
          </cell>
          <cell r="J63" t="str">
            <v>n/a</v>
          </cell>
          <cell r="K63" t="str">
            <v>n/a</v>
          </cell>
          <cell r="L63" t="str">
            <v>n/a</v>
          </cell>
          <cell r="M63" t="str">
            <v>n/a</v>
          </cell>
          <cell r="N63" t="str">
            <v>n/a</v>
          </cell>
          <cell r="O63" t="str">
            <v>n/a</v>
          </cell>
          <cell r="P63" t="str">
            <v>n/a</v>
          </cell>
          <cell r="Q63" t="str">
            <v>n/a</v>
          </cell>
          <cell r="R63" t="str">
            <v>n/a</v>
          </cell>
          <cell r="S63">
            <v>5899.7769670877815</v>
          </cell>
          <cell r="T63">
            <v>12195.921378992831</v>
          </cell>
          <cell r="U63">
            <v>15702.248775453269</v>
          </cell>
          <cell r="V63">
            <v>17000</v>
          </cell>
          <cell r="W63">
            <v>20300</v>
          </cell>
          <cell r="X63">
            <v>22600</v>
          </cell>
          <cell r="Y63">
            <v>25700</v>
          </cell>
          <cell r="Z63" t="str">
            <v>n/a</v>
          </cell>
          <cell r="AA63" t="str">
            <v>n/a</v>
          </cell>
          <cell r="AB63" t="str">
            <v>n/a</v>
          </cell>
          <cell r="AC63" t="str">
            <v>n/a</v>
          </cell>
          <cell r="AD63" t="str">
            <v>n/a</v>
          </cell>
        </row>
        <row r="64">
          <cell r="A64" t="str">
            <v>Annual % change in mortgage bond issues</v>
          </cell>
          <cell r="C64" t="str">
            <v>n/a</v>
          </cell>
          <cell r="D64" t="str">
            <v>n/a</v>
          </cell>
          <cell r="E64" t="str">
            <v>n/a</v>
          </cell>
          <cell r="F64" t="str">
            <v>n/a</v>
          </cell>
          <cell r="G64" t="str">
            <v>n/a</v>
          </cell>
          <cell r="H64" t="str">
            <v>n/a</v>
          </cell>
          <cell r="I64" t="str">
            <v>n/a</v>
          </cell>
          <cell r="J64" t="str">
            <v>n/a</v>
          </cell>
          <cell r="K64" t="str">
            <v>n/a</v>
          </cell>
          <cell r="L64" t="str">
            <v>n/a</v>
          </cell>
          <cell r="M64" t="str">
            <v>n/a</v>
          </cell>
          <cell r="N64" t="str">
            <v>n/a</v>
          </cell>
          <cell r="O64" t="str">
            <v>n/a</v>
          </cell>
          <cell r="P64" t="str">
            <v>n/a</v>
          </cell>
          <cell r="Q64" t="str">
            <v>n/a</v>
          </cell>
          <cell r="R64" t="str">
            <v>n/a</v>
          </cell>
          <cell r="S64" t="str">
            <v>n/a</v>
          </cell>
          <cell r="T64">
            <v>1.0671834625323</v>
          </cell>
          <cell r="U64">
            <v>0.28749999999999987</v>
          </cell>
          <cell r="V64">
            <v>8.2647475728155451E-2</v>
          </cell>
          <cell r="W64">
            <v>0.19411764705882351</v>
          </cell>
          <cell r="X64">
            <v>0.11330049261083741</v>
          </cell>
          <cell r="Y64">
            <v>0.13716814159292046</v>
          </cell>
          <cell r="Z64" t="str">
            <v>n/a</v>
          </cell>
          <cell r="AA64" t="str">
            <v>n/a</v>
          </cell>
          <cell r="AB64" t="str">
            <v>n/a</v>
          </cell>
          <cell r="AC64" t="str">
            <v>n/a</v>
          </cell>
          <cell r="AD64" t="str">
            <v>n/a</v>
          </cell>
        </row>
        <row r="65">
          <cell r="A65" t="str">
            <v>Mortgage backed securities outstanding</v>
          </cell>
          <cell r="B65" t="str">
            <v>€ millions</v>
          </cell>
          <cell r="C65" t="str">
            <v>n/a</v>
          </cell>
          <cell r="D65" t="str">
            <v>n/a</v>
          </cell>
          <cell r="E65" t="str">
            <v>n/a</v>
          </cell>
          <cell r="F65" t="str">
            <v>n/a</v>
          </cell>
          <cell r="G65" t="str">
            <v>n/a</v>
          </cell>
          <cell r="H65" t="str">
            <v>n/a</v>
          </cell>
          <cell r="I65" t="str">
            <v>n/a</v>
          </cell>
          <cell r="J65" t="str">
            <v>n/a</v>
          </cell>
          <cell r="K65" t="str">
            <v>n/a</v>
          </cell>
          <cell r="L65" t="str">
            <v>n/a</v>
          </cell>
          <cell r="M65" t="str">
            <v>n/a</v>
          </cell>
          <cell r="N65" t="str">
            <v>n/a</v>
          </cell>
          <cell r="O65" t="str">
            <v>n/a</v>
          </cell>
          <cell r="P65" t="str">
            <v>n/a</v>
          </cell>
          <cell r="Q65" t="str">
            <v>n/a</v>
          </cell>
          <cell r="R65" t="str">
            <v>n/a</v>
          </cell>
          <cell r="S65" t="str">
            <v>n/a</v>
          </cell>
          <cell r="T65" t="str">
            <v>n/a</v>
          </cell>
          <cell r="U65" t="str">
            <v>n/a</v>
          </cell>
          <cell r="V65" t="str">
            <v>n/a</v>
          </cell>
          <cell r="W65" t="str">
            <v>n/a</v>
          </cell>
          <cell r="X65" t="str">
            <v>n/a</v>
          </cell>
          <cell r="Y65" t="str">
            <v>n/a</v>
          </cell>
          <cell r="Z65" t="str">
            <v>n/a</v>
          </cell>
          <cell r="AA65" t="str">
            <v>n/a</v>
          </cell>
          <cell r="AB65" t="str">
            <v>n/a</v>
          </cell>
          <cell r="AC65" t="str">
            <v>n/a</v>
          </cell>
          <cell r="AD65" t="str">
            <v>n/a</v>
          </cell>
        </row>
        <row r="66">
          <cell r="A66" t="str">
            <v>Annual % change in MBS outstanding</v>
          </cell>
          <cell r="C66" t="str">
            <v>n/a</v>
          </cell>
          <cell r="D66" t="str">
            <v>n/a</v>
          </cell>
          <cell r="E66" t="str">
            <v>n/a</v>
          </cell>
          <cell r="F66" t="str">
            <v>n/a</v>
          </cell>
          <cell r="G66" t="str">
            <v>n/a</v>
          </cell>
          <cell r="H66" t="str">
            <v>n/a</v>
          </cell>
          <cell r="I66" t="str">
            <v>n/a</v>
          </cell>
          <cell r="J66" t="str">
            <v>n/a</v>
          </cell>
          <cell r="K66" t="str">
            <v>n/a</v>
          </cell>
          <cell r="L66" t="str">
            <v>n/a</v>
          </cell>
          <cell r="M66" t="str">
            <v>n/a</v>
          </cell>
          <cell r="N66" t="str">
            <v>n/a</v>
          </cell>
          <cell r="O66" t="str">
            <v>n/a</v>
          </cell>
          <cell r="P66" t="str">
            <v>n/a</v>
          </cell>
          <cell r="Q66" t="str">
            <v>n/a</v>
          </cell>
          <cell r="R66" t="str">
            <v>n/a</v>
          </cell>
          <cell r="S66" t="str">
            <v>n/a</v>
          </cell>
          <cell r="T66" t="str">
            <v>n/a</v>
          </cell>
          <cell r="U66" t="str">
            <v>n/a</v>
          </cell>
          <cell r="V66" t="str">
            <v>n/a</v>
          </cell>
          <cell r="W66" t="str">
            <v>n/a</v>
          </cell>
          <cell r="X66" t="str">
            <v>n/a</v>
          </cell>
          <cell r="Y66" t="str">
            <v>n/a</v>
          </cell>
          <cell r="Z66" t="str">
            <v>n/a</v>
          </cell>
          <cell r="AA66" t="str">
            <v>n/a</v>
          </cell>
          <cell r="AB66" t="str">
            <v>n/a</v>
          </cell>
          <cell r="AC66" t="str">
            <v>n/a</v>
          </cell>
          <cell r="AD66" t="str">
            <v>n/a</v>
          </cell>
        </row>
        <row r="67">
          <cell r="A67" t="str">
            <v>New Issues of Mortgage Backed Securities</v>
          </cell>
          <cell r="B67" t="str">
            <v>€ millions</v>
          </cell>
          <cell r="C67" t="str">
            <v>n/a</v>
          </cell>
          <cell r="D67" t="str">
            <v>n/a</v>
          </cell>
          <cell r="E67" t="str">
            <v>n/a</v>
          </cell>
          <cell r="F67" t="str">
            <v>n/a</v>
          </cell>
          <cell r="G67" t="str">
            <v>n/a</v>
          </cell>
          <cell r="H67" t="str">
            <v>n/a</v>
          </cell>
          <cell r="I67" t="str">
            <v>n/a</v>
          </cell>
          <cell r="J67" t="str">
            <v>n/a</v>
          </cell>
          <cell r="K67" t="str">
            <v>n/a</v>
          </cell>
          <cell r="L67" t="str">
            <v>n/a</v>
          </cell>
          <cell r="M67" t="str">
            <v>n/a</v>
          </cell>
          <cell r="N67" t="str">
            <v>n/a</v>
          </cell>
          <cell r="O67" t="str">
            <v>n/a</v>
          </cell>
          <cell r="P67" t="str">
            <v>n/a</v>
          </cell>
          <cell r="Q67" t="str">
            <v>n/a</v>
          </cell>
          <cell r="R67" t="str">
            <v>n/a</v>
          </cell>
          <cell r="S67" t="str">
            <v>n/a</v>
          </cell>
          <cell r="T67" t="str">
            <v>n/a</v>
          </cell>
          <cell r="U67" t="str">
            <v>n/a</v>
          </cell>
          <cell r="V67">
            <v>4590</v>
          </cell>
          <cell r="W67">
            <v>6080</v>
          </cell>
          <cell r="X67">
            <v>4690</v>
          </cell>
          <cell r="Y67">
            <v>4000</v>
          </cell>
          <cell r="Z67">
            <v>300</v>
          </cell>
          <cell r="AA67" t="str">
            <v>n/a</v>
          </cell>
          <cell r="AB67" t="str">
            <v>n/a</v>
          </cell>
          <cell r="AC67" t="str">
            <v>n/a</v>
          </cell>
          <cell r="AD67" t="str">
            <v>n/a</v>
          </cell>
        </row>
        <row r="68">
          <cell r="A68" t="str">
            <v>Annual % change in MBS issues</v>
          </cell>
          <cell r="C68" t="str">
            <v>n/a</v>
          </cell>
          <cell r="D68" t="str">
            <v>n/a</v>
          </cell>
          <cell r="E68" t="str">
            <v>n/a</v>
          </cell>
          <cell r="F68" t="str">
            <v>n/a</v>
          </cell>
          <cell r="G68" t="str">
            <v>n/a</v>
          </cell>
          <cell r="H68" t="str">
            <v>n/a</v>
          </cell>
          <cell r="I68" t="str">
            <v>n/a</v>
          </cell>
          <cell r="J68" t="str">
            <v>n/a</v>
          </cell>
          <cell r="K68" t="str">
            <v>n/a</v>
          </cell>
          <cell r="L68" t="str">
            <v>n/a</v>
          </cell>
          <cell r="M68" t="str">
            <v>n/a</v>
          </cell>
          <cell r="N68" t="str">
            <v>n/a</v>
          </cell>
          <cell r="O68" t="str">
            <v>n/a</v>
          </cell>
          <cell r="P68" t="str">
            <v>n/a</v>
          </cell>
          <cell r="Q68" t="str">
            <v>n/a</v>
          </cell>
          <cell r="R68" t="str">
            <v>n/a</v>
          </cell>
          <cell r="S68" t="str">
            <v>n/a</v>
          </cell>
          <cell r="T68" t="str">
            <v>n/a</v>
          </cell>
          <cell r="U68" t="str">
            <v>n/a</v>
          </cell>
          <cell r="V68" t="str">
            <v>n/a</v>
          </cell>
          <cell r="W68">
            <v>0.3246187363834423</v>
          </cell>
          <cell r="X68">
            <v>-0.22861842105263153</v>
          </cell>
          <cell r="Y68">
            <v>-0.14712153518123672</v>
          </cell>
          <cell r="Z68">
            <v>-0.92500000000000004</v>
          </cell>
          <cell r="AA68" t="str">
            <v>n/a</v>
          </cell>
          <cell r="AB68" t="str">
            <v>n/a</v>
          </cell>
          <cell r="AC68" t="str">
            <v>n/a</v>
          </cell>
          <cell r="AD68" t="str">
            <v>n/a</v>
          </cell>
        </row>
        <row r="69">
          <cell r="A69">
            <v>0</v>
          </cell>
        </row>
        <row r="70">
          <cell r="A70" t="str">
            <v>GENERAL INFORMATION</v>
          </cell>
        </row>
        <row r="71">
          <cell r="A71" t="str">
            <v>Outstanding residential loans as % GDP</v>
          </cell>
          <cell r="B71" t="str">
            <v>%</v>
          </cell>
          <cell r="C71" t="e">
            <v>#DIV/0!</v>
          </cell>
          <cell r="D71" t="e">
            <v>#DIV/0!</v>
          </cell>
          <cell r="E71">
            <v>0.19876166504063794</v>
          </cell>
          <cell r="F71">
            <v>0.20346364074578124</v>
          </cell>
          <cell r="G71">
            <v>0.19849802577513337</v>
          </cell>
          <cell r="H71">
            <v>0.18918765730490278</v>
          </cell>
          <cell r="I71">
            <v>0.19212990715457756</v>
          </cell>
          <cell r="J71">
            <v>0.19730503519580861</v>
          </cell>
          <cell r="K71">
            <v>0.2036128490146997</v>
          </cell>
          <cell r="L71">
            <v>0.21150278111418092</v>
          </cell>
          <cell r="M71">
            <v>0.21991662946449594</v>
          </cell>
          <cell r="N71">
            <v>0.20824801192712072</v>
          </cell>
          <cell r="O71">
            <v>0.19834105940416008</v>
          </cell>
          <cell r="P71">
            <v>0.19717219764383395</v>
          </cell>
          <cell r="Q71">
            <v>0.20202863795712458</v>
          </cell>
          <cell r="R71">
            <v>0.20034037335234298</v>
          </cell>
          <cell r="S71">
            <v>0.20841176492088614</v>
          </cell>
          <cell r="T71">
            <v>0.2118119320953008</v>
          </cell>
          <cell r="U71">
            <v>0.2168065846150147</v>
          </cell>
          <cell r="V71">
            <v>0.22646860726649742</v>
          </cell>
          <cell r="W71">
            <v>0.24165827488346603</v>
          </cell>
          <cell r="X71">
            <v>0.26039203970150387</v>
          </cell>
          <cell r="Y71">
            <v>0.29314502820560434</v>
          </cell>
          <cell r="Z71">
            <v>0.32244149260611188</v>
          </cell>
          <cell r="AA71" t="str">
            <v>n/a</v>
          </cell>
          <cell r="AB71" t="str">
            <v>n/a</v>
          </cell>
          <cell r="AC71" t="str">
            <v>n/a</v>
          </cell>
          <cell r="AD71" t="str">
            <v>n/a</v>
          </cell>
        </row>
        <row r="72">
          <cell r="A72" t="str">
            <v>Outstanding residential and commercial loans as % GDP</v>
          </cell>
          <cell r="B72" t="str">
            <v>%</v>
          </cell>
          <cell r="C72" t="str">
            <v>n/a</v>
          </cell>
          <cell r="D72" t="str">
            <v>n/a</v>
          </cell>
          <cell r="E72" t="str">
            <v>n/a</v>
          </cell>
          <cell r="F72" t="str">
            <v>n/a</v>
          </cell>
          <cell r="G72" t="str">
            <v>n/a</v>
          </cell>
          <cell r="H72" t="str">
            <v>n/a</v>
          </cell>
          <cell r="I72" t="str">
            <v>n/a</v>
          </cell>
          <cell r="J72" t="str">
            <v>n/a</v>
          </cell>
          <cell r="K72" t="str">
            <v>n/a</v>
          </cell>
          <cell r="L72" t="str">
            <v>n/a</v>
          </cell>
          <cell r="M72" t="str">
            <v>n/a</v>
          </cell>
          <cell r="N72" t="str">
            <v>n/a</v>
          </cell>
          <cell r="O72" t="str">
            <v>n/a</v>
          </cell>
          <cell r="P72" t="str">
            <v>n/a</v>
          </cell>
          <cell r="Q72" t="str">
            <v>n/a</v>
          </cell>
          <cell r="R72" t="str">
            <v>n/a</v>
          </cell>
          <cell r="S72" t="str">
            <v>n/a</v>
          </cell>
          <cell r="T72" t="str">
            <v>n/a</v>
          </cell>
          <cell r="U72" t="str">
            <v>n/a</v>
          </cell>
          <cell r="V72" t="str">
            <v>n/a</v>
          </cell>
          <cell r="W72" t="str">
            <v>n/a</v>
          </cell>
          <cell r="X72" t="str">
            <v>n/a</v>
          </cell>
          <cell r="Y72" t="str">
            <v>n/a</v>
          </cell>
          <cell r="Z72" t="str">
            <v>n/a</v>
          </cell>
          <cell r="AA72" t="str">
            <v>n/a</v>
          </cell>
          <cell r="AB72" t="str">
            <v>n/a</v>
          </cell>
          <cell r="AC72" t="str">
            <v>n/a</v>
          </cell>
          <cell r="AD72" t="str">
            <v>n/a</v>
          </cell>
        </row>
        <row r="73">
          <cell r="A73">
            <v>0</v>
          </cell>
        </row>
        <row r="74">
          <cell r="A74" t="str">
            <v>Outstanding residential loans per capita, 000s</v>
          </cell>
          <cell r="B74" t="str">
            <v>000s</v>
          </cell>
          <cell r="C74" t="e">
            <v>#DIV/0!</v>
          </cell>
          <cell r="D74" t="e">
            <v>#DIV/0!</v>
          </cell>
          <cell r="E74">
            <v>2.4925837828128663</v>
          </cell>
          <cell r="F74">
            <v>2.7392372632934401</v>
          </cell>
          <cell r="G74">
            <v>2.7456481349809225</v>
          </cell>
          <cell r="H74">
            <v>2.7513576619315767</v>
          </cell>
          <cell r="I74">
            <v>2.9911761838225721</v>
          </cell>
          <cell r="J74">
            <v>3.2780981200619213</v>
          </cell>
          <cell r="K74">
            <v>3.470966867700024</v>
          </cell>
          <cell r="L74">
            <v>3.7660676535710569</v>
          </cell>
          <cell r="M74">
            <v>4.0701282221122135</v>
          </cell>
          <cell r="N74">
            <v>4.1216190393468253</v>
          </cell>
          <cell r="O74">
            <v>4.1250681788667158</v>
          </cell>
          <cell r="P74">
            <v>4.2212959127312901</v>
          </cell>
          <cell r="Q74">
            <v>4.2527267596602947</v>
          </cell>
          <cell r="R74">
            <v>4.3964379742521906</v>
          </cell>
          <cell r="S74">
            <v>4.7391448192395247</v>
          </cell>
          <cell r="T74">
            <v>5.0451646343973442</v>
          </cell>
          <cell r="U74">
            <v>5.3287669445062109</v>
          </cell>
          <cell r="V74">
            <v>5.7186476244669278</v>
          </cell>
          <cell r="W74">
            <v>6.2428421538343217</v>
          </cell>
          <cell r="X74">
            <v>6.9579640948772727</v>
          </cell>
          <cell r="Y74">
            <v>8.0552065081589905</v>
          </cell>
          <cell r="Z74">
            <v>9.1716071993973589</v>
          </cell>
          <cell r="AA74" t="str">
            <v>n/a</v>
          </cell>
          <cell r="AB74" t="str">
            <v>n/a</v>
          </cell>
          <cell r="AC74" t="str">
            <v>n/a</v>
          </cell>
          <cell r="AD74" t="str">
            <v>n/a</v>
          </cell>
        </row>
        <row r="75">
          <cell r="A75" t="str">
            <v>Outstanding residential and commercial loans per capita</v>
          </cell>
          <cell r="B75" t="str">
            <v>000s</v>
          </cell>
          <cell r="C75" t="str">
            <v>n/a</v>
          </cell>
          <cell r="D75" t="str">
            <v>n/a</v>
          </cell>
          <cell r="E75" t="str">
            <v>n/a</v>
          </cell>
          <cell r="F75" t="str">
            <v>n/a</v>
          </cell>
          <cell r="G75" t="str">
            <v>n/a</v>
          </cell>
          <cell r="H75" t="str">
            <v>n/a</v>
          </cell>
          <cell r="I75" t="str">
            <v>n/a</v>
          </cell>
          <cell r="J75" t="str">
            <v>n/a</v>
          </cell>
          <cell r="K75" t="str">
            <v>n/a</v>
          </cell>
          <cell r="L75" t="str">
            <v>n/a</v>
          </cell>
          <cell r="M75" t="str">
            <v>n/a</v>
          </cell>
          <cell r="N75" t="str">
            <v>n/a</v>
          </cell>
          <cell r="O75" t="str">
            <v>n/a</v>
          </cell>
          <cell r="P75" t="str">
            <v>n/a</v>
          </cell>
          <cell r="Q75" t="str">
            <v>n/a</v>
          </cell>
          <cell r="R75" t="str">
            <v>n/a</v>
          </cell>
          <cell r="S75" t="str">
            <v>n/a</v>
          </cell>
          <cell r="T75" t="str">
            <v>n/a</v>
          </cell>
          <cell r="U75" t="str">
            <v>n/a</v>
          </cell>
          <cell r="V75" t="str">
            <v>n/a</v>
          </cell>
          <cell r="W75" t="str">
            <v>n/a</v>
          </cell>
          <cell r="X75" t="str">
            <v>n/a</v>
          </cell>
          <cell r="Y75" t="str">
            <v>n/a</v>
          </cell>
          <cell r="Z75" t="str">
            <v>n/a</v>
          </cell>
          <cell r="AA75" t="str">
            <v>n/a</v>
          </cell>
          <cell r="AB75" t="str">
            <v>n/a</v>
          </cell>
          <cell r="AC75" t="str">
            <v>n/a</v>
          </cell>
          <cell r="AD75" t="str">
            <v>n/a</v>
          </cell>
        </row>
        <row r="76">
          <cell r="A76">
            <v>0</v>
          </cell>
        </row>
        <row r="77">
          <cell r="A77" t="str">
            <v>Outstanding mortgage bonds as % GDP</v>
          </cell>
          <cell r="C77" t="str">
            <v>n/a</v>
          </cell>
          <cell r="D77" t="str">
            <v>n/a</v>
          </cell>
          <cell r="E77" t="str">
            <v>n/a</v>
          </cell>
          <cell r="F77" t="str">
            <v>n/a</v>
          </cell>
          <cell r="G77" t="str">
            <v>n/a</v>
          </cell>
          <cell r="H77" t="str">
            <v>n/a</v>
          </cell>
          <cell r="I77" t="str">
            <v>n/a</v>
          </cell>
          <cell r="J77" t="str">
            <v>n/a</v>
          </cell>
          <cell r="K77" t="str">
            <v>n/a</v>
          </cell>
          <cell r="L77" t="str">
            <v>n/a</v>
          </cell>
          <cell r="M77" t="str">
            <v>n/a</v>
          </cell>
          <cell r="N77" t="str">
            <v>n/a</v>
          </cell>
          <cell r="O77" t="str">
            <v>n/a</v>
          </cell>
          <cell r="P77" t="str">
            <v>n/a</v>
          </cell>
          <cell r="Q77" t="str">
            <v>n/a</v>
          </cell>
          <cell r="R77" t="str">
            <v>n/a</v>
          </cell>
          <cell r="S77">
            <v>2.5743146192952159E-2</v>
          </cell>
          <cell r="T77">
            <v>3.30943464971147E-2</v>
          </cell>
          <cell r="U77">
            <v>2.8724446420302523E-2</v>
          </cell>
          <cell r="V77">
            <v>2.8640174510625685E-2</v>
          </cell>
          <cell r="W77">
            <v>1.321721529908817E-2</v>
          </cell>
          <cell r="X77">
            <v>1.6152377831680609E-2</v>
          </cell>
          <cell r="Y77">
            <v>1.8704585368011683E-2</v>
          </cell>
          <cell r="Z77" t="str">
            <v>n/a</v>
          </cell>
          <cell r="AA77" t="str">
            <v>n/a</v>
          </cell>
          <cell r="AB77" t="str">
            <v>n/a</v>
          </cell>
          <cell r="AC77" t="str">
            <v>n/a</v>
          </cell>
          <cell r="AD77" t="str">
            <v>n/a</v>
          </cell>
        </row>
        <row r="78">
          <cell r="A78">
            <v>0</v>
          </cell>
        </row>
        <row r="79">
          <cell r="A79" t="str">
            <v>MACROECONOMIC INFORMATION</v>
          </cell>
        </row>
        <row r="80">
          <cell r="A80" t="str">
            <v>Exchange rate, 1€=</v>
          </cell>
          <cell r="C80">
            <v>6.7708000000000004</v>
          </cell>
          <cell r="D80">
            <v>6.8716999999999997</v>
          </cell>
          <cell r="E80">
            <v>6.7949999999999999</v>
          </cell>
          <cell r="F80">
            <v>6.7998000000000003</v>
          </cell>
          <cell r="G80">
            <v>6.9833499999999997</v>
          </cell>
          <cell r="H80">
            <v>7.0982099999999999</v>
          </cell>
          <cell r="I80">
            <v>6.92042</v>
          </cell>
          <cell r="J80">
            <v>6.9500999999999999</v>
          </cell>
          <cell r="K80">
            <v>6.9533800000000001</v>
          </cell>
          <cell r="L80">
            <v>6.6723999999999997</v>
          </cell>
          <cell r="M80">
            <v>6.5846200000000001</v>
          </cell>
          <cell r="N80">
            <v>6.5767499999999997</v>
          </cell>
          <cell r="O80">
            <v>6.4451900000000002</v>
          </cell>
          <cell r="P80">
            <v>6.5609599999999997</v>
          </cell>
          <cell r="Q80">
            <v>6.6122399999999999</v>
          </cell>
          <cell r="R80">
            <v>6.5595699999999999</v>
          </cell>
          <cell r="S80">
            <v>6.5595699999999999</v>
          </cell>
          <cell r="T80">
            <v>6.5595699999999999</v>
          </cell>
          <cell r="U80">
            <v>6.5595699999999999</v>
          </cell>
          <cell r="V80">
            <v>1</v>
          </cell>
          <cell r="W80">
            <v>1</v>
          </cell>
          <cell r="X80">
            <v>1</v>
          </cell>
          <cell r="Y80">
            <v>1</v>
          </cell>
          <cell r="Z80">
            <v>1</v>
          </cell>
          <cell r="AA80">
            <v>1</v>
          </cell>
          <cell r="AB80">
            <v>1</v>
          </cell>
          <cell r="AC80">
            <v>1</v>
          </cell>
          <cell r="AD80">
            <v>1</v>
          </cell>
        </row>
        <row r="81">
          <cell r="A81" t="str">
            <v>Population, 000s</v>
          </cell>
          <cell r="C81" t="str">
            <v>n/a</v>
          </cell>
          <cell r="D81" t="str">
            <v>n/a</v>
          </cell>
          <cell r="E81">
            <v>55157</v>
          </cell>
          <cell r="F81">
            <v>55411</v>
          </cell>
          <cell r="G81">
            <v>55682</v>
          </cell>
          <cell r="H81">
            <v>55966</v>
          </cell>
          <cell r="I81">
            <v>56270</v>
          </cell>
          <cell r="J81">
            <v>56577</v>
          </cell>
          <cell r="K81">
            <v>56893</v>
          </cell>
          <cell r="L81">
            <v>57218</v>
          </cell>
          <cell r="M81">
            <v>57369.2</v>
          </cell>
          <cell r="N81">
            <v>57565</v>
          </cell>
          <cell r="O81">
            <v>57752.5</v>
          </cell>
          <cell r="P81">
            <v>57936</v>
          </cell>
          <cell r="Q81">
            <v>59726.385999999999</v>
          </cell>
          <cell r="R81">
            <v>59934.883999999998</v>
          </cell>
          <cell r="S81">
            <v>60158.533000000003</v>
          </cell>
          <cell r="T81">
            <v>60513.387000000002</v>
          </cell>
          <cell r="U81">
            <v>60914.654999999999</v>
          </cell>
          <cell r="V81">
            <v>61325.688000000002</v>
          </cell>
          <cell r="W81">
            <v>61734.701999999997</v>
          </cell>
          <cell r="X81">
            <v>62130.243000000002</v>
          </cell>
          <cell r="Y81">
            <v>62518.571000000004</v>
          </cell>
          <cell r="Z81">
            <v>62998.773000000001</v>
          </cell>
          <cell r="AA81" t="str">
            <v>n/a</v>
          </cell>
          <cell r="AB81" t="str">
            <v>n/a</v>
          </cell>
          <cell r="AC81" t="str">
            <v>n/a</v>
          </cell>
          <cell r="AD81" t="str">
            <v>n/a</v>
          </cell>
        </row>
        <row r="82">
          <cell r="A82" t="str">
            <v>Number of Households, 000s</v>
          </cell>
          <cell r="C82" t="str">
            <v>n/a</v>
          </cell>
          <cell r="D82" t="str">
            <v>n/a</v>
          </cell>
          <cell r="E82" t="str">
            <v>n/a</v>
          </cell>
          <cell r="F82" t="str">
            <v>n/a</v>
          </cell>
          <cell r="G82" t="str">
            <v>n/a</v>
          </cell>
          <cell r="H82" t="str">
            <v>n/a</v>
          </cell>
          <cell r="I82" t="str">
            <v>n/a</v>
          </cell>
          <cell r="J82" t="str">
            <v>n/a</v>
          </cell>
          <cell r="K82">
            <v>21542</v>
          </cell>
          <cell r="L82" t="str">
            <v>n/a</v>
          </cell>
          <cell r="M82" t="str">
            <v>n/a</v>
          </cell>
          <cell r="N82" t="str">
            <v>n/a</v>
          </cell>
          <cell r="O82">
            <v>23400</v>
          </cell>
          <cell r="P82" t="str">
            <v>n/a</v>
          </cell>
          <cell r="Q82" t="str">
            <v>n/a</v>
          </cell>
          <cell r="R82" t="str">
            <v>n/a</v>
          </cell>
          <cell r="S82" t="str">
            <v>n/a</v>
          </cell>
          <cell r="T82" t="str">
            <v>n/a</v>
          </cell>
          <cell r="U82" t="str">
            <v>n/a</v>
          </cell>
          <cell r="V82" t="str">
            <v>n/a</v>
          </cell>
          <cell r="W82" t="str">
            <v>n/a</v>
          </cell>
          <cell r="X82" t="str">
            <v>n/a</v>
          </cell>
          <cell r="Y82" t="str">
            <v>n/a</v>
          </cell>
          <cell r="Z82" t="str">
            <v>n/a</v>
          </cell>
          <cell r="AA82" t="str">
            <v>n/a</v>
          </cell>
          <cell r="AB82" t="str">
            <v>n/a</v>
          </cell>
          <cell r="AC82" t="str">
            <v>n/a</v>
          </cell>
          <cell r="AD82" t="str">
            <v>n/a</v>
          </cell>
        </row>
        <row r="83">
          <cell r="A83" t="str">
            <v>Population density, pop/km</v>
          </cell>
          <cell r="C83" t="str">
            <v>n/a</v>
          </cell>
          <cell r="D83" t="str">
            <v>n/a</v>
          </cell>
          <cell r="E83">
            <v>101</v>
          </cell>
          <cell r="F83" t="str">
            <v>n/a</v>
          </cell>
          <cell r="G83" t="str">
            <v>n/a</v>
          </cell>
          <cell r="H83" t="str">
            <v>n/a</v>
          </cell>
          <cell r="I83" t="str">
            <v>n/a</v>
          </cell>
          <cell r="J83">
            <v>104.3</v>
          </cell>
          <cell r="K83">
            <v>104.7</v>
          </cell>
          <cell r="L83">
            <v>105.2</v>
          </cell>
          <cell r="M83">
            <v>105.6</v>
          </cell>
          <cell r="N83">
            <v>106</v>
          </cell>
          <cell r="O83">
            <v>106.3</v>
          </cell>
          <cell r="P83">
            <v>106.7</v>
          </cell>
          <cell r="Q83">
            <v>107</v>
          </cell>
          <cell r="R83">
            <v>107.4</v>
          </cell>
          <cell r="S83">
            <v>107.8</v>
          </cell>
          <cell r="T83">
            <v>108.3</v>
          </cell>
          <cell r="U83">
            <v>108.8</v>
          </cell>
          <cell r="V83">
            <v>109.37</v>
          </cell>
          <cell r="W83">
            <v>109.9</v>
          </cell>
          <cell r="X83">
            <v>110.19</v>
          </cell>
          <cell r="Y83" t="str">
            <v>n/a</v>
          </cell>
          <cell r="Z83" t="str">
            <v>n/a</v>
          </cell>
          <cell r="AA83" t="str">
            <v>n/a</v>
          </cell>
          <cell r="AB83" t="str">
            <v>n/a</v>
          </cell>
          <cell r="AC83" t="str">
            <v>n/a</v>
          </cell>
          <cell r="AD83" t="str">
            <v>n/a</v>
          </cell>
        </row>
        <row r="84">
          <cell r="A84" t="str">
            <v>GDP, € mill</v>
          </cell>
          <cell r="C84" t="str">
            <v>n/a</v>
          </cell>
          <cell r="D84" t="str">
            <v>n/a</v>
          </cell>
          <cell r="E84">
            <v>691700</v>
          </cell>
          <cell r="F84">
            <v>746000</v>
          </cell>
          <cell r="G84">
            <v>770200</v>
          </cell>
          <cell r="H84">
            <v>813914</v>
          </cell>
          <cell r="I84">
            <v>876040</v>
          </cell>
          <cell r="J84">
            <v>939991</v>
          </cell>
          <cell r="K84">
            <v>969849</v>
          </cell>
          <cell r="L84">
            <v>1018837</v>
          </cell>
          <cell r="M84">
            <v>1061766</v>
          </cell>
          <cell r="N84">
            <v>1139319.3999999999</v>
          </cell>
          <cell r="O84">
            <v>1201128</v>
          </cell>
          <cell r="P84">
            <v>1240362.5</v>
          </cell>
          <cell r="Q84">
            <v>1257247.5</v>
          </cell>
          <cell r="R84">
            <v>1315261.6000000001</v>
          </cell>
          <cell r="S84">
            <v>1367965</v>
          </cell>
          <cell r="T84">
            <v>1441373</v>
          </cell>
          <cell r="U84">
            <v>1497187</v>
          </cell>
          <cell r="V84">
            <v>1548559</v>
          </cell>
          <cell r="W84">
            <v>1594814</v>
          </cell>
          <cell r="X84">
            <v>1660189</v>
          </cell>
          <cell r="Y84">
            <v>1717921</v>
          </cell>
          <cell r="Z84">
            <v>1791953</v>
          </cell>
          <cell r="AA84" t="str">
            <v>n/a</v>
          </cell>
          <cell r="AB84" t="str">
            <v>n/a</v>
          </cell>
          <cell r="AC84" t="str">
            <v>n/a</v>
          </cell>
          <cell r="AD84" t="str">
            <v>n/a</v>
          </cell>
        </row>
        <row r="85">
          <cell r="A85" t="str">
            <v>Annual GDP Growth %</v>
          </cell>
          <cell r="C85" t="str">
            <v>n/a</v>
          </cell>
          <cell r="D85" t="str">
            <v>n/a</v>
          </cell>
          <cell r="E85" t="str">
            <v>n/a</v>
          </cell>
          <cell r="F85" t="str">
            <v>n/a</v>
          </cell>
          <cell r="G85" t="str">
            <v>n/a</v>
          </cell>
          <cell r="H85">
            <v>4.4999999999999998E-2</v>
          </cell>
          <cell r="I85">
            <v>4.2999999999999997E-2</v>
          </cell>
          <cell r="J85">
            <v>2.5000000000000001E-2</v>
          </cell>
          <cell r="K85">
            <v>8.0000000000000002E-3</v>
          </cell>
          <cell r="L85">
            <v>1.4999999999999999E-2</v>
          </cell>
          <cell r="M85">
            <v>-9.0000000000000011E-3</v>
          </cell>
          <cell r="N85">
            <v>2.1000000000000001E-2</v>
          </cell>
          <cell r="O85">
            <v>2.4E-2</v>
          </cell>
          <cell r="P85">
            <v>1.1000000000000001E-2</v>
          </cell>
          <cell r="Q85">
            <v>2.1999999999999999E-2</v>
          </cell>
          <cell r="R85">
            <v>3.5000000000000003E-2</v>
          </cell>
          <cell r="S85">
            <v>3.3000000000000002E-2</v>
          </cell>
          <cell r="T85">
            <v>3.9E-2</v>
          </cell>
          <cell r="U85">
            <v>1.9E-2</v>
          </cell>
          <cell r="V85">
            <v>0.01</v>
          </cell>
          <cell r="W85">
            <v>1.0999999999999999E-2</v>
          </cell>
          <cell r="X85">
            <v>2.5000000000000001E-2</v>
          </cell>
          <cell r="Y85">
            <v>1.7000000000000001E-2</v>
          </cell>
          <cell r="Z85">
            <v>0.02</v>
          </cell>
          <cell r="AA85" t="str">
            <v>n/a</v>
          </cell>
          <cell r="AB85" t="str">
            <v>n/a</v>
          </cell>
          <cell r="AC85" t="str">
            <v>n/a</v>
          </cell>
          <cell r="AD85" t="str">
            <v>n/a</v>
          </cell>
        </row>
        <row r="86">
          <cell r="A86" t="str">
            <v>Gross fixed Capital Formation, € mill</v>
          </cell>
          <cell r="C86" t="str">
            <v>n/a</v>
          </cell>
          <cell r="D86" t="str">
            <v>n/a</v>
          </cell>
          <cell r="E86">
            <v>133200</v>
          </cell>
          <cell r="F86">
            <v>143800</v>
          </cell>
          <cell r="G86">
            <v>152200</v>
          </cell>
          <cell r="H86">
            <v>168900</v>
          </cell>
          <cell r="I86">
            <v>187200</v>
          </cell>
          <cell r="J86">
            <v>201200</v>
          </cell>
          <cell r="K86">
            <v>206100</v>
          </cell>
          <cell r="L86">
            <v>205200</v>
          </cell>
          <cell r="M86">
            <v>197700</v>
          </cell>
          <cell r="N86">
            <v>202400</v>
          </cell>
          <cell r="O86">
            <v>210700</v>
          </cell>
          <cell r="P86">
            <v>211300</v>
          </cell>
          <cell r="Q86">
            <v>209900</v>
          </cell>
          <cell r="R86">
            <v>218700</v>
          </cell>
          <cell r="S86">
            <v>256148</v>
          </cell>
          <cell r="T86">
            <v>284919</v>
          </cell>
          <cell r="U86">
            <v>295593</v>
          </cell>
          <cell r="V86">
            <v>298527.7</v>
          </cell>
          <cell r="W86" t="str">
            <v>n/a</v>
          </cell>
          <cell r="X86" t="str">
            <v>n/a</v>
          </cell>
          <cell r="Y86" t="str">
            <v>n/a</v>
          </cell>
          <cell r="Z86" t="str">
            <v>n/a</v>
          </cell>
          <cell r="AA86" t="str">
            <v>n/a</v>
          </cell>
          <cell r="AB86" t="str">
            <v>n/a</v>
          </cell>
          <cell r="AC86" t="str">
            <v>n/a</v>
          </cell>
          <cell r="AD86" t="str">
            <v>n/a</v>
          </cell>
        </row>
        <row r="87">
          <cell r="A87" t="str">
            <v>Inflation (HICP) %</v>
          </cell>
          <cell r="C87" t="str">
            <v>n/a</v>
          </cell>
          <cell r="D87" t="str">
            <v>n/a</v>
          </cell>
          <cell r="E87" t="e">
            <v>#DIV/0!</v>
          </cell>
          <cell r="F87">
            <v>2.6999999999999913E-2</v>
          </cell>
          <cell r="G87">
            <v>3.1158714703018564E-2</v>
          </cell>
          <cell r="H87">
            <v>2.6440037771482405E-2</v>
          </cell>
          <cell r="I87">
            <v>3.6798528058877622E-2</v>
          </cell>
          <cell r="J87">
            <v>3.371783496007108E-2</v>
          </cell>
          <cell r="K87">
            <v>3.1759656652360579E-2</v>
          </cell>
          <cell r="L87">
            <v>2.3294509151414289E-2</v>
          </cell>
          <cell r="M87">
            <v>2.1999999999999999E-2</v>
          </cell>
          <cell r="N87">
            <v>1.7000000000000001E-2</v>
          </cell>
          <cell r="O87">
            <v>1.7999999999999999E-2</v>
          </cell>
          <cell r="P87">
            <v>2.1000000000000001E-2</v>
          </cell>
          <cell r="Q87">
            <v>1.2999999999999901E-2</v>
          </cell>
          <cell r="R87">
            <v>6.9101678183614013E-3</v>
          </cell>
          <cell r="S87">
            <v>6.0000000000000001E-3</v>
          </cell>
          <cell r="T87">
            <v>1.7999999999999999E-2</v>
          </cell>
          <cell r="U87">
            <v>1.8199233716474916E-2</v>
          </cell>
          <cell r="V87">
            <v>1.8814675446848561E-2</v>
          </cell>
          <cell r="W87">
            <v>2.2160664819944609E-2</v>
          </cell>
          <cell r="X87">
            <v>2.3E-2</v>
          </cell>
          <cell r="Y87">
            <v>1.9E-2</v>
          </cell>
          <cell r="Z87">
            <v>1.9099999999999999E-2</v>
          </cell>
          <cell r="AA87" t="str">
            <v>n/a</v>
          </cell>
          <cell r="AB87" t="str">
            <v>n/a</v>
          </cell>
          <cell r="AC87" t="str">
            <v>n/a</v>
          </cell>
          <cell r="AD87" t="str">
            <v>n/a</v>
          </cell>
        </row>
        <row r="88">
          <cell r="A88" t="str">
            <v>Unemployment rate %</v>
          </cell>
          <cell r="C88" t="str">
            <v>n/a</v>
          </cell>
          <cell r="D88" t="str">
            <v>n/a</v>
          </cell>
          <cell r="E88">
            <v>0.10300000000000001</v>
          </cell>
          <cell r="F88">
            <v>0.10199999999999999</v>
          </cell>
          <cell r="G88">
            <v>0.107</v>
          </cell>
          <cell r="H88">
            <v>0.10199999999999999</v>
          </cell>
          <cell r="I88">
            <v>9.6000000000000002E-2</v>
          </cell>
          <cell r="J88">
            <v>9.4E-2</v>
          </cell>
          <cell r="K88">
            <v>9.1999999999999998E-2</v>
          </cell>
          <cell r="L88">
            <v>0.10199999999999999</v>
          </cell>
          <cell r="M88">
            <v>0.111</v>
          </cell>
          <cell r="N88">
            <v>0.11700000000000001</v>
          </cell>
          <cell r="O88">
            <v>0.111</v>
          </cell>
          <cell r="P88">
            <v>0.11600000000000001</v>
          </cell>
          <cell r="Q88">
            <v>0.115</v>
          </cell>
          <cell r="R88">
            <v>0.111</v>
          </cell>
          <cell r="S88">
            <v>0.105</v>
          </cell>
          <cell r="T88">
            <v>9.0999999999999998E-2</v>
          </cell>
          <cell r="U88">
            <v>8.4000000000000005E-2</v>
          </cell>
          <cell r="V88">
            <v>8.6999999999999994E-2</v>
          </cell>
          <cell r="W88">
            <v>9.5000000000000001E-2</v>
          </cell>
          <cell r="X88">
            <v>9.6000000000000002E-2</v>
          </cell>
          <cell r="Y88">
            <v>9.6999999999999989E-2</v>
          </cell>
          <cell r="Z88">
            <v>9.5000000000000001E-2</v>
          </cell>
          <cell r="AA88" t="str">
            <v>n/a</v>
          </cell>
          <cell r="AB88" t="str">
            <v>n/a</v>
          </cell>
          <cell r="AC88" t="str">
            <v>n/a</v>
          </cell>
          <cell r="AD88" t="str">
            <v>n/a</v>
          </cell>
        </row>
      </sheetData>
      <sheetData sheetId="10" refreshError="1">
        <row r="1">
          <cell r="A1" t="str">
            <v>Ireland</v>
          </cell>
        </row>
        <row r="3">
          <cell r="A3" t="str">
            <v>HOUSING SUPPLY</v>
          </cell>
          <cell r="C3">
            <v>1983</v>
          </cell>
          <cell r="D3">
            <v>1984</v>
          </cell>
          <cell r="E3">
            <v>1985</v>
          </cell>
          <cell r="F3">
            <v>1986</v>
          </cell>
          <cell r="G3">
            <v>1987</v>
          </cell>
          <cell r="H3">
            <v>1988</v>
          </cell>
          <cell r="I3">
            <v>1989</v>
          </cell>
          <cell r="J3">
            <v>1990</v>
          </cell>
          <cell r="K3">
            <v>1991</v>
          </cell>
          <cell r="L3">
            <v>1992</v>
          </cell>
          <cell r="M3">
            <v>1993</v>
          </cell>
          <cell r="N3">
            <v>1994</v>
          </cell>
          <cell r="O3">
            <v>1995</v>
          </cell>
          <cell r="P3">
            <v>1996</v>
          </cell>
          <cell r="Q3">
            <v>1997</v>
          </cell>
          <cell r="R3">
            <v>1998</v>
          </cell>
          <cell r="S3">
            <v>1999</v>
          </cell>
          <cell r="T3">
            <v>2000</v>
          </cell>
          <cell r="U3">
            <v>2001</v>
          </cell>
          <cell r="V3">
            <v>2002</v>
          </cell>
          <cell r="W3">
            <v>2003</v>
          </cell>
          <cell r="X3">
            <v>2004</v>
          </cell>
          <cell r="Y3">
            <v>2005</v>
          </cell>
          <cell r="Z3">
            <v>2006</v>
          </cell>
          <cell r="AA3">
            <v>2007</v>
          </cell>
          <cell r="AB3">
            <v>2008</v>
          </cell>
          <cell r="AC3">
            <v>2009</v>
          </cell>
          <cell r="AD3">
            <v>2010</v>
          </cell>
        </row>
        <row r="4">
          <cell r="A4" t="str">
            <v>Housing Stock</v>
          </cell>
        </row>
        <row r="5">
          <cell r="A5" t="str">
            <v xml:space="preserve">Total Number of Dwellings (national) </v>
          </cell>
          <cell r="B5" t="str">
            <v>000s</v>
          </cell>
          <cell r="C5">
            <v>892000</v>
          </cell>
          <cell r="D5">
            <v>921000</v>
          </cell>
          <cell r="E5">
            <v>949000</v>
          </cell>
          <cell r="F5">
            <v>978000</v>
          </cell>
          <cell r="G5">
            <v>986000</v>
          </cell>
          <cell r="H5">
            <v>995000</v>
          </cell>
          <cell r="I5">
            <v>1003000</v>
          </cell>
          <cell r="J5">
            <v>1011000</v>
          </cell>
          <cell r="K5">
            <v>1020000</v>
          </cell>
          <cell r="L5">
            <v>1039000</v>
          </cell>
          <cell r="M5">
            <v>1058000</v>
          </cell>
          <cell r="N5">
            <v>1077000</v>
          </cell>
          <cell r="O5">
            <v>1096000</v>
          </cell>
          <cell r="P5">
            <v>1115000</v>
          </cell>
          <cell r="Q5">
            <v>1144000</v>
          </cell>
          <cell r="R5">
            <v>1173000</v>
          </cell>
          <cell r="S5">
            <v>1201000</v>
          </cell>
          <cell r="T5">
            <v>1230000</v>
          </cell>
          <cell r="U5">
            <v>1259000</v>
          </cell>
          <cell r="V5">
            <v>1288000</v>
          </cell>
          <cell r="W5">
            <v>1554000</v>
          </cell>
          <cell r="X5">
            <v>1630900</v>
          </cell>
          <cell r="Y5">
            <v>1711857</v>
          </cell>
          <cell r="Z5">
            <v>1805276</v>
          </cell>
          <cell r="AA5" t="str">
            <v>n/a</v>
          </cell>
          <cell r="AB5">
            <v>0</v>
          </cell>
          <cell r="AC5">
            <v>0</v>
          </cell>
          <cell r="AD5">
            <v>0</v>
          </cell>
        </row>
        <row r="6">
          <cell r="A6" t="str">
            <v xml:space="preserve">Proportion of which: </v>
          </cell>
        </row>
        <row r="7">
          <cell r="A7" t="str">
            <v>% Owner occupied</v>
          </cell>
          <cell r="B7" t="str">
            <v>%</v>
          </cell>
          <cell r="C7">
            <v>0.74</v>
          </cell>
          <cell r="D7" t="str">
            <v>n/a</v>
          </cell>
          <cell r="E7" t="str">
            <v>n/a</v>
          </cell>
          <cell r="F7" t="str">
            <v>n/a</v>
          </cell>
          <cell r="G7" t="str">
            <v>n/a</v>
          </cell>
          <cell r="H7" t="str">
            <v>n/a</v>
          </cell>
          <cell r="I7" t="str">
            <v>n/a</v>
          </cell>
          <cell r="J7" t="str">
            <v>n/a</v>
          </cell>
          <cell r="K7">
            <v>0.79300000000000004</v>
          </cell>
          <cell r="L7" t="str">
            <v>n/a</v>
          </cell>
          <cell r="M7" t="str">
            <v>n/a</v>
          </cell>
          <cell r="N7" t="str">
            <v>n/a</v>
          </cell>
          <cell r="O7" t="str">
            <v>n/a</v>
          </cell>
          <cell r="P7">
            <v>0.8</v>
          </cell>
          <cell r="Q7" t="str">
            <v>n/a</v>
          </cell>
          <cell r="R7" t="str">
            <v>n/a</v>
          </cell>
          <cell r="S7" t="str">
            <v>n/a</v>
          </cell>
          <cell r="T7" t="str">
            <v>n/a</v>
          </cell>
          <cell r="U7" t="str">
            <v>n/a</v>
          </cell>
          <cell r="V7">
            <v>0.76919999999999999</v>
          </cell>
          <cell r="W7">
            <v>0.77400000000000002</v>
          </cell>
          <cell r="X7">
            <v>0.77</v>
          </cell>
          <cell r="Y7">
            <v>0.77</v>
          </cell>
          <cell r="Z7">
            <v>0.745</v>
          </cell>
          <cell r="AA7" t="str">
            <v>n/a</v>
          </cell>
          <cell r="AB7" t="str">
            <v>n/a</v>
          </cell>
          <cell r="AC7" t="str">
            <v>n/a</v>
          </cell>
          <cell r="AD7" t="str">
            <v>n/a</v>
          </cell>
        </row>
        <row r="8">
          <cell r="A8" t="str">
            <v>% Rented from private landlords</v>
          </cell>
          <cell r="B8" t="str">
            <v>%</v>
          </cell>
          <cell r="C8" t="str">
            <v>n/a</v>
          </cell>
          <cell r="D8" t="str">
            <v>n/a</v>
          </cell>
          <cell r="E8" t="str">
            <v>n/a</v>
          </cell>
          <cell r="F8" t="str">
            <v>n/a</v>
          </cell>
          <cell r="G8" t="str">
            <v>n/a</v>
          </cell>
          <cell r="H8" t="str">
            <v>n/a</v>
          </cell>
          <cell r="I8" t="str">
            <v>n/a</v>
          </cell>
          <cell r="J8" t="str">
            <v>n/a</v>
          </cell>
          <cell r="K8" t="str">
            <v>n/a</v>
          </cell>
          <cell r="L8" t="str">
            <v>n/a</v>
          </cell>
          <cell r="M8" t="str">
            <v>n/a</v>
          </cell>
          <cell r="N8" t="str">
            <v>n/a</v>
          </cell>
          <cell r="O8" t="str">
            <v>n/a</v>
          </cell>
          <cell r="P8" t="str">
            <v>n/a</v>
          </cell>
          <cell r="Q8" t="str">
            <v>n/a</v>
          </cell>
          <cell r="R8" t="str">
            <v>n/a</v>
          </cell>
          <cell r="S8" t="str">
            <v>n/a</v>
          </cell>
          <cell r="T8" t="str">
            <v>n/a</v>
          </cell>
          <cell r="U8" t="str">
            <v>n/a</v>
          </cell>
          <cell r="V8">
            <v>0.10979999999999999</v>
          </cell>
          <cell r="W8">
            <v>0.11</v>
          </cell>
          <cell r="X8">
            <v>0.11</v>
          </cell>
          <cell r="Y8">
            <v>0.11</v>
          </cell>
          <cell r="Z8">
            <v>0.1</v>
          </cell>
          <cell r="AA8" t="str">
            <v>n/a</v>
          </cell>
          <cell r="AB8" t="str">
            <v>n/a</v>
          </cell>
          <cell r="AC8" t="str">
            <v>n/a</v>
          </cell>
          <cell r="AD8" t="str">
            <v>n/a</v>
          </cell>
        </row>
        <row r="9">
          <cell r="A9" t="str">
            <v>% Rented from government or social landlords</v>
          </cell>
          <cell r="B9" t="str">
            <v>%</v>
          </cell>
          <cell r="C9" t="str">
            <v>n/a</v>
          </cell>
          <cell r="D9" t="str">
            <v>n/a</v>
          </cell>
          <cell r="E9" t="str">
            <v>n/a</v>
          </cell>
          <cell r="F9" t="str">
            <v>n/a</v>
          </cell>
          <cell r="G9" t="str">
            <v>n/a</v>
          </cell>
          <cell r="H9" t="str">
            <v>n/a</v>
          </cell>
          <cell r="I9" t="str">
            <v>n/a</v>
          </cell>
          <cell r="J9" t="str">
            <v>n/a</v>
          </cell>
          <cell r="K9" t="str">
            <v>n/a</v>
          </cell>
          <cell r="L9" t="str">
            <v>n/a</v>
          </cell>
          <cell r="M9" t="str">
            <v>n/a</v>
          </cell>
          <cell r="N9" t="str">
            <v>n/a</v>
          </cell>
          <cell r="O9" t="str">
            <v>n/a</v>
          </cell>
          <cell r="P9" t="str">
            <v>n/a</v>
          </cell>
          <cell r="Q9" t="str">
            <v>n/a</v>
          </cell>
          <cell r="R9" t="str">
            <v>n/a</v>
          </cell>
          <cell r="S9" t="str">
            <v>n/a</v>
          </cell>
          <cell r="T9" t="str">
            <v>n/a</v>
          </cell>
          <cell r="U9" t="str">
            <v>n/a</v>
          </cell>
          <cell r="V9">
            <v>6.8500000000000005E-2</v>
          </cell>
          <cell r="W9">
            <v>6.9000000000000006E-2</v>
          </cell>
          <cell r="X9">
            <v>7.0000000000000007E-2</v>
          </cell>
          <cell r="Y9">
            <v>7.0000000000000007E-2</v>
          </cell>
          <cell r="Z9">
            <v>0.11</v>
          </cell>
          <cell r="AA9" t="str">
            <v>n/a</v>
          </cell>
          <cell r="AB9" t="str">
            <v>n/a</v>
          </cell>
          <cell r="AC9" t="str">
            <v>n/a</v>
          </cell>
          <cell r="AD9" t="str">
            <v>n/a</v>
          </cell>
        </row>
        <row r="10">
          <cell r="A10" t="str">
            <v>% Other</v>
          </cell>
          <cell r="B10" t="str">
            <v>%</v>
          </cell>
          <cell r="C10" t="str">
            <v>n/a</v>
          </cell>
          <cell r="D10" t="str">
            <v>n/a</v>
          </cell>
          <cell r="E10" t="str">
            <v>n/a</v>
          </cell>
          <cell r="F10" t="str">
            <v>n/a</v>
          </cell>
          <cell r="G10" t="str">
            <v>n/a</v>
          </cell>
          <cell r="H10" t="str">
            <v>n/a</v>
          </cell>
          <cell r="I10" t="str">
            <v>n/a</v>
          </cell>
          <cell r="J10" t="str">
            <v>n/a</v>
          </cell>
          <cell r="K10" t="str">
            <v>n/a</v>
          </cell>
          <cell r="L10" t="str">
            <v>n/a</v>
          </cell>
          <cell r="M10" t="str">
            <v>n/a</v>
          </cell>
          <cell r="N10" t="str">
            <v>n/a</v>
          </cell>
          <cell r="O10" t="str">
            <v>n/a</v>
          </cell>
          <cell r="P10" t="str">
            <v>n/a</v>
          </cell>
          <cell r="Q10" t="str">
            <v>n/a</v>
          </cell>
          <cell r="R10" t="str">
            <v>n/a</v>
          </cell>
          <cell r="S10" t="str">
            <v>n/a</v>
          </cell>
          <cell r="T10" t="str">
            <v>n/a</v>
          </cell>
          <cell r="U10" t="str">
            <v>n/a</v>
          </cell>
          <cell r="V10">
            <v>4.5999999999999999E-2</v>
          </cell>
          <cell r="W10">
            <v>4.7E-2</v>
          </cell>
          <cell r="X10">
            <v>0.05</v>
          </cell>
          <cell r="Y10">
            <v>0.05</v>
          </cell>
          <cell r="Z10">
            <v>4.4999999999999998E-2</v>
          </cell>
          <cell r="AA10" t="str">
            <v>n/a</v>
          </cell>
          <cell r="AB10" t="str">
            <v>n/a</v>
          </cell>
          <cell r="AC10" t="str">
            <v>n/a</v>
          </cell>
          <cell r="AD10" t="str">
            <v>n/a</v>
          </cell>
        </row>
        <row r="12">
          <cell r="A12" t="str">
            <v>Housebuilding</v>
          </cell>
        </row>
        <row r="13">
          <cell r="A13" t="str">
            <v xml:space="preserve">Housing Starts </v>
          </cell>
          <cell r="B13" t="str">
            <v>000s</v>
          </cell>
          <cell r="C13" t="str">
            <v>n/a</v>
          </cell>
          <cell r="D13" t="str">
            <v>n/a</v>
          </cell>
          <cell r="E13" t="str">
            <v>n/a</v>
          </cell>
          <cell r="F13" t="str">
            <v>n/a</v>
          </cell>
          <cell r="G13" t="str">
            <v>n/a</v>
          </cell>
          <cell r="H13" t="str">
            <v>n/a</v>
          </cell>
          <cell r="I13" t="str">
            <v>n/a</v>
          </cell>
          <cell r="J13" t="str">
            <v>n/a</v>
          </cell>
          <cell r="K13" t="str">
            <v>n/a</v>
          </cell>
          <cell r="L13" t="str">
            <v>n/a</v>
          </cell>
          <cell r="M13" t="str">
            <v>n/a</v>
          </cell>
          <cell r="N13" t="str">
            <v>n/a</v>
          </cell>
          <cell r="O13" t="str">
            <v>n/a</v>
          </cell>
          <cell r="P13" t="str">
            <v>n/a</v>
          </cell>
          <cell r="Q13" t="str">
            <v>n/a</v>
          </cell>
          <cell r="R13" t="str">
            <v>n/a</v>
          </cell>
          <cell r="S13" t="str">
            <v>n/a</v>
          </cell>
          <cell r="T13" t="str">
            <v>n/a</v>
          </cell>
          <cell r="U13" t="str">
            <v>n/a</v>
          </cell>
          <cell r="V13" t="str">
            <v>n/a</v>
          </cell>
          <cell r="W13" t="str">
            <v>n/a</v>
          </cell>
          <cell r="X13">
            <v>77691</v>
          </cell>
          <cell r="Y13">
            <v>77709</v>
          </cell>
          <cell r="Z13">
            <v>75602</v>
          </cell>
          <cell r="AA13" t="str">
            <v>n/a</v>
          </cell>
          <cell r="AB13" t="str">
            <v>n/a</v>
          </cell>
          <cell r="AC13" t="str">
            <v>n/a</v>
          </cell>
          <cell r="AD13" t="str">
            <v>n/a</v>
          </cell>
        </row>
        <row r="14">
          <cell r="A14" t="str">
            <v>Annual % change in housing starts</v>
          </cell>
          <cell r="C14" t="str">
            <v>n/a</v>
          </cell>
          <cell r="D14" t="str">
            <v>n/a</v>
          </cell>
          <cell r="E14" t="str">
            <v>n/a</v>
          </cell>
          <cell r="F14" t="str">
            <v>n/a</v>
          </cell>
          <cell r="G14" t="str">
            <v>n/a</v>
          </cell>
          <cell r="H14" t="str">
            <v>n/a</v>
          </cell>
          <cell r="I14" t="str">
            <v>n/a</v>
          </cell>
          <cell r="J14" t="str">
            <v>n/a</v>
          </cell>
          <cell r="K14" t="str">
            <v>n/a</v>
          </cell>
          <cell r="L14" t="str">
            <v>n/a</v>
          </cell>
          <cell r="M14" t="str">
            <v>n/a</v>
          </cell>
          <cell r="N14" t="str">
            <v>n/a</v>
          </cell>
          <cell r="O14" t="str">
            <v>n/a</v>
          </cell>
          <cell r="P14" t="str">
            <v>n/a</v>
          </cell>
          <cell r="Q14" t="str">
            <v>n/a</v>
          </cell>
          <cell r="R14" t="str">
            <v>n/a</v>
          </cell>
          <cell r="S14" t="str">
            <v>n/a</v>
          </cell>
          <cell r="T14" t="str">
            <v>n/a</v>
          </cell>
          <cell r="U14" t="str">
            <v>n/a</v>
          </cell>
          <cell r="V14" t="str">
            <v>n/a</v>
          </cell>
          <cell r="W14" t="str">
            <v>n/a</v>
          </cell>
          <cell r="X14" t="str">
            <v>n/a</v>
          </cell>
          <cell r="Y14">
            <v>2.3168706800014149E-4</v>
          </cell>
          <cell r="Z14">
            <v>-2.7113976502078252E-2</v>
          </cell>
          <cell r="AA14" t="str">
            <v>n/a</v>
          </cell>
          <cell r="AB14" t="str">
            <v>n/a</v>
          </cell>
          <cell r="AC14" t="str">
            <v>n/a</v>
          </cell>
          <cell r="AD14" t="str">
            <v>n/a</v>
          </cell>
        </row>
        <row r="15">
          <cell r="A15" t="str">
            <v>Housing Completions</v>
          </cell>
          <cell r="B15" t="str">
            <v>000s</v>
          </cell>
          <cell r="C15" t="str">
            <v>n/a</v>
          </cell>
          <cell r="D15">
            <v>24900</v>
          </cell>
          <cell r="E15">
            <v>23900</v>
          </cell>
          <cell r="F15">
            <v>22700</v>
          </cell>
          <cell r="G15">
            <v>18500</v>
          </cell>
          <cell r="H15">
            <v>15654</v>
          </cell>
          <cell r="I15">
            <v>18068</v>
          </cell>
          <cell r="J15">
            <v>19539</v>
          </cell>
          <cell r="K15">
            <v>19652</v>
          </cell>
          <cell r="L15">
            <v>22464</v>
          </cell>
          <cell r="M15">
            <v>21391</v>
          </cell>
          <cell r="N15">
            <v>26863</v>
          </cell>
          <cell r="O15">
            <v>30575</v>
          </cell>
          <cell r="P15">
            <v>33725</v>
          </cell>
          <cell r="Q15">
            <v>38842</v>
          </cell>
          <cell r="R15">
            <v>42349</v>
          </cell>
          <cell r="S15">
            <v>46512</v>
          </cell>
          <cell r="T15">
            <v>49812</v>
          </cell>
          <cell r="U15">
            <v>52602</v>
          </cell>
          <cell r="V15">
            <v>57695</v>
          </cell>
          <cell r="W15">
            <v>68819</v>
          </cell>
          <cell r="X15">
            <v>76954</v>
          </cell>
          <cell r="Y15">
            <v>80957</v>
          </cell>
          <cell r="Z15">
            <v>93419</v>
          </cell>
          <cell r="AA15" t="str">
            <v>n/a</v>
          </cell>
          <cell r="AB15" t="str">
            <v>n/a</v>
          </cell>
          <cell r="AC15" t="str">
            <v>n/a</v>
          </cell>
          <cell r="AD15" t="str">
            <v>n/a</v>
          </cell>
        </row>
        <row r="16">
          <cell r="A16" t="str">
            <v>Annual % change in housing completions</v>
          </cell>
          <cell r="C16" t="str">
            <v>n/a</v>
          </cell>
          <cell r="D16" t="str">
            <v>n/a</v>
          </cell>
          <cell r="E16">
            <v>-4.016064257028118E-2</v>
          </cell>
          <cell r="F16">
            <v>-5.0209205020920522E-2</v>
          </cell>
          <cell r="G16">
            <v>-0.18502202643171806</v>
          </cell>
          <cell r="H16">
            <v>-0.15383783783783789</v>
          </cell>
          <cell r="I16">
            <v>0.15420978663600349</v>
          </cell>
          <cell r="J16">
            <v>8.1414655744963538E-2</v>
          </cell>
          <cell r="K16">
            <v>5.7833051845028738E-3</v>
          </cell>
          <cell r="L16">
            <v>0.14308976185629962</v>
          </cell>
          <cell r="M16">
            <v>-4.7765313390313424E-2</v>
          </cell>
          <cell r="N16">
            <v>0.25580851760086021</v>
          </cell>
          <cell r="O16">
            <v>0.13818263038379919</v>
          </cell>
          <cell r="P16">
            <v>0.10302534750613246</v>
          </cell>
          <cell r="Q16">
            <v>0.1517272053372869</v>
          </cell>
          <cell r="R16">
            <v>9.0288862571443307E-2</v>
          </cell>
          <cell r="S16">
            <v>9.8302203121679366E-2</v>
          </cell>
          <cell r="T16">
            <v>7.0949432404540769E-2</v>
          </cell>
          <cell r="U16">
            <v>5.6010599855456533E-2</v>
          </cell>
          <cell r="V16">
            <v>9.6821413634462505E-2</v>
          </cell>
          <cell r="W16">
            <v>0.1928070023398909</v>
          </cell>
          <cell r="X16">
            <v>0.11820863424345029</v>
          </cell>
          <cell r="Y16">
            <v>5.2018088728331247E-2</v>
          </cell>
          <cell r="Z16">
            <v>0.15393356967278926</v>
          </cell>
          <cell r="AA16" t="str">
            <v>n/a</v>
          </cell>
          <cell r="AB16" t="str">
            <v>n/a</v>
          </cell>
          <cell r="AC16" t="str">
            <v>n/a</v>
          </cell>
          <cell r="AD16" t="str">
            <v>n/a</v>
          </cell>
        </row>
        <row r="17">
          <cell r="A17" t="str">
            <v>Number of Building Permits issued</v>
          </cell>
          <cell r="B17" t="str">
            <v>000s</v>
          </cell>
          <cell r="C17" t="str">
            <v>n/a</v>
          </cell>
          <cell r="D17">
            <v>9399</v>
          </cell>
          <cell r="E17">
            <v>8761</v>
          </cell>
          <cell r="F17">
            <v>7753</v>
          </cell>
          <cell r="G17">
            <v>6911</v>
          </cell>
          <cell r="H17">
            <v>6615</v>
          </cell>
          <cell r="I17">
            <v>8291</v>
          </cell>
          <cell r="J17">
            <v>9392</v>
          </cell>
          <cell r="K17">
            <v>9380</v>
          </cell>
          <cell r="L17">
            <v>9156</v>
          </cell>
          <cell r="M17">
            <v>8801</v>
          </cell>
          <cell r="N17">
            <v>9920</v>
          </cell>
          <cell r="O17">
            <v>10298</v>
          </cell>
          <cell r="P17">
            <v>12016</v>
          </cell>
          <cell r="Q17">
            <v>13729</v>
          </cell>
          <cell r="R17">
            <v>16719</v>
          </cell>
          <cell r="S17">
            <v>23595</v>
          </cell>
          <cell r="T17">
            <v>26332</v>
          </cell>
          <cell r="U17">
            <v>23613</v>
          </cell>
          <cell r="V17">
            <v>19728</v>
          </cell>
          <cell r="W17">
            <v>20949</v>
          </cell>
          <cell r="X17">
            <v>27512</v>
          </cell>
          <cell r="Y17" t="str">
            <v>n/a</v>
          </cell>
          <cell r="Z17" t="str">
            <v>n/a</v>
          </cell>
          <cell r="AA17" t="str">
            <v>n/a</v>
          </cell>
          <cell r="AB17" t="str">
            <v>n/a</v>
          </cell>
          <cell r="AC17" t="str">
            <v>n/a</v>
          </cell>
          <cell r="AD17" t="str">
            <v>n/a</v>
          </cell>
        </row>
        <row r="18">
          <cell r="A18" t="str">
            <v>Annual % change in building permits issued</v>
          </cell>
          <cell r="C18" t="str">
            <v>n/a</v>
          </cell>
          <cell r="D18" t="str">
            <v>n/a</v>
          </cell>
          <cell r="E18">
            <v>-6.7879561655495246E-2</v>
          </cell>
          <cell r="F18">
            <v>-0.11505535897728569</v>
          </cell>
          <cell r="G18">
            <v>-0.10860312137237194</v>
          </cell>
          <cell r="H18">
            <v>-4.2830270583128383E-2</v>
          </cell>
          <cell r="I18">
            <v>0.25336356764928203</v>
          </cell>
          <cell r="J18">
            <v>0.13279459655047643</v>
          </cell>
          <cell r="K18">
            <v>-1.2776831345826523E-3</v>
          </cell>
          <cell r="L18">
            <v>-2.3880597014925398E-2</v>
          </cell>
          <cell r="M18">
            <v>-3.8772389689820885E-2</v>
          </cell>
          <cell r="N18">
            <v>0.12714464265424374</v>
          </cell>
          <cell r="O18">
            <v>3.8104838709677402E-2</v>
          </cell>
          <cell r="P18">
            <v>0.16682851039036706</v>
          </cell>
          <cell r="Q18">
            <v>0.14255992010652463</v>
          </cell>
          <cell r="R18">
            <v>0.21778716585330327</v>
          </cell>
          <cell r="S18">
            <v>0.41126861654405178</v>
          </cell>
          <cell r="T18">
            <v>0.11599915236278879</v>
          </cell>
          <cell r="U18">
            <v>-0.1032583928300167</v>
          </cell>
          <cell r="V18">
            <v>-0.16452801422944985</v>
          </cell>
          <cell r="W18">
            <v>6.1891727493917248E-2</v>
          </cell>
          <cell r="X18">
            <v>0.31328464365840847</v>
          </cell>
          <cell r="Y18" t="str">
            <v>n/a</v>
          </cell>
          <cell r="Z18" t="str">
            <v>n/a</v>
          </cell>
          <cell r="AA18" t="str">
            <v>n/a</v>
          </cell>
          <cell r="AB18" t="str">
            <v>n/a</v>
          </cell>
          <cell r="AC18" t="str">
            <v>n/a</v>
          </cell>
          <cell r="AD18" t="str">
            <v>n/a</v>
          </cell>
        </row>
        <row r="20">
          <cell r="A20" t="str">
            <v>MARKET ACTIVITY AND PRICES</v>
          </cell>
        </row>
        <row r="21">
          <cell r="A21" t="str">
            <v>Total Number of Transactions</v>
          </cell>
          <cell r="B21" t="str">
            <v>000s</v>
          </cell>
          <cell r="C21" t="str">
            <v>n/a</v>
          </cell>
          <cell r="D21">
            <v>28900</v>
          </cell>
          <cell r="E21">
            <v>31200</v>
          </cell>
          <cell r="F21">
            <v>30100</v>
          </cell>
          <cell r="G21">
            <v>31900</v>
          </cell>
          <cell r="H21">
            <v>42543</v>
          </cell>
          <cell r="I21">
            <v>45090</v>
          </cell>
          <cell r="J21">
            <v>34812</v>
          </cell>
          <cell r="K21">
            <v>37058</v>
          </cell>
          <cell r="L21">
            <v>44433</v>
          </cell>
          <cell r="M21">
            <v>45390</v>
          </cell>
          <cell r="N21">
            <v>50204</v>
          </cell>
          <cell r="O21">
            <v>49288</v>
          </cell>
          <cell r="P21">
            <v>61006</v>
          </cell>
          <cell r="Q21">
            <v>64652</v>
          </cell>
          <cell r="R21">
            <v>68925</v>
          </cell>
          <cell r="S21">
            <v>78572</v>
          </cell>
          <cell r="T21">
            <v>80856</v>
          </cell>
          <cell r="U21">
            <v>69062</v>
          </cell>
          <cell r="V21">
            <v>93136</v>
          </cell>
          <cell r="W21">
            <v>97888</v>
          </cell>
          <cell r="X21">
            <v>104305</v>
          </cell>
          <cell r="Y21">
            <v>120037</v>
          </cell>
          <cell r="Z21">
            <v>114593</v>
          </cell>
          <cell r="AA21" t="str">
            <v>n/a</v>
          </cell>
          <cell r="AB21" t="str">
            <v>n/a</v>
          </cell>
          <cell r="AC21" t="str">
            <v>n/a</v>
          </cell>
          <cell r="AD21" t="str">
            <v>n/a</v>
          </cell>
        </row>
        <row r="22">
          <cell r="A22" t="str">
            <v>Annual % change in transactions</v>
          </cell>
          <cell r="C22" t="str">
            <v>n/a</v>
          </cell>
          <cell r="D22" t="str">
            <v>n/a</v>
          </cell>
          <cell r="E22">
            <v>7.9584775086505299E-2</v>
          </cell>
          <cell r="F22">
            <v>-3.5256410256410242E-2</v>
          </cell>
          <cell r="G22">
            <v>5.980066445182719E-2</v>
          </cell>
          <cell r="H22">
            <v>0.33363636363636373</v>
          </cell>
          <cell r="I22">
            <v>5.9868838586841555E-2</v>
          </cell>
          <cell r="J22">
            <v>-0.22794411177644713</v>
          </cell>
          <cell r="K22">
            <v>6.4517982304952426E-2</v>
          </cell>
          <cell r="L22">
            <v>0.19901235900480319</v>
          </cell>
          <cell r="M22">
            <v>2.1538046046857051E-2</v>
          </cell>
          <cell r="N22">
            <v>0.10605860321656757</v>
          </cell>
          <cell r="O22">
            <v>-1.8245558122858774E-2</v>
          </cell>
          <cell r="P22">
            <v>0.23774549586106142</v>
          </cell>
          <cell r="Q22">
            <v>5.9764613316722892E-2</v>
          </cell>
          <cell r="R22">
            <v>6.6092309595990884E-2</v>
          </cell>
          <cell r="S22">
            <v>0.13996372869060569</v>
          </cell>
          <cell r="T22">
            <v>2.906887949905812E-2</v>
          </cell>
          <cell r="U22">
            <v>-0.14586425249826851</v>
          </cell>
          <cell r="V22">
            <v>0.34858532912455464</v>
          </cell>
          <cell r="W22">
            <v>5.1022161140697575E-2</v>
          </cell>
          <cell r="X22">
            <v>6.5554511278195449E-2</v>
          </cell>
          <cell r="Y22">
            <v>0.15082690187431091</v>
          </cell>
          <cell r="Z22">
            <v>-4.5352682922765508E-2</v>
          </cell>
          <cell r="AA22" t="str">
            <v>n/a</v>
          </cell>
          <cell r="AB22" t="str">
            <v>n/a</v>
          </cell>
          <cell r="AC22" t="str">
            <v>n/a</v>
          </cell>
          <cell r="AD22" t="str">
            <v>n/a</v>
          </cell>
        </row>
        <row r="23">
          <cell r="A23" t="str">
            <v xml:space="preserve">Residential house prices (all dwellings, national) </v>
          </cell>
          <cell r="B23" t="str">
            <v>1990=100</v>
          </cell>
          <cell r="C23" t="str">
            <v>n/a</v>
          </cell>
          <cell r="D23">
            <v>24.37703141928494</v>
          </cell>
          <cell r="E23">
            <v>24.62326405988378</v>
          </cell>
          <cell r="F23">
            <v>25.608194622279136</v>
          </cell>
          <cell r="G23">
            <v>25.608194622279136</v>
          </cell>
          <cell r="H23">
            <v>27.824288387668673</v>
          </cell>
          <cell r="I23">
            <v>31.025312715453563</v>
          </cell>
          <cell r="J23">
            <v>34.965034965034967</v>
          </cell>
          <cell r="K23">
            <v>36.013986013986013</v>
          </cell>
          <cell r="L23">
            <v>36.68866344922683</v>
          </cell>
          <cell r="M23">
            <v>37.412587412587413</v>
          </cell>
          <cell r="N23">
            <v>39.16083916083916</v>
          </cell>
          <cell r="O23">
            <v>41.95804195804196</v>
          </cell>
          <cell r="P23">
            <v>47.552447552447553</v>
          </cell>
          <cell r="Q23">
            <v>55.944055944055947</v>
          </cell>
          <cell r="R23">
            <v>72.027972027972027</v>
          </cell>
          <cell r="S23">
            <v>86.713286713286706</v>
          </cell>
          <cell r="T23">
            <v>100</v>
          </cell>
          <cell r="U23">
            <v>108.04195804195804</v>
          </cell>
          <cell r="V23">
            <v>111.88811188811189</v>
          </cell>
          <cell r="W23">
            <v>127.62237762237763</v>
          </cell>
          <cell r="X23">
            <v>141.95804195804195</v>
          </cell>
          <cell r="Y23">
            <v>156.99300699300699</v>
          </cell>
          <cell r="Z23">
            <v>178.32167832167832</v>
          </cell>
          <cell r="AA23" t="str">
            <v>n/a</v>
          </cell>
          <cell r="AB23" t="str">
            <v>n/a</v>
          </cell>
          <cell r="AC23" t="str">
            <v>n/a</v>
          </cell>
          <cell r="AD23" t="str">
            <v>n/a</v>
          </cell>
        </row>
        <row r="24">
          <cell r="A24" t="str">
            <v>Annual % change in house prices</v>
          </cell>
          <cell r="C24" t="str">
            <v>n/a</v>
          </cell>
          <cell r="D24" t="str">
            <v>n/a</v>
          </cell>
          <cell r="E24">
            <v>1.0101010101010166E-2</v>
          </cell>
          <cell r="F24">
            <v>4.0000000000000258E-2</v>
          </cell>
          <cell r="G24">
            <v>0</v>
          </cell>
          <cell r="H24">
            <v>8.6538461538461453E-2</v>
          </cell>
          <cell r="I24">
            <v>0.11504424778761058</v>
          </cell>
          <cell r="J24">
            <v>0.12698412698412698</v>
          </cell>
          <cell r="K24">
            <v>3.0000000000000027E-2</v>
          </cell>
          <cell r="L24">
            <v>1.8733761794065495E-2</v>
          </cell>
          <cell r="M24">
            <v>1.9731543624161185E-2</v>
          </cell>
          <cell r="N24">
            <v>4.6728971962616717E-2</v>
          </cell>
          <cell r="O24">
            <v>7.1428571428571397E-2</v>
          </cell>
          <cell r="P24">
            <v>0.1333333333333333</v>
          </cell>
          <cell r="Q24">
            <v>0.17647058823529416</v>
          </cell>
          <cell r="R24">
            <v>0.28749999999999987</v>
          </cell>
          <cell r="S24">
            <v>0.20388349514563098</v>
          </cell>
          <cell r="T24">
            <v>0.15322580645161299</v>
          </cell>
          <cell r="U24">
            <v>8.0419580419580416E-2</v>
          </cell>
          <cell r="V24">
            <v>3.5598705501618255E-2</v>
          </cell>
          <cell r="W24">
            <v>0.140625</v>
          </cell>
          <cell r="X24">
            <v>0.11232876712328754</v>
          </cell>
          <cell r="Y24">
            <v>0.10591133004926112</v>
          </cell>
          <cell r="Z24">
            <v>0.13585746102449892</v>
          </cell>
          <cell r="AA24" t="str">
            <v>n/a</v>
          </cell>
          <cell r="AB24" t="str">
            <v>n/a</v>
          </cell>
          <cell r="AC24" t="str">
            <v>n/a</v>
          </cell>
          <cell r="AD24" t="str">
            <v>n/a</v>
          </cell>
        </row>
        <row r="25">
          <cell r="A25" t="str">
            <v>Residential house prices new dwellings (national)</v>
          </cell>
          <cell r="B25" t="str">
            <v>1990=100</v>
          </cell>
          <cell r="C25" t="str">
            <v>n/a</v>
          </cell>
          <cell r="D25" t="str">
            <v>n/a</v>
          </cell>
          <cell r="E25" t="str">
            <v>n/a</v>
          </cell>
          <cell r="F25" t="str">
            <v>n/a</v>
          </cell>
          <cell r="G25" t="str">
            <v>n/a</v>
          </cell>
          <cell r="H25" t="str">
            <v>n/a</v>
          </cell>
          <cell r="I25" t="str">
            <v>n/a</v>
          </cell>
          <cell r="J25" t="str">
            <v>n/a</v>
          </cell>
          <cell r="K25" t="str">
            <v>n/a</v>
          </cell>
          <cell r="L25" t="str">
            <v>n/a</v>
          </cell>
          <cell r="M25" t="str">
            <v>n/a</v>
          </cell>
          <cell r="N25" t="str">
            <v>n/a</v>
          </cell>
          <cell r="O25" t="str">
            <v>n/a</v>
          </cell>
          <cell r="P25" t="str">
            <v>n/a</v>
          </cell>
          <cell r="Q25" t="str">
            <v>n/a</v>
          </cell>
          <cell r="R25" t="str">
            <v>n/a</v>
          </cell>
          <cell r="S25" t="str">
            <v>n/a</v>
          </cell>
          <cell r="T25" t="str">
            <v>n/a</v>
          </cell>
          <cell r="U25" t="str">
            <v>n/a</v>
          </cell>
          <cell r="V25" t="str">
            <v>n/a</v>
          </cell>
          <cell r="W25" t="str">
            <v>n/a</v>
          </cell>
          <cell r="X25" t="str">
            <v>n/a</v>
          </cell>
          <cell r="Y25" t="str">
            <v>n/a</v>
          </cell>
          <cell r="Z25" t="str">
            <v>n/a</v>
          </cell>
          <cell r="AA25" t="str">
            <v>n/a</v>
          </cell>
          <cell r="AB25" t="str">
            <v>n/a</v>
          </cell>
          <cell r="AC25" t="str">
            <v>n/a</v>
          </cell>
          <cell r="AD25" t="str">
            <v>n/a</v>
          </cell>
        </row>
        <row r="26">
          <cell r="A26" t="str">
            <v>Annual % change in new house prices</v>
          </cell>
          <cell r="C26" t="str">
            <v>n/a</v>
          </cell>
          <cell r="D26" t="str">
            <v>n/a</v>
          </cell>
          <cell r="E26" t="str">
            <v>n/a</v>
          </cell>
          <cell r="F26" t="str">
            <v>n/a</v>
          </cell>
          <cell r="G26" t="str">
            <v>n/a</v>
          </cell>
          <cell r="H26" t="str">
            <v>n/a</v>
          </cell>
          <cell r="I26" t="str">
            <v>n/a</v>
          </cell>
          <cell r="J26" t="str">
            <v>n/a</v>
          </cell>
          <cell r="K26" t="str">
            <v>n/a</v>
          </cell>
          <cell r="L26" t="str">
            <v>n/a</v>
          </cell>
          <cell r="M26" t="str">
            <v>n/a</v>
          </cell>
          <cell r="N26" t="str">
            <v>n/a</v>
          </cell>
          <cell r="O26" t="str">
            <v>n/a</v>
          </cell>
          <cell r="P26" t="str">
            <v>n/a</v>
          </cell>
          <cell r="Q26" t="str">
            <v>n/a</v>
          </cell>
          <cell r="R26" t="str">
            <v>n/a</v>
          </cell>
          <cell r="S26" t="str">
            <v>n/a</v>
          </cell>
          <cell r="T26" t="str">
            <v>n/a</v>
          </cell>
          <cell r="U26" t="str">
            <v>n/a</v>
          </cell>
          <cell r="V26" t="str">
            <v>n/a</v>
          </cell>
          <cell r="W26" t="str">
            <v>n/a</v>
          </cell>
          <cell r="X26" t="str">
            <v>n/a</v>
          </cell>
          <cell r="Y26" t="str">
            <v>n/a</v>
          </cell>
          <cell r="Z26" t="str">
            <v>n/a</v>
          </cell>
          <cell r="AA26" t="str">
            <v>n/a</v>
          </cell>
          <cell r="AB26" t="str">
            <v>n/a</v>
          </cell>
          <cell r="AC26" t="str">
            <v>n/a</v>
          </cell>
          <cell r="AD26" t="str">
            <v>n/a</v>
          </cell>
        </row>
        <row r="27">
          <cell r="A27" t="str">
            <v>Building Price for new residential dwellings</v>
          </cell>
          <cell r="B27" t="str">
            <v>1990=100</v>
          </cell>
          <cell r="C27" t="str">
            <v>n/a</v>
          </cell>
          <cell r="D27" t="str">
            <v>n/a</v>
          </cell>
          <cell r="E27">
            <v>56.20437956204379</v>
          </cell>
          <cell r="F27">
            <v>60.583941605839421</v>
          </cell>
          <cell r="G27">
            <v>62.773722627737229</v>
          </cell>
          <cell r="H27">
            <v>64.96350364963503</v>
          </cell>
          <cell r="I27">
            <v>69.34306569343066</v>
          </cell>
          <cell r="J27">
            <v>72.992700729927009</v>
          </cell>
          <cell r="K27">
            <v>75.18248175182481</v>
          </cell>
          <cell r="L27">
            <v>77.372262773722639</v>
          </cell>
          <cell r="M27">
            <v>78.832116788321173</v>
          </cell>
          <cell r="N27">
            <v>81.751824817518255</v>
          </cell>
          <cell r="O27">
            <v>84.671532846715323</v>
          </cell>
          <cell r="P27">
            <v>85.40145985401459</v>
          </cell>
          <cell r="Q27">
            <v>88.321167883211686</v>
          </cell>
          <cell r="R27">
            <v>91.970802919708035</v>
          </cell>
          <cell r="S27">
            <v>96.350364963503651</v>
          </cell>
          <cell r="T27">
            <v>100</v>
          </cell>
          <cell r="U27">
            <v>118.24817518248176</v>
          </cell>
          <cell r="V27">
            <v>125.54744525547446</v>
          </cell>
          <cell r="W27">
            <v>128.83211678832117</v>
          </cell>
          <cell r="X27">
            <v>132.84671532846716</v>
          </cell>
          <cell r="Y27">
            <v>136.42335766423358</v>
          </cell>
          <cell r="Z27">
            <v>141.60583941605839</v>
          </cell>
          <cell r="AA27" t="str">
            <v>n/a</v>
          </cell>
          <cell r="AB27" t="str">
            <v>n/a</v>
          </cell>
          <cell r="AC27" t="str">
            <v>n/a</v>
          </cell>
          <cell r="AD27" t="str">
            <v>n/a</v>
          </cell>
        </row>
        <row r="28">
          <cell r="A28" t="str">
            <v>Annual % change in building prices</v>
          </cell>
          <cell r="C28" t="str">
            <v>n/a</v>
          </cell>
          <cell r="D28" t="str">
            <v>n/a</v>
          </cell>
          <cell r="E28" t="str">
            <v>n/a</v>
          </cell>
          <cell r="F28">
            <v>7.792207792207817E-2</v>
          </cell>
          <cell r="G28">
            <v>3.6144578313253017E-2</v>
          </cell>
          <cell r="H28">
            <v>3.4883720930232398E-2</v>
          </cell>
          <cell r="I28">
            <v>6.7415730337078816E-2</v>
          </cell>
          <cell r="J28">
            <v>5.2631578947368363E-2</v>
          </cell>
          <cell r="K28">
            <v>2.9999999999999805E-2</v>
          </cell>
          <cell r="L28">
            <v>2.9126213592233219E-2</v>
          </cell>
          <cell r="M28">
            <v>1.8867924528301883E-2</v>
          </cell>
          <cell r="N28">
            <v>3.7037037037036979E-2</v>
          </cell>
          <cell r="O28">
            <v>3.5714285714285587E-2</v>
          </cell>
          <cell r="P28">
            <v>8.6206896551723755E-3</v>
          </cell>
          <cell r="Q28">
            <v>3.4188034188034289E-2</v>
          </cell>
          <cell r="R28">
            <v>4.1322314049586861E-2</v>
          </cell>
          <cell r="S28">
            <v>4.7619047619047672E-2</v>
          </cell>
          <cell r="T28">
            <v>3.7878787878787845E-2</v>
          </cell>
          <cell r="U28">
            <v>0.18248175182481763</v>
          </cell>
          <cell r="V28">
            <v>6.1728395061728447E-2</v>
          </cell>
          <cell r="W28">
            <v>2.6162790697674465E-2</v>
          </cell>
          <cell r="X28">
            <v>3.1161473087818692E-2</v>
          </cell>
          <cell r="Y28">
            <v>2.6923076923076827E-2</v>
          </cell>
          <cell r="Z28">
            <v>3.7988228999464857E-2</v>
          </cell>
          <cell r="AA28" t="str">
            <v>n/a</v>
          </cell>
          <cell r="AB28" t="str">
            <v>n/a</v>
          </cell>
          <cell r="AC28" t="str">
            <v>n/a</v>
          </cell>
          <cell r="AD28" t="str">
            <v>n/a</v>
          </cell>
        </row>
        <row r="30">
          <cell r="A30" t="str">
            <v>LENDING</v>
          </cell>
        </row>
        <row r="31">
          <cell r="A31" t="str">
            <v>EXCHANGE RATE</v>
          </cell>
          <cell r="C31">
            <v>1</v>
          </cell>
          <cell r="D31">
            <v>1</v>
          </cell>
          <cell r="E31">
            <v>1</v>
          </cell>
          <cell r="F31">
            <v>1</v>
          </cell>
          <cell r="G31">
            <v>1</v>
          </cell>
          <cell r="H31">
            <v>1</v>
          </cell>
          <cell r="I31">
            <v>1</v>
          </cell>
          <cell r="J31">
            <v>1</v>
          </cell>
          <cell r="K31">
            <v>1</v>
          </cell>
          <cell r="L31">
            <v>1</v>
          </cell>
          <cell r="M31">
            <v>1</v>
          </cell>
          <cell r="N31">
            <v>1</v>
          </cell>
          <cell r="O31">
            <v>1</v>
          </cell>
          <cell r="P31">
            <v>1</v>
          </cell>
          <cell r="Q31">
            <v>1</v>
          </cell>
          <cell r="R31">
            <v>1</v>
          </cell>
          <cell r="S31">
            <v>1</v>
          </cell>
          <cell r="T31">
            <v>1</v>
          </cell>
          <cell r="U31">
            <v>1</v>
          </cell>
          <cell r="V31">
            <v>1</v>
          </cell>
          <cell r="W31">
            <v>1</v>
          </cell>
          <cell r="X31">
            <v>1</v>
          </cell>
          <cell r="Y31">
            <v>1</v>
          </cell>
          <cell r="Z31">
            <v>1</v>
          </cell>
          <cell r="AA31">
            <v>1</v>
          </cell>
          <cell r="AB31">
            <v>1</v>
          </cell>
          <cell r="AC31">
            <v>1</v>
          </cell>
          <cell r="AD31">
            <v>1</v>
          </cell>
        </row>
        <row r="32">
          <cell r="A32" t="str">
            <v>Values</v>
          </cell>
        </row>
        <row r="33">
          <cell r="A33" t="str">
            <v>If emf members only - approx market share</v>
          </cell>
          <cell r="C33">
            <v>0</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row>
        <row r="34">
          <cell r="A34" t="str">
            <v>Total national outstanding residential loans</v>
          </cell>
          <cell r="B34" t="str">
            <v>€ millions</v>
          </cell>
          <cell r="C34" t="str">
            <v>n/a</v>
          </cell>
          <cell r="D34" t="str">
            <v>n/a</v>
          </cell>
          <cell r="E34" t="str">
            <v>n/a</v>
          </cell>
          <cell r="F34" t="str">
            <v>n/a</v>
          </cell>
          <cell r="G34" t="str">
            <v>n/a</v>
          </cell>
          <cell r="H34" t="str">
            <v>n/a</v>
          </cell>
          <cell r="I34" t="str">
            <v>n/a</v>
          </cell>
          <cell r="J34">
            <v>6613</v>
          </cell>
          <cell r="K34">
            <v>7278</v>
          </cell>
          <cell r="L34">
            <v>8220</v>
          </cell>
          <cell r="M34">
            <v>9256</v>
          </cell>
          <cell r="N34">
            <v>10537</v>
          </cell>
          <cell r="O34">
            <v>11938</v>
          </cell>
          <cell r="P34">
            <v>13879</v>
          </cell>
          <cell r="Q34">
            <v>17195</v>
          </cell>
          <cell r="R34">
            <v>20855</v>
          </cell>
          <cell r="S34">
            <v>26186</v>
          </cell>
          <cell r="T34">
            <v>32546</v>
          </cell>
          <cell r="U34">
            <v>38343</v>
          </cell>
          <cell r="V34">
            <v>47212</v>
          </cell>
          <cell r="W34">
            <v>59362</v>
          </cell>
          <cell r="X34">
            <v>77029</v>
          </cell>
          <cell r="Y34">
            <v>98956</v>
          </cell>
          <cell r="Z34">
            <v>123288</v>
          </cell>
          <cell r="AA34" t="str">
            <v>n/a</v>
          </cell>
          <cell r="AB34" t="str">
            <v>n/a</v>
          </cell>
          <cell r="AC34" t="str">
            <v>n/a</v>
          </cell>
          <cell r="AD34" t="str">
            <v>n/a</v>
          </cell>
        </row>
        <row r="35">
          <cell r="A35" t="str">
            <v>Annual % change</v>
          </cell>
          <cell r="C35" t="str">
            <v>n/a</v>
          </cell>
          <cell r="D35" t="str">
            <v>n/a</v>
          </cell>
          <cell r="E35" t="str">
            <v>n/a</v>
          </cell>
          <cell r="F35" t="str">
            <v>n/a</v>
          </cell>
          <cell r="G35" t="str">
            <v>n/a</v>
          </cell>
          <cell r="H35" t="str">
            <v>n/a</v>
          </cell>
          <cell r="I35" t="str">
            <v>n/a</v>
          </cell>
          <cell r="J35" t="str">
            <v>n/a</v>
          </cell>
          <cell r="K35">
            <v>0.10055950400725844</v>
          </cell>
          <cell r="L35">
            <v>0.12943116240725483</v>
          </cell>
          <cell r="M35">
            <v>0.12603406326034072</v>
          </cell>
          <cell r="N35">
            <v>0.13839671564390676</v>
          </cell>
          <cell r="O35">
            <v>0.13296004555376295</v>
          </cell>
          <cell r="P35">
            <v>0.16259004858435255</v>
          </cell>
          <cell r="Q35">
            <v>0.23892211254413143</v>
          </cell>
          <cell r="R35">
            <v>0.21285257342250663</v>
          </cell>
          <cell r="S35">
            <v>0.25562215296092061</v>
          </cell>
          <cell r="T35">
            <v>0.2428778736729551</v>
          </cell>
          <cell r="U35">
            <v>0.17811712652860567</v>
          </cell>
          <cell r="V35">
            <v>0.23130688782828668</v>
          </cell>
          <cell r="W35">
            <v>0.25734982631534353</v>
          </cell>
          <cell r="X35">
            <v>0.29761463562548429</v>
          </cell>
          <cell r="Y35">
            <v>0.28465902452323144</v>
          </cell>
          <cell r="Z35">
            <v>0.24588706091596269</v>
          </cell>
          <cell r="AA35" t="str">
            <v>n/a</v>
          </cell>
          <cell r="AB35" t="str">
            <v>n/a</v>
          </cell>
          <cell r="AC35" t="str">
            <v>n/a</v>
          </cell>
          <cell r="AD35" t="str">
            <v>n/a</v>
          </cell>
        </row>
        <row r="36">
          <cell r="A36" t="str">
            <v>Total national outstanding residential and commercial loans</v>
          </cell>
          <cell r="B36" t="str">
            <v>€ millions</v>
          </cell>
          <cell r="C36" t="str">
            <v>n/a</v>
          </cell>
          <cell r="D36" t="str">
            <v>n/a</v>
          </cell>
          <cell r="E36" t="str">
            <v>n/a</v>
          </cell>
          <cell r="F36" t="str">
            <v>n/a</v>
          </cell>
          <cell r="G36" t="str">
            <v>n/a</v>
          </cell>
          <cell r="H36" t="str">
            <v>n/a</v>
          </cell>
          <cell r="I36" t="str">
            <v>n/a</v>
          </cell>
          <cell r="J36" t="str">
            <v>n/a</v>
          </cell>
          <cell r="K36" t="str">
            <v>n/a</v>
          </cell>
          <cell r="L36">
            <v>9525</v>
          </cell>
          <cell r="M36">
            <v>10850</v>
          </cell>
          <cell r="N36">
            <v>12365</v>
          </cell>
          <cell r="O36">
            <v>14092</v>
          </cell>
          <cell r="P36">
            <v>16463</v>
          </cell>
          <cell r="Q36">
            <v>20019</v>
          </cell>
          <cell r="R36">
            <v>24264</v>
          </cell>
          <cell r="S36">
            <v>30437</v>
          </cell>
          <cell r="T36">
            <v>37471</v>
          </cell>
          <cell r="U36">
            <v>44727</v>
          </cell>
          <cell r="V36">
            <v>55258</v>
          </cell>
          <cell r="W36">
            <v>66619</v>
          </cell>
          <cell r="X36">
            <v>87101</v>
          </cell>
          <cell r="Y36">
            <v>110748</v>
          </cell>
          <cell r="Z36">
            <v>139425</v>
          </cell>
          <cell r="AA36" t="str">
            <v>n/a</v>
          </cell>
          <cell r="AB36" t="str">
            <v>n/a</v>
          </cell>
          <cell r="AC36" t="str">
            <v>n/a</v>
          </cell>
          <cell r="AD36" t="str">
            <v>n/a</v>
          </cell>
        </row>
        <row r="37">
          <cell r="A37" t="str">
            <v>Annual % change</v>
          </cell>
          <cell r="C37" t="str">
            <v>n/a</v>
          </cell>
          <cell r="D37" t="str">
            <v>n/a</v>
          </cell>
          <cell r="E37" t="str">
            <v>n/a</v>
          </cell>
          <cell r="F37" t="str">
            <v>n/a</v>
          </cell>
          <cell r="G37" t="str">
            <v>n/a</v>
          </cell>
          <cell r="H37" t="str">
            <v>n/a</v>
          </cell>
          <cell r="I37" t="str">
            <v>n/a</v>
          </cell>
          <cell r="J37" t="str">
            <v>n/a</v>
          </cell>
          <cell r="K37" t="str">
            <v>n/a</v>
          </cell>
          <cell r="L37" t="str">
            <v>n/a</v>
          </cell>
          <cell r="M37">
            <v>0.13910761154855633</v>
          </cell>
          <cell r="N37">
            <v>0.13963133640552994</v>
          </cell>
          <cell r="O37">
            <v>0.13966841892438331</v>
          </cell>
          <cell r="P37">
            <v>0.16825149020720986</v>
          </cell>
          <cell r="Q37">
            <v>0.2159995140618356</v>
          </cell>
          <cell r="R37">
            <v>0.21204855387381993</v>
          </cell>
          <cell r="S37">
            <v>0.25440982525552269</v>
          </cell>
          <cell r="T37">
            <v>0.23110030554916716</v>
          </cell>
          <cell r="U37">
            <v>0.19364308398494834</v>
          </cell>
          <cell r="V37">
            <v>0.23545062266639838</v>
          </cell>
          <cell r="W37">
            <v>0.20559918925766407</v>
          </cell>
          <cell r="X37">
            <v>0.3074498266260377</v>
          </cell>
          <cell r="Y37">
            <v>0.27148942032812484</v>
          </cell>
          <cell r="Z37">
            <v>0.25893921334922521</v>
          </cell>
          <cell r="AA37" t="str">
            <v>n/a</v>
          </cell>
          <cell r="AB37" t="str">
            <v>n/a</v>
          </cell>
          <cell r="AC37" t="str">
            <v>n/a</v>
          </cell>
          <cell r="AD37" t="str">
            <v>n/a</v>
          </cell>
        </row>
        <row r="38">
          <cell r="A38" t="str">
            <v>Total national gross residential lending</v>
          </cell>
          <cell r="B38" t="str">
            <v>€ millions</v>
          </cell>
          <cell r="C38" t="str">
            <v>n/a</v>
          </cell>
          <cell r="D38" t="str">
            <v>n/a</v>
          </cell>
          <cell r="E38" t="str">
            <v>n/a</v>
          </cell>
          <cell r="F38" t="str">
            <v>n/a</v>
          </cell>
          <cell r="G38" t="str">
            <v>n/a</v>
          </cell>
          <cell r="H38">
            <v>1138</v>
          </cell>
          <cell r="I38">
            <v>1417</v>
          </cell>
          <cell r="J38">
            <v>1247</v>
          </cell>
          <cell r="K38">
            <v>1359</v>
          </cell>
          <cell r="L38">
            <v>1757</v>
          </cell>
          <cell r="M38">
            <v>1707</v>
          </cell>
          <cell r="N38">
            <v>2076</v>
          </cell>
          <cell r="O38">
            <v>2284</v>
          </cell>
          <cell r="P38">
            <v>2960</v>
          </cell>
          <cell r="Q38">
            <v>3589</v>
          </cell>
          <cell r="R38">
            <v>4587</v>
          </cell>
          <cell r="S38">
            <v>6517</v>
          </cell>
          <cell r="T38">
            <v>7598</v>
          </cell>
          <cell r="U38">
            <v>7664</v>
          </cell>
          <cell r="V38">
            <v>10825</v>
          </cell>
          <cell r="W38">
            <v>13523.7</v>
          </cell>
          <cell r="X38">
            <v>16933</v>
          </cell>
          <cell r="Y38">
            <v>34114</v>
          </cell>
          <cell r="Z38">
            <v>39872</v>
          </cell>
          <cell r="AA38" t="str">
            <v>n/a</v>
          </cell>
          <cell r="AB38" t="str">
            <v>n/a</v>
          </cell>
          <cell r="AC38" t="str">
            <v>n/a</v>
          </cell>
          <cell r="AD38" t="str">
            <v>n/a</v>
          </cell>
        </row>
        <row r="39">
          <cell r="A39" t="str">
            <v>Annual % change in gross residential lending</v>
          </cell>
          <cell r="C39" t="str">
            <v>n/a</v>
          </cell>
          <cell r="D39" t="str">
            <v>n/a</v>
          </cell>
          <cell r="E39" t="str">
            <v>n/a</v>
          </cell>
          <cell r="F39" t="str">
            <v>n/a</v>
          </cell>
          <cell r="G39" t="str">
            <v>n/a</v>
          </cell>
          <cell r="H39" t="str">
            <v>n/a</v>
          </cell>
          <cell r="I39">
            <v>0.24516695957820733</v>
          </cell>
          <cell r="J39">
            <v>-0.11997177134791814</v>
          </cell>
          <cell r="K39">
            <v>8.9815557337610263E-2</v>
          </cell>
          <cell r="L39">
            <v>0.29286239882266374</v>
          </cell>
          <cell r="M39">
            <v>-2.8457598178713739E-2</v>
          </cell>
          <cell r="N39">
            <v>0.21616871704745177</v>
          </cell>
          <cell r="O39">
            <v>0.10019267822736033</v>
          </cell>
          <cell r="P39">
            <v>0.2959719789842381</v>
          </cell>
          <cell r="Q39">
            <v>0.21249999999999991</v>
          </cell>
          <cell r="R39">
            <v>0.27807188631930901</v>
          </cell>
          <cell r="S39">
            <v>0.42075430564639205</v>
          </cell>
          <cell r="T39">
            <v>0.16587386834433016</v>
          </cell>
          <cell r="U39">
            <v>8.6864964464332672E-3</v>
          </cell>
          <cell r="V39">
            <v>0.41244780793319413</v>
          </cell>
          <cell r="W39">
            <v>0.24930254041570454</v>
          </cell>
          <cell r="X39">
            <v>0.25209816840065957</v>
          </cell>
          <cell r="Y39">
            <v>1.0146459575975904</v>
          </cell>
          <cell r="Z39">
            <v>0.16878700826640092</v>
          </cell>
          <cell r="AA39" t="str">
            <v>n/a</v>
          </cell>
          <cell r="AB39" t="str">
            <v>n/a</v>
          </cell>
          <cell r="AC39" t="str">
            <v>n/a</v>
          </cell>
          <cell r="AD39" t="str">
            <v>n/a</v>
          </cell>
        </row>
        <row r="40">
          <cell r="A40" t="str">
            <v>Gross residential and commercial lending</v>
          </cell>
          <cell r="B40" t="str">
            <v>€ millions</v>
          </cell>
          <cell r="C40" t="str">
            <v>n/a</v>
          </cell>
          <cell r="D40" t="str">
            <v>n/a</v>
          </cell>
          <cell r="E40" t="str">
            <v>n/a</v>
          </cell>
          <cell r="F40" t="str">
            <v>n/a</v>
          </cell>
          <cell r="G40" t="str">
            <v>n/a</v>
          </cell>
          <cell r="H40" t="str">
            <v>n/a</v>
          </cell>
          <cell r="I40" t="str">
            <v>n/a</v>
          </cell>
          <cell r="J40" t="str">
            <v>n/a</v>
          </cell>
          <cell r="K40" t="str">
            <v>n/a</v>
          </cell>
          <cell r="L40" t="str">
            <v>n/a</v>
          </cell>
          <cell r="M40" t="str">
            <v>n/a</v>
          </cell>
          <cell r="N40" t="str">
            <v>n/a</v>
          </cell>
          <cell r="O40" t="str">
            <v>n/a</v>
          </cell>
          <cell r="P40" t="str">
            <v>n/a</v>
          </cell>
          <cell r="Q40" t="str">
            <v>n/a</v>
          </cell>
          <cell r="R40" t="str">
            <v>n/a</v>
          </cell>
          <cell r="S40" t="str">
            <v>n/a</v>
          </cell>
          <cell r="T40" t="str">
            <v>n/a</v>
          </cell>
          <cell r="U40" t="str">
            <v>n/a</v>
          </cell>
          <cell r="V40" t="str">
            <v>n/a</v>
          </cell>
          <cell r="W40" t="str">
            <v>n/a</v>
          </cell>
          <cell r="X40" t="str">
            <v>n/a</v>
          </cell>
          <cell r="Y40" t="str">
            <v>n/a</v>
          </cell>
          <cell r="Z40" t="str">
            <v>n/a</v>
          </cell>
          <cell r="AA40" t="str">
            <v>n/a</v>
          </cell>
          <cell r="AB40" t="str">
            <v>n/a</v>
          </cell>
          <cell r="AC40" t="str">
            <v>n/a</v>
          </cell>
          <cell r="AD40" t="str">
            <v>n/a</v>
          </cell>
        </row>
        <row r="41">
          <cell r="A41" t="str">
            <v xml:space="preserve">Annual % change in gross residential and commercial </v>
          </cell>
          <cell r="C41" t="str">
            <v>n/a</v>
          </cell>
          <cell r="D41" t="str">
            <v>n/a</v>
          </cell>
          <cell r="E41" t="str">
            <v>n/a</v>
          </cell>
          <cell r="F41" t="str">
            <v>n/a</v>
          </cell>
          <cell r="G41" t="str">
            <v>n/a</v>
          </cell>
          <cell r="H41" t="str">
            <v>n/a</v>
          </cell>
          <cell r="I41" t="str">
            <v>n/a</v>
          </cell>
          <cell r="J41" t="str">
            <v>n/a</v>
          </cell>
          <cell r="K41" t="str">
            <v>n/a</v>
          </cell>
          <cell r="L41" t="str">
            <v>n/a</v>
          </cell>
          <cell r="M41" t="str">
            <v>n/a</v>
          </cell>
          <cell r="N41" t="str">
            <v>n/a</v>
          </cell>
          <cell r="O41" t="str">
            <v>n/a</v>
          </cell>
          <cell r="P41" t="str">
            <v>n/a</v>
          </cell>
          <cell r="Q41" t="str">
            <v>n/a</v>
          </cell>
          <cell r="R41" t="str">
            <v>n/a</v>
          </cell>
          <cell r="S41" t="str">
            <v>n/a</v>
          </cell>
          <cell r="T41" t="str">
            <v>n/a</v>
          </cell>
          <cell r="U41" t="str">
            <v>n/a</v>
          </cell>
          <cell r="V41" t="str">
            <v>n/a</v>
          </cell>
          <cell r="W41" t="str">
            <v>n/a</v>
          </cell>
          <cell r="X41" t="str">
            <v>n/a</v>
          </cell>
          <cell r="Y41" t="str">
            <v>n/a</v>
          </cell>
          <cell r="Z41" t="str">
            <v>n/a</v>
          </cell>
          <cell r="AA41" t="str">
            <v>n/a</v>
          </cell>
          <cell r="AB41" t="str">
            <v>n/a</v>
          </cell>
          <cell r="AC41" t="str">
            <v>n/a</v>
          </cell>
          <cell r="AD41" t="str">
            <v>n/a</v>
          </cell>
        </row>
        <row r="42">
          <cell r="A42" t="str">
            <v>Total national net residential lending</v>
          </cell>
          <cell r="B42" t="str">
            <v>€ millions</v>
          </cell>
          <cell r="C42" t="str">
            <v>n/a</v>
          </cell>
          <cell r="D42" t="str">
            <v>n/a</v>
          </cell>
          <cell r="E42" t="str">
            <v>n/a</v>
          </cell>
          <cell r="F42" t="str">
            <v>n/a</v>
          </cell>
          <cell r="G42" t="str">
            <v>n/a</v>
          </cell>
          <cell r="H42" t="str">
            <v>n/a</v>
          </cell>
          <cell r="I42" t="str">
            <v>n/a</v>
          </cell>
          <cell r="J42" t="str">
            <v>n/a</v>
          </cell>
          <cell r="K42">
            <v>665</v>
          </cell>
          <cell r="L42">
            <v>942</v>
          </cell>
          <cell r="M42">
            <v>1036</v>
          </cell>
          <cell r="N42">
            <v>1282</v>
          </cell>
          <cell r="O42">
            <v>1401</v>
          </cell>
          <cell r="P42">
            <v>1940</v>
          </cell>
          <cell r="Q42">
            <v>3316</v>
          </cell>
          <cell r="R42">
            <v>3659</v>
          </cell>
          <cell r="S42">
            <v>5331</v>
          </cell>
          <cell r="T42">
            <v>6360</v>
          </cell>
          <cell r="U42">
            <v>5797</v>
          </cell>
          <cell r="V42">
            <v>8869</v>
          </cell>
          <cell r="W42">
            <v>12151</v>
          </cell>
          <cell r="X42">
            <v>17787</v>
          </cell>
          <cell r="Y42">
            <v>21927</v>
          </cell>
          <cell r="Z42">
            <v>24332</v>
          </cell>
          <cell r="AA42" t="str">
            <v>n/a</v>
          </cell>
          <cell r="AB42" t="str">
            <v>n/a</v>
          </cell>
          <cell r="AC42" t="str">
            <v>n/a</v>
          </cell>
          <cell r="AD42" t="str">
            <v>n/a</v>
          </cell>
        </row>
        <row r="43">
          <cell r="A43" t="str">
            <v>Annual % change in net residential lending</v>
          </cell>
          <cell r="C43" t="str">
            <v>n/a</v>
          </cell>
          <cell r="D43" t="str">
            <v>n/a</v>
          </cell>
          <cell r="E43" t="str">
            <v>n/a</v>
          </cell>
          <cell r="F43" t="str">
            <v>n/a</v>
          </cell>
          <cell r="G43" t="str">
            <v>n/a</v>
          </cell>
          <cell r="H43" t="str">
            <v>n/a</v>
          </cell>
          <cell r="I43" t="str">
            <v>n/a</v>
          </cell>
          <cell r="J43" t="str">
            <v>n/a</v>
          </cell>
          <cell r="K43" t="str">
            <v>n/a</v>
          </cell>
          <cell r="L43">
            <v>0.41654135338345855</v>
          </cell>
          <cell r="M43">
            <v>9.9787685774946899E-2</v>
          </cell>
          <cell r="N43">
            <v>0.23745173745173753</v>
          </cell>
          <cell r="O43">
            <v>9.2823712948517878E-2</v>
          </cell>
          <cell r="P43">
            <v>0.38472519628836555</v>
          </cell>
          <cell r="Q43">
            <v>0.70927835051546384</v>
          </cell>
          <cell r="R43">
            <v>0.10343787696019291</v>
          </cell>
          <cell r="S43">
            <v>0.45695545230937418</v>
          </cell>
          <cell r="T43">
            <v>0.19302194710185705</v>
          </cell>
          <cell r="U43">
            <v>-8.852201257861636E-2</v>
          </cell>
          <cell r="V43">
            <v>0.52992927376229093</v>
          </cell>
          <cell r="W43">
            <v>0.37005299357311983</v>
          </cell>
          <cell r="X43">
            <v>0.46383013743724799</v>
          </cell>
          <cell r="Y43">
            <v>0.2327542587282847</v>
          </cell>
          <cell r="Z43">
            <v>0.1096821270579651</v>
          </cell>
          <cell r="AA43" t="str">
            <v>n/a</v>
          </cell>
          <cell r="AB43" t="str">
            <v>n/a</v>
          </cell>
          <cell r="AC43" t="str">
            <v>n/a</v>
          </cell>
          <cell r="AD43" t="str">
            <v>n/a</v>
          </cell>
        </row>
        <row r="44">
          <cell r="A44" t="str">
            <v>Total national net residential and commercial lending</v>
          </cell>
          <cell r="B44" t="str">
            <v>€ millions</v>
          </cell>
          <cell r="C44" t="str">
            <v>n/a</v>
          </cell>
          <cell r="D44" t="str">
            <v>n/a</v>
          </cell>
          <cell r="E44" t="str">
            <v>n/a</v>
          </cell>
          <cell r="F44" t="str">
            <v>n/a</v>
          </cell>
          <cell r="G44" t="str">
            <v>n/a</v>
          </cell>
          <cell r="H44" t="str">
            <v>n/a</v>
          </cell>
          <cell r="I44" t="str">
            <v>n/a</v>
          </cell>
          <cell r="J44" t="str">
            <v>n/a</v>
          </cell>
          <cell r="K44" t="str">
            <v>n/a</v>
          </cell>
          <cell r="L44" t="e">
            <v>#VALUE!</v>
          </cell>
          <cell r="M44">
            <v>1325</v>
          </cell>
          <cell r="N44">
            <v>1516</v>
          </cell>
          <cell r="O44">
            <v>1707</v>
          </cell>
          <cell r="P44">
            <v>2390</v>
          </cell>
          <cell r="Q44">
            <v>3556</v>
          </cell>
          <cell r="R44">
            <v>4244</v>
          </cell>
          <cell r="S44">
            <v>6173</v>
          </cell>
          <cell r="T44">
            <v>7034</v>
          </cell>
          <cell r="U44">
            <v>7256</v>
          </cell>
          <cell r="V44">
            <v>10531</v>
          </cell>
          <cell r="W44">
            <v>11361</v>
          </cell>
          <cell r="X44">
            <v>18746</v>
          </cell>
          <cell r="Y44">
            <v>23647</v>
          </cell>
          <cell r="Z44">
            <v>28677</v>
          </cell>
          <cell r="AA44" t="str">
            <v>n/a</v>
          </cell>
          <cell r="AB44" t="str">
            <v>n/a</v>
          </cell>
          <cell r="AC44" t="str">
            <v>n/a</v>
          </cell>
          <cell r="AD44" t="str">
            <v>n/a</v>
          </cell>
        </row>
        <row r="45">
          <cell r="A45" t="str">
            <v>Annual % changein net residential and commercial lending</v>
          </cell>
          <cell r="C45" t="str">
            <v>n/a</v>
          </cell>
          <cell r="D45" t="str">
            <v>n/a</v>
          </cell>
          <cell r="E45" t="str">
            <v>n/a</v>
          </cell>
          <cell r="F45" t="str">
            <v>n/a</v>
          </cell>
          <cell r="G45" t="str">
            <v>n/a</v>
          </cell>
          <cell r="H45" t="str">
            <v>n/a</v>
          </cell>
          <cell r="I45" t="str">
            <v>n/a</v>
          </cell>
          <cell r="J45" t="str">
            <v>n/a</v>
          </cell>
          <cell r="K45" t="str">
            <v>n/a</v>
          </cell>
          <cell r="L45" t="e">
            <v>#VALUE!</v>
          </cell>
          <cell r="M45" t="e">
            <v>#VALUE!</v>
          </cell>
          <cell r="N45">
            <v>0.14415094339622647</v>
          </cell>
          <cell r="O45">
            <v>0.12598944591029015</v>
          </cell>
          <cell r="P45">
            <v>0.40011716461628599</v>
          </cell>
          <cell r="Q45">
            <v>0.48786610878661096</v>
          </cell>
          <cell r="R45">
            <v>0.19347581552305959</v>
          </cell>
          <cell r="S45">
            <v>0.45452403393025453</v>
          </cell>
          <cell r="T45">
            <v>0.13947837356228732</v>
          </cell>
          <cell r="U45">
            <v>3.1560989479670232E-2</v>
          </cell>
          <cell r="V45">
            <v>0.45135060639470792</v>
          </cell>
          <cell r="W45">
            <v>7.8814927357325981E-2</v>
          </cell>
          <cell r="X45">
            <v>0.65003080714725825</v>
          </cell>
          <cell r="Y45">
            <v>0.26144244105409165</v>
          </cell>
          <cell r="Z45">
            <v>0.21271197192032809</v>
          </cell>
          <cell r="AA45" t="str">
            <v>n/a</v>
          </cell>
          <cell r="AB45" t="str">
            <v>n/a</v>
          </cell>
          <cell r="AC45" t="str">
            <v>n/a</v>
          </cell>
          <cell r="AD45" t="str">
            <v>n/a</v>
          </cell>
        </row>
        <row r="47">
          <cell r="A47" t="str">
            <v>Volumes</v>
          </cell>
        </row>
        <row r="48">
          <cell r="A48" t="str">
            <v xml:space="preserve">Total number of new loans </v>
          </cell>
          <cell r="B48" t="str">
            <v>000s</v>
          </cell>
          <cell r="C48" t="str">
            <v>n/a</v>
          </cell>
          <cell r="D48" t="str">
            <v>n/a</v>
          </cell>
          <cell r="E48" t="str">
            <v>n/a</v>
          </cell>
          <cell r="F48" t="str">
            <v>n/a</v>
          </cell>
          <cell r="G48" t="str">
            <v>n/a</v>
          </cell>
          <cell r="H48" t="str">
            <v>n/a</v>
          </cell>
          <cell r="I48" t="str">
            <v>n/a</v>
          </cell>
          <cell r="J48" t="str">
            <v>n/a</v>
          </cell>
          <cell r="K48" t="str">
            <v>n/a</v>
          </cell>
          <cell r="L48" t="str">
            <v>n/a</v>
          </cell>
          <cell r="M48" t="str">
            <v>n/a</v>
          </cell>
          <cell r="N48" t="str">
            <v>n/a</v>
          </cell>
          <cell r="O48" t="str">
            <v>n/a</v>
          </cell>
          <cell r="P48" t="str">
            <v>n/a</v>
          </cell>
          <cell r="Q48" t="str">
            <v>n/a</v>
          </cell>
          <cell r="R48" t="str">
            <v>n/a</v>
          </cell>
          <cell r="S48" t="str">
            <v>n/a</v>
          </cell>
          <cell r="T48" t="str">
            <v>n/a</v>
          </cell>
          <cell r="U48" t="str">
            <v>n/a</v>
          </cell>
          <cell r="V48" t="str">
            <v>n/a</v>
          </cell>
          <cell r="W48" t="str">
            <v>n/a</v>
          </cell>
          <cell r="X48" t="str">
            <v>n/a</v>
          </cell>
          <cell r="Y48">
            <v>201260</v>
          </cell>
          <cell r="Z48">
            <v>203950</v>
          </cell>
          <cell r="AA48" t="str">
            <v>n/a</v>
          </cell>
          <cell r="AB48" t="str">
            <v>n/a</v>
          </cell>
          <cell r="AC48" t="str">
            <v>n/a</v>
          </cell>
          <cell r="AD48" t="str">
            <v>n/a</v>
          </cell>
        </row>
        <row r="49">
          <cell r="A49" t="str">
            <v>Residential</v>
          </cell>
          <cell r="B49" t="str">
            <v>%</v>
          </cell>
          <cell r="C49" t="str">
            <v>n/a</v>
          </cell>
          <cell r="D49" t="str">
            <v>n/a</v>
          </cell>
          <cell r="E49" t="str">
            <v>n/a</v>
          </cell>
          <cell r="F49" t="str">
            <v>n/a</v>
          </cell>
          <cell r="G49" t="str">
            <v>n/a</v>
          </cell>
          <cell r="H49" t="str">
            <v>n/a</v>
          </cell>
          <cell r="I49" t="str">
            <v>n/a</v>
          </cell>
          <cell r="J49" t="str">
            <v>n/a</v>
          </cell>
          <cell r="K49" t="str">
            <v>n/a</v>
          </cell>
          <cell r="L49" t="str">
            <v>n/a</v>
          </cell>
          <cell r="M49" t="str">
            <v>n/a</v>
          </cell>
          <cell r="N49" t="str">
            <v>n/a</v>
          </cell>
          <cell r="O49" t="str">
            <v>n/a</v>
          </cell>
          <cell r="P49" t="str">
            <v>n/a</v>
          </cell>
          <cell r="Q49" t="str">
            <v>n/a</v>
          </cell>
          <cell r="R49" t="str">
            <v>n/a</v>
          </cell>
          <cell r="S49" t="str">
            <v>n/a</v>
          </cell>
          <cell r="T49" t="str">
            <v>n/a</v>
          </cell>
          <cell r="U49" t="str">
            <v>n/a</v>
          </cell>
          <cell r="V49" t="str">
            <v>n/a</v>
          </cell>
          <cell r="W49" t="str">
            <v>n/a</v>
          </cell>
          <cell r="X49" t="str">
            <v>n/a</v>
          </cell>
          <cell r="Y49" t="str">
            <v>n/a</v>
          </cell>
          <cell r="Z49" t="str">
            <v>n/a</v>
          </cell>
          <cell r="AA49" t="str">
            <v>n/a</v>
          </cell>
          <cell r="AB49" t="str">
            <v>n/a</v>
          </cell>
          <cell r="AC49" t="str">
            <v>n/a</v>
          </cell>
          <cell r="AD49" t="str">
            <v>n/a</v>
          </cell>
        </row>
        <row r="50">
          <cell r="A50" t="str">
            <v xml:space="preserve">Commercial </v>
          </cell>
          <cell r="B50" t="str">
            <v>%</v>
          </cell>
          <cell r="C50" t="str">
            <v>n/a</v>
          </cell>
          <cell r="D50" t="str">
            <v>n/a</v>
          </cell>
          <cell r="E50" t="str">
            <v>n/a</v>
          </cell>
          <cell r="F50" t="str">
            <v>n/a</v>
          </cell>
          <cell r="G50" t="str">
            <v>n/a</v>
          </cell>
          <cell r="H50" t="str">
            <v>n/a</v>
          </cell>
          <cell r="I50" t="str">
            <v>n/a</v>
          </cell>
          <cell r="J50" t="str">
            <v>n/a</v>
          </cell>
          <cell r="K50" t="str">
            <v>n/a</v>
          </cell>
          <cell r="L50" t="str">
            <v>n/a</v>
          </cell>
          <cell r="M50" t="str">
            <v>n/a</v>
          </cell>
          <cell r="N50" t="str">
            <v>n/a</v>
          </cell>
          <cell r="O50" t="str">
            <v>n/a</v>
          </cell>
          <cell r="P50" t="str">
            <v>n/a</v>
          </cell>
          <cell r="Q50" t="str">
            <v>n/a</v>
          </cell>
          <cell r="R50" t="str">
            <v>n/a</v>
          </cell>
          <cell r="S50" t="str">
            <v>n/a</v>
          </cell>
          <cell r="T50" t="str">
            <v>n/a</v>
          </cell>
          <cell r="U50" t="str">
            <v>n/a</v>
          </cell>
          <cell r="V50" t="str">
            <v>n/a</v>
          </cell>
          <cell r="W50" t="str">
            <v>n/a</v>
          </cell>
          <cell r="X50" t="str">
            <v>n/a</v>
          </cell>
          <cell r="Y50" t="str">
            <v>n/a</v>
          </cell>
          <cell r="Z50" t="str">
            <v>n/a</v>
          </cell>
          <cell r="AA50" t="str">
            <v>n/a</v>
          </cell>
          <cell r="AB50" t="str">
            <v>n/a</v>
          </cell>
          <cell r="AC50" t="str">
            <v>n/a</v>
          </cell>
          <cell r="AD50" t="str">
            <v>n/a</v>
          </cell>
        </row>
        <row r="51">
          <cell r="A51">
            <v>0</v>
          </cell>
          <cell r="C51">
            <v>0</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row>
        <row r="52">
          <cell r="A52" t="str">
            <v>INTEREST RATES</v>
          </cell>
        </row>
        <row r="53">
          <cell r="A53" t="str">
            <v>Representative interest rate on NEW mortgage loans %</v>
          </cell>
          <cell r="B53" t="str">
            <v>% end of period</v>
          </cell>
          <cell r="C53" t="str">
            <v>n/a</v>
          </cell>
          <cell r="D53" t="str">
            <v>n/a</v>
          </cell>
          <cell r="E53" t="str">
            <v>n/a</v>
          </cell>
          <cell r="F53" t="str">
            <v>n/a</v>
          </cell>
          <cell r="G53" t="str">
            <v>n/a</v>
          </cell>
          <cell r="H53" t="str">
            <v>n/a</v>
          </cell>
          <cell r="I53" t="str">
            <v>n/a</v>
          </cell>
          <cell r="J53" t="str">
            <v>n/a</v>
          </cell>
          <cell r="K53" t="str">
            <v>n/a</v>
          </cell>
          <cell r="L53" t="str">
            <v>n/a</v>
          </cell>
          <cell r="M53" t="str">
            <v>n/a</v>
          </cell>
          <cell r="N53" t="str">
            <v>n/a</v>
          </cell>
          <cell r="O53" t="str">
            <v>n/a</v>
          </cell>
          <cell r="P53">
            <v>7.0999999999999994E-2</v>
          </cell>
          <cell r="Q53">
            <v>7.4999999999999997E-2</v>
          </cell>
          <cell r="R53">
            <v>0.06</v>
          </cell>
          <cell r="S53">
            <v>4.3799999999999999E-2</v>
          </cell>
          <cell r="T53">
            <v>6.1699999999999998E-2</v>
          </cell>
          <cell r="U53">
            <v>4.7199999999999999E-2</v>
          </cell>
          <cell r="V53">
            <v>4.6900000000000004E-2</v>
          </cell>
          <cell r="W53">
            <v>3.5000000000000003E-2</v>
          </cell>
          <cell r="X53">
            <v>3.4700000000000002E-2</v>
          </cell>
          <cell r="Y53">
            <v>3.6799999999999999E-2</v>
          </cell>
          <cell r="Z53">
            <v>4.5699999999999998E-2</v>
          </cell>
          <cell r="AA53" t="str">
            <v>n/a</v>
          </cell>
          <cell r="AB53" t="str">
            <v>n/a</v>
          </cell>
          <cell r="AC53" t="str">
            <v>n/a</v>
          </cell>
          <cell r="AD53" t="str">
            <v>n/a</v>
          </cell>
        </row>
        <row r="54">
          <cell r="A54" t="str">
            <v>RISKS</v>
          </cell>
        </row>
        <row r="55">
          <cell r="A55" t="str">
            <v>Loan to value ratios</v>
          </cell>
          <cell r="B55" t="str">
            <v>% average</v>
          </cell>
          <cell r="C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row>
        <row r="56">
          <cell r="A56" t="str">
            <v>Average LTV</v>
          </cell>
          <cell r="C56">
            <v>0</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row>
        <row r="57">
          <cell r="A57" t="str">
            <v>First time buyer LTV</v>
          </cell>
          <cell r="C57">
            <v>0</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row>
        <row r="58">
          <cell r="A58" t="str">
            <v xml:space="preserve">Some indicator of bad debt eg possessions/ arrears </v>
          </cell>
          <cell r="C58">
            <v>0</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row>
        <row r="59">
          <cell r="A59">
            <v>0</v>
          </cell>
        </row>
        <row r="60">
          <cell r="A60" t="str">
            <v>FUNDING</v>
          </cell>
        </row>
        <row r="61">
          <cell r="A61" t="str">
            <v>Total Mortgage Bonds Outstanding</v>
          </cell>
          <cell r="B61" t="str">
            <v>€ millions</v>
          </cell>
          <cell r="C61" t="str">
            <v>n/a</v>
          </cell>
          <cell r="D61" t="str">
            <v>n/a</v>
          </cell>
          <cell r="E61" t="str">
            <v>n/a</v>
          </cell>
          <cell r="F61" t="str">
            <v>n/a</v>
          </cell>
          <cell r="G61" t="str">
            <v>n/a</v>
          </cell>
          <cell r="H61" t="str">
            <v>n/a</v>
          </cell>
          <cell r="I61" t="str">
            <v>n/a</v>
          </cell>
          <cell r="J61" t="str">
            <v>n/a</v>
          </cell>
          <cell r="K61" t="str">
            <v>n/a</v>
          </cell>
          <cell r="L61" t="str">
            <v>n/a</v>
          </cell>
          <cell r="M61" t="str">
            <v>n/a</v>
          </cell>
          <cell r="N61" t="str">
            <v>n/a</v>
          </cell>
          <cell r="O61" t="str">
            <v>n/a</v>
          </cell>
          <cell r="P61" t="str">
            <v>n/a</v>
          </cell>
          <cell r="Q61" t="str">
            <v>n/a</v>
          </cell>
          <cell r="R61" t="str">
            <v>n/a</v>
          </cell>
          <cell r="S61" t="str">
            <v>n/a</v>
          </cell>
          <cell r="T61" t="str">
            <v>n/a</v>
          </cell>
          <cell r="U61" t="str">
            <v>n/a</v>
          </cell>
          <cell r="V61" t="str">
            <v>n/a</v>
          </cell>
          <cell r="W61" t="str">
            <v>n/a</v>
          </cell>
          <cell r="X61">
            <v>2000</v>
          </cell>
          <cell r="Y61">
            <v>4000</v>
          </cell>
          <cell r="Z61">
            <v>11900</v>
          </cell>
          <cell r="AA61" t="str">
            <v>n/a</v>
          </cell>
          <cell r="AB61" t="str">
            <v>n/a</v>
          </cell>
          <cell r="AC61" t="str">
            <v>n/a</v>
          </cell>
          <cell r="AD61" t="str">
            <v>n/a</v>
          </cell>
        </row>
        <row r="62">
          <cell r="A62" t="str">
            <v>Annual % change in mortgage bonds outstanding</v>
          </cell>
          <cell r="C62" t="str">
            <v>n/a</v>
          </cell>
          <cell r="D62" t="str">
            <v>n/a</v>
          </cell>
          <cell r="E62" t="str">
            <v>n/a</v>
          </cell>
          <cell r="F62" t="str">
            <v>n/a</v>
          </cell>
          <cell r="G62" t="str">
            <v>n/a</v>
          </cell>
          <cell r="H62" t="str">
            <v>n/a</v>
          </cell>
          <cell r="I62" t="str">
            <v>n/a</v>
          </cell>
          <cell r="J62" t="str">
            <v>n/a</v>
          </cell>
          <cell r="K62" t="str">
            <v>n/a</v>
          </cell>
          <cell r="L62" t="str">
            <v>n/a</v>
          </cell>
          <cell r="M62" t="str">
            <v>n/a</v>
          </cell>
          <cell r="N62" t="str">
            <v>n/a</v>
          </cell>
          <cell r="O62" t="str">
            <v>n/a</v>
          </cell>
          <cell r="P62" t="str">
            <v>n/a</v>
          </cell>
          <cell r="Q62" t="str">
            <v>n/a</v>
          </cell>
          <cell r="R62" t="str">
            <v>n/a</v>
          </cell>
          <cell r="S62" t="str">
            <v>n/a</v>
          </cell>
          <cell r="T62" t="str">
            <v>n/a</v>
          </cell>
          <cell r="U62" t="str">
            <v>n/a</v>
          </cell>
          <cell r="V62" t="str">
            <v>n/a</v>
          </cell>
          <cell r="W62" t="str">
            <v>n/a</v>
          </cell>
          <cell r="X62" t="str">
            <v>n/a</v>
          </cell>
          <cell r="Y62">
            <v>1</v>
          </cell>
          <cell r="Z62">
            <v>1.9750000000000001</v>
          </cell>
          <cell r="AA62" t="str">
            <v>n/a</v>
          </cell>
          <cell r="AB62" t="str">
            <v>n/a</v>
          </cell>
          <cell r="AC62" t="str">
            <v>n/a</v>
          </cell>
          <cell r="AD62" t="str">
            <v>n/a</v>
          </cell>
        </row>
        <row r="63">
          <cell r="A63" t="str">
            <v>New Issues of Mortgage Bonds</v>
          </cell>
          <cell r="B63" t="str">
            <v>€ millions</v>
          </cell>
          <cell r="C63" t="str">
            <v>n/a</v>
          </cell>
          <cell r="D63" t="str">
            <v>n/a</v>
          </cell>
          <cell r="E63" t="str">
            <v>n/a</v>
          </cell>
          <cell r="F63" t="str">
            <v>n/a</v>
          </cell>
          <cell r="G63" t="str">
            <v>n/a</v>
          </cell>
          <cell r="H63" t="str">
            <v>n/a</v>
          </cell>
          <cell r="I63" t="str">
            <v>n/a</v>
          </cell>
          <cell r="J63" t="str">
            <v>n/a</v>
          </cell>
          <cell r="K63" t="str">
            <v>n/a</v>
          </cell>
          <cell r="L63" t="str">
            <v>n/a</v>
          </cell>
          <cell r="M63" t="str">
            <v>n/a</v>
          </cell>
          <cell r="N63" t="str">
            <v>n/a</v>
          </cell>
          <cell r="O63" t="str">
            <v>n/a</v>
          </cell>
          <cell r="P63" t="str">
            <v>n/a</v>
          </cell>
          <cell r="Q63" t="str">
            <v>n/a</v>
          </cell>
          <cell r="R63" t="str">
            <v>n/a</v>
          </cell>
          <cell r="S63" t="str">
            <v>n/a</v>
          </cell>
          <cell r="T63" t="str">
            <v>n/a</v>
          </cell>
          <cell r="U63" t="str">
            <v>n/a</v>
          </cell>
          <cell r="V63" t="str">
            <v>n/a</v>
          </cell>
          <cell r="W63" t="str">
            <v>n/a</v>
          </cell>
          <cell r="X63">
            <v>2000</v>
          </cell>
          <cell r="Y63">
            <v>2000</v>
          </cell>
          <cell r="Z63">
            <v>7900</v>
          </cell>
          <cell r="AA63" t="str">
            <v>n/a</v>
          </cell>
          <cell r="AB63" t="str">
            <v>n/a</v>
          </cell>
          <cell r="AC63" t="str">
            <v>n/a</v>
          </cell>
          <cell r="AD63" t="str">
            <v>n/a</v>
          </cell>
        </row>
        <row r="64">
          <cell r="A64" t="str">
            <v>Annual % change in mortgage bond issues</v>
          </cell>
          <cell r="C64" t="str">
            <v>n/a</v>
          </cell>
          <cell r="D64" t="str">
            <v>n/a</v>
          </cell>
          <cell r="E64" t="str">
            <v>n/a</v>
          </cell>
          <cell r="F64" t="str">
            <v>n/a</v>
          </cell>
          <cell r="G64" t="str">
            <v>n/a</v>
          </cell>
          <cell r="H64" t="str">
            <v>n/a</v>
          </cell>
          <cell r="I64" t="str">
            <v>n/a</v>
          </cell>
          <cell r="J64" t="str">
            <v>n/a</v>
          </cell>
          <cell r="K64" t="str">
            <v>n/a</v>
          </cell>
          <cell r="L64" t="str">
            <v>n/a</v>
          </cell>
          <cell r="M64" t="str">
            <v>n/a</v>
          </cell>
          <cell r="N64" t="str">
            <v>n/a</v>
          </cell>
          <cell r="O64" t="str">
            <v>n/a</v>
          </cell>
          <cell r="P64" t="str">
            <v>n/a</v>
          </cell>
          <cell r="Q64" t="str">
            <v>n/a</v>
          </cell>
          <cell r="R64" t="str">
            <v>n/a</v>
          </cell>
          <cell r="S64" t="str">
            <v>n/a</v>
          </cell>
          <cell r="T64" t="str">
            <v>n/a</v>
          </cell>
          <cell r="U64" t="str">
            <v>n/a</v>
          </cell>
          <cell r="V64" t="str">
            <v>n/a</v>
          </cell>
          <cell r="W64" t="str">
            <v>n/a</v>
          </cell>
          <cell r="X64" t="str">
            <v>n/a</v>
          </cell>
          <cell r="Y64">
            <v>0</v>
          </cell>
          <cell r="Z64">
            <v>2.95</v>
          </cell>
          <cell r="AA64" t="str">
            <v>n/a</v>
          </cell>
          <cell r="AB64" t="str">
            <v>n/a</v>
          </cell>
          <cell r="AC64" t="str">
            <v>n/a</v>
          </cell>
          <cell r="AD64" t="str">
            <v>n/a</v>
          </cell>
        </row>
        <row r="65">
          <cell r="A65" t="str">
            <v>Mortgage backed securities outstanding</v>
          </cell>
          <cell r="B65" t="str">
            <v>€ millions</v>
          </cell>
          <cell r="C65" t="str">
            <v>n/a</v>
          </cell>
          <cell r="D65" t="str">
            <v>n/a</v>
          </cell>
          <cell r="E65" t="str">
            <v>n/a</v>
          </cell>
          <cell r="F65" t="str">
            <v>n/a</v>
          </cell>
          <cell r="G65" t="str">
            <v>n/a</v>
          </cell>
          <cell r="H65" t="str">
            <v>n/a</v>
          </cell>
          <cell r="I65" t="str">
            <v>n/a</v>
          </cell>
          <cell r="J65" t="str">
            <v>n/a</v>
          </cell>
          <cell r="K65" t="str">
            <v>n/a</v>
          </cell>
          <cell r="L65" t="str">
            <v>n/a</v>
          </cell>
          <cell r="M65" t="str">
            <v>n/a</v>
          </cell>
          <cell r="N65" t="str">
            <v>n/a</v>
          </cell>
          <cell r="O65" t="str">
            <v>n/a</v>
          </cell>
          <cell r="P65">
            <v>259</v>
          </cell>
          <cell r="Q65">
            <v>244</v>
          </cell>
          <cell r="R65">
            <v>709</v>
          </cell>
          <cell r="S65">
            <v>1751</v>
          </cell>
          <cell r="T65">
            <v>3072</v>
          </cell>
          <cell r="U65">
            <v>4318</v>
          </cell>
          <cell r="V65">
            <v>3796</v>
          </cell>
          <cell r="W65">
            <v>4628</v>
          </cell>
          <cell r="X65">
            <v>3909</v>
          </cell>
          <cell r="Y65">
            <v>4697</v>
          </cell>
          <cell r="Z65">
            <v>12685</v>
          </cell>
          <cell r="AA65" t="str">
            <v>n/a</v>
          </cell>
          <cell r="AB65" t="str">
            <v>n/a</v>
          </cell>
          <cell r="AC65" t="str">
            <v>n/a</v>
          </cell>
          <cell r="AD65" t="str">
            <v>n/a</v>
          </cell>
        </row>
        <row r="66">
          <cell r="A66" t="str">
            <v>Annual % change in MBS outstanding</v>
          </cell>
          <cell r="C66" t="str">
            <v>n/a</v>
          </cell>
          <cell r="D66" t="str">
            <v>n/a</v>
          </cell>
          <cell r="E66" t="str">
            <v>n/a</v>
          </cell>
          <cell r="F66" t="str">
            <v>n/a</v>
          </cell>
          <cell r="G66" t="str">
            <v>n/a</v>
          </cell>
          <cell r="H66" t="str">
            <v>n/a</v>
          </cell>
          <cell r="I66" t="str">
            <v>n/a</v>
          </cell>
          <cell r="J66" t="str">
            <v>n/a</v>
          </cell>
          <cell r="K66" t="str">
            <v>n/a</v>
          </cell>
          <cell r="L66" t="str">
            <v>n/a</v>
          </cell>
          <cell r="M66" t="str">
            <v>n/a</v>
          </cell>
          <cell r="N66" t="str">
            <v>n/a</v>
          </cell>
          <cell r="O66" t="str">
            <v>n/a</v>
          </cell>
          <cell r="P66" t="str">
            <v>n/a</v>
          </cell>
          <cell r="Q66">
            <v>-5.791505791505791E-2</v>
          </cell>
          <cell r="R66">
            <v>1.9057377049180326</v>
          </cell>
          <cell r="S66">
            <v>1.469675599435825</v>
          </cell>
          <cell r="T66">
            <v>0.75442604226156473</v>
          </cell>
          <cell r="U66">
            <v>0.40559895833333326</v>
          </cell>
          <cell r="V66">
            <v>-0.12088930060213066</v>
          </cell>
          <cell r="W66">
            <v>0.21917808219178081</v>
          </cell>
          <cell r="X66">
            <v>-0.15535868625756266</v>
          </cell>
          <cell r="Y66">
            <v>0.20158608339728823</v>
          </cell>
          <cell r="Z66">
            <v>1.700659995741963</v>
          </cell>
          <cell r="AA66" t="str">
            <v>n/a</v>
          </cell>
          <cell r="AB66" t="str">
            <v>n/a</v>
          </cell>
          <cell r="AC66" t="str">
            <v>n/a</v>
          </cell>
          <cell r="AD66" t="str">
            <v>n/a</v>
          </cell>
        </row>
        <row r="67">
          <cell r="A67" t="str">
            <v>New Issues of Mortgage Backed Securities</v>
          </cell>
          <cell r="B67" t="str">
            <v>€ millions</v>
          </cell>
          <cell r="C67" t="str">
            <v>n/a</v>
          </cell>
          <cell r="D67" t="str">
            <v>n/a</v>
          </cell>
          <cell r="E67" t="str">
            <v>n/a</v>
          </cell>
          <cell r="F67" t="str">
            <v>n/a</v>
          </cell>
          <cell r="G67" t="str">
            <v>n/a</v>
          </cell>
          <cell r="H67" t="str">
            <v>n/a</v>
          </cell>
          <cell r="I67" t="str">
            <v>n/a</v>
          </cell>
          <cell r="J67" t="str">
            <v>n/a</v>
          </cell>
          <cell r="K67" t="str">
            <v>n/a</v>
          </cell>
          <cell r="L67" t="str">
            <v>n/a</v>
          </cell>
          <cell r="M67" t="str">
            <v>n/a</v>
          </cell>
          <cell r="N67" t="str">
            <v>n/a</v>
          </cell>
          <cell r="O67" t="str">
            <v>n/a</v>
          </cell>
          <cell r="P67">
            <v>254</v>
          </cell>
          <cell r="Q67" t="str">
            <v>n/a</v>
          </cell>
          <cell r="R67">
            <v>508</v>
          </cell>
          <cell r="S67">
            <v>1150</v>
          </cell>
          <cell r="T67">
            <v>2790</v>
          </cell>
          <cell r="U67">
            <v>1830</v>
          </cell>
          <cell r="V67">
            <v>520</v>
          </cell>
          <cell r="W67">
            <v>1820</v>
          </cell>
          <cell r="X67" t="str">
            <v>n/a</v>
          </cell>
          <cell r="Y67">
            <v>1500</v>
          </cell>
          <cell r="Z67">
            <v>10200</v>
          </cell>
          <cell r="AA67" t="str">
            <v>n/a</v>
          </cell>
          <cell r="AB67" t="str">
            <v>n/a</v>
          </cell>
          <cell r="AC67" t="str">
            <v>n/a</v>
          </cell>
          <cell r="AD67" t="str">
            <v>n/a</v>
          </cell>
        </row>
        <row r="68">
          <cell r="A68" t="str">
            <v>Annual % change in MBS issues</v>
          </cell>
          <cell r="C68" t="str">
            <v>n/a</v>
          </cell>
          <cell r="D68" t="str">
            <v>n/a</v>
          </cell>
          <cell r="E68" t="str">
            <v>n/a</v>
          </cell>
          <cell r="F68" t="str">
            <v>n/a</v>
          </cell>
          <cell r="G68" t="str">
            <v>n/a</v>
          </cell>
          <cell r="H68" t="str">
            <v>n/a</v>
          </cell>
          <cell r="I68" t="str">
            <v>n/a</v>
          </cell>
          <cell r="J68" t="str">
            <v>n/a</v>
          </cell>
          <cell r="K68" t="str">
            <v>n/a</v>
          </cell>
          <cell r="L68" t="str">
            <v>n/a</v>
          </cell>
          <cell r="M68" t="str">
            <v>n/a</v>
          </cell>
          <cell r="N68" t="str">
            <v>n/a</v>
          </cell>
          <cell r="O68" t="str">
            <v>n/a</v>
          </cell>
          <cell r="P68" t="str">
            <v>n/a</v>
          </cell>
          <cell r="Q68" t="str">
            <v>n/a</v>
          </cell>
          <cell r="R68" t="str">
            <v>n/a</v>
          </cell>
          <cell r="S68">
            <v>1.2637795275590551</v>
          </cell>
          <cell r="T68">
            <v>1.4260869565217393</v>
          </cell>
          <cell r="U68">
            <v>-0.34408602150537637</v>
          </cell>
          <cell r="V68">
            <v>-0.71584699453551914</v>
          </cell>
          <cell r="W68">
            <v>2.5</v>
          </cell>
          <cell r="X68" t="str">
            <v>n/a</v>
          </cell>
          <cell r="Y68" t="str">
            <v>n/a</v>
          </cell>
          <cell r="Z68">
            <v>5.8</v>
          </cell>
          <cell r="AA68" t="str">
            <v>n/a</v>
          </cell>
          <cell r="AB68" t="str">
            <v>n/a</v>
          </cell>
          <cell r="AC68" t="str">
            <v>n/a</v>
          </cell>
          <cell r="AD68" t="str">
            <v>n/a</v>
          </cell>
        </row>
        <row r="69">
          <cell r="A69">
            <v>0</v>
          </cell>
        </row>
        <row r="70">
          <cell r="A70" t="str">
            <v>GENERAL INFORMATION</v>
          </cell>
        </row>
        <row r="71">
          <cell r="A71" t="str">
            <v>Outstanding residential loans as % GDP</v>
          </cell>
          <cell r="B71" t="str">
            <v>%</v>
          </cell>
          <cell r="C71" t="str">
            <v>n/a</v>
          </cell>
          <cell r="D71" t="str">
            <v>n/a</v>
          </cell>
          <cell r="E71" t="str">
            <v>n/a</v>
          </cell>
          <cell r="F71" t="str">
            <v>n/a</v>
          </cell>
          <cell r="G71" t="str">
            <v>n/a</v>
          </cell>
          <cell r="H71" t="str">
            <v>n/a</v>
          </cell>
          <cell r="I71" t="str">
            <v>n/a</v>
          </cell>
          <cell r="J71">
            <v>0.18445789517726144</v>
          </cell>
          <cell r="K71">
            <v>0.19470304975922953</v>
          </cell>
          <cell r="L71">
            <v>0.20315859716764292</v>
          </cell>
          <cell r="M71">
            <v>0.2220995800839832</v>
          </cell>
          <cell r="N71">
            <v>0.22832860944258088</v>
          </cell>
          <cell r="O71">
            <v>0.235327512896886</v>
          </cell>
          <cell r="P71">
            <v>0.23777625492547541</v>
          </cell>
          <cell r="Q71">
            <v>0.23975983580041718</v>
          </cell>
          <cell r="R71">
            <v>0.26462142830859264</v>
          </cell>
          <cell r="S71">
            <v>0.28899042069483072</v>
          </cell>
          <cell r="T71">
            <v>0.31128828933952862</v>
          </cell>
          <cell r="U71">
            <v>0.32840282298126006</v>
          </cell>
          <cell r="V71">
            <v>0.3633190300000616</v>
          </cell>
          <cell r="W71">
            <v>0.42724332976589496</v>
          </cell>
          <cell r="X71">
            <v>0.52199092348799903</v>
          </cell>
          <cell r="Y71">
            <v>0.61401456792314335</v>
          </cell>
          <cell r="Z71">
            <v>0.70131886947543864</v>
          </cell>
          <cell r="AA71" t="str">
            <v>n/a</v>
          </cell>
          <cell r="AB71" t="str">
            <v>n/a</v>
          </cell>
          <cell r="AC71" t="str">
            <v>n/a</v>
          </cell>
          <cell r="AD71" t="str">
            <v>n/a</v>
          </cell>
        </row>
        <row r="72">
          <cell r="A72" t="str">
            <v>Outstanding residential and commercial loans as % GDP</v>
          </cell>
          <cell r="B72" t="str">
            <v>%</v>
          </cell>
          <cell r="C72" t="str">
            <v>n/a</v>
          </cell>
          <cell r="D72" t="str">
            <v>n/a</v>
          </cell>
          <cell r="E72" t="str">
            <v>n/a</v>
          </cell>
          <cell r="F72" t="str">
            <v>n/a</v>
          </cell>
          <cell r="G72" t="str">
            <v>n/a</v>
          </cell>
          <cell r="H72" t="str">
            <v>n/a</v>
          </cell>
          <cell r="I72" t="str">
            <v>n/a</v>
          </cell>
          <cell r="J72" t="str">
            <v>n/a</v>
          </cell>
          <cell r="K72" t="str">
            <v>n/a</v>
          </cell>
          <cell r="L72">
            <v>0.23541187810484171</v>
          </cell>
          <cell r="M72">
            <v>0.26034793041391724</v>
          </cell>
          <cell r="N72">
            <v>0.26793995024746253</v>
          </cell>
          <cell r="O72">
            <v>0.27778818158342417</v>
          </cell>
          <cell r="P72">
            <v>0.28204557135514818</v>
          </cell>
          <cell r="Q72">
            <v>0.27913650205807217</v>
          </cell>
          <cell r="R72">
            <v>0.30787697609588549</v>
          </cell>
          <cell r="S72">
            <v>0.33590473667946852</v>
          </cell>
          <cell r="T72">
            <v>0.3583937654348146</v>
          </cell>
          <cell r="U72">
            <v>0.38308095515433899</v>
          </cell>
          <cell r="V72">
            <v>0.4252368668928112</v>
          </cell>
          <cell r="W72">
            <v>0.47947379444213734</v>
          </cell>
          <cell r="X72">
            <v>0.59024434208841092</v>
          </cell>
          <cell r="Y72">
            <v>0.68718304466987634</v>
          </cell>
          <cell r="Z72">
            <v>0.79311355019639407</v>
          </cell>
          <cell r="AA72" t="str">
            <v>n/a</v>
          </cell>
          <cell r="AB72" t="str">
            <v>n/a</v>
          </cell>
          <cell r="AC72" t="str">
            <v>n/a</v>
          </cell>
          <cell r="AD72" t="str">
            <v>n/a</v>
          </cell>
        </row>
        <row r="73">
          <cell r="A73">
            <v>0</v>
          </cell>
        </row>
        <row r="74">
          <cell r="A74" t="str">
            <v>Outstanding residential loans per capita, 000s</v>
          </cell>
          <cell r="B74" t="str">
            <v>000s</v>
          </cell>
          <cell r="C74" t="str">
            <v>n/a</v>
          </cell>
          <cell r="D74" t="str">
            <v>n/a</v>
          </cell>
          <cell r="E74" t="str">
            <v>n/a</v>
          </cell>
          <cell r="F74" t="str">
            <v>n/a</v>
          </cell>
          <cell r="G74" t="str">
            <v>n/a</v>
          </cell>
          <cell r="H74" t="str">
            <v>n/a</v>
          </cell>
          <cell r="I74" t="str">
            <v>n/a</v>
          </cell>
          <cell r="J74">
            <v>1.8856572569147418</v>
          </cell>
          <cell r="K74">
            <v>2.0670264129508662</v>
          </cell>
          <cell r="L74">
            <v>2.3194130925507901</v>
          </cell>
          <cell r="M74">
            <v>2.5931529108533646</v>
          </cell>
          <cell r="N74">
            <v>2.9406675597231526</v>
          </cell>
          <cell r="O74">
            <v>3.3183233266622194</v>
          </cell>
          <cell r="P74">
            <v>3.8338719924863955</v>
          </cell>
          <cell r="Q74">
            <v>4.704572286115698</v>
          </cell>
          <cell r="R74">
            <v>5.6462804941111369</v>
          </cell>
          <cell r="S74">
            <v>7.0162351920488737</v>
          </cell>
          <cell r="T74">
            <v>8.6151513475038008</v>
          </cell>
          <cell r="U74">
            <v>10.003462064564504</v>
          </cell>
          <cell r="V74">
            <v>12.106025935183579</v>
          </cell>
          <cell r="W74">
            <v>14.976543174057344</v>
          </cell>
          <cell r="X74">
            <v>19.124658740949002</v>
          </cell>
          <cell r="Y74">
            <v>24.081731287536446</v>
          </cell>
          <cell r="Z74">
            <v>29.291385950027784</v>
          </cell>
          <cell r="AA74" t="str">
            <v>n/a</v>
          </cell>
          <cell r="AB74" t="str">
            <v>n/a</v>
          </cell>
          <cell r="AC74" t="str">
            <v>n/a</v>
          </cell>
          <cell r="AD74" t="str">
            <v>n/a</v>
          </cell>
        </row>
        <row r="75">
          <cell r="A75" t="str">
            <v>Outstanding residential and commercial loans per capita</v>
          </cell>
          <cell r="B75" t="str">
            <v>000s</v>
          </cell>
          <cell r="C75" t="str">
            <v>n/a</v>
          </cell>
          <cell r="D75" t="str">
            <v>n/a</v>
          </cell>
          <cell r="E75" t="str">
            <v>n/a</v>
          </cell>
          <cell r="F75" t="str">
            <v>n/a</v>
          </cell>
          <cell r="G75" t="str">
            <v>n/a</v>
          </cell>
          <cell r="H75" t="str">
            <v>n/a</v>
          </cell>
          <cell r="I75" t="str">
            <v>n/a</v>
          </cell>
          <cell r="J75" t="str">
            <v>n/a</v>
          </cell>
          <cell r="K75" t="str">
            <v>n/a</v>
          </cell>
          <cell r="L75">
            <v>2.6876410835214446</v>
          </cell>
          <cell r="M75">
            <v>3.0397265646887432</v>
          </cell>
          <cell r="N75">
            <v>3.4508260772493862</v>
          </cell>
          <cell r="O75">
            <v>3.9170558149877697</v>
          </cell>
          <cell r="P75">
            <v>4.5476644291594157</v>
          </cell>
          <cell r="Q75">
            <v>5.4772220177813411</v>
          </cell>
          <cell r="R75">
            <v>6.5692327935321329</v>
          </cell>
          <cell r="S75">
            <v>8.1552413709765368</v>
          </cell>
          <cell r="T75">
            <v>9.91883291778759</v>
          </cell>
          <cell r="U75">
            <v>11.66900993041172</v>
          </cell>
          <cell r="V75">
            <v>14.169168455612434</v>
          </cell>
          <cell r="W75">
            <v>16.807424441772955</v>
          </cell>
          <cell r="X75">
            <v>21.625321645034973</v>
          </cell>
          <cell r="Y75">
            <v>26.951408470755553</v>
          </cell>
          <cell r="Z75">
            <v>33.125295941880992</v>
          </cell>
          <cell r="AA75" t="str">
            <v>n/a</v>
          </cell>
          <cell r="AB75" t="str">
            <v>n/a</v>
          </cell>
          <cell r="AC75" t="str">
            <v>n/a</v>
          </cell>
          <cell r="AD75" t="str">
            <v>n/a</v>
          </cell>
        </row>
        <row r="76">
          <cell r="A76">
            <v>0</v>
          </cell>
        </row>
        <row r="77">
          <cell r="A77" t="str">
            <v>Outstanding mortgage bonds as % GDP</v>
          </cell>
          <cell r="C77" t="str">
            <v>n/a</v>
          </cell>
          <cell r="D77" t="str">
            <v>n/a</v>
          </cell>
          <cell r="E77" t="str">
            <v>n/a</v>
          </cell>
          <cell r="F77" t="str">
            <v>n/a</v>
          </cell>
          <cell r="G77" t="str">
            <v>n/a</v>
          </cell>
          <cell r="H77" t="str">
            <v>n/a</v>
          </cell>
          <cell r="I77" t="str">
            <v>n/a</v>
          </cell>
          <cell r="J77" t="str">
            <v>n/a</v>
          </cell>
          <cell r="K77" t="str">
            <v>n/a</v>
          </cell>
          <cell r="L77" t="str">
            <v>n/a</v>
          </cell>
          <cell r="M77" t="str">
            <v>n/a</v>
          </cell>
          <cell r="N77" t="str">
            <v>n/a</v>
          </cell>
          <cell r="O77" t="str">
            <v>n/a</v>
          </cell>
          <cell r="P77" t="str">
            <v>n/a</v>
          </cell>
          <cell r="Q77" t="str">
            <v>n/a</v>
          </cell>
          <cell r="R77" t="str">
            <v>n/a</v>
          </cell>
          <cell r="S77" t="str">
            <v>n/a</v>
          </cell>
          <cell r="T77" t="str">
            <v>n/a</v>
          </cell>
          <cell r="U77" t="str">
            <v>n/a</v>
          </cell>
          <cell r="V77" t="str">
            <v>n/a</v>
          </cell>
          <cell r="W77" t="str">
            <v>n/a</v>
          </cell>
          <cell r="X77">
            <v>1.3553101390073843E-2</v>
          </cell>
          <cell r="Y77">
            <v>2.4819700388986756E-2</v>
          </cell>
          <cell r="Z77">
            <v>6.7692675254345275E-2</v>
          </cell>
          <cell r="AA77" t="str">
            <v>n/a</v>
          </cell>
          <cell r="AB77" t="str">
            <v>n/a</v>
          </cell>
          <cell r="AC77" t="str">
            <v>n/a</v>
          </cell>
          <cell r="AD77" t="str">
            <v>n/a</v>
          </cell>
        </row>
        <row r="78">
          <cell r="A78">
            <v>0</v>
          </cell>
        </row>
        <row r="79">
          <cell r="A79" t="str">
            <v>MACROECONOMIC INFORMATION</v>
          </cell>
        </row>
        <row r="80">
          <cell r="A80" t="str">
            <v>Exchange rate, 1€=</v>
          </cell>
          <cell r="C80">
            <v>0.71496000000000004</v>
          </cell>
          <cell r="D80">
            <v>0.72594000000000003</v>
          </cell>
          <cell r="E80">
            <v>0.71516999999999997</v>
          </cell>
          <cell r="F80">
            <v>0.73353000000000002</v>
          </cell>
          <cell r="G80">
            <v>0.77788800000000002</v>
          </cell>
          <cell r="H80">
            <v>0.77844999999999998</v>
          </cell>
          <cell r="I80">
            <v>0.76912800000000003</v>
          </cell>
          <cell r="J80">
            <v>0.76783999999999997</v>
          </cell>
          <cell r="K80">
            <v>0.76633200000000001</v>
          </cell>
          <cell r="L80">
            <v>0.74282800000000004</v>
          </cell>
          <cell r="M80">
            <v>0.79046400000000006</v>
          </cell>
          <cell r="N80">
            <v>0.79261999999999999</v>
          </cell>
          <cell r="O80">
            <v>0.81886499999999995</v>
          </cell>
          <cell r="P80">
            <v>0.74768999999999997</v>
          </cell>
          <cell r="Q80">
            <v>0.77141800000000005</v>
          </cell>
          <cell r="R80">
            <v>0.78756400000000004</v>
          </cell>
          <cell r="S80">
            <v>0.78756400000000004</v>
          </cell>
          <cell r="T80">
            <v>0.78756400000000004</v>
          </cell>
          <cell r="U80">
            <v>0.78756400000000004</v>
          </cell>
          <cell r="V80">
            <v>1</v>
          </cell>
          <cell r="W80">
            <v>1</v>
          </cell>
          <cell r="X80">
            <v>1</v>
          </cell>
          <cell r="Y80">
            <v>1</v>
          </cell>
          <cell r="Z80">
            <v>1</v>
          </cell>
          <cell r="AA80">
            <v>1</v>
          </cell>
          <cell r="AB80">
            <v>1</v>
          </cell>
          <cell r="AC80">
            <v>1</v>
          </cell>
          <cell r="AD80">
            <v>1</v>
          </cell>
        </row>
        <row r="81">
          <cell r="A81" t="str">
            <v>Population, 000s</v>
          </cell>
          <cell r="C81" t="str">
            <v>n/a</v>
          </cell>
          <cell r="D81" t="str">
            <v>n/a</v>
          </cell>
          <cell r="E81">
            <v>3544</v>
          </cell>
          <cell r="F81">
            <v>3541</v>
          </cell>
          <cell r="G81">
            <v>3545</v>
          </cell>
          <cell r="H81">
            <v>3535</v>
          </cell>
          <cell r="I81">
            <v>3515</v>
          </cell>
          <cell r="J81">
            <v>3507</v>
          </cell>
          <cell r="K81">
            <v>3521</v>
          </cell>
          <cell r="L81">
            <v>3544</v>
          </cell>
          <cell r="M81">
            <v>3569.4</v>
          </cell>
          <cell r="N81">
            <v>3583.2</v>
          </cell>
          <cell r="O81">
            <v>3597.6</v>
          </cell>
          <cell r="P81">
            <v>3620.1</v>
          </cell>
          <cell r="Q81">
            <v>3654.9549999999999</v>
          </cell>
          <cell r="R81">
            <v>3693.5819999999999</v>
          </cell>
          <cell r="S81">
            <v>3732.201</v>
          </cell>
          <cell r="T81">
            <v>3777.7629999999999</v>
          </cell>
          <cell r="U81">
            <v>3832.973</v>
          </cell>
          <cell r="V81">
            <v>3899.8760000000002</v>
          </cell>
          <cell r="W81">
            <v>3963.665</v>
          </cell>
          <cell r="X81">
            <v>4027.732</v>
          </cell>
          <cell r="Y81">
            <v>4109.1729999999998</v>
          </cell>
          <cell r="Z81">
            <v>4209.0190000000002</v>
          </cell>
          <cell r="AA81" t="str">
            <v>n/a</v>
          </cell>
          <cell r="AB81" t="str">
            <v>n/a</v>
          </cell>
          <cell r="AC81" t="str">
            <v>n/a</v>
          </cell>
          <cell r="AD81" t="str">
            <v>n/a</v>
          </cell>
        </row>
        <row r="82">
          <cell r="A82" t="str">
            <v>Number of Households, 000s</v>
          </cell>
          <cell r="C82" t="str">
            <v>n/a</v>
          </cell>
          <cell r="D82" t="str">
            <v>n/a</v>
          </cell>
          <cell r="E82" t="str">
            <v>n/a</v>
          </cell>
          <cell r="F82" t="str">
            <v>n/a</v>
          </cell>
          <cell r="G82" t="str">
            <v>n/a</v>
          </cell>
          <cell r="H82" t="str">
            <v>n/a</v>
          </cell>
          <cell r="I82" t="str">
            <v>n/a</v>
          </cell>
          <cell r="J82" t="str">
            <v>n/a</v>
          </cell>
          <cell r="K82">
            <v>1029</v>
          </cell>
          <cell r="L82" t="str">
            <v>n/a</v>
          </cell>
          <cell r="M82" t="str">
            <v>n/a</v>
          </cell>
          <cell r="N82" t="str">
            <v>n/a</v>
          </cell>
          <cell r="O82">
            <v>1100</v>
          </cell>
          <cell r="P82" t="str">
            <v>n/a</v>
          </cell>
          <cell r="Q82" t="str">
            <v>n/a</v>
          </cell>
          <cell r="R82" t="str">
            <v>n/a</v>
          </cell>
          <cell r="S82" t="str">
            <v>n/a</v>
          </cell>
          <cell r="T82" t="str">
            <v>n/a</v>
          </cell>
          <cell r="U82" t="str">
            <v>n/a</v>
          </cell>
          <cell r="V82">
            <v>1287.9580000000001</v>
          </cell>
          <cell r="W82" t="str">
            <v>n/a</v>
          </cell>
          <cell r="X82" t="str">
            <v>n/a</v>
          </cell>
          <cell r="Y82" t="str">
            <v>n/a</v>
          </cell>
          <cell r="Z82" t="str">
            <v>n/a</v>
          </cell>
          <cell r="AA82" t="str">
            <v>n/a</v>
          </cell>
          <cell r="AB82" t="str">
            <v>n/a</v>
          </cell>
          <cell r="AC82" t="str">
            <v>n/a</v>
          </cell>
          <cell r="AD82" t="str">
            <v>n/a</v>
          </cell>
        </row>
        <row r="83">
          <cell r="A83" t="str">
            <v>Population density, pop/km</v>
          </cell>
          <cell r="C83" t="str">
            <v>n/a</v>
          </cell>
          <cell r="D83" t="str">
            <v>n/a</v>
          </cell>
          <cell r="E83">
            <v>51</v>
          </cell>
          <cell r="F83" t="str">
            <v>n/a</v>
          </cell>
          <cell r="G83" t="str">
            <v>n/a</v>
          </cell>
          <cell r="H83" t="str">
            <v>n/a</v>
          </cell>
          <cell r="I83" t="str">
            <v>n/a</v>
          </cell>
          <cell r="J83">
            <v>49.9</v>
          </cell>
          <cell r="K83">
            <v>50.2</v>
          </cell>
          <cell r="L83">
            <v>50.6</v>
          </cell>
          <cell r="M83">
            <v>50.9</v>
          </cell>
          <cell r="N83">
            <v>51</v>
          </cell>
          <cell r="O83">
            <v>51.2</v>
          </cell>
          <cell r="P83">
            <v>51.6</v>
          </cell>
          <cell r="Q83">
            <v>52.1</v>
          </cell>
          <cell r="R83">
            <v>52.7</v>
          </cell>
          <cell r="S83">
            <v>53.3</v>
          </cell>
          <cell r="T83">
            <v>53.9</v>
          </cell>
          <cell r="U83">
            <v>54.6</v>
          </cell>
          <cell r="V83">
            <v>55.7</v>
          </cell>
          <cell r="W83" t="str">
            <v>n/a</v>
          </cell>
          <cell r="X83" t="str">
            <v>n/a</v>
          </cell>
          <cell r="Y83" t="str">
            <v>n/a</v>
          </cell>
          <cell r="Z83" t="str">
            <v>n/a</v>
          </cell>
          <cell r="AA83" t="str">
            <v>n/a</v>
          </cell>
          <cell r="AB83" t="str">
            <v>n/a</v>
          </cell>
          <cell r="AC83" t="str">
            <v>n/a</v>
          </cell>
          <cell r="AD83" t="str">
            <v>n/a</v>
          </cell>
        </row>
        <row r="84">
          <cell r="A84" t="str">
            <v>GDP, € mill</v>
          </cell>
          <cell r="C84" t="str">
            <v>n/a</v>
          </cell>
          <cell r="D84" t="str">
            <v>n/a</v>
          </cell>
          <cell r="E84">
            <v>25100</v>
          </cell>
          <cell r="F84">
            <v>26900</v>
          </cell>
          <cell r="G84">
            <v>27200</v>
          </cell>
          <cell r="H84">
            <v>29515</v>
          </cell>
          <cell r="I84">
            <v>32907</v>
          </cell>
          <cell r="J84">
            <v>35851</v>
          </cell>
          <cell r="K84">
            <v>37380</v>
          </cell>
          <cell r="L84">
            <v>40461</v>
          </cell>
          <cell r="M84">
            <v>41675</v>
          </cell>
          <cell r="N84">
            <v>46148.4</v>
          </cell>
          <cell r="O84">
            <v>50729.3</v>
          </cell>
          <cell r="P84">
            <v>58370</v>
          </cell>
          <cell r="Q84">
            <v>71717.600000000006</v>
          </cell>
          <cell r="R84">
            <v>78810.7</v>
          </cell>
          <cell r="S84">
            <v>90612</v>
          </cell>
          <cell r="T84">
            <v>104552.6</v>
          </cell>
          <cell r="U84">
            <v>116756</v>
          </cell>
          <cell r="V84">
            <v>129946.4</v>
          </cell>
          <cell r="W84">
            <v>138941.9</v>
          </cell>
          <cell r="X84">
            <v>147567.70000000001</v>
          </cell>
          <cell r="Y84">
            <v>161162.29999999999</v>
          </cell>
          <cell r="Z84">
            <v>175794.5</v>
          </cell>
          <cell r="AA84" t="str">
            <v>n/a</v>
          </cell>
          <cell r="AB84" t="str">
            <v>n/a</v>
          </cell>
          <cell r="AC84" t="str">
            <v>n/a</v>
          </cell>
          <cell r="AD84" t="str">
            <v>n/a</v>
          </cell>
        </row>
        <row r="85">
          <cell r="A85" t="str">
            <v>Annual GDP Growth %</v>
          </cell>
          <cell r="C85" t="str">
            <v>n/a</v>
          </cell>
          <cell r="D85" t="str">
            <v>n/a</v>
          </cell>
          <cell r="E85" t="str">
            <v>n/a</v>
          </cell>
          <cell r="F85" t="str">
            <v>n/a</v>
          </cell>
          <cell r="G85" t="str">
            <v>n/a</v>
          </cell>
          <cell r="H85">
            <v>4.2999999999999997E-2</v>
          </cell>
          <cell r="I85">
            <v>6.2E-2</v>
          </cell>
          <cell r="J85">
            <v>7.5999999999999998E-2</v>
          </cell>
          <cell r="K85">
            <v>2.7999999999999997E-2</v>
          </cell>
          <cell r="L85">
            <v>4.8000000000000001E-2</v>
          </cell>
          <cell r="M85">
            <v>3.7000000000000005E-2</v>
          </cell>
          <cell r="N85">
            <v>5.8000000000000003E-2</v>
          </cell>
          <cell r="O85">
            <v>9.8000000000000004E-2</v>
          </cell>
          <cell r="P85">
            <v>8.3000000000000004E-2</v>
          </cell>
          <cell r="Q85">
            <v>0.11700000000000001</v>
          </cell>
          <cell r="R85">
            <v>8.5000000000000006E-2</v>
          </cell>
          <cell r="S85">
            <v>0.107</v>
          </cell>
          <cell r="T85">
            <v>9.4E-2</v>
          </cell>
          <cell r="U85">
            <v>5.8000000000000003E-2</v>
          </cell>
          <cell r="V85">
            <v>0.06</v>
          </cell>
          <cell r="W85">
            <v>4.2999999999999997E-2</v>
          </cell>
          <cell r="X85">
            <v>4.2999999999999997E-2</v>
          </cell>
          <cell r="Y85">
            <v>5.5E-2</v>
          </cell>
          <cell r="Z85">
            <v>0.06</v>
          </cell>
          <cell r="AA85" t="str">
            <v>n/a</v>
          </cell>
          <cell r="AB85" t="str">
            <v>n/a</v>
          </cell>
          <cell r="AC85" t="str">
            <v>n/a</v>
          </cell>
          <cell r="AD85" t="str">
            <v>n/a</v>
          </cell>
        </row>
        <row r="86">
          <cell r="A86" t="str">
            <v>Gross fixed Capital Formation, € mill</v>
          </cell>
          <cell r="C86" t="str">
            <v>n/a</v>
          </cell>
          <cell r="D86" t="str">
            <v>n/a</v>
          </cell>
          <cell r="E86" t="str">
            <v>n/a</v>
          </cell>
          <cell r="F86" t="str">
            <v>n/a</v>
          </cell>
          <cell r="G86" t="str">
            <v>n/a</v>
          </cell>
          <cell r="H86" t="str">
            <v>n/a</v>
          </cell>
          <cell r="I86" t="str">
            <v>n/a</v>
          </cell>
          <cell r="J86" t="str">
            <v>n/a</v>
          </cell>
          <cell r="K86" t="str">
            <v>n/a</v>
          </cell>
          <cell r="L86" t="str">
            <v>n/a</v>
          </cell>
          <cell r="M86" t="str">
            <v>n/a</v>
          </cell>
          <cell r="N86" t="str">
            <v>n/a</v>
          </cell>
          <cell r="O86" t="str">
            <v>n/a</v>
          </cell>
          <cell r="P86" t="str">
            <v>n/a</v>
          </cell>
          <cell r="Q86" t="str">
            <v>n/a</v>
          </cell>
          <cell r="R86" t="str">
            <v>n/a</v>
          </cell>
          <cell r="S86" t="str">
            <v>n/a</v>
          </cell>
          <cell r="T86" t="str">
            <v>n/a</v>
          </cell>
          <cell r="U86" t="str">
            <v>n/a</v>
          </cell>
          <cell r="V86" t="str">
            <v>n/a</v>
          </cell>
          <cell r="W86" t="str">
            <v>n/a</v>
          </cell>
          <cell r="X86" t="str">
            <v>n/a</v>
          </cell>
          <cell r="Y86" t="str">
            <v>n/a</v>
          </cell>
          <cell r="Z86" t="str">
            <v>n/a</v>
          </cell>
          <cell r="AA86" t="str">
            <v>n/a</v>
          </cell>
          <cell r="AB86" t="str">
            <v>n/a</v>
          </cell>
          <cell r="AC86" t="str">
            <v>n/a</v>
          </cell>
          <cell r="AD86" t="str">
            <v>n/a</v>
          </cell>
        </row>
        <row r="87">
          <cell r="A87" t="str">
            <v>Inflation (HICP) %</v>
          </cell>
          <cell r="C87" t="str">
            <v>n/a</v>
          </cell>
          <cell r="D87" t="str">
            <v>n/a</v>
          </cell>
          <cell r="E87" t="str">
            <v>n/a</v>
          </cell>
          <cell r="F87" t="str">
            <v>n/a</v>
          </cell>
          <cell r="G87" t="str">
            <v>n/a</v>
          </cell>
          <cell r="H87" t="str">
            <v>n/a</v>
          </cell>
          <cell r="I87" t="str">
            <v>n/a</v>
          </cell>
          <cell r="J87" t="str">
            <v>n/a</v>
          </cell>
          <cell r="K87" t="str">
            <v>n/a</v>
          </cell>
          <cell r="L87" t="str">
            <v>n/a</v>
          </cell>
          <cell r="M87" t="str">
            <v>n/a</v>
          </cell>
          <cell r="N87" t="str">
            <v>n/a</v>
          </cell>
          <cell r="O87" t="str">
            <v>n/a</v>
          </cell>
          <cell r="P87">
            <v>2.1999999999999999E-2</v>
          </cell>
          <cell r="Q87">
            <v>1.2999999999999999E-2</v>
          </cell>
          <cell r="R87">
            <v>2.1000000000000001E-2</v>
          </cell>
          <cell r="S87">
            <v>2.5000000000000001E-2</v>
          </cell>
          <cell r="T87">
            <v>5.2999999999999999E-2</v>
          </cell>
          <cell r="U87">
            <v>0.04</v>
          </cell>
          <cell r="V87">
            <v>4.7E-2</v>
          </cell>
          <cell r="W87">
            <v>0.04</v>
          </cell>
          <cell r="X87">
            <v>2.3E-2</v>
          </cell>
          <cell r="Y87">
            <v>2.1999999999999999E-2</v>
          </cell>
          <cell r="Z87">
            <v>2.7E-2</v>
          </cell>
          <cell r="AA87" t="str">
            <v>n/a</v>
          </cell>
          <cell r="AB87" t="str">
            <v>n/a</v>
          </cell>
          <cell r="AC87" t="str">
            <v>n/a</v>
          </cell>
          <cell r="AD87" t="str">
            <v>n/a</v>
          </cell>
        </row>
        <row r="88">
          <cell r="A88" t="str">
            <v>Unemployment rate %</v>
          </cell>
          <cell r="C88" t="str">
            <v>n/a</v>
          </cell>
          <cell r="D88" t="str">
            <v>n/a</v>
          </cell>
          <cell r="E88">
            <v>0.18</v>
          </cell>
          <cell r="F88">
            <v>0.18100000000000002</v>
          </cell>
          <cell r="G88">
            <v>0.18100000000000002</v>
          </cell>
          <cell r="H88">
            <v>0.17499999999999999</v>
          </cell>
          <cell r="I88">
            <v>0.161</v>
          </cell>
          <cell r="J88">
            <v>0.14099999999999999</v>
          </cell>
          <cell r="K88">
            <v>0.158</v>
          </cell>
          <cell r="L88">
            <v>0.154</v>
          </cell>
          <cell r="M88">
            <v>0.156</v>
          </cell>
          <cell r="N88">
            <v>0.14299999999999999</v>
          </cell>
          <cell r="O88">
            <v>0.123</v>
          </cell>
          <cell r="P88">
            <v>0.11700000000000001</v>
          </cell>
          <cell r="Q88">
            <v>9.9000000000000005E-2</v>
          </cell>
          <cell r="R88">
            <v>7.4999999999999997E-2</v>
          </cell>
          <cell r="S88">
            <v>5.7000000000000002E-2</v>
          </cell>
          <cell r="T88">
            <v>4.2000000000000003E-2</v>
          </cell>
          <cell r="U88">
            <v>0.04</v>
          </cell>
          <cell r="V88">
            <v>4.4999999999999998E-2</v>
          </cell>
          <cell r="W88">
            <v>4.7E-2</v>
          </cell>
          <cell r="X88">
            <v>4.4999999999999998E-2</v>
          </cell>
          <cell r="Y88">
            <v>4.2999999999999997E-2</v>
          </cell>
          <cell r="Z88">
            <v>4.4000000000000004E-2</v>
          </cell>
          <cell r="AA88" t="str">
            <v>n/a</v>
          </cell>
          <cell r="AB88" t="str">
            <v>n/a</v>
          </cell>
          <cell r="AC88" t="str">
            <v>n/a</v>
          </cell>
          <cell r="AD88" t="str">
            <v>n/a</v>
          </cell>
        </row>
      </sheetData>
      <sheetData sheetId="11" refreshError="1">
        <row r="1">
          <cell r="A1" t="str">
            <v>Italy</v>
          </cell>
        </row>
        <row r="3">
          <cell r="A3" t="str">
            <v>HOUSING SUPPLY</v>
          </cell>
          <cell r="C3">
            <v>1983</v>
          </cell>
          <cell r="D3">
            <v>1984</v>
          </cell>
          <cell r="E3">
            <v>1985</v>
          </cell>
          <cell r="F3">
            <v>1986</v>
          </cell>
          <cell r="G3">
            <v>1987</v>
          </cell>
          <cell r="H3">
            <v>1988</v>
          </cell>
          <cell r="I3">
            <v>1989</v>
          </cell>
          <cell r="J3">
            <v>1990</v>
          </cell>
          <cell r="K3">
            <v>1991</v>
          </cell>
          <cell r="L3">
            <v>1992</v>
          </cell>
          <cell r="M3">
            <v>1993</v>
          </cell>
          <cell r="N3">
            <v>1994</v>
          </cell>
          <cell r="O3">
            <v>1995</v>
          </cell>
          <cell r="P3">
            <v>1996</v>
          </cell>
          <cell r="Q3">
            <v>1997</v>
          </cell>
          <cell r="R3">
            <v>1998</v>
          </cell>
          <cell r="S3">
            <v>1999</v>
          </cell>
          <cell r="T3">
            <v>2000</v>
          </cell>
          <cell r="U3">
            <v>2001</v>
          </cell>
          <cell r="V3">
            <v>2002</v>
          </cell>
          <cell r="W3">
            <v>2003</v>
          </cell>
          <cell r="X3">
            <v>2004</v>
          </cell>
          <cell r="Y3">
            <v>2005</v>
          </cell>
          <cell r="Z3">
            <v>2006</v>
          </cell>
          <cell r="AA3">
            <v>2007</v>
          </cell>
          <cell r="AB3">
            <v>2008</v>
          </cell>
          <cell r="AC3">
            <v>2009</v>
          </cell>
          <cell r="AD3">
            <v>2010</v>
          </cell>
        </row>
        <row r="4">
          <cell r="A4" t="str">
            <v>Housing Stock</v>
          </cell>
        </row>
        <row r="5">
          <cell r="A5" t="str">
            <v xml:space="preserve">Total Number of Dwellings (national) </v>
          </cell>
          <cell r="B5" t="str">
            <v>000s</v>
          </cell>
          <cell r="C5">
            <v>21852000</v>
          </cell>
          <cell r="D5">
            <v>22179000</v>
          </cell>
          <cell r="E5">
            <v>22510000</v>
          </cell>
          <cell r="F5">
            <v>22847000</v>
          </cell>
          <cell r="G5">
            <v>23188000</v>
          </cell>
          <cell r="H5">
            <v>23535000</v>
          </cell>
          <cell r="I5">
            <v>23887000</v>
          </cell>
          <cell r="J5">
            <v>24139000</v>
          </cell>
          <cell r="K5">
            <v>24802000</v>
          </cell>
          <cell r="L5">
            <v>25177000</v>
          </cell>
          <cell r="M5">
            <v>25557000</v>
          </cell>
          <cell r="N5">
            <v>25943000</v>
          </cell>
          <cell r="O5">
            <v>26300000</v>
          </cell>
          <cell r="P5">
            <v>26356000</v>
          </cell>
          <cell r="Q5">
            <v>26406000</v>
          </cell>
          <cell r="R5">
            <v>26451000</v>
          </cell>
          <cell r="S5">
            <v>26498000</v>
          </cell>
          <cell r="T5">
            <v>26548000</v>
          </cell>
          <cell r="U5">
            <v>26526000</v>
          </cell>
          <cell r="V5">
            <v>26649000</v>
          </cell>
          <cell r="W5">
            <v>26700000</v>
          </cell>
          <cell r="X5" t="str">
            <v>n/a</v>
          </cell>
          <cell r="Y5" t="str">
            <v>n/a</v>
          </cell>
          <cell r="Z5" t="str">
            <v>n/a</v>
          </cell>
          <cell r="AA5" t="str">
            <v>n/a</v>
          </cell>
          <cell r="AB5" t="str">
            <v>n/a</v>
          </cell>
          <cell r="AC5" t="str">
            <v>n/a</v>
          </cell>
          <cell r="AD5" t="str">
            <v>n/a</v>
          </cell>
        </row>
        <row r="6">
          <cell r="A6" t="str">
            <v xml:space="preserve">Proportion of which: </v>
          </cell>
        </row>
        <row r="7">
          <cell r="A7" t="str">
            <v>% Owner occupied</v>
          </cell>
          <cell r="B7" t="str">
            <v>%</v>
          </cell>
          <cell r="C7">
            <v>0.65</v>
          </cell>
          <cell r="D7" t="str">
            <v>n/a</v>
          </cell>
          <cell r="E7" t="str">
            <v>n/a</v>
          </cell>
          <cell r="F7" t="str">
            <v>n/a</v>
          </cell>
          <cell r="G7" t="str">
            <v>n/a</v>
          </cell>
          <cell r="H7" t="str">
            <v>n/a</v>
          </cell>
          <cell r="I7" t="str">
            <v>n/a</v>
          </cell>
          <cell r="J7" t="str">
            <v>n/a</v>
          </cell>
          <cell r="K7">
            <v>0.64</v>
          </cell>
          <cell r="L7" t="str">
            <v>n/a</v>
          </cell>
          <cell r="M7">
            <v>0.74</v>
          </cell>
          <cell r="N7" t="str">
            <v>n/a</v>
          </cell>
          <cell r="O7">
            <v>0.65</v>
          </cell>
          <cell r="P7" t="str">
            <v>n/a</v>
          </cell>
          <cell r="Q7" t="str">
            <v>n/a</v>
          </cell>
          <cell r="R7">
            <v>0.66</v>
          </cell>
          <cell r="S7" t="str">
            <v>n/a</v>
          </cell>
          <cell r="T7">
            <v>0.68</v>
          </cell>
          <cell r="U7">
            <v>0.8</v>
          </cell>
          <cell r="V7">
            <v>0.8</v>
          </cell>
          <cell r="W7" t="str">
            <v>n/a</v>
          </cell>
          <cell r="X7" t="str">
            <v>n/a</v>
          </cell>
          <cell r="Y7" t="str">
            <v>n/a</v>
          </cell>
          <cell r="Z7" t="str">
            <v>n/a</v>
          </cell>
          <cell r="AA7" t="str">
            <v>n/a</v>
          </cell>
          <cell r="AB7" t="str">
            <v>n/a</v>
          </cell>
          <cell r="AC7" t="str">
            <v>n/a</v>
          </cell>
          <cell r="AD7" t="str">
            <v>n/a</v>
          </cell>
        </row>
        <row r="8">
          <cell r="A8" t="str">
            <v>% Rented from private landlords</v>
          </cell>
          <cell r="B8" t="str">
            <v>%</v>
          </cell>
          <cell r="C8" t="str">
            <v>n/a</v>
          </cell>
          <cell r="D8" t="str">
            <v>n/a</v>
          </cell>
          <cell r="E8" t="str">
            <v>n/a</v>
          </cell>
          <cell r="F8" t="str">
            <v>n/a</v>
          </cell>
          <cell r="G8" t="str">
            <v>n/a</v>
          </cell>
          <cell r="H8" t="str">
            <v>n/a</v>
          </cell>
          <cell r="I8" t="str">
            <v>n/a</v>
          </cell>
          <cell r="J8" t="str">
            <v>n/a</v>
          </cell>
          <cell r="K8" t="str">
            <v>n/a</v>
          </cell>
          <cell r="L8" t="str">
            <v>n/a</v>
          </cell>
          <cell r="M8" t="str">
            <v>n/a</v>
          </cell>
          <cell r="N8" t="str">
            <v>n/a</v>
          </cell>
          <cell r="O8" t="str">
            <v>n/a</v>
          </cell>
          <cell r="P8" t="str">
            <v>n/a</v>
          </cell>
          <cell r="Q8" t="str">
            <v>n/a</v>
          </cell>
          <cell r="R8" t="str">
            <v>n/a</v>
          </cell>
          <cell r="S8" t="str">
            <v>n/a</v>
          </cell>
          <cell r="T8" t="str">
            <v>n/a</v>
          </cell>
          <cell r="U8">
            <v>0.16</v>
          </cell>
          <cell r="V8">
            <v>0.15</v>
          </cell>
          <cell r="W8" t="str">
            <v>n/a</v>
          </cell>
          <cell r="X8" t="str">
            <v>n/a</v>
          </cell>
          <cell r="Y8" t="str">
            <v>n/a</v>
          </cell>
          <cell r="Z8" t="str">
            <v>n/a</v>
          </cell>
          <cell r="AA8" t="str">
            <v>n/a</v>
          </cell>
          <cell r="AB8" t="str">
            <v>n/a</v>
          </cell>
          <cell r="AC8" t="str">
            <v>n/a</v>
          </cell>
          <cell r="AD8" t="str">
            <v>n/a</v>
          </cell>
        </row>
        <row r="9">
          <cell r="A9" t="str">
            <v>% Rented from government or social landlords</v>
          </cell>
          <cell r="B9" t="str">
            <v>%</v>
          </cell>
          <cell r="C9" t="str">
            <v>n/a</v>
          </cell>
          <cell r="D9" t="str">
            <v>n/a</v>
          </cell>
          <cell r="E9" t="str">
            <v>n/a</v>
          </cell>
          <cell r="F9" t="str">
            <v>n/a</v>
          </cell>
          <cell r="G9" t="str">
            <v>n/a</v>
          </cell>
          <cell r="H9" t="str">
            <v>n/a</v>
          </cell>
          <cell r="I9" t="str">
            <v>n/a</v>
          </cell>
          <cell r="J9" t="str">
            <v>n/a</v>
          </cell>
          <cell r="K9" t="str">
            <v>n/a</v>
          </cell>
          <cell r="L9" t="str">
            <v>n/a</v>
          </cell>
          <cell r="M9" t="str">
            <v>n/a</v>
          </cell>
          <cell r="N9" t="str">
            <v>n/a</v>
          </cell>
          <cell r="O9" t="str">
            <v>n/a</v>
          </cell>
          <cell r="P9" t="str">
            <v>n/a</v>
          </cell>
          <cell r="Q9" t="str">
            <v>n/a</v>
          </cell>
          <cell r="R9" t="str">
            <v>n/a</v>
          </cell>
          <cell r="S9" t="str">
            <v>n/a</v>
          </cell>
          <cell r="T9" t="str">
            <v>n/a</v>
          </cell>
          <cell r="U9">
            <v>0.04</v>
          </cell>
          <cell r="V9">
            <v>0.05</v>
          </cell>
          <cell r="W9" t="str">
            <v>n/a</v>
          </cell>
          <cell r="X9" t="str">
            <v>n/a</v>
          </cell>
          <cell r="Y9" t="str">
            <v>n/a</v>
          </cell>
          <cell r="Z9" t="str">
            <v>n/a</v>
          </cell>
          <cell r="AA9" t="str">
            <v>n/a</v>
          </cell>
          <cell r="AB9" t="str">
            <v>n/a</v>
          </cell>
          <cell r="AC9" t="str">
            <v>n/a</v>
          </cell>
          <cell r="AD9" t="str">
            <v>n/a</v>
          </cell>
        </row>
        <row r="10">
          <cell r="A10" t="str">
            <v>% Other</v>
          </cell>
          <cell r="B10" t="str">
            <v>%</v>
          </cell>
          <cell r="C10" t="str">
            <v>n/a</v>
          </cell>
          <cell r="D10" t="str">
            <v>n/a</v>
          </cell>
          <cell r="E10" t="str">
            <v>n/a</v>
          </cell>
          <cell r="F10" t="str">
            <v>n/a</v>
          </cell>
          <cell r="G10" t="str">
            <v>n/a</v>
          </cell>
          <cell r="H10" t="str">
            <v>n/a</v>
          </cell>
          <cell r="I10" t="str">
            <v>n/a</v>
          </cell>
          <cell r="J10" t="str">
            <v>n/a</v>
          </cell>
          <cell r="K10" t="str">
            <v>n/a</v>
          </cell>
          <cell r="L10" t="str">
            <v>n/a</v>
          </cell>
          <cell r="M10" t="str">
            <v>n/a</v>
          </cell>
          <cell r="N10" t="str">
            <v>n/a</v>
          </cell>
          <cell r="O10" t="str">
            <v>n/a</v>
          </cell>
          <cell r="P10" t="str">
            <v>n/a</v>
          </cell>
          <cell r="Q10" t="str">
            <v>n/a</v>
          </cell>
          <cell r="R10" t="str">
            <v>n/a</v>
          </cell>
          <cell r="S10" t="str">
            <v>n/a</v>
          </cell>
          <cell r="T10" t="str">
            <v>n/a</v>
          </cell>
          <cell r="U10" t="str">
            <v>n/a</v>
          </cell>
          <cell r="V10" t="str">
            <v>n/a</v>
          </cell>
          <cell r="W10" t="str">
            <v>n/a</v>
          </cell>
          <cell r="X10" t="str">
            <v>n/a</v>
          </cell>
          <cell r="Y10" t="str">
            <v>n/a</v>
          </cell>
          <cell r="Z10" t="str">
            <v>n/a</v>
          </cell>
          <cell r="AA10" t="str">
            <v>n/a</v>
          </cell>
          <cell r="AB10" t="str">
            <v>n/a</v>
          </cell>
          <cell r="AC10" t="str">
            <v>n/a</v>
          </cell>
          <cell r="AD10" t="str">
            <v>n/a</v>
          </cell>
        </row>
        <row r="12">
          <cell r="A12" t="str">
            <v>Housebuilding</v>
          </cell>
        </row>
        <row r="13">
          <cell r="A13" t="str">
            <v xml:space="preserve">Housing Starts </v>
          </cell>
          <cell r="B13" t="str">
            <v>000s</v>
          </cell>
          <cell r="C13">
            <v>230557</v>
          </cell>
          <cell r="D13">
            <v>224417</v>
          </cell>
          <cell r="E13">
            <v>200758</v>
          </cell>
          <cell r="F13">
            <v>173361</v>
          </cell>
          <cell r="G13">
            <v>191375</v>
          </cell>
          <cell r="H13">
            <v>207832</v>
          </cell>
          <cell r="I13">
            <v>196132</v>
          </cell>
          <cell r="J13" t="str">
            <v>n/a</v>
          </cell>
          <cell r="K13">
            <v>204801</v>
          </cell>
          <cell r="L13">
            <v>211526</v>
          </cell>
          <cell r="M13">
            <v>188595</v>
          </cell>
          <cell r="N13">
            <v>194420</v>
          </cell>
          <cell r="O13">
            <v>186788</v>
          </cell>
          <cell r="P13">
            <v>172072</v>
          </cell>
          <cell r="Q13">
            <v>155626</v>
          </cell>
          <cell r="R13">
            <v>150421</v>
          </cell>
          <cell r="S13">
            <v>162034</v>
          </cell>
          <cell r="T13">
            <v>177615</v>
          </cell>
          <cell r="U13">
            <v>169573</v>
          </cell>
          <cell r="V13">
            <v>171268.73</v>
          </cell>
          <cell r="W13">
            <v>174351.56714</v>
          </cell>
          <cell r="X13" t="str">
            <v>n/a</v>
          </cell>
          <cell r="Y13">
            <v>296201</v>
          </cell>
          <cell r="Z13">
            <v>317391</v>
          </cell>
          <cell r="AA13" t="str">
            <v>n/a</v>
          </cell>
          <cell r="AB13" t="str">
            <v>n/a</v>
          </cell>
          <cell r="AC13" t="str">
            <v>n/a</v>
          </cell>
          <cell r="AD13" t="str">
            <v>n/a</v>
          </cell>
        </row>
        <row r="14">
          <cell r="A14" t="str">
            <v>Annual % change in housing starts</v>
          </cell>
          <cell r="C14" t="e">
            <v>#VALUE!</v>
          </cell>
          <cell r="D14">
            <v>-2.6631158455392767E-2</v>
          </cell>
          <cell r="E14">
            <v>-0.10542427712695557</v>
          </cell>
          <cell r="F14">
            <v>-0.13646778708694052</v>
          </cell>
          <cell r="G14">
            <v>0.10391033738845534</v>
          </cell>
          <cell r="H14">
            <v>8.5993468321358568E-2</v>
          </cell>
          <cell r="I14">
            <v>-5.6295469417606547E-2</v>
          </cell>
          <cell r="J14" t="str">
            <v>n/a</v>
          </cell>
          <cell r="K14" t="str">
            <v>n/a</v>
          </cell>
          <cell r="L14">
            <v>3.2836753726788404E-2</v>
          </cell>
          <cell r="M14">
            <v>-0.1084074770950143</v>
          </cell>
          <cell r="N14">
            <v>3.0886290728810328E-2</v>
          </cell>
          <cell r="O14">
            <v>-3.9255220656311041E-2</v>
          </cell>
          <cell r="P14">
            <v>-7.8784504357881646E-2</v>
          </cell>
          <cell r="Q14">
            <v>-9.5576270398437857E-2</v>
          </cell>
          <cell r="R14">
            <v>-3.3445568221248334E-2</v>
          </cell>
          <cell r="S14">
            <v>7.7203316026352775E-2</v>
          </cell>
          <cell r="T14">
            <v>9.6158830862658418E-2</v>
          </cell>
          <cell r="U14">
            <v>-4.5277707400838918E-2</v>
          </cell>
          <cell r="V14">
            <v>1.0000000000000009E-2</v>
          </cell>
          <cell r="W14">
            <v>1.8000000000000016E-2</v>
          </cell>
          <cell r="X14" t="str">
            <v>n/a</v>
          </cell>
          <cell r="Y14" t="str">
            <v>n/a</v>
          </cell>
          <cell r="Z14">
            <v>7.1539258814116158E-2</v>
          </cell>
          <cell r="AA14" t="str">
            <v>n/a</v>
          </cell>
          <cell r="AB14" t="str">
            <v>n/a</v>
          </cell>
          <cell r="AC14" t="str">
            <v>n/a</v>
          </cell>
          <cell r="AD14" t="str">
            <v>n/a</v>
          </cell>
        </row>
        <row r="15">
          <cell r="A15" t="str">
            <v>Housing Completions</v>
          </cell>
          <cell r="B15" t="str">
            <v>000s</v>
          </cell>
          <cell r="C15">
            <v>415097</v>
          </cell>
          <cell r="D15">
            <v>435430</v>
          </cell>
          <cell r="E15">
            <v>335444</v>
          </cell>
          <cell r="F15">
            <v>298514</v>
          </cell>
          <cell r="G15">
            <v>263516</v>
          </cell>
          <cell r="H15">
            <v>229742</v>
          </cell>
          <cell r="I15">
            <v>241631</v>
          </cell>
          <cell r="J15">
            <v>256815</v>
          </cell>
          <cell r="K15">
            <v>251394</v>
          </cell>
          <cell r="L15">
            <v>277627</v>
          </cell>
          <cell r="M15">
            <v>282087</v>
          </cell>
          <cell r="N15">
            <v>259252</v>
          </cell>
          <cell r="O15" t="str">
            <v>n/a</v>
          </cell>
          <cell r="P15" t="str">
            <v>n/a</v>
          </cell>
          <cell r="Q15" t="str">
            <v>n/a</v>
          </cell>
          <cell r="R15" t="str">
            <v>n/a</v>
          </cell>
          <cell r="S15" t="str">
            <v>n/a</v>
          </cell>
          <cell r="T15" t="str">
            <v>n/a</v>
          </cell>
          <cell r="U15" t="str">
            <v>n/a</v>
          </cell>
          <cell r="V15" t="str">
            <v>n/a</v>
          </cell>
          <cell r="W15" t="str">
            <v>n/a</v>
          </cell>
          <cell r="X15" t="str">
            <v>n/a</v>
          </cell>
          <cell r="Y15" t="str">
            <v>n/a</v>
          </cell>
          <cell r="Z15" t="str">
            <v>n/a</v>
          </cell>
          <cell r="AA15" t="str">
            <v>n/a</v>
          </cell>
          <cell r="AB15" t="str">
            <v>n/a</v>
          </cell>
          <cell r="AC15" t="str">
            <v>n/a</v>
          </cell>
          <cell r="AD15" t="str">
            <v>n/a</v>
          </cell>
        </row>
        <row r="16">
          <cell r="A16" t="str">
            <v>Annual % change in housing completions</v>
          </cell>
          <cell r="C16" t="e">
            <v>#VALUE!</v>
          </cell>
          <cell r="D16">
            <v>4.898373151335722E-2</v>
          </cell>
          <cell r="E16">
            <v>-0.2296258870541763</v>
          </cell>
          <cell r="F16">
            <v>-0.11009289180906501</v>
          </cell>
          <cell r="G16">
            <v>-0.11724073242795985</v>
          </cell>
          <cell r="H16">
            <v>-0.12816679063130887</v>
          </cell>
          <cell r="I16">
            <v>5.1749353622759342E-2</v>
          </cell>
          <cell r="J16">
            <v>6.2839619088610243E-2</v>
          </cell>
          <cell r="K16">
            <v>-2.1108580106302233E-2</v>
          </cell>
          <cell r="L16">
            <v>0.1043501435992904</v>
          </cell>
          <cell r="M16">
            <v>1.6064719929977933E-2</v>
          </cell>
          <cell r="N16">
            <v>-8.0950203306072277E-2</v>
          </cell>
          <cell r="O16" t="str">
            <v>n/a</v>
          </cell>
          <cell r="P16" t="str">
            <v>n/a</v>
          </cell>
          <cell r="Q16" t="str">
            <v>n/a</v>
          </cell>
          <cell r="R16" t="str">
            <v>n/a</v>
          </cell>
          <cell r="S16" t="str">
            <v>n/a</v>
          </cell>
          <cell r="T16" t="str">
            <v>n/a</v>
          </cell>
          <cell r="U16" t="str">
            <v>n/a</v>
          </cell>
          <cell r="V16" t="str">
            <v>n/a</v>
          </cell>
          <cell r="W16" t="str">
            <v>n/a</v>
          </cell>
          <cell r="X16" t="str">
            <v>n/a</v>
          </cell>
          <cell r="Y16" t="str">
            <v>n/a</v>
          </cell>
          <cell r="Z16" t="str">
            <v>n/a</v>
          </cell>
          <cell r="AA16" t="str">
            <v>n/a</v>
          </cell>
          <cell r="AB16" t="str">
            <v>n/a</v>
          </cell>
          <cell r="AC16" t="str">
            <v>n/a</v>
          </cell>
          <cell r="AD16" t="str">
            <v>n/a</v>
          </cell>
        </row>
        <row r="17">
          <cell r="A17" t="str">
            <v>Number of Building Permits issued</v>
          </cell>
          <cell r="B17" t="str">
            <v>000s</v>
          </cell>
          <cell r="C17">
            <v>51030</v>
          </cell>
          <cell r="D17">
            <v>49308</v>
          </cell>
          <cell r="E17">
            <v>44005</v>
          </cell>
          <cell r="F17">
            <v>39752</v>
          </cell>
          <cell r="G17">
            <v>43525</v>
          </cell>
          <cell r="H17">
            <v>47340</v>
          </cell>
          <cell r="I17">
            <v>46852</v>
          </cell>
          <cell r="J17">
            <v>46211</v>
          </cell>
          <cell r="K17">
            <v>46733</v>
          </cell>
          <cell r="L17">
            <v>48734</v>
          </cell>
          <cell r="M17">
            <v>43458</v>
          </cell>
          <cell r="N17">
            <v>44171</v>
          </cell>
          <cell r="O17">
            <v>41828</v>
          </cell>
          <cell r="P17">
            <v>38855</v>
          </cell>
          <cell r="Q17">
            <v>34910</v>
          </cell>
          <cell r="R17">
            <v>31530</v>
          </cell>
          <cell r="S17">
            <v>31980</v>
          </cell>
          <cell r="T17">
            <v>35548</v>
          </cell>
          <cell r="U17" t="str">
            <v>n/a</v>
          </cell>
          <cell r="V17" t="str">
            <v>n/a</v>
          </cell>
          <cell r="W17" t="str">
            <v>n/a</v>
          </cell>
          <cell r="X17" t="str">
            <v>n/a</v>
          </cell>
          <cell r="Y17" t="str">
            <v>n/a</v>
          </cell>
          <cell r="Z17" t="str">
            <v>n/a</v>
          </cell>
          <cell r="AA17" t="str">
            <v>n/a</v>
          </cell>
          <cell r="AB17" t="str">
            <v>n/a</v>
          </cell>
          <cell r="AC17" t="str">
            <v>n/a</v>
          </cell>
          <cell r="AD17" t="str">
            <v>n/a</v>
          </cell>
        </row>
        <row r="18">
          <cell r="A18" t="str">
            <v>Annual % change in building permits issued</v>
          </cell>
          <cell r="C18" t="e">
            <v>#VALUE!</v>
          </cell>
          <cell r="D18">
            <v>-3.3744855967078213E-2</v>
          </cell>
          <cell r="E18">
            <v>-0.10754847083637542</v>
          </cell>
          <cell r="F18">
            <v>-9.6648108169526181E-2</v>
          </cell>
          <cell r="G18">
            <v>9.4913463473536019E-2</v>
          </cell>
          <cell r="H18">
            <v>8.7650775416427296E-2</v>
          </cell>
          <cell r="I18">
            <v>-1.030840726658222E-2</v>
          </cell>
          <cell r="J18">
            <v>-1.3681379663621596E-2</v>
          </cell>
          <cell r="K18">
            <v>1.1296011772088832E-2</v>
          </cell>
          <cell r="L18">
            <v>4.2817709113474489E-2</v>
          </cell>
          <cell r="M18">
            <v>-0.1082611728977716</v>
          </cell>
          <cell r="N18">
            <v>1.6406645496801486E-2</v>
          </cell>
          <cell r="O18">
            <v>-5.3043852301283612E-2</v>
          </cell>
          <cell r="P18">
            <v>-7.1076790666539158E-2</v>
          </cell>
          <cell r="Q18">
            <v>-0.10153133444859086</v>
          </cell>
          <cell r="R18">
            <v>-9.6820395302205653E-2</v>
          </cell>
          <cell r="S18">
            <v>1.4272121788772685E-2</v>
          </cell>
          <cell r="T18">
            <v>0.11156973108192614</v>
          </cell>
          <cell r="U18" t="str">
            <v>n/a</v>
          </cell>
          <cell r="V18" t="str">
            <v>n/a</v>
          </cell>
          <cell r="W18" t="str">
            <v>n/a</v>
          </cell>
          <cell r="X18" t="str">
            <v>n/a</v>
          </cell>
          <cell r="Y18" t="str">
            <v>n/a</v>
          </cell>
          <cell r="Z18" t="str">
            <v>n/a</v>
          </cell>
          <cell r="AA18" t="str">
            <v>n/a</v>
          </cell>
          <cell r="AB18" t="str">
            <v>n/a</v>
          </cell>
          <cell r="AC18" t="str">
            <v>n/a</v>
          </cell>
          <cell r="AD18" t="str">
            <v>n/a</v>
          </cell>
        </row>
        <row r="20">
          <cell r="A20" t="str">
            <v>MARKET ACTIVITY AND PRICES</v>
          </cell>
        </row>
        <row r="21">
          <cell r="A21" t="str">
            <v>Total Number of Transactions</v>
          </cell>
          <cell r="B21" t="str">
            <v>000s</v>
          </cell>
          <cell r="C21" t="str">
            <v>n/a</v>
          </cell>
          <cell r="D21">
            <v>369741</v>
          </cell>
          <cell r="E21">
            <v>428864</v>
          </cell>
          <cell r="F21">
            <v>462656</v>
          </cell>
          <cell r="G21">
            <v>462648</v>
          </cell>
          <cell r="H21">
            <v>492816</v>
          </cell>
          <cell r="I21">
            <v>474570</v>
          </cell>
          <cell r="J21">
            <v>517085</v>
          </cell>
          <cell r="K21">
            <v>555888</v>
          </cell>
          <cell r="L21">
            <v>465373</v>
          </cell>
          <cell r="M21">
            <v>501891</v>
          </cell>
          <cell r="N21">
            <v>495178</v>
          </cell>
          <cell r="O21">
            <v>502468</v>
          </cell>
          <cell r="P21">
            <v>483782</v>
          </cell>
          <cell r="Q21">
            <v>523646</v>
          </cell>
          <cell r="R21">
            <v>576340</v>
          </cell>
          <cell r="S21">
            <v>639617</v>
          </cell>
          <cell r="T21">
            <v>688284</v>
          </cell>
          <cell r="U21">
            <v>661379</v>
          </cell>
          <cell r="V21">
            <v>753578</v>
          </cell>
          <cell r="W21">
            <v>807157</v>
          </cell>
          <cell r="X21">
            <v>804126</v>
          </cell>
          <cell r="Y21">
            <v>833350</v>
          </cell>
          <cell r="Z21">
            <v>845051</v>
          </cell>
          <cell r="AA21" t="str">
            <v>n/a</v>
          </cell>
          <cell r="AB21" t="str">
            <v>n/a</v>
          </cell>
          <cell r="AC21" t="str">
            <v>n/a</v>
          </cell>
          <cell r="AD21" t="str">
            <v>n/a</v>
          </cell>
        </row>
        <row r="22">
          <cell r="A22" t="str">
            <v>Annual % change in transactions</v>
          </cell>
          <cell r="C22" t="str">
            <v>n/a</v>
          </cell>
          <cell r="D22" t="str">
            <v>n/a</v>
          </cell>
          <cell r="E22">
            <v>0.15990382456909025</v>
          </cell>
          <cell r="F22">
            <v>7.8794209819429861E-2</v>
          </cell>
          <cell r="G22">
            <v>-1.7291464932900347E-5</v>
          </cell>
          <cell r="H22">
            <v>6.5207241790735004E-2</v>
          </cell>
          <cell r="I22">
            <v>-3.7023960261030497E-2</v>
          </cell>
          <cell r="J22">
            <v>8.9586362391217422E-2</v>
          </cell>
          <cell r="K22">
            <v>7.5041820977208795E-2</v>
          </cell>
          <cell r="L22">
            <v>-0.16282956278962668</v>
          </cell>
          <cell r="M22">
            <v>7.8470388269194835E-2</v>
          </cell>
          <cell r="N22">
            <v>-1.337541418355781E-2</v>
          </cell>
          <cell r="O22">
            <v>1.4721978763192256E-2</v>
          </cell>
          <cell r="P22">
            <v>-3.7188437870670388E-2</v>
          </cell>
          <cell r="Q22">
            <v>8.2400750751371543E-2</v>
          </cell>
          <cell r="R22">
            <v>0.10062905092371555</v>
          </cell>
          <cell r="S22">
            <v>0.10979109553388633</v>
          </cell>
          <cell r="T22">
            <v>7.6087721245682971E-2</v>
          </cell>
          <cell r="U22">
            <v>-3.9089968675721121E-2</v>
          </cell>
          <cell r="V22">
            <v>0.13940418428767765</v>
          </cell>
          <cell r="W22">
            <v>7.1099474772352789E-2</v>
          </cell>
          <cell r="X22">
            <v>-3.7551554406392018E-3</v>
          </cell>
          <cell r="Y22">
            <v>3.6342563230140623E-2</v>
          </cell>
          <cell r="Z22">
            <v>1.4040919181616429E-2</v>
          </cell>
          <cell r="AA22" t="str">
            <v>n/a</v>
          </cell>
          <cell r="AB22" t="str">
            <v>n/a</v>
          </cell>
          <cell r="AC22" t="str">
            <v>n/a</v>
          </cell>
          <cell r="AD22" t="str">
            <v>n/a</v>
          </cell>
        </row>
        <row r="23">
          <cell r="A23" t="str">
            <v xml:space="preserve">Residential house prices (all dwellings, national) </v>
          </cell>
          <cell r="B23" t="str">
            <v>1990=100</v>
          </cell>
          <cell r="C23" t="str">
            <v>n/a</v>
          </cell>
          <cell r="D23" t="str">
            <v>n/a</v>
          </cell>
          <cell r="E23" t="str">
            <v>n/a</v>
          </cell>
          <cell r="F23" t="str">
            <v>n/a</v>
          </cell>
          <cell r="G23" t="str">
            <v>n/a</v>
          </cell>
          <cell r="H23">
            <v>47.755151185440084</v>
          </cell>
          <cell r="I23">
            <v>63.036799564780907</v>
          </cell>
          <cell r="J23">
            <v>78.795999455976144</v>
          </cell>
          <cell r="K23">
            <v>88.251519390693261</v>
          </cell>
          <cell r="L23">
            <v>93.987868151088335</v>
          </cell>
          <cell r="M23">
            <v>92.954001601426384</v>
          </cell>
          <cell r="N23">
            <v>90.537197559789291</v>
          </cell>
          <cell r="O23">
            <v>91.804718325626339</v>
          </cell>
          <cell r="P23">
            <v>87.948920155950034</v>
          </cell>
          <cell r="Q23">
            <v>84.606861190023935</v>
          </cell>
          <cell r="R23">
            <v>86.298998413824407</v>
          </cell>
          <cell r="S23">
            <v>92.081031307550631</v>
          </cell>
          <cell r="T23">
            <v>100</v>
          </cell>
          <cell r="U23">
            <v>107.89999999999999</v>
          </cell>
          <cell r="V23">
            <v>118.69000000000001</v>
          </cell>
          <cell r="W23">
            <v>131.38982999999999</v>
          </cell>
          <cell r="X23" t="str">
            <v>n/a</v>
          </cell>
          <cell r="Y23" t="str">
            <v>n/a</v>
          </cell>
          <cell r="Z23" t="str">
            <v>n/a</v>
          </cell>
          <cell r="AA23" t="str">
            <v>n/a</v>
          </cell>
          <cell r="AB23" t="str">
            <v>n/a</v>
          </cell>
          <cell r="AC23" t="str">
            <v>n/a</v>
          </cell>
          <cell r="AD23" t="str">
            <v>n/a</v>
          </cell>
        </row>
        <row r="24">
          <cell r="A24" t="str">
            <v>Annual % change in house prices</v>
          </cell>
          <cell r="C24" t="str">
            <v>n/a</v>
          </cell>
          <cell r="D24" t="str">
            <v>n/a</v>
          </cell>
          <cell r="E24" t="str">
            <v>n/a</v>
          </cell>
          <cell r="F24" t="str">
            <v>n/a</v>
          </cell>
          <cell r="G24" t="str">
            <v>n/a</v>
          </cell>
          <cell r="H24" t="str">
            <v>n/a</v>
          </cell>
          <cell r="I24">
            <v>0.31999999999999984</v>
          </cell>
          <cell r="J24">
            <v>0.25000000000000022</v>
          </cell>
          <cell r="K24">
            <v>0.11999999999999966</v>
          </cell>
          <cell r="L24">
            <v>6.5000000000000169E-2</v>
          </cell>
          <cell r="M24">
            <v>-1.0999999999999788E-2</v>
          </cell>
          <cell r="N24">
            <v>-2.6000000000000023E-2</v>
          </cell>
          <cell r="O24">
            <v>1.4000000000000012E-2</v>
          </cell>
          <cell r="P24">
            <v>-4.2000000000000037E-2</v>
          </cell>
          <cell r="Q24">
            <v>-3.8000000000000034E-2</v>
          </cell>
          <cell r="R24">
            <v>2.0000000000000018E-2</v>
          </cell>
          <cell r="S24">
            <v>6.6999999999999948E-2</v>
          </cell>
          <cell r="T24">
            <v>8.6000000000000076E-2</v>
          </cell>
          <cell r="U24">
            <v>7.8999999999999959E-2</v>
          </cell>
          <cell r="V24">
            <v>0.10000000000000009</v>
          </cell>
          <cell r="W24">
            <v>0.10699999999999976</v>
          </cell>
          <cell r="X24" t="str">
            <v>n/a</v>
          </cell>
          <cell r="Y24" t="str">
            <v>n/a</v>
          </cell>
          <cell r="Z24" t="str">
            <v>n/a</v>
          </cell>
          <cell r="AA24" t="str">
            <v>n/a</v>
          </cell>
          <cell r="AB24" t="str">
            <v>n/a</v>
          </cell>
          <cell r="AC24" t="str">
            <v>n/a</v>
          </cell>
          <cell r="AD24" t="str">
            <v>n/a</v>
          </cell>
        </row>
        <row r="25">
          <cell r="A25" t="str">
            <v>Residential house prices new dwellings (national)</v>
          </cell>
          <cell r="B25" t="str">
            <v>1990=100</v>
          </cell>
          <cell r="C25" t="str">
            <v>n/a</v>
          </cell>
          <cell r="D25" t="str">
            <v>n/a</v>
          </cell>
          <cell r="E25" t="str">
            <v>n/a</v>
          </cell>
          <cell r="F25" t="str">
            <v>n/a</v>
          </cell>
          <cell r="G25" t="str">
            <v>n/a</v>
          </cell>
          <cell r="H25" t="str">
            <v>n/a</v>
          </cell>
          <cell r="I25" t="str">
            <v>n/a</v>
          </cell>
          <cell r="J25" t="str">
            <v>n/a</v>
          </cell>
          <cell r="K25">
            <v>88.251519390693275</v>
          </cell>
          <cell r="L25">
            <v>93.987868151088335</v>
          </cell>
          <cell r="M25">
            <v>92.95400160142637</v>
          </cell>
          <cell r="N25">
            <v>90.537197559789291</v>
          </cell>
          <cell r="O25">
            <v>91.804718325626339</v>
          </cell>
          <cell r="P25">
            <v>87.948920155950034</v>
          </cell>
          <cell r="Q25">
            <v>84.606861190023935</v>
          </cell>
          <cell r="R25">
            <v>86.298998413824407</v>
          </cell>
          <cell r="S25">
            <v>92.081031307550631</v>
          </cell>
          <cell r="T25">
            <v>100</v>
          </cell>
          <cell r="U25">
            <v>107.89999999999999</v>
          </cell>
          <cell r="V25">
            <v>118.69000000000001</v>
          </cell>
          <cell r="W25">
            <v>131.38983000000002</v>
          </cell>
          <cell r="X25" t="str">
            <v>n/a</v>
          </cell>
          <cell r="Y25" t="str">
            <v>n/a</v>
          </cell>
          <cell r="Z25" t="str">
            <v>n/a</v>
          </cell>
          <cell r="AA25" t="str">
            <v>n/a</v>
          </cell>
          <cell r="AB25" t="str">
            <v>n/a</v>
          </cell>
          <cell r="AC25" t="str">
            <v>n/a</v>
          </cell>
          <cell r="AD25" t="str">
            <v>n/a</v>
          </cell>
        </row>
        <row r="26">
          <cell r="A26" t="str">
            <v>Annual % change in new house prices</v>
          </cell>
          <cell r="C26" t="str">
            <v>n/a</v>
          </cell>
          <cell r="D26" t="str">
            <v>n/a</v>
          </cell>
          <cell r="E26" t="str">
            <v>n/a</v>
          </cell>
          <cell r="F26" t="str">
            <v>n/a</v>
          </cell>
          <cell r="G26" t="str">
            <v>n/a</v>
          </cell>
          <cell r="H26" t="str">
            <v>n/a</v>
          </cell>
          <cell r="I26" t="str">
            <v>n/a</v>
          </cell>
          <cell r="J26" t="str">
            <v>n/a</v>
          </cell>
          <cell r="K26" t="str">
            <v>n/a</v>
          </cell>
          <cell r="L26">
            <v>6.4999999999999947E-2</v>
          </cell>
          <cell r="M26">
            <v>-1.0999999999999899E-2</v>
          </cell>
          <cell r="N26">
            <v>-2.5999999999999912E-2</v>
          </cell>
          <cell r="O26">
            <v>1.4000000000000012E-2</v>
          </cell>
          <cell r="P26">
            <v>-4.2000000000000037E-2</v>
          </cell>
          <cell r="Q26">
            <v>-3.8000000000000034E-2</v>
          </cell>
          <cell r="R26">
            <v>2.0000000000000018E-2</v>
          </cell>
          <cell r="S26">
            <v>6.6999999999999948E-2</v>
          </cell>
          <cell r="T26">
            <v>8.6000000000000076E-2</v>
          </cell>
          <cell r="U26">
            <v>7.8999999999999959E-2</v>
          </cell>
          <cell r="V26">
            <v>0.10000000000000009</v>
          </cell>
          <cell r="W26">
            <v>0.10699999999999998</v>
          </cell>
          <cell r="X26" t="str">
            <v>n/a</v>
          </cell>
          <cell r="Y26" t="str">
            <v>n/a</v>
          </cell>
          <cell r="Z26" t="str">
            <v>n/a</v>
          </cell>
          <cell r="AA26" t="str">
            <v>n/a</v>
          </cell>
          <cell r="AB26" t="str">
            <v>n/a</v>
          </cell>
          <cell r="AC26" t="str">
            <v>n/a</v>
          </cell>
          <cell r="AD26" t="str">
            <v>n/a</v>
          </cell>
        </row>
        <row r="27">
          <cell r="A27" t="str">
            <v>Building Price for new residential dwellings</v>
          </cell>
          <cell r="B27" t="str">
            <v>1990=100</v>
          </cell>
          <cell r="C27" t="str">
            <v>n/a</v>
          </cell>
          <cell r="D27" t="str">
            <v>n/a</v>
          </cell>
          <cell r="E27" t="str">
            <v>n/a</v>
          </cell>
          <cell r="F27" t="str">
            <v>n/a</v>
          </cell>
          <cell r="G27" t="str">
            <v>n/a</v>
          </cell>
          <cell r="H27" t="str">
            <v>n/a</v>
          </cell>
          <cell r="I27" t="str">
            <v>n/a</v>
          </cell>
          <cell r="J27" t="str">
            <v>n/a</v>
          </cell>
          <cell r="K27" t="str">
            <v>n/a</v>
          </cell>
          <cell r="L27" t="str">
            <v>n/a</v>
          </cell>
          <cell r="M27">
            <v>87.969924812030072</v>
          </cell>
          <cell r="N27">
            <v>90.977443609022558</v>
          </cell>
          <cell r="O27">
            <v>92.481203007518801</v>
          </cell>
          <cell r="P27">
            <v>93.984962406015043</v>
          </cell>
          <cell r="Q27">
            <v>96.240601503759393</v>
          </cell>
          <cell r="R27">
            <v>95.488721804511272</v>
          </cell>
          <cell r="S27">
            <v>96.992481203007515</v>
          </cell>
          <cell r="T27">
            <v>100</v>
          </cell>
          <cell r="U27">
            <v>109.77443609022556</v>
          </cell>
          <cell r="V27" t="str">
            <v>n/a</v>
          </cell>
          <cell r="W27" t="str">
            <v>n/a</v>
          </cell>
          <cell r="X27" t="str">
            <v>n/a</v>
          </cell>
          <cell r="Y27" t="str">
            <v>n/a</v>
          </cell>
          <cell r="Z27" t="str">
            <v>n/a</v>
          </cell>
          <cell r="AA27" t="str">
            <v>n/a</v>
          </cell>
          <cell r="AB27" t="str">
            <v>n/a</v>
          </cell>
          <cell r="AC27" t="str">
            <v>n/a</v>
          </cell>
          <cell r="AD27" t="str">
            <v>n/a</v>
          </cell>
        </row>
        <row r="28">
          <cell r="A28" t="str">
            <v>Annual % change in building prices</v>
          </cell>
          <cell r="C28" t="str">
            <v>n/a</v>
          </cell>
          <cell r="D28" t="str">
            <v>n/a</v>
          </cell>
          <cell r="E28" t="str">
            <v>n/a</v>
          </cell>
          <cell r="F28" t="str">
            <v>n/a</v>
          </cell>
          <cell r="G28" t="str">
            <v>n/a</v>
          </cell>
          <cell r="H28" t="str">
            <v>n/a</v>
          </cell>
          <cell r="I28" t="str">
            <v>n/a</v>
          </cell>
          <cell r="J28" t="str">
            <v>n/a</v>
          </cell>
          <cell r="K28" t="str">
            <v>n/a</v>
          </cell>
          <cell r="L28" t="str">
            <v>n/a</v>
          </cell>
          <cell r="M28" t="str">
            <v>n/a</v>
          </cell>
          <cell r="N28">
            <v>3.4188034188034289E-2</v>
          </cell>
          <cell r="O28">
            <v>1.6528925619834656E-2</v>
          </cell>
          <cell r="P28">
            <v>1.6260162601626105E-2</v>
          </cell>
          <cell r="Q28">
            <v>2.3999999999999799E-2</v>
          </cell>
          <cell r="R28">
            <v>-7.8125E-3</v>
          </cell>
          <cell r="S28">
            <v>1.5748031496062964E-2</v>
          </cell>
          <cell r="T28">
            <v>3.1007751937984551E-2</v>
          </cell>
          <cell r="U28">
            <v>9.7744360902255689E-2</v>
          </cell>
          <cell r="V28" t="str">
            <v>n/a</v>
          </cell>
          <cell r="W28" t="str">
            <v>n/a</v>
          </cell>
          <cell r="X28" t="str">
            <v>n/a</v>
          </cell>
          <cell r="Y28" t="str">
            <v>n/a</v>
          </cell>
          <cell r="Z28" t="str">
            <v>n/a</v>
          </cell>
          <cell r="AA28" t="str">
            <v>n/a</v>
          </cell>
          <cell r="AB28" t="str">
            <v>n/a</v>
          </cell>
          <cell r="AC28" t="str">
            <v>n/a</v>
          </cell>
          <cell r="AD28" t="str">
            <v>n/a</v>
          </cell>
        </row>
        <row r="30">
          <cell r="A30" t="str">
            <v>LENDING</v>
          </cell>
        </row>
        <row r="31">
          <cell r="A31" t="str">
            <v>EXCHANGE RATE</v>
          </cell>
          <cell r="C31">
            <v>1</v>
          </cell>
          <cell r="D31">
            <v>1</v>
          </cell>
          <cell r="E31">
            <v>1</v>
          </cell>
          <cell r="F31">
            <v>1</v>
          </cell>
          <cell r="G31">
            <v>1</v>
          </cell>
          <cell r="H31">
            <v>1</v>
          </cell>
          <cell r="I31">
            <v>1</v>
          </cell>
          <cell r="J31">
            <v>1</v>
          </cell>
          <cell r="K31">
            <v>1</v>
          </cell>
          <cell r="L31">
            <v>1</v>
          </cell>
          <cell r="M31">
            <v>1</v>
          </cell>
          <cell r="N31">
            <v>1</v>
          </cell>
          <cell r="O31">
            <v>1</v>
          </cell>
          <cell r="P31">
            <v>1</v>
          </cell>
          <cell r="Q31">
            <v>1</v>
          </cell>
          <cell r="R31">
            <v>1</v>
          </cell>
          <cell r="S31">
            <v>1</v>
          </cell>
          <cell r="T31">
            <v>1</v>
          </cell>
          <cell r="U31">
            <v>1</v>
          </cell>
          <cell r="V31">
            <v>1</v>
          </cell>
          <cell r="W31">
            <v>1</v>
          </cell>
          <cell r="X31">
            <v>1</v>
          </cell>
          <cell r="Y31">
            <v>1</v>
          </cell>
          <cell r="Z31">
            <v>1</v>
          </cell>
          <cell r="AA31">
            <v>1</v>
          </cell>
          <cell r="AB31">
            <v>1</v>
          </cell>
          <cell r="AC31">
            <v>1</v>
          </cell>
          <cell r="AD31">
            <v>1</v>
          </cell>
        </row>
        <row r="32">
          <cell r="A32" t="str">
            <v>Values</v>
          </cell>
        </row>
        <row r="33">
          <cell r="A33" t="str">
            <v>If emf members only - approx market share</v>
          </cell>
          <cell r="C33">
            <v>0</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row>
        <row r="34">
          <cell r="A34" t="str">
            <v>Total national outstanding residential loans</v>
          </cell>
          <cell r="B34" t="str">
            <v>€ millions</v>
          </cell>
          <cell r="C34">
            <v>17419.068079116969</v>
          </cell>
          <cell r="D34">
            <v>18926.451426089476</v>
          </cell>
          <cell r="E34">
            <v>19790.055248618784</v>
          </cell>
          <cell r="F34">
            <v>22500.171010329024</v>
          </cell>
          <cell r="G34">
            <v>25926.948201306466</v>
          </cell>
          <cell r="H34">
            <v>30719.090849715893</v>
          </cell>
          <cell r="I34">
            <v>37175.710849724885</v>
          </cell>
          <cell r="J34">
            <v>42828.483502785246</v>
          </cell>
          <cell r="K34">
            <v>50064.834024896263</v>
          </cell>
          <cell r="L34">
            <v>49512.889854365705</v>
          </cell>
          <cell r="M34">
            <v>51262.173580316798</v>
          </cell>
          <cell r="N34">
            <v>52129.477885804488</v>
          </cell>
          <cell r="O34">
            <v>67659</v>
          </cell>
          <cell r="P34">
            <v>70683</v>
          </cell>
          <cell r="Q34">
            <v>75124</v>
          </cell>
          <cell r="R34">
            <v>84652</v>
          </cell>
          <cell r="S34">
            <v>101037</v>
          </cell>
          <cell r="T34">
            <v>117020</v>
          </cell>
          <cell r="U34">
            <v>123831</v>
          </cell>
          <cell r="V34">
            <v>142844</v>
          </cell>
          <cell r="W34">
            <v>173357</v>
          </cell>
          <cell r="X34">
            <v>206341</v>
          </cell>
          <cell r="Y34">
            <v>243622</v>
          </cell>
          <cell r="Z34">
            <v>276102</v>
          </cell>
          <cell r="AA34" t="str">
            <v>n/a</v>
          </cell>
          <cell r="AB34" t="str">
            <v>n/a</v>
          </cell>
          <cell r="AC34" t="str">
            <v>n/a</v>
          </cell>
          <cell r="AD34" t="str">
            <v>n/a</v>
          </cell>
        </row>
        <row r="35">
          <cell r="A35" t="str">
            <v>Annual % change</v>
          </cell>
          <cell r="C35" t="e">
            <v>#VALUE!</v>
          </cell>
          <cell r="D35">
            <v>8.6536394491715019E-2</v>
          </cell>
          <cell r="E35">
            <v>4.5629463394224024E-2</v>
          </cell>
          <cell r="F35">
            <v>0.13694331459228182</v>
          </cell>
          <cell r="G35">
            <v>0.15230005093758314</v>
          </cell>
          <cell r="H35">
            <v>0.1848324998068207</v>
          </cell>
          <cell r="I35">
            <v>0.21018265259203495</v>
          </cell>
          <cell r="J35">
            <v>0.15205553636648728</v>
          </cell>
          <cell r="K35">
            <v>0.16896116626778102</v>
          </cell>
          <cell r="L35">
            <v>-1.1024588042298999E-2</v>
          </cell>
          <cell r="M35">
            <v>3.5329865235019353E-2</v>
          </cell>
          <cell r="N35">
            <v>1.6918992015209966E-2</v>
          </cell>
          <cell r="O35">
            <v>0.29790288995824366</v>
          </cell>
          <cell r="P35">
            <v>4.4694719106105563E-2</v>
          </cell>
          <cell r="Q35">
            <v>6.2829817636489649E-2</v>
          </cell>
          <cell r="R35">
            <v>0.12683030722538735</v>
          </cell>
          <cell r="S35">
            <v>0.19355715163256626</v>
          </cell>
          <cell r="T35">
            <v>0.15818957411641277</v>
          </cell>
          <cell r="U35">
            <v>5.8203725858827493E-2</v>
          </cell>
          <cell r="V35">
            <v>0.15353990519336835</v>
          </cell>
          <cell r="W35">
            <v>0.21361065218000053</v>
          </cell>
          <cell r="X35">
            <v>0.1902663290204607</v>
          </cell>
          <cell r="Y35">
            <v>0.18067664690972718</v>
          </cell>
          <cell r="Z35">
            <v>0.13332129282248739</v>
          </cell>
          <cell r="AA35" t="str">
            <v>n/a</v>
          </cell>
          <cell r="AB35" t="str">
            <v>n/a</v>
          </cell>
          <cell r="AC35" t="str">
            <v>n/a</v>
          </cell>
          <cell r="AD35" t="str">
            <v>n/a</v>
          </cell>
        </row>
        <row r="36">
          <cell r="A36" t="str">
            <v>Total national outstanding residential and commercial loans</v>
          </cell>
          <cell r="B36" t="str">
            <v>€ millions</v>
          </cell>
          <cell r="C36">
            <v>21991.999407363506</v>
          </cell>
          <cell r="D36">
            <v>23835.963515274361</v>
          </cell>
          <cell r="E36">
            <v>24928.176795580112</v>
          </cell>
          <cell r="F36">
            <v>27924.618646966279</v>
          </cell>
          <cell r="G36">
            <v>32144.500085433014</v>
          </cell>
          <cell r="H36">
            <v>37943.308732283978</v>
          </cell>
          <cell r="I36">
            <v>45041.679022108001</v>
          </cell>
          <cell r="J36">
            <v>52365.83433965694</v>
          </cell>
          <cell r="K36">
            <v>61639.004149377593</v>
          </cell>
          <cell r="L36">
            <v>60633.298605723408</v>
          </cell>
          <cell r="M36">
            <v>63330.922204400835</v>
          </cell>
          <cell r="N36">
            <v>64706.266777933059</v>
          </cell>
          <cell r="O36">
            <v>122351</v>
          </cell>
          <cell r="P36">
            <v>125642</v>
          </cell>
          <cell r="Q36">
            <v>131944</v>
          </cell>
          <cell r="R36">
            <v>143518</v>
          </cell>
          <cell r="S36">
            <v>167067</v>
          </cell>
          <cell r="T36">
            <v>186318</v>
          </cell>
          <cell r="U36">
            <v>198576</v>
          </cell>
          <cell r="V36">
            <v>221141</v>
          </cell>
          <cell r="W36">
            <v>254162</v>
          </cell>
          <cell r="X36">
            <v>299442</v>
          </cell>
          <cell r="Y36">
            <v>348021</v>
          </cell>
          <cell r="Z36">
            <v>397396</v>
          </cell>
          <cell r="AA36" t="str">
            <v>n/a</v>
          </cell>
          <cell r="AB36" t="str">
            <v>n/a</v>
          </cell>
          <cell r="AC36" t="str">
            <v>n/a</v>
          </cell>
          <cell r="AD36" t="str">
            <v>n/a</v>
          </cell>
        </row>
        <row r="37">
          <cell r="A37" t="str">
            <v>Annual % change</v>
          </cell>
          <cell r="C37" t="e">
            <v>#VALUE!</v>
          </cell>
          <cell r="D37">
            <v>8.3847042451876685E-2</v>
          </cell>
          <cell r="E37">
            <v>4.5822073842571864E-2</v>
          </cell>
          <cell r="F37">
            <v>0.12020300866597888</v>
          </cell>
          <cell r="G37">
            <v>0.15111688692390368</v>
          </cell>
          <cell r="H37">
            <v>0.18039815929440506</v>
          </cell>
          <cell r="I37">
            <v>0.18707831570272071</v>
          </cell>
          <cell r="J37">
            <v>0.16260839907752977</v>
          </cell>
          <cell r="K37">
            <v>0.17708435140310619</v>
          </cell>
          <cell r="L37">
            <v>-1.6316057625086366E-2</v>
          </cell>
          <cell r="M37">
            <v>4.4490794014343527E-2</v>
          </cell>
          <cell r="N37">
            <v>2.1716793718766558E-2</v>
          </cell>
          <cell r="O37">
            <v>0.89086785704851801</v>
          </cell>
          <cell r="P37">
            <v>2.6898022901324925E-2</v>
          </cell>
          <cell r="Q37">
            <v>5.0158386526798271E-2</v>
          </cell>
          <cell r="R37">
            <v>8.7719032316740497E-2</v>
          </cell>
          <cell r="S37">
            <v>0.1640839476581335</v>
          </cell>
          <cell r="T37">
            <v>0.11522921941496533</v>
          </cell>
          <cell r="U37">
            <v>6.5790744855569461E-2</v>
          </cell>
          <cell r="V37">
            <v>0.11363407461123187</v>
          </cell>
          <cell r="W37">
            <v>0.14932102142976644</v>
          </cell>
          <cell r="X37">
            <v>0.17815409069805876</v>
          </cell>
          <cell r="Y37">
            <v>0.16223175105696597</v>
          </cell>
          <cell r="Z37">
            <v>0.14187362256875313</v>
          </cell>
          <cell r="AA37" t="str">
            <v>n/a</v>
          </cell>
          <cell r="AB37" t="str">
            <v>n/a</v>
          </cell>
          <cell r="AC37" t="str">
            <v>n/a</v>
          </cell>
          <cell r="AD37" t="str">
            <v>n/a</v>
          </cell>
        </row>
        <row r="38">
          <cell r="A38" t="str">
            <v>Total national gross residential lending</v>
          </cell>
          <cell r="B38" t="str">
            <v>€ millions</v>
          </cell>
          <cell r="C38">
            <v>2745.3885472997999</v>
          </cell>
          <cell r="D38">
            <v>2923.1214709714782</v>
          </cell>
          <cell r="E38">
            <v>2913.6740331491715</v>
          </cell>
          <cell r="F38">
            <v>4459.2653396265132</v>
          </cell>
          <cell r="G38">
            <v>6405.5045148061981</v>
          </cell>
          <cell r="H38">
            <v>6963.6209261315398</v>
          </cell>
          <cell r="I38">
            <v>8658.0343316529943</v>
          </cell>
          <cell r="J38">
            <v>9713.295157960345</v>
          </cell>
          <cell r="K38">
            <v>11462.655601659751</v>
          </cell>
          <cell r="L38">
            <v>10940.859619178507</v>
          </cell>
          <cell r="M38">
            <v>9272.8873793125131</v>
          </cell>
          <cell r="N38">
            <v>9656.0460884165659</v>
          </cell>
          <cell r="O38" t="str">
            <v>n/a</v>
          </cell>
          <cell r="P38">
            <v>18278</v>
          </cell>
          <cell r="Q38">
            <v>20999</v>
          </cell>
          <cell r="R38">
            <v>26446</v>
          </cell>
          <cell r="S38">
            <v>41162</v>
          </cell>
          <cell r="T38">
            <v>42704</v>
          </cell>
          <cell r="U38">
            <v>44245</v>
          </cell>
          <cell r="V38">
            <v>53173</v>
          </cell>
          <cell r="W38">
            <v>59850</v>
          </cell>
          <cell r="X38">
            <v>68544</v>
          </cell>
          <cell r="Y38">
            <v>79500</v>
          </cell>
          <cell r="Z38">
            <v>89657</v>
          </cell>
          <cell r="AA38" t="str">
            <v>n/a</v>
          </cell>
          <cell r="AB38" t="str">
            <v>n/a</v>
          </cell>
          <cell r="AC38" t="str">
            <v>n/a</v>
          </cell>
          <cell r="AD38" t="str">
            <v>n/a</v>
          </cell>
        </row>
        <row r="39">
          <cell r="A39" t="str">
            <v>Annual % change in gross residential lending</v>
          </cell>
          <cell r="C39" t="e">
            <v>#VALUE!</v>
          </cell>
          <cell r="D39">
            <v>6.4738713886777877E-2</v>
          </cell>
          <cell r="E39">
            <v>-3.2319689469376689E-3</v>
          </cell>
          <cell r="F39">
            <v>0.53046129693747113</v>
          </cell>
          <cell r="G39">
            <v>0.43644838935345631</v>
          </cell>
          <cell r="H39">
            <v>8.7130749816078712E-2</v>
          </cell>
          <cell r="I39">
            <v>0.24332361331775454</v>
          </cell>
          <cell r="J39">
            <v>0.12188226402029989</v>
          </cell>
          <cell r="K39">
            <v>0.18009958672631821</v>
          </cell>
          <cell r="L39">
            <v>-4.5521387068952035E-2</v>
          </cell>
          <cell r="M39">
            <v>-0.15245349066924907</v>
          </cell>
          <cell r="N39">
            <v>4.1320323803227366E-2</v>
          </cell>
          <cell r="O39" t="str">
            <v>n/a</v>
          </cell>
          <cell r="P39" t="str">
            <v>n/a</v>
          </cell>
          <cell r="Q39">
            <v>0.14886749097275409</v>
          </cell>
          <cell r="R39">
            <v>0.25939330444306874</v>
          </cell>
          <cell r="S39">
            <v>0.55645466233078733</v>
          </cell>
          <cell r="T39">
            <v>3.7461736553131564E-2</v>
          </cell>
          <cell r="U39">
            <v>3.6085612588984572E-2</v>
          </cell>
          <cell r="V39">
            <v>0.20178551248728671</v>
          </cell>
          <cell r="W39">
            <v>0.12557124856600144</v>
          </cell>
          <cell r="X39">
            <v>0.14526315789473676</v>
          </cell>
          <cell r="Y39">
            <v>0.15983893557422979</v>
          </cell>
          <cell r="Z39">
            <v>0.1277610062893082</v>
          </cell>
          <cell r="AA39" t="str">
            <v>n/a</v>
          </cell>
          <cell r="AB39" t="str">
            <v>n/a</v>
          </cell>
          <cell r="AC39" t="str">
            <v>n/a</v>
          </cell>
          <cell r="AD39" t="str">
            <v>n/a</v>
          </cell>
        </row>
        <row r="40">
          <cell r="A40" t="str">
            <v>Gross residential and commercial lending</v>
          </cell>
          <cell r="B40" t="str">
            <v>€ millions</v>
          </cell>
          <cell r="C40">
            <v>3703.2372768353207</v>
          </cell>
          <cell r="D40">
            <v>3922.8319096568698</v>
          </cell>
          <cell r="E40">
            <v>3674.7237569060776</v>
          </cell>
          <cell r="F40">
            <v>5356.0435050277038</v>
          </cell>
          <cell r="G40">
            <v>8167.3961331703531</v>
          </cell>
          <cell r="H40">
            <v>8523.2839135262238</v>
          </cell>
          <cell r="I40">
            <v>10305.426509834931</v>
          </cell>
          <cell r="J40">
            <v>12355.056938438966</v>
          </cell>
          <cell r="K40">
            <v>14967.582987551867</v>
          </cell>
          <cell r="L40">
            <v>13964.932502826237</v>
          </cell>
          <cell r="M40">
            <v>11771</v>
          </cell>
          <cell r="N40">
            <v>12061</v>
          </cell>
          <cell r="O40" t="str">
            <v>n/a</v>
          </cell>
          <cell r="P40">
            <v>22588</v>
          </cell>
          <cell r="Q40">
            <v>27213</v>
          </cell>
          <cell r="R40">
            <v>42490</v>
          </cell>
          <cell r="S40">
            <v>63606</v>
          </cell>
          <cell r="T40">
            <v>66062</v>
          </cell>
          <cell r="U40">
            <v>66208</v>
          </cell>
          <cell r="V40">
            <v>80005</v>
          </cell>
          <cell r="W40">
            <v>89170</v>
          </cell>
          <cell r="X40">
            <v>99785</v>
          </cell>
          <cell r="Y40">
            <v>115321</v>
          </cell>
          <cell r="Z40">
            <v>133184</v>
          </cell>
          <cell r="AA40" t="str">
            <v>n/a</v>
          </cell>
          <cell r="AB40" t="str">
            <v>n/a</v>
          </cell>
          <cell r="AC40" t="str">
            <v>n/a</v>
          </cell>
          <cell r="AD40" t="str">
            <v>n/a</v>
          </cell>
        </row>
        <row r="41">
          <cell r="A41" t="str">
            <v xml:space="preserve">Annual % change in gross residential and commercial </v>
          </cell>
          <cell r="C41" t="e">
            <v>#VALUE!</v>
          </cell>
          <cell r="D41">
            <v>5.9298018572876421E-2</v>
          </cell>
          <cell r="E41">
            <v>-6.3247204689046765E-2</v>
          </cell>
          <cell r="F41">
            <v>0.4575363644578303</v>
          </cell>
          <cell r="G41">
            <v>0.52489353858004328</v>
          </cell>
          <cell r="H41">
            <v>4.3574203400089662E-2</v>
          </cell>
          <cell r="I41">
            <v>0.20909107503511581</v>
          </cell>
          <cell r="J41">
            <v>0.19888846198145993</v>
          </cell>
          <cell r="K41">
            <v>0.2114539869893135</v>
          </cell>
          <cell r="L41">
            <v>-6.6988135997609444E-2</v>
          </cell>
          <cell r="M41">
            <v>-0.15710297936507944</v>
          </cell>
          <cell r="N41">
            <v>2.4636819301673496E-2</v>
          </cell>
          <cell r="O41" t="str">
            <v>n/a</v>
          </cell>
          <cell r="P41" t="str">
            <v>n/a</v>
          </cell>
          <cell r="Q41">
            <v>0.20475473702851077</v>
          </cell>
          <cell r="R41">
            <v>0.56138610223055152</v>
          </cell>
          <cell r="S41">
            <v>0.49696399152741821</v>
          </cell>
          <cell r="T41">
            <v>3.8612709492815034E-2</v>
          </cell>
          <cell r="U41">
            <v>2.2100451091398021E-3</v>
          </cell>
          <cell r="V41">
            <v>0.2083887143547607</v>
          </cell>
          <cell r="W41">
            <v>0.11455534029123182</v>
          </cell>
          <cell r="X41">
            <v>0.11904227879331608</v>
          </cell>
          <cell r="Y41">
            <v>0.15569474369895264</v>
          </cell>
          <cell r="Z41">
            <v>0.15489806713434673</v>
          </cell>
          <cell r="AA41" t="str">
            <v>n/a</v>
          </cell>
          <cell r="AB41" t="str">
            <v>n/a</v>
          </cell>
          <cell r="AC41" t="str">
            <v>n/a</v>
          </cell>
          <cell r="AD41" t="str">
            <v>n/a</v>
          </cell>
        </row>
        <row r="42">
          <cell r="A42" t="str">
            <v>Total national net residential lending</v>
          </cell>
          <cell r="B42" t="str">
            <v>€ millions</v>
          </cell>
          <cell r="C42" t="str">
            <v>n/a</v>
          </cell>
          <cell r="D42">
            <v>1904.5895468365427</v>
          </cell>
          <cell r="E42">
            <v>1734.1160220994475</v>
          </cell>
          <cell r="F42">
            <v>2898.2830562966005</v>
          </cell>
          <cell r="G42">
            <v>4310.4241420553872</v>
          </cell>
          <cell r="H42">
            <v>4663.9670824897139</v>
          </cell>
          <cell r="I42">
            <v>6182.3333662811774</v>
          </cell>
          <cell r="J42">
            <v>6200.9011465596723</v>
          </cell>
          <cell r="K42">
            <v>7298.366182572614</v>
          </cell>
          <cell r="L42">
            <v>6720.3466849910228</v>
          </cell>
          <cell r="M42">
            <v>4430.1873342348854</v>
          </cell>
          <cell r="N42">
            <v>2964.4785393269726</v>
          </cell>
          <cell r="O42" t="str">
            <v>n/a</v>
          </cell>
          <cell r="P42">
            <v>3023</v>
          </cell>
          <cell r="Q42">
            <v>4441</v>
          </cell>
          <cell r="R42">
            <v>10050</v>
          </cell>
          <cell r="S42">
            <v>16384</v>
          </cell>
          <cell r="T42">
            <v>14982</v>
          </cell>
          <cell r="U42">
            <v>6811</v>
          </cell>
          <cell r="V42">
            <v>19013</v>
          </cell>
          <cell r="W42">
            <v>30513</v>
          </cell>
          <cell r="X42">
            <v>32980</v>
          </cell>
          <cell r="Y42">
            <v>37281</v>
          </cell>
          <cell r="Z42">
            <v>32480</v>
          </cell>
          <cell r="AA42" t="str">
            <v>n/a</v>
          </cell>
          <cell r="AB42" t="str">
            <v>n/a</v>
          </cell>
          <cell r="AC42" t="str">
            <v>n/a</v>
          </cell>
          <cell r="AD42" t="str">
            <v>n/a</v>
          </cell>
        </row>
        <row r="43">
          <cell r="A43" t="str">
            <v>Annual % change in net residential lending</v>
          </cell>
          <cell r="C43" t="str">
            <v>n/a</v>
          </cell>
          <cell r="D43" t="str">
            <v>n/a</v>
          </cell>
          <cell r="E43">
            <v>-8.9506699761240371E-2</v>
          </cell>
          <cell r="F43">
            <v>0.67133168678513644</v>
          </cell>
          <cell r="G43">
            <v>0.48723366846135718</v>
          </cell>
          <cell r="H43">
            <v>8.2020452925948728E-2</v>
          </cell>
          <cell r="I43">
            <v>0.32555253005364926</v>
          </cell>
          <cell r="J43">
            <v>3.003361219529932E-3</v>
          </cell>
          <cell r="K43">
            <v>0.17698476561295085</v>
          </cell>
          <cell r="L43">
            <v>-7.9198478552886753E-2</v>
          </cell>
          <cell r="M43">
            <v>-0.34077994158707547</v>
          </cell>
          <cell r="N43">
            <v>-0.33084578243033769</v>
          </cell>
          <cell r="O43" t="str">
            <v>n/a</v>
          </cell>
          <cell r="P43" t="str">
            <v>n/a</v>
          </cell>
          <cell r="Q43">
            <v>0.46907045980813766</v>
          </cell>
          <cell r="R43">
            <v>1.2630038279666742</v>
          </cell>
          <cell r="S43">
            <v>0.63024875621890541</v>
          </cell>
          <cell r="T43">
            <v>-8.55712890625E-2</v>
          </cell>
          <cell r="U43">
            <v>-0.54538779869176346</v>
          </cell>
          <cell r="V43">
            <v>1.7915137277932756</v>
          </cell>
          <cell r="W43">
            <v>0.60484931362751793</v>
          </cell>
          <cell r="X43">
            <v>8.0850784911349338E-2</v>
          </cell>
          <cell r="Y43">
            <v>0.1304123711340206</v>
          </cell>
          <cell r="Z43">
            <v>-0.12877873447600652</v>
          </cell>
          <cell r="AA43" t="str">
            <v>n/a</v>
          </cell>
          <cell r="AB43" t="str">
            <v>n/a</v>
          </cell>
          <cell r="AC43" t="str">
            <v>n/a</v>
          </cell>
          <cell r="AD43" t="str">
            <v>n/a</v>
          </cell>
        </row>
        <row r="44">
          <cell r="A44" t="str">
            <v>Total national net residential and commercial lending</v>
          </cell>
          <cell r="B44" t="str">
            <v>€ millions</v>
          </cell>
          <cell r="C44" t="str">
            <v>n/a</v>
          </cell>
          <cell r="D44" t="str">
            <v>n/a</v>
          </cell>
          <cell r="E44" t="str">
            <v>n/a</v>
          </cell>
          <cell r="F44">
            <v>3233.4633011833916</v>
          </cell>
          <cell r="G44">
            <v>5316.5621755188413</v>
          </cell>
          <cell r="H44">
            <v>5996.9956240611327</v>
          </cell>
          <cell r="I44">
            <v>6673.9151922506671</v>
          </cell>
          <cell r="J44">
            <v>7988.2617220469274</v>
          </cell>
          <cell r="K44">
            <v>9492.3495850622403</v>
          </cell>
          <cell r="L44">
            <v>7947.8199188703929</v>
          </cell>
          <cell r="M44">
            <v>5980.6480695243781</v>
          </cell>
          <cell r="N44">
            <v>4481</v>
          </cell>
          <cell r="O44" t="str">
            <v>n/a</v>
          </cell>
          <cell r="P44">
            <v>3207</v>
          </cell>
          <cell r="Q44">
            <v>4232</v>
          </cell>
          <cell r="R44">
            <v>44437</v>
          </cell>
          <cell r="S44">
            <v>23547</v>
          </cell>
          <cell r="T44">
            <v>19251</v>
          </cell>
          <cell r="U44">
            <v>12438</v>
          </cell>
          <cell r="V44">
            <v>22565</v>
          </cell>
          <cell r="W44">
            <v>33021</v>
          </cell>
          <cell r="X44">
            <v>45280</v>
          </cell>
          <cell r="Y44">
            <v>48579</v>
          </cell>
          <cell r="Z44">
            <v>49375</v>
          </cell>
          <cell r="AA44" t="str">
            <v>n/a</v>
          </cell>
          <cell r="AB44" t="str">
            <v>n/a</v>
          </cell>
          <cell r="AC44" t="str">
            <v>n/a</v>
          </cell>
          <cell r="AD44" t="str">
            <v>n/a</v>
          </cell>
        </row>
        <row r="45">
          <cell r="A45" t="str">
            <v>Annual % changein net residential and commercial lending</v>
          </cell>
          <cell r="C45" t="str">
            <v>n/a</v>
          </cell>
          <cell r="D45" t="str">
            <v>n/a</v>
          </cell>
          <cell r="E45" t="str">
            <v>n/a</v>
          </cell>
          <cell r="F45" t="str">
            <v>n/a</v>
          </cell>
          <cell r="G45">
            <v>0.64423148813010234</v>
          </cell>
          <cell r="H45">
            <v>0.12798372822112025</v>
          </cell>
          <cell r="I45">
            <v>0.11287644857928503</v>
          </cell>
          <cell r="J45">
            <v>0.19693785310943079</v>
          </cell>
          <cell r="K45">
            <v>0.1882872538920648</v>
          </cell>
          <cell r="L45">
            <v>-0.16271310410042383</v>
          </cell>
          <cell r="M45">
            <v>-0.24751087334973298</v>
          </cell>
          <cell r="N45">
            <v>-0.25075009465381237</v>
          </cell>
          <cell r="O45" t="str">
            <v>n/a</v>
          </cell>
          <cell r="P45" t="str">
            <v>n/a</v>
          </cell>
          <cell r="Q45">
            <v>0.31961334580604928</v>
          </cell>
          <cell r="R45">
            <v>9.5002362948960304</v>
          </cell>
          <cell r="S45">
            <v>-0.47010374237684815</v>
          </cell>
          <cell r="T45">
            <v>-0.18244362339151488</v>
          </cell>
          <cell r="U45">
            <v>-0.35390369331463301</v>
          </cell>
          <cell r="V45">
            <v>0.81419842418395239</v>
          </cell>
          <cell r="W45">
            <v>0.46337247950365601</v>
          </cell>
          <cell r="X45">
            <v>0.37124859937615451</v>
          </cell>
          <cell r="Y45">
            <v>7.2857773851590091E-2</v>
          </cell>
          <cell r="Z45">
            <v>1.6385681055600232E-2</v>
          </cell>
          <cell r="AA45" t="str">
            <v>n/a</v>
          </cell>
          <cell r="AB45" t="str">
            <v>n/a</v>
          </cell>
          <cell r="AC45" t="str">
            <v>n/a</v>
          </cell>
          <cell r="AD45" t="str">
            <v>n/a</v>
          </cell>
        </row>
        <row r="47">
          <cell r="A47" t="str">
            <v>Volumes</v>
          </cell>
        </row>
        <row r="48">
          <cell r="A48" t="str">
            <v xml:space="preserve">Total number of new loans </v>
          </cell>
          <cell r="B48" t="str">
            <v>000s</v>
          </cell>
          <cell r="C48" t="str">
            <v>n/a</v>
          </cell>
          <cell r="D48" t="str">
            <v>n/a</v>
          </cell>
          <cell r="E48" t="str">
            <v>n/a</v>
          </cell>
          <cell r="F48" t="str">
            <v>n/a</v>
          </cell>
          <cell r="G48" t="str">
            <v>n/a</v>
          </cell>
          <cell r="H48" t="str">
            <v>n/a</v>
          </cell>
          <cell r="I48" t="str">
            <v>n/a</v>
          </cell>
          <cell r="J48" t="str">
            <v>n/a</v>
          </cell>
          <cell r="K48" t="str">
            <v>n/a</v>
          </cell>
          <cell r="L48" t="str">
            <v>n/a</v>
          </cell>
          <cell r="M48" t="str">
            <v>n/a</v>
          </cell>
          <cell r="N48" t="str">
            <v>n/a</v>
          </cell>
          <cell r="O48" t="str">
            <v>n/a</v>
          </cell>
          <cell r="P48" t="str">
            <v>n/a</v>
          </cell>
          <cell r="Q48" t="str">
            <v>n/a</v>
          </cell>
          <cell r="R48" t="str">
            <v>n/a</v>
          </cell>
          <cell r="S48" t="str">
            <v>n/a</v>
          </cell>
          <cell r="T48" t="str">
            <v>n/a</v>
          </cell>
          <cell r="U48" t="str">
            <v>n/a</v>
          </cell>
          <cell r="V48" t="str">
            <v>n/a</v>
          </cell>
          <cell r="W48" t="str">
            <v>n/a</v>
          </cell>
          <cell r="X48" t="str">
            <v>n/a</v>
          </cell>
          <cell r="Y48" t="str">
            <v>n/a</v>
          </cell>
          <cell r="Z48" t="str">
            <v>n/a</v>
          </cell>
          <cell r="AA48" t="str">
            <v>n/a</v>
          </cell>
          <cell r="AB48" t="str">
            <v>n/a</v>
          </cell>
          <cell r="AC48" t="str">
            <v>n/a</v>
          </cell>
          <cell r="AD48" t="str">
            <v>n/a</v>
          </cell>
        </row>
        <row r="49">
          <cell r="A49" t="str">
            <v>Residential</v>
          </cell>
          <cell r="B49" t="str">
            <v>%</v>
          </cell>
          <cell r="C49" t="str">
            <v>n/a</v>
          </cell>
          <cell r="D49" t="str">
            <v>n/a</v>
          </cell>
          <cell r="E49" t="str">
            <v>n/a</v>
          </cell>
          <cell r="F49" t="str">
            <v>n/a</v>
          </cell>
          <cell r="G49" t="str">
            <v>n/a</v>
          </cell>
          <cell r="H49" t="str">
            <v>n/a</v>
          </cell>
          <cell r="I49" t="str">
            <v>n/a</v>
          </cell>
          <cell r="J49" t="str">
            <v>n/a</v>
          </cell>
          <cell r="K49" t="str">
            <v>n/a</v>
          </cell>
          <cell r="L49" t="str">
            <v>n/a</v>
          </cell>
          <cell r="M49" t="str">
            <v>n/a</v>
          </cell>
          <cell r="N49" t="str">
            <v>n/a</v>
          </cell>
          <cell r="O49" t="str">
            <v>n/a</v>
          </cell>
          <cell r="P49" t="str">
            <v>n/a</v>
          </cell>
          <cell r="Q49" t="str">
            <v>n/a</v>
          </cell>
          <cell r="R49" t="str">
            <v>n/a</v>
          </cell>
          <cell r="S49" t="str">
            <v>n/a</v>
          </cell>
          <cell r="T49" t="str">
            <v>n/a</v>
          </cell>
          <cell r="U49" t="str">
            <v>n/a</v>
          </cell>
          <cell r="V49" t="str">
            <v>n/a</v>
          </cell>
          <cell r="W49" t="str">
            <v>n/a</v>
          </cell>
          <cell r="X49" t="str">
            <v>n/a</v>
          </cell>
          <cell r="Y49" t="str">
            <v>n/a</v>
          </cell>
          <cell r="Z49" t="str">
            <v>n/a</v>
          </cell>
          <cell r="AA49" t="str">
            <v>n/a</v>
          </cell>
          <cell r="AB49" t="str">
            <v>n/a</v>
          </cell>
          <cell r="AC49" t="str">
            <v>n/a</v>
          </cell>
          <cell r="AD49" t="str">
            <v>n/a</v>
          </cell>
        </row>
        <row r="50">
          <cell r="A50" t="str">
            <v xml:space="preserve">Commercial </v>
          </cell>
          <cell r="B50" t="str">
            <v>%</v>
          </cell>
          <cell r="C50" t="str">
            <v>n/a</v>
          </cell>
          <cell r="D50" t="str">
            <v>n/a</v>
          </cell>
          <cell r="E50" t="str">
            <v>n/a</v>
          </cell>
          <cell r="F50" t="str">
            <v>n/a</v>
          </cell>
          <cell r="G50" t="str">
            <v>n/a</v>
          </cell>
          <cell r="H50" t="str">
            <v>n/a</v>
          </cell>
          <cell r="I50" t="str">
            <v>n/a</v>
          </cell>
          <cell r="J50" t="str">
            <v>n/a</v>
          </cell>
          <cell r="K50" t="str">
            <v>n/a</v>
          </cell>
          <cell r="L50" t="str">
            <v>n/a</v>
          </cell>
          <cell r="M50" t="str">
            <v>n/a</v>
          </cell>
          <cell r="N50" t="str">
            <v>n/a</v>
          </cell>
          <cell r="O50" t="str">
            <v>n/a</v>
          </cell>
          <cell r="P50" t="str">
            <v>n/a</v>
          </cell>
          <cell r="Q50" t="str">
            <v>n/a</v>
          </cell>
          <cell r="R50" t="str">
            <v>n/a</v>
          </cell>
          <cell r="S50" t="str">
            <v>n/a</v>
          </cell>
          <cell r="T50" t="str">
            <v>n/a</v>
          </cell>
          <cell r="U50" t="str">
            <v>n/a</v>
          </cell>
          <cell r="V50" t="str">
            <v>n/a</v>
          </cell>
          <cell r="W50" t="str">
            <v>n/a</v>
          </cell>
          <cell r="X50" t="str">
            <v>n/a</v>
          </cell>
          <cell r="Y50" t="str">
            <v>n/a</v>
          </cell>
          <cell r="Z50" t="str">
            <v>n/a</v>
          </cell>
          <cell r="AA50" t="str">
            <v>n/a</v>
          </cell>
          <cell r="AB50" t="str">
            <v>n/a</v>
          </cell>
          <cell r="AC50" t="str">
            <v>n/a</v>
          </cell>
          <cell r="AD50" t="str">
            <v>n/a</v>
          </cell>
        </row>
        <row r="51">
          <cell r="A51">
            <v>0</v>
          </cell>
          <cell r="C51">
            <v>0</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row>
        <row r="52">
          <cell r="A52" t="str">
            <v>INTEREST RATES</v>
          </cell>
        </row>
        <row r="53">
          <cell r="A53" t="str">
            <v>Representative interest rate on NEW mortgage loans %</v>
          </cell>
          <cell r="B53" t="str">
            <v>% end of period</v>
          </cell>
          <cell r="C53" t="str">
            <v>n/a</v>
          </cell>
          <cell r="D53" t="str">
            <v>n/a</v>
          </cell>
          <cell r="E53" t="str">
            <v>n/a</v>
          </cell>
          <cell r="F53" t="str">
            <v>n/a</v>
          </cell>
          <cell r="G53" t="str">
            <v>n/a</v>
          </cell>
          <cell r="H53" t="str">
            <v>n/a</v>
          </cell>
          <cell r="I53" t="str">
            <v>n/a</v>
          </cell>
          <cell r="J53" t="str">
            <v>n/a</v>
          </cell>
          <cell r="K53" t="str">
            <v>n/a</v>
          </cell>
          <cell r="L53" t="str">
            <v>n/a</v>
          </cell>
          <cell r="M53">
            <v>0.113</v>
          </cell>
          <cell r="N53">
            <v>0.1105</v>
          </cell>
          <cell r="O53">
            <v>0.1275</v>
          </cell>
          <cell r="P53">
            <v>9.0499999999999997E-2</v>
          </cell>
          <cell r="Q53">
            <v>7.1999999999999995E-2</v>
          </cell>
          <cell r="R53">
            <v>5.45E-2</v>
          </cell>
          <cell r="S53">
            <v>6.0999999999999999E-2</v>
          </cell>
          <cell r="T53">
            <v>6.5000000000000002E-2</v>
          </cell>
          <cell r="U53">
            <v>5.2999999999999999E-2</v>
          </cell>
          <cell r="V53">
            <v>5.0299999999999997E-2</v>
          </cell>
          <cell r="W53">
            <v>4.7500000000000001E-2</v>
          </cell>
          <cell r="X53">
            <v>4.4999999999999998E-2</v>
          </cell>
          <cell r="Y53">
            <v>4.1000000000000002E-2</v>
          </cell>
          <cell r="Z53">
            <v>4.5600000000000002E-2</v>
          </cell>
          <cell r="AA53" t="str">
            <v>n/a</v>
          </cell>
          <cell r="AB53" t="str">
            <v>n/a</v>
          </cell>
          <cell r="AC53" t="str">
            <v>n/a</v>
          </cell>
          <cell r="AD53" t="str">
            <v>n/a</v>
          </cell>
        </row>
        <row r="54">
          <cell r="A54" t="str">
            <v>RISKS</v>
          </cell>
        </row>
        <row r="55">
          <cell r="A55" t="str">
            <v>Loan to value ratios</v>
          </cell>
          <cell r="B55" t="str">
            <v>% average</v>
          </cell>
          <cell r="C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row>
        <row r="56">
          <cell r="A56" t="str">
            <v>Average LTV</v>
          </cell>
          <cell r="C56">
            <v>0</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row>
        <row r="57">
          <cell r="A57" t="str">
            <v>First time buyer LTV</v>
          </cell>
          <cell r="C57">
            <v>0</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row>
        <row r="58">
          <cell r="A58" t="str">
            <v xml:space="preserve">Some indicator of bad debt eg possessions/ arrears </v>
          </cell>
          <cell r="C58">
            <v>0</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row>
        <row r="59">
          <cell r="A59">
            <v>0</v>
          </cell>
        </row>
        <row r="60">
          <cell r="A60" t="str">
            <v>FUNDING</v>
          </cell>
        </row>
        <row r="61">
          <cell r="A61" t="str">
            <v>Total Mortgage Bonds Outstanding</v>
          </cell>
          <cell r="B61" t="str">
            <v>€ millions</v>
          </cell>
          <cell r="C61">
            <v>27000.518556930139</v>
          </cell>
          <cell r="D61">
            <v>28190.2417836977</v>
          </cell>
          <cell r="E61">
            <v>28981.353591160223</v>
          </cell>
          <cell r="F61">
            <v>31335.248649018402</v>
          </cell>
          <cell r="G61">
            <v>34426.875911833129</v>
          </cell>
          <cell r="H61">
            <v>38091.568153615051</v>
          </cell>
          <cell r="I61">
            <v>42039.471516589241</v>
          </cell>
          <cell r="J61">
            <v>44506.771584018286</v>
          </cell>
          <cell r="K61">
            <v>99669.346473029043</v>
          </cell>
          <cell r="L61">
            <v>91856.560193292404</v>
          </cell>
          <cell r="M61">
            <v>100772.6095753268</v>
          </cell>
          <cell r="N61">
            <v>106983.6418294608</v>
          </cell>
          <cell r="O61" t="str">
            <v>n/a</v>
          </cell>
          <cell r="P61" t="str">
            <v>n/a</v>
          </cell>
          <cell r="Q61" t="str">
            <v>n/a</v>
          </cell>
          <cell r="R61" t="str">
            <v>n/a</v>
          </cell>
          <cell r="S61" t="str">
            <v>n/a</v>
          </cell>
          <cell r="T61" t="str">
            <v>n/a</v>
          </cell>
          <cell r="U61" t="str">
            <v>n/a</v>
          </cell>
          <cell r="V61" t="str">
            <v>n/a</v>
          </cell>
          <cell r="W61" t="str">
            <v>n/a</v>
          </cell>
          <cell r="X61" t="str">
            <v>n/a</v>
          </cell>
          <cell r="Y61" t="str">
            <v>n/a</v>
          </cell>
          <cell r="Z61" t="str">
            <v>n/a</v>
          </cell>
          <cell r="AA61" t="str">
            <v>n/a</v>
          </cell>
          <cell r="AB61" t="str">
            <v>n/a</v>
          </cell>
          <cell r="AC61" t="str">
            <v>n/a</v>
          </cell>
          <cell r="AD61" t="str">
            <v>n/a</v>
          </cell>
        </row>
        <row r="62">
          <cell r="A62" t="str">
            <v>Annual % change in mortgage bonds outstanding</v>
          </cell>
          <cell r="C62" t="e">
            <v>#VALUE!</v>
          </cell>
          <cell r="D62">
            <v>4.4062976948351817E-2</v>
          </cell>
          <cell r="E62">
            <v>2.8063321114188522E-2</v>
          </cell>
          <cell r="F62">
            <v>8.1221018557813496E-2</v>
          </cell>
          <cell r="G62">
            <v>9.8662924218141601E-2</v>
          </cell>
          <cell r="H62">
            <v>0.10644858543561031</v>
          </cell>
          <cell r="I62">
            <v>0.1036424477735638</v>
          </cell>
          <cell r="J62">
            <v>5.8690082877360217E-2</v>
          </cell>
          <cell r="K62">
            <v>1.2394198214282253</v>
          </cell>
          <cell r="L62">
            <v>-7.8387052350652353E-2</v>
          </cell>
          <cell r="M62">
            <v>9.7064916901661524E-2</v>
          </cell>
          <cell r="N62">
            <v>6.1634131340930542E-2</v>
          </cell>
          <cell r="O62" t="str">
            <v>n/a</v>
          </cell>
          <cell r="P62" t="str">
            <v>n/a</v>
          </cell>
          <cell r="Q62" t="str">
            <v>n/a</v>
          </cell>
          <cell r="R62" t="str">
            <v>n/a</v>
          </cell>
          <cell r="S62" t="str">
            <v>n/a</v>
          </cell>
          <cell r="T62" t="str">
            <v>n/a</v>
          </cell>
          <cell r="U62" t="str">
            <v>n/a</v>
          </cell>
          <cell r="V62" t="str">
            <v>n/a</v>
          </cell>
          <cell r="W62" t="str">
            <v>n/a</v>
          </cell>
          <cell r="X62" t="str">
            <v>n/a</v>
          </cell>
          <cell r="Y62" t="str">
            <v>n/a</v>
          </cell>
          <cell r="Z62" t="str">
            <v>n/a</v>
          </cell>
          <cell r="AA62" t="str">
            <v>n/a</v>
          </cell>
          <cell r="AB62" t="str">
            <v>n/a</v>
          </cell>
          <cell r="AC62" t="str">
            <v>n/a</v>
          </cell>
          <cell r="AD62" t="str">
            <v>n/a</v>
          </cell>
        </row>
        <row r="63">
          <cell r="A63" t="str">
            <v>New Issues of Mortgage Bonds</v>
          </cell>
          <cell r="B63" t="str">
            <v>€ millions</v>
          </cell>
          <cell r="C63">
            <v>4222.5350025927846</v>
          </cell>
          <cell r="D63">
            <v>3081.6562907195598</v>
          </cell>
          <cell r="E63">
            <v>3627.7624309392268</v>
          </cell>
          <cell r="F63">
            <v>4912.7847321978252</v>
          </cell>
          <cell r="G63">
            <v>7573.3080977353675</v>
          </cell>
          <cell r="H63">
            <v>7033.5053229704135</v>
          </cell>
          <cell r="I63">
            <v>6644.9210899146656</v>
          </cell>
          <cell r="J63">
            <v>14519.626556555388</v>
          </cell>
          <cell r="K63">
            <v>20945.928423236513</v>
          </cell>
          <cell r="L63">
            <v>16082.947265754883</v>
          </cell>
          <cell r="M63">
            <v>23126.395571909299</v>
          </cell>
          <cell r="N63">
            <v>21743.195825499442</v>
          </cell>
          <cell r="O63" t="str">
            <v>n/a</v>
          </cell>
          <cell r="P63" t="str">
            <v>n/a</v>
          </cell>
          <cell r="Q63" t="str">
            <v>n/a</v>
          </cell>
          <cell r="R63" t="str">
            <v>n/a</v>
          </cell>
          <cell r="S63" t="str">
            <v>n/a</v>
          </cell>
          <cell r="T63" t="str">
            <v>n/a</v>
          </cell>
          <cell r="U63" t="str">
            <v>n/a</v>
          </cell>
          <cell r="V63" t="str">
            <v>n/a</v>
          </cell>
          <cell r="W63" t="str">
            <v>n/a</v>
          </cell>
          <cell r="X63" t="str">
            <v>n/a</v>
          </cell>
          <cell r="Y63" t="str">
            <v>n/a</v>
          </cell>
          <cell r="Z63" t="str">
            <v>n/a</v>
          </cell>
          <cell r="AA63" t="str">
            <v>n/a</v>
          </cell>
          <cell r="AB63" t="str">
            <v>n/a</v>
          </cell>
          <cell r="AC63" t="str">
            <v>n/a</v>
          </cell>
          <cell r="AD63" t="str">
            <v>n/a</v>
          </cell>
        </row>
        <row r="64">
          <cell r="A64" t="str">
            <v>Annual % change in mortgage bond issues</v>
          </cell>
          <cell r="C64" t="e">
            <v>#VALUE!</v>
          </cell>
          <cell r="D64">
            <v>-0.27018810055397657</v>
          </cell>
          <cell r="E64">
            <v>0.17721189149622929</v>
          </cell>
          <cell r="F64">
            <v>0.35421897815009529</v>
          </cell>
          <cell r="G64">
            <v>0.54155097578381128</v>
          </cell>
          <cell r="H64">
            <v>-7.1277012343703539E-2</v>
          </cell>
          <cell r="I64">
            <v>-5.5247592091341446E-2</v>
          </cell>
          <cell r="J64">
            <v>1.1850713289270751</v>
          </cell>
          <cell r="K64">
            <v>0.44259415637516852</v>
          </cell>
          <cell r="L64">
            <v>-0.23216832690437572</v>
          </cell>
          <cell r="M64">
            <v>0.43794512223216064</v>
          </cell>
          <cell r="N64">
            <v>-5.9810433584815637E-2</v>
          </cell>
          <cell r="O64" t="str">
            <v>n/a</v>
          </cell>
          <cell r="P64" t="str">
            <v>n/a</v>
          </cell>
          <cell r="Q64" t="str">
            <v>n/a</v>
          </cell>
          <cell r="R64" t="str">
            <v>n/a</v>
          </cell>
          <cell r="S64" t="str">
            <v>n/a</v>
          </cell>
          <cell r="T64" t="str">
            <v>n/a</v>
          </cell>
          <cell r="U64" t="str">
            <v>n/a</v>
          </cell>
          <cell r="V64" t="str">
            <v>n/a</v>
          </cell>
          <cell r="W64" t="str">
            <v>n/a</v>
          </cell>
          <cell r="X64" t="str">
            <v>n/a</v>
          </cell>
          <cell r="Y64" t="str">
            <v>n/a</v>
          </cell>
          <cell r="Z64" t="str">
            <v>n/a</v>
          </cell>
          <cell r="AA64" t="str">
            <v>n/a</v>
          </cell>
          <cell r="AB64" t="str">
            <v>n/a</v>
          </cell>
          <cell r="AC64" t="str">
            <v>n/a</v>
          </cell>
          <cell r="AD64" t="str">
            <v>n/a</v>
          </cell>
        </row>
        <row r="65">
          <cell r="A65" t="str">
            <v>Mortgage backed securities outstanding</v>
          </cell>
          <cell r="B65" t="str">
            <v>€ millions</v>
          </cell>
          <cell r="C65" t="str">
            <v>n/a</v>
          </cell>
          <cell r="D65" t="str">
            <v>n/a</v>
          </cell>
          <cell r="E65" t="str">
            <v>n/a</v>
          </cell>
          <cell r="F65" t="str">
            <v>n/a</v>
          </cell>
          <cell r="G65" t="str">
            <v>n/a</v>
          </cell>
          <cell r="H65" t="str">
            <v>n/a</v>
          </cell>
          <cell r="I65" t="str">
            <v>n/a</v>
          </cell>
          <cell r="J65" t="str">
            <v>n/a</v>
          </cell>
          <cell r="K65" t="str">
            <v>n/a</v>
          </cell>
          <cell r="L65" t="str">
            <v>n/a</v>
          </cell>
          <cell r="M65" t="str">
            <v>n/a</v>
          </cell>
          <cell r="N65" t="str">
            <v>n/a</v>
          </cell>
          <cell r="O65" t="str">
            <v>n/a</v>
          </cell>
          <cell r="P65" t="str">
            <v>n/a</v>
          </cell>
          <cell r="Q65" t="str">
            <v>n/a</v>
          </cell>
          <cell r="R65" t="str">
            <v>n/a</v>
          </cell>
          <cell r="S65" t="str">
            <v>n/a</v>
          </cell>
          <cell r="T65" t="str">
            <v>n/a</v>
          </cell>
          <cell r="U65" t="str">
            <v>n/a</v>
          </cell>
          <cell r="V65" t="str">
            <v>n/a</v>
          </cell>
          <cell r="W65" t="str">
            <v>n/a</v>
          </cell>
          <cell r="X65" t="str">
            <v>n/a</v>
          </cell>
          <cell r="Y65" t="str">
            <v>n/a</v>
          </cell>
          <cell r="Z65" t="str">
            <v>n/a</v>
          </cell>
          <cell r="AA65" t="str">
            <v>n/a</v>
          </cell>
          <cell r="AB65" t="str">
            <v>n/a</v>
          </cell>
          <cell r="AC65" t="str">
            <v>n/a</v>
          </cell>
          <cell r="AD65" t="str">
            <v>n/a</v>
          </cell>
        </row>
        <row r="66">
          <cell r="A66" t="str">
            <v>Annual % change in MBS outstanding</v>
          </cell>
          <cell r="C66" t="str">
            <v>n/a</v>
          </cell>
          <cell r="D66" t="str">
            <v>n/a</v>
          </cell>
          <cell r="E66" t="str">
            <v>n/a</v>
          </cell>
          <cell r="F66" t="str">
            <v>n/a</v>
          </cell>
          <cell r="G66" t="str">
            <v>n/a</v>
          </cell>
          <cell r="H66" t="str">
            <v>n/a</v>
          </cell>
          <cell r="I66" t="str">
            <v>n/a</v>
          </cell>
          <cell r="J66" t="str">
            <v>n/a</v>
          </cell>
          <cell r="K66" t="str">
            <v>n/a</v>
          </cell>
          <cell r="L66" t="str">
            <v>n/a</v>
          </cell>
          <cell r="M66" t="str">
            <v>n/a</v>
          </cell>
          <cell r="N66" t="str">
            <v>n/a</v>
          </cell>
          <cell r="O66" t="str">
            <v>n/a</v>
          </cell>
          <cell r="P66" t="str">
            <v>n/a</v>
          </cell>
          <cell r="Q66" t="str">
            <v>n/a</v>
          </cell>
          <cell r="R66" t="str">
            <v>n/a</v>
          </cell>
          <cell r="S66" t="str">
            <v>n/a</v>
          </cell>
          <cell r="T66" t="str">
            <v>n/a</v>
          </cell>
          <cell r="U66" t="str">
            <v>n/a</v>
          </cell>
          <cell r="V66" t="str">
            <v>n/a</v>
          </cell>
          <cell r="W66" t="str">
            <v>n/a</v>
          </cell>
          <cell r="X66" t="str">
            <v>n/a</v>
          </cell>
          <cell r="Y66" t="str">
            <v>n/a</v>
          </cell>
          <cell r="Z66" t="str">
            <v>n/a</v>
          </cell>
          <cell r="AA66" t="str">
            <v>n/a</v>
          </cell>
          <cell r="AB66" t="str">
            <v>n/a</v>
          </cell>
          <cell r="AC66" t="str">
            <v>n/a</v>
          </cell>
          <cell r="AD66" t="str">
            <v>n/a</v>
          </cell>
        </row>
        <row r="67">
          <cell r="A67" t="str">
            <v>New Issues of Mortgage Backed Securities</v>
          </cell>
          <cell r="B67" t="str">
            <v>€ millions</v>
          </cell>
          <cell r="C67" t="str">
            <v>n/a</v>
          </cell>
          <cell r="D67" t="str">
            <v>n/a</v>
          </cell>
          <cell r="E67" t="str">
            <v>n/a</v>
          </cell>
          <cell r="F67" t="str">
            <v>n/a</v>
          </cell>
          <cell r="G67" t="str">
            <v>n/a</v>
          </cell>
          <cell r="H67" t="str">
            <v>n/a</v>
          </cell>
          <cell r="I67" t="str">
            <v>n/a</v>
          </cell>
          <cell r="J67" t="str">
            <v>n/a</v>
          </cell>
          <cell r="K67" t="str">
            <v>n/a</v>
          </cell>
          <cell r="L67" t="str">
            <v>n/a</v>
          </cell>
          <cell r="M67" t="str">
            <v>n/a</v>
          </cell>
          <cell r="N67" t="str">
            <v>n/a</v>
          </cell>
          <cell r="O67" t="str">
            <v>n/a</v>
          </cell>
          <cell r="P67" t="str">
            <v>n/a</v>
          </cell>
          <cell r="Q67" t="str">
            <v>n/a</v>
          </cell>
          <cell r="R67" t="str">
            <v>n/a</v>
          </cell>
          <cell r="S67" t="str">
            <v>n/a</v>
          </cell>
          <cell r="T67">
            <v>3080</v>
          </cell>
          <cell r="U67">
            <v>11400</v>
          </cell>
          <cell r="V67">
            <v>7490</v>
          </cell>
          <cell r="W67">
            <v>9070</v>
          </cell>
          <cell r="X67">
            <v>8862</v>
          </cell>
          <cell r="Y67">
            <v>8200</v>
          </cell>
          <cell r="Z67">
            <v>16500</v>
          </cell>
          <cell r="AA67" t="str">
            <v>n/a</v>
          </cell>
          <cell r="AB67" t="str">
            <v>n/a</v>
          </cell>
          <cell r="AC67" t="str">
            <v>n/a</v>
          </cell>
          <cell r="AD67" t="str">
            <v>n/a</v>
          </cell>
        </row>
        <row r="68">
          <cell r="A68" t="str">
            <v>Annual % change in MBS issues</v>
          </cell>
          <cell r="C68" t="str">
            <v>n/a</v>
          </cell>
          <cell r="D68" t="str">
            <v>n/a</v>
          </cell>
          <cell r="E68" t="str">
            <v>n/a</v>
          </cell>
          <cell r="F68" t="str">
            <v>n/a</v>
          </cell>
          <cell r="G68" t="str">
            <v>n/a</v>
          </cell>
          <cell r="H68" t="str">
            <v>n/a</v>
          </cell>
          <cell r="I68" t="str">
            <v>n/a</v>
          </cell>
          <cell r="J68" t="str">
            <v>n/a</v>
          </cell>
          <cell r="K68" t="str">
            <v>n/a</v>
          </cell>
          <cell r="L68" t="str">
            <v>n/a</v>
          </cell>
          <cell r="M68" t="str">
            <v>n/a</v>
          </cell>
          <cell r="N68" t="str">
            <v>n/a</v>
          </cell>
          <cell r="O68" t="str">
            <v>n/a</v>
          </cell>
          <cell r="P68" t="str">
            <v>n/a</v>
          </cell>
          <cell r="Q68" t="str">
            <v>n/a</v>
          </cell>
          <cell r="R68" t="str">
            <v>n/a</v>
          </cell>
          <cell r="S68" t="str">
            <v>n/a</v>
          </cell>
          <cell r="T68" t="str">
            <v>n/a</v>
          </cell>
          <cell r="U68">
            <v>2.7012987012987013</v>
          </cell>
          <cell r="V68">
            <v>-0.34298245614035083</v>
          </cell>
          <cell r="W68">
            <v>0.21094793057409889</v>
          </cell>
          <cell r="X68">
            <v>-2.2932745314222736E-2</v>
          </cell>
          <cell r="Y68">
            <v>-7.470097043556756E-2</v>
          </cell>
          <cell r="Z68">
            <v>1.0121951219512195</v>
          </cell>
          <cell r="AA68" t="str">
            <v>n/a</v>
          </cell>
          <cell r="AB68" t="str">
            <v>n/a</v>
          </cell>
          <cell r="AC68" t="str">
            <v>n/a</v>
          </cell>
          <cell r="AD68" t="str">
            <v>n/a</v>
          </cell>
        </row>
        <row r="69">
          <cell r="A69">
            <v>0</v>
          </cell>
        </row>
        <row r="70">
          <cell r="A70" t="str">
            <v>GENERAL INFORMATION</v>
          </cell>
        </row>
        <row r="71">
          <cell r="A71" t="str">
            <v>Outstanding residential loans as % GDP</v>
          </cell>
          <cell r="B71" t="str">
            <v>%</v>
          </cell>
          <cell r="C71" t="e">
            <v>#DIV/0!</v>
          </cell>
          <cell r="D71" t="e">
            <v>#DIV/0!</v>
          </cell>
          <cell r="E71">
            <v>2.4166632371008408E-2</v>
          </cell>
          <cell r="F71">
            <v>2.4870311716954818E-2</v>
          </cell>
          <cell r="G71">
            <v>2.6984750417679504E-2</v>
          </cell>
          <cell r="H71">
            <v>3.0402810412989562E-2</v>
          </cell>
          <cell r="I71">
            <v>3.4597150617083065E-2</v>
          </cell>
          <cell r="J71">
            <v>3.6227505883295805E-2</v>
          </cell>
          <cell r="K71">
            <v>3.5979453608446996E-2</v>
          </cell>
          <cell r="L71">
            <v>3.2492482641958927E-2</v>
          </cell>
          <cell r="M71">
            <v>3.137578999574419E-2</v>
          </cell>
          <cell r="N71">
            <v>6.0379182149595104E-2</v>
          </cell>
          <cell r="O71">
            <v>8.063844279454592E-2</v>
          </cell>
          <cell r="P71">
            <v>7.1242100883523812E-2</v>
          </cell>
          <cell r="Q71">
            <v>7.1373073756419853E-2</v>
          </cell>
          <cell r="R71">
            <v>7.7860937855838627E-2</v>
          </cell>
          <cell r="S71">
            <v>8.9644040308720377E-2</v>
          </cell>
          <cell r="T71">
            <v>9.8248841596453834E-2</v>
          </cell>
          <cell r="U71">
            <v>9.9172056562613589E-2</v>
          </cell>
          <cell r="V71">
            <v>0.11028502599971574</v>
          </cell>
          <cell r="W71">
            <v>0.129821035430538</v>
          </cell>
          <cell r="X71">
            <v>0.14838922173344293</v>
          </cell>
          <cell r="Y71">
            <v>0.17119731730763826</v>
          </cell>
          <cell r="Z71">
            <v>0.18713687000703674</v>
          </cell>
          <cell r="AA71" t="str">
            <v>n/a</v>
          </cell>
          <cell r="AB71" t="str">
            <v>n/a</v>
          </cell>
          <cell r="AC71" t="str">
            <v>n/a</v>
          </cell>
          <cell r="AD71" t="str">
            <v>n/a</v>
          </cell>
        </row>
        <row r="72">
          <cell r="A72" t="str">
            <v>Outstanding residential and commercial loans as % GDP</v>
          </cell>
          <cell r="B72" t="str">
            <v>%</v>
          </cell>
          <cell r="C72" t="e">
            <v>#DIV/0!</v>
          </cell>
          <cell r="D72" t="e">
            <v>#DIV/0!</v>
          </cell>
          <cell r="E72">
            <v>3.0441051160801209E-2</v>
          </cell>
          <cell r="F72">
            <v>3.0866164084189542E-2</v>
          </cell>
          <cell r="G72">
            <v>3.3455974277095145E-2</v>
          </cell>
          <cell r="H72">
            <v>3.7552648529630236E-2</v>
          </cell>
          <cell r="I72">
            <v>4.1917524038029619E-2</v>
          </cell>
          <cell r="J72">
            <v>4.4294904149483671E-2</v>
          </cell>
          <cell r="K72">
            <v>4.4297314341650781E-2</v>
          </cell>
          <cell r="L72">
            <v>3.9790171978771466E-2</v>
          </cell>
          <cell r="M72">
            <v>3.8762650440656819E-2</v>
          </cell>
          <cell r="N72">
            <v>7.4946299607366984E-2</v>
          </cell>
          <cell r="O72">
            <v>0.14582234609372718</v>
          </cell>
          <cell r="P72">
            <v>0.12663582529331943</v>
          </cell>
          <cell r="Q72">
            <v>0.12535606255946252</v>
          </cell>
          <cell r="R72">
            <v>0.13200451352825979</v>
          </cell>
          <cell r="S72">
            <v>0.14822847949025592</v>
          </cell>
          <cell r="T72">
            <v>0.15643076113970336</v>
          </cell>
          <cell r="U72">
            <v>0.15903279715077451</v>
          </cell>
          <cell r="V72">
            <v>0.17073549420768905</v>
          </cell>
          <cell r="W72">
            <v>0.1903330930224704</v>
          </cell>
          <cell r="X72">
            <v>0.21534239600615301</v>
          </cell>
          <cell r="Y72">
            <v>0.2445602678194973</v>
          </cell>
          <cell r="Z72">
            <v>0.26934771784817341</v>
          </cell>
          <cell r="AA72" t="str">
            <v>n/a</v>
          </cell>
          <cell r="AB72" t="str">
            <v>n/a</v>
          </cell>
          <cell r="AC72" t="str">
            <v>n/a</v>
          </cell>
          <cell r="AD72" t="str">
            <v>n/a</v>
          </cell>
        </row>
        <row r="73">
          <cell r="A73">
            <v>0</v>
          </cell>
        </row>
        <row r="74">
          <cell r="A74" t="str">
            <v>Outstanding residential loans per capita, 000s</v>
          </cell>
          <cell r="B74" t="str">
            <v>000s</v>
          </cell>
          <cell r="C74" t="e">
            <v>#DIV/0!</v>
          </cell>
          <cell r="D74" t="e">
            <v>#DIV/0!</v>
          </cell>
          <cell r="E74">
            <v>0.25466876743515915</v>
          </cell>
          <cell r="F74">
            <v>0.28972291124668786</v>
          </cell>
          <cell r="G74">
            <v>0.33333695296099852</v>
          </cell>
          <cell r="H74">
            <v>0.39434006225565971</v>
          </cell>
          <cell r="I74">
            <v>0.47424047518465218</v>
          </cell>
          <cell r="J74">
            <v>0.54135835454078651</v>
          </cell>
          <cell r="K74">
            <v>0.62774859911095837</v>
          </cell>
          <cell r="L74">
            <v>0.87236622538833453</v>
          </cell>
          <cell r="M74">
            <v>0.9021520426087174</v>
          </cell>
          <cell r="N74">
            <v>0.91707177765236569</v>
          </cell>
          <cell r="O74">
            <v>1.1902177641659293</v>
          </cell>
          <cell r="P74">
            <v>1.2434054635042209</v>
          </cell>
          <cell r="Q74">
            <v>1.3208298617682381</v>
          </cell>
          <cell r="R74">
            <v>1.487618378191949</v>
          </cell>
          <cell r="S74">
            <v>1.7754099787434734</v>
          </cell>
          <cell r="T74">
            <v>2.0557406108588778</v>
          </cell>
          <cell r="U74">
            <v>2.173972886424905</v>
          </cell>
          <cell r="V74">
            <v>2.5063102542029965</v>
          </cell>
          <cell r="W74">
            <v>3.0243154916682471</v>
          </cell>
          <cell r="X74">
            <v>3.564471508852963</v>
          </cell>
          <cell r="Y74">
            <v>4.1671587923001763</v>
          </cell>
          <cell r="Z74">
            <v>4.6994716460257644</v>
          </cell>
          <cell r="AA74" t="str">
            <v>n/a</v>
          </cell>
          <cell r="AB74" t="str">
            <v>n/a</v>
          </cell>
          <cell r="AC74" t="str">
            <v>n/a</v>
          </cell>
          <cell r="AD74" t="str">
            <v>n/a</v>
          </cell>
        </row>
        <row r="75">
          <cell r="A75" t="str">
            <v>Outstanding residential and commercial loans per capita</v>
          </cell>
          <cell r="B75" t="str">
            <v>000s</v>
          </cell>
          <cell r="C75" t="e">
            <v>#DIV/0!</v>
          </cell>
          <cell r="D75" t="e">
            <v>#DIV/0!</v>
          </cell>
          <cell r="E75">
            <v>0.32078879918130604</v>
          </cell>
          <cell r="F75">
            <v>0.35957068086898547</v>
          </cell>
          <cell r="G75">
            <v>0.41327462182351521</v>
          </cell>
          <cell r="H75">
            <v>0.48707713391892143</v>
          </cell>
          <cell r="I75">
            <v>0.57458450085607859</v>
          </cell>
          <cell r="J75">
            <v>0.66191187718398925</v>
          </cell>
          <cell r="K75">
            <v>0.77287379972386738</v>
          </cell>
          <cell r="L75">
            <v>1.0682963970210442</v>
          </cell>
          <cell r="M75">
            <v>1.1145473716107084</v>
          </cell>
          <cell r="N75">
            <v>1.1383250610965048</v>
          </cell>
          <cell r="O75">
            <v>2.1523276084994696</v>
          </cell>
          <cell r="P75">
            <v>2.2102054135449447</v>
          </cell>
          <cell r="Q75">
            <v>2.3198388701499977</v>
          </cell>
          <cell r="R75">
            <v>2.5220906109879522</v>
          </cell>
          <cell r="S75">
            <v>2.9356811753984764</v>
          </cell>
          <cell r="T75">
            <v>3.2731283467270931</v>
          </cell>
          <cell r="U75">
            <v>3.48619360172099</v>
          </cell>
          <cell r="V75">
            <v>3.8800926599976537</v>
          </cell>
          <cell r="W75">
            <v>4.4340065529132655</v>
          </cell>
          <cell r="X75">
            <v>5.172760030987293</v>
          </cell>
          <cell r="Y75">
            <v>5.9529056080940945</v>
          </cell>
          <cell r="Z75">
            <v>6.7639902436203085</v>
          </cell>
          <cell r="AA75" t="str">
            <v>n/a</v>
          </cell>
          <cell r="AB75" t="str">
            <v>n/a</v>
          </cell>
          <cell r="AC75" t="str">
            <v>n/a</v>
          </cell>
          <cell r="AD75" t="str">
            <v>n/a</v>
          </cell>
        </row>
        <row r="76">
          <cell r="A76">
            <v>0</v>
          </cell>
        </row>
        <row r="77">
          <cell r="A77" t="str">
            <v>Outstanding mortgage bonds as % GDP</v>
          </cell>
          <cell r="C77" t="e">
            <v>#DIV/0!</v>
          </cell>
          <cell r="D77" t="e">
            <v>#DIV/0!</v>
          </cell>
          <cell r="E77">
            <v>3.5390589316351473E-2</v>
          </cell>
          <cell r="F77">
            <v>3.4636065711305848E-2</v>
          </cell>
          <cell r="G77">
            <v>3.5831469516895427E-2</v>
          </cell>
          <cell r="H77">
            <v>3.7699381487995433E-2</v>
          </cell>
          <cell r="I77">
            <v>3.9123553919420885E-2</v>
          </cell>
          <cell r="J77">
            <v>3.7647126340620216E-2</v>
          </cell>
          <cell r="K77">
            <v>7.162809379987771E-2</v>
          </cell>
          <cell r="L77">
            <v>6.0280215847014297E-2</v>
          </cell>
          <cell r="M77">
            <v>6.1679402462415711E-2</v>
          </cell>
          <cell r="N77">
            <v>0.12391424313127605</v>
          </cell>
          <cell r="O77" t="str">
            <v>n/a</v>
          </cell>
          <cell r="P77" t="str">
            <v>n/a</v>
          </cell>
          <cell r="Q77" t="str">
            <v>n/a</v>
          </cell>
          <cell r="R77" t="str">
            <v>n/a</v>
          </cell>
          <cell r="S77" t="str">
            <v>n/a</v>
          </cell>
          <cell r="T77" t="str">
            <v>n/a</v>
          </cell>
          <cell r="U77" t="str">
            <v>n/a</v>
          </cell>
          <cell r="V77" t="str">
            <v>n/a</v>
          </cell>
          <cell r="W77" t="str">
            <v>n/a</v>
          </cell>
          <cell r="X77" t="str">
            <v>n/a</v>
          </cell>
          <cell r="Y77" t="str">
            <v>n/a</v>
          </cell>
          <cell r="Z77" t="str">
            <v>n/a</v>
          </cell>
          <cell r="AA77" t="str">
            <v>n/a</v>
          </cell>
          <cell r="AB77" t="str">
            <v>n/a</v>
          </cell>
          <cell r="AC77" t="str">
            <v>n/a</v>
          </cell>
          <cell r="AD77" t="str">
            <v>n/a</v>
          </cell>
        </row>
        <row r="78">
          <cell r="A78">
            <v>0</v>
          </cell>
        </row>
        <row r="79">
          <cell r="A79" t="str">
            <v>MACROECONOMIC INFORMATION</v>
          </cell>
        </row>
        <row r="80">
          <cell r="A80" t="str">
            <v>Exchange rate, 1€=</v>
          </cell>
          <cell r="C80">
            <v>2.2705000000000002</v>
          </cell>
          <cell r="D80">
            <v>2.2381000000000002</v>
          </cell>
          <cell r="E80">
            <v>2.2263000000000002</v>
          </cell>
          <cell r="F80">
            <v>2.1282000000000001</v>
          </cell>
          <cell r="G80">
            <v>2.0603400000000001</v>
          </cell>
          <cell r="H80">
            <v>2.0778099999999999</v>
          </cell>
          <cell r="I80">
            <v>2.0241199999999999</v>
          </cell>
          <cell r="J80">
            <v>2.0419499999999999</v>
          </cell>
          <cell r="K80">
            <v>2.0355300000000001</v>
          </cell>
          <cell r="L80">
            <v>1.95268</v>
          </cell>
          <cell r="M80">
            <v>1.9354100000000001</v>
          </cell>
          <cell r="N80">
            <v>1.90805</v>
          </cell>
          <cell r="O80">
            <v>1.8874</v>
          </cell>
          <cell r="P80">
            <v>1.94594</v>
          </cell>
          <cell r="Q80">
            <v>1.9761500000000001</v>
          </cell>
          <cell r="R80">
            <v>1.95583</v>
          </cell>
          <cell r="S80">
            <v>1.95583</v>
          </cell>
          <cell r="T80">
            <v>1.95583</v>
          </cell>
          <cell r="U80">
            <v>1.95583</v>
          </cell>
          <cell r="V80">
            <v>1</v>
          </cell>
          <cell r="W80">
            <v>1</v>
          </cell>
          <cell r="X80">
            <v>1</v>
          </cell>
          <cell r="Y80">
            <v>1</v>
          </cell>
          <cell r="Z80">
            <v>1</v>
          </cell>
          <cell r="AA80">
            <v>1</v>
          </cell>
          <cell r="AB80">
            <v>1</v>
          </cell>
          <cell r="AC80">
            <v>1</v>
          </cell>
          <cell r="AD80">
            <v>1</v>
          </cell>
        </row>
        <row r="81">
          <cell r="A81" t="str">
            <v>Population, 000s</v>
          </cell>
          <cell r="C81" t="str">
            <v>n/a</v>
          </cell>
          <cell r="D81" t="str">
            <v>n/a</v>
          </cell>
          <cell r="E81">
            <v>77709</v>
          </cell>
          <cell r="F81">
            <v>77661</v>
          </cell>
          <cell r="G81">
            <v>77780</v>
          </cell>
          <cell r="H81">
            <v>77900</v>
          </cell>
          <cell r="I81">
            <v>78390</v>
          </cell>
          <cell r="J81">
            <v>79113</v>
          </cell>
          <cell r="K81">
            <v>79753</v>
          </cell>
          <cell r="L81">
            <v>56757</v>
          </cell>
          <cell r="M81">
            <v>56822.1</v>
          </cell>
          <cell r="N81">
            <v>56843.4</v>
          </cell>
          <cell r="O81">
            <v>56845.9</v>
          </cell>
          <cell r="P81">
            <v>56846.3</v>
          </cell>
          <cell r="Q81">
            <v>56876.364000000001</v>
          </cell>
          <cell r="R81">
            <v>56904.379000000001</v>
          </cell>
          <cell r="S81">
            <v>56909.108999999997</v>
          </cell>
          <cell r="T81">
            <v>56923.523999999998</v>
          </cell>
          <cell r="U81">
            <v>56960.692000000003</v>
          </cell>
          <cell r="V81">
            <v>56993.741999999998</v>
          </cell>
          <cell r="W81">
            <v>57321.07</v>
          </cell>
          <cell r="X81">
            <v>57888.245000000003</v>
          </cell>
          <cell r="Y81">
            <v>58462.375</v>
          </cell>
          <cell r="Z81">
            <v>58751.711000000003</v>
          </cell>
          <cell r="AA81" t="str">
            <v>n/a</v>
          </cell>
          <cell r="AB81" t="str">
            <v>n/a</v>
          </cell>
          <cell r="AC81" t="str">
            <v>n/a</v>
          </cell>
          <cell r="AD81" t="str">
            <v>n/a</v>
          </cell>
        </row>
        <row r="82">
          <cell r="A82" t="str">
            <v>Number of Households, 000s</v>
          </cell>
          <cell r="C82" t="str">
            <v>n/a</v>
          </cell>
          <cell r="D82" t="str">
            <v>n/a</v>
          </cell>
          <cell r="E82" t="str">
            <v>n/a</v>
          </cell>
          <cell r="F82" t="str">
            <v>n/a</v>
          </cell>
          <cell r="G82" t="str">
            <v>n/a</v>
          </cell>
          <cell r="H82" t="str">
            <v>n/a</v>
          </cell>
          <cell r="I82" t="str">
            <v>n/a</v>
          </cell>
          <cell r="J82" t="str">
            <v>n/a</v>
          </cell>
          <cell r="K82">
            <v>35246</v>
          </cell>
          <cell r="L82" t="str">
            <v>n/a</v>
          </cell>
          <cell r="M82" t="str">
            <v>n/a</v>
          </cell>
          <cell r="N82" t="str">
            <v>n/a</v>
          </cell>
          <cell r="O82">
            <v>20500</v>
          </cell>
          <cell r="P82" t="str">
            <v>n/a</v>
          </cell>
          <cell r="Q82" t="str">
            <v>n/a</v>
          </cell>
          <cell r="R82" t="str">
            <v>n/a</v>
          </cell>
          <cell r="S82" t="str">
            <v>n/a</v>
          </cell>
          <cell r="T82" t="str">
            <v>n/a</v>
          </cell>
          <cell r="U82" t="str">
            <v>n/a</v>
          </cell>
          <cell r="V82" t="str">
            <v>n/a</v>
          </cell>
          <cell r="W82" t="str">
            <v>n/a</v>
          </cell>
          <cell r="X82" t="str">
            <v>n/a</v>
          </cell>
          <cell r="Y82" t="str">
            <v>n/a</v>
          </cell>
          <cell r="Z82" t="str">
            <v>n/a</v>
          </cell>
          <cell r="AA82" t="str">
            <v>n/a</v>
          </cell>
          <cell r="AB82" t="str">
            <v>n/a</v>
          </cell>
          <cell r="AC82" t="str">
            <v>n/a</v>
          </cell>
          <cell r="AD82" t="str">
            <v>n/a</v>
          </cell>
        </row>
        <row r="83">
          <cell r="A83" t="str">
            <v>Population density, pop/km</v>
          </cell>
          <cell r="C83" t="str">
            <v>n/a</v>
          </cell>
          <cell r="D83" t="str">
            <v>n/a</v>
          </cell>
          <cell r="E83">
            <v>218</v>
          </cell>
          <cell r="F83" t="str">
            <v>n/a</v>
          </cell>
          <cell r="G83" t="str">
            <v>n/a</v>
          </cell>
          <cell r="H83" t="str">
            <v>n/a</v>
          </cell>
          <cell r="I83" t="str">
            <v>n/a</v>
          </cell>
          <cell r="J83">
            <v>188.1</v>
          </cell>
          <cell r="K83">
            <v>188.3</v>
          </cell>
          <cell r="L83">
            <v>188.8</v>
          </cell>
          <cell r="M83">
            <v>189.4</v>
          </cell>
          <cell r="N83">
            <v>189.9</v>
          </cell>
          <cell r="O83">
            <v>190.2</v>
          </cell>
          <cell r="P83">
            <v>190.5</v>
          </cell>
          <cell r="Q83">
            <v>190.9</v>
          </cell>
          <cell r="R83">
            <v>191.1</v>
          </cell>
          <cell r="S83">
            <v>191.3</v>
          </cell>
          <cell r="T83">
            <v>191.7</v>
          </cell>
          <cell r="U83">
            <v>192.2</v>
          </cell>
          <cell r="V83">
            <v>189.7</v>
          </cell>
          <cell r="W83" t="str">
            <v>n/a</v>
          </cell>
          <cell r="X83" t="str">
            <v>n/a</v>
          </cell>
          <cell r="Y83" t="str">
            <v>n/a</v>
          </cell>
          <cell r="Z83" t="str">
            <v>n/a</v>
          </cell>
          <cell r="AA83" t="str">
            <v>n/a</v>
          </cell>
          <cell r="AB83" t="str">
            <v>n/a</v>
          </cell>
          <cell r="AC83" t="str">
            <v>n/a</v>
          </cell>
          <cell r="AD83" t="str">
            <v>n/a</v>
          </cell>
        </row>
        <row r="84">
          <cell r="A84" t="str">
            <v>GDP, € mill</v>
          </cell>
          <cell r="C84" t="str">
            <v>n/a</v>
          </cell>
          <cell r="D84" t="str">
            <v>n/a</v>
          </cell>
          <cell r="E84">
            <v>818900</v>
          </cell>
          <cell r="F84">
            <v>904700</v>
          </cell>
          <cell r="G84">
            <v>960800</v>
          </cell>
          <cell r="H84">
            <v>1010403</v>
          </cell>
          <cell r="I84">
            <v>1074531</v>
          </cell>
          <cell r="J84">
            <v>1182209</v>
          </cell>
          <cell r="K84">
            <v>1391484</v>
          </cell>
          <cell r="L84">
            <v>1523826</v>
          </cell>
          <cell r="M84">
            <v>1633813</v>
          </cell>
          <cell r="N84">
            <v>863368.4</v>
          </cell>
          <cell r="O84">
            <v>839041.5</v>
          </cell>
          <cell r="P84">
            <v>992152.1</v>
          </cell>
          <cell r="Q84">
            <v>1052553.8</v>
          </cell>
          <cell r="R84">
            <v>1087220.3999999999</v>
          </cell>
          <cell r="S84">
            <v>1127091.1000000001</v>
          </cell>
          <cell r="T84">
            <v>1191057.3</v>
          </cell>
          <cell r="U84">
            <v>1248648.1000000001</v>
          </cell>
          <cell r="V84">
            <v>1295225.7</v>
          </cell>
          <cell r="W84">
            <v>1335353.7</v>
          </cell>
          <cell r="X84">
            <v>1390539</v>
          </cell>
          <cell r="Y84">
            <v>1423048</v>
          </cell>
          <cell r="Z84">
            <v>1475401.4</v>
          </cell>
          <cell r="AA84" t="str">
            <v>n/a</v>
          </cell>
          <cell r="AB84" t="str">
            <v>n/a</v>
          </cell>
          <cell r="AC84" t="str">
            <v>n/a</v>
          </cell>
          <cell r="AD84" t="str">
            <v>n/a</v>
          </cell>
        </row>
        <row r="85">
          <cell r="A85" t="str">
            <v>Annual GDP Growth %</v>
          </cell>
          <cell r="C85" t="str">
            <v>n/a</v>
          </cell>
          <cell r="D85" t="str">
            <v>n/a</v>
          </cell>
          <cell r="E85" t="str">
            <v>n/a</v>
          </cell>
          <cell r="F85" t="str">
            <v>n/a</v>
          </cell>
          <cell r="G85" t="str">
            <v>n/a</v>
          </cell>
          <cell r="H85">
            <v>3.7000000000000005E-2</v>
          </cell>
          <cell r="I85">
            <v>3.6000000000000004E-2</v>
          </cell>
          <cell r="J85">
            <v>5.7000000000000002E-2</v>
          </cell>
          <cell r="K85">
            <v>5.2000000000000005E-2</v>
          </cell>
          <cell r="L85">
            <v>2.2000000000000002E-2</v>
          </cell>
          <cell r="M85">
            <v>-1.1000000000000001E-2</v>
          </cell>
          <cell r="N85">
            <v>2.1999999999999999E-2</v>
          </cell>
          <cell r="O85">
            <v>2.9000000000000001E-2</v>
          </cell>
          <cell r="P85">
            <v>7.0000000000000001E-3</v>
          </cell>
          <cell r="Q85">
            <v>1.9E-2</v>
          </cell>
          <cell r="R85">
            <v>1.4E-2</v>
          </cell>
          <cell r="S85">
            <v>1.9E-2</v>
          </cell>
          <cell r="T85">
            <v>3.5999999999999997E-2</v>
          </cell>
          <cell r="U85">
            <v>1.7999999999999999E-2</v>
          </cell>
          <cell r="V85">
            <v>3.0000000000000001E-3</v>
          </cell>
          <cell r="W85" t="str">
            <v>n/a</v>
          </cell>
          <cell r="X85">
            <v>1.2E-2</v>
          </cell>
          <cell r="Y85">
            <v>1E-3</v>
          </cell>
          <cell r="Z85">
            <v>1.9E-2</v>
          </cell>
          <cell r="AA85" t="str">
            <v>n/a</v>
          </cell>
          <cell r="AB85" t="str">
            <v>n/a</v>
          </cell>
          <cell r="AC85" t="str">
            <v>n/a</v>
          </cell>
          <cell r="AD85" t="str">
            <v>n/a</v>
          </cell>
        </row>
        <row r="86">
          <cell r="A86" t="str">
            <v>Gross fixed Capital Formation, € mill</v>
          </cell>
          <cell r="C86" t="str">
            <v>n/a</v>
          </cell>
          <cell r="D86" t="str">
            <v>n/a</v>
          </cell>
          <cell r="E86">
            <v>159800</v>
          </cell>
          <cell r="F86">
            <v>175500</v>
          </cell>
          <cell r="G86">
            <v>186200</v>
          </cell>
          <cell r="H86">
            <v>197600</v>
          </cell>
          <cell r="I86">
            <v>216700</v>
          </cell>
          <cell r="J86">
            <v>247400</v>
          </cell>
          <cell r="K86">
            <v>319900</v>
          </cell>
          <cell r="L86">
            <v>351100</v>
          </cell>
          <cell r="M86">
            <v>356900</v>
          </cell>
          <cell r="N86">
            <v>377300</v>
          </cell>
          <cell r="O86">
            <v>392587</v>
          </cell>
          <cell r="P86">
            <v>378856</v>
          </cell>
          <cell r="Q86">
            <v>368000</v>
          </cell>
          <cell r="R86">
            <v>368233</v>
          </cell>
          <cell r="S86">
            <v>422859</v>
          </cell>
          <cell r="T86">
            <v>438770</v>
          </cell>
          <cell r="U86">
            <v>416310</v>
          </cell>
          <cell r="V86">
            <v>387780</v>
          </cell>
          <cell r="W86" t="str">
            <v>n/a</v>
          </cell>
          <cell r="X86" t="str">
            <v>n/a</v>
          </cell>
          <cell r="Y86" t="str">
            <v>n/a</v>
          </cell>
          <cell r="Z86" t="str">
            <v>n/a</v>
          </cell>
          <cell r="AA86" t="str">
            <v>n/a</v>
          </cell>
          <cell r="AB86" t="str">
            <v>n/a</v>
          </cell>
          <cell r="AC86" t="str">
            <v>n/a</v>
          </cell>
          <cell r="AD86" t="str">
            <v>n/a</v>
          </cell>
        </row>
        <row r="87">
          <cell r="A87" t="str">
            <v>Inflation (HICP) %</v>
          </cell>
          <cell r="C87" t="str">
            <v>n/a</v>
          </cell>
          <cell r="D87" t="str">
            <v>n/a</v>
          </cell>
          <cell r="E87" t="e">
            <v>#DIV/0!</v>
          </cell>
          <cell r="F87">
            <v>-1.0000000000001119E-3</v>
          </cell>
          <cell r="G87">
            <v>2.0020020020019569E-3</v>
          </cell>
          <cell r="H87">
            <v>1.2987012987013102E-2</v>
          </cell>
          <cell r="I87">
            <v>2.7613412228796763E-2</v>
          </cell>
          <cell r="J87">
            <v>2.6871401151631336E-2</v>
          </cell>
          <cell r="K87">
            <v>3.6448598130841114E-2</v>
          </cell>
          <cell r="L87">
            <v>3.9675383228133354E-2</v>
          </cell>
          <cell r="M87">
            <v>4.5346062052505909E-2</v>
          </cell>
          <cell r="N87">
            <v>4.2237442922374413E-2</v>
          </cell>
          <cell r="O87">
            <v>5.3669222343921241E-2</v>
          </cell>
          <cell r="P87">
            <v>3.9501039501039559E-2</v>
          </cell>
          <cell r="Q87">
            <v>1.9E-2</v>
          </cell>
          <cell r="R87">
            <v>0.02</v>
          </cell>
          <cell r="S87">
            <v>1.7000000000000001E-2</v>
          </cell>
          <cell r="T87">
            <v>2.5999999999999999E-2</v>
          </cell>
          <cell r="U87">
            <v>2.3E-2</v>
          </cell>
          <cell r="V87">
            <v>2.5999999999999999E-2</v>
          </cell>
          <cell r="W87">
            <v>2.8000000000000001E-2</v>
          </cell>
          <cell r="X87">
            <v>2.3E-2</v>
          </cell>
          <cell r="Y87">
            <v>2.1999999999999999E-2</v>
          </cell>
          <cell r="Z87">
            <v>2.1999999999999999E-2</v>
          </cell>
          <cell r="AA87" t="str">
            <v>n/a</v>
          </cell>
          <cell r="AB87" t="str">
            <v>n/a</v>
          </cell>
          <cell r="AC87" t="str">
            <v>n/a</v>
          </cell>
          <cell r="AD87" t="str">
            <v>n/a</v>
          </cell>
        </row>
        <row r="88">
          <cell r="A88" t="str">
            <v>Unemployment rate %</v>
          </cell>
          <cell r="C88" t="str">
            <v>n/a</v>
          </cell>
          <cell r="D88" t="str">
            <v>n/a</v>
          </cell>
          <cell r="E88">
            <v>6.9000000000000006E-2</v>
          </cell>
          <cell r="F88">
            <v>6.6000000000000003E-2</v>
          </cell>
          <cell r="G88">
            <v>6.8000000000000005E-2</v>
          </cell>
          <cell r="H88">
            <v>6.3E-2</v>
          </cell>
          <cell r="I88">
            <v>5.7000000000000002E-2</v>
          </cell>
          <cell r="J88">
            <v>4.9000000000000002E-2</v>
          </cell>
          <cell r="K88">
            <v>5.2999999999999999E-2</v>
          </cell>
          <cell r="L88">
            <v>8.6999999999999994E-2</v>
          </cell>
          <cell r="M88">
            <v>0.10100000000000001</v>
          </cell>
          <cell r="N88">
            <v>0.106</v>
          </cell>
          <cell r="O88">
            <v>0.112</v>
          </cell>
          <cell r="P88">
            <v>0.112</v>
          </cell>
          <cell r="Q88">
            <v>0.113</v>
          </cell>
          <cell r="R88">
            <v>0.113</v>
          </cell>
          <cell r="S88">
            <v>0.109</v>
          </cell>
          <cell r="T88">
            <v>0.10099999999999999</v>
          </cell>
          <cell r="U88">
            <v>9.0999999999999998E-2</v>
          </cell>
          <cell r="V88">
            <v>8.5999999999999993E-2</v>
          </cell>
          <cell r="W88">
            <v>8.4000000000000005E-2</v>
          </cell>
          <cell r="X88">
            <v>0.08</v>
          </cell>
          <cell r="Y88">
            <v>7.6999999999999999E-2</v>
          </cell>
          <cell r="Z88">
            <v>6.8000000000000005E-2</v>
          </cell>
          <cell r="AA88" t="str">
            <v>n/a</v>
          </cell>
          <cell r="AB88" t="str">
            <v>n/a</v>
          </cell>
          <cell r="AC88" t="str">
            <v>n/a</v>
          </cell>
          <cell r="AD88" t="str">
            <v>n/a</v>
          </cell>
        </row>
      </sheetData>
      <sheetData sheetId="12" refreshError="1">
        <row r="1">
          <cell r="A1" t="str">
            <v>Cyprus</v>
          </cell>
        </row>
        <row r="3">
          <cell r="A3" t="str">
            <v>HOUSING SUPPLY</v>
          </cell>
          <cell r="C3">
            <v>1983</v>
          </cell>
          <cell r="D3">
            <v>1984</v>
          </cell>
          <cell r="E3">
            <v>1985</v>
          </cell>
          <cell r="F3">
            <v>1986</v>
          </cell>
          <cell r="G3">
            <v>1987</v>
          </cell>
          <cell r="H3">
            <v>1988</v>
          </cell>
          <cell r="I3">
            <v>1989</v>
          </cell>
          <cell r="J3">
            <v>1990</v>
          </cell>
          <cell r="K3">
            <v>1991</v>
          </cell>
          <cell r="L3">
            <v>1992</v>
          </cell>
          <cell r="M3">
            <v>1993</v>
          </cell>
          <cell r="N3">
            <v>1994</v>
          </cell>
          <cell r="O3">
            <v>1995</v>
          </cell>
          <cell r="P3">
            <v>1996</v>
          </cell>
          <cell r="Q3">
            <v>1997</v>
          </cell>
          <cell r="R3">
            <v>1998</v>
          </cell>
          <cell r="S3">
            <v>1999</v>
          </cell>
          <cell r="T3">
            <v>2000</v>
          </cell>
          <cell r="U3">
            <v>2001</v>
          </cell>
          <cell r="V3">
            <v>2002</v>
          </cell>
          <cell r="W3">
            <v>2003</v>
          </cell>
          <cell r="X3">
            <v>2004</v>
          </cell>
          <cell r="Y3">
            <v>2005</v>
          </cell>
          <cell r="Z3">
            <v>2006</v>
          </cell>
          <cell r="AA3">
            <v>2007</v>
          </cell>
          <cell r="AB3">
            <v>2008</v>
          </cell>
          <cell r="AC3">
            <v>2009</v>
          </cell>
          <cell r="AD3">
            <v>2010</v>
          </cell>
        </row>
        <row r="4">
          <cell r="A4" t="str">
            <v>Housing Stock</v>
          </cell>
        </row>
        <row r="5">
          <cell r="A5" t="str">
            <v xml:space="preserve">Total Number of Dwellings (national) </v>
          </cell>
          <cell r="B5" t="str">
            <v>000s</v>
          </cell>
          <cell r="C5">
            <v>170788</v>
          </cell>
          <cell r="D5">
            <v>175964</v>
          </cell>
          <cell r="E5">
            <v>182422</v>
          </cell>
          <cell r="F5">
            <v>188491</v>
          </cell>
          <cell r="G5">
            <v>194278</v>
          </cell>
          <cell r="H5">
            <v>201157</v>
          </cell>
          <cell r="I5">
            <v>208948</v>
          </cell>
          <cell r="J5">
            <v>216740</v>
          </cell>
          <cell r="K5">
            <v>224294</v>
          </cell>
          <cell r="L5">
            <v>230795</v>
          </cell>
          <cell r="M5">
            <v>238389</v>
          </cell>
          <cell r="N5">
            <v>264717</v>
          </cell>
          <cell r="O5">
            <v>255000</v>
          </cell>
          <cell r="P5">
            <v>261000</v>
          </cell>
          <cell r="Q5">
            <v>268000</v>
          </cell>
          <cell r="R5">
            <v>275000</v>
          </cell>
          <cell r="S5">
            <v>282000</v>
          </cell>
          <cell r="T5">
            <v>288000</v>
          </cell>
          <cell r="U5">
            <v>293000</v>
          </cell>
          <cell r="V5">
            <v>299000</v>
          </cell>
          <cell r="W5">
            <v>305000</v>
          </cell>
          <cell r="X5">
            <v>314000</v>
          </cell>
          <cell r="Y5">
            <v>325000</v>
          </cell>
          <cell r="Z5">
            <v>341000</v>
          </cell>
          <cell r="AA5" t="str">
            <v>n/a</v>
          </cell>
          <cell r="AB5">
            <v>0</v>
          </cell>
          <cell r="AC5">
            <v>0</v>
          </cell>
          <cell r="AD5">
            <v>0</v>
          </cell>
        </row>
        <row r="6">
          <cell r="A6" t="str">
            <v xml:space="preserve">Proportion of which: </v>
          </cell>
        </row>
        <row r="7">
          <cell r="A7" t="str">
            <v>% Owner occupied</v>
          </cell>
          <cell r="B7" t="str">
            <v>%</v>
          </cell>
          <cell r="C7" t="str">
            <v>n/a</v>
          </cell>
          <cell r="D7" t="str">
            <v>n/a</v>
          </cell>
          <cell r="E7" t="str">
            <v>n/a</v>
          </cell>
          <cell r="F7" t="str">
            <v>n/a</v>
          </cell>
          <cell r="G7" t="str">
            <v>n/a</v>
          </cell>
          <cell r="H7" t="str">
            <v>n/a</v>
          </cell>
          <cell r="I7" t="str">
            <v>n/a</v>
          </cell>
          <cell r="J7" t="str">
            <v>n/a</v>
          </cell>
          <cell r="K7" t="str">
            <v>n/a</v>
          </cell>
          <cell r="L7" t="str">
            <v>n/a</v>
          </cell>
          <cell r="M7" t="str">
            <v>n/a</v>
          </cell>
          <cell r="N7" t="str">
            <v>n/a</v>
          </cell>
          <cell r="O7" t="str">
            <v>n/a</v>
          </cell>
          <cell r="P7" t="str">
            <v>n/a</v>
          </cell>
          <cell r="Q7" t="str">
            <v>n/a</v>
          </cell>
          <cell r="R7" t="str">
            <v>n/a</v>
          </cell>
          <cell r="S7" t="str">
            <v>n/a</v>
          </cell>
          <cell r="T7">
            <v>0.64300000000000002</v>
          </cell>
          <cell r="U7">
            <v>0.68300000000000005</v>
          </cell>
          <cell r="V7" t="str">
            <v>n/a</v>
          </cell>
          <cell r="W7" t="str">
            <v>n/a</v>
          </cell>
          <cell r="X7" t="str">
            <v>n/a</v>
          </cell>
          <cell r="Y7" t="str">
            <v>n/a</v>
          </cell>
          <cell r="Z7" t="str">
            <v>n/a</v>
          </cell>
          <cell r="AA7" t="str">
            <v>n/a</v>
          </cell>
          <cell r="AB7" t="str">
            <v>n/a</v>
          </cell>
          <cell r="AC7" t="str">
            <v>n/a</v>
          </cell>
          <cell r="AD7" t="str">
            <v>n/a</v>
          </cell>
        </row>
        <row r="8">
          <cell r="A8" t="str">
            <v>% Rented from private landlords</v>
          </cell>
          <cell r="B8" t="str">
            <v>%</v>
          </cell>
          <cell r="C8" t="str">
            <v>n/a</v>
          </cell>
          <cell r="D8" t="str">
            <v>n/a</v>
          </cell>
          <cell r="E8" t="str">
            <v>n/a</v>
          </cell>
          <cell r="F8" t="str">
            <v>n/a</v>
          </cell>
          <cell r="G8" t="str">
            <v>n/a</v>
          </cell>
          <cell r="H8" t="str">
            <v>n/a</v>
          </cell>
          <cell r="I8" t="str">
            <v>n/a</v>
          </cell>
          <cell r="J8" t="str">
            <v>n/a</v>
          </cell>
          <cell r="K8" t="str">
            <v>n/a</v>
          </cell>
          <cell r="L8" t="str">
            <v>n/a</v>
          </cell>
          <cell r="M8" t="str">
            <v>n/a</v>
          </cell>
          <cell r="N8" t="str">
            <v>n/a</v>
          </cell>
          <cell r="O8" t="str">
            <v>n/a</v>
          </cell>
          <cell r="P8" t="str">
            <v>n/a</v>
          </cell>
          <cell r="Q8" t="str">
            <v>n/a</v>
          </cell>
          <cell r="R8" t="str">
            <v>n/a</v>
          </cell>
          <cell r="S8" t="str">
            <v>n/a</v>
          </cell>
          <cell r="T8">
            <v>0.35699999999999998</v>
          </cell>
          <cell r="U8" t="str">
            <v>n/a</v>
          </cell>
          <cell r="V8" t="str">
            <v>n/a</v>
          </cell>
          <cell r="W8" t="str">
            <v>n/a</v>
          </cell>
          <cell r="X8" t="str">
            <v>n/a</v>
          </cell>
          <cell r="Y8" t="str">
            <v>n/a</v>
          </cell>
          <cell r="Z8" t="str">
            <v>n/a</v>
          </cell>
          <cell r="AA8" t="str">
            <v>n/a</v>
          </cell>
          <cell r="AB8" t="str">
            <v>n/a</v>
          </cell>
          <cell r="AC8" t="str">
            <v>n/a</v>
          </cell>
          <cell r="AD8" t="str">
            <v>n/a</v>
          </cell>
        </row>
        <row r="9">
          <cell r="A9" t="str">
            <v>% Rented from government or social landlords</v>
          </cell>
          <cell r="B9" t="str">
            <v>%</v>
          </cell>
          <cell r="C9" t="str">
            <v>n/a</v>
          </cell>
          <cell r="D9" t="str">
            <v>n/a</v>
          </cell>
          <cell r="E9" t="str">
            <v>n/a</v>
          </cell>
          <cell r="F9" t="str">
            <v>n/a</v>
          </cell>
          <cell r="G9" t="str">
            <v>n/a</v>
          </cell>
          <cell r="H9" t="str">
            <v>n/a</v>
          </cell>
          <cell r="I9" t="str">
            <v>n/a</v>
          </cell>
          <cell r="J9" t="str">
            <v>n/a</v>
          </cell>
          <cell r="K9" t="str">
            <v>n/a</v>
          </cell>
          <cell r="L9" t="str">
            <v>n/a</v>
          </cell>
          <cell r="M9" t="str">
            <v>n/a</v>
          </cell>
          <cell r="N9" t="str">
            <v>n/a</v>
          </cell>
          <cell r="O9" t="str">
            <v>n/a</v>
          </cell>
          <cell r="P9" t="str">
            <v>n/a</v>
          </cell>
          <cell r="Q9" t="str">
            <v>n/a</v>
          </cell>
          <cell r="R9" t="str">
            <v>n/a</v>
          </cell>
          <cell r="S9" t="str">
            <v>n/a</v>
          </cell>
          <cell r="T9" t="str">
            <v>n/a</v>
          </cell>
          <cell r="U9" t="str">
            <v>n/a</v>
          </cell>
          <cell r="V9" t="str">
            <v>n/a</v>
          </cell>
          <cell r="W9" t="str">
            <v>n/a</v>
          </cell>
          <cell r="X9" t="str">
            <v>n/a</v>
          </cell>
          <cell r="Y9" t="str">
            <v>n/a</v>
          </cell>
          <cell r="Z9" t="str">
            <v>n/a</v>
          </cell>
          <cell r="AA9" t="str">
            <v>n/a</v>
          </cell>
          <cell r="AB9" t="str">
            <v>n/a</v>
          </cell>
          <cell r="AC9" t="str">
            <v>n/a</v>
          </cell>
          <cell r="AD9" t="str">
            <v>n/a</v>
          </cell>
        </row>
        <row r="10">
          <cell r="A10" t="str">
            <v>% Other</v>
          </cell>
          <cell r="B10" t="str">
            <v>%</v>
          </cell>
          <cell r="C10" t="str">
            <v>n/a</v>
          </cell>
          <cell r="D10" t="str">
            <v>n/a</v>
          </cell>
          <cell r="E10" t="str">
            <v>n/a</v>
          </cell>
          <cell r="F10" t="str">
            <v>n/a</v>
          </cell>
          <cell r="G10" t="str">
            <v>n/a</v>
          </cell>
          <cell r="H10" t="str">
            <v>n/a</v>
          </cell>
          <cell r="I10" t="str">
            <v>n/a</v>
          </cell>
          <cell r="J10" t="str">
            <v>n/a</v>
          </cell>
          <cell r="K10" t="str">
            <v>n/a</v>
          </cell>
          <cell r="L10" t="str">
            <v>n/a</v>
          </cell>
          <cell r="M10" t="str">
            <v>n/a</v>
          </cell>
          <cell r="N10" t="str">
            <v>n/a</v>
          </cell>
          <cell r="O10" t="str">
            <v>n/a</v>
          </cell>
          <cell r="P10" t="str">
            <v>n/a</v>
          </cell>
          <cell r="Q10" t="str">
            <v>n/a</v>
          </cell>
          <cell r="R10" t="str">
            <v>n/a</v>
          </cell>
          <cell r="S10" t="str">
            <v>n/a</v>
          </cell>
          <cell r="T10" t="str">
            <v>n/a</v>
          </cell>
          <cell r="U10" t="str">
            <v>n/a</v>
          </cell>
          <cell r="V10" t="str">
            <v>n/a</v>
          </cell>
          <cell r="W10" t="str">
            <v>n/a</v>
          </cell>
          <cell r="X10" t="str">
            <v>n/a</v>
          </cell>
          <cell r="Y10" t="str">
            <v>n/a</v>
          </cell>
          <cell r="Z10" t="str">
            <v>n/a</v>
          </cell>
          <cell r="AA10" t="str">
            <v>n/a</v>
          </cell>
          <cell r="AB10" t="str">
            <v>n/a</v>
          </cell>
          <cell r="AC10" t="str">
            <v>n/a</v>
          </cell>
          <cell r="AD10" t="str">
            <v>n/a</v>
          </cell>
        </row>
        <row r="12">
          <cell r="A12" t="str">
            <v>Housebuilding</v>
          </cell>
        </row>
        <row r="13">
          <cell r="A13" t="str">
            <v xml:space="preserve">Housing Starts </v>
          </cell>
          <cell r="B13" t="str">
            <v>000s</v>
          </cell>
          <cell r="C13" t="str">
            <v>n/a</v>
          </cell>
          <cell r="D13" t="str">
            <v>n/a</v>
          </cell>
          <cell r="E13" t="str">
            <v>n/a</v>
          </cell>
          <cell r="F13" t="str">
            <v>n/a</v>
          </cell>
          <cell r="G13" t="str">
            <v>n/a</v>
          </cell>
          <cell r="H13" t="str">
            <v>n/a</v>
          </cell>
          <cell r="I13" t="str">
            <v>n/a</v>
          </cell>
          <cell r="J13" t="str">
            <v>n/a</v>
          </cell>
          <cell r="K13" t="str">
            <v>n/a</v>
          </cell>
          <cell r="L13" t="str">
            <v>n/a</v>
          </cell>
          <cell r="M13" t="str">
            <v>n/a</v>
          </cell>
          <cell r="N13" t="str">
            <v>n/a</v>
          </cell>
          <cell r="O13" t="str">
            <v>n/a</v>
          </cell>
          <cell r="P13" t="str">
            <v>n/a</v>
          </cell>
          <cell r="Q13" t="str">
            <v>n/a</v>
          </cell>
          <cell r="R13" t="str">
            <v>n/a</v>
          </cell>
          <cell r="S13" t="str">
            <v>n/a</v>
          </cell>
          <cell r="T13" t="str">
            <v>n/a</v>
          </cell>
          <cell r="U13" t="str">
            <v>n/a</v>
          </cell>
          <cell r="V13" t="str">
            <v>n/a</v>
          </cell>
          <cell r="W13" t="str">
            <v>n/a</v>
          </cell>
          <cell r="X13" t="str">
            <v>n/a</v>
          </cell>
          <cell r="Y13" t="str">
            <v>n/a</v>
          </cell>
          <cell r="Z13" t="str">
            <v>n/a</v>
          </cell>
          <cell r="AA13" t="str">
            <v>n/a</v>
          </cell>
          <cell r="AB13" t="str">
            <v>n/a</v>
          </cell>
          <cell r="AC13" t="str">
            <v>n/a</v>
          </cell>
          <cell r="AD13" t="str">
            <v>n/a</v>
          </cell>
        </row>
        <row r="14">
          <cell r="A14" t="str">
            <v>Annual % change in housing starts</v>
          </cell>
          <cell r="C14" t="str">
            <v>n/a</v>
          </cell>
          <cell r="D14" t="str">
            <v>n/a</v>
          </cell>
          <cell r="E14" t="str">
            <v>n/a</v>
          </cell>
          <cell r="F14" t="str">
            <v>n/a</v>
          </cell>
          <cell r="G14" t="str">
            <v>n/a</v>
          </cell>
          <cell r="H14" t="str">
            <v>n/a</v>
          </cell>
          <cell r="I14" t="str">
            <v>n/a</v>
          </cell>
          <cell r="J14" t="str">
            <v>n/a</v>
          </cell>
          <cell r="K14" t="str">
            <v>n/a</v>
          </cell>
          <cell r="L14" t="str">
            <v>n/a</v>
          </cell>
          <cell r="M14" t="str">
            <v>n/a</v>
          </cell>
          <cell r="N14" t="str">
            <v>n/a</v>
          </cell>
          <cell r="O14" t="str">
            <v>n/a</v>
          </cell>
          <cell r="P14" t="str">
            <v>n/a</v>
          </cell>
          <cell r="Q14" t="str">
            <v>n/a</v>
          </cell>
          <cell r="R14" t="str">
            <v>n/a</v>
          </cell>
          <cell r="S14" t="str">
            <v>n/a</v>
          </cell>
          <cell r="T14" t="str">
            <v>n/a</v>
          </cell>
          <cell r="U14" t="str">
            <v>n/a</v>
          </cell>
          <cell r="V14" t="str">
            <v>n/a</v>
          </cell>
          <cell r="W14" t="str">
            <v>n/a</v>
          </cell>
          <cell r="X14" t="str">
            <v>n/a</v>
          </cell>
          <cell r="Y14" t="str">
            <v>n/a</v>
          </cell>
          <cell r="Z14" t="str">
            <v>n/a</v>
          </cell>
          <cell r="AA14" t="str">
            <v>n/a</v>
          </cell>
          <cell r="AB14" t="str">
            <v>n/a</v>
          </cell>
          <cell r="AC14" t="str">
            <v>n/a</v>
          </cell>
          <cell r="AD14" t="str">
            <v>n/a</v>
          </cell>
        </row>
        <row r="15">
          <cell r="A15" t="str">
            <v>Housing Completions</v>
          </cell>
          <cell r="B15" t="str">
            <v>000s</v>
          </cell>
          <cell r="C15" t="str">
            <v>n/a</v>
          </cell>
          <cell r="D15" t="str">
            <v>n/a</v>
          </cell>
          <cell r="E15" t="str">
            <v>n/a</v>
          </cell>
          <cell r="F15" t="str">
            <v>n/a</v>
          </cell>
          <cell r="G15" t="str">
            <v>n/a</v>
          </cell>
          <cell r="H15" t="str">
            <v>n/a</v>
          </cell>
          <cell r="I15">
            <v>7344</v>
          </cell>
          <cell r="J15">
            <v>7835</v>
          </cell>
          <cell r="K15">
            <v>7561</v>
          </cell>
          <cell r="L15">
            <v>7484</v>
          </cell>
          <cell r="M15">
            <v>7665</v>
          </cell>
          <cell r="N15">
            <v>8079</v>
          </cell>
          <cell r="O15">
            <v>6891</v>
          </cell>
          <cell r="P15">
            <v>7157</v>
          </cell>
          <cell r="Q15">
            <v>7148</v>
          </cell>
          <cell r="R15">
            <v>6599</v>
          </cell>
          <cell r="S15">
            <v>6327</v>
          </cell>
          <cell r="T15">
            <v>5083</v>
          </cell>
          <cell r="U15">
            <v>6641</v>
          </cell>
          <cell r="V15">
            <v>6059</v>
          </cell>
          <cell r="W15">
            <v>8734</v>
          </cell>
          <cell r="X15">
            <v>11013</v>
          </cell>
          <cell r="Y15">
            <v>16416</v>
          </cell>
          <cell r="Z15" t="str">
            <v>n/a</v>
          </cell>
          <cell r="AA15" t="str">
            <v>n/a</v>
          </cell>
          <cell r="AB15" t="str">
            <v>n/a</v>
          </cell>
          <cell r="AC15" t="str">
            <v>n/a</v>
          </cell>
          <cell r="AD15" t="str">
            <v>n/a</v>
          </cell>
        </row>
        <row r="16">
          <cell r="A16" t="str">
            <v>Annual % change in housing completions</v>
          </cell>
          <cell r="C16" t="str">
            <v>n/a</v>
          </cell>
          <cell r="D16" t="str">
            <v>n/a</v>
          </cell>
          <cell r="E16" t="str">
            <v>n/a</v>
          </cell>
          <cell r="F16" t="str">
            <v>n/a</v>
          </cell>
          <cell r="G16" t="str">
            <v>n/a</v>
          </cell>
          <cell r="H16" t="str">
            <v>n/a</v>
          </cell>
          <cell r="I16" t="str">
            <v>n/a</v>
          </cell>
          <cell r="J16">
            <v>6.6857298474945592E-2</v>
          </cell>
          <cell r="K16">
            <v>-3.4971282705807294E-2</v>
          </cell>
          <cell r="L16">
            <v>-1.0183838116651245E-2</v>
          </cell>
          <cell r="M16">
            <v>2.4184927846071513E-2</v>
          </cell>
          <cell r="N16">
            <v>5.4011741682974623E-2</v>
          </cell>
          <cell r="O16">
            <v>-0.14704790196806539</v>
          </cell>
          <cell r="P16">
            <v>3.8601073864460878E-2</v>
          </cell>
          <cell r="Q16">
            <v>-1.257510129942685E-3</v>
          </cell>
          <cell r="R16">
            <v>-7.6804700615556776E-2</v>
          </cell>
          <cell r="S16">
            <v>-4.121836641915444E-2</v>
          </cell>
          <cell r="T16">
            <v>-0.19661767030188082</v>
          </cell>
          <cell r="U16">
            <v>0.30651190241983084</v>
          </cell>
          <cell r="V16">
            <v>-8.763740400542086E-2</v>
          </cell>
          <cell r="W16">
            <v>0.44149199537877548</v>
          </cell>
          <cell r="X16">
            <v>0.26093427982596751</v>
          </cell>
          <cell r="Y16">
            <v>0.49060201579950968</v>
          </cell>
          <cell r="Z16" t="str">
            <v>n/a</v>
          </cell>
          <cell r="AA16" t="str">
            <v>n/a</v>
          </cell>
          <cell r="AB16" t="str">
            <v>n/a</v>
          </cell>
          <cell r="AC16" t="str">
            <v>n/a</v>
          </cell>
          <cell r="AD16" t="str">
            <v>n/a</v>
          </cell>
        </row>
        <row r="17">
          <cell r="A17" t="str">
            <v>Number of Building Permits issued</v>
          </cell>
          <cell r="B17" t="str">
            <v>000s</v>
          </cell>
          <cell r="C17">
            <v>7387</v>
          </cell>
          <cell r="D17">
            <v>7684</v>
          </cell>
          <cell r="E17">
            <v>7051</v>
          </cell>
          <cell r="F17">
            <v>6586</v>
          </cell>
          <cell r="G17">
            <v>6727</v>
          </cell>
          <cell r="H17">
            <v>6915</v>
          </cell>
          <cell r="I17">
            <v>7331</v>
          </cell>
          <cell r="J17">
            <v>8159</v>
          </cell>
          <cell r="K17">
            <v>7911</v>
          </cell>
          <cell r="L17">
            <v>7146</v>
          </cell>
          <cell r="M17">
            <v>6924</v>
          </cell>
          <cell r="N17">
            <v>6988</v>
          </cell>
          <cell r="O17">
            <v>7259</v>
          </cell>
          <cell r="P17">
            <v>7156</v>
          </cell>
          <cell r="Q17">
            <v>6614</v>
          </cell>
          <cell r="R17">
            <v>6558</v>
          </cell>
          <cell r="S17">
            <v>6429</v>
          </cell>
          <cell r="T17">
            <v>6096</v>
          </cell>
          <cell r="U17">
            <v>6499</v>
          </cell>
          <cell r="V17">
            <v>6856</v>
          </cell>
          <cell r="W17">
            <v>7548</v>
          </cell>
          <cell r="X17">
            <v>8252</v>
          </cell>
          <cell r="Y17">
            <v>9098</v>
          </cell>
          <cell r="Z17">
            <v>9794</v>
          </cell>
          <cell r="AA17" t="str">
            <v>n/a</v>
          </cell>
          <cell r="AB17" t="str">
            <v>n/a</v>
          </cell>
          <cell r="AC17" t="str">
            <v>n/a</v>
          </cell>
          <cell r="AD17" t="str">
            <v>n/a</v>
          </cell>
        </row>
        <row r="18">
          <cell r="A18" t="str">
            <v>Annual % change in building permits issued</v>
          </cell>
          <cell r="C18" t="e">
            <v>#VALUE!</v>
          </cell>
          <cell r="D18">
            <v>4.0205766887775773E-2</v>
          </cell>
          <cell r="E18">
            <v>-8.2378969286829751E-2</v>
          </cell>
          <cell r="F18">
            <v>-6.5948092469153341E-2</v>
          </cell>
          <cell r="G18">
            <v>2.1409049498937183E-2</v>
          </cell>
          <cell r="H18">
            <v>2.7947078935632419E-2</v>
          </cell>
          <cell r="I18">
            <v>6.0159074475777397E-2</v>
          </cell>
          <cell r="J18">
            <v>0.11294502796344297</v>
          </cell>
          <cell r="K18">
            <v>-3.0395881848265693E-2</v>
          </cell>
          <cell r="L18">
            <v>-9.6700796359499464E-2</v>
          </cell>
          <cell r="M18">
            <v>-3.1066330814441656E-2</v>
          </cell>
          <cell r="N18">
            <v>9.2432120161756171E-3</v>
          </cell>
          <cell r="O18">
            <v>3.8780767029192864E-2</v>
          </cell>
          <cell r="P18">
            <v>-1.4189282270285153E-2</v>
          </cell>
          <cell r="Q18">
            <v>-7.5740637227501351E-2</v>
          </cell>
          <cell r="R18">
            <v>-8.4668884185061799E-3</v>
          </cell>
          <cell r="S18">
            <v>-1.967063129002744E-2</v>
          </cell>
          <cell r="T18">
            <v>-5.1796546896873519E-2</v>
          </cell>
          <cell r="U18">
            <v>6.6108923884514503E-2</v>
          </cell>
          <cell r="V18">
            <v>5.4931527927373436E-2</v>
          </cell>
          <cell r="W18">
            <v>0.10093348891481924</v>
          </cell>
          <cell r="X18">
            <v>9.3269740328563833E-2</v>
          </cell>
          <cell r="Y18">
            <v>0.10252060106640815</v>
          </cell>
          <cell r="Z18">
            <v>7.6500329742800632E-2</v>
          </cell>
          <cell r="AA18" t="str">
            <v>n/a</v>
          </cell>
          <cell r="AB18" t="str">
            <v>n/a</v>
          </cell>
          <cell r="AC18" t="str">
            <v>n/a</v>
          </cell>
          <cell r="AD18" t="str">
            <v>n/a</v>
          </cell>
        </row>
        <row r="20">
          <cell r="A20" t="str">
            <v>MARKET ACTIVITY AND PRICES</v>
          </cell>
        </row>
        <row r="21">
          <cell r="A21" t="str">
            <v>Total Number of Transactions</v>
          </cell>
          <cell r="B21" t="str">
            <v>000s</v>
          </cell>
          <cell r="C21" t="str">
            <v>n/a</v>
          </cell>
          <cell r="D21" t="str">
            <v>n/a</v>
          </cell>
          <cell r="E21" t="str">
            <v>n/a</v>
          </cell>
          <cell r="F21" t="str">
            <v>n/a</v>
          </cell>
          <cell r="G21" t="str">
            <v>n/a</v>
          </cell>
          <cell r="H21" t="str">
            <v>n/a</v>
          </cell>
          <cell r="I21" t="str">
            <v>n/a</v>
          </cell>
          <cell r="J21" t="str">
            <v>n/a</v>
          </cell>
          <cell r="K21" t="str">
            <v>n/a</v>
          </cell>
          <cell r="L21" t="str">
            <v>n/a</v>
          </cell>
          <cell r="M21" t="str">
            <v>n/a</v>
          </cell>
          <cell r="N21" t="str">
            <v>n/a</v>
          </cell>
          <cell r="O21" t="str">
            <v>n/a</v>
          </cell>
          <cell r="P21" t="str">
            <v>n/a</v>
          </cell>
          <cell r="Q21" t="str">
            <v>n/a</v>
          </cell>
          <cell r="R21" t="str">
            <v>n/a</v>
          </cell>
          <cell r="S21" t="str">
            <v>n/a</v>
          </cell>
          <cell r="T21" t="str">
            <v>n/a</v>
          </cell>
          <cell r="U21" t="str">
            <v>n/a</v>
          </cell>
          <cell r="V21" t="str">
            <v>n/a</v>
          </cell>
          <cell r="W21" t="str">
            <v>n/a</v>
          </cell>
          <cell r="X21" t="str">
            <v>n/a</v>
          </cell>
          <cell r="Y21" t="str">
            <v>n/a</v>
          </cell>
          <cell r="Z21" t="str">
            <v>n/a</v>
          </cell>
          <cell r="AA21" t="str">
            <v>n/a</v>
          </cell>
          <cell r="AB21" t="str">
            <v>n/a</v>
          </cell>
          <cell r="AC21" t="str">
            <v>n/a</v>
          </cell>
          <cell r="AD21" t="str">
            <v>n/a</v>
          </cell>
        </row>
        <row r="22">
          <cell r="A22" t="str">
            <v>Annual % change in transactions</v>
          </cell>
          <cell r="C22" t="str">
            <v>n/a</v>
          </cell>
          <cell r="D22" t="str">
            <v>n/a</v>
          </cell>
          <cell r="E22" t="str">
            <v>n/a</v>
          </cell>
          <cell r="F22" t="str">
            <v>n/a</v>
          </cell>
          <cell r="G22" t="str">
            <v>n/a</v>
          </cell>
          <cell r="H22" t="str">
            <v>n/a</v>
          </cell>
          <cell r="I22" t="str">
            <v>n/a</v>
          </cell>
          <cell r="J22" t="str">
            <v>n/a</v>
          </cell>
          <cell r="K22" t="str">
            <v>n/a</v>
          </cell>
          <cell r="L22" t="str">
            <v>n/a</v>
          </cell>
          <cell r="M22" t="str">
            <v>n/a</v>
          </cell>
          <cell r="N22" t="str">
            <v>n/a</v>
          </cell>
          <cell r="O22" t="str">
            <v>n/a</v>
          </cell>
          <cell r="P22" t="str">
            <v>n/a</v>
          </cell>
          <cell r="Q22" t="str">
            <v>n/a</v>
          </cell>
          <cell r="R22" t="str">
            <v>n/a</v>
          </cell>
          <cell r="S22" t="str">
            <v>n/a</v>
          </cell>
          <cell r="T22" t="str">
            <v>n/a</v>
          </cell>
          <cell r="U22" t="str">
            <v>n/a</v>
          </cell>
          <cell r="V22" t="str">
            <v>n/a</v>
          </cell>
          <cell r="W22" t="str">
            <v>n/a</v>
          </cell>
          <cell r="X22" t="str">
            <v>n/a</v>
          </cell>
          <cell r="Y22" t="str">
            <v>n/a</v>
          </cell>
          <cell r="Z22" t="str">
            <v>n/a</v>
          </cell>
          <cell r="AA22" t="str">
            <v>n/a</v>
          </cell>
          <cell r="AB22" t="str">
            <v>n/a</v>
          </cell>
          <cell r="AC22" t="str">
            <v>n/a</v>
          </cell>
          <cell r="AD22" t="str">
            <v>n/a</v>
          </cell>
        </row>
        <row r="23">
          <cell r="A23" t="str">
            <v xml:space="preserve">Residential house prices (all dwellings, national) </v>
          </cell>
          <cell r="B23" t="str">
            <v>1990=100</v>
          </cell>
          <cell r="C23" t="str">
            <v>n/a</v>
          </cell>
          <cell r="D23" t="str">
            <v>n/a</v>
          </cell>
          <cell r="E23" t="str">
            <v>n/a</v>
          </cell>
          <cell r="F23" t="str">
            <v>n/a</v>
          </cell>
          <cell r="G23" t="str">
            <v>n/a</v>
          </cell>
          <cell r="H23" t="str">
            <v>n/a</v>
          </cell>
          <cell r="I23" t="str">
            <v>n/a</v>
          </cell>
          <cell r="J23" t="str">
            <v>n/a</v>
          </cell>
          <cell r="K23" t="str">
            <v>n/a</v>
          </cell>
          <cell r="L23" t="str">
            <v>n/a</v>
          </cell>
          <cell r="M23" t="str">
            <v>n/a</v>
          </cell>
          <cell r="N23" t="str">
            <v>n/a</v>
          </cell>
          <cell r="O23" t="str">
            <v>n/a</v>
          </cell>
          <cell r="P23" t="str">
            <v>n/a</v>
          </cell>
          <cell r="Q23" t="str">
            <v>n/a</v>
          </cell>
          <cell r="R23" t="str">
            <v>n/a</v>
          </cell>
          <cell r="S23" t="str">
            <v>n/a</v>
          </cell>
          <cell r="T23" t="str">
            <v>n/a</v>
          </cell>
          <cell r="U23" t="str">
            <v>n/a</v>
          </cell>
          <cell r="V23" t="str">
            <v>n/a</v>
          </cell>
          <cell r="W23" t="str">
            <v>n/a</v>
          </cell>
          <cell r="X23" t="str">
            <v>n/a</v>
          </cell>
          <cell r="Y23" t="str">
            <v>n/a</v>
          </cell>
          <cell r="Z23" t="str">
            <v>n/a</v>
          </cell>
          <cell r="AA23" t="str">
            <v>n/a</v>
          </cell>
          <cell r="AB23" t="str">
            <v>n/a</v>
          </cell>
          <cell r="AC23" t="str">
            <v>n/a</v>
          </cell>
          <cell r="AD23" t="str">
            <v>n/a</v>
          </cell>
        </row>
        <row r="24">
          <cell r="A24" t="str">
            <v>Annual % change in house prices</v>
          </cell>
          <cell r="C24" t="str">
            <v>n/a</v>
          </cell>
          <cell r="D24" t="str">
            <v>n/a</v>
          </cell>
          <cell r="E24" t="str">
            <v>n/a</v>
          </cell>
          <cell r="F24" t="str">
            <v>n/a</v>
          </cell>
          <cell r="G24" t="str">
            <v>n/a</v>
          </cell>
          <cell r="H24" t="str">
            <v>n/a</v>
          </cell>
          <cell r="I24" t="str">
            <v>n/a</v>
          </cell>
          <cell r="J24" t="str">
            <v>n/a</v>
          </cell>
          <cell r="K24" t="str">
            <v>n/a</v>
          </cell>
          <cell r="L24" t="str">
            <v>n/a</v>
          </cell>
          <cell r="M24" t="str">
            <v>n/a</v>
          </cell>
          <cell r="N24" t="str">
            <v>n/a</v>
          </cell>
          <cell r="O24" t="str">
            <v>n/a</v>
          </cell>
          <cell r="P24" t="str">
            <v>n/a</v>
          </cell>
          <cell r="Q24" t="str">
            <v>n/a</v>
          </cell>
          <cell r="R24" t="str">
            <v>n/a</v>
          </cell>
          <cell r="S24" t="str">
            <v>n/a</v>
          </cell>
          <cell r="T24" t="str">
            <v>n/a</v>
          </cell>
          <cell r="U24" t="str">
            <v>n/a</v>
          </cell>
          <cell r="V24" t="str">
            <v>n/a</v>
          </cell>
          <cell r="W24" t="str">
            <v>n/a</v>
          </cell>
          <cell r="X24" t="str">
            <v>n/a</v>
          </cell>
          <cell r="Y24" t="str">
            <v>n/a</v>
          </cell>
          <cell r="Z24" t="str">
            <v>n/a</v>
          </cell>
          <cell r="AA24" t="str">
            <v>n/a</v>
          </cell>
          <cell r="AB24" t="str">
            <v>n/a</v>
          </cell>
          <cell r="AC24" t="str">
            <v>n/a</v>
          </cell>
          <cell r="AD24" t="str">
            <v>n/a</v>
          </cell>
        </row>
        <row r="25">
          <cell r="A25" t="str">
            <v>Residential house prices new dwellings (national)</v>
          </cell>
          <cell r="B25" t="str">
            <v>1990=100</v>
          </cell>
          <cell r="C25" t="str">
            <v>n/a</v>
          </cell>
          <cell r="D25" t="str">
            <v>n/a</v>
          </cell>
          <cell r="E25" t="str">
            <v>n/a</v>
          </cell>
          <cell r="F25" t="str">
            <v>n/a</v>
          </cell>
          <cell r="G25" t="str">
            <v>n/a</v>
          </cell>
          <cell r="H25" t="str">
            <v>n/a</v>
          </cell>
          <cell r="I25" t="str">
            <v>n/a</v>
          </cell>
          <cell r="J25" t="str">
            <v>n/a</v>
          </cell>
          <cell r="K25" t="str">
            <v>n/a</v>
          </cell>
          <cell r="L25" t="str">
            <v>n/a</v>
          </cell>
          <cell r="M25" t="str">
            <v>n/a</v>
          </cell>
          <cell r="N25" t="str">
            <v>n/a</v>
          </cell>
          <cell r="O25" t="str">
            <v>n/a</v>
          </cell>
          <cell r="P25" t="str">
            <v>n/a</v>
          </cell>
          <cell r="Q25" t="str">
            <v>n/a</v>
          </cell>
          <cell r="R25" t="str">
            <v>n/a</v>
          </cell>
          <cell r="S25" t="str">
            <v>n/a</v>
          </cell>
          <cell r="T25" t="str">
            <v>n/a</v>
          </cell>
          <cell r="U25" t="str">
            <v>n/a</v>
          </cell>
          <cell r="V25" t="str">
            <v>n/a</v>
          </cell>
          <cell r="W25" t="str">
            <v>n/a</v>
          </cell>
          <cell r="X25" t="str">
            <v>n/a</v>
          </cell>
          <cell r="Y25" t="str">
            <v>n/a</v>
          </cell>
          <cell r="Z25" t="str">
            <v>n/a</v>
          </cell>
          <cell r="AA25" t="str">
            <v>n/a</v>
          </cell>
          <cell r="AB25" t="str">
            <v>n/a</v>
          </cell>
          <cell r="AC25" t="str">
            <v>n/a</v>
          </cell>
          <cell r="AD25" t="str">
            <v>n/a</v>
          </cell>
        </row>
        <row r="26">
          <cell r="A26" t="str">
            <v>Annual % change in new house prices</v>
          </cell>
          <cell r="C26" t="str">
            <v>n/a</v>
          </cell>
          <cell r="D26" t="str">
            <v>n/a</v>
          </cell>
          <cell r="E26" t="str">
            <v>n/a</v>
          </cell>
          <cell r="F26" t="str">
            <v>n/a</v>
          </cell>
          <cell r="G26" t="str">
            <v>n/a</v>
          </cell>
          <cell r="H26" t="str">
            <v>n/a</v>
          </cell>
          <cell r="I26" t="str">
            <v>n/a</v>
          </cell>
          <cell r="J26" t="str">
            <v>n/a</v>
          </cell>
          <cell r="K26" t="str">
            <v>n/a</v>
          </cell>
          <cell r="L26" t="str">
            <v>n/a</v>
          </cell>
          <cell r="M26" t="str">
            <v>n/a</v>
          </cell>
          <cell r="N26" t="str">
            <v>n/a</v>
          </cell>
          <cell r="O26" t="str">
            <v>n/a</v>
          </cell>
          <cell r="P26" t="str">
            <v>n/a</v>
          </cell>
          <cell r="Q26" t="str">
            <v>n/a</v>
          </cell>
          <cell r="R26" t="str">
            <v>n/a</v>
          </cell>
          <cell r="S26" t="str">
            <v>n/a</v>
          </cell>
          <cell r="T26" t="str">
            <v>n/a</v>
          </cell>
          <cell r="U26" t="str">
            <v>n/a</v>
          </cell>
          <cell r="V26" t="str">
            <v>n/a</v>
          </cell>
          <cell r="W26" t="str">
            <v>n/a</v>
          </cell>
          <cell r="X26" t="str">
            <v>n/a</v>
          </cell>
          <cell r="Y26" t="str">
            <v>n/a</v>
          </cell>
          <cell r="Z26" t="str">
            <v>n/a</v>
          </cell>
          <cell r="AA26" t="str">
            <v>n/a</v>
          </cell>
          <cell r="AB26" t="str">
            <v>n/a</v>
          </cell>
          <cell r="AC26" t="str">
            <v>n/a</v>
          </cell>
          <cell r="AD26" t="str">
            <v>n/a</v>
          </cell>
        </row>
        <row r="27">
          <cell r="A27" t="str">
            <v>Building Price for new residential dwellings</v>
          </cell>
          <cell r="B27" t="str">
            <v>1990=100</v>
          </cell>
          <cell r="C27">
            <v>47.49</v>
          </cell>
          <cell r="D27">
            <v>51.22</v>
          </cell>
          <cell r="E27">
            <v>55.1</v>
          </cell>
          <cell r="F27">
            <v>56.03</v>
          </cell>
          <cell r="G27">
            <v>57.18</v>
          </cell>
          <cell r="H27">
            <v>61.06</v>
          </cell>
          <cell r="I27">
            <v>65.209999999999994</v>
          </cell>
          <cell r="J27">
            <v>69.05</v>
          </cell>
          <cell r="K27">
            <v>72.94</v>
          </cell>
          <cell r="L27">
            <v>76.92</v>
          </cell>
          <cell r="M27">
            <v>82.49</v>
          </cell>
          <cell r="N27">
            <v>85.79</v>
          </cell>
          <cell r="O27">
            <v>86.92</v>
          </cell>
          <cell r="P27">
            <v>90.71</v>
          </cell>
          <cell r="Q27">
            <v>93.92</v>
          </cell>
          <cell r="R27">
            <v>96.36</v>
          </cell>
          <cell r="S27">
            <v>98.87</v>
          </cell>
          <cell r="T27">
            <v>100</v>
          </cell>
          <cell r="U27">
            <v>104.32999999999998</v>
          </cell>
          <cell r="V27">
            <v>109.17000000000002</v>
          </cell>
          <cell r="W27">
            <v>119.94</v>
          </cell>
          <cell r="X27">
            <v>140.04</v>
          </cell>
          <cell r="Y27">
            <v>157.12</v>
          </cell>
          <cell r="Z27" t="str">
            <v>n/a</v>
          </cell>
          <cell r="AA27" t="str">
            <v>n/a</v>
          </cell>
          <cell r="AB27" t="str">
            <v>n/a</v>
          </cell>
          <cell r="AC27" t="str">
            <v>n/a</v>
          </cell>
          <cell r="AD27" t="str">
            <v>n/a</v>
          </cell>
        </row>
        <row r="28">
          <cell r="A28" t="str">
            <v>Annual % change in building prices</v>
          </cell>
          <cell r="C28" t="e">
            <v>#VALUE!</v>
          </cell>
          <cell r="D28">
            <v>7.8542851126552904E-2</v>
          </cell>
          <cell r="E28">
            <v>7.5751659508004776E-2</v>
          </cell>
          <cell r="F28">
            <v>1.6878402903811152E-2</v>
          </cell>
          <cell r="G28">
            <v>2.0524718900589045E-2</v>
          </cell>
          <cell r="H28">
            <v>6.7855893669115153E-2</v>
          </cell>
          <cell r="I28">
            <v>6.7965935145758216E-2</v>
          </cell>
          <cell r="J28">
            <v>5.8886673823033364E-2</v>
          </cell>
          <cell r="K28">
            <v>5.6335988414192517E-2</v>
          </cell>
          <cell r="L28">
            <v>5.4565396216068152E-2</v>
          </cell>
          <cell r="M28">
            <v>7.2412896515860581E-2</v>
          </cell>
          <cell r="N28">
            <v>4.0004849072615034E-2</v>
          </cell>
          <cell r="O28">
            <v>1.3171698333138915E-2</v>
          </cell>
          <cell r="P28">
            <v>4.3603313391624487E-2</v>
          </cell>
          <cell r="Q28">
            <v>3.5387498621982205E-2</v>
          </cell>
          <cell r="R28">
            <v>2.597955706984667E-2</v>
          </cell>
          <cell r="S28">
            <v>2.6048152760481669E-2</v>
          </cell>
          <cell r="T28">
            <v>1.1429149388085369E-2</v>
          </cell>
          <cell r="U28">
            <v>4.3299999999999894E-2</v>
          </cell>
          <cell r="V28">
            <v>4.6391258506661925E-2</v>
          </cell>
          <cell r="W28">
            <v>9.8653476229733306E-2</v>
          </cell>
          <cell r="X28">
            <v>0.16758379189594796</v>
          </cell>
          <cell r="Y28">
            <v>0.12196515281348197</v>
          </cell>
          <cell r="Z28" t="str">
            <v>n/a</v>
          </cell>
          <cell r="AA28" t="str">
            <v>n/a</v>
          </cell>
          <cell r="AB28" t="str">
            <v>n/a</v>
          </cell>
          <cell r="AC28" t="str">
            <v>n/a</v>
          </cell>
          <cell r="AD28" t="str">
            <v>n/a</v>
          </cell>
        </row>
        <row r="30">
          <cell r="A30" t="str">
            <v>LENDING</v>
          </cell>
        </row>
        <row r="31">
          <cell r="A31" t="str">
            <v>EXCHANGE RATE</v>
          </cell>
          <cell r="C31" t="str">
            <v>n/a</v>
          </cell>
          <cell r="D31" t="str">
            <v>n/a</v>
          </cell>
          <cell r="E31" t="str">
            <v>n/a</v>
          </cell>
          <cell r="F31" t="str">
            <v>n/a</v>
          </cell>
          <cell r="G31" t="str">
            <v>n/a</v>
          </cell>
          <cell r="H31" t="str">
            <v>n/a</v>
          </cell>
          <cell r="I31" t="str">
            <v>n/a</v>
          </cell>
          <cell r="J31" t="str">
            <v>n/a</v>
          </cell>
          <cell r="K31" t="str">
            <v>n/a</v>
          </cell>
          <cell r="L31" t="str">
            <v>n/a</v>
          </cell>
          <cell r="M31" t="str">
            <v>n/a</v>
          </cell>
          <cell r="N31" t="str">
            <v>n/a</v>
          </cell>
          <cell r="O31" t="str">
            <v>n/a</v>
          </cell>
          <cell r="P31" t="str">
            <v>n/a</v>
          </cell>
          <cell r="Q31" t="str">
            <v>n/a</v>
          </cell>
          <cell r="R31">
            <v>0.58230999999999999</v>
          </cell>
          <cell r="S31">
            <v>0.57884000000000002</v>
          </cell>
          <cell r="T31">
            <v>0.57391999999999999</v>
          </cell>
          <cell r="U31">
            <v>0.57589000000000001</v>
          </cell>
          <cell r="V31">
            <v>0.57530000000000003</v>
          </cell>
          <cell r="W31">
            <v>0.58409</v>
          </cell>
          <cell r="X31">
            <v>0.58184999999999998</v>
          </cell>
          <cell r="Y31">
            <v>0.57682999999999995</v>
          </cell>
          <cell r="Z31">
            <v>0.57577999999999996</v>
          </cell>
          <cell r="AA31" t="str">
            <v>n/a</v>
          </cell>
          <cell r="AB31" t="str">
            <v>n/a</v>
          </cell>
          <cell r="AC31" t="str">
            <v>n/a</v>
          </cell>
          <cell r="AD31" t="str">
            <v>n/a</v>
          </cell>
        </row>
        <row r="32">
          <cell r="A32" t="str">
            <v>Values</v>
          </cell>
        </row>
        <row r="33">
          <cell r="A33" t="str">
            <v>If emf members only - approx market share</v>
          </cell>
          <cell r="C33">
            <v>0</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row>
        <row r="34">
          <cell r="A34" t="str">
            <v>Total national outstanding residential loans</v>
          </cell>
          <cell r="B34" t="str">
            <v>€ millions</v>
          </cell>
          <cell r="C34" t="str">
            <v>n/a</v>
          </cell>
          <cell r="D34" t="str">
            <v>n/a</v>
          </cell>
          <cell r="E34" t="str">
            <v>n/a</v>
          </cell>
          <cell r="F34" t="str">
            <v>n/a</v>
          </cell>
          <cell r="G34" t="str">
            <v>n/a</v>
          </cell>
          <cell r="H34" t="str">
            <v>n/a</v>
          </cell>
          <cell r="I34" t="str">
            <v>n/a</v>
          </cell>
          <cell r="J34" t="str">
            <v>n/a</v>
          </cell>
          <cell r="K34" t="str">
            <v>n/a</v>
          </cell>
          <cell r="L34" t="str">
            <v>n/a</v>
          </cell>
          <cell r="M34" t="str">
            <v>n/a</v>
          </cell>
          <cell r="N34" t="str">
            <v>n/a</v>
          </cell>
          <cell r="O34" t="str">
            <v>n/a</v>
          </cell>
          <cell r="P34" t="e">
            <v>#VALUE!</v>
          </cell>
          <cell r="Q34" t="e">
            <v>#VALUE!</v>
          </cell>
          <cell r="R34">
            <v>308.45254246020164</v>
          </cell>
          <cell r="S34">
            <v>490.30129223965167</v>
          </cell>
          <cell r="T34">
            <v>583.59004739336501</v>
          </cell>
          <cell r="U34">
            <v>680.42160829325042</v>
          </cell>
          <cell r="V34">
            <v>869.94959151746912</v>
          </cell>
          <cell r="W34">
            <v>1161.9065554965844</v>
          </cell>
          <cell r="X34">
            <v>1487.0344590530206</v>
          </cell>
          <cell r="Y34">
            <v>2144.4446370681139</v>
          </cell>
          <cell r="Z34">
            <v>3077.1631525930047</v>
          </cell>
          <cell r="AA34" t="str">
            <v>n/a</v>
          </cell>
          <cell r="AB34" t="str">
            <v>n/a</v>
          </cell>
          <cell r="AC34" t="str">
            <v>n/a</v>
          </cell>
          <cell r="AD34" t="str">
            <v>n/a</v>
          </cell>
        </row>
        <row r="35">
          <cell r="A35" t="str">
            <v>Annual % change</v>
          </cell>
          <cell r="C35" t="str">
            <v>n/a</v>
          </cell>
          <cell r="D35" t="str">
            <v>n/a</v>
          </cell>
          <cell r="E35" t="str">
            <v>n/a</v>
          </cell>
          <cell r="F35" t="str">
            <v>n/a</v>
          </cell>
          <cell r="G35" t="str">
            <v>n/a</v>
          </cell>
          <cell r="H35" t="str">
            <v>n/a</v>
          </cell>
          <cell r="I35" t="str">
            <v>n/a</v>
          </cell>
          <cell r="J35" t="str">
            <v>n/a</v>
          </cell>
          <cell r="K35" t="str">
            <v>n/a</v>
          </cell>
          <cell r="L35" t="str">
            <v>n/a</v>
          </cell>
          <cell r="M35" t="str">
            <v>n/a</v>
          </cell>
          <cell r="N35" t="str">
            <v>n/a</v>
          </cell>
          <cell r="O35" t="str">
            <v>n/a</v>
          </cell>
          <cell r="P35" t="e">
            <v>#VALUE!</v>
          </cell>
          <cell r="Q35" t="e">
            <v>#VALUE!</v>
          </cell>
          <cell r="R35" t="e">
            <v>#VALUE!</v>
          </cell>
          <cell r="S35">
            <v>0.58955179402650959</v>
          </cell>
          <cell r="T35">
            <v>0.19026822207132832</v>
          </cell>
          <cell r="U35">
            <v>0.16592394152777024</v>
          </cell>
          <cell r="V35">
            <v>0.27854492114032814</v>
          </cell>
          <cell r="W35">
            <v>0.33560216226994188</v>
          </cell>
          <cell r="X35">
            <v>0.27982276373118542</v>
          </cell>
          <cell r="Y35">
            <v>0.44209478402655722</v>
          </cell>
          <cell r="Z35">
            <v>0.43494641894793995</v>
          </cell>
          <cell r="AA35" t="str">
            <v>n/a</v>
          </cell>
          <cell r="AB35" t="str">
            <v>n/a</v>
          </cell>
          <cell r="AC35" t="str">
            <v>n/a</v>
          </cell>
          <cell r="AD35" t="str">
            <v>n/a</v>
          </cell>
        </row>
        <row r="36">
          <cell r="A36" t="str">
            <v>Total national outstanding residential and commercial loans</v>
          </cell>
          <cell r="B36" t="str">
            <v>€ millions</v>
          </cell>
          <cell r="C36" t="str">
            <v>n/a</v>
          </cell>
          <cell r="D36" t="str">
            <v>n/a</v>
          </cell>
          <cell r="E36" t="str">
            <v>n/a</v>
          </cell>
          <cell r="F36" t="str">
            <v>n/a</v>
          </cell>
          <cell r="G36" t="str">
            <v>n/a</v>
          </cell>
          <cell r="H36" t="str">
            <v>n/a</v>
          </cell>
          <cell r="I36" t="str">
            <v>n/a</v>
          </cell>
          <cell r="J36" t="str">
            <v>n/a</v>
          </cell>
          <cell r="K36" t="str">
            <v>n/a</v>
          </cell>
          <cell r="L36" t="str">
            <v>n/a</v>
          </cell>
          <cell r="M36" t="str">
            <v>n/a</v>
          </cell>
          <cell r="N36" t="str">
            <v>n/a</v>
          </cell>
          <cell r="O36" t="str">
            <v>n/a</v>
          </cell>
          <cell r="P36" t="str">
            <v>n/a</v>
          </cell>
          <cell r="Q36" t="str">
            <v>n/a</v>
          </cell>
          <cell r="R36" t="str">
            <v>n/a</v>
          </cell>
          <cell r="S36" t="str">
            <v>n/a</v>
          </cell>
          <cell r="T36" t="str">
            <v>n/a</v>
          </cell>
          <cell r="U36" t="str">
            <v>n/a</v>
          </cell>
          <cell r="V36" t="str">
            <v>n/a</v>
          </cell>
          <cell r="W36" t="str">
            <v>n/a</v>
          </cell>
          <cell r="X36" t="str">
            <v>n/a</v>
          </cell>
          <cell r="Y36" t="str">
            <v>n/a</v>
          </cell>
          <cell r="Z36" t="str">
            <v>n/a</v>
          </cell>
          <cell r="AA36" t="str">
            <v>n/a</v>
          </cell>
          <cell r="AB36" t="str">
            <v>n/a</v>
          </cell>
          <cell r="AC36" t="str">
            <v>n/a</v>
          </cell>
          <cell r="AD36" t="str">
            <v>n/a</v>
          </cell>
        </row>
        <row r="37">
          <cell r="A37" t="str">
            <v>Annual % change</v>
          </cell>
          <cell r="C37" t="str">
            <v>n/a</v>
          </cell>
          <cell r="D37" t="str">
            <v>n/a</v>
          </cell>
          <cell r="E37" t="str">
            <v>n/a</v>
          </cell>
          <cell r="F37" t="str">
            <v>n/a</v>
          </cell>
          <cell r="G37" t="str">
            <v>n/a</v>
          </cell>
          <cell r="H37" t="str">
            <v>n/a</v>
          </cell>
          <cell r="I37" t="str">
            <v>n/a</v>
          </cell>
          <cell r="J37" t="str">
            <v>n/a</v>
          </cell>
          <cell r="K37" t="str">
            <v>n/a</v>
          </cell>
          <cell r="L37" t="str">
            <v>n/a</v>
          </cell>
          <cell r="M37" t="str">
            <v>n/a</v>
          </cell>
          <cell r="N37" t="str">
            <v>n/a</v>
          </cell>
          <cell r="O37" t="str">
            <v>n/a</v>
          </cell>
          <cell r="P37" t="str">
            <v>n/a</v>
          </cell>
          <cell r="Q37" t="str">
            <v>n/a</v>
          </cell>
          <cell r="R37" t="str">
            <v>n/a</v>
          </cell>
          <cell r="S37" t="str">
            <v>n/a</v>
          </cell>
          <cell r="T37" t="str">
            <v>n/a</v>
          </cell>
          <cell r="U37" t="str">
            <v>n/a</v>
          </cell>
          <cell r="V37" t="str">
            <v>n/a</v>
          </cell>
          <cell r="W37" t="str">
            <v>n/a</v>
          </cell>
          <cell r="X37" t="str">
            <v>n/a</v>
          </cell>
          <cell r="Y37" t="str">
            <v>n/a</v>
          </cell>
          <cell r="Z37" t="str">
            <v>n/a</v>
          </cell>
          <cell r="AA37" t="str">
            <v>n/a</v>
          </cell>
          <cell r="AB37" t="str">
            <v>n/a</v>
          </cell>
          <cell r="AC37" t="str">
            <v>n/a</v>
          </cell>
          <cell r="AD37" t="str">
            <v>n/a</v>
          </cell>
        </row>
        <row r="38">
          <cell r="A38" t="str">
            <v>Total national gross residential lending</v>
          </cell>
          <cell r="B38" t="str">
            <v>€ millions</v>
          </cell>
          <cell r="C38" t="str">
            <v>n/a</v>
          </cell>
          <cell r="D38" t="str">
            <v>n/a</v>
          </cell>
          <cell r="E38" t="str">
            <v>n/a</v>
          </cell>
          <cell r="F38" t="str">
            <v>n/a</v>
          </cell>
          <cell r="G38" t="str">
            <v>n/a</v>
          </cell>
          <cell r="H38" t="str">
            <v>n/a</v>
          </cell>
          <cell r="I38" t="str">
            <v>n/a</v>
          </cell>
          <cell r="J38" t="str">
            <v>n/a</v>
          </cell>
          <cell r="K38" t="str">
            <v>n/a</v>
          </cell>
          <cell r="L38" t="str">
            <v>n/a</v>
          </cell>
          <cell r="M38" t="str">
            <v>n/a</v>
          </cell>
          <cell r="N38" t="str">
            <v>n/a</v>
          </cell>
          <cell r="O38" t="str">
            <v>n/a</v>
          </cell>
          <cell r="P38" t="str">
            <v>n/a</v>
          </cell>
          <cell r="Q38" t="str">
            <v>n/a</v>
          </cell>
          <cell r="R38" t="str">
            <v>n/a</v>
          </cell>
          <cell r="S38" t="str">
            <v>n/a</v>
          </cell>
          <cell r="T38" t="str">
            <v>n/a</v>
          </cell>
          <cell r="U38" t="str">
            <v>n/a</v>
          </cell>
          <cell r="V38" t="str">
            <v>n/a</v>
          </cell>
          <cell r="W38" t="str">
            <v>n/a</v>
          </cell>
          <cell r="X38" t="str">
            <v>n/a</v>
          </cell>
          <cell r="Y38" t="str">
            <v>n/a</v>
          </cell>
          <cell r="Z38" t="str">
            <v>n/a</v>
          </cell>
          <cell r="AA38" t="str">
            <v>n/a</v>
          </cell>
          <cell r="AB38" t="str">
            <v>n/a</v>
          </cell>
          <cell r="AC38" t="str">
            <v>n/a</v>
          </cell>
          <cell r="AD38" t="str">
            <v>n/a</v>
          </cell>
        </row>
        <row r="39">
          <cell r="A39" t="str">
            <v>Annual % change in gross residential lending</v>
          </cell>
          <cell r="C39" t="str">
            <v>n/a</v>
          </cell>
          <cell r="D39" t="str">
            <v>n/a</v>
          </cell>
          <cell r="E39" t="str">
            <v>n/a</v>
          </cell>
          <cell r="F39" t="str">
            <v>n/a</v>
          </cell>
          <cell r="G39" t="str">
            <v>n/a</v>
          </cell>
          <cell r="H39" t="str">
            <v>n/a</v>
          </cell>
          <cell r="I39" t="str">
            <v>n/a</v>
          </cell>
          <cell r="J39" t="str">
            <v>n/a</v>
          </cell>
          <cell r="K39" t="str">
            <v>n/a</v>
          </cell>
          <cell r="L39" t="str">
            <v>n/a</v>
          </cell>
          <cell r="M39" t="str">
            <v>n/a</v>
          </cell>
          <cell r="N39" t="str">
            <v>n/a</v>
          </cell>
          <cell r="O39" t="str">
            <v>n/a</v>
          </cell>
          <cell r="P39" t="str">
            <v>n/a</v>
          </cell>
          <cell r="Q39" t="str">
            <v>n/a</v>
          </cell>
          <cell r="R39" t="str">
            <v>n/a</v>
          </cell>
          <cell r="S39" t="str">
            <v>n/a</v>
          </cell>
          <cell r="T39" t="str">
            <v>n/a</v>
          </cell>
          <cell r="U39" t="str">
            <v>n/a</v>
          </cell>
          <cell r="V39" t="str">
            <v>n/a</v>
          </cell>
          <cell r="W39" t="str">
            <v>n/a</v>
          </cell>
          <cell r="X39" t="str">
            <v>n/a</v>
          </cell>
          <cell r="Y39" t="str">
            <v>n/a</v>
          </cell>
          <cell r="Z39" t="str">
            <v>n/a</v>
          </cell>
          <cell r="AA39" t="str">
            <v>n/a</v>
          </cell>
          <cell r="AB39" t="str">
            <v>n/a</v>
          </cell>
          <cell r="AC39" t="str">
            <v>n/a</v>
          </cell>
          <cell r="AD39" t="str">
            <v>n/a</v>
          </cell>
        </row>
        <row r="40">
          <cell r="A40" t="str">
            <v>Gross residential and commercial lending</v>
          </cell>
          <cell r="B40" t="str">
            <v>€ millions</v>
          </cell>
          <cell r="C40" t="str">
            <v>n/a</v>
          </cell>
          <cell r="D40" t="str">
            <v>n/a</v>
          </cell>
          <cell r="E40" t="str">
            <v>n/a</v>
          </cell>
          <cell r="F40" t="str">
            <v>n/a</v>
          </cell>
          <cell r="G40" t="str">
            <v>n/a</v>
          </cell>
          <cell r="H40" t="str">
            <v>n/a</v>
          </cell>
          <cell r="I40" t="str">
            <v>n/a</v>
          </cell>
          <cell r="J40" t="str">
            <v>n/a</v>
          </cell>
          <cell r="K40" t="str">
            <v>n/a</v>
          </cell>
          <cell r="L40" t="str">
            <v>n/a</v>
          </cell>
          <cell r="M40" t="str">
            <v>n/a</v>
          </cell>
          <cell r="N40" t="str">
            <v>n/a</v>
          </cell>
          <cell r="O40" t="str">
            <v>n/a</v>
          </cell>
          <cell r="P40" t="str">
            <v>n/a</v>
          </cell>
          <cell r="Q40" t="str">
            <v>n/a</v>
          </cell>
          <cell r="R40" t="str">
            <v>n/a</v>
          </cell>
          <cell r="S40" t="str">
            <v>n/a</v>
          </cell>
          <cell r="T40" t="str">
            <v>n/a</v>
          </cell>
          <cell r="U40" t="str">
            <v>n/a</v>
          </cell>
          <cell r="V40" t="str">
            <v>n/a</v>
          </cell>
          <cell r="W40" t="str">
            <v>n/a</v>
          </cell>
          <cell r="X40" t="str">
            <v>n/a</v>
          </cell>
          <cell r="Y40" t="str">
            <v>n/a</v>
          </cell>
          <cell r="Z40" t="str">
            <v>n/a</v>
          </cell>
          <cell r="AA40" t="str">
            <v>n/a</v>
          </cell>
          <cell r="AB40" t="str">
            <v>n/a</v>
          </cell>
          <cell r="AC40" t="str">
            <v>n/a</v>
          </cell>
          <cell r="AD40" t="str">
            <v>n/a</v>
          </cell>
        </row>
        <row r="41">
          <cell r="A41" t="str">
            <v xml:space="preserve">Annual % change in gross residential and commercial </v>
          </cell>
          <cell r="C41" t="str">
            <v>n/a</v>
          </cell>
          <cell r="D41" t="str">
            <v>n/a</v>
          </cell>
          <cell r="E41" t="str">
            <v>n/a</v>
          </cell>
          <cell r="F41" t="str">
            <v>n/a</v>
          </cell>
          <cell r="G41" t="str">
            <v>n/a</v>
          </cell>
          <cell r="H41" t="str">
            <v>n/a</v>
          </cell>
          <cell r="I41" t="str">
            <v>n/a</v>
          </cell>
          <cell r="J41" t="str">
            <v>n/a</v>
          </cell>
          <cell r="K41" t="str">
            <v>n/a</v>
          </cell>
          <cell r="L41" t="str">
            <v>n/a</v>
          </cell>
          <cell r="M41" t="str">
            <v>n/a</v>
          </cell>
          <cell r="N41" t="str">
            <v>n/a</v>
          </cell>
          <cell r="O41" t="str">
            <v>n/a</v>
          </cell>
          <cell r="P41" t="str">
            <v>n/a</v>
          </cell>
          <cell r="Q41" t="str">
            <v>n/a</v>
          </cell>
          <cell r="R41" t="str">
            <v>n/a</v>
          </cell>
          <cell r="S41" t="str">
            <v>n/a</v>
          </cell>
          <cell r="T41" t="str">
            <v>n/a</v>
          </cell>
          <cell r="U41" t="str">
            <v>n/a</v>
          </cell>
          <cell r="V41" t="str">
            <v>n/a</v>
          </cell>
          <cell r="W41" t="str">
            <v>n/a</v>
          </cell>
          <cell r="X41" t="str">
            <v>n/a</v>
          </cell>
          <cell r="Y41" t="str">
            <v>n/a</v>
          </cell>
          <cell r="Z41" t="str">
            <v>n/a</v>
          </cell>
          <cell r="AA41" t="str">
            <v>n/a</v>
          </cell>
          <cell r="AB41" t="str">
            <v>n/a</v>
          </cell>
          <cell r="AC41" t="str">
            <v>n/a</v>
          </cell>
          <cell r="AD41" t="str">
            <v>n/a</v>
          </cell>
        </row>
        <row r="42">
          <cell r="A42" t="str">
            <v>Total national net residential lending</v>
          </cell>
          <cell r="B42" t="str">
            <v>€ millions</v>
          </cell>
          <cell r="C42" t="str">
            <v>n/a</v>
          </cell>
          <cell r="D42" t="str">
            <v>n/a</v>
          </cell>
          <cell r="E42" t="str">
            <v>n/a</v>
          </cell>
          <cell r="F42" t="str">
            <v>n/a</v>
          </cell>
          <cell r="G42" t="str">
            <v>n/a</v>
          </cell>
          <cell r="H42" t="str">
            <v>n/a</v>
          </cell>
          <cell r="I42" t="str">
            <v>n/a</v>
          </cell>
          <cell r="J42" t="str">
            <v>n/a</v>
          </cell>
          <cell r="K42" t="str">
            <v>n/a</v>
          </cell>
          <cell r="L42" t="str">
            <v>n/a</v>
          </cell>
          <cell r="M42" t="str">
            <v>n/a</v>
          </cell>
          <cell r="N42" t="str">
            <v>n/a</v>
          </cell>
          <cell r="O42" t="str">
            <v>n/a</v>
          </cell>
          <cell r="P42" t="str">
            <v>n/a</v>
          </cell>
          <cell r="Q42" t="str">
            <v>n/a</v>
          </cell>
          <cell r="R42">
            <v>73.268533942401845</v>
          </cell>
          <cell r="S42">
            <v>179.9996544813765</v>
          </cell>
          <cell r="T42">
            <v>89.085586841371693</v>
          </cell>
          <cell r="U42">
            <v>98.82790116168016</v>
          </cell>
          <cell r="V42">
            <v>188.83017556057712</v>
          </cell>
          <cell r="W42">
            <v>305.04887945350885</v>
          </cell>
          <cell r="X42">
            <v>320.65480794019072</v>
          </cell>
          <cell r="Y42">
            <v>644.4689076504344</v>
          </cell>
          <cell r="Z42">
            <v>928.80787800896178</v>
          </cell>
          <cell r="AA42" t="str">
            <v>n/a</v>
          </cell>
          <cell r="AB42" t="str">
            <v>n/a</v>
          </cell>
          <cell r="AC42" t="str">
            <v>n/a</v>
          </cell>
          <cell r="AD42" t="str">
            <v>n/a</v>
          </cell>
        </row>
        <row r="43">
          <cell r="A43" t="str">
            <v>Annual % change in net residential lending</v>
          </cell>
          <cell r="C43" t="str">
            <v>n/a</v>
          </cell>
          <cell r="D43" t="str">
            <v>n/a</v>
          </cell>
          <cell r="E43" t="str">
            <v>n/a</v>
          </cell>
          <cell r="F43" t="str">
            <v>n/a</v>
          </cell>
          <cell r="G43" t="str">
            <v>n/a</v>
          </cell>
          <cell r="H43" t="str">
            <v>n/a</v>
          </cell>
          <cell r="I43" t="str">
            <v>n/a</v>
          </cell>
          <cell r="J43" t="str">
            <v>n/a</v>
          </cell>
          <cell r="K43" t="str">
            <v>n/a</v>
          </cell>
          <cell r="L43" t="str">
            <v>n/a</v>
          </cell>
          <cell r="M43" t="str">
            <v>n/a</v>
          </cell>
          <cell r="N43" t="str">
            <v>n/a</v>
          </cell>
          <cell r="O43" t="str">
            <v>n/a</v>
          </cell>
          <cell r="P43" t="str">
            <v>n/a</v>
          </cell>
          <cell r="Q43" t="str">
            <v>n/a</v>
          </cell>
          <cell r="R43" t="str">
            <v>n/a</v>
          </cell>
          <cell r="S43">
            <v>1.4567115621950149</v>
          </cell>
          <cell r="T43">
            <v>-0.50507912307915648</v>
          </cell>
          <cell r="U43">
            <v>0.10935904073524161</v>
          </cell>
          <cell r="V43">
            <v>0.91069701310012974</v>
          </cell>
          <cell r="W43">
            <v>0.61546679998530496</v>
          </cell>
          <cell r="X43">
            <v>5.1158779913041075E-2</v>
          </cell>
          <cell r="Y43">
            <v>1.0098526256018037</v>
          </cell>
          <cell r="Z43">
            <v>0.4411988956847479</v>
          </cell>
          <cell r="AA43" t="str">
            <v>n/a</v>
          </cell>
          <cell r="AB43" t="str">
            <v>n/a</v>
          </cell>
          <cell r="AC43" t="str">
            <v>n/a</v>
          </cell>
          <cell r="AD43" t="str">
            <v>n/a</v>
          </cell>
        </row>
        <row r="44">
          <cell r="A44" t="str">
            <v>Total national net residential and commercial lending</v>
          </cell>
          <cell r="B44" t="str">
            <v>€ millions</v>
          </cell>
          <cell r="C44" t="str">
            <v>n/a</v>
          </cell>
          <cell r="D44" t="str">
            <v>n/a</v>
          </cell>
          <cell r="E44" t="str">
            <v>n/a</v>
          </cell>
          <cell r="F44" t="str">
            <v>n/a</v>
          </cell>
          <cell r="G44" t="str">
            <v>n/a</v>
          </cell>
          <cell r="H44" t="str">
            <v>n/a</v>
          </cell>
          <cell r="I44" t="str">
            <v>n/a</v>
          </cell>
          <cell r="J44" t="str">
            <v>n/a</v>
          </cell>
          <cell r="K44" t="str">
            <v>n/a</v>
          </cell>
          <cell r="L44" t="str">
            <v>n/a</v>
          </cell>
          <cell r="M44" t="str">
            <v>n/a</v>
          </cell>
          <cell r="N44" t="str">
            <v>n/a</v>
          </cell>
          <cell r="O44" t="str">
            <v>n/a</v>
          </cell>
          <cell r="P44" t="str">
            <v>n/a</v>
          </cell>
          <cell r="Q44" t="str">
            <v>n/a</v>
          </cell>
          <cell r="R44" t="str">
            <v>n/a</v>
          </cell>
          <cell r="S44" t="str">
            <v>n/a</v>
          </cell>
          <cell r="T44" t="str">
            <v>n/a</v>
          </cell>
          <cell r="U44" t="str">
            <v>n/a</v>
          </cell>
          <cell r="V44" t="str">
            <v>n/a</v>
          </cell>
          <cell r="W44" t="str">
            <v>n/a</v>
          </cell>
          <cell r="X44" t="str">
            <v>n/a</v>
          </cell>
          <cell r="Y44" t="str">
            <v>n/a</v>
          </cell>
          <cell r="Z44" t="str">
            <v>n/a</v>
          </cell>
          <cell r="AA44" t="str">
            <v>n/a</v>
          </cell>
          <cell r="AB44" t="str">
            <v>n/a</v>
          </cell>
          <cell r="AC44" t="str">
            <v>n/a</v>
          </cell>
          <cell r="AD44" t="str">
            <v>n/a</v>
          </cell>
        </row>
        <row r="45">
          <cell r="A45" t="str">
            <v>Annual % changein net residential and commercial lending</v>
          </cell>
          <cell r="C45" t="str">
            <v>n/a</v>
          </cell>
          <cell r="D45" t="str">
            <v>n/a</v>
          </cell>
          <cell r="E45" t="str">
            <v>n/a</v>
          </cell>
          <cell r="F45" t="str">
            <v>n/a</v>
          </cell>
          <cell r="G45" t="str">
            <v>n/a</v>
          </cell>
          <cell r="H45" t="str">
            <v>n/a</v>
          </cell>
          <cell r="I45" t="str">
            <v>n/a</v>
          </cell>
          <cell r="J45" t="str">
            <v>n/a</v>
          </cell>
          <cell r="K45" t="str">
            <v>n/a</v>
          </cell>
          <cell r="L45" t="str">
            <v>n/a</v>
          </cell>
          <cell r="M45" t="str">
            <v>n/a</v>
          </cell>
          <cell r="N45" t="str">
            <v>n/a</v>
          </cell>
          <cell r="O45" t="str">
            <v>n/a</v>
          </cell>
          <cell r="P45" t="str">
            <v>n/a</v>
          </cell>
          <cell r="Q45" t="str">
            <v>n/a</v>
          </cell>
          <cell r="R45" t="str">
            <v>n/a</v>
          </cell>
          <cell r="S45" t="str">
            <v>n/a</v>
          </cell>
          <cell r="T45" t="str">
            <v>n/a</v>
          </cell>
          <cell r="U45" t="str">
            <v>n/a</v>
          </cell>
          <cell r="V45" t="str">
            <v>n/a</v>
          </cell>
          <cell r="W45" t="str">
            <v>n/a</v>
          </cell>
          <cell r="X45" t="str">
            <v>n/a</v>
          </cell>
          <cell r="Y45" t="str">
            <v>n/a</v>
          </cell>
          <cell r="Z45" t="str">
            <v>n/a</v>
          </cell>
          <cell r="AA45" t="str">
            <v>n/a</v>
          </cell>
          <cell r="AB45" t="str">
            <v>n/a</v>
          </cell>
          <cell r="AC45" t="str">
            <v>n/a</v>
          </cell>
          <cell r="AD45" t="str">
            <v>n/a</v>
          </cell>
        </row>
        <row r="47">
          <cell r="A47" t="str">
            <v>Volumes</v>
          </cell>
        </row>
        <row r="48">
          <cell r="A48" t="str">
            <v xml:space="preserve">Total number of new loans </v>
          </cell>
          <cell r="B48" t="str">
            <v>000s</v>
          </cell>
          <cell r="C48" t="str">
            <v>n/a</v>
          </cell>
          <cell r="D48" t="str">
            <v>n/a</v>
          </cell>
          <cell r="E48" t="str">
            <v>n/a</v>
          </cell>
          <cell r="F48" t="str">
            <v>n/a</v>
          </cell>
          <cell r="G48" t="str">
            <v>n/a</v>
          </cell>
          <cell r="H48" t="str">
            <v>n/a</v>
          </cell>
          <cell r="I48" t="str">
            <v>n/a</v>
          </cell>
          <cell r="J48" t="str">
            <v>n/a</v>
          </cell>
          <cell r="K48" t="str">
            <v>n/a</v>
          </cell>
          <cell r="L48" t="str">
            <v>n/a</v>
          </cell>
          <cell r="M48" t="str">
            <v>n/a</v>
          </cell>
          <cell r="N48" t="str">
            <v>n/a</v>
          </cell>
          <cell r="O48" t="str">
            <v>n/a</v>
          </cell>
          <cell r="P48" t="str">
            <v>n/a</v>
          </cell>
          <cell r="Q48" t="str">
            <v>n/a</v>
          </cell>
          <cell r="R48" t="str">
            <v>n/a</v>
          </cell>
          <cell r="S48" t="str">
            <v>n/a</v>
          </cell>
          <cell r="T48" t="str">
            <v>n/a</v>
          </cell>
          <cell r="U48" t="str">
            <v>n/a</v>
          </cell>
          <cell r="V48" t="str">
            <v>n/a</v>
          </cell>
          <cell r="W48" t="str">
            <v>n/a</v>
          </cell>
          <cell r="X48" t="str">
            <v>n/a</v>
          </cell>
          <cell r="Y48" t="str">
            <v>n/a</v>
          </cell>
          <cell r="Z48" t="str">
            <v>n/a</v>
          </cell>
          <cell r="AA48" t="str">
            <v>n/a</v>
          </cell>
          <cell r="AB48" t="str">
            <v>n/a</v>
          </cell>
          <cell r="AC48" t="str">
            <v>n/a</v>
          </cell>
          <cell r="AD48" t="str">
            <v>n/a</v>
          </cell>
        </row>
        <row r="49">
          <cell r="A49" t="str">
            <v>Residential</v>
          </cell>
          <cell r="B49" t="str">
            <v>%</v>
          </cell>
          <cell r="C49" t="str">
            <v>n/a</v>
          </cell>
          <cell r="D49" t="str">
            <v>n/a</v>
          </cell>
          <cell r="E49" t="str">
            <v>n/a</v>
          </cell>
          <cell r="F49" t="str">
            <v>n/a</v>
          </cell>
          <cell r="G49" t="str">
            <v>n/a</v>
          </cell>
          <cell r="H49" t="str">
            <v>n/a</v>
          </cell>
          <cell r="I49" t="str">
            <v>n/a</v>
          </cell>
          <cell r="J49" t="str">
            <v>n/a</v>
          </cell>
          <cell r="K49" t="str">
            <v>n/a</v>
          </cell>
          <cell r="L49" t="str">
            <v>n/a</v>
          </cell>
          <cell r="M49" t="str">
            <v>n/a</v>
          </cell>
          <cell r="N49" t="str">
            <v>n/a</v>
          </cell>
          <cell r="O49" t="str">
            <v>n/a</v>
          </cell>
          <cell r="P49" t="str">
            <v>n/a</v>
          </cell>
          <cell r="Q49" t="str">
            <v>n/a</v>
          </cell>
          <cell r="R49" t="str">
            <v>n/a</v>
          </cell>
          <cell r="S49" t="str">
            <v>n/a</v>
          </cell>
          <cell r="T49" t="str">
            <v>n/a</v>
          </cell>
          <cell r="U49" t="str">
            <v>n/a</v>
          </cell>
          <cell r="V49" t="str">
            <v>n/a</v>
          </cell>
          <cell r="W49" t="str">
            <v>n/a</v>
          </cell>
          <cell r="X49" t="str">
            <v>n/a</v>
          </cell>
          <cell r="Y49" t="str">
            <v>n/a</v>
          </cell>
          <cell r="Z49" t="str">
            <v>n/a</v>
          </cell>
          <cell r="AA49" t="str">
            <v>n/a</v>
          </cell>
          <cell r="AB49" t="str">
            <v>n/a</v>
          </cell>
          <cell r="AC49" t="str">
            <v>n/a</v>
          </cell>
          <cell r="AD49" t="str">
            <v>n/a</v>
          </cell>
        </row>
        <row r="50">
          <cell r="A50" t="str">
            <v xml:space="preserve">Commercial </v>
          </cell>
          <cell r="B50" t="str">
            <v>%</v>
          </cell>
          <cell r="C50" t="str">
            <v>n/a</v>
          </cell>
          <cell r="D50" t="str">
            <v>n/a</v>
          </cell>
          <cell r="E50" t="str">
            <v>n/a</v>
          </cell>
          <cell r="F50" t="str">
            <v>n/a</v>
          </cell>
          <cell r="G50" t="str">
            <v>n/a</v>
          </cell>
          <cell r="H50" t="str">
            <v>n/a</v>
          </cell>
          <cell r="I50" t="str">
            <v>n/a</v>
          </cell>
          <cell r="J50" t="str">
            <v>n/a</v>
          </cell>
          <cell r="K50" t="str">
            <v>n/a</v>
          </cell>
          <cell r="L50" t="str">
            <v>n/a</v>
          </cell>
          <cell r="M50" t="str">
            <v>n/a</v>
          </cell>
          <cell r="N50" t="str">
            <v>n/a</v>
          </cell>
          <cell r="O50" t="str">
            <v>n/a</v>
          </cell>
          <cell r="P50" t="str">
            <v>n/a</v>
          </cell>
          <cell r="Q50" t="str">
            <v>n/a</v>
          </cell>
          <cell r="R50" t="str">
            <v>n/a</v>
          </cell>
          <cell r="S50" t="str">
            <v>n/a</v>
          </cell>
          <cell r="T50" t="str">
            <v>n/a</v>
          </cell>
          <cell r="U50" t="str">
            <v>n/a</v>
          </cell>
          <cell r="V50" t="str">
            <v>n/a</v>
          </cell>
          <cell r="W50" t="str">
            <v>n/a</v>
          </cell>
          <cell r="X50" t="str">
            <v>n/a</v>
          </cell>
          <cell r="Y50" t="str">
            <v>n/a</v>
          </cell>
          <cell r="Z50" t="str">
            <v>n/a</v>
          </cell>
          <cell r="AA50" t="str">
            <v>n/a</v>
          </cell>
          <cell r="AB50" t="str">
            <v>n/a</v>
          </cell>
          <cell r="AC50" t="str">
            <v>n/a</v>
          </cell>
          <cell r="AD50" t="str">
            <v>n/a</v>
          </cell>
        </row>
        <row r="51">
          <cell r="A51">
            <v>0</v>
          </cell>
          <cell r="C51">
            <v>0</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row>
        <row r="52">
          <cell r="A52" t="str">
            <v>INTEREST RATES</v>
          </cell>
        </row>
        <row r="53">
          <cell r="A53" t="str">
            <v>Representative interest rate on NEW mortgage loans %</v>
          </cell>
          <cell r="B53" t="str">
            <v>% end of period</v>
          </cell>
          <cell r="C53" t="str">
            <v>n/a</v>
          </cell>
          <cell r="D53" t="str">
            <v>n/a</v>
          </cell>
          <cell r="E53" t="str">
            <v>n/a</v>
          </cell>
          <cell r="F53" t="str">
            <v>n/a</v>
          </cell>
          <cell r="G53" t="str">
            <v>n/a</v>
          </cell>
          <cell r="H53" t="str">
            <v>n/a</v>
          </cell>
          <cell r="I53" t="str">
            <v>n/a</v>
          </cell>
          <cell r="J53" t="str">
            <v>n/a</v>
          </cell>
          <cell r="K53" t="str">
            <v>n/a</v>
          </cell>
          <cell r="L53" t="str">
            <v>n/a</v>
          </cell>
          <cell r="M53">
            <v>0.09</v>
          </cell>
          <cell r="N53">
            <v>8.5000000000000006E-2</v>
          </cell>
          <cell r="O53">
            <v>8.5000000000000006E-2</v>
          </cell>
          <cell r="P53">
            <v>8.5000000000000006E-2</v>
          </cell>
          <cell r="Q53">
            <v>0.08</v>
          </cell>
          <cell r="R53">
            <v>0.08</v>
          </cell>
          <cell r="S53">
            <v>0.08</v>
          </cell>
          <cell r="T53">
            <v>0.08</v>
          </cell>
          <cell r="U53">
            <v>7.0000000000000007E-2</v>
          </cell>
          <cell r="V53">
            <v>6.7799999999999999E-2</v>
          </cell>
          <cell r="W53">
            <v>6.3E-2</v>
          </cell>
          <cell r="X53">
            <v>7.2999999999999995E-2</v>
          </cell>
          <cell r="Y53">
            <v>6.2199999999999998E-2</v>
          </cell>
          <cell r="Z53">
            <v>5.74E-2</v>
          </cell>
          <cell r="AA53" t="str">
            <v>n/a</v>
          </cell>
          <cell r="AB53" t="str">
            <v>n/a</v>
          </cell>
          <cell r="AC53" t="str">
            <v>n/a</v>
          </cell>
          <cell r="AD53" t="str">
            <v>n/a</v>
          </cell>
        </row>
        <row r="54">
          <cell r="A54" t="str">
            <v>RISKS</v>
          </cell>
        </row>
        <row r="55">
          <cell r="A55" t="str">
            <v>Loan to value ratios</v>
          </cell>
          <cell r="B55" t="str">
            <v>% average</v>
          </cell>
          <cell r="C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row>
        <row r="56">
          <cell r="A56" t="str">
            <v>Average LTV</v>
          </cell>
          <cell r="C56">
            <v>0</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row>
        <row r="57">
          <cell r="A57" t="str">
            <v>First time buyer LTV</v>
          </cell>
          <cell r="C57">
            <v>0</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row>
        <row r="58">
          <cell r="A58" t="str">
            <v xml:space="preserve">Some indicator of bad debt eg possessions/ arrears </v>
          </cell>
          <cell r="C58">
            <v>0</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row>
        <row r="59">
          <cell r="A59">
            <v>0</v>
          </cell>
        </row>
        <row r="60">
          <cell r="A60" t="str">
            <v>FUNDING</v>
          </cell>
        </row>
        <row r="61">
          <cell r="A61" t="str">
            <v>Total Mortgage Bonds Outstanding</v>
          </cell>
          <cell r="B61" t="str">
            <v>€ millions</v>
          </cell>
          <cell r="C61" t="str">
            <v>n/a</v>
          </cell>
          <cell r="D61" t="str">
            <v>n/a</v>
          </cell>
          <cell r="E61" t="str">
            <v>n/a</v>
          </cell>
          <cell r="F61" t="str">
            <v>n/a</v>
          </cell>
          <cell r="G61" t="str">
            <v>n/a</v>
          </cell>
          <cell r="H61" t="str">
            <v>n/a</v>
          </cell>
          <cell r="I61" t="str">
            <v>n/a</v>
          </cell>
          <cell r="J61" t="str">
            <v>n/a</v>
          </cell>
          <cell r="K61" t="str">
            <v>n/a</v>
          </cell>
          <cell r="L61" t="str">
            <v>n/a</v>
          </cell>
          <cell r="M61" t="str">
            <v>n/a</v>
          </cell>
          <cell r="N61" t="str">
            <v>n/a</v>
          </cell>
          <cell r="O61" t="str">
            <v>n/a</v>
          </cell>
          <cell r="P61" t="str">
            <v>n/a</v>
          </cell>
          <cell r="Q61" t="str">
            <v>n/a</v>
          </cell>
          <cell r="R61" t="str">
            <v>n/a</v>
          </cell>
          <cell r="S61" t="str">
            <v>n/a</v>
          </cell>
          <cell r="T61" t="str">
            <v>n/a</v>
          </cell>
          <cell r="U61" t="str">
            <v>n/a</v>
          </cell>
          <cell r="V61" t="str">
            <v>n/a</v>
          </cell>
          <cell r="W61" t="str">
            <v>n/a</v>
          </cell>
          <cell r="X61" t="str">
            <v>n/a</v>
          </cell>
          <cell r="Y61" t="str">
            <v>n/a</v>
          </cell>
          <cell r="Z61" t="str">
            <v>n/a</v>
          </cell>
          <cell r="AA61" t="str">
            <v>n/a</v>
          </cell>
          <cell r="AB61" t="str">
            <v>n/a</v>
          </cell>
          <cell r="AC61" t="str">
            <v>n/a</v>
          </cell>
          <cell r="AD61" t="str">
            <v>n/a</v>
          </cell>
        </row>
        <row r="62">
          <cell r="A62" t="str">
            <v>Annual % change in mortgage bonds outstanding</v>
          </cell>
          <cell r="C62" t="str">
            <v>n/a</v>
          </cell>
          <cell r="D62" t="str">
            <v>n/a</v>
          </cell>
          <cell r="E62" t="str">
            <v>n/a</v>
          </cell>
          <cell r="F62" t="str">
            <v>n/a</v>
          </cell>
          <cell r="G62" t="str">
            <v>n/a</v>
          </cell>
          <cell r="H62" t="str">
            <v>n/a</v>
          </cell>
          <cell r="I62" t="str">
            <v>n/a</v>
          </cell>
          <cell r="J62" t="str">
            <v>n/a</v>
          </cell>
          <cell r="K62" t="str">
            <v>n/a</v>
          </cell>
          <cell r="L62" t="str">
            <v>n/a</v>
          </cell>
          <cell r="M62" t="str">
            <v>n/a</v>
          </cell>
          <cell r="N62" t="str">
            <v>n/a</v>
          </cell>
          <cell r="O62" t="str">
            <v>n/a</v>
          </cell>
          <cell r="P62" t="str">
            <v>n/a</v>
          </cell>
          <cell r="Q62" t="str">
            <v>n/a</v>
          </cell>
          <cell r="R62" t="str">
            <v>n/a</v>
          </cell>
          <cell r="S62" t="str">
            <v>n/a</v>
          </cell>
          <cell r="T62" t="str">
            <v>n/a</v>
          </cell>
          <cell r="U62" t="str">
            <v>n/a</v>
          </cell>
          <cell r="V62" t="str">
            <v>n/a</v>
          </cell>
          <cell r="W62" t="str">
            <v>n/a</v>
          </cell>
          <cell r="X62" t="str">
            <v>n/a</v>
          </cell>
          <cell r="Y62" t="str">
            <v>n/a</v>
          </cell>
          <cell r="Z62" t="str">
            <v>n/a</v>
          </cell>
          <cell r="AA62" t="str">
            <v>n/a</v>
          </cell>
          <cell r="AB62" t="str">
            <v>n/a</v>
          </cell>
          <cell r="AC62" t="str">
            <v>n/a</v>
          </cell>
          <cell r="AD62" t="str">
            <v>n/a</v>
          </cell>
        </row>
        <row r="63">
          <cell r="A63" t="str">
            <v>New Issues of Mortgage Bonds</v>
          </cell>
          <cell r="B63" t="str">
            <v>€ millions</v>
          </cell>
          <cell r="C63" t="str">
            <v>n/a</v>
          </cell>
          <cell r="D63" t="str">
            <v>n/a</v>
          </cell>
          <cell r="E63" t="str">
            <v>n/a</v>
          </cell>
          <cell r="F63" t="str">
            <v>n/a</v>
          </cell>
          <cell r="G63" t="str">
            <v>n/a</v>
          </cell>
          <cell r="H63" t="str">
            <v>n/a</v>
          </cell>
          <cell r="I63" t="str">
            <v>n/a</v>
          </cell>
          <cell r="J63" t="str">
            <v>n/a</v>
          </cell>
          <cell r="K63" t="str">
            <v>n/a</v>
          </cell>
          <cell r="L63" t="str">
            <v>n/a</v>
          </cell>
          <cell r="M63" t="str">
            <v>n/a</v>
          </cell>
          <cell r="N63" t="str">
            <v>n/a</v>
          </cell>
          <cell r="O63" t="str">
            <v>n/a</v>
          </cell>
          <cell r="P63" t="str">
            <v>n/a</v>
          </cell>
          <cell r="Q63" t="str">
            <v>n/a</v>
          </cell>
          <cell r="R63" t="str">
            <v>n/a</v>
          </cell>
          <cell r="S63" t="str">
            <v>n/a</v>
          </cell>
          <cell r="T63" t="str">
            <v>n/a</v>
          </cell>
          <cell r="U63" t="str">
            <v>n/a</v>
          </cell>
          <cell r="V63" t="str">
            <v>n/a</v>
          </cell>
          <cell r="W63" t="str">
            <v>n/a</v>
          </cell>
          <cell r="X63" t="str">
            <v>n/a</v>
          </cell>
          <cell r="Y63" t="str">
            <v>n/a</v>
          </cell>
          <cell r="Z63" t="str">
            <v>n/a</v>
          </cell>
          <cell r="AA63" t="str">
            <v>n/a</v>
          </cell>
          <cell r="AB63" t="str">
            <v>n/a</v>
          </cell>
          <cell r="AC63" t="str">
            <v>n/a</v>
          </cell>
          <cell r="AD63" t="str">
            <v>n/a</v>
          </cell>
        </row>
        <row r="64">
          <cell r="A64" t="str">
            <v>Annual % change in mortgage bond issues</v>
          </cell>
          <cell r="C64" t="str">
            <v>n/a</v>
          </cell>
          <cell r="D64" t="str">
            <v>n/a</v>
          </cell>
          <cell r="E64" t="str">
            <v>n/a</v>
          </cell>
          <cell r="F64" t="str">
            <v>n/a</v>
          </cell>
          <cell r="G64" t="str">
            <v>n/a</v>
          </cell>
          <cell r="H64" t="str">
            <v>n/a</v>
          </cell>
          <cell r="I64" t="str">
            <v>n/a</v>
          </cell>
          <cell r="J64" t="str">
            <v>n/a</v>
          </cell>
          <cell r="K64" t="str">
            <v>n/a</v>
          </cell>
          <cell r="L64" t="str">
            <v>n/a</v>
          </cell>
          <cell r="M64" t="str">
            <v>n/a</v>
          </cell>
          <cell r="N64" t="str">
            <v>n/a</v>
          </cell>
          <cell r="O64" t="str">
            <v>n/a</v>
          </cell>
          <cell r="P64" t="str">
            <v>n/a</v>
          </cell>
          <cell r="Q64" t="str">
            <v>n/a</v>
          </cell>
          <cell r="R64" t="str">
            <v>n/a</v>
          </cell>
          <cell r="S64" t="str">
            <v>n/a</v>
          </cell>
          <cell r="T64" t="str">
            <v>n/a</v>
          </cell>
          <cell r="U64" t="str">
            <v>n/a</v>
          </cell>
          <cell r="V64" t="str">
            <v>n/a</v>
          </cell>
          <cell r="W64" t="str">
            <v>n/a</v>
          </cell>
          <cell r="X64" t="str">
            <v>n/a</v>
          </cell>
          <cell r="Y64" t="str">
            <v>n/a</v>
          </cell>
          <cell r="Z64" t="str">
            <v>n/a</v>
          </cell>
          <cell r="AA64" t="str">
            <v>n/a</v>
          </cell>
          <cell r="AB64" t="str">
            <v>n/a</v>
          </cell>
          <cell r="AC64" t="str">
            <v>n/a</v>
          </cell>
          <cell r="AD64" t="str">
            <v>n/a</v>
          </cell>
        </row>
        <row r="65">
          <cell r="A65" t="str">
            <v>Mortgage backed securities outstanding</v>
          </cell>
          <cell r="B65" t="str">
            <v>€ millions</v>
          </cell>
          <cell r="C65" t="str">
            <v>n/a</v>
          </cell>
          <cell r="D65" t="str">
            <v>n/a</v>
          </cell>
          <cell r="E65" t="str">
            <v>n/a</v>
          </cell>
          <cell r="F65" t="str">
            <v>n/a</v>
          </cell>
          <cell r="G65" t="str">
            <v>n/a</v>
          </cell>
          <cell r="H65" t="str">
            <v>n/a</v>
          </cell>
          <cell r="I65" t="str">
            <v>n/a</v>
          </cell>
          <cell r="J65" t="str">
            <v>n/a</v>
          </cell>
          <cell r="K65" t="str">
            <v>n/a</v>
          </cell>
          <cell r="L65" t="str">
            <v>n/a</v>
          </cell>
          <cell r="M65" t="str">
            <v>n/a</v>
          </cell>
          <cell r="N65" t="str">
            <v>n/a</v>
          </cell>
          <cell r="O65" t="str">
            <v>n/a</v>
          </cell>
          <cell r="P65" t="str">
            <v>n/a</v>
          </cell>
          <cell r="Q65" t="str">
            <v>n/a</v>
          </cell>
          <cell r="R65" t="str">
            <v>n/a</v>
          </cell>
          <cell r="S65" t="str">
            <v>n/a</v>
          </cell>
          <cell r="T65" t="str">
            <v>n/a</v>
          </cell>
          <cell r="U65" t="str">
            <v>n/a</v>
          </cell>
          <cell r="V65" t="str">
            <v>n/a</v>
          </cell>
          <cell r="W65" t="str">
            <v>n/a</v>
          </cell>
          <cell r="X65" t="str">
            <v>n/a</v>
          </cell>
          <cell r="Y65" t="str">
            <v>n/a</v>
          </cell>
          <cell r="Z65" t="str">
            <v>n/a</v>
          </cell>
          <cell r="AA65" t="str">
            <v>n/a</v>
          </cell>
          <cell r="AB65" t="str">
            <v>n/a</v>
          </cell>
          <cell r="AC65" t="str">
            <v>n/a</v>
          </cell>
          <cell r="AD65" t="str">
            <v>n/a</v>
          </cell>
        </row>
        <row r="66">
          <cell r="A66" t="str">
            <v>Annual % change in MBS outstanding</v>
          </cell>
          <cell r="C66" t="str">
            <v>n/a</v>
          </cell>
          <cell r="D66" t="str">
            <v>n/a</v>
          </cell>
          <cell r="E66" t="str">
            <v>n/a</v>
          </cell>
          <cell r="F66" t="str">
            <v>n/a</v>
          </cell>
          <cell r="G66" t="str">
            <v>n/a</v>
          </cell>
          <cell r="H66" t="str">
            <v>n/a</v>
          </cell>
          <cell r="I66" t="str">
            <v>n/a</v>
          </cell>
          <cell r="J66" t="str">
            <v>n/a</v>
          </cell>
          <cell r="K66" t="str">
            <v>n/a</v>
          </cell>
          <cell r="L66" t="str">
            <v>n/a</v>
          </cell>
          <cell r="M66" t="str">
            <v>n/a</v>
          </cell>
          <cell r="N66" t="str">
            <v>n/a</v>
          </cell>
          <cell r="O66" t="str">
            <v>n/a</v>
          </cell>
          <cell r="P66" t="str">
            <v>n/a</v>
          </cell>
          <cell r="Q66" t="str">
            <v>n/a</v>
          </cell>
          <cell r="R66" t="str">
            <v>n/a</v>
          </cell>
          <cell r="S66" t="str">
            <v>n/a</v>
          </cell>
          <cell r="T66" t="str">
            <v>n/a</v>
          </cell>
          <cell r="U66" t="str">
            <v>n/a</v>
          </cell>
          <cell r="V66" t="str">
            <v>n/a</v>
          </cell>
          <cell r="W66" t="str">
            <v>n/a</v>
          </cell>
          <cell r="X66" t="str">
            <v>n/a</v>
          </cell>
          <cell r="Y66" t="str">
            <v>n/a</v>
          </cell>
          <cell r="Z66" t="str">
            <v>n/a</v>
          </cell>
          <cell r="AA66" t="str">
            <v>n/a</v>
          </cell>
          <cell r="AB66" t="str">
            <v>n/a</v>
          </cell>
          <cell r="AC66" t="str">
            <v>n/a</v>
          </cell>
          <cell r="AD66" t="str">
            <v>n/a</v>
          </cell>
        </row>
        <row r="67">
          <cell r="A67" t="str">
            <v>New Issues of Mortgage Backed Securities</v>
          </cell>
          <cell r="B67" t="str">
            <v>€ millions</v>
          </cell>
          <cell r="C67" t="str">
            <v>n/a</v>
          </cell>
          <cell r="D67" t="str">
            <v>n/a</v>
          </cell>
          <cell r="E67" t="str">
            <v>n/a</v>
          </cell>
          <cell r="F67" t="str">
            <v>n/a</v>
          </cell>
          <cell r="G67" t="str">
            <v>n/a</v>
          </cell>
          <cell r="H67" t="str">
            <v>n/a</v>
          </cell>
          <cell r="I67" t="str">
            <v>n/a</v>
          </cell>
          <cell r="J67" t="str">
            <v>n/a</v>
          </cell>
          <cell r="K67" t="str">
            <v>n/a</v>
          </cell>
          <cell r="L67" t="str">
            <v>n/a</v>
          </cell>
          <cell r="M67" t="str">
            <v>n/a</v>
          </cell>
          <cell r="N67" t="str">
            <v>n/a</v>
          </cell>
          <cell r="O67" t="str">
            <v>n/a</v>
          </cell>
          <cell r="P67" t="str">
            <v>n/a</v>
          </cell>
          <cell r="Q67" t="str">
            <v>n/a</v>
          </cell>
          <cell r="R67" t="str">
            <v>n/a</v>
          </cell>
          <cell r="S67" t="str">
            <v>n/a</v>
          </cell>
          <cell r="T67" t="str">
            <v>n/a</v>
          </cell>
          <cell r="U67" t="str">
            <v>n/a</v>
          </cell>
          <cell r="V67" t="str">
            <v>n/a</v>
          </cell>
          <cell r="W67" t="str">
            <v>n/a</v>
          </cell>
          <cell r="X67" t="str">
            <v>n/a</v>
          </cell>
          <cell r="Y67" t="str">
            <v>n/a</v>
          </cell>
          <cell r="Z67" t="str">
            <v>n/a</v>
          </cell>
          <cell r="AA67" t="str">
            <v>n/a</v>
          </cell>
          <cell r="AB67" t="str">
            <v>n/a</v>
          </cell>
          <cell r="AC67" t="str">
            <v>n/a</v>
          </cell>
          <cell r="AD67" t="str">
            <v>n/a</v>
          </cell>
        </row>
        <row r="68">
          <cell r="A68" t="str">
            <v>Annual % change in MBS issues</v>
          </cell>
          <cell r="C68" t="str">
            <v>n/a</v>
          </cell>
          <cell r="D68" t="str">
            <v>n/a</v>
          </cell>
          <cell r="E68" t="str">
            <v>n/a</v>
          </cell>
          <cell r="F68" t="str">
            <v>n/a</v>
          </cell>
          <cell r="G68" t="str">
            <v>n/a</v>
          </cell>
          <cell r="H68" t="str">
            <v>n/a</v>
          </cell>
          <cell r="I68" t="str">
            <v>n/a</v>
          </cell>
          <cell r="J68" t="str">
            <v>n/a</v>
          </cell>
          <cell r="K68" t="str">
            <v>n/a</v>
          </cell>
          <cell r="L68" t="str">
            <v>n/a</v>
          </cell>
          <cell r="M68" t="str">
            <v>n/a</v>
          </cell>
          <cell r="N68" t="str">
            <v>n/a</v>
          </cell>
          <cell r="O68" t="str">
            <v>n/a</v>
          </cell>
          <cell r="P68" t="str">
            <v>n/a</v>
          </cell>
          <cell r="Q68" t="str">
            <v>n/a</v>
          </cell>
          <cell r="R68" t="str">
            <v>n/a</v>
          </cell>
          <cell r="S68" t="str">
            <v>n/a</v>
          </cell>
          <cell r="T68" t="str">
            <v>n/a</v>
          </cell>
          <cell r="U68" t="str">
            <v>n/a</v>
          </cell>
          <cell r="V68" t="str">
            <v>n/a</v>
          </cell>
          <cell r="W68" t="str">
            <v>n/a</v>
          </cell>
          <cell r="X68" t="str">
            <v>n/a</v>
          </cell>
          <cell r="Y68" t="str">
            <v>n/a</v>
          </cell>
          <cell r="Z68" t="str">
            <v>n/a</v>
          </cell>
          <cell r="AA68" t="str">
            <v>n/a</v>
          </cell>
          <cell r="AB68" t="str">
            <v>n/a</v>
          </cell>
          <cell r="AC68" t="str">
            <v>n/a</v>
          </cell>
          <cell r="AD68" t="str">
            <v>n/a</v>
          </cell>
        </row>
        <row r="69">
          <cell r="A69">
            <v>0</v>
          </cell>
        </row>
        <row r="70">
          <cell r="A70" t="str">
            <v>GENERAL INFORMATION</v>
          </cell>
        </row>
        <row r="71">
          <cell r="A71" t="str">
            <v>Outstanding residential loans as % GDP</v>
          </cell>
          <cell r="B71" t="str">
            <v>%</v>
          </cell>
          <cell r="C71" t="str">
            <v>n/a</v>
          </cell>
          <cell r="D71" t="str">
            <v>n/a</v>
          </cell>
          <cell r="E71" t="str">
            <v>n/a</v>
          </cell>
          <cell r="F71" t="str">
            <v>n/a</v>
          </cell>
          <cell r="G71" t="str">
            <v>n/a</v>
          </cell>
          <cell r="H71" t="str">
            <v>n/a</v>
          </cell>
          <cell r="I71" t="str">
            <v>n/a</v>
          </cell>
          <cell r="J71" t="str">
            <v>n/a</v>
          </cell>
          <cell r="K71" t="str">
            <v>n/a</v>
          </cell>
          <cell r="L71" t="str">
            <v>n/a</v>
          </cell>
          <cell r="M71" t="str">
            <v>n/a</v>
          </cell>
          <cell r="N71" t="str">
            <v>n/a</v>
          </cell>
          <cell r="O71" t="str">
            <v>n/a</v>
          </cell>
          <cell r="P71" t="e">
            <v>#VALUE!</v>
          </cell>
          <cell r="Q71" t="e">
            <v>#VALUE!</v>
          </cell>
          <cell r="R71">
            <v>3.615412612642431E-2</v>
          </cell>
          <cell r="S71">
            <v>5.3507649318977175E-2</v>
          </cell>
          <cell r="T71">
            <v>5.7902731217343836E-2</v>
          </cell>
          <cell r="U71">
            <v>6.2999084143627648E-2</v>
          </cell>
          <cell r="V71">
            <v>7.7999299894871393E-2</v>
          </cell>
          <cell r="W71">
            <v>9.8847807690381082E-2</v>
          </cell>
          <cell r="X71">
            <v>0.11708748358711048</v>
          </cell>
          <cell r="Y71">
            <v>0.15734885733443743</v>
          </cell>
          <cell r="Z71">
            <v>0.21189665008903766</v>
          </cell>
          <cell r="AA71" t="str">
            <v>n/a</v>
          </cell>
          <cell r="AB71" t="str">
            <v>n/a</v>
          </cell>
          <cell r="AC71" t="str">
            <v>n/a</v>
          </cell>
          <cell r="AD71" t="str">
            <v>n/a</v>
          </cell>
        </row>
        <row r="72">
          <cell r="A72" t="str">
            <v>Outstanding residential and commercial loans as % GDP</v>
          </cell>
          <cell r="B72" t="str">
            <v>%</v>
          </cell>
          <cell r="C72" t="str">
            <v>n/a</v>
          </cell>
          <cell r="D72" t="str">
            <v>n/a</v>
          </cell>
          <cell r="E72" t="str">
            <v>n/a</v>
          </cell>
          <cell r="F72" t="str">
            <v>n/a</v>
          </cell>
          <cell r="G72" t="str">
            <v>n/a</v>
          </cell>
          <cell r="H72" t="str">
            <v>n/a</v>
          </cell>
          <cell r="I72" t="str">
            <v>n/a</v>
          </cell>
          <cell r="J72" t="str">
            <v>n/a</v>
          </cell>
          <cell r="K72" t="str">
            <v>n/a</v>
          </cell>
          <cell r="L72" t="str">
            <v>n/a</v>
          </cell>
          <cell r="M72" t="str">
            <v>n/a</v>
          </cell>
          <cell r="N72" t="str">
            <v>n/a</v>
          </cell>
          <cell r="O72" t="str">
            <v>n/a</v>
          </cell>
          <cell r="P72" t="str">
            <v>n/a</v>
          </cell>
          <cell r="Q72" t="str">
            <v>n/a</v>
          </cell>
          <cell r="R72" t="str">
            <v>n/a</v>
          </cell>
          <cell r="S72" t="str">
            <v>n/a</v>
          </cell>
          <cell r="T72" t="str">
            <v>n/a</v>
          </cell>
          <cell r="U72" t="str">
            <v>n/a</v>
          </cell>
          <cell r="V72" t="str">
            <v>n/a</v>
          </cell>
          <cell r="W72" t="str">
            <v>n/a</v>
          </cell>
          <cell r="X72" t="str">
            <v>n/a</v>
          </cell>
          <cell r="Y72" t="str">
            <v>n/a</v>
          </cell>
          <cell r="Z72" t="str">
            <v>n/a</v>
          </cell>
          <cell r="AA72" t="str">
            <v>n/a</v>
          </cell>
          <cell r="AB72" t="str">
            <v>n/a</v>
          </cell>
          <cell r="AC72" t="str">
            <v>n/a</v>
          </cell>
          <cell r="AD72" t="str">
            <v>n/a</v>
          </cell>
        </row>
        <row r="73">
          <cell r="A73">
            <v>0</v>
          </cell>
        </row>
        <row r="74">
          <cell r="A74" t="str">
            <v>Outstanding residential loans per capita, 000s</v>
          </cell>
          <cell r="B74" t="str">
            <v>000s</v>
          </cell>
          <cell r="C74" t="str">
            <v>n/a</v>
          </cell>
          <cell r="D74" t="str">
            <v>n/a</v>
          </cell>
          <cell r="E74" t="str">
            <v>n/a</v>
          </cell>
          <cell r="F74" t="str">
            <v>n/a</v>
          </cell>
          <cell r="G74" t="str">
            <v>n/a</v>
          </cell>
          <cell r="H74" t="str">
            <v>n/a</v>
          </cell>
          <cell r="I74" t="str">
            <v>n/a</v>
          </cell>
          <cell r="J74" t="str">
            <v>n/a</v>
          </cell>
          <cell r="K74" t="str">
            <v>n/a</v>
          </cell>
          <cell r="L74" t="str">
            <v>n/a</v>
          </cell>
          <cell r="M74" t="str">
            <v>n/a</v>
          </cell>
          <cell r="N74" t="str">
            <v>n/a</v>
          </cell>
          <cell r="O74" t="str">
            <v>n/a</v>
          </cell>
          <cell r="P74" t="e">
            <v>#VALUE!</v>
          </cell>
          <cell r="Q74" t="e">
            <v>#VALUE!</v>
          </cell>
          <cell r="R74">
            <v>0.45682122355131571</v>
          </cell>
          <cell r="S74">
            <v>0.71800933752303053</v>
          </cell>
          <cell r="T74">
            <v>0.84517390719056718</v>
          </cell>
          <cell r="U74">
            <v>0.97544632462128167</v>
          </cell>
          <cell r="V74">
            <v>1.2330283535247082</v>
          </cell>
          <cell r="W74">
            <v>1.6247328211190086</v>
          </cell>
          <cell r="X74">
            <v>2.0360099224814658</v>
          </cell>
          <cell r="Y74">
            <v>2.8624081650723983</v>
          </cell>
          <cell r="Z74">
            <v>4.0150142776528153</v>
          </cell>
          <cell r="AA74" t="str">
            <v>n/a</v>
          </cell>
          <cell r="AB74" t="str">
            <v>n/a</v>
          </cell>
          <cell r="AC74" t="str">
            <v>n/a</v>
          </cell>
          <cell r="AD74" t="str">
            <v>n/a</v>
          </cell>
        </row>
        <row r="75">
          <cell r="A75" t="str">
            <v>Outstanding residential and commercial loans per capita</v>
          </cell>
          <cell r="B75" t="str">
            <v>000s</v>
          </cell>
          <cell r="C75" t="str">
            <v>n/a</v>
          </cell>
          <cell r="D75" t="str">
            <v>n/a</v>
          </cell>
          <cell r="E75" t="str">
            <v>n/a</v>
          </cell>
          <cell r="F75" t="str">
            <v>n/a</v>
          </cell>
          <cell r="G75" t="str">
            <v>n/a</v>
          </cell>
          <cell r="H75" t="str">
            <v>n/a</v>
          </cell>
          <cell r="I75" t="str">
            <v>n/a</v>
          </cell>
          <cell r="J75" t="str">
            <v>n/a</v>
          </cell>
          <cell r="K75" t="str">
            <v>n/a</v>
          </cell>
          <cell r="L75" t="str">
            <v>n/a</v>
          </cell>
          <cell r="M75" t="str">
            <v>n/a</v>
          </cell>
          <cell r="N75" t="str">
            <v>n/a</v>
          </cell>
          <cell r="O75" t="str">
            <v>n/a</v>
          </cell>
          <cell r="P75" t="str">
            <v>n/a</v>
          </cell>
          <cell r="Q75" t="str">
            <v>n/a</v>
          </cell>
          <cell r="R75" t="str">
            <v>n/a</v>
          </cell>
          <cell r="S75" t="str">
            <v>n/a</v>
          </cell>
          <cell r="T75" t="str">
            <v>n/a</v>
          </cell>
          <cell r="U75" t="str">
            <v>n/a</v>
          </cell>
          <cell r="V75" t="str">
            <v>n/a</v>
          </cell>
          <cell r="W75" t="str">
            <v>n/a</v>
          </cell>
          <cell r="X75" t="str">
            <v>n/a</v>
          </cell>
          <cell r="Y75" t="str">
            <v>n/a</v>
          </cell>
          <cell r="Z75" t="str">
            <v>n/a</v>
          </cell>
          <cell r="AA75" t="str">
            <v>n/a</v>
          </cell>
          <cell r="AB75" t="str">
            <v>n/a</v>
          </cell>
          <cell r="AC75" t="str">
            <v>n/a</v>
          </cell>
          <cell r="AD75" t="str">
            <v>n/a</v>
          </cell>
        </row>
        <row r="76">
          <cell r="A76">
            <v>0</v>
          </cell>
        </row>
        <row r="77">
          <cell r="A77" t="str">
            <v>Outstanding mortgage bonds as % GDP</v>
          </cell>
          <cell r="C77" t="str">
            <v>n/a</v>
          </cell>
          <cell r="D77" t="str">
            <v>n/a</v>
          </cell>
          <cell r="E77" t="str">
            <v>n/a</v>
          </cell>
          <cell r="F77" t="str">
            <v>n/a</v>
          </cell>
          <cell r="G77" t="str">
            <v>n/a</v>
          </cell>
          <cell r="H77" t="str">
            <v>n/a</v>
          </cell>
          <cell r="I77" t="str">
            <v>n/a</v>
          </cell>
          <cell r="J77" t="str">
            <v>n/a</v>
          </cell>
          <cell r="K77" t="str">
            <v>n/a</v>
          </cell>
          <cell r="L77" t="str">
            <v>n/a</v>
          </cell>
          <cell r="M77" t="str">
            <v>n/a</v>
          </cell>
          <cell r="N77" t="str">
            <v>n/a</v>
          </cell>
          <cell r="O77" t="str">
            <v>n/a</v>
          </cell>
          <cell r="P77" t="str">
            <v>n/a</v>
          </cell>
          <cell r="Q77" t="str">
            <v>n/a</v>
          </cell>
          <cell r="R77" t="str">
            <v>n/a</v>
          </cell>
          <cell r="S77" t="str">
            <v>n/a</v>
          </cell>
          <cell r="T77" t="str">
            <v>n/a</v>
          </cell>
          <cell r="U77" t="str">
            <v>n/a</v>
          </cell>
          <cell r="V77" t="str">
            <v>n/a</v>
          </cell>
          <cell r="W77" t="str">
            <v>n/a</v>
          </cell>
          <cell r="X77" t="str">
            <v>n/a</v>
          </cell>
          <cell r="Y77" t="str">
            <v>n/a</v>
          </cell>
          <cell r="Z77" t="str">
            <v>n/a</v>
          </cell>
          <cell r="AA77" t="str">
            <v>n/a</v>
          </cell>
          <cell r="AB77" t="str">
            <v>n/a</v>
          </cell>
          <cell r="AC77" t="str">
            <v>n/a</v>
          </cell>
          <cell r="AD77" t="str">
            <v>n/a</v>
          </cell>
        </row>
        <row r="78">
          <cell r="A78">
            <v>0</v>
          </cell>
        </row>
        <row r="79">
          <cell r="A79" t="str">
            <v>MACROECONOMIC INFORMATION</v>
          </cell>
        </row>
        <row r="80">
          <cell r="A80" t="str">
            <v>Exchange rate, 1€=</v>
          </cell>
          <cell r="C80" t="str">
            <v>n/a</v>
          </cell>
          <cell r="D80" t="str">
            <v>n/a</v>
          </cell>
          <cell r="E80" t="str">
            <v>n/a</v>
          </cell>
          <cell r="F80" t="str">
            <v>n/a</v>
          </cell>
          <cell r="G80" t="str">
            <v>n/a</v>
          </cell>
          <cell r="H80" t="str">
            <v>n/a</v>
          </cell>
          <cell r="I80" t="str">
            <v>n/a</v>
          </cell>
          <cell r="J80" t="str">
            <v>n/a</v>
          </cell>
          <cell r="K80" t="str">
            <v>n/a</v>
          </cell>
          <cell r="L80" t="str">
            <v>n/a</v>
          </cell>
          <cell r="M80" t="str">
            <v>n/a</v>
          </cell>
          <cell r="N80" t="str">
            <v>n/a</v>
          </cell>
          <cell r="O80" t="str">
            <v>n/a</v>
          </cell>
          <cell r="P80" t="str">
            <v>n/a</v>
          </cell>
          <cell r="Q80" t="str">
            <v>n/a</v>
          </cell>
          <cell r="R80">
            <v>0.58230999999999999</v>
          </cell>
          <cell r="S80">
            <v>0.57884000000000002</v>
          </cell>
          <cell r="T80">
            <v>0.57391999999999999</v>
          </cell>
          <cell r="U80">
            <v>0.57589000000000001</v>
          </cell>
          <cell r="V80">
            <v>0.57530000000000003</v>
          </cell>
          <cell r="W80">
            <v>0.58409</v>
          </cell>
          <cell r="X80">
            <v>0.58184999999999998</v>
          </cell>
          <cell r="Y80">
            <v>0.57682999999999995</v>
          </cell>
          <cell r="Z80">
            <v>0.57577999999999996</v>
          </cell>
          <cell r="AA80" t="str">
            <v>n/a</v>
          </cell>
          <cell r="AB80" t="str">
            <v>n/a</v>
          </cell>
          <cell r="AC80" t="str">
            <v>n/a</v>
          </cell>
          <cell r="AD80" t="str">
            <v>n/a</v>
          </cell>
        </row>
        <row r="81">
          <cell r="A81" t="str">
            <v>Population, 000s</v>
          </cell>
          <cell r="C81" t="str">
            <v>n/a</v>
          </cell>
          <cell r="D81" t="str">
            <v>n/a</v>
          </cell>
          <cell r="E81" t="str">
            <v>n/a</v>
          </cell>
          <cell r="F81" t="str">
            <v>n/a</v>
          </cell>
          <cell r="G81" t="str">
            <v>n/a</v>
          </cell>
          <cell r="H81" t="str">
            <v>n/a</v>
          </cell>
          <cell r="I81" t="str">
            <v>n/a</v>
          </cell>
          <cell r="J81" t="str">
            <v>n/a</v>
          </cell>
          <cell r="K81" t="str">
            <v>n/a</v>
          </cell>
          <cell r="L81" t="str">
            <v>n/a</v>
          </cell>
          <cell r="M81">
            <v>619.20000000000005</v>
          </cell>
          <cell r="N81">
            <v>632.9</v>
          </cell>
          <cell r="O81">
            <v>645.4</v>
          </cell>
          <cell r="P81">
            <v>656.3</v>
          </cell>
          <cell r="Q81">
            <v>666.31299999999999</v>
          </cell>
          <cell r="R81">
            <v>675.21500000000003</v>
          </cell>
          <cell r="S81">
            <v>682.86199999999997</v>
          </cell>
          <cell r="T81">
            <v>690.49699999999996</v>
          </cell>
          <cell r="U81">
            <v>697.54899999999998</v>
          </cell>
          <cell r="V81">
            <v>705.53899999999999</v>
          </cell>
          <cell r="W81">
            <v>715.13699999999994</v>
          </cell>
          <cell r="X81">
            <v>730.36699999999996</v>
          </cell>
          <cell r="Y81">
            <v>749.17499999999995</v>
          </cell>
          <cell r="Z81">
            <v>766.41399999999999</v>
          </cell>
          <cell r="AA81" t="str">
            <v>n/a</v>
          </cell>
          <cell r="AB81" t="str">
            <v>n/a</v>
          </cell>
          <cell r="AC81" t="str">
            <v>n/a</v>
          </cell>
          <cell r="AD81" t="str">
            <v>n/a</v>
          </cell>
        </row>
        <row r="82">
          <cell r="A82" t="str">
            <v>Number of Households, 000s</v>
          </cell>
          <cell r="C82" t="str">
            <v>n/a</v>
          </cell>
          <cell r="D82" t="str">
            <v>n/a</v>
          </cell>
          <cell r="E82" t="str">
            <v>n/a</v>
          </cell>
          <cell r="F82" t="str">
            <v>n/a</v>
          </cell>
          <cell r="G82" t="str">
            <v>n/a</v>
          </cell>
          <cell r="H82" t="str">
            <v>n/a</v>
          </cell>
          <cell r="I82" t="str">
            <v>n/a</v>
          </cell>
          <cell r="J82" t="str">
            <v>n/a</v>
          </cell>
          <cell r="K82" t="str">
            <v>n/a</v>
          </cell>
          <cell r="L82">
            <v>189.22300000000001</v>
          </cell>
          <cell r="M82" t="str">
            <v>n/a</v>
          </cell>
          <cell r="N82" t="str">
            <v>n/a</v>
          </cell>
          <cell r="O82" t="str">
            <v>n/a</v>
          </cell>
          <cell r="P82" t="str">
            <v>n/a</v>
          </cell>
          <cell r="Q82" t="str">
            <v>n/a</v>
          </cell>
          <cell r="R82" t="str">
            <v>n/a</v>
          </cell>
          <cell r="S82" t="str">
            <v>n/a</v>
          </cell>
          <cell r="T82" t="str">
            <v>n/a</v>
          </cell>
          <cell r="U82">
            <v>228.37100000000001</v>
          </cell>
          <cell r="V82" t="str">
            <v>n/a</v>
          </cell>
          <cell r="W82" t="str">
            <v>n/a</v>
          </cell>
          <cell r="X82" t="str">
            <v>n/a</v>
          </cell>
          <cell r="Y82" t="str">
            <v>n/a</v>
          </cell>
          <cell r="Z82" t="str">
            <v>n/a</v>
          </cell>
          <cell r="AA82" t="str">
            <v>n/a</v>
          </cell>
          <cell r="AB82" t="str">
            <v>n/a</v>
          </cell>
          <cell r="AC82" t="str">
            <v>n/a</v>
          </cell>
          <cell r="AD82" t="str">
            <v>n/a</v>
          </cell>
        </row>
        <row r="83">
          <cell r="A83" t="str">
            <v>Population density, pop/km</v>
          </cell>
          <cell r="C83" t="str">
            <v>n/a</v>
          </cell>
          <cell r="D83" t="str">
            <v>n/a</v>
          </cell>
          <cell r="E83" t="str">
            <v>n/a</v>
          </cell>
          <cell r="F83" t="str">
            <v>n/a</v>
          </cell>
          <cell r="G83" t="str">
            <v>n/a</v>
          </cell>
          <cell r="H83" t="str">
            <v>n/a</v>
          </cell>
          <cell r="I83" t="str">
            <v>n/a</v>
          </cell>
          <cell r="J83" t="str">
            <v>n/a</v>
          </cell>
          <cell r="K83" t="str">
            <v>n/a</v>
          </cell>
          <cell r="L83" t="str">
            <v>n/a</v>
          </cell>
          <cell r="M83" t="str">
            <v>n/a</v>
          </cell>
          <cell r="N83" t="str">
            <v>n/a</v>
          </cell>
          <cell r="O83" t="str">
            <v>n/a</v>
          </cell>
          <cell r="P83" t="str">
            <v>n/a</v>
          </cell>
          <cell r="Q83" t="str">
            <v>n/a</v>
          </cell>
          <cell r="R83" t="str">
            <v>n/a</v>
          </cell>
          <cell r="S83" t="str">
            <v>n/a</v>
          </cell>
          <cell r="T83" t="str">
            <v>n/a</v>
          </cell>
          <cell r="U83" t="str">
            <v>n/a</v>
          </cell>
          <cell r="V83" t="str">
            <v>n/a</v>
          </cell>
          <cell r="W83" t="str">
            <v>n/a</v>
          </cell>
          <cell r="X83" t="str">
            <v>n/a</v>
          </cell>
          <cell r="Y83" t="str">
            <v>n/a</v>
          </cell>
          <cell r="Z83" t="str">
            <v>n/a</v>
          </cell>
          <cell r="AA83" t="str">
            <v>n/a</v>
          </cell>
          <cell r="AB83" t="str">
            <v>n/a</v>
          </cell>
          <cell r="AC83" t="str">
            <v>n/a</v>
          </cell>
          <cell r="AD83" t="str">
            <v>n/a</v>
          </cell>
        </row>
        <row r="84">
          <cell r="A84" t="str">
            <v>GDP, € mill</v>
          </cell>
          <cell r="C84" t="str">
            <v>n/a</v>
          </cell>
          <cell r="D84" t="str">
            <v>n/a</v>
          </cell>
          <cell r="E84" t="str">
            <v>n/a</v>
          </cell>
          <cell r="F84" t="str">
            <v>n/a</v>
          </cell>
          <cell r="G84" t="str">
            <v>n/a</v>
          </cell>
          <cell r="H84" t="str">
            <v>n/a</v>
          </cell>
          <cell r="I84" t="str">
            <v>n/a</v>
          </cell>
          <cell r="J84" t="str">
            <v>n/a</v>
          </cell>
          <cell r="K84" t="str">
            <v>n/a</v>
          </cell>
          <cell r="L84" t="str">
            <v>n/a</v>
          </cell>
          <cell r="M84" t="str">
            <v>n/a</v>
          </cell>
          <cell r="N84" t="str">
            <v>n/a</v>
          </cell>
          <cell r="O84">
            <v>7011.6</v>
          </cell>
          <cell r="P84">
            <v>7264.2</v>
          </cell>
          <cell r="Q84">
            <v>7848.3</v>
          </cell>
          <cell r="R84">
            <v>8531.6</v>
          </cell>
          <cell r="S84">
            <v>9163.2000000000007</v>
          </cell>
          <cell r="T84">
            <v>10078.799999999999</v>
          </cell>
          <cell r="U84">
            <v>10800.5</v>
          </cell>
          <cell r="V84">
            <v>11153.3</v>
          </cell>
          <cell r="W84">
            <v>11754.5</v>
          </cell>
          <cell r="X84">
            <v>12700.2</v>
          </cell>
          <cell r="Y84">
            <v>13628.6</v>
          </cell>
          <cell r="Z84">
            <v>14522</v>
          </cell>
          <cell r="AA84" t="str">
            <v>n/a</v>
          </cell>
          <cell r="AB84" t="str">
            <v>n/a</v>
          </cell>
          <cell r="AC84" t="str">
            <v>n/a</v>
          </cell>
          <cell r="AD84" t="str">
            <v>n/a</v>
          </cell>
        </row>
        <row r="85">
          <cell r="A85" t="str">
            <v>Annual GDP Growth %</v>
          </cell>
          <cell r="C85" t="str">
            <v>n/a</v>
          </cell>
          <cell r="D85" t="str">
            <v>n/a</v>
          </cell>
          <cell r="E85" t="str">
            <v>n/a</v>
          </cell>
          <cell r="F85" t="str">
            <v>n/a</v>
          </cell>
          <cell r="G85" t="str">
            <v>n/a</v>
          </cell>
          <cell r="H85" t="str">
            <v>n/a</v>
          </cell>
          <cell r="I85" t="str">
            <v>n/a</v>
          </cell>
          <cell r="J85" t="str">
            <v>n/a</v>
          </cell>
          <cell r="K85" t="str">
            <v>n/a</v>
          </cell>
          <cell r="L85" t="str">
            <v>n/a</v>
          </cell>
          <cell r="M85" t="str">
            <v>n/a</v>
          </cell>
          <cell r="N85" t="str">
            <v>n/a</v>
          </cell>
          <cell r="O85">
            <v>9.9000000000000005E-2</v>
          </cell>
          <cell r="P85">
            <v>1.7999999999999999E-2</v>
          </cell>
          <cell r="Q85">
            <v>2.3E-2</v>
          </cell>
          <cell r="R85">
            <v>0.05</v>
          </cell>
          <cell r="S85">
            <v>4.8000000000000001E-2</v>
          </cell>
          <cell r="T85">
            <v>0.05</v>
          </cell>
          <cell r="U85">
            <v>0.04</v>
          </cell>
          <cell r="V85">
            <v>0.02</v>
          </cell>
          <cell r="W85">
            <v>1.7999999999999999E-2</v>
          </cell>
          <cell r="X85">
            <v>4.2000000000000003E-2</v>
          </cell>
          <cell r="Y85">
            <v>3.9E-2</v>
          </cell>
          <cell r="Z85">
            <v>3.7999999999999999E-2</v>
          </cell>
          <cell r="AA85" t="str">
            <v>n/a</v>
          </cell>
          <cell r="AB85" t="str">
            <v>n/a</v>
          </cell>
          <cell r="AC85" t="str">
            <v>n/a</v>
          </cell>
          <cell r="AD85" t="str">
            <v>n/a</v>
          </cell>
        </row>
        <row r="86">
          <cell r="A86" t="str">
            <v>Gross fixed Capital Formation, € mill</v>
          </cell>
          <cell r="C86" t="str">
            <v>n/a</v>
          </cell>
          <cell r="D86" t="str">
            <v>n/a</v>
          </cell>
          <cell r="E86" t="str">
            <v>n/a</v>
          </cell>
          <cell r="F86" t="str">
            <v>n/a</v>
          </cell>
          <cell r="G86" t="str">
            <v>n/a</v>
          </cell>
          <cell r="H86" t="str">
            <v>n/a</v>
          </cell>
          <cell r="I86" t="str">
            <v>n/a</v>
          </cell>
          <cell r="J86" t="str">
            <v>n/a</v>
          </cell>
          <cell r="K86" t="str">
            <v>n/a</v>
          </cell>
          <cell r="L86" t="str">
            <v>n/a</v>
          </cell>
          <cell r="M86" t="str">
            <v>n/a</v>
          </cell>
          <cell r="N86" t="str">
            <v>n/a</v>
          </cell>
          <cell r="O86" t="str">
            <v>n/a</v>
          </cell>
          <cell r="P86" t="str">
            <v>n/a</v>
          </cell>
          <cell r="Q86" t="str">
            <v>n/a</v>
          </cell>
          <cell r="R86" t="str">
            <v>n/a</v>
          </cell>
          <cell r="S86" t="str">
            <v>n/a</v>
          </cell>
          <cell r="T86" t="str">
            <v>n/a</v>
          </cell>
          <cell r="U86" t="str">
            <v>n/a</v>
          </cell>
          <cell r="V86" t="str">
            <v>n/a</v>
          </cell>
          <cell r="W86" t="str">
            <v>n/a</v>
          </cell>
          <cell r="X86" t="str">
            <v>n/a</v>
          </cell>
          <cell r="Y86" t="str">
            <v>n/a</v>
          </cell>
          <cell r="Z86" t="str">
            <v>n/a</v>
          </cell>
          <cell r="AA86" t="str">
            <v>n/a</v>
          </cell>
          <cell r="AB86" t="str">
            <v>n/a</v>
          </cell>
          <cell r="AC86" t="str">
            <v>n/a</v>
          </cell>
          <cell r="AD86" t="str">
            <v>n/a</v>
          </cell>
        </row>
        <row r="87">
          <cell r="A87" t="str">
            <v>Inflation (HICP) %</v>
          </cell>
          <cell r="C87" t="str">
            <v>n/a</v>
          </cell>
          <cell r="D87" t="str">
            <v>n/a</v>
          </cell>
          <cell r="E87" t="str">
            <v>n/a</v>
          </cell>
          <cell r="F87" t="str">
            <v>n/a</v>
          </cell>
          <cell r="G87" t="str">
            <v>n/a</v>
          </cell>
          <cell r="H87" t="str">
            <v>n/a</v>
          </cell>
          <cell r="I87" t="str">
            <v>n/a</v>
          </cell>
          <cell r="J87" t="str">
            <v>n/a</v>
          </cell>
          <cell r="K87" t="str">
            <v>n/a</v>
          </cell>
          <cell r="L87" t="str">
            <v>n/a</v>
          </cell>
          <cell r="M87" t="str">
            <v>n/a</v>
          </cell>
          <cell r="N87" t="str">
            <v>n/a</v>
          </cell>
          <cell r="O87" t="str">
            <v>n/a</v>
          </cell>
          <cell r="P87" t="str">
            <v>n/a</v>
          </cell>
          <cell r="Q87">
            <v>3.3000000000000002E-2</v>
          </cell>
          <cell r="R87">
            <v>2.3E-2</v>
          </cell>
          <cell r="S87">
            <v>1.0999999999999999E-2</v>
          </cell>
          <cell r="T87">
            <v>4.9000000000000002E-2</v>
          </cell>
          <cell r="U87">
            <v>0.02</v>
          </cell>
          <cell r="V87">
            <v>2.8000000000000001E-2</v>
          </cell>
          <cell r="W87">
            <v>0.04</v>
          </cell>
          <cell r="X87">
            <v>1.9E-2</v>
          </cell>
          <cell r="Y87">
            <v>0.02</v>
          </cell>
          <cell r="Z87">
            <v>2.2499999999999999E-2</v>
          </cell>
          <cell r="AA87" t="str">
            <v>n/a</v>
          </cell>
          <cell r="AB87" t="str">
            <v>n/a</v>
          </cell>
          <cell r="AC87" t="str">
            <v>n/a</v>
          </cell>
          <cell r="AD87" t="str">
            <v>n/a</v>
          </cell>
        </row>
        <row r="88">
          <cell r="A88" t="str">
            <v>Unemployment rate %</v>
          </cell>
          <cell r="C88" t="str">
            <v>n/a</v>
          </cell>
          <cell r="D88" t="str">
            <v>n/a</v>
          </cell>
          <cell r="E88" t="str">
            <v>n/a</v>
          </cell>
          <cell r="F88" t="str">
            <v>n/a</v>
          </cell>
          <cell r="G88" t="str">
            <v>n/a</v>
          </cell>
          <cell r="H88" t="str">
            <v>n/a</v>
          </cell>
          <cell r="I88" t="str">
            <v>n/a</v>
          </cell>
          <cell r="J88" t="str">
            <v>n/a</v>
          </cell>
          <cell r="K88" t="str">
            <v>n/a</v>
          </cell>
          <cell r="L88" t="str">
            <v>n/a</v>
          </cell>
          <cell r="M88" t="str">
            <v>n/a</v>
          </cell>
          <cell r="N88" t="str">
            <v>n/a</v>
          </cell>
          <cell r="O88" t="str">
            <v>n/a</v>
          </cell>
          <cell r="P88" t="str">
            <v>n/a</v>
          </cell>
          <cell r="Q88" t="str">
            <v>n/a</v>
          </cell>
          <cell r="R88" t="str">
            <v>n/a</v>
          </cell>
          <cell r="S88" t="str">
            <v>n/a</v>
          </cell>
          <cell r="T88">
            <v>4.9000000000000002E-2</v>
          </cell>
          <cell r="U88">
            <v>3.7999999999999999E-2</v>
          </cell>
          <cell r="V88">
            <v>3.6000000000000004E-2</v>
          </cell>
          <cell r="W88">
            <v>4.0999999999999995E-2</v>
          </cell>
          <cell r="X88">
            <v>4.5999999999999999E-2</v>
          </cell>
          <cell r="Y88">
            <v>5.2000000000000005E-2</v>
          </cell>
          <cell r="Z88">
            <v>4.5999999999999999E-2</v>
          </cell>
          <cell r="AA88" t="str">
            <v>n/a</v>
          </cell>
          <cell r="AB88" t="str">
            <v>n/a</v>
          </cell>
          <cell r="AC88" t="str">
            <v>n/a</v>
          </cell>
          <cell r="AD88" t="str">
            <v>n/a</v>
          </cell>
        </row>
      </sheetData>
      <sheetData sheetId="13" refreshError="1">
        <row r="1">
          <cell r="A1" t="str">
            <v>Latvia</v>
          </cell>
        </row>
        <row r="3">
          <cell r="A3" t="str">
            <v>HOUSING SUPPLY</v>
          </cell>
          <cell r="C3">
            <v>1983</v>
          </cell>
          <cell r="D3">
            <v>1984</v>
          </cell>
          <cell r="E3">
            <v>1985</v>
          </cell>
          <cell r="F3">
            <v>1986</v>
          </cell>
          <cell r="G3">
            <v>1987</v>
          </cell>
          <cell r="H3">
            <v>1988</v>
          </cell>
          <cell r="I3">
            <v>1989</v>
          </cell>
          <cell r="J3">
            <v>1990</v>
          </cell>
          <cell r="K3">
            <v>1991</v>
          </cell>
          <cell r="L3">
            <v>1992</v>
          </cell>
          <cell r="M3">
            <v>1993</v>
          </cell>
          <cell r="N3">
            <v>1994</v>
          </cell>
          <cell r="O3">
            <v>1995</v>
          </cell>
          <cell r="P3">
            <v>1996</v>
          </cell>
          <cell r="Q3">
            <v>1997</v>
          </cell>
          <cell r="R3">
            <v>1998</v>
          </cell>
          <cell r="S3">
            <v>1999</v>
          </cell>
          <cell r="T3">
            <v>2000</v>
          </cell>
          <cell r="U3">
            <v>2001</v>
          </cell>
          <cell r="V3">
            <v>2002</v>
          </cell>
          <cell r="W3">
            <v>2003</v>
          </cell>
          <cell r="X3">
            <v>2004</v>
          </cell>
          <cell r="Y3">
            <v>2005</v>
          </cell>
          <cell r="Z3">
            <v>2006</v>
          </cell>
          <cell r="AA3">
            <v>2007</v>
          </cell>
          <cell r="AB3">
            <v>2008</v>
          </cell>
          <cell r="AC3">
            <v>2009</v>
          </cell>
          <cell r="AD3">
            <v>2010</v>
          </cell>
        </row>
        <row r="4">
          <cell r="A4" t="str">
            <v>Housing Stock</v>
          </cell>
        </row>
        <row r="5">
          <cell r="A5" t="str">
            <v xml:space="preserve">Total Number of Dwellings (national) </v>
          </cell>
          <cell r="B5" t="str">
            <v>000s</v>
          </cell>
          <cell r="C5" t="str">
            <v>n/a</v>
          </cell>
          <cell r="D5" t="str">
            <v>n/a</v>
          </cell>
          <cell r="E5" t="str">
            <v>n/a</v>
          </cell>
          <cell r="F5" t="str">
            <v>n/a</v>
          </cell>
          <cell r="G5" t="str">
            <v>n/a</v>
          </cell>
          <cell r="H5" t="str">
            <v>n/a</v>
          </cell>
          <cell r="I5" t="str">
            <v>n/a</v>
          </cell>
          <cell r="J5" t="str">
            <v>n/a</v>
          </cell>
          <cell r="K5" t="str">
            <v>n/a</v>
          </cell>
          <cell r="L5" t="str">
            <v>n/a</v>
          </cell>
          <cell r="M5" t="str">
            <v>n/a</v>
          </cell>
          <cell r="N5" t="str">
            <v>n/a</v>
          </cell>
          <cell r="O5" t="str">
            <v>n/a</v>
          </cell>
          <cell r="P5" t="str">
            <v>n/a</v>
          </cell>
          <cell r="Q5" t="str">
            <v>n/a</v>
          </cell>
          <cell r="R5" t="str">
            <v>n/a</v>
          </cell>
          <cell r="S5" t="str">
            <v>n/a</v>
          </cell>
          <cell r="T5">
            <v>796000</v>
          </cell>
          <cell r="U5">
            <v>877000</v>
          </cell>
          <cell r="V5">
            <v>958000</v>
          </cell>
          <cell r="W5">
            <v>967000</v>
          </cell>
          <cell r="X5">
            <v>986557</v>
          </cell>
          <cell r="Y5">
            <v>997821</v>
          </cell>
          <cell r="Z5">
            <v>1003683</v>
          </cell>
          <cell r="AA5" t="str">
            <v>n/a</v>
          </cell>
          <cell r="AB5">
            <v>0</v>
          </cell>
          <cell r="AC5">
            <v>0</v>
          </cell>
          <cell r="AD5">
            <v>0</v>
          </cell>
        </row>
        <row r="6">
          <cell r="A6" t="str">
            <v xml:space="preserve">Proportion of which: </v>
          </cell>
        </row>
        <row r="7">
          <cell r="A7" t="str">
            <v>% Owner occupied</v>
          </cell>
          <cell r="B7" t="str">
            <v>%</v>
          </cell>
          <cell r="C7" t="str">
            <v>n/a</v>
          </cell>
          <cell r="D7" t="str">
            <v>n/a</v>
          </cell>
          <cell r="E7" t="str">
            <v>n/a</v>
          </cell>
          <cell r="F7" t="str">
            <v>n/a</v>
          </cell>
          <cell r="G7" t="str">
            <v>n/a</v>
          </cell>
          <cell r="H7" t="str">
            <v>n/a</v>
          </cell>
          <cell r="I7" t="str">
            <v>n/a</v>
          </cell>
          <cell r="J7" t="str">
            <v>n/a</v>
          </cell>
          <cell r="K7" t="str">
            <v>n/a</v>
          </cell>
          <cell r="L7" t="str">
            <v>n/a</v>
          </cell>
          <cell r="M7" t="str">
            <v>n/a</v>
          </cell>
          <cell r="N7" t="str">
            <v>n/a</v>
          </cell>
          <cell r="O7" t="str">
            <v>n/a</v>
          </cell>
          <cell r="P7" t="str">
            <v>n/a</v>
          </cell>
          <cell r="Q7" t="str">
            <v>n/a</v>
          </cell>
          <cell r="R7" t="str">
            <v>n/a</v>
          </cell>
          <cell r="S7" t="str">
            <v>n/a</v>
          </cell>
          <cell r="T7">
            <v>0.60099999999999998</v>
          </cell>
          <cell r="U7" t="str">
            <v>n/a</v>
          </cell>
          <cell r="V7">
            <v>0.73540000000000005</v>
          </cell>
          <cell r="W7" t="str">
            <v>n/a</v>
          </cell>
          <cell r="X7">
            <v>0.83</v>
          </cell>
          <cell r="Y7">
            <v>0.86</v>
          </cell>
          <cell r="Z7" t="str">
            <v>n/a</v>
          </cell>
          <cell r="AA7" t="str">
            <v>n/a</v>
          </cell>
          <cell r="AB7" t="str">
            <v>n/a</v>
          </cell>
          <cell r="AC7" t="str">
            <v>n/a</v>
          </cell>
          <cell r="AD7" t="str">
            <v>n/a</v>
          </cell>
        </row>
        <row r="8">
          <cell r="A8" t="str">
            <v>% Rented from private landlords</v>
          </cell>
          <cell r="B8" t="str">
            <v>%</v>
          </cell>
          <cell r="C8" t="str">
            <v>n/a</v>
          </cell>
          <cell r="D8" t="str">
            <v>n/a</v>
          </cell>
          <cell r="E8" t="str">
            <v>n/a</v>
          </cell>
          <cell r="F8" t="str">
            <v>n/a</v>
          </cell>
          <cell r="G8" t="str">
            <v>n/a</v>
          </cell>
          <cell r="H8" t="str">
            <v>n/a</v>
          </cell>
          <cell r="I8" t="str">
            <v>n/a</v>
          </cell>
          <cell r="J8" t="str">
            <v>n/a</v>
          </cell>
          <cell r="K8" t="str">
            <v>n/a</v>
          </cell>
          <cell r="L8" t="str">
            <v>n/a</v>
          </cell>
          <cell r="M8" t="str">
            <v>n/a</v>
          </cell>
          <cell r="N8" t="str">
            <v>n/a</v>
          </cell>
          <cell r="O8" t="str">
            <v>n/a</v>
          </cell>
          <cell r="P8" t="str">
            <v>n/a</v>
          </cell>
          <cell r="Q8" t="str">
            <v>n/a</v>
          </cell>
          <cell r="R8" t="str">
            <v>n/a</v>
          </cell>
          <cell r="S8" t="str">
            <v>n/a</v>
          </cell>
          <cell r="T8">
            <v>0.39600000000000002</v>
          </cell>
          <cell r="U8" t="str">
            <v>n/a</v>
          </cell>
          <cell r="V8" t="str">
            <v>n/a</v>
          </cell>
          <cell r="W8" t="str">
            <v>n/a</v>
          </cell>
          <cell r="X8" t="str">
            <v>n/a</v>
          </cell>
          <cell r="Y8" t="str">
            <v>n/a</v>
          </cell>
          <cell r="Z8" t="str">
            <v>n/a</v>
          </cell>
          <cell r="AA8" t="str">
            <v>n/a</v>
          </cell>
          <cell r="AB8" t="str">
            <v>n/a</v>
          </cell>
          <cell r="AC8" t="str">
            <v>n/a</v>
          </cell>
          <cell r="AD8" t="str">
            <v>n/a</v>
          </cell>
        </row>
        <row r="9">
          <cell r="A9" t="str">
            <v>% Rented from government or social landlords</v>
          </cell>
          <cell r="B9" t="str">
            <v>%</v>
          </cell>
          <cell r="C9" t="str">
            <v>n/a</v>
          </cell>
          <cell r="D9" t="str">
            <v>n/a</v>
          </cell>
          <cell r="E9" t="str">
            <v>n/a</v>
          </cell>
          <cell r="F9" t="str">
            <v>n/a</v>
          </cell>
          <cell r="G9" t="str">
            <v>n/a</v>
          </cell>
          <cell r="H9" t="str">
            <v>n/a</v>
          </cell>
          <cell r="I9" t="str">
            <v>n/a</v>
          </cell>
          <cell r="J9" t="str">
            <v>n/a</v>
          </cell>
          <cell r="K9" t="str">
            <v>n/a</v>
          </cell>
          <cell r="L9" t="str">
            <v>n/a</v>
          </cell>
          <cell r="M9" t="str">
            <v>n/a</v>
          </cell>
          <cell r="N9" t="str">
            <v>n/a</v>
          </cell>
          <cell r="O9" t="str">
            <v>n/a</v>
          </cell>
          <cell r="P9" t="str">
            <v>n/a</v>
          </cell>
          <cell r="Q9" t="str">
            <v>n/a</v>
          </cell>
          <cell r="R9" t="str">
            <v>n/a</v>
          </cell>
          <cell r="S9" t="str">
            <v>n/a</v>
          </cell>
          <cell r="T9">
            <v>3.0000000000000001E-3</v>
          </cell>
          <cell r="U9" t="str">
            <v>n/a</v>
          </cell>
          <cell r="V9" t="str">
            <v>n/a</v>
          </cell>
          <cell r="W9" t="str">
            <v>n/a</v>
          </cell>
          <cell r="X9" t="str">
            <v>n/a</v>
          </cell>
          <cell r="Y9" t="str">
            <v>n/a</v>
          </cell>
          <cell r="Z9" t="str">
            <v>n/a</v>
          </cell>
          <cell r="AA9" t="str">
            <v>n/a</v>
          </cell>
          <cell r="AB9" t="str">
            <v>n/a</v>
          </cell>
          <cell r="AC9" t="str">
            <v>n/a</v>
          </cell>
          <cell r="AD9" t="str">
            <v>n/a</v>
          </cell>
        </row>
        <row r="10">
          <cell r="A10" t="str">
            <v>% Other</v>
          </cell>
          <cell r="B10" t="str">
            <v>%</v>
          </cell>
          <cell r="C10" t="str">
            <v>n/a</v>
          </cell>
          <cell r="D10" t="str">
            <v>n/a</v>
          </cell>
          <cell r="E10" t="str">
            <v>n/a</v>
          </cell>
          <cell r="F10" t="str">
            <v>n/a</v>
          </cell>
          <cell r="G10" t="str">
            <v>n/a</v>
          </cell>
          <cell r="H10" t="str">
            <v>n/a</v>
          </cell>
          <cell r="I10" t="str">
            <v>n/a</v>
          </cell>
          <cell r="J10" t="str">
            <v>n/a</v>
          </cell>
          <cell r="K10" t="str">
            <v>n/a</v>
          </cell>
          <cell r="L10" t="str">
            <v>n/a</v>
          </cell>
          <cell r="M10" t="str">
            <v>n/a</v>
          </cell>
          <cell r="N10" t="str">
            <v>n/a</v>
          </cell>
          <cell r="O10" t="str">
            <v>n/a</v>
          </cell>
          <cell r="P10" t="str">
            <v>n/a</v>
          </cell>
          <cell r="Q10" t="str">
            <v>n/a</v>
          </cell>
          <cell r="R10" t="str">
            <v>n/a</v>
          </cell>
          <cell r="S10" t="str">
            <v>n/a</v>
          </cell>
          <cell r="T10" t="str">
            <v>n/a</v>
          </cell>
          <cell r="U10" t="str">
            <v>n/a</v>
          </cell>
          <cell r="V10" t="str">
            <v>n/a</v>
          </cell>
          <cell r="W10" t="str">
            <v>n/a</v>
          </cell>
          <cell r="X10" t="str">
            <v>n/a</v>
          </cell>
          <cell r="Y10" t="str">
            <v>n/a</v>
          </cell>
          <cell r="Z10" t="str">
            <v>n/a</v>
          </cell>
          <cell r="AA10" t="str">
            <v>n/a</v>
          </cell>
          <cell r="AB10" t="str">
            <v>n/a</v>
          </cell>
          <cell r="AC10" t="str">
            <v>n/a</v>
          </cell>
          <cell r="AD10" t="str">
            <v>n/a</v>
          </cell>
        </row>
        <row r="12">
          <cell r="A12" t="str">
            <v>Housebuilding</v>
          </cell>
        </row>
        <row r="13">
          <cell r="A13" t="str">
            <v xml:space="preserve">Housing Starts </v>
          </cell>
          <cell r="B13" t="str">
            <v>000s</v>
          </cell>
          <cell r="C13" t="str">
            <v>n/a</v>
          </cell>
          <cell r="D13" t="str">
            <v>n/a</v>
          </cell>
          <cell r="E13" t="str">
            <v>n/a</v>
          </cell>
          <cell r="F13" t="str">
            <v>n/a</v>
          </cell>
          <cell r="G13" t="str">
            <v>n/a</v>
          </cell>
          <cell r="H13" t="str">
            <v>n/a</v>
          </cell>
          <cell r="I13" t="str">
            <v>n/a</v>
          </cell>
          <cell r="J13" t="str">
            <v>n/a</v>
          </cell>
          <cell r="K13" t="str">
            <v>n/a</v>
          </cell>
          <cell r="L13" t="str">
            <v>n/a</v>
          </cell>
          <cell r="M13" t="str">
            <v>n/a</v>
          </cell>
          <cell r="N13" t="str">
            <v>n/a</v>
          </cell>
          <cell r="O13" t="str">
            <v>n/a</v>
          </cell>
          <cell r="P13" t="str">
            <v>n/a</v>
          </cell>
          <cell r="Q13" t="str">
            <v>n/a</v>
          </cell>
          <cell r="R13" t="str">
            <v>n/a</v>
          </cell>
          <cell r="S13" t="str">
            <v>n/a</v>
          </cell>
          <cell r="T13" t="str">
            <v>n/a</v>
          </cell>
          <cell r="U13" t="str">
            <v>n/a</v>
          </cell>
          <cell r="V13" t="str">
            <v>n/a</v>
          </cell>
          <cell r="W13" t="str">
            <v>n/a</v>
          </cell>
          <cell r="X13" t="str">
            <v>n/a</v>
          </cell>
          <cell r="Y13" t="str">
            <v>n/a</v>
          </cell>
          <cell r="Z13" t="str">
            <v>n/a</v>
          </cell>
          <cell r="AA13" t="str">
            <v>n/a</v>
          </cell>
          <cell r="AB13" t="str">
            <v>n/a</v>
          </cell>
          <cell r="AC13" t="str">
            <v>n/a</v>
          </cell>
          <cell r="AD13" t="str">
            <v>n/a</v>
          </cell>
        </row>
        <row r="14">
          <cell r="A14" t="str">
            <v>Annual % change in housing starts</v>
          </cell>
          <cell r="C14" t="str">
            <v>n/a</v>
          </cell>
          <cell r="D14" t="str">
            <v>n/a</v>
          </cell>
          <cell r="E14" t="str">
            <v>n/a</v>
          </cell>
          <cell r="F14" t="str">
            <v>n/a</v>
          </cell>
          <cell r="G14" t="str">
            <v>n/a</v>
          </cell>
          <cell r="H14" t="str">
            <v>n/a</v>
          </cell>
          <cell r="I14" t="str">
            <v>n/a</v>
          </cell>
          <cell r="J14" t="str">
            <v>n/a</v>
          </cell>
          <cell r="K14" t="str">
            <v>n/a</v>
          </cell>
          <cell r="L14" t="str">
            <v>n/a</v>
          </cell>
          <cell r="M14" t="str">
            <v>n/a</v>
          </cell>
          <cell r="N14" t="str">
            <v>n/a</v>
          </cell>
          <cell r="O14" t="str">
            <v>n/a</v>
          </cell>
          <cell r="P14" t="str">
            <v>n/a</v>
          </cell>
          <cell r="Q14" t="str">
            <v>n/a</v>
          </cell>
          <cell r="R14" t="str">
            <v>n/a</v>
          </cell>
          <cell r="S14" t="str">
            <v>n/a</v>
          </cell>
          <cell r="T14" t="str">
            <v>n/a</v>
          </cell>
          <cell r="U14" t="str">
            <v>n/a</v>
          </cell>
          <cell r="V14" t="str">
            <v>n/a</v>
          </cell>
          <cell r="W14" t="str">
            <v>n/a</v>
          </cell>
          <cell r="X14" t="str">
            <v>n/a</v>
          </cell>
          <cell r="Y14" t="str">
            <v>n/a</v>
          </cell>
          <cell r="Z14" t="str">
            <v>n/a</v>
          </cell>
          <cell r="AA14" t="str">
            <v>n/a</v>
          </cell>
          <cell r="AB14" t="str">
            <v>n/a</v>
          </cell>
          <cell r="AC14" t="str">
            <v>n/a</v>
          </cell>
          <cell r="AD14" t="str">
            <v>n/a</v>
          </cell>
        </row>
        <row r="15">
          <cell r="A15" t="str">
            <v>Housing Completions</v>
          </cell>
          <cell r="B15" t="str">
            <v>000s</v>
          </cell>
          <cell r="C15" t="str">
            <v>n/a</v>
          </cell>
          <cell r="D15" t="str">
            <v>n/a</v>
          </cell>
          <cell r="E15" t="str">
            <v>n/a</v>
          </cell>
          <cell r="F15" t="str">
            <v>n/a</v>
          </cell>
          <cell r="G15" t="str">
            <v>n/a</v>
          </cell>
          <cell r="H15" t="str">
            <v>n/a</v>
          </cell>
          <cell r="I15" t="str">
            <v>n/a</v>
          </cell>
          <cell r="J15">
            <v>13325</v>
          </cell>
          <cell r="K15">
            <v>7210</v>
          </cell>
          <cell r="L15">
            <v>4876</v>
          </cell>
          <cell r="M15">
            <v>3753</v>
          </cell>
          <cell r="N15">
            <v>3369</v>
          </cell>
          <cell r="O15">
            <v>1776</v>
          </cell>
          <cell r="P15">
            <v>1483</v>
          </cell>
          <cell r="Q15">
            <v>1480</v>
          </cell>
          <cell r="R15">
            <v>1351</v>
          </cell>
          <cell r="S15">
            <v>1063</v>
          </cell>
          <cell r="T15">
            <v>899</v>
          </cell>
          <cell r="U15">
            <v>800</v>
          </cell>
          <cell r="V15">
            <v>794</v>
          </cell>
          <cell r="W15">
            <v>828</v>
          </cell>
          <cell r="X15">
            <v>2821</v>
          </cell>
          <cell r="Y15">
            <v>3807</v>
          </cell>
          <cell r="Z15">
            <v>5862</v>
          </cell>
          <cell r="AA15" t="str">
            <v>n/a</v>
          </cell>
          <cell r="AB15" t="str">
            <v>n/a</v>
          </cell>
          <cell r="AC15" t="str">
            <v>n/a</v>
          </cell>
          <cell r="AD15" t="str">
            <v>n/a</v>
          </cell>
        </row>
        <row r="16">
          <cell r="A16" t="str">
            <v>Annual % change in housing completions</v>
          </cell>
          <cell r="C16" t="str">
            <v>n/a</v>
          </cell>
          <cell r="D16" t="str">
            <v>n/a</v>
          </cell>
          <cell r="E16" t="str">
            <v>n/a</v>
          </cell>
          <cell r="F16" t="str">
            <v>n/a</v>
          </cell>
          <cell r="G16" t="str">
            <v>n/a</v>
          </cell>
          <cell r="H16" t="str">
            <v>n/a</v>
          </cell>
          <cell r="I16" t="str">
            <v>n/a</v>
          </cell>
          <cell r="J16" t="str">
            <v>n/a</v>
          </cell>
          <cell r="K16">
            <v>-0.45891181988742968</v>
          </cell>
          <cell r="L16">
            <v>-0.32371705963938968</v>
          </cell>
          <cell r="M16">
            <v>-0.23031173092698931</v>
          </cell>
          <cell r="N16">
            <v>-0.10231814548361307</v>
          </cell>
          <cell r="O16">
            <v>-0.4728406055209261</v>
          </cell>
          <cell r="P16">
            <v>-0.16497747747747749</v>
          </cell>
          <cell r="Q16">
            <v>-2.0229265003371966E-3</v>
          </cell>
          <cell r="R16">
            <v>-8.7162162162162216E-2</v>
          </cell>
          <cell r="S16">
            <v>-0.21317542561065872</v>
          </cell>
          <cell r="T16">
            <v>-0.15428033866415802</v>
          </cell>
          <cell r="U16">
            <v>-0.11012235817575089</v>
          </cell>
          <cell r="V16">
            <v>-7.4999999999999512E-3</v>
          </cell>
          <cell r="W16">
            <v>4.2821158690176331E-2</v>
          </cell>
          <cell r="X16">
            <v>2.4070048309178742</v>
          </cell>
          <cell r="Y16">
            <v>0.34952144629563975</v>
          </cell>
          <cell r="Z16">
            <v>0.53979511426319937</v>
          </cell>
          <cell r="AA16" t="str">
            <v>n/a</v>
          </cell>
          <cell r="AB16" t="str">
            <v>n/a</v>
          </cell>
          <cell r="AC16" t="str">
            <v>n/a</v>
          </cell>
          <cell r="AD16" t="str">
            <v>n/a</v>
          </cell>
        </row>
        <row r="17">
          <cell r="A17" t="str">
            <v>Number of Building Permits issued</v>
          </cell>
          <cell r="B17" t="str">
            <v>000s</v>
          </cell>
          <cell r="C17" t="str">
            <v>n/a</v>
          </cell>
          <cell r="D17" t="str">
            <v>n/a</v>
          </cell>
          <cell r="E17" t="str">
            <v>n/a</v>
          </cell>
          <cell r="F17" t="str">
            <v>n/a</v>
          </cell>
          <cell r="G17" t="str">
            <v>n/a</v>
          </cell>
          <cell r="H17" t="str">
            <v>n/a</v>
          </cell>
          <cell r="I17" t="str">
            <v>n/a</v>
          </cell>
          <cell r="J17" t="str">
            <v>n/a</v>
          </cell>
          <cell r="K17" t="str">
            <v>n/a</v>
          </cell>
          <cell r="L17" t="str">
            <v>n/a</v>
          </cell>
          <cell r="M17" t="str">
            <v>n/a</v>
          </cell>
          <cell r="N17" t="str">
            <v>n/a</v>
          </cell>
          <cell r="O17" t="str">
            <v>n/a</v>
          </cell>
          <cell r="P17" t="str">
            <v>n/a</v>
          </cell>
          <cell r="Q17" t="str">
            <v>n/a</v>
          </cell>
          <cell r="R17" t="str">
            <v>n/a</v>
          </cell>
          <cell r="S17" t="str">
            <v>n/a</v>
          </cell>
          <cell r="T17" t="str">
            <v>n/a</v>
          </cell>
          <cell r="U17">
            <v>2256</v>
          </cell>
          <cell r="V17">
            <v>2838</v>
          </cell>
          <cell r="W17">
            <v>2277</v>
          </cell>
          <cell r="X17">
            <v>4077</v>
          </cell>
          <cell r="Y17">
            <v>6003</v>
          </cell>
          <cell r="Z17">
            <v>7246</v>
          </cell>
          <cell r="AA17" t="str">
            <v>n/a</v>
          </cell>
          <cell r="AB17" t="str">
            <v>n/a</v>
          </cell>
          <cell r="AC17" t="str">
            <v>n/a</v>
          </cell>
          <cell r="AD17" t="str">
            <v>n/a</v>
          </cell>
        </row>
        <row r="18">
          <cell r="A18" t="str">
            <v>Annual % change in building permits issued</v>
          </cell>
          <cell r="C18" t="str">
            <v>n/a</v>
          </cell>
          <cell r="D18" t="str">
            <v>n/a</v>
          </cell>
          <cell r="E18" t="str">
            <v>n/a</v>
          </cell>
          <cell r="F18" t="str">
            <v>n/a</v>
          </cell>
          <cell r="G18" t="str">
            <v>n/a</v>
          </cell>
          <cell r="H18" t="str">
            <v>n/a</v>
          </cell>
          <cell r="I18" t="str">
            <v>n/a</v>
          </cell>
          <cell r="J18" t="str">
            <v>n/a</v>
          </cell>
          <cell r="K18" t="str">
            <v>n/a</v>
          </cell>
          <cell r="L18" t="str">
            <v>n/a</v>
          </cell>
          <cell r="M18" t="str">
            <v>n/a</v>
          </cell>
          <cell r="N18" t="str">
            <v>n/a</v>
          </cell>
          <cell r="O18" t="str">
            <v>n/a</v>
          </cell>
          <cell r="P18" t="str">
            <v>n/a</v>
          </cell>
          <cell r="Q18" t="str">
            <v>n/a</v>
          </cell>
          <cell r="R18" t="str">
            <v>n/a</v>
          </cell>
          <cell r="S18" t="str">
            <v>n/a</v>
          </cell>
          <cell r="T18" t="str">
            <v>n/a</v>
          </cell>
          <cell r="U18" t="str">
            <v>n/a</v>
          </cell>
          <cell r="V18">
            <v>0.25797872340425543</v>
          </cell>
          <cell r="W18">
            <v>-0.19767441860465118</v>
          </cell>
          <cell r="X18">
            <v>0.79051383399209496</v>
          </cell>
          <cell r="Y18">
            <v>0.47240618101545251</v>
          </cell>
          <cell r="Z18">
            <v>0.207063135099117</v>
          </cell>
          <cell r="AA18" t="str">
            <v>n/a</v>
          </cell>
          <cell r="AB18" t="str">
            <v>n/a</v>
          </cell>
          <cell r="AC18" t="str">
            <v>n/a</v>
          </cell>
          <cell r="AD18" t="str">
            <v>n/a</v>
          </cell>
        </row>
        <row r="20">
          <cell r="A20" t="str">
            <v>MARKET ACTIVITY AND PRICES</v>
          </cell>
        </row>
        <row r="21">
          <cell r="A21" t="str">
            <v>Total Number of Transactions</v>
          </cell>
          <cell r="B21" t="str">
            <v>000s</v>
          </cell>
          <cell r="C21" t="str">
            <v>n/a</v>
          </cell>
          <cell r="D21" t="str">
            <v>n/a</v>
          </cell>
          <cell r="E21" t="str">
            <v>n/a</v>
          </cell>
          <cell r="F21" t="str">
            <v>n/a</v>
          </cell>
          <cell r="G21" t="str">
            <v>n/a</v>
          </cell>
          <cell r="H21" t="str">
            <v>n/a</v>
          </cell>
          <cell r="I21" t="str">
            <v>n/a</v>
          </cell>
          <cell r="J21" t="str">
            <v>n/a</v>
          </cell>
          <cell r="K21" t="str">
            <v>n/a</v>
          </cell>
          <cell r="L21" t="str">
            <v>n/a</v>
          </cell>
          <cell r="M21" t="str">
            <v>n/a</v>
          </cell>
          <cell r="N21" t="str">
            <v>n/a</v>
          </cell>
          <cell r="O21" t="str">
            <v>n/a</v>
          </cell>
          <cell r="P21" t="str">
            <v>n/a</v>
          </cell>
          <cell r="Q21" t="str">
            <v>n/a</v>
          </cell>
          <cell r="R21" t="str">
            <v>n/a</v>
          </cell>
          <cell r="S21" t="str">
            <v>n/a</v>
          </cell>
          <cell r="T21">
            <v>22473</v>
          </cell>
          <cell r="U21">
            <v>31647</v>
          </cell>
          <cell r="V21">
            <v>40524</v>
          </cell>
          <cell r="W21">
            <v>51306</v>
          </cell>
          <cell r="X21">
            <v>63600</v>
          </cell>
          <cell r="Y21">
            <v>68700</v>
          </cell>
          <cell r="Z21" t="str">
            <v>n/a</v>
          </cell>
          <cell r="AA21" t="str">
            <v>n/a</v>
          </cell>
          <cell r="AB21" t="str">
            <v>n/a</v>
          </cell>
          <cell r="AC21" t="str">
            <v>n/a</v>
          </cell>
          <cell r="AD21" t="str">
            <v>n/a</v>
          </cell>
        </row>
        <row r="22">
          <cell r="A22" t="str">
            <v>Annual % change in transactions</v>
          </cell>
          <cell r="C22" t="str">
            <v>n/a</v>
          </cell>
          <cell r="D22" t="str">
            <v>n/a</v>
          </cell>
          <cell r="E22" t="str">
            <v>n/a</v>
          </cell>
          <cell r="F22" t="str">
            <v>n/a</v>
          </cell>
          <cell r="G22" t="str">
            <v>n/a</v>
          </cell>
          <cell r="H22" t="str">
            <v>n/a</v>
          </cell>
          <cell r="I22" t="str">
            <v>n/a</v>
          </cell>
          <cell r="J22" t="str">
            <v>n/a</v>
          </cell>
          <cell r="K22" t="str">
            <v>n/a</v>
          </cell>
          <cell r="L22" t="str">
            <v>n/a</v>
          </cell>
          <cell r="M22" t="str">
            <v>n/a</v>
          </cell>
          <cell r="N22" t="str">
            <v>n/a</v>
          </cell>
          <cell r="O22" t="str">
            <v>n/a</v>
          </cell>
          <cell r="P22" t="str">
            <v>n/a</v>
          </cell>
          <cell r="Q22" t="str">
            <v>n/a</v>
          </cell>
          <cell r="R22" t="str">
            <v>n/a</v>
          </cell>
          <cell r="S22" t="str">
            <v>n/a</v>
          </cell>
          <cell r="T22" t="str">
            <v>n/a</v>
          </cell>
          <cell r="U22">
            <v>0.40822320117474309</v>
          </cell>
          <cell r="V22">
            <v>0.28050052137643378</v>
          </cell>
          <cell r="W22">
            <v>0.26606455433816989</v>
          </cell>
          <cell r="X22">
            <v>0.23962109694772549</v>
          </cell>
          <cell r="Y22">
            <v>8.0188679245283057E-2</v>
          </cell>
          <cell r="Z22" t="str">
            <v>n/a</v>
          </cell>
          <cell r="AA22" t="str">
            <v>n/a</v>
          </cell>
          <cell r="AB22" t="str">
            <v>n/a</v>
          </cell>
          <cell r="AC22" t="str">
            <v>n/a</v>
          </cell>
          <cell r="AD22" t="str">
            <v>n/a</v>
          </cell>
        </row>
        <row r="23">
          <cell r="A23" t="str">
            <v xml:space="preserve">Residential house prices (all dwellings, national) </v>
          </cell>
          <cell r="B23" t="str">
            <v>1990=100</v>
          </cell>
          <cell r="C23" t="str">
            <v>n/a</v>
          </cell>
          <cell r="D23" t="str">
            <v>n/a</v>
          </cell>
          <cell r="E23" t="str">
            <v>n/a</v>
          </cell>
          <cell r="F23" t="str">
            <v>n/a</v>
          </cell>
          <cell r="G23" t="str">
            <v>n/a</v>
          </cell>
          <cell r="H23" t="str">
            <v>n/a</v>
          </cell>
          <cell r="I23" t="str">
            <v>n/a</v>
          </cell>
          <cell r="J23" t="str">
            <v>n/a</v>
          </cell>
          <cell r="K23" t="str">
            <v>n/a</v>
          </cell>
          <cell r="L23" t="str">
            <v>n/a</v>
          </cell>
          <cell r="M23" t="str">
            <v>n/a</v>
          </cell>
          <cell r="N23" t="str">
            <v>n/a</v>
          </cell>
          <cell r="O23" t="str">
            <v>n/a</v>
          </cell>
          <cell r="P23" t="str">
            <v>n/a</v>
          </cell>
          <cell r="Q23" t="str">
            <v>n/a</v>
          </cell>
          <cell r="R23" t="str">
            <v>n/a</v>
          </cell>
          <cell r="S23" t="str">
            <v>n/a</v>
          </cell>
          <cell r="T23" t="str">
            <v>n/a</v>
          </cell>
          <cell r="U23">
            <v>100</v>
          </cell>
          <cell r="V23">
            <v>113.99999999999999</v>
          </cell>
          <cell r="W23">
            <v>134</v>
          </cell>
          <cell r="X23">
            <v>140.63</v>
          </cell>
          <cell r="Y23">
            <v>209</v>
          </cell>
          <cell r="Z23" t="str">
            <v>n/a</v>
          </cell>
          <cell r="AA23" t="str">
            <v>n/a</v>
          </cell>
          <cell r="AB23" t="str">
            <v>n/a</v>
          </cell>
          <cell r="AC23" t="str">
            <v>n/a</v>
          </cell>
          <cell r="AD23" t="str">
            <v>n/a</v>
          </cell>
        </row>
        <row r="24">
          <cell r="A24" t="str">
            <v>Annual % change in house prices</v>
          </cell>
          <cell r="C24" t="str">
            <v>n/a</v>
          </cell>
          <cell r="D24" t="str">
            <v>n/a</v>
          </cell>
          <cell r="E24" t="str">
            <v>n/a</v>
          </cell>
          <cell r="F24" t="str">
            <v>n/a</v>
          </cell>
          <cell r="G24" t="str">
            <v>n/a</v>
          </cell>
          <cell r="H24" t="str">
            <v>n/a</v>
          </cell>
          <cell r="I24" t="str">
            <v>n/a</v>
          </cell>
          <cell r="J24" t="str">
            <v>n/a</v>
          </cell>
          <cell r="K24" t="str">
            <v>n/a</v>
          </cell>
          <cell r="L24" t="str">
            <v>n/a</v>
          </cell>
          <cell r="M24" t="str">
            <v>n/a</v>
          </cell>
          <cell r="N24" t="str">
            <v>n/a</v>
          </cell>
          <cell r="O24" t="str">
            <v>n/a</v>
          </cell>
          <cell r="P24" t="str">
            <v>n/a</v>
          </cell>
          <cell r="Q24" t="str">
            <v>n/a</v>
          </cell>
          <cell r="R24" t="str">
            <v>n/a</v>
          </cell>
          <cell r="S24" t="str">
            <v>n/a</v>
          </cell>
          <cell r="T24" t="str">
            <v>n/a</v>
          </cell>
          <cell r="U24" t="str">
            <v>n/a</v>
          </cell>
          <cell r="V24">
            <v>0.1399999999999999</v>
          </cell>
          <cell r="W24">
            <v>0.17543859649122817</v>
          </cell>
          <cell r="X24">
            <v>4.9477611940298427E-2</v>
          </cell>
          <cell r="Y24">
            <v>0.48616938064424375</v>
          </cell>
          <cell r="Z24" t="str">
            <v>n/a</v>
          </cell>
          <cell r="AA24" t="str">
            <v>n/a</v>
          </cell>
          <cell r="AB24" t="str">
            <v>n/a</v>
          </cell>
          <cell r="AC24" t="str">
            <v>n/a</v>
          </cell>
          <cell r="AD24" t="str">
            <v>n/a</v>
          </cell>
        </row>
        <row r="25">
          <cell r="A25" t="str">
            <v>Residential house prices new dwellings (national)</v>
          </cell>
          <cell r="B25" t="str">
            <v>1990=100</v>
          </cell>
          <cell r="C25" t="str">
            <v>n/a</v>
          </cell>
          <cell r="D25" t="str">
            <v>n/a</v>
          </cell>
          <cell r="E25" t="str">
            <v>n/a</v>
          </cell>
          <cell r="F25" t="str">
            <v>n/a</v>
          </cell>
          <cell r="G25" t="str">
            <v>n/a</v>
          </cell>
          <cell r="H25" t="str">
            <v>n/a</v>
          </cell>
          <cell r="I25" t="str">
            <v>n/a</v>
          </cell>
          <cell r="J25" t="str">
            <v>n/a</v>
          </cell>
          <cell r="K25" t="str">
            <v>n/a</v>
          </cell>
          <cell r="L25" t="str">
            <v>n/a</v>
          </cell>
          <cell r="M25" t="str">
            <v>n/a</v>
          </cell>
          <cell r="N25" t="str">
            <v>n/a</v>
          </cell>
          <cell r="O25" t="str">
            <v>n/a</v>
          </cell>
          <cell r="P25" t="str">
            <v>n/a</v>
          </cell>
          <cell r="Q25" t="str">
            <v>n/a</v>
          </cell>
          <cell r="R25" t="str">
            <v>n/a</v>
          </cell>
          <cell r="S25" t="str">
            <v>n/a</v>
          </cell>
          <cell r="T25" t="str">
            <v>n/a</v>
          </cell>
          <cell r="U25" t="str">
            <v>n/a</v>
          </cell>
          <cell r="V25" t="str">
            <v>n/a</v>
          </cell>
          <cell r="W25" t="str">
            <v>n/a</v>
          </cell>
          <cell r="X25" t="str">
            <v>n/a</v>
          </cell>
          <cell r="Y25" t="str">
            <v>n/a</v>
          </cell>
          <cell r="Z25" t="str">
            <v>n/a</v>
          </cell>
          <cell r="AA25" t="str">
            <v>n/a</v>
          </cell>
          <cell r="AB25" t="str">
            <v>n/a</v>
          </cell>
          <cell r="AC25" t="str">
            <v>n/a</v>
          </cell>
          <cell r="AD25" t="str">
            <v>n/a</v>
          </cell>
        </row>
        <row r="26">
          <cell r="A26" t="str">
            <v>Annual % change in new house prices</v>
          </cell>
          <cell r="C26" t="str">
            <v>n/a</v>
          </cell>
          <cell r="D26" t="str">
            <v>n/a</v>
          </cell>
          <cell r="E26" t="str">
            <v>n/a</v>
          </cell>
          <cell r="F26" t="str">
            <v>n/a</v>
          </cell>
          <cell r="G26" t="str">
            <v>n/a</v>
          </cell>
          <cell r="H26" t="str">
            <v>n/a</v>
          </cell>
          <cell r="I26" t="str">
            <v>n/a</v>
          </cell>
          <cell r="J26" t="str">
            <v>n/a</v>
          </cell>
          <cell r="K26" t="str">
            <v>n/a</v>
          </cell>
          <cell r="L26" t="str">
            <v>n/a</v>
          </cell>
          <cell r="M26" t="str">
            <v>n/a</v>
          </cell>
          <cell r="N26" t="str">
            <v>n/a</v>
          </cell>
          <cell r="O26" t="str">
            <v>n/a</v>
          </cell>
          <cell r="P26" t="str">
            <v>n/a</v>
          </cell>
          <cell r="Q26" t="str">
            <v>n/a</v>
          </cell>
          <cell r="R26" t="str">
            <v>n/a</v>
          </cell>
          <cell r="S26" t="str">
            <v>n/a</v>
          </cell>
          <cell r="T26" t="str">
            <v>n/a</v>
          </cell>
          <cell r="U26" t="str">
            <v>n/a</v>
          </cell>
          <cell r="V26" t="str">
            <v>n/a</v>
          </cell>
          <cell r="W26" t="str">
            <v>n/a</v>
          </cell>
          <cell r="X26" t="str">
            <v>n/a</v>
          </cell>
          <cell r="Y26" t="str">
            <v>n/a</v>
          </cell>
          <cell r="Z26" t="str">
            <v>n/a</v>
          </cell>
          <cell r="AA26" t="str">
            <v>n/a</v>
          </cell>
          <cell r="AB26" t="str">
            <v>n/a</v>
          </cell>
          <cell r="AC26" t="str">
            <v>n/a</v>
          </cell>
          <cell r="AD26" t="str">
            <v>n/a</v>
          </cell>
        </row>
        <row r="27">
          <cell r="A27" t="str">
            <v>Building Price for new residential dwellings</v>
          </cell>
          <cell r="B27" t="str">
            <v>1990=100</v>
          </cell>
          <cell r="C27" t="str">
            <v>n/a</v>
          </cell>
          <cell r="D27" t="str">
            <v>n/a</v>
          </cell>
          <cell r="E27" t="str">
            <v>n/a</v>
          </cell>
          <cell r="F27" t="str">
            <v>n/a</v>
          </cell>
          <cell r="G27" t="str">
            <v>n/a</v>
          </cell>
          <cell r="H27" t="str">
            <v>n/a</v>
          </cell>
          <cell r="I27" t="str">
            <v>n/a</v>
          </cell>
          <cell r="J27" t="str">
            <v>n/a</v>
          </cell>
          <cell r="K27" t="str">
            <v>n/a</v>
          </cell>
          <cell r="L27" t="str">
            <v>n/a</v>
          </cell>
          <cell r="M27" t="str">
            <v>n/a</v>
          </cell>
          <cell r="N27" t="str">
            <v>n/a</v>
          </cell>
          <cell r="O27" t="str">
            <v>n/a</v>
          </cell>
          <cell r="P27" t="str">
            <v>n/a</v>
          </cell>
          <cell r="Q27" t="str">
            <v>n/a</v>
          </cell>
          <cell r="R27" t="str">
            <v>n/a</v>
          </cell>
          <cell r="S27" t="str">
            <v>n/a</v>
          </cell>
          <cell r="T27">
            <v>100</v>
          </cell>
          <cell r="U27">
            <v>97.7</v>
          </cell>
          <cell r="V27">
            <v>97.8</v>
          </cell>
          <cell r="W27">
            <v>100.1</v>
          </cell>
          <cell r="X27">
            <v>106.4</v>
          </cell>
          <cell r="Y27">
            <v>105.80000000000001</v>
          </cell>
          <cell r="Z27">
            <v>129</v>
          </cell>
          <cell r="AA27" t="str">
            <v>n/a</v>
          </cell>
          <cell r="AB27" t="str">
            <v>n/a</v>
          </cell>
          <cell r="AC27" t="str">
            <v>n/a</v>
          </cell>
          <cell r="AD27" t="str">
            <v>n/a</v>
          </cell>
        </row>
        <row r="28">
          <cell r="A28" t="str">
            <v>Annual % change in building prices</v>
          </cell>
          <cell r="C28" t="str">
            <v>n/a</v>
          </cell>
          <cell r="D28" t="str">
            <v>n/a</v>
          </cell>
          <cell r="E28" t="str">
            <v>n/a</v>
          </cell>
          <cell r="F28" t="str">
            <v>n/a</v>
          </cell>
          <cell r="G28" t="str">
            <v>n/a</v>
          </cell>
          <cell r="H28" t="str">
            <v>n/a</v>
          </cell>
          <cell r="I28" t="str">
            <v>n/a</v>
          </cell>
          <cell r="J28" t="str">
            <v>n/a</v>
          </cell>
          <cell r="K28" t="str">
            <v>n/a</v>
          </cell>
          <cell r="L28" t="str">
            <v>n/a</v>
          </cell>
          <cell r="M28" t="str">
            <v>n/a</v>
          </cell>
          <cell r="N28" t="str">
            <v>n/a</v>
          </cell>
          <cell r="O28" t="str">
            <v>n/a</v>
          </cell>
          <cell r="P28" t="str">
            <v>n/a</v>
          </cell>
          <cell r="Q28" t="str">
            <v>n/a</v>
          </cell>
          <cell r="R28" t="str">
            <v>n/a</v>
          </cell>
          <cell r="S28" t="str">
            <v>n/a</v>
          </cell>
          <cell r="T28" t="str">
            <v>n/a</v>
          </cell>
          <cell r="U28">
            <v>-2.300000000000002E-2</v>
          </cell>
          <cell r="V28">
            <v>1.0235414534287557E-3</v>
          </cell>
          <cell r="W28">
            <v>2.3517382413087873E-2</v>
          </cell>
          <cell r="X28">
            <v>6.2937062937063137E-2</v>
          </cell>
          <cell r="Y28">
            <v>-5.6390977443608881E-3</v>
          </cell>
          <cell r="Z28">
            <v>0.21928166351606793</v>
          </cell>
          <cell r="AA28" t="str">
            <v>n/a</v>
          </cell>
          <cell r="AB28" t="str">
            <v>n/a</v>
          </cell>
          <cell r="AC28" t="str">
            <v>n/a</v>
          </cell>
          <cell r="AD28" t="str">
            <v>n/a</v>
          </cell>
        </row>
        <row r="30">
          <cell r="A30" t="str">
            <v>LENDING</v>
          </cell>
        </row>
        <row r="31">
          <cell r="A31" t="str">
            <v>EXCHANGE RATE</v>
          </cell>
          <cell r="C31" t="str">
            <v>n/a</v>
          </cell>
          <cell r="D31" t="str">
            <v>n/a</v>
          </cell>
          <cell r="E31" t="str">
            <v>n/a</v>
          </cell>
          <cell r="F31" t="str">
            <v>n/a</v>
          </cell>
          <cell r="G31" t="str">
            <v>n/a</v>
          </cell>
          <cell r="H31" t="str">
            <v>n/a</v>
          </cell>
          <cell r="I31" t="str">
            <v>n/a</v>
          </cell>
          <cell r="J31" t="str">
            <v>n/a</v>
          </cell>
          <cell r="K31" t="str">
            <v>n/a</v>
          </cell>
          <cell r="L31" t="str">
            <v>n/a</v>
          </cell>
          <cell r="M31" t="str">
            <v>n/a</v>
          </cell>
          <cell r="N31" t="str">
            <v>n/a</v>
          </cell>
          <cell r="O31" t="str">
            <v>n/a</v>
          </cell>
          <cell r="P31" t="str">
            <v>n/a</v>
          </cell>
          <cell r="Q31">
            <v>0.66418814153132166</v>
          </cell>
          <cell r="R31">
            <v>0.65614992007936468</v>
          </cell>
          <cell r="S31">
            <v>0.62419220078740201</v>
          </cell>
          <cell r="T31">
            <v>0.55998419685039358</v>
          </cell>
          <cell r="U31">
            <v>0.56272334126984136</v>
          </cell>
          <cell r="V31">
            <v>0.58009999999999995</v>
          </cell>
          <cell r="W31">
            <v>0.64070000000000005</v>
          </cell>
          <cell r="X31">
            <v>0.69789999999999996</v>
          </cell>
          <cell r="Y31">
            <v>0.69620000000000004</v>
          </cell>
          <cell r="Z31">
            <v>0.69620000000000004</v>
          </cell>
          <cell r="AA31" t="str">
            <v>n/a</v>
          </cell>
          <cell r="AB31" t="str">
            <v>n/a</v>
          </cell>
          <cell r="AC31" t="str">
            <v>n/a</v>
          </cell>
          <cell r="AD31" t="str">
            <v>n/a</v>
          </cell>
        </row>
        <row r="32">
          <cell r="A32" t="str">
            <v>Values</v>
          </cell>
        </row>
        <row r="33">
          <cell r="A33" t="str">
            <v>If emf members only - approx market share</v>
          </cell>
          <cell r="C33">
            <v>0</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row>
        <row r="34">
          <cell r="A34" t="str">
            <v>Total national outstanding residential loans</v>
          </cell>
          <cell r="B34" t="str">
            <v>€ millions</v>
          </cell>
          <cell r="C34" t="str">
            <v>n/a</v>
          </cell>
          <cell r="D34" t="str">
            <v>n/a</v>
          </cell>
          <cell r="E34" t="str">
            <v>n/a</v>
          </cell>
          <cell r="F34" t="str">
            <v>n/a</v>
          </cell>
          <cell r="G34" t="str">
            <v>n/a</v>
          </cell>
          <cell r="H34" t="str">
            <v>n/a</v>
          </cell>
          <cell r="I34" t="str">
            <v>n/a</v>
          </cell>
          <cell r="J34" t="str">
            <v>n/a</v>
          </cell>
          <cell r="K34" t="str">
            <v>n/a</v>
          </cell>
          <cell r="L34" t="str">
            <v>n/a</v>
          </cell>
          <cell r="M34" t="str">
            <v>n/a</v>
          </cell>
          <cell r="N34" t="str">
            <v>n/a</v>
          </cell>
          <cell r="O34" t="str">
            <v>n/a</v>
          </cell>
          <cell r="P34" t="str">
            <v>n/a</v>
          </cell>
          <cell r="Q34" t="str">
            <v>n/a</v>
          </cell>
          <cell r="R34" t="str">
            <v>n/a</v>
          </cell>
          <cell r="S34">
            <v>47.90191220313541</v>
          </cell>
          <cell r="T34">
            <v>133.03946864754749</v>
          </cell>
          <cell r="U34">
            <v>220.03174725362302</v>
          </cell>
          <cell r="V34">
            <v>409.55180141354941</v>
          </cell>
          <cell r="W34">
            <v>759.65662556578729</v>
          </cell>
          <cell r="X34">
            <v>1272.6321822610689</v>
          </cell>
          <cell r="Y34">
            <v>2509.3363975869001</v>
          </cell>
          <cell r="Z34">
            <v>4679.9899454179831</v>
          </cell>
          <cell r="AA34" t="str">
            <v>n/a</v>
          </cell>
          <cell r="AB34" t="str">
            <v>n/a</v>
          </cell>
          <cell r="AC34" t="str">
            <v>n/a</v>
          </cell>
          <cell r="AD34" t="str">
            <v>n/a</v>
          </cell>
        </row>
        <row r="35">
          <cell r="A35" t="str">
            <v>Annual % change</v>
          </cell>
          <cell r="C35" t="str">
            <v>n/a</v>
          </cell>
          <cell r="D35" t="str">
            <v>n/a</v>
          </cell>
          <cell r="E35" t="str">
            <v>n/a</v>
          </cell>
          <cell r="F35" t="str">
            <v>n/a</v>
          </cell>
          <cell r="G35" t="str">
            <v>n/a</v>
          </cell>
          <cell r="H35" t="str">
            <v>n/a</v>
          </cell>
          <cell r="I35" t="str">
            <v>n/a</v>
          </cell>
          <cell r="J35" t="str">
            <v>n/a</v>
          </cell>
          <cell r="K35" t="str">
            <v>n/a</v>
          </cell>
          <cell r="L35" t="str">
            <v>n/a</v>
          </cell>
          <cell r="M35" t="str">
            <v>n/a</v>
          </cell>
          <cell r="N35" t="str">
            <v>n/a</v>
          </cell>
          <cell r="O35" t="str">
            <v>n/a</v>
          </cell>
          <cell r="P35" t="str">
            <v>n/a</v>
          </cell>
          <cell r="Q35" t="str">
            <v>n/a</v>
          </cell>
          <cell r="R35" t="str">
            <v>n/a</v>
          </cell>
          <cell r="S35" t="str">
            <v>n/a</v>
          </cell>
          <cell r="T35">
            <v>1.7773310610936202</v>
          </cell>
          <cell r="U35">
            <v>0.65388323848870988</v>
          </cell>
          <cell r="V35">
            <v>0.86133049673724194</v>
          </cell>
          <cell r="W35">
            <v>0.85484869787867379</v>
          </cell>
          <cell r="X35">
            <v>0.67527293178443726</v>
          </cell>
          <cell r="Y35">
            <v>0.97176877385624105</v>
          </cell>
          <cell r="Z35">
            <v>0.86503091013165423</v>
          </cell>
          <cell r="AA35" t="str">
            <v>n/a</v>
          </cell>
          <cell r="AB35" t="str">
            <v>n/a</v>
          </cell>
          <cell r="AC35" t="str">
            <v>n/a</v>
          </cell>
          <cell r="AD35" t="str">
            <v>n/a</v>
          </cell>
        </row>
        <row r="36">
          <cell r="A36" t="str">
            <v>Total national outstanding residential and commercial loans</v>
          </cell>
          <cell r="B36" t="str">
            <v>€ millions</v>
          </cell>
          <cell r="C36" t="str">
            <v>n/a</v>
          </cell>
          <cell r="D36" t="str">
            <v>n/a</v>
          </cell>
          <cell r="E36" t="str">
            <v>n/a</v>
          </cell>
          <cell r="F36" t="str">
            <v>n/a</v>
          </cell>
          <cell r="G36" t="str">
            <v>n/a</v>
          </cell>
          <cell r="H36" t="str">
            <v>n/a</v>
          </cell>
          <cell r="I36" t="str">
            <v>n/a</v>
          </cell>
          <cell r="J36" t="str">
            <v>n/a</v>
          </cell>
          <cell r="K36" t="str">
            <v>n/a</v>
          </cell>
          <cell r="L36" t="str">
            <v>n/a</v>
          </cell>
          <cell r="M36" t="str">
            <v>n/a</v>
          </cell>
          <cell r="N36" t="str">
            <v>n/a</v>
          </cell>
          <cell r="O36" t="str">
            <v>n/a</v>
          </cell>
          <cell r="P36" t="str">
            <v>n/a</v>
          </cell>
          <cell r="Q36" t="str">
            <v>n/a</v>
          </cell>
          <cell r="R36" t="str">
            <v>n/a</v>
          </cell>
          <cell r="S36" t="str">
            <v>n/a</v>
          </cell>
          <cell r="T36" t="str">
            <v>n/a</v>
          </cell>
          <cell r="U36">
            <v>423.26660817466455</v>
          </cell>
          <cell r="V36">
            <v>709.6276504051026</v>
          </cell>
          <cell r="W36">
            <v>1258.0755423755265</v>
          </cell>
          <cell r="X36">
            <v>2051.7839231981661</v>
          </cell>
          <cell r="Y36">
            <v>4178.3970123527715</v>
          </cell>
          <cell r="Z36">
            <v>8024.6868715886239</v>
          </cell>
          <cell r="AA36" t="str">
            <v>n/a</v>
          </cell>
          <cell r="AB36" t="str">
            <v>n/a</v>
          </cell>
          <cell r="AC36" t="str">
            <v>n/a</v>
          </cell>
          <cell r="AD36" t="str">
            <v>n/a</v>
          </cell>
        </row>
        <row r="37">
          <cell r="A37" t="str">
            <v>Annual % change</v>
          </cell>
          <cell r="C37" t="str">
            <v>n/a</v>
          </cell>
          <cell r="D37" t="str">
            <v>n/a</v>
          </cell>
          <cell r="E37" t="str">
            <v>n/a</v>
          </cell>
          <cell r="F37" t="str">
            <v>n/a</v>
          </cell>
          <cell r="G37" t="str">
            <v>n/a</v>
          </cell>
          <cell r="H37" t="str">
            <v>n/a</v>
          </cell>
          <cell r="I37" t="str">
            <v>n/a</v>
          </cell>
          <cell r="J37" t="str">
            <v>n/a</v>
          </cell>
          <cell r="K37" t="str">
            <v>n/a</v>
          </cell>
          <cell r="L37" t="str">
            <v>n/a</v>
          </cell>
          <cell r="M37" t="str">
            <v>n/a</v>
          </cell>
          <cell r="N37" t="str">
            <v>n/a</v>
          </cell>
          <cell r="O37" t="str">
            <v>n/a</v>
          </cell>
          <cell r="P37" t="str">
            <v>n/a</v>
          </cell>
          <cell r="Q37" t="str">
            <v>n/a</v>
          </cell>
          <cell r="R37" t="str">
            <v>n/a</v>
          </cell>
          <cell r="S37" t="str">
            <v>n/a</v>
          </cell>
          <cell r="T37" t="str">
            <v>n/a</v>
          </cell>
          <cell r="U37" t="str">
            <v>n/a</v>
          </cell>
          <cell r="V37">
            <v>0.67655004363648907</v>
          </cell>
          <cell r="W37">
            <v>0.77286713906558391</v>
          </cell>
          <cell r="X37">
            <v>0.63089087585626347</v>
          </cell>
          <cell r="Y37">
            <v>1.0364702954879386</v>
          </cell>
          <cell r="Z37">
            <v>0.92051804743898269</v>
          </cell>
          <cell r="AA37" t="str">
            <v>n/a</v>
          </cell>
          <cell r="AB37" t="str">
            <v>n/a</v>
          </cell>
          <cell r="AC37" t="str">
            <v>n/a</v>
          </cell>
          <cell r="AD37" t="str">
            <v>n/a</v>
          </cell>
        </row>
        <row r="38">
          <cell r="A38" t="str">
            <v>Total national gross residential lending</v>
          </cell>
          <cell r="B38" t="str">
            <v>€ millions</v>
          </cell>
          <cell r="C38" t="str">
            <v>n/a</v>
          </cell>
          <cell r="D38" t="str">
            <v>n/a</v>
          </cell>
          <cell r="E38" t="str">
            <v>n/a</v>
          </cell>
          <cell r="F38" t="str">
            <v>n/a</v>
          </cell>
          <cell r="G38" t="str">
            <v>n/a</v>
          </cell>
          <cell r="H38" t="str">
            <v>n/a</v>
          </cell>
          <cell r="I38" t="str">
            <v>n/a</v>
          </cell>
          <cell r="J38" t="str">
            <v>n/a</v>
          </cell>
          <cell r="K38" t="str">
            <v>n/a</v>
          </cell>
          <cell r="L38" t="str">
            <v>n/a</v>
          </cell>
          <cell r="M38" t="str">
            <v>n/a</v>
          </cell>
          <cell r="N38" t="str">
            <v>n/a</v>
          </cell>
          <cell r="O38" t="str">
            <v>n/a</v>
          </cell>
          <cell r="P38" t="str">
            <v>n/a</v>
          </cell>
          <cell r="Q38" t="str">
            <v>n/a</v>
          </cell>
          <cell r="R38" t="str">
            <v>n/a</v>
          </cell>
          <cell r="S38" t="str">
            <v>n/a</v>
          </cell>
          <cell r="T38" t="str">
            <v>n/a</v>
          </cell>
          <cell r="U38" t="str">
            <v>n/a</v>
          </cell>
          <cell r="V38" t="str">
            <v>n/a</v>
          </cell>
          <cell r="W38" t="str">
            <v>n/a</v>
          </cell>
          <cell r="X38" t="str">
            <v>n/a</v>
          </cell>
          <cell r="Y38">
            <v>1733.6972134444125</v>
          </cell>
          <cell r="Z38" t="str">
            <v>n/a</v>
          </cell>
          <cell r="AA38" t="str">
            <v>n/a</v>
          </cell>
          <cell r="AB38" t="str">
            <v>n/a</v>
          </cell>
          <cell r="AC38" t="str">
            <v>n/a</v>
          </cell>
          <cell r="AD38" t="str">
            <v>n/a</v>
          </cell>
        </row>
        <row r="39">
          <cell r="A39" t="str">
            <v>Annual % change in gross residential lending</v>
          </cell>
          <cell r="C39" t="str">
            <v>n/a</v>
          </cell>
          <cell r="D39" t="str">
            <v>n/a</v>
          </cell>
          <cell r="E39" t="str">
            <v>n/a</v>
          </cell>
          <cell r="F39" t="str">
            <v>n/a</v>
          </cell>
          <cell r="G39" t="str">
            <v>n/a</v>
          </cell>
          <cell r="H39" t="str">
            <v>n/a</v>
          </cell>
          <cell r="I39" t="str">
            <v>n/a</v>
          </cell>
          <cell r="J39" t="str">
            <v>n/a</v>
          </cell>
          <cell r="K39" t="str">
            <v>n/a</v>
          </cell>
          <cell r="L39" t="str">
            <v>n/a</v>
          </cell>
          <cell r="M39" t="str">
            <v>n/a</v>
          </cell>
          <cell r="N39" t="str">
            <v>n/a</v>
          </cell>
          <cell r="O39" t="str">
            <v>n/a</v>
          </cell>
          <cell r="P39" t="str">
            <v>n/a</v>
          </cell>
          <cell r="Q39" t="str">
            <v>n/a</v>
          </cell>
          <cell r="R39" t="str">
            <v>n/a</v>
          </cell>
          <cell r="S39" t="str">
            <v>n/a</v>
          </cell>
          <cell r="T39" t="str">
            <v>n/a</v>
          </cell>
          <cell r="U39" t="str">
            <v>n/a</v>
          </cell>
          <cell r="V39" t="str">
            <v>n/a</v>
          </cell>
          <cell r="W39" t="str">
            <v>n/a</v>
          </cell>
          <cell r="X39" t="str">
            <v>n/a</v>
          </cell>
          <cell r="Y39" t="str">
            <v>n/a</v>
          </cell>
          <cell r="Z39" t="str">
            <v>n/a</v>
          </cell>
          <cell r="AA39" t="str">
            <v>n/a</v>
          </cell>
          <cell r="AB39" t="str">
            <v>n/a</v>
          </cell>
          <cell r="AC39" t="str">
            <v>n/a</v>
          </cell>
          <cell r="AD39" t="str">
            <v>n/a</v>
          </cell>
        </row>
        <row r="40">
          <cell r="A40" t="str">
            <v>Gross residential and commercial lending</v>
          </cell>
          <cell r="B40" t="str">
            <v>€ millions</v>
          </cell>
          <cell r="C40" t="str">
            <v>n/a</v>
          </cell>
          <cell r="D40" t="str">
            <v>n/a</v>
          </cell>
          <cell r="E40" t="str">
            <v>n/a</v>
          </cell>
          <cell r="F40" t="str">
            <v>n/a</v>
          </cell>
          <cell r="G40" t="str">
            <v>n/a</v>
          </cell>
          <cell r="H40" t="str">
            <v>n/a</v>
          </cell>
          <cell r="I40" t="str">
            <v>n/a</v>
          </cell>
          <cell r="J40" t="str">
            <v>n/a</v>
          </cell>
          <cell r="K40" t="str">
            <v>n/a</v>
          </cell>
          <cell r="L40" t="str">
            <v>n/a</v>
          </cell>
          <cell r="M40" t="str">
            <v>n/a</v>
          </cell>
          <cell r="N40" t="str">
            <v>n/a</v>
          </cell>
          <cell r="O40" t="str">
            <v>n/a</v>
          </cell>
          <cell r="P40" t="str">
            <v>n/a</v>
          </cell>
          <cell r="Q40" t="str">
            <v>n/a</v>
          </cell>
          <cell r="R40">
            <v>373.23787217771525</v>
          </cell>
          <cell r="S40">
            <v>787.41772066358044</v>
          </cell>
          <cell r="T40">
            <v>1772.5500212020893</v>
          </cell>
          <cell r="U40">
            <v>3540.4609225986187</v>
          </cell>
          <cell r="V40">
            <v>6572.3151180830891</v>
          </cell>
          <cell r="W40">
            <v>11007.803964413921</v>
          </cell>
          <cell r="X40">
            <v>18717.438028370827</v>
          </cell>
          <cell r="Y40" t="e">
            <v>#VALUE!</v>
          </cell>
          <cell r="Z40" t="str">
            <v>n/a</v>
          </cell>
          <cell r="AA40" t="str">
            <v>n/a</v>
          </cell>
          <cell r="AB40" t="str">
            <v>n/a</v>
          </cell>
          <cell r="AC40" t="str">
            <v>n/a</v>
          </cell>
          <cell r="AD40" t="str">
            <v>n/a</v>
          </cell>
        </row>
        <row r="41">
          <cell r="A41" t="str">
            <v xml:space="preserve">Annual % change in gross residential and commercial </v>
          </cell>
          <cell r="C41" t="str">
            <v>n/a</v>
          </cell>
          <cell r="D41" t="str">
            <v>n/a</v>
          </cell>
          <cell r="E41" t="str">
            <v>n/a</v>
          </cell>
          <cell r="F41" t="str">
            <v>n/a</v>
          </cell>
          <cell r="G41" t="str">
            <v>n/a</v>
          </cell>
          <cell r="H41" t="str">
            <v>n/a</v>
          </cell>
          <cell r="I41" t="str">
            <v>n/a</v>
          </cell>
          <cell r="J41" t="str">
            <v>n/a</v>
          </cell>
          <cell r="K41" t="str">
            <v>n/a</v>
          </cell>
          <cell r="L41" t="str">
            <v>n/a</v>
          </cell>
          <cell r="M41" t="str">
            <v>n/a</v>
          </cell>
          <cell r="N41" t="str">
            <v>n/a</v>
          </cell>
          <cell r="O41" t="str">
            <v>n/a</v>
          </cell>
          <cell r="P41" t="str">
            <v>n/a</v>
          </cell>
          <cell r="Q41" t="str">
            <v>n/a</v>
          </cell>
          <cell r="R41" t="str">
            <v>n/a</v>
          </cell>
          <cell r="S41">
            <v>1.1096940566863367</v>
          </cell>
          <cell r="T41">
            <v>1.2510923677312067</v>
          </cell>
          <cell r="U41">
            <v>0.9973827989337003</v>
          </cell>
          <cell r="V41">
            <v>0.85634448784119255</v>
          </cell>
          <cell r="W41">
            <v>0.67487464715850476</v>
          </cell>
          <cell r="X41">
            <v>0.70037893923989269</v>
          </cell>
          <cell r="Y41" t="e">
            <v>#VALUE!</v>
          </cell>
          <cell r="Z41" t="str">
            <v>n/a</v>
          </cell>
          <cell r="AA41" t="str">
            <v>n/a</v>
          </cell>
          <cell r="AB41" t="str">
            <v>n/a</v>
          </cell>
          <cell r="AC41" t="str">
            <v>n/a</v>
          </cell>
          <cell r="AD41" t="str">
            <v>n/a</v>
          </cell>
        </row>
        <row r="42">
          <cell r="A42" t="str">
            <v>Total national net residential lending</v>
          </cell>
          <cell r="B42" t="str">
            <v>€ millions</v>
          </cell>
          <cell r="C42" t="str">
            <v>n/a</v>
          </cell>
          <cell r="D42" t="str">
            <v>n/a</v>
          </cell>
          <cell r="E42" t="str">
            <v>n/a</v>
          </cell>
          <cell r="F42" t="str">
            <v>n/a</v>
          </cell>
          <cell r="G42" t="str">
            <v>n/a</v>
          </cell>
          <cell r="H42" t="str">
            <v>n/a</v>
          </cell>
          <cell r="I42" t="str">
            <v>n/a</v>
          </cell>
          <cell r="J42" t="str">
            <v>n/a</v>
          </cell>
          <cell r="K42" t="str">
            <v>n/a</v>
          </cell>
          <cell r="L42" t="str">
            <v>n/a</v>
          </cell>
          <cell r="M42" t="str">
            <v>n/a</v>
          </cell>
          <cell r="N42" t="str">
            <v>n/a</v>
          </cell>
          <cell r="O42" t="str">
            <v>n/a</v>
          </cell>
          <cell r="P42" t="str">
            <v>n/a</v>
          </cell>
          <cell r="Q42" t="str">
            <v>n/a</v>
          </cell>
          <cell r="R42" t="str">
            <v>n/a</v>
          </cell>
          <cell r="S42">
            <v>47.90191220313541</v>
          </cell>
          <cell r="T42">
            <v>79.64510472054522</v>
          </cell>
          <cell r="U42">
            <v>87.639869156149203</v>
          </cell>
          <cell r="V42">
            <v>196.11101534218238</v>
          </cell>
          <cell r="W42">
            <v>350.10482415223788</v>
          </cell>
          <cell r="X42">
            <v>575.23713999140273</v>
          </cell>
          <cell r="Y42">
            <v>1186.4406779661017</v>
          </cell>
          <cell r="Z42">
            <v>2170.6535478310825</v>
          </cell>
          <cell r="AA42" t="str">
            <v>n/a</v>
          </cell>
          <cell r="AB42" t="str">
            <v>n/a</v>
          </cell>
          <cell r="AC42" t="str">
            <v>n/a</v>
          </cell>
          <cell r="AD42" t="str">
            <v>n/a</v>
          </cell>
        </row>
        <row r="43">
          <cell r="A43" t="str">
            <v>Annual % change in net residential lending</v>
          </cell>
          <cell r="C43" t="str">
            <v>n/a</v>
          </cell>
          <cell r="D43" t="str">
            <v>n/a</v>
          </cell>
          <cell r="E43" t="str">
            <v>n/a</v>
          </cell>
          <cell r="F43" t="str">
            <v>n/a</v>
          </cell>
          <cell r="G43" t="str">
            <v>n/a</v>
          </cell>
          <cell r="H43" t="str">
            <v>n/a</v>
          </cell>
          <cell r="I43" t="str">
            <v>n/a</v>
          </cell>
          <cell r="J43" t="str">
            <v>n/a</v>
          </cell>
          <cell r="K43" t="str">
            <v>n/a</v>
          </cell>
          <cell r="L43" t="str">
            <v>n/a</v>
          </cell>
          <cell r="M43" t="str">
            <v>n/a</v>
          </cell>
          <cell r="N43" t="str">
            <v>n/a</v>
          </cell>
          <cell r="O43" t="str">
            <v>n/a</v>
          </cell>
          <cell r="P43" t="str">
            <v>n/a</v>
          </cell>
          <cell r="Q43" t="str">
            <v>n/a</v>
          </cell>
          <cell r="R43" t="str">
            <v>n/a</v>
          </cell>
          <cell r="S43" t="str">
            <v>n/a</v>
          </cell>
          <cell r="T43">
            <v>0.66267067550034175</v>
          </cell>
          <cell r="U43">
            <v>0.10037985967443475</v>
          </cell>
          <cell r="V43">
            <v>1.2376917860610743</v>
          </cell>
          <cell r="W43">
            <v>0.78523793546915721</v>
          </cell>
          <cell r="X43">
            <v>0.64304259841123868</v>
          </cell>
          <cell r="Y43">
            <v>1.0625244711838908</v>
          </cell>
          <cell r="Z43">
            <v>0.82955084745762675</v>
          </cell>
          <cell r="AA43" t="str">
            <v>n/a</v>
          </cell>
          <cell r="AB43" t="str">
            <v>n/a</v>
          </cell>
          <cell r="AC43" t="str">
            <v>n/a</v>
          </cell>
          <cell r="AD43" t="str">
            <v>n/a</v>
          </cell>
        </row>
        <row r="44">
          <cell r="A44" t="str">
            <v>Total national net residential and commercial lending</v>
          </cell>
          <cell r="B44" t="str">
            <v>€ millions</v>
          </cell>
          <cell r="C44" t="str">
            <v>n/a</v>
          </cell>
          <cell r="D44" t="str">
            <v>n/a</v>
          </cell>
          <cell r="E44" t="str">
            <v>n/a</v>
          </cell>
          <cell r="F44" t="str">
            <v>n/a</v>
          </cell>
          <cell r="G44" t="str">
            <v>n/a</v>
          </cell>
          <cell r="H44" t="str">
            <v>n/a</v>
          </cell>
          <cell r="I44" t="str">
            <v>n/a</v>
          </cell>
          <cell r="J44" t="str">
            <v>n/a</v>
          </cell>
          <cell r="K44" t="str">
            <v>n/a</v>
          </cell>
          <cell r="L44" t="str">
            <v>n/a</v>
          </cell>
          <cell r="M44" t="str">
            <v>n/a</v>
          </cell>
          <cell r="N44" t="str">
            <v>n/a</v>
          </cell>
          <cell r="O44" t="str">
            <v>n/a</v>
          </cell>
          <cell r="P44" t="str">
            <v>n/a</v>
          </cell>
          <cell r="Q44" t="str">
            <v>n/a</v>
          </cell>
          <cell r="R44" t="str">
            <v>n/a</v>
          </cell>
          <cell r="S44" t="str">
            <v>n/a</v>
          </cell>
          <cell r="T44" t="str">
            <v>n/a</v>
          </cell>
          <cell r="U44">
            <v>423.26660817466455</v>
          </cell>
          <cell r="V44">
            <v>299.03982072056544</v>
          </cell>
          <cell r="W44">
            <v>615.56734821289206</v>
          </cell>
          <cell r="X44">
            <v>896.82046138415262</v>
          </cell>
          <cell r="Y44">
            <v>2121.6029876472276</v>
          </cell>
          <cell r="Z44">
            <v>3846.289859235852</v>
          </cell>
          <cell r="AA44" t="str">
            <v>n/a</v>
          </cell>
          <cell r="AB44" t="str">
            <v>n/a</v>
          </cell>
          <cell r="AC44" t="str">
            <v>n/a</v>
          </cell>
          <cell r="AD44" t="str">
            <v>n/a</v>
          </cell>
        </row>
        <row r="45">
          <cell r="A45" t="str">
            <v>Annual % changein net residential and commercial lending</v>
          </cell>
          <cell r="C45" t="str">
            <v>n/a</v>
          </cell>
          <cell r="D45" t="str">
            <v>n/a</v>
          </cell>
          <cell r="E45" t="str">
            <v>n/a</v>
          </cell>
          <cell r="F45" t="str">
            <v>n/a</v>
          </cell>
          <cell r="G45" t="str">
            <v>n/a</v>
          </cell>
          <cell r="H45" t="str">
            <v>n/a</v>
          </cell>
          <cell r="I45" t="str">
            <v>n/a</v>
          </cell>
          <cell r="J45" t="str">
            <v>n/a</v>
          </cell>
          <cell r="K45" t="str">
            <v>n/a</v>
          </cell>
          <cell r="L45" t="str">
            <v>n/a</v>
          </cell>
          <cell r="M45" t="str">
            <v>n/a</v>
          </cell>
          <cell r="N45" t="str">
            <v>n/a</v>
          </cell>
          <cell r="O45" t="str">
            <v>n/a</v>
          </cell>
          <cell r="P45" t="str">
            <v>n/a</v>
          </cell>
          <cell r="Q45" t="str">
            <v>n/a</v>
          </cell>
          <cell r="R45" t="str">
            <v>n/a</v>
          </cell>
          <cell r="S45" t="str">
            <v>n/a</v>
          </cell>
          <cell r="T45" t="str">
            <v>n/a</v>
          </cell>
          <cell r="U45" t="str">
            <v>n/a</v>
          </cell>
          <cell r="V45">
            <v>-0.29349536451700409</v>
          </cell>
          <cell r="W45">
            <v>1.0584795253341941</v>
          </cell>
          <cell r="X45">
            <v>0.45690063644179846</v>
          </cell>
          <cell r="Y45">
            <v>1.3656942264371907</v>
          </cell>
          <cell r="Z45">
            <v>0.81291687541467539</v>
          </cell>
          <cell r="AA45" t="str">
            <v>n/a</v>
          </cell>
          <cell r="AB45" t="str">
            <v>n/a</v>
          </cell>
          <cell r="AC45" t="str">
            <v>n/a</v>
          </cell>
          <cell r="AD45" t="str">
            <v>n/a</v>
          </cell>
        </row>
        <row r="47">
          <cell r="A47" t="str">
            <v>Volumes</v>
          </cell>
        </row>
        <row r="48">
          <cell r="A48" t="str">
            <v xml:space="preserve">Total number of new loans </v>
          </cell>
          <cell r="B48" t="str">
            <v>000s</v>
          </cell>
          <cell r="C48" t="str">
            <v>n/a</v>
          </cell>
          <cell r="D48" t="str">
            <v>n/a</v>
          </cell>
          <cell r="E48" t="str">
            <v>n/a</v>
          </cell>
          <cell r="F48" t="str">
            <v>n/a</v>
          </cell>
          <cell r="G48" t="str">
            <v>n/a</v>
          </cell>
          <cell r="H48" t="str">
            <v>n/a</v>
          </cell>
          <cell r="I48" t="str">
            <v>n/a</v>
          </cell>
          <cell r="J48" t="str">
            <v>n/a</v>
          </cell>
          <cell r="K48" t="str">
            <v>n/a</v>
          </cell>
          <cell r="L48" t="str">
            <v>n/a</v>
          </cell>
          <cell r="M48" t="str">
            <v>n/a</v>
          </cell>
          <cell r="N48" t="str">
            <v>n/a</v>
          </cell>
          <cell r="O48" t="str">
            <v>n/a</v>
          </cell>
          <cell r="P48" t="str">
            <v>n/a</v>
          </cell>
          <cell r="Q48" t="str">
            <v>n/a</v>
          </cell>
          <cell r="R48" t="str">
            <v>n/a</v>
          </cell>
          <cell r="S48" t="str">
            <v>n/a</v>
          </cell>
          <cell r="T48" t="str">
            <v>n/a</v>
          </cell>
          <cell r="U48" t="str">
            <v>n/a</v>
          </cell>
          <cell r="V48" t="str">
            <v>n/a</v>
          </cell>
          <cell r="W48" t="str">
            <v>n/a</v>
          </cell>
          <cell r="X48" t="str">
            <v>n/a</v>
          </cell>
          <cell r="Y48" t="str">
            <v>n/a</v>
          </cell>
          <cell r="Z48" t="str">
            <v>n/a</v>
          </cell>
          <cell r="AA48" t="str">
            <v>n/a</v>
          </cell>
          <cell r="AB48" t="str">
            <v>n/a</v>
          </cell>
          <cell r="AC48" t="str">
            <v>n/a</v>
          </cell>
          <cell r="AD48" t="str">
            <v>n/a</v>
          </cell>
        </row>
        <row r="49">
          <cell r="A49" t="str">
            <v>Residential</v>
          </cell>
          <cell r="B49" t="str">
            <v>%</v>
          </cell>
          <cell r="C49" t="str">
            <v>n/a</v>
          </cell>
          <cell r="D49" t="str">
            <v>n/a</v>
          </cell>
          <cell r="E49" t="str">
            <v>n/a</v>
          </cell>
          <cell r="F49" t="str">
            <v>n/a</v>
          </cell>
          <cell r="G49" t="str">
            <v>n/a</v>
          </cell>
          <cell r="H49" t="str">
            <v>n/a</v>
          </cell>
          <cell r="I49" t="str">
            <v>n/a</v>
          </cell>
          <cell r="J49" t="str">
            <v>n/a</v>
          </cell>
          <cell r="K49" t="str">
            <v>n/a</v>
          </cell>
          <cell r="L49" t="str">
            <v>n/a</v>
          </cell>
          <cell r="M49" t="str">
            <v>n/a</v>
          </cell>
          <cell r="N49" t="str">
            <v>n/a</v>
          </cell>
          <cell r="O49" t="str">
            <v>n/a</v>
          </cell>
          <cell r="P49" t="str">
            <v>n/a</v>
          </cell>
          <cell r="Q49" t="str">
            <v>n/a</v>
          </cell>
          <cell r="R49" t="str">
            <v>n/a</v>
          </cell>
          <cell r="S49" t="str">
            <v>n/a</v>
          </cell>
          <cell r="T49" t="str">
            <v>n/a</v>
          </cell>
          <cell r="U49" t="str">
            <v>n/a</v>
          </cell>
          <cell r="V49" t="str">
            <v>n/a</v>
          </cell>
          <cell r="W49" t="str">
            <v>n/a</v>
          </cell>
          <cell r="X49" t="str">
            <v>n/a</v>
          </cell>
          <cell r="Y49" t="str">
            <v>n/a</v>
          </cell>
          <cell r="Z49" t="str">
            <v>n/a</v>
          </cell>
          <cell r="AA49" t="str">
            <v>n/a</v>
          </cell>
          <cell r="AB49" t="str">
            <v>n/a</v>
          </cell>
          <cell r="AC49" t="str">
            <v>n/a</v>
          </cell>
          <cell r="AD49" t="str">
            <v>n/a</v>
          </cell>
        </row>
        <row r="50">
          <cell r="A50" t="str">
            <v xml:space="preserve">Commercial </v>
          </cell>
          <cell r="B50" t="str">
            <v>%</v>
          </cell>
          <cell r="C50" t="str">
            <v>n/a</v>
          </cell>
          <cell r="D50" t="str">
            <v>n/a</v>
          </cell>
          <cell r="E50" t="str">
            <v>n/a</v>
          </cell>
          <cell r="F50" t="str">
            <v>n/a</v>
          </cell>
          <cell r="G50" t="str">
            <v>n/a</v>
          </cell>
          <cell r="H50" t="str">
            <v>n/a</v>
          </cell>
          <cell r="I50" t="str">
            <v>n/a</v>
          </cell>
          <cell r="J50" t="str">
            <v>n/a</v>
          </cell>
          <cell r="K50" t="str">
            <v>n/a</v>
          </cell>
          <cell r="L50" t="str">
            <v>n/a</v>
          </cell>
          <cell r="M50" t="str">
            <v>n/a</v>
          </cell>
          <cell r="N50" t="str">
            <v>n/a</v>
          </cell>
          <cell r="O50" t="str">
            <v>n/a</v>
          </cell>
          <cell r="P50" t="str">
            <v>n/a</v>
          </cell>
          <cell r="Q50" t="str">
            <v>n/a</v>
          </cell>
          <cell r="R50" t="str">
            <v>n/a</v>
          </cell>
          <cell r="S50" t="str">
            <v>n/a</v>
          </cell>
          <cell r="T50" t="str">
            <v>n/a</v>
          </cell>
          <cell r="U50" t="str">
            <v>n/a</v>
          </cell>
          <cell r="V50" t="str">
            <v>n/a</v>
          </cell>
          <cell r="W50" t="str">
            <v>n/a</v>
          </cell>
          <cell r="X50" t="str">
            <v>n/a</v>
          </cell>
          <cell r="Y50" t="str">
            <v>n/a</v>
          </cell>
          <cell r="Z50" t="str">
            <v>n/a</v>
          </cell>
          <cell r="AA50" t="str">
            <v>n/a</v>
          </cell>
          <cell r="AB50" t="str">
            <v>n/a</v>
          </cell>
          <cell r="AC50" t="str">
            <v>n/a</v>
          </cell>
          <cell r="AD50" t="str">
            <v>n/a</v>
          </cell>
        </row>
        <row r="51">
          <cell r="A51">
            <v>0</v>
          </cell>
          <cell r="C51">
            <v>0</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row>
        <row r="52">
          <cell r="A52" t="str">
            <v>INTEREST RATES</v>
          </cell>
        </row>
        <row r="53">
          <cell r="A53" t="str">
            <v>Representative interest rate on NEW mortgage loans %</v>
          </cell>
          <cell r="B53" t="str">
            <v>% end of period</v>
          </cell>
          <cell r="C53" t="str">
            <v>n/a</v>
          </cell>
          <cell r="D53" t="str">
            <v>n/a</v>
          </cell>
          <cell r="E53" t="str">
            <v>n/a</v>
          </cell>
          <cell r="F53" t="str">
            <v>n/a</v>
          </cell>
          <cell r="G53" t="str">
            <v>n/a</v>
          </cell>
          <cell r="H53" t="str">
            <v>n/a</v>
          </cell>
          <cell r="I53" t="str">
            <v>n/a</v>
          </cell>
          <cell r="J53" t="str">
            <v>n/a</v>
          </cell>
          <cell r="K53" t="str">
            <v>n/a</v>
          </cell>
          <cell r="L53" t="str">
            <v>n/a</v>
          </cell>
          <cell r="M53" t="str">
            <v>n/a</v>
          </cell>
          <cell r="N53" t="str">
            <v>n/a</v>
          </cell>
          <cell r="O53" t="str">
            <v>n/a</v>
          </cell>
          <cell r="P53" t="str">
            <v>n/a</v>
          </cell>
          <cell r="Q53" t="str">
            <v>n/a</v>
          </cell>
          <cell r="R53" t="str">
            <v>n/a</v>
          </cell>
          <cell r="S53">
            <v>0.14199999999999999</v>
          </cell>
          <cell r="T53">
            <v>0.114</v>
          </cell>
          <cell r="U53">
            <v>0.111</v>
          </cell>
          <cell r="V53">
            <v>8.5999999999999993E-2</v>
          </cell>
          <cell r="W53">
            <v>8.3000000000000004E-2</v>
          </cell>
          <cell r="X53">
            <v>0.05</v>
          </cell>
          <cell r="Y53">
            <v>4.1000000000000002E-2</v>
          </cell>
          <cell r="Z53">
            <v>4.7299999999999995E-2</v>
          </cell>
          <cell r="AA53" t="str">
            <v>n/a</v>
          </cell>
          <cell r="AB53" t="str">
            <v>n/a</v>
          </cell>
          <cell r="AC53" t="str">
            <v>n/a</v>
          </cell>
          <cell r="AD53" t="str">
            <v>n/a</v>
          </cell>
        </row>
        <row r="54">
          <cell r="A54" t="str">
            <v>RISKS</v>
          </cell>
        </row>
        <row r="55">
          <cell r="A55" t="str">
            <v>Loan to value ratios</v>
          </cell>
          <cell r="B55" t="str">
            <v>% average</v>
          </cell>
          <cell r="C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row>
        <row r="56">
          <cell r="A56" t="str">
            <v>Average LTV</v>
          </cell>
          <cell r="C56">
            <v>0</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row>
        <row r="57">
          <cell r="A57" t="str">
            <v>First time buyer LTV</v>
          </cell>
          <cell r="C57">
            <v>0</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row>
        <row r="58">
          <cell r="A58" t="str">
            <v xml:space="preserve">Some indicator of bad debt eg possessions/ arrears </v>
          </cell>
          <cell r="C58">
            <v>0</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row>
        <row r="59">
          <cell r="A59">
            <v>0</v>
          </cell>
        </row>
        <row r="60">
          <cell r="A60" t="str">
            <v>FUNDING</v>
          </cell>
        </row>
        <row r="61">
          <cell r="A61" t="str">
            <v>Total Mortgage Bonds Outstanding</v>
          </cell>
          <cell r="B61" t="str">
            <v>€ millions</v>
          </cell>
          <cell r="C61" t="str">
            <v>n/a</v>
          </cell>
          <cell r="D61" t="str">
            <v>n/a</v>
          </cell>
          <cell r="E61" t="str">
            <v>n/a</v>
          </cell>
          <cell r="F61" t="str">
            <v>n/a</v>
          </cell>
          <cell r="G61" t="str">
            <v>n/a</v>
          </cell>
          <cell r="H61" t="str">
            <v>n/a</v>
          </cell>
          <cell r="I61" t="str">
            <v>n/a</v>
          </cell>
          <cell r="J61" t="str">
            <v>n/a</v>
          </cell>
          <cell r="K61" t="str">
            <v>n/a</v>
          </cell>
          <cell r="L61" t="str">
            <v>n/a</v>
          </cell>
          <cell r="M61" t="str">
            <v>n/a</v>
          </cell>
          <cell r="N61" t="str">
            <v>n/a</v>
          </cell>
          <cell r="O61" t="str">
            <v>n/a</v>
          </cell>
          <cell r="P61" t="str">
            <v>n/a</v>
          </cell>
          <cell r="Q61" t="str">
            <v>n/a</v>
          </cell>
          <cell r="R61" t="str">
            <v>n/a</v>
          </cell>
          <cell r="S61" t="str">
            <v>n/a</v>
          </cell>
          <cell r="T61">
            <v>7.6502158884039391</v>
          </cell>
          <cell r="U61">
            <v>13.86471722035558</v>
          </cell>
          <cell r="V61">
            <v>30.062058265816241</v>
          </cell>
          <cell r="W61">
            <v>35.657874200093644</v>
          </cell>
          <cell r="X61">
            <v>53.738357930935663</v>
          </cell>
          <cell r="Y61">
            <v>40</v>
          </cell>
          <cell r="Z61">
            <v>95.409365124964097</v>
          </cell>
          <cell r="AA61" t="str">
            <v>n/a</v>
          </cell>
          <cell r="AB61" t="str">
            <v>n/a</v>
          </cell>
          <cell r="AC61" t="str">
            <v>n/a</v>
          </cell>
          <cell r="AD61" t="str">
            <v>n/a</v>
          </cell>
        </row>
        <row r="62">
          <cell r="A62" t="str">
            <v>Annual % change in mortgage bonds outstanding</v>
          </cell>
          <cell r="C62" t="str">
            <v>n/a</v>
          </cell>
          <cell r="D62" t="str">
            <v>n/a</v>
          </cell>
          <cell r="E62" t="str">
            <v>n/a</v>
          </cell>
          <cell r="F62" t="str">
            <v>n/a</v>
          </cell>
          <cell r="G62" t="str">
            <v>n/a</v>
          </cell>
          <cell r="H62" t="str">
            <v>n/a</v>
          </cell>
          <cell r="I62" t="str">
            <v>n/a</v>
          </cell>
          <cell r="J62" t="str">
            <v>n/a</v>
          </cell>
          <cell r="K62" t="str">
            <v>n/a</v>
          </cell>
          <cell r="L62" t="str">
            <v>n/a</v>
          </cell>
          <cell r="M62" t="str">
            <v>n/a</v>
          </cell>
          <cell r="N62" t="str">
            <v>n/a</v>
          </cell>
          <cell r="O62" t="str">
            <v>n/a</v>
          </cell>
          <cell r="P62" t="str">
            <v>n/a</v>
          </cell>
          <cell r="Q62" t="str">
            <v>n/a</v>
          </cell>
          <cell r="R62" t="str">
            <v>n/a</v>
          </cell>
          <cell r="S62" t="str">
            <v>n/a</v>
          </cell>
          <cell r="T62" t="str">
            <v>n/a</v>
          </cell>
          <cell r="U62">
            <v>0.81233019075598523</v>
          </cell>
          <cell r="V62">
            <v>1.1682417165840513</v>
          </cell>
          <cell r="W62">
            <v>0.1861421425239016</v>
          </cell>
          <cell r="X62">
            <v>0.50705444832139035</v>
          </cell>
          <cell r="Y62">
            <v>-0.25565273037542657</v>
          </cell>
          <cell r="Z62">
            <v>1.3852341281241025</v>
          </cell>
          <cell r="AA62" t="str">
            <v>n/a</v>
          </cell>
          <cell r="AB62" t="str">
            <v>n/a</v>
          </cell>
          <cell r="AC62" t="str">
            <v>n/a</v>
          </cell>
          <cell r="AD62" t="str">
            <v>n/a</v>
          </cell>
        </row>
        <row r="63">
          <cell r="A63" t="str">
            <v>New Issues of Mortgage Bonds</v>
          </cell>
          <cell r="B63" t="str">
            <v>€ millions</v>
          </cell>
          <cell r="C63" t="str">
            <v>n/a</v>
          </cell>
          <cell r="D63" t="str">
            <v>n/a</v>
          </cell>
          <cell r="E63" t="str">
            <v>n/a</v>
          </cell>
          <cell r="F63" t="str">
            <v>n/a</v>
          </cell>
          <cell r="G63" t="str">
            <v>n/a</v>
          </cell>
          <cell r="H63" t="str">
            <v>n/a</v>
          </cell>
          <cell r="I63" t="str">
            <v>n/a</v>
          </cell>
          <cell r="J63" t="str">
            <v>n/a</v>
          </cell>
          <cell r="K63" t="str">
            <v>n/a</v>
          </cell>
          <cell r="L63" t="str">
            <v>n/a</v>
          </cell>
          <cell r="M63" t="str">
            <v>n/a</v>
          </cell>
          <cell r="N63" t="str">
            <v>n/a</v>
          </cell>
          <cell r="O63" t="str">
            <v>n/a</v>
          </cell>
          <cell r="P63" t="str">
            <v>n/a</v>
          </cell>
          <cell r="Q63" t="str">
            <v>n/a</v>
          </cell>
          <cell r="R63" t="str">
            <v>n/a</v>
          </cell>
          <cell r="S63" t="str">
            <v>n/a</v>
          </cell>
          <cell r="T63">
            <v>7.6787881232812643</v>
          </cell>
          <cell r="U63">
            <v>6.5751671001429957</v>
          </cell>
          <cell r="V63">
            <v>18.272711601448027</v>
          </cell>
          <cell r="W63">
            <v>11.862025909161853</v>
          </cell>
          <cell r="X63">
            <v>21.719444046424989</v>
          </cell>
          <cell r="Y63">
            <v>4.3091065785693763</v>
          </cell>
          <cell r="Z63">
            <v>37.214995690893417</v>
          </cell>
          <cell r="AA63" t="str">
            <v>n/a</v>
          </cell>
          <cell r="AB63" t="str">
            <v>n/a</v>
          </cell>
          <cell r="AC63" t="str">
            <v>n/a</v>
          </cell>
          <cell r="AD63" t="str">
            <v>n/a</v>
          </cell>
        </row>
        <row r="64">
          <cell r="A64" t="str">
            <v>Annual % change in mortgage bond issues</v>
          </cell>
          <cell r="C64" t="str">
            <v>n/a</v>
          </cell>
          <cell r="D64" t="str">
            <v>n/a</v>
          </cell>
          <cell r="E64" t="str">
            <v>n/a</v>
          </cell>
          <cell r="F64" t="str">
            <v>n/a</v>
          </cell>
          <cell r="G64" t="str">
            <v>n/a</v>
          </cell>
          <cell r="H64" t="str">
            <v>n/a</v>
          </cell>
          <cell r="I64" t="str">
            <v>n/a</v>
          </cell>
          <cell r="J64" t="str">
            <v>n/a</v>
          </cell>
          <cell r="K64" t="str">
            <v>n/a</v>
          </cell>
          <cell r="L64" t="str">
            <v>n/a</v>
          </cell>
          <cell r="M64" t="str">
            <v>n/a</v>
          </cell>
          <cell r="N64" t="str">
            <v>n/a</v>
          </cell>
          <cell r="O64" t="str">
            <v>n/a</v>
          </cell>
          <cell r="P64" t="str">
            <v>n/a</v>
          </cell>
          <cell r="Q64" t="str">
            <v>n/a</v>
          </cell>
          <cell r="R64" t="str">
            <v>n/a</v>
          </cell>
          <cell r="S64" t="str">
            <v>n/a</v>
          </cell>
          <cell r="T64" t="str">
            <v>n/a</v>
          </cell>
          <cell r="U64">
            <v>-0.14372333308588214</v>
          </cell>
          <cell r="V64">
            <v>1.7790490071424396</v>
          </cell>
          <cell r="W64">
            <v>-0.35083384623539715</v>
          </cell>
          <cell r="X64">
            <v>0.83100628954532807</v>
          </cell>
          <cell r="Y64">
            <v>-0.80160143282863383</v>
          </cell>
          <cell r="Z64">
            <v>7.6363599999999998</v>
          </cell>
          <cell r="AA64" t="str">
            <v>n/a</v>
          </cell>
          <cell r="AB64" t="str">
            <v>n/a</v>
          </cell>
          <cell r="AC64" t="str">
            <v>n/a</v>
          </cell>
          <cell r="AD64" t="str">
            <v>n/a</v>
          </cell>
        </row>
        <row r="65">
          <cell r="A65" t="str">
            <v>Mortgage backed securities outstanding</v>
          </cell>
          <cell r="B65" t="str">
            <v>€ millions</v>
          </cell>
          <cell r="C65" t="str">
            <v>n/a</v>
          </cell>
          <cell r="D65" t="str">
            <v>n/a</v>
          </cell>
          <cell r="E65" t="str">
            <v>n/a</v>
          </cell>
          <cell r="F65" t="str">
            <v>n/a</v>
          </cell>
          <cell r="G65" t="str">
            <v>n/a</v>
          </cell>
          <cell r="H65" t="str">
            <v>n/a</v>
          </cell>
          <cell r="I65" t="str">
            <v>n/a</v>
          </cell>
          <cell r="J65" t="str">
            <v>n/a</v>
          </cell>
          <cell r="K65" t="str">
            <v>n/a</v>
          </cell>
          <cell r="L65" t="str">
            <v>n/a</v>
          </cell>
          <cell r="M65" t="str">
            <v>n/a</v>
          </cell>
          <cell r="N65" t="str">
            <v>n/a</v>
          </cell>
          <cell r="O65" t="str">
            <v>n/a</v>
          </cell>
          <cell r="P65" t="str">
            <v>n/a</v>
          </cell>
          <cell r="Q65" t="str">
            <v>n/a</v>
          </cell>
          <cell r="R65" t="str">
            <v>n/a</v>
          </cell>
          <cell r="S65" t="str">
            <v>n/a</v>
          </cell>
          <cell r="T65" t="str">
            <v>n/a</v>
          </cell>
          <cell r="U65" t="str">
            <v>n/a</v>
          </cell>
          <cell r="V65" t="str">
            <v>n/a</v>
          </cell>
          <cell r="W65" t="str">
            <v>n/a</v>
          </cell>
          <cell r="X65">
            <v>46.899269236280276</v>
          </cell>
          <cell r="Y65">
            <v>25.423728813559318</v>
          </cell>
          <cell r="Z65">
            <v>9.8362539500143633</v>
          </cell>
          <cell r="AA65" t="str">
            <v>n/a</v>
          </cell>
          <cell r="AB65" t="str">
            <v>n/a</v>
          </cell>
          <cell r="AC65" t="str">
            <v>n/a</v>
          </cell>
          <cell r="AD65" t="str">
            <v>n/a</v>
          </cell>
        </row>
        <row r="66">
          <cell r="A66" t="str">
            <v>Annual % change in MBS outstanding</v>
          </cell>
          <cell r="C66" t="str">
            <v>n/a</v>
          </cell>
          <cell r="D66" t="str">
            <v>n/a</v>
          </cell>
          <cell r="E66" t="str">
            <v>n/a</v>
          </cell>
          <cell r="F66" t="str">
            <v>n/a</v>
          </cell>
          <cell r="G66" t="str">
            <v>n/a</v>
          </cell>
          <cell r="H66" t="str">
            <v>n/a</v>
          </cell>
          <cell r="I66" t="str">
            <v>n/a</v>
          </cell>
          <cell r="J66" t="str">
            <v>n/a</v>
          </cell>
          <cell r="K66" t="str">
            <v>n/a</v>
          </cell>
          <cell r="L66" t="str">
            <v>n/a</v>
          </cell>
          <cell r="M66" t="str">
            <v>n/a</v>
          </cell>
          <cell r="N66" t="str">
            <v>n/a</v>
          </cell>
          <cell r="O66" t="str">
            <v>n/a</v>
          </cell>
          <cell r="P66" t="str">
            <v>n/a</v>
          </cell>
          <cell r="Q66" t="str">
            <v>n/a</v>
          </cell>
          <cell r="R66" t="str">
            <v>n/a</v>
          </cell>
          <cell r="S66" t="str">
            <v>n/a</v>
          </cell>
          <cell r="T66" t="str">
            <v>n/a</v>
          </cell>
          <cell r="U66" t="str">
            <v>n/a</v>
          </cell>
          <cell r="V66" t="str">
            <v>n/a</v>
          </cell>
          <cell r="W66" t="str">
            <v>n/a</v>
          </cell>
          <cell r="X66" t="str">
            <v>n/a</v>
          </cell>
          <cell r="Y66">
            <v>-0.45790778347795524</v>
          </cell>
          <cell r="Z66">
            <v>-0.61310734463276839</v>
          </cell>
          <cell r="AA66" t="str">
            <v>n/a</v>
          </cell>
          <cell r="AB66" t="str">
            <v>n/a</v>
          </cell>
          <cell r="AC66" t="str">
            <v>n/a</v>
          </cell>
          <cell r="AD66" t="str">
            <v>n/a</v>
          </cell>
        </row>
        <row r="67">
          <cell r="A67" t="str">
            <v>New Issues of Mortgage Backed Securities</v>
          </cell>
          <cell r="B67" t="str">
            <v>€ millions</v>
          </cell>
          <cell r="C67" t="str">
            <v>n/a</v>
          </cell>
          <cell r="D67" t="str">
            <v>n/a</v>
          </cell>
          <cell r="E67" t="str">
            <v>n/a</v>
          </cell>
          <cell r="F67" t="str">
            <v>n/a</v>
          </cell>
          <cell r="G67" t="str">
            <v>n/a</v>
          </cell>
          <cell r="H67" t="str">
            <v>n/a</v>
          </cell>
          <cell r="I67" t="str">
            <v>n/a</v>
          </cell>
          <cell r="J67" t="str">
            <v>n/a</v>
          </cell>
          <cell r="K67" t="str">
            <v>n/a</v>
          </cell>
          <cell r="L67" t="str">
            <v>n/a</v>
          </cell>
          <cell r="M67" t="str">
            <v>n/a</v>
          </cell>
          <cell r="N67" t="str">
            <v>n/a</v>
          </cell>
          <cell r="O67" t="str">
            <v>n/a</v>
          </cell>
          <cell r="P67" t="str">
            <v>n/a</v>
          </cell>
          <cell r="Q67" t="str">
            <v>n/a</v>
          </cell>
          <cell r="R67" t="str">
            <v>n/a</v>
          </cell>
          <cell r="S67" t="str">
            <v>n/a</v>
          </cell>
          <cell r="T67" t="str">
            <v>n/a</v>
          </cell>
          <cell r="U67" t="str">
            <v>n/a</v>
          </cell>
          <cell r="V67" t="str">
            <v>n/a</v>
          </cell>
          <cell r="W67" t="str">
            <v>n/a</v>
          </cell>
          <cell r="X67">
            <v>50.608024072216651</v>
          </cell>
          <cell r="Y67" t="str">
            <v>n/a</v>
          </cell>
          <cell r="Z67" t="str">
            <v>n/a</v>
          </cell>
          <cell r="AA67" t="str">
            <v>n/a</v>
          </cell>
          <cell r="AB67" t="str">
            <v>n/a</v>
          </cell>
          <cell r="AC67" t="str">
            <v>n/a</v>
          </cell>
          <cell r="AD67" t="str">
            <v>n/a</v>
          </cell>
        </row>
        <row r="68">
          <cell r="A68" t="str">
            <v>Annual % change in MBS issues</v>
          </cell>
          <cell r="C68" t="str">
            <v>n/a</v>
          </cell>
          <cell r="D68" t="str">
            <v>n/a</v>
          </cell>
          <cell r="E68" t="str">
            <v>n/a</v>
          </cell>
          <cell r="F68" t="str">
            <v>n/a</v>
          </cell>
          <cell r="G68" t="str">
            <v>n/a</v>
          </cell>
          <cell r="H68" t="str">
            <v>n/a</v>
          </cell>
          <cell r="I68" t="str">
            <v>n/a</v>
          </cell>
          <cell r="J68" t="str">
            <v>n/a</v>
          </cell>
          <cell r="K68" t="str">
            <v>n/a</v>
          </cell>
          <cell r="L68" t="str">
            <v>n/a</v>
          </cell>
          <cell r="M68" t="str">
            <v>n/a</v>
          </cell>
          <cell r="N68" t="str">
            <v>n/a</v>
          </cell>
          <cell r="O68" t="str">
            <v>n/a</v>
          </cell>
          <cell r="P68" t="str">
            <v>n/a</v>
          </cell>
          <cell r="Q68" t="str">
            <v>n/a</v>
          </cell>
          <cell r="R68" t="str">
            <v>n/a</v>
          </cell>
          <cell r="S68" t="str">
            <v>n/a</v>
          </cell>
          <cell r="T68" t="str">
            <v>n/a</v>
          </cell>
          <cell r="U68" t="str">
            <v>n/a</v>
          </cell>
          <cell r="V68" t="str">
            <v>n/a</v>
          </cell>
          <cell r="W68" t="str">
            <v>n/a</v>
          </cell>
          <cell r="X68" t="str">
            <v>n/a</v>
          </cell>
          <cell r="Y68" t="str">
            <v>n/a</v>
          </cell>
          <cell r="Z68" t="str">
            <v>n/a</v>
          </cell>
          <cell r="AA68" t="str">
            <v>n/a</v>
          </cell>
          <cell r="AB68" t="str">
            <v>n/a</v>
          </cell>
          <cell r="AC68" t="str">
            <v>n/a</v>
          </cell>
          <cell r="AD68" t="str">
            <v>n/a</v>
          </cell>
        </row>
        <row r="69">
          <cell r="A69">
            <v>0</v>
          </cell>
        </row>
        <row r="70">
          <cell r="A70" t="str">
            <v>GENERAL INFORMATION</v>
          </cell>
        </row>
        <row r="71">
          <cell r="A71" t="str">
            <v>Outstanding residential loans as % GDP</v>
          </cell>
          <cell r="B71" t="str">
            <v>%</v>
          </cell>
          <cell r="C71" t="str">
            <v>n/a</v>
          </cell>
          <cell r="D71" t="str">
            <v>n/a</v>
          </cell>
          <cell r="E71" t="str">
            <v>n/a</v>
          </cell>
          <cell r="F71" t="str">
            <v>n/a</v>
          </cell>
          <cell r="G71" t="str">
            <v>n/a</v>
          </cell>
          <cell r="H71" t="str">
            <v>n/a</v>
          </cell>
          <cell r="I71" t="str">
            <v>n/a</v>
          </cell>
          <cell r="J71" t="str">
            <v>n/a</v>
          </cell>
          <cell r="K71" t="str">
            <v>n/a</v>
          </cell>
          <cell r="L71" t="str">
            <v>n/a</v>
          </cell>
          <cell r="M71" t="str">
            <v>n/a</v>
          </cell>
          <cell r="N71" t="str">
            <v>n/a</v>
          </cell>
          <cell r="O71" t="str">
            <v>n/a</v>
          </cell>
          <cell r="P71" t="str">
            <v>n/a</v>
          </cell>
          <cell r="Q71" t="str">
            <v>n/a</v>
          </cell>
          <cell r="R71" t="str">
            <v>n/a</v>
          </cell>
          <cell r="S71">
            <v>7.0263164214353366E-3</v>
          </cell>
          <cell r="T71">
            <v>1.5659808447613763E-2</v>
          </cell>
          <cell r="U71">
            <v>2.3609569858537172E-2</v>
          </cell>
          <cell r="V71">
            <v>4.1322537499727516E-2</v>
          </cell>
          <cell r="W71">
            <v>7.6134681549618888E-2</v>
          </cell>
          <cell r="X71">
            <v>0.11386882798968076</v>
          </cell>
          <cell r="Y71">
            <v>0.19284489921665052</v>
          </cell>
          <cell r="Z71">
            <v>0.28923999835713698</v>
          </cell>
          <cell r="AA71" t="str">
            <v>n/a</v>
          </cell>
          <cell r="AB71" t="str">
            <v>n/a</v>
          </cell>
          <cell r="AC71" t="str">
            <v>n/a</v>
          </cell>
          <cell r="AD71" t="str">
            <v>n/a</v>
          </cell>
        </row>
        <row r="72">
          <cell r="A72" t="str">
            <v>Outstanding residential and commercial loans as % GDP</v>
          </cell>
          <cell r="B72" t="str">
            <v>%</v>
          </cell>
          <cell r="C72" t="str">
            <v>n/a</v>
          </cell>
          <cell r="D72" t="str">
            <v>n/a</v>
          </cell>
          <cell r="E72" t="str">
            <v>n/a</v>
          </cell>
          <cell r="F72" t="str">
            <v>n/a</v>
          </cell>
          <cell r="G72" t="str">
            <v>n/a</v>
          </cell>
          <cell r="H72" t="str">
            <v>n/a</v>
          </cell>
          <cell r="I72" t="str">
            <v>n/a</v>
          </cell>
          <cell r="J72" t="str">
            <v>n/a</v>
          </cell>
          <cell r="K72" t="str">
            <v>n/a</v>
          </cell>
          <cell r="L72" t="str">
            <v>n/a</v>
          </cell>
          <cell r="M72" t="str">
            <v>n/a</v>
          </cell>
          <cell r="N72" t="str">
            <v>n/a</v>
          </cell>
          <cell r="O72" t="str">
            <v>n/a</v>
          </cell>
          <cell r="P72" t="str">
            <v>n/a</v>
          </cell>
          <cell r="Q72" t="str">
            <v>n/a</v>
          </cell>
          <cell r="R72" t="str">
            <v>n/a</v>
          </cell>
          <cell r="S72" t="str">
            <v>n/a</v>
          </cell>
          <cell r="T72" t="str">
            <v>n/a</v>
          </cell>
          <cell r="U72">
            <v>4.5416821341545191E-2</v>
          </cell>
          <cell r="V72">
            <v>7.1599282663387775E-2</v>
          </cell>
          <cell r="W72">
            <v>0.12608746841743937</v>
          </cell>
          <cell r="X72">
            <v>0.18358346887593982</v>
          </cell>
          <cell r="Y72">
            <v>0.3211138018438674</v>
          </cell>
          <cell r="Z72">
            <v>0.49595414618941702</v>
          </cell>
          <cell r="AA72" t="str">
            <v>n/a</v>
          </cell>
          <cell r="AB72" t="str">
            <v>n/a</v>
          </cell>
          <cell r="AC72" t="str">
            <v>n/a</v>
          </cell>
          <cell r="AD72" t="str">
            <v>n/a</v>
          </cell>
        </row>
        <row r="73">
          <cell r="A73">
            <v>0</v>
          </cell>
        </row>
        <row r="74">
          <cell r="A74" t="str">
            <v>Outstanding residential loans per capita, 000s</v>
          </cell>
          <cell r="B74" t="str">
            <v>000s</v>
          </cell>
          <cell r="C74" t="str">
            <v>n/a</v>
          </cell>
          <cell r="D74" t="str">
            <v>n/a</v>
          </cell>
          <cell r="E74" t="str">
            <v>n/a</v>
          </cell>
          <cell r="F74" t="str">
            <v>n/a</v>
          </cell>
          <cell r="G74" t="str">
            <v>n/a</v>
          </cell>
          <cell r="H74" t="str">
            <v>n/a</v>
          </cell>
          <cell r="I74" t="str">
            <v>n/a</v>
          </cell>
          <cell r="J74" t="str">
            <v>n/a</v>
          </cell>
          <cell r="K74" t="str">
            <v>n/a</v>
          </cell>
          <cell r="L74" t="str">
            <v>n/a</v>
          </cell>
          <cell r="M74" t="str">
            <v>n/a</v>
          </cell>
          <cell r="N74" t="str">
            <v>n/a</v>
          </cell>
          <cell r="O74" t="str">
            <v>n/a</v>
          </cell>
          <cell r="P74" t="str">
            <v>n/a</v>
          </cell>
          <cell r="Q74" t="str">
            <v>n/a</v>
          </cell>
          <cell r="R74" t="str">
            <v>n/a</v>
          </cell>
          <cell r="S74">
            <v>1.996538590555683E-2</v>
          </cell>
          <cell r="T74">
            <v>5.5858685295069932E-2</v>
          </cell>
          <cell r="U74">
            <v>9.3066035736271577E-2</v>
          </cell>
          <cell r="V74">
            <v>0.17459177608934448</v>
          </cell>
          <cell r="W74">
            <v>0.32582592411935218</v>
          </cell>
          <cell r="X74">
            <v>0.54873686445777659</v>
          </cell>
          <cell r="Y74">
            <v>1.0879723406726141</v>
          </cell>
          <cell r="Z74">
            <v>2.0395756738319188</v>
          </cell>
          <cell r="AA74" t="str">
            <v>n/a</v>
          </cell>
          <cell r="AB74" t="str">
            <v>n/a</v>
          </cell>
          <cell r="AC74" t="str">
            <v>n/a</v>
          </cell>
          <cell r="AD74" t="str">
            <v>n/a</v>
          </cell>
        </row>
        <row r="75">
          <cell r="A75" t="str">
            <v>Outstanding residential and commercial loans per capita</v>
          </cell>
          <cell r="B75" t="str">
            <v>000s</v>
          </cell>
          <cell r="C75" t="str">
            <v>n/a</v>
          </cell>
          <cell r="D75" t="str">
            <v>n/a</v>
          </cell>
          <cell r="E75" t="str">
            <v>n/a</v>
          </cell>
          <cell r="F75" t="str">
            <v>n/a</v>
          </cell>
          <cell r="G75" t="str">
            <v>n/a</v>
          </cell>
          <cell r="H75" t="str">
            <v>n/a</v>
          </cell>
          <cell r="I75" t="str">
            <v>n/a</v>
          </cell>
          <cell r="J75" t="str">
            <v>n/a</v>
          </cell>
          <cell r="K75" t="str">
            <v>n/a</v>
          </cell>
          <cell r="L75" t="str">
            <v>n/a</v>
          </cell>
          <cell r="M75" t="str">
            <v>n/a</v>
          </cell>
          <cell r="N75" t="str">
            <v>n/a</v>
          </cell>
          <cell r="O75" t="str">
            <v>n/a</v>
          </cell>
          <cell r="P75" t="str">
            <v>n/a</v>
          </cell>
          <cell r="Q75" t="str">
            <v>n/a</v>
          </cell>
          <cell r="R75" t="str">
            <v>n/a</v>
          </cell>
          <cell r="S75" t="str">
            <v>n/a</v>
          </cell>
          <cell r="T75" t="str">
            <v>n/a</v>
          </cell>
          <cell r="U75">
            <v>0.17902755295102157</v>
          </cell>
          <cell r="V75">
            <v>0.30251399558912162</v>
          </cell>
          <cell r="W75">
            <v>0.53960383206183482</v>
          </cell>
          <cell r="X75">
            <v>0.88469354480749041</v>
          </cell>
          <cell r="Y75">
            <v>1.8116265249093497</v>
          </cell>
          <cell r="Z75">
            <v>3.4972203624998905</v>
          </cell>
          <cell r="AA75" t="str">
            <v>n/a</v>
          </cell>
          <cell r="AB75" t="str">
            <v>n/a</v>
          </cell>
          <cell r="AC75" t="str">
            <v>n/a</v>
          </cell>
          <cell r="AD75" t="str">
            <v>n/a</v>
          </cell>
        </row>
        <row r="76">
          <cell r="A76">
            <v>0</v>
          </cell>
        </row>
        <row r="77">
          <cell r="A77" t="str">
            <v>Outstanding mortgage bonds as % GDP</v>
          </cell>
          <cell r="C77" t="str">
            <v>n/a</v>
          </cell>
          <cell r="D77" t="str">
            <v>n/a</v>
          </cell>
          <cell r="E77" t="str">
            <v>n/a</v>
          </cell>
          <cell r="F77" t="str">
            <v>n/a</v>
          </cell>
          <cell r="G77" t="str">
            <v>n/a</v>
          </cell>
          <cell r="H77" t="str">
            <v>n/a</v>
          </cell>
          <cell r="I77" t="str">
            <v>n/a</v>
          </cell>
          <cell r="J77" t="str">
            <v>n/a</v>
          </cell>
          <cell r="K77" t="str">
            <v>n/a</v>
          </cell>
          <cell r="L77" t="str">
            <v>n/a</v>
          </cell>
          <cell r="M77" t="str">
            <v>n/a</v>
          </cell>
          <cell r="N77" t="str">
            <v>n/a</v>
          </cell>
          <cell r="O77" t="str">
            <v>n/a</v>
          </cell>
          <cell r="P77" t="str">
            <v>n/a</v>
          </cell>
          <cell r="Q77" t="str">
            <v>n/a</v>
          </cell>
          <cell r="R77" t="str">
            <v>n/a</v>
          </cell>
          <cell r="S77" t="str">
            <v>n/a</v>
          </cell>
          <cell r="T77">
            <v>9.004915354305686E-4</v>
          </cell>
          <cell r="U77">
            <v>1.4876944525897655E-3</v>
          </cell>
          <cell r="V77">
            <v>3.0331707142311386E-3</v>
          </cell>
          <cell r="W77">
            <v>3.57372108080876E-3</v>
          </cell>
          <cell r="X77">
            <v>4.8082422564655267E-3</v>
          </cell>
          <cell r="Y77">
            <v>3.0740382102949536E-3</v>
          </cell>
          <cell r="Z77">
            <v>5.8966375855184451E-3</v>
          </cell>
          <cell r="AA77" t="str">
            <v>n/a</v>
          </cell>
          <cell r="AB77" t="str">
            <v>n/a</v>
          </cell>
          <cell r="AC77" t="str">
            <v>n/a</v>
          </cell>
          <cell r="AD77" t="str">
            <v>n/a</v>
          </cell>
        </row>
        <row r="78">
          <cell r="A78">
            <v>0</v>
          </cell>
        </row>
        <row r="79">
          <cell r="A79" t="str">
            <v>MACROECONOMIC INFORMATION</v>
          </cell>
        </row>
        <row r="80">
          <cell r="A80" t="str">
            <v>Exchange rate, 1€=</v>
          </cell>
          <cell r="C80" t="str">
            <v>n/a</v>
          </cell>
          <cell r="D80" t="str">
            <v>n/a</v>
          </cell>
          <cell r="E80" t="str">
            <v>n/a</v>
          </cell>
          <cell r="F80" t="str">
            <v>n/a</v>
          </cell>
          <cell r="G80" t="str">
            <v>n/a</v>
          </cell>
          <cell r="H80" t="str">
            <v>n/a</v>
          </cell>
          <cell r="I80" t="str">
            <v>n/a</v>
          </cell>
          <cell r="J80" t="str">
            <v>n/a</v>
          </cell>
          <cell r="K80" t="str">
            <v>n/a</v>
          </cell>
          <cell r="L80" t="str">
            <v>n/a</v>
          </cell>
          <cell r="M80" t="str">
            <v>n/a</v>
          </cell>
          <cell r="N80" t="str">
            <v>n/a</v>
          </cell>
          <cell r="O80" t="str">
            <v>n/a</v>
          </cell>
          <cell r="P80" t="str">
            <v>n/a</v>
          </cell>
          <cell r="Q80">
            <v>0.66418814153132166</v>
          </cell>
          <cell r="R80">
            <v>0.65614992007936468</v>
          </cell>
          <cell r="S80">
            <v>0.62419220078740201</v>
          </cell>
          <cell r="T80">
            <v>0.55998419685039358</v>
          </cell>
          <cell r="U80">
            <v>0.56272334126984136</v>
          </cell>
          <cell r="V80">
            <v>0.58009999999999995</v>
          </cell>
          <cell r="W80">
            <v>0.64070000000000005</v>
          </cell>
          <cell r="X80">
            <v>0.69789999999999996</v>
          </cell>
          <cell r="Y80">
            <v>0.69620000000000004</v>
          </cell>
          <cell r="Z80">
            <v>0.69620000000000004</v>
          </cell>
          <cell r="AA80" t="str">
            <v>n/a</v>
          </cell>
          <cell r="AB80" t="str">
            <v>n/a</v>
          </cell>
          <cell r="AC80" t="str">
            <v>n/a</v>
          </cell>
          <cell r="AD80" t="str">
            <v>n/a</v>
          </cell>
        </row>
        <row r="81">
          <cell r="A81" t="str">
            <v>Population, 000s</v>
          </cell>
          <cell r="C81" t="str">
            <v>n/a</v>
          </cell>
          <cell r="D81" t="str">
            <v>n/a</v>
          </cell>
          <cell r="E81" t="str">
            <v>n/a</v>
          </cell>
          <cell r="F81" t="str">
            <v>n/a</v>
          </cell>
          <cell r="G81" t="str">
            <v>n/a</v>
          </cell>
          <cell r="H81" t="str">
            <v>n/a</v>
          </cell>
          <cell r="I81" t="str">
            <v>n/a</v>
          </cell>
          <cell r="J81" t="str">
            <v>n/a</v>
          </cell>
          <cell r="K81" t="str">
            <v>n/a</v>
          </cell>
          <cell r="L81">
            <v>2643</v>
          </cell>
          <cell r="M81">
            <v>2585.6999999999998</v>
          </cell>
          <cell r="N81">
            <v>2510.9</v>
          </cell>
          <cell r="O81">
            <v>2500.6</v>
          </cell>
          <cell r="P81">
            <v>2469.5</v>
          </cell>
          <cell r="Q81">
            <v>2444.9119999999998</v>
          </cell>
          <cell r="R81">
            <v>2420.7890000000002</v>
          </cell>
          <cell r="S81">
            <v>2399.248</v>
          </cell>
          <cell r="T81">
            <v>2381.7150000000001</v>
          </cell>
          <cell r="U81">
            <v>2364.2539999999999</v>
          </cell>
          <cell r="V81">
            <v>2345.768</v>
          </cell>
          <cell r="W81">
            <v>2331.48</v>
          </cell>
          <cell r="X81">
            <v>2319.203</v>
          </cell>
          <cell r="Y81">
            <v>2306.4340000000002</v>
          </cell>
          <cell r="Z81">
            <v>2294.59</v>
          </cell>
          <cell r="AA81" t="str">
            <v>n/a</v>
          </cell>
          <cell r="AB81" t="str">
            <v>n/a</v>
          </cell>
          <cell r="AC81" t="str">
            <v>n/a</v>
          </cell>
          <cell r="AD81" t="str">
            <v>n/a</v>
          </cell>
        </row>
        <row r="82">
          <cell r="A82" t="str">
            <v>Number of Households, 000s</v>
          </cell>
          <cell r="C82" t="str">
            <v>n/a</v>
          </cell>
          <cell r="D82" t="str">
            <v>n/a</v>
          </cell>
          <cell r="E82" t="str">
            <v>n/a</v>
          </cell>
          <cell r="F82" t="str">
            <v>n/a</v>
          </cell>
          <cell r="G82" t="str">
            <v>n/a</v>
          </cell>
          <cell r="H82" t="str">
            <v>n/a</v>
          </cell>
          <cell r="I82" t="str">
            <v>n/a</v>
          </cell>
          <cell r="J82" t="str">
            <v>n/a</v>
          </cell>
          <cell r="K82" t="str">
            <v>n/a</v>
          </cell>
          <cell r="L82" t="str">
            <v>n/a</v>
          </cell>
          <cell r="M82" t="str">
            <v>n/a</v>
          </cell>
          <cell r="N82" t="str">
            <v>n/a</v>
          </cell>
          <cell r="O82" t="str">
            <v>n/a</v>
          </cell>
          <cell r="P82" t="str">
            <v>n/a</v>
          </cell>
          <cell r="Q82" t="str">
            <v>n/a</v>
          </cell>
          <cell r="R82" t="str">
            <v>n/a</v>
          </cell>
          <cell r="S82" t="str">
            <v>n/a</v>
          </cell>
          <cell r="T82" t="str">
            <v>n/a</v>
          </cell>
          <cell r="U82" t="str">
            <v>n/a</v>
          </cell>
          <cell r="V82" t="str">
            <v>n/a</v>
          </cell>
          <cell r="W82" t="str">
            <v>n/a</v>
          </cell>
          <cell r="X82" t="str">
            <v>n/a</v>
          </cell>
          <cell r="Y82" t="str">
            <v>n/a</v>
          </cell>
          <cell r="Z82" t="str">
            <v>n/a</v>
          </cell>
          <cell r="AA82" t="str">
            <v>n/a</v>
          </cell>
          <cell r="AB82" t="str">
            <v>n/a</v>
          </cell>
          <cell r="AC82" t="str">
            <v>n/a</v>
          </cell>
          <cell r="AD82" t="str">
            <v>n/a</v>
          </cell>
        </row>
        <row r="83">
          <cell r="A83" t="str">
            <v>Population density, pop/km</v>
          </cell>
          <cell r="C83" t="str">
            <v>n/a</v>
          </cell>
          <cell r="D83" t="str">
            <v>n/a</v>
          </cell>
          <cell r="E83" t="str">
            <v>n/a</v>
          </cell>
          <cell r="F83" t="str">
            <v>n/a</v>
          </cell>
          <cell r="G83" t="str">
            <v>n/a</v>
          </cell>
          <cell r="H83" t="str">
            <v>n/a</v>
          </cell>
          <cell r="I83" t="str">
            <v>n/a</v>
          </cell>
          <cell r="J83" t="str">
            <v>n/a</v>
          </cell>
          <cell r="K83">
            <v>41.2</v>
          </cell>
          <cell r="L83">
            <v>40.700000000000003</v>
          </cell>
          <cell r="M83">
            <v>40</v>
          </cell>
          <cell r="N83">
            <v>39.4</v>
          </cell>
          <cell r="O83">
            <v>38.9</v>
          </cell>
          <cell r="P83">
            <v>38.6</v>
          </cell>
          <cell r="Q83">
            <v>38.200000000000003</v>
          </cell>
          <cell r="R83">
            <v>37.9</v>
          </cell>
          <cell r="S83">
            <v>37.700000000000003</v>
          </cell>
          <cell r="T83">
            <v>36.700000000000003</v>
          </cell>
          <cell r="U83">
            <v>36.5</v>
          </cell>
          <cell r="V83">
            <v>36.200000000000003</v>
          </cell>
          <cell r="W83">
            <v>35.99</v>
          </cell>
          <cell r="X83">
            <v>35.786999999999999</v>
          </cell>
          <cell r="Y83" t="str">
            <v>n/a</v>
          </cell>
          <cell r="Z83" t="str">
            <v>n/a</v>
          </cell>
          <cell r="AA83" t="str">
            <v>n/a</v>
          </cell>
          <cell r="AB83" t="str">
            <v>n/a</v>
          </cell>
          <cell r="AC83" t="str">
            <v>n/a</v>
          </cell>
          <cell r="AD83" t="str">
            <v>n/a</v>
          </cell>
        </row>
        <row r="84">
          <cell r="A84" t="str">
            <v>GDP, € mill</v>
          </cell>
          <cell r="C84" t="str">
            <v>n/a</v>
          </cell>
          <cell r="D84" t="str">
            <v>n/a</v>
          </cell>
          <cell r="E84" t="str">
            <v>n/a</v>
          </cell>
          <cell r="F84" t="str">
            <v>n/a</v>
          </cell>
          <cell r="G84" t="str">
            <v>n/a</v>
          </cell>
          <cell r="H84" t="str">
            <v>n/a</v>
          </cell>
          <cell r="I84" t="str">
            <v>n/a</v>
          </cell>
          <cell r="J84" t="str">
            <v>n/a</v>
          </cell>
          <cell r="K84" t="str">
            <v>n/a</v>
          </cell>
          <cell r="L84" t="str">
            <v>n/a</v>
          </cell>
          <cell r="M84" t="str">
            <v>n/a</v>
          </cell>
          <cell r="N84">
            <v>3075.7</v>
          </cell>
          <cell r="O84">
            <v>3741.8</v>
          </cell>
          <cell r="P84">
            <v>4397</v>
          </cell>
          <cell r="Q84">
            <v>5507.8</v>
          </cell>
          <cell r="R84">
            <v>6014.8</v>
          </cell>
          <cell r="S84">
            <v>6817.5</v>
          </cell>
          <cell r="T84">
            <v>8495.6</v>
          </cell>
          <cell r="U84">
            <v>9319.6</v>
          </cell>
          <cell r="V84">
            <v>9911.1</v>
          </cell>
          <cell r="W84">
            <v>9977.7999999999993</v>
          </cell>
          <cell r="X84">
            <v>11176.3</v>
          </cell>
          <cell r="Y84">
            <v>13012.2</v>
          </cell>
          <cell r="Z84">
            <v>16180.3</v>
          </cell>
          <cell r="AA84" t="str">
            <v>n/a</v>
          </cell>
          <cell r="AB84" t="str">
            <v>n/a</v>
          </cell>
          <cell r="AC84" t="str">
            <v>n/a</v>
          </cell>
          <cell r="AD84" t="str">
            <v>n/a</v>
          </cell>
        </row>
        <row r="85">
          <cell r="A85" t="str">
            <v>Annual GDP Growth %</v>
          </cell>
          <cell r="C85" t="str">
            <v>n/a</v>
          </cell>
          <cell r="D85" t="str">
            <v>n/a</v>
          </cell>
          <cell r="E85" t="str">
            <v>n/a</v>
          </cell>
          <cell r="F85" t="str">
            <v>n/a</v>
          </cell>
          <cell r="G85" t="str">
            <v>n/a</v>
          </cell>
          <cell r="H85" t="str">
            <v>n/a</v>
          </cell>
          <cell r="I85" t="str">
            <v>n/a</v>
          </cell>
          <cell r="J85" t="str">
            <v>n/a</v>
          </cell>
          <cell r="K85" t="str">
            <v>n/a</v>
          </cell>
          <cell r="L85" t="str">
            <v>n/a</v>
          </cell>
          <cell r="M85" t="str">
            <v>n/a</v>
          </cell>
          <cell r="N85">
            <v>6.0000000000000001E-3</v>
          </cell>
          <cell r="O85">
            <v>-8.9999999999999993E-3</v>
          </cell>
          <cell r="P85">
            <v>3.7999999999999999E-2</v>
          </cell>
          <cell r="Q85">
            <v>8.4000000000000005E-2</v>
          </cell>
          <cell r="R85">
            <v>4.7E-2</v>
          </cell>
          <cell r="S85">
            <v>3.3000000000000002E-2</v>
          </cell>
          <cell r="T85">
            <v>6.9000000000000006E-2</v>
          </cell>
          <cell r="U85">
            <v>0.08</v>
          </cell>
          <cell r="V85">
            <v>6.5000000000000002E-2</v>
          </cell>
          <cell r="W85">
            <v>7.1999999999999995E-2</v>
          </cell>
          <cell r="X85">
            <v>8.6999999999999994E-2</v>
          </cell>
          <cell r="Y85">
            <v>0.106</v>
          </cell>
          <cell r="Z85">
            <v>0.11899999999999999</v>
          </cell>
          <cell r="AA85" t="str">
            <v>n/a</v>
          </cell>
          <cell r="AB85" t="str">
            <v>n/a</v>
          </cell>
          <cell r="AC85" t="str">
            <v>n/a</v>
          </cell>
          <cell r="AD85" t="str">
            <v>n/a</v>
          </cell>
        </row>
        <row r="86">
          <cell r="A86" t="str">
            <v>Gross fixed Capital Formation, € mill</v>
          </cell>
          <cell r="C86" t="str">
            <v>n/a</v>
          </cell>
          <cell r="D86" t="str">
            <v>n/a</v>
          </cell>
          <cell r="E86" t="str">
            <v>n/a</v>
          </cell>
          <cell r="F86" t="str">
            <v>n/a</v>
          </cell>
          <cell r="G86" t="str">
            <v>n/a</v>
          </cell>
          <cell r="H86" t="str">
            <v>n/a</v>
          </cell>
          <cell r="I86" t="str">
            <v>n/a</v>
          </cell>
          <cell r="J86" t="str">
            <v>n/a</v>
          </cell>
          <cell r="K86" t="str">
            <v>n/a</v>
          </cell>
          <cell r="L86" t="str">
            <v>n/a</v>
          </cell>
          <cell r="M86" t="str">
            <v>n/a</v>
          </cell>
          <cell r="N86" t="str">
            <v>n/a</v>
          </cell>
          <cell r="O86" t="str">
            <v>n/a</v>
          </cell>
          <cell r="P86" t="str">
            <v>n/a</v>
          </cell>
          <cell r="Q86" t="str">
            <v>n/a</v>
          </cell>
          <cell r="R86" t="str">
            <v>n/a</v>
          </cell>
          <cell r="S86" t="str">
            <v>n/a</v>
          </cell>
          <cell r="T86" t="str">
            <v>n/a</v>
          </cell>
          <cell r="U86" t="str">
            <v>n/a</v>
          </cell>
          <cell r="V86" t="str">
            <v>n/a</v>
          </cell>
          <cell r="W86" t="str">
            <v>n/a</v>
          </cell>
          <cell r="X86" t="str">
            <v>n/a</v>
          </cell>
          <cell r="Y86" t="str">
            <v>n/a</v>
          </cell>
          <cell r="Z86" t="str">
            <v>n/a</v>
          </cell>
          <cell r="AA86" t="str">
            <v>n/a</v>
          </cell>
          <cell r="AB86" t="str">
            <v>n/a</v>
          </cell>
          <cell r="AC86" t="str">
            <v>n/a</v>
          </cell>
          <cell r="AD86" t="str">
            <v>n/a</v>
          </cell>
        </row>
        <row r="87">
          <cell r="A87" t="str">
            <v>Inflation (HICP) %</v>
          </cell>
          <cell r="C87" t="str">
            <v>n/a</v>
          </cell>
          <cell r="D87" t="str">
            <v>n/a</v>
          </cell>
          <cell r="E87" t="str">
            <v>n/a</v>
          </cell>
          <cell r="F87" t="str">
            <v>n/a</v>
          </cell>
          <cell r="G87" t="str">
            <v>n/a</v>
          </cell>
          <cell r="H87" t="str">
            <v>n/a</v>
          </cell>
          <cell r="I87" t="str">
            <v>n/a</v>
          </cell>
          <cell r="J87" t="str">
            <v>n/a</v>
          </cell>
          <cell r="K87" t="str">
            <v>n/a</v>
          </cell>
          <cell r="L87" t="str">
            <v>n/a</v>
          </cell>
          <cell r="M87" t="str">
            <v>n/a</v>
          </cell>
          <cell r="N87" t="str">
            <v>n/a</v>
          </cell>
          <cell r="O87" t="str">
            <v>n/a</v>
          </cell>
          <cell r="P87" t="str">
            <v>n/a</v>
          </cell>
          <cell r="Q87">
            <v>8.0999999999999961E-2</v>
          </cell>
          <cell r="R87">
            <v>4.2553191489361764E-2</v>
          </cell>
          <cell r="S87">
            <v>2.129547471162363E-2</v>
          </cell>
          <cell r="T87">
            <v>2.5999999999999999E-2</v>
          </cell>
          <cell r="U87">
            <v>2.4534686971235065E-2</v>
          </cell>
          <cell r="V87">
            <v>1.9818331957060398E-2</v>
          </cell>
          <cell r="W87">
            <v>2.9149797570850122E-2</v>
          </cell>
          <cell r="X87">
            <v>6.2E-2</v>
          </cell>
          <cell r="Y87">
            <v>6.9000000000000006E-2</v>
          </cell>
          <cell r="Z87">
            <v>6.5699999999999995E-2</v>
          </cell>
          <cell r="AA87" t="str">
            <v>n/a</v>
          </cell>
          <cell r="AB87" t="str">
            <v>n/a</v>
          </cell>
          <cell r="AC87" t="str">
            <v>n/a</v>
          </cell>
          <cell r="AD87" t="str">
            <v>n/a</v>
          </cell>
        </row>
        <row r="88">
          <cell r="A88" t="str">
            <v>Unemployment rate %</v>
          </cell>
          <cell r="C88" t="str">
            <v>n/a</v>
          </cell>
          <cell r="D88" t="str">
            <v>n/a</v>
          </cell>
          <cell r="E88" t="str">
            <v>n/a</v>
          </cell>
          <cell r="F88" t="str">
            <v>n/a</v>
          </cell>
          <cell r="G88" t="str">
            <v>n/a</v>
          </cell>
          <cell r="H88" t="str">
            <v>n/a</v>
          </cell>
          <cell r="I88" t="str">
            <v>n/a</v>
          </cell>
          <cell r="J88" t="str">
            <v>n/a</v>
          </cell>
          <cell r="K88" t="str">
            <v>n/a</v>
          </cell>
          <cell r="L88" t="str">
            <v>n/a</v>
          </cell>
          <cell r="M88" t="str">
            <v>n/a</v>
          </cell>
          <cell r="N88" t="str">
            <v>n/a</v>
          </cell>
          <cell r="O88" t="str">
            <v>n/a</v>
          </cell>
          <cell r="P88" t="str">
            <v>n/a</v>
          </cell>
          <cell r="Q88" t="str">
            <v>n/a</v>
          </cell>
          <cell r="R88">
            <v>0.14300000000000002</v>
          </cell>
          <cell r="S88">
            <v>0.14000000000000001</v>
          </cell>
          <cell r="T88">
            <v>0.13699999999999998</v>
          </cell>
          <cell r="U88">
            <v>0.129</v>
          </cell>
          <cell r="V88">
            <v>0.122</v>
          </cell>
          <cell r="W88">
            <v>0.105</v>
          </cell>
          <cell r="X88">
            <v>0.10400000000000001</v>
          </cell>
          <cell r="Y88">
            <v>8.900000000000001E-2</v>
          </cell>
          <cell r="Z88">
            <v>6.8000000000000005E-2</v>
          </cell>
          <cell r="AA88" t="str">
            <v>n/a</v>
          </cell>
          <cell r="AB88" t="str">
            <v>n/a</v>
          </cell>
          <cell r="AC88" t="str">
            <v>n/a</v>
          </cell>
          <cell r="AD88" t="str">
            <v>n/a</v>
          </cell>
        </row>
      </sheetData>
      <sheetData sheetId="14" refreshError="1">
        <row r="1">
          <cell r="A1" t="str">
            <v>Lithuania</v>
          </cell>
        </row>
        <row r="3">
          <cell r="A3" t="str">
            <v>HOUSING SUPPLY</v>
          </cell>
          <cell r="C3">
            <v>1983</v>
          </cell>
          <cell r="D3">
            <v>1984</v>
          </cell>
          <cell r="E3">
            <v>1985</v>
          </cell>
          <cell r="F3">
            <v>1986</v>
          </cell>
          <cell r="G3">
            <v>1987</v>
          </cell>
          <cell r="H3">
            <v>1988</v>
          </cell>
          <cell r="I3">
            <v>1989</v>
          </cell>
          <cell r="J3">
            <v>1990</v>
          </cell>
          <cell r="K3">
            <v>1991</v>
          </cell>
          <cell r="L3">
            <v>1992</v>
          </cell>
          <cell r="M3">
            <v>1993</v>
          </cell>
          <cell r="N3">
            <v>1994</v>
          </cell>
          <cell r="O3">
            <v>1995</v>
          </cell>
          <cell r="P3">
            <v>1996</v>
          </cell>
          <cell r="Q3">
            <v>1997</v>
          </cell>
          <cell r="R3">
            <v>1998</v>
          </cell>
          <cell r="S3">
            <v>1999</v>
          </cell>
          <cell r="T3">
            <v>2000</v>
          </cell>
          <cell r="U3">
            <v>2001</v>
          </cell>
          <cell r="V3">
            <v>2002</v>
          </cell>
          <cell r="W3">
            <v>2003</v>
          </cell>
          <cell r="X3">
            <v>2004</v>
          </cell>
          <cell r="Y3">
            <v>2005</v>
          </cell>
          <cell r="Z3">
            <v>2006</v>
          </cell>
          <cell r="AA3">
            <v>2007</v>
          </cell>
          <cell r="AB3">
            <v>2008</v>
          </cell>
          <cell r="AC3">
            <v>2009</v>
          </cell>
          <cell r="AD3">
            <v>2010</v>
          </cell>
        </row>
        <row r="4">
          <cell r="A4" t="str">
            <v>Housing Stock</v>
          </cell>
        </row>
        <row r="5">
          <cell r="A5" t="str">
            <v xml:space="preserve">Total Number of Dwellings (national) </v>
          </cell>
          <cell r="B5" t="str">
            <v>000s</v>
          </cell>
          <cell r="C5" t="str">
            <v>n/a</v>
          </cell>
          <cell r="D5" t="str">
            <v>n/a</v>
          </cell>
          <cell r="E5" t="str">
            <v>n/a</v>
          </cell>
          <cell r="F5" t="str">
            <v>n/a</v>
          </cell>
          <cell r="G5" t="str">
            <v>n/a</v>
          </cell>
          <cell r="H5" t="str">
            <v>n/a</v>
          </cell>
          <cell r="I5" t="str">
            <v>n/a</v>
          </cell>
          <cell r="J5" t="str">
            <v>n/a</v>
          </cell>
          <cell r="K5" t="str">
            <v>n/a</v>
          </cell>
          <cell r="L5" t="str">
            <v>n/a</v>
          </cell>
          <cell r="M5" t="str">
            <v>n/a</v>
          </cell>
          <cell r="N5" t="str">
            <v>n/a</v>
          </cell>
          <cell r="O5" t="str">
            <v>n/a</v>
          </cell>
          <cell r="P5">
            <v>1269600</v>
          </cell>
          <cell r="Q5">
            <v>1277600</v>
          </cell>
          <cell r="R5">
            <v>1306000</v>
          </cell>
          <cell r="S5">
            <v>1324000</v>
          </cell>
          <cell r="T5">
            <v>1309300</v>
          </cell>
          <cell r="U5">
            <v>1291700</v>
          </cell>
          <cell r="V5">
            <v>1295000</v>
          </cell>
          <cell r="W5">
            <v>1293029</v>
          </cell>
          <cell r="X5">
            <v>1300038</v>
          </cell>
          <cell r="Y5">
            <v>1299500</v>
          </cell>
          <cell r="Z5">
            <v>1306786</v>
          </cell>
          <cell r="AA5" t="str">
            <v>n/a</v>
          </cell>
          <cell r="AB5">
            <v>0</v>
          </cell>
          <cell r="AC5">
            <v>0</v>
          </cell>
          <cell r="AD5">
            <v>0</v>
          </cell>
        </row>
        <row r="6">
          <cell r="A6" t="str">
            <v xml:space="preserve">Proportion of which: </v>
          </cell>
        </row>
        <row r="7">
          <cell r="A7" t="str">
            <v>% Owner occupied</v>
          </cell>
          <cell r="B7" t="str">
            <v>%</v>
          </cell>
          <cell r="C7" t="str">
            <v>n/a</v>
          </cell>
          <cell r="D7" t="str">
            <v>n/a</v>
          </cell>
          <cell r="E7" t="str">
            <v>n/a</v>
          </cell>
          <cell r="F7" t="str">
            <v>n/a</v>
          </cell>
          <cell r="G7" t="str">
            <v>n/a</v>
          </cell>
          <cell r="H7" t="str">
            <v>n/a</v>
          </cell>
          <cell r="I7" t="str">
            <v>n/a</v>
          </cell>
          <cell r="J7" t="str">
            <v>n/a</v>
          </cell>
          <cell r="K7" t="str">
            <v>n/a</v>
          </cell>
          <cell r="L7" t="str">
            <v>n/a</v>
          </cell>
          <cell r="M7" t="str">
            <v>n/a</v>
          </cell>
          <cell r="N7" t="str">
            <v>n/a</v>
          </cell>
          <cell r="O7" t="str">
            <v>n/a</v>
          </cell>
          <cell r="P7" t="str">
            <v>n/a</v>
          </cell>
          <cell r="Q7" t="str">
            <v>n/a</v>
          </cell>
          <cell r="R7" t="str">
            <v>n/a</v>
          </cell>
          <cell r="S7" t="str">
            <v>n/a</v>
          </cell>
          <cell r="T7" t="str">
            <v>n/a</v>
          </cell>
          <cell r="U7" t="str">
            <v>n/a</v>
          </cell>
          <cell r="V7" t="str">
            <v>n/a</v>
          </cell>
          <cell r="W7" t="str">
            <v>n/a</v>
          </cell>
          <cell r="X7">
            <v>0.97889999999999999</v>
          </cell>
          <cell r="Y7">
            <v>0.97</v>
          </cell>
          <cell r="Z7" t="str">
            <v>n/a</v>
          </cell>
          <cell r="AA7" t="str">
            <v>n/a</v>
          </cell>
          <cell r="AB7" t="str">
            <v>n/a</v>
          </cell>
          <cell r="AC7" t="str">
            <v>n/a</v>
          </cell>
          <cell r="AD7" t="str">
            <v>n/a</v>
          </cell>
        </row>
        <row r="8">
          <cell r="A8" t="str">
            <v>% Rented from private landlords</v>
          </cell>
          <cell r="B8" t="str">
            <v>%</v>
          </cell>
          <cell r="C8" t="str">
            <v>n/a</v>
          </cell>
          <cell r="D8" t="str">
            <v>n/a</v>
          </cell>
          <cell r="E8" t="str">
            <v>n/a</v>
          </cell>
          <cell r="F8" t="str">
            <v>n/a</v>
          </cell>
          <cell r="G8" t="str">
            <v>n/a</v>
          </cell>
          <cell r="H8" t="str">
            <v>n/a</v>
          </cell>
          <cell r="I8" t="str">
            <v>n/a</v>
          </cell>
          <cell r="J8" t="str">
            <v>n/a</v>
          </cell>
          <cell r="K8" t="str">
            <v>n/a</v>
          </cell>
          <cell r="L8" t="str">
            <v>n/a</v>
          </cell>
          <cell r="M8" t="str">
            <v>n/a</v>
          </cell>
          <cell r="N8" t="str">
            <v>n/a</v>
          </cell>
          <cell r="O8" t="str">
            <v>n/a</v>
          </cell>
          <cell r="P8" t="str">
            <v>n/a</v>
          </cell>
          <cell r="Q8" t="str">
            <v>n/a</v>
          </cell>
          <cell r="R8" t="str">
            <v>n/a</v>
          </cell>
          <cell r="S8" t="str">
            <v>n/a</v>
          </cell>
          <cell r="T8" t="str">
            <v>n/a</v>
          </cell>
          <cell r="U8" t="str">
            <v>n/a</v>
          </cell>
          <cell r="V8" t="str">
            <v>n/a</v>
          </cell>
          <cell r="W8" t="str">
            <v>n/a</v>
          </cell>
          <cell r="X8" t="str">
            <v>n/a</v>
          </cell>
          <cell r="Y8" t="str">
            <v>n/a</v>
          </cell>
          <cell r="Z8" t="str">
            <v>n/a</v>
          </cell>
          <cell r="AA8" t="str">
            <v>n/a</v>
          </cell>
          <cell r="AB8" t="str">
            <v>n/a</v>
          </cell>
          <cell r="AC8" t="str">
            <v>n/a</v>
          </cell>
          <cell r="AD8" t="str">
            <v>n/a</v>
          </cell>
        </row>
        <row r="9">
          <cell r="A9" t="str">
            <v>% Rented from government or social landlords</v>
          </cell>
          <cell r="B9" t="str">
            <v>%</v>
          </cell>
          <cell r="C9" t="str">
            <v>n/a</v>
          </cell>
          <cell r="D9" t="str">
            <v>n/a</v>
          </cell>
          <cell r="E9" t="str">
            <v>n/a</v>
          </cell>
          <cell r="F9" t="str">
            <v>n/a</v>
          </cell>
          <cell r="G9" t="str">
            <v>n/a</v>
          </cell>
          <cell r="H9" t="str">
            <v>n/a</v>
          </cell>
          <cell r="I9" t="str">
            <v>n/a</v>
          </cell>
          <cell r="J9" t="str">
            <v>n/a</v>
          </cell>
          <cell r="K9" t="str">
            <v>n/a</v>
          </cell>
          <cell r="L9" t="str">
            <v>n/a</v>
          </cell>
          <cell r="M9" t="str">
            <v>n/a</v>
          </cell>
          <cell r="N9" t="str">
            <v>n/a</v>
          </cell>
          <cell r="O9" t="str">
            <v>n/a</v>
          </cell>
          <cell r="P9">
            <v>8.3000000000000004E-2</v>
          </cell>
          <cell r="Q9">
            <v>7.8E-2</v>
          </cell>
          <cell r="R9">
            <v>3.3000000000000002E-2</v>
          </cell>
          <cell r="S9">
            <v>3.3000000000000002E-2</v>
          </cell>
          <cell r="T9">
            <v>3.1E-2</v>
          </cell>
          <cell r="U9">
            <v>3.2000000000000001E-2</v>
          </cell>
          <cell r="V9">
            <v>3.1E-2</v>
          </cell>
          <cell r="W9">
            <v>0.03</v>
          </cell>
          <cell r="X9">
            <v>2.1000000000000001E-2</v>
          </cell>
          <cell r="Y9">
            <v>2.8000000000000001E-2</v>
          </cell>
          <cell r="Z9" t="str">
            <v>n/a</v>
          </cell>
          <cell r="AA9" t="str">
            <v>n/a</v>
          </cell>
          <cell r="AB9" t="str">
            <v>n/a</v>
          </cell>
          <cell r="AC9" t="str">
            <v>n/a</v>
          </cell>
          <cell r="AD9" t="str">
            <v>n/a</v>
          </cell>
        </row>
        <row r="10">
          <cell r="A10" t="str">
            <v>% Other</v>
          </cell>
          <cell r="B10" t="str">
            <v>%</v>
          </cell>
          <cell r="C10" t="str">
            <v>n/a</v>
          </cell>
          <cell r="D10" t="str">
            <v>n/a</v>
          </cell>
          <cell r="E10" t="str">
            <v>n/a</v>
          </cell>
          <cell r="F10" t="str">
            <v>n/a</v>
          </cell>
          <cell r="G10" t="str">
            <v>n/a</v>
          </cell>
          <cell r="H10" t="str">
            <v>n/a</v>
          </cell>
          <cell r="I10" t="str">
            <v>n/a</v>
          </cell>
          <cell r="J10" t="str">
            <v>n/a</v>
          </cell>
          <cell r="K10" t="str">
            <v>n/a</v>
          </cell>
          <cell r="L10" t="str">
            <v>n/a</v>
          </cell>
          <cell r="M10" t="str">
            <v>n/a</v>
          </cell>
          <cell r="N10" t="str">
            <v>n/a</v>
          </cell>
          <cell r="O10" t="str">
            <v>n/a</v>
          </cell>
          <cell r="P10" t="str">
            <v>n/a</v>
          </cell>
          <cell r="Q10" t="str">
            <v>n/a</v>
          </cell>
          <cell r="R10" t="str">
            <v>n/a</v>
          </cell>
          <cell r="S10" t="str">
            <v>n/a</v>
          </cell>
          <cell r="T10" t="str">
            <v>n/a</v>
          </cell>
          <cell r="U10" t="str">
            <v>n/a</v>
          </cell>
          <cell r="V10" t="str">
            <v>n/a</v>
          </cell>
          <cell r="W10" t="str">
            <v>n/a</v>
          </cell>
          <cell r="X10" t="str">
            <v>n/a</v>
          </cell>
          <cell r="Y10" t="str">
            <v>n/a</v>
          </cell>
          <cell r="Z10" t="str">
            <v>n/a</v>
          </cell>
          <cell r="AA10" t="str">
            <v>n/a</v>
          </cell>
          <cell r="AB10" t="str">
            <v>n/a</v>
          </cell>
          <cell r="AC10" t="str">
            <v>n/a</v>
          </cell>
          <cell r="AD10" t="str">
            <v>n/a</v>
          </cell>
        </row>
        <row r="12">
          <cell r="A12" t="str">
            <v>Housebuilding</v>
          </cell>
        </row>
        <row r="13">
          <cell r="A13" t="str">
            <v xml:space="preserve">Housing Starts </v>
          </cell>
          <cell r="B13" t="str">
            <v>000s</v>
          </cell>
          <cell r="C13" t="str">
            <v>n/a</v>
          </cell>
          <cell r="D13" t="str">
            <v>n/a</v>
          </cell>
          <cell r="E13" t="str">
            <v>n/a</v>
          </cell>
          <cell r="F13" t="str">
            <v>n/a</v>
          </cell>
          <cell r="G13" t="str">
            <v>n/a</v>
          </cell>
          <cell r="H13" t="str">
            <v>n/a</v>
          </cell>
          <cell r="I13" t="str">
            <v>n/a</v>
          </cell>
          <cell r="J13" t="str">
            <v>n/a</v>
          </cell>
          <cell r="K13" t="str">
            <v>n/a</v>
          </cell>
          <cell r="L13" t="str">
            <v>n/a</v>
          </cell>
          <cell r="M13" t="str">
            <v>n/a</v>
          </cell>
          <cell r="N13" t="str">
            <v>n/a</v>
          </cell>
          <cell r="O13" t="str">
            <v>n/a</v>
          </cell>
          <cell r="P13" t="str">
            <v>n/a</v>
          </cell>
          <cell r="Q13" t="str">
            <v>n/a</v>
          </cell>
          <cell r="R13" t="str">
            <v>n/a</v>
          </cell>
          <cell r="S13" t="str">
            <v>n/a</v>
          </cell>
          <cell r="T13" t="str">
            <v>n/a</v>
          </cell>
          <cell r="U13" t="str">
            <v>n/a</v>
          </cell>
          <cell r="V13" t="str">
            <v>n/a</v>
          </cell>
          <cell r="W13" t="str">
            <v>n/a</v>
          </cell>
          <cell r="X13" t="str">
            <v>n/a</v>
          </cell>
          <cell r="Y13" t="str">
            <v>n/a</v>
          </cell>
          <cell r="Z13" t="str">
            <v>n/a</v>
          </cell>
          <cell r="AA13" t="str">
            <v>n/a</v>
          </cell>
          <cell r="AB13" t="str">
            <v>n/a</v>
          </cell>
          <cell r="AC13" t="str">
            <v>n/a</v>
          </cell>
          <cell r="AD13" t="str">
            <v>n/a</v>
          </cell>
        </row>
        <row r="14">
          <cell r="A14" t="str">
            <v>Annual % change in housing starts</v>
          </cell>
          <cell r="C14" t="str">
            <v>n/a</v>
          </cell>
          <cell r="D14" t="str">
            <v>n/a</v>
          </cell>
          <cell r="E14" t="str">
            <v>n/a</v>
          </cell>
          <cell r="F14" t="str">
            <v>n/a</v>
          </cell>
          <cell r="G14" t="str">
            <v>n/a</v>
          </cell>
          <cell r="H14" t="str">
            <v>n/a</v>
          </cell>
          <cell r="I14" t="str">
            <v>n/a</v>
          </cell>
          <cell r="J14" t="str">
            <v>n/a</v>
          </cell>
          <cell r="K14" t="str">
            <v>n/a</v>
          </cell>
          <cell r="L14" t="str">
            <v>n/a</v>
          </cell>
          <cell r="M14" t="str">
            <v>n/a</v>
          </cell>
          <cell r="N14" t="str">
            <v>n/a</v>
          </cell>
          <cell r="O14" t="str">
            <v>n/a</v>
          </cell>
          <cell r="P14" t="str">
            <v>n/a</v>
          </cell>
          <cell r="Q14" t="str">
            <v>n/a</v>
          </cell>
          <cell r="R14" t="str">
            <v>n/a</v>
          </cell>
          <cell r="S14" t="str">
            <v>n/a</v>
          </cell>
          <cell r="T14" t="str">
            <v>n/a</v>
          </cell>
          <cell r="U14" t="str">
            <v>n/a</v>
          </cell>
          <cell r="V14" t="str">
            <v>n/a</v>
          </cell>
          <cell r="W14" t="str">
            <v>n/a</v>
          </cell>
          <cell r="X14" t="str">
            <v>n/a</v>
          </cell>
          <cell r="Y14" t="str">
            <v>n/a</v>
          </cell>
          <cell r="Z14" t="str">
            <v>n/a</v>
          </cell>
          <cell r="AA14" t="str">
            <v>n/a</v>
          </cell>
          <cell r="AB14" t="str">
            <v>n/a</v>
          </cell>
          <cell r="AC14" t="str">
            <v>n/a</v>
          </cell>
          <cell r="AD14" t="str">
            <v>n/a</v>
          </cell>
        </row>
        <row r="15">
          <cell r="A15" t="str">
            <v>Housing Completions</v>
          </cell>
          <cell r="B15" t="str">
            <v>000s</v>
          </cell>
          <cell r="C15" t="str">
            <v>n/a</v>
          </cell>
          <cell r="D15" t="str">
            <v>n/a</v>
          </cell>
          <cell r="E15" t="str">
            <v>n/a</v>
          </cell>
          <cell r="F15" t="str">
            <v>n/a</v>
          </cell>
          <cell r="G15" t="str">
            <v>n/a</v>
          </cell>
          <cell r="H15" t="str">
            <v>n/a</v>
          </cell>
          <cell r="I15" t="str">
            <v>n/a</v>
          </cell>
          <cell r="J15" t="str">
            <v>n/a</v>
          </cell>
          <cell r="K15" t="str">
            <v>n/a</v>
          </cell>
          <cell r="L15" t="str">
            <v>n/a</v>
          </cell>
          <cell r="M15" t="str">
            <v>n/a</v>
          </cell>
          <cell r="N15" t="str">
            <v>n/a</v>
          </cell>
          <cell r="O15">
            <v>5600</v>
          </cell>
          <cell r="P15">
            <v>5624</v>
          </cell>
          <cell r="Q15">
            <v>5562</v>
          </cell>
          <cell r="R15">
            <v>4176</v>
          </cell>
          <cell r="S15">
            <v>4364</v>
          </cell>
          <cell r="T15">
            <v>4463</v>
          </cell>
          <cell r="U15">
            <v>3785</v>
          </cell>
          <cell r="V15">
            <v>4562</v>
          </cell>
          <cell r="W15">
            <v>4628</v>
          </cell>
          <cell r="X15">
            <v>6804</v>
          </cell>
          <cell r="Y15">
            <v>5900</v>
          </cell>
          <cell r="Z15">
            <v>7286</v>
          </cell>
          <cell r="AA15" t="str">
            <v>n/a</v>
          </cell>
          <cell r="AB15" t="str">
            <v>n/a</v>
          </cell>
          <cell r="AC15" t="str">
            <v>n/a</v>
          </cell>
          <cell r="AD15" t="str">
            <v>n/a</v>
          </cell>
        </row>
        <row r="16">
          <cell r="A16" t="str">
            <v>Annual % change in housing completions</v>
          </cell>
          <cell r="C16" t="str">
            <v>n/a</v>
          </cell>
          <cell r="D16" t="str">
            <v>n/a</v>
          </cell>
          <cell r="E16" t="str">
            <v>n/a</v>
          </cell>
          <cell r="F16" t="str">
            <v>n/a</v>
          </cell>
          <cell r="G16" t="str">
            <v>n/a</v>
          </cell>
          <cell r="H16" t="str">
            <v>n/a</v>
          </cell>
          <cell r="I16" t="str">
            <v>n/a</v>
          </cell>
          <cell r="J16" t="str">
            <v>n/a</v>
          </cell>
          <cell r="K16" t="str">
            <v>n/a</v>
          </cell>
          <cell r="L16" t="str">
            <v>n/a</v>
          </cell>
          <cell r="M16" t="str">
            <v>n/a</v>
          </cell>
          <cell r="N16" t="str">
            <v>n/a</v>
          </cell>
          <cell r="O16" t="str">
            <v>n/a</v>
          </cell>
          <cell r="P16">
            <v>4.2857142857142261E-3</v>
          </cell>
          <cell r="Q16">
            <v>-1.102418207681366E-2</v>
          </cell>
          <cell r="R16">
            <v>-0.2491909385113269</v>
          </cell>
          <cell r="S16">
            <v>4.5019157088122652E-2</v>
          </cell>
          <cell r="T16">
            <v>2.2685609532538953E-2</v>
          </cell>
          <cell r="U16">
            <v>-0.15191575173650007</v>
          </cell>
          <cell r="V16">
            <v>0.20528401585204747</v>
          </cell>
          <cell r="W16">
            <v>1.4467338886453351E-2</v>
          </cell>
          <cell r="X16">
            <v>0.47018150388936908</v>
          </cell>
          <cell r="Y16">
            <v>-0.13286302175191067</v>
          </cell>
          <cell r="Z16">
            <v>0.2349152542372881</v>
          </cell>
          <cell r="AA16" t="str">
            <v>n/a</v>
          </cell>
          <cell r="AB16" t="str">
            <v>n/a</v>
          </cell>
          <cell r="AC16" t="str">
            <v>n/a</v>
          </cell>
          <cell r="AD16" t="str">
            <v>n/a</v>
          </cell>
        </row>
        <row r="17">
          <cell r="A17" t="str">
            <v>Number of Building Permits issued</v>
          </cell>
          <cell r="B17" t="str">
            <v>000s</v>
          </cell>
          <cell r="C17" t="str">
            <v>n/a</v>
          </cell>
          <cell r="D17" t="str">
            <v>n/a</v>
          </cell>
          <cell r="E17" t="str">
            <v>n/a</v>
          </cell>
          <cell r="F17" t="str">
            <v>n/a</v>
          </cell>
          <cell r="G17" t="str">
            <v>n/a</v>
          </cell>
          <cell r="H17" t="str">
            <v>n/a</v>
          </cell>
          <cell r="I17" t="str">
            <v>n/a</v>
          </cell>
          <cell r="J17" t="str">
            <v>n/a</v>
          </cell>
          <cell r="K17" t="str">
            <v>n/a</v>
          </cell>
          <cell r="L17" t="str">
            <v>n/a</v>
          </cell>
          <cell r="M17" t="str">
            <v>n/a</v>
          </cell>
          <cell r="N17" t="str">
            <v>n/a</v>
          </cell>
          <cell r="O17" t="str">
            <v>n/a</v>
          </cell>
          <cell r="P17" t="str">
            <v>n/a</v>
          </cell>
          <cell r="Q17" t="str">
            <v>n/a</v>
          </cell>
          <cell r="R17" t="str">
            <v>n/a</v>
          </cell>
          <cell r="S17" t="str">
            <v>n/a</v>
          </cell>
          <cell r="T17">
            <v>2038</v>
          </cell>
          <cell r="U17">
            <v>2053</v>
          </cell>
          <cell r="V17">
            <v>2415</v>
          </cell>
          <cell r="W17">
            <v>2989</v>
          </cell>
          <cell r="X17">
            <v>4155</v>
          </cell>
          <cell r="Y17">
            <v>5500</v>
          </cell>
          <cell r="Z17">
            <v>7482</v>
          </cell>
          <cell r="AA17" t="str">
            <v>n/a</v>
          </cell>
          <cell r="AB17" t="str">
            <v>n/a</v>
          </cell>
          <cell r="AC17" t="str">
            <v>n/a</v>
          </cell>
          <cell r="AD17" t="str">
            <v>n/a</v>
          </cell>
        </row>
        <row r="18">
          <cell r="A18" t="str">
            <v>Annual % change in building permits issued</v>
          </cell>
          <cell r="C18" t="str">
            <v>n/a</v>
          </cell>
          <cell r="D18" t="str">
            <v>n/a</v>
          </cell>
          <cell r="E18" t="str">
            <v>n/a</v>
          </cell>
          <cell r="F18" t="str">
            <v>n/a</v>
          </cell>
          <cell r="G18" t="str">
            <v>n/a</v>
          </cell>
          <cell r="H18" t="str">
            <v>n/a</v>
          </cell>
          <cell r="I18" t="str">
            <v>n/a</v>
          </cell>
          <cell r="J18" t="str">
            <v>n/a</v>
          </cell>
          <cell r="K18" t="str">
            <v>n/a</v>
          </cell>
          <cell r="L18" t="str">
            <v>n/a</v>
          </cell>
          <cell r="M18" t="str">
            <v>n/a</v>
          </cell>
          <cell r="N18" t="str">
            <v>n/a</v>
          </cell>
          <cell r="O18" t="str">
            <v>n/a</v>
          </cell>
          <cell r="P18" t="str">
            <v>n/a</v>
          </cell>
          <cell r="Q18" t="str">
            <v>n/a</v>
          </cell>
          <cell r="R18" t="str">
            <v>n/a</v>
          </cell>
          <cell r="S18" t="str">
            <v>n/a</v>
          </cell>
          <cell r="T18" t="str">
            <v>n/a</v>
          </cell>
          <cell r="U18">
            <v>7.3601570166830221E-3</v>
          </cell>
          <cell r="V18">
            <v>0.17632732586458832</v>
          </cell>
          <cell r="W18">
            <v>0.23768115942028989</v>
          </cell>
          <cell r="X18">
            <v>0.39009702241552358</v>
          </cell>
          <cell r="Y18">
            <v>0.32370637785800249</v>
          </cell>
          <cell r="Z18">
            <v>0.36036363636363644</v>
          </cell>
          <cell r="AA18" t="str">
            <v>n/a</v>
          </cell>
          <cell r="AB18" t="str">
            <v>n/a</v>
          </cell>
          <cell r="AC18" t="str">
            <v>n/a</v>
          </cell>
          <cell r="AD18" t="str">
            <v>n/a</v>
          </cell>
        </row>
        <row r="20">
          <cell r="A20" t="str">
            <v>MARKET ACTIVITY AND PRICES</v>
          </cell>
        </row>
        <row r="21">
          <cell r="A21" t="str">
            <v>Total Number of Transactions</v>
          </cell>
          <cell r="B21" t="str">
            <v>000s</v>
          </cell>
          <cell r="C21" t="str">
            <v>n/a</v>
          </cell>
          <cell r="D21" t="str">
            <v>n/a</v>
          </cell>
          <cell r="E21" t="str">
            <v>n/a</v>
          </cell>
          <cell r="F21" t="str">
            <v>n/a</v>
          </cell>
          <cell r="G21" t="str">
            <v>n/a</v>
          </cell>
          <cell r="H21" t="str">
            <v>n/a</v>
          </cell>
          <cell r="I21" t="str">
            <v>n/a</v>
          </cell>
          <cell r="J21" t="str">
            <v>n/a</v>
          </cell>
          <cell r="K21" t="str">
            <v>n/a</v>
          </cell>
          <cell r="L21" t="str">
            <v>n/a</v>
          </cell>
          <cell r="M21" t="str">
            <v>n/a</v>
          </cell>
          <cell r="N21" t="str">
            <v>n/a</v>
          </cell>
          <cell r="O21" t="str">
            <v>n/a</v>
          </cell>
          <cell r="P21" t="str">
            <v>n/a</v>
          </cell>
          <cell r="Q21" t="str">
            <v>n/a</v>
          </cell>
          <cell r="R21" t="str">
            <v>n/a</v>
          </cell>
          <cell r="S21" t="str">
            <v>n/a</v>
          </cell>
          <cell r="T21" t="str">
            <v>n/a</v>
          </cell>
          <cell r="U21" t="str">
            <v>n/a</v>
          </cell>
          <cell r="V21" t="str">
            <v>n/a</v>
          </cell>
          <cell r="W21" t="str">
            <v>n/a</v>
          </cell>
          <cell r="X21" t="str">
            <v>n/a</v>
          </cell>
          <cell r="Y21" t="str">
            <v>n/a</v>
          </cell>
          <cell r="Z21" t="str">
            <v>n/a</v>
          </cell>
          <cell r="AA21" t="str">
            <v>n/a</v>
          </cell>
          <cell r="AB21" t="str">
            <v>n/a</v>
          </cell>
          <cell r="AC21" t="str">
            <v>n/a</v>
          </cell>
          <cell r="AD21" t="str">
            <v>n/a</v>
          </cell>
        </row>
        <row r="22">
          <cell r="A22" t="str">
            <v>Annual % change in transactions</v>
          </cell>
          <cell r="C22" t="str">
            <v>n/a</v>
          </cell>
          <cell r="D22" t="str">
            <v>n/a</v>
          </cell>
          <cell r="E22" t="str">
            <v>n/a</v>
          </cell>
          <cell r="F22" t="str">
            <v>n/a</v>
          </cell>
          <cell r="G22" t="str">
            <v>n/a</v>
          </cell>
          <cell r="H22" t="str">
            <v>n/a</v>
          </cell>
          <cell r="I22" t="str">
            <v>n/a</v>
          </cell>
          <cell r="J22" t="str">
            <v>n/a</v>
          </cell>
          <cell r="K22" t="str">
            <v>n/a</v>
          </cell>
          <cell r="L22" t="str">
            <v>n/a</v>
          </cell>
          <cell r="M22" t="str">
            <v>n/a</v>
          </cell>
          <cell r="N22" t="str">
            <v>n/a</v>
          </cell>
          <cell r="O22" t="str">
            <v>n/a</v>
          </cell>
          <cell r="P22" t="str">
            <v>n/a</v>
          </cell>
          <cell r="Q22" t="str">
            <v>n/a</v>
          </cell>
          <cell r="R22" t="str">
            <v>n/a</v>
          </cell>
          <cell r="S22" t="str">
            <v>n/a</v>
          </cell>
          <cell r="T22" t="str">
            <v>n/a</v>
          </cell>
          <cell r="U22" t="str">
            <v>n/a</v>
          </cell>
          <cell r="V22" t="str">
            <v>n/a</v>
          </cell>
          <cell r="W22" t="str">
            <v>n/a</v>
          </cell>
          <cell r="X22" t="str">
            <v>n/a</v>
          </cell>
          <cell r="Y22" t="str">
            <v>n/a</v>
          </cell>
          <cell r="Z22" t="str">
            <v>n/a</v>
          </cell>
          <cell r="AA22" t="str">
            <v>n/a</v>
          </cell>
          <cell r="AB22" t="str">
            <v>n/a</v>
          </cell>
          <cell r="AC22" t="str">
            <v>n/a</v>
          </cell>
          <cell r="AD22" t="str">
            <v>n/a</v>
          </cell>
        </row>
        <row r="23">
          <cell r="A23" t="str">
            <v xml:space="preserve">Residential house prices (all dwellings, national) </v>
          </cell>
          <cell r="B23" t="str">
            <v>1990=100</v>
          </cell>
          <cell r="C23" t="str">
            <v>n/a</v>
          </cell>
          <cell r="D23" t="str">
            <v>n/a</v>
          </cell>
          <cell r="E23" t="str">
            <v>n/a</v>
          </cell>
          <cell r="F23" t="str">
            <v>n/a</v>
          </cell>
          <cell r="G23" t="str">
            <v>n/a</v>
          </cell>
          <cell r="H23" t="str">
            <v>n/a</v>
          </cell>
          <cell r="I23" t="str">
            <v>n/a</v>
          </cell>
          <cell r="J23" t="str">
            <v>n/a</v>
          </cell>
          <cell r="K23" t="str">
            <v>n/a</v>
          </cell>
          <cell r="L23" t="str">
            <v>n/a</v>
          </cell>
          <cell r="M23" t="str">
            <v>n/a</v>
          </cell>
          <cell r="N23" t="str">
            <v>n/a</v>
          </cell>
          <cell r="O23" t="str">
            <v>n/a</v>
          </cell>
          <cell r="P23" t="str">
            <v>n/a</v>
          </cell>
          <cell r="Q23" t="str">
            <v>n/a</v>
          </cell>
          <cell r="R23" t="str">
            <v>n/a</v>
          </cell>
          <cell r="S23" t="str">
            <v>n/a</v>
          </cell>
          <cell r="T23" t="str">
            <v>n/a</v>
          </cell>
          <cell r="U23" t="str">
            <v>n/a</v>
          </cell>
          <cell r="V23" t="str">
            <v>n/a</v>
          </cell>
          <cell r="W23" t="str">
            <v>n/a</v>
          </cell>
          <cell r="X23" t="str">
            <v>n/a</v>
          </cell>
          <cell r="Y23" t="str">
            <v>n/a</v>
          </cell>
          <cell r="Z23" t="str">
            <v>n/a</v>
          </cell>
          <cell r="AA23" t="str">
            <v>n/a</v>
          </cell>
          <cell r="AB23" t="str">
            <v>n/a</v>
          </cell>
          <cell r="AC23" t="str">
            <v>n/a</v>
          </cell>
          <cell r="AD23" t="str">
            <v>n/a</v>
          </cell>
        </row>
        <row r="24">
          <cell r="A24" t="str">
            <v>Annual % change in house prices</v>
          </cell>
          <cell r="C24" t="str">
            <v>n/a</v>
          </cell>
          <cell r="D24" t="str">
            <v>n/a</v>
          </cell>
          <cell r="E24" t="str">
            <v>n/a</v>
          </cell>
          <cell r="F24" t="str">
            <v>n/a</v>
          </cell>
          <cell r="G24" t="str">
            <v>n/a</v>
          </cell>
          <cell r="H24" t="str">
            <v>n/a</v>
          </cell>
          <cell r="I24" t="str">
            <v>n/a</v>
          </cell>
          <cell r="J24" t="str">
            <v>n/a</v>
          </cell>
          <cell r="K24" t="str">
            <v>n/a</v>
          </cell>
          <cell r="L24" t="str">
            <v>n/a</v>
          </cell>
          <cell r="M24" t="str">
            <v>n/a</v>
          </cell>
          <cell r="N24" t="str">
            <v>n/a</v>
          </cell>
          <cell r="O24" t="str">
            <v>n/a</v>
          </cell>
          <cell r="P24" t="str">
            <v>n/a</v>
          </cell>
          <cell r="Q24" t="str">
            <v>n/a</v>
          </cell>
          <cell r="R24" t="str">
            <v>n/a</v>
          </cell>
          <cell r="S24" t="str">
            <v>n/a</v>
          </cell>
          <cell r="T24" t="str">
            <v>n/a</v>
          </cell>
          <cell r="U24" t="str">
            <v>n/a</v>
          </cell>
          <cell r="V24" t="str">
            <v>n/a</v>
          </cell>
          <cell r="W24" t="str">
            <v>n/a</v>
          </cell>
          <cell r="X24" t="str">
            <v>n/a</v>
          </cell>
          <cell r="Y24" t="str">
            <v>n/a</v>
          </cell>
          <cell r="Z24" t="str">
            <v>n/a</v>
          </cell>
          <cell r="AA24" t="str">
            <v>n/a</v>
          </cell>
          <cell r="AB24" t="str">
            <v>n/a</v>
          </cell>
          <cell r="AC24" t="str">
            <v>n/a</v>
          </cell>
          <cell r="AD24" t="str">
            <v>n/a</v>
          </cell>
        </row>
        <row r="25">
          <cell r="A25" t="str">
            <v>Residential house prices new dwellings (national)</v>
          </cell>
          <cell r="B25" t="str">
            <v>1990=100</v>
          </cell>
          <cell r="C25" t="str">
            <v>n/a</v>
          </cell>
          <cell r="D25" t="str">
            <v>n/a</v>
          </cell>
          <cell r="E25" t="str">
            <v>n/a</v>
          </cell>
          <cell r="F25" t="str">
            <v>n/a</v>
          </cell>
          <cell r="G25" t="str">
            <v>n/a</v>
          </cell>
          <cell r="H25" t="str">
            <v>n/a</v>
          </cell>
          <cell r="I25" t="str">
            <v>n/a</v>
          </cell>
          <cell r="J25" t="str">
            <v>n/a</v>
          </cell>
          <cell r="K25" t="str">
            <v>n/a</v>
          </cell>
          <cell r="L25" t="str">
            <v>n/a</v>
          </cell>
          <cell r="M25" t="str">
            <v>n/a</v>
          </cell>
          <cell r="N25" t="str">
            <v>n/a</v>
          </cell>
          <cell r="O25" t="str">
            <v>n/a</v>
          </cell>
          <cell r="P25" t="str">
            <v>n/a</v>
          </cell>
          <cell r="Q25" t="str">
            <v>n/a</v>
          </cell>
          <cell r="R25" t="str">
            <v>n/a</v>
          </cell>
          <cell r="S25" t="str">
            <v>n/a</v>
          </cell>
          <cell r="T25" t="str">
            <v>n/a</v>
          </cell>
          <cell r="U25" t="str">
            <v>n/a</v>
          </cell>
          <cell r="V25" t="str">
            <v>n/a</v>
          </cell>
          <cell r="W25" t="str">
            <v>n/a</v>
          </cell>
          <cell r="X25" t="str">
            <v>n/a</v>
          </cell>
          <cell r="Y25" t="str">
            <v>n/a</v>
          </cell>
          <cell r="Z25" t="str">
            <v>n/a</v>
          </cell>
          <cell r="AA25" t="str">
            <v>n/a</v>
          </cell>
          <cell r="AB25" t="str">
            <v>n/a</v>
          </cell>
          <cell r="AC25" t="str">
            <v>n/a</v>
          </cell>
          <cell r="AD25" t="str">
            <v>n/a</v>
          </cell>
        </row>
        <row r="26">
          <cell r="A26" t="str">
            <v>Annual % change in new house prices</v>
          </cell>
          <cell r="C26" t="str">
            <v>n/a</v>
          </cell>
          <cell r="D26" t="str">
            <v>n/a</v>
          </cell>
          <cell r="E26" t="str">
            <v>n/a</v>
          </cell>
          <cell r="F26" t="str">
            <v>n/a</v>
          </cell>
          <cell r="G26" t="str">
            <v>n/a</v>
          </cell>
          <cell r="H26" t="str">
            <v>n/a</v>
          </cell>
          <cell r="I26" t="str">
            <v>n/a</v>
          </cell>
          <cell r="J26" t="str">
            <v>n/a</v>
          </cell>
          <cell r="K26" t="str">
            <v>n/a</v>
          </cell>
          <cell r="L26" t="str">
            <v>n/a</v>
          </cell>
          <cell r="M26" t="str">
            <v>n/a</v>
          </cell>
          <cell r="N26" t="str">
            <v>n/a</v>
          </cell>
          <cell r="O26" t="str">
            <v>n/a</v>
          </cell>
          <cell r="P26" t="str">
            <v>n/a</v>
          </cell>
          <cell r="Q26" t="str">
            <v>n/a</v>
          </cell>
          <cell r="R26" t="str">
            <v>n/a</v>
          </cell>
          <cell r="S26" t="str">
            <v>n/a</v>
          </cell>
          <cell r="T26" t="str">
            <v>n/a</v>
          </cell>
          <cell r="U26" t="str">
            <v>n/a</v>
          </cell>
          <cell r="V26" t="str">
            <v>n/a</v>
          </cell>
          <cell r="W26" t="str">
            <v>n/a</v>
          </cell>
          <cell r="X26" t="str">
            <v>n/a</v>
          </cell>
          <cell r="Y26" t="str">
            <v>n/a</v>
          </cell>
          <cell r="Z26" t="str">
            <v>n/a</v>
          </cell>
          <cell r="AA26" t="str">
            <v>n/a</v>
          </cell>
          <cell r="AB26" t="str">
            <v>n/a</v>
          </cell>
          <cell r="AC26" t="str">
            <v>n/a</v>
          </cell>
          <cell r="AD26" t="str">
            <v>n/a</v>
          </cell>
        </row>
        <row r="27">
          <cell r="A27" t="str">
            <v>Building Price for new residential dwellings</v>
          </cell>
          <cell r="B27" t="str">
            <v>1990=100</v>
          </cell>
          <cell r="C27" t="str">
            <v>n/a</v>
          </cell>
          <cell r="D27" t="str">
            <v>n/a</v>
          </cell>
          <cell r="E27" t="str">
            <v>n/a</v>
          </cell>
          <cell r="F27" t="str">
            <v>n/a</v>
          </cell>
          <cell r="G27" t="str">
            <v>n/a</v>
          </cell>
          <cell r="H27" t="str">
            <v>n/a</v>
          </cell>
          <cell r="I27" t="str">
            <v>n/a</v>
          </cell>
          <cell r="J27" t="str">
            <v>n/a</v>
          </cell>
          <cell r="K27" t="str">
            <v>n/a</v>
          </cell>
          <cell r="L27" t="str">
            <v>n/a</v>
          </cell>
          <cell r="M27" t="str">
            <v>n/a</v>
          </cell>
          <cell r="N27" t="str">
            <v>n/a</v>
          </cell>
          <cell r="O27">
            <v>124.2814667988107</v>
          </cell>
          <cell r="P27">
            <v>115.75817641228939</v>
          </cell>
          <cell r="Q27">
            <v>108.82061446977205</v>
          </cell>
          <cell r="R27">
            <v>104.55896927651138</v>
          </cell>
          <cell r="S27">
            <v>101.28840436075322</v>
          </cell>
          <cell r="T27">
            <v>100</v>
          </cell>
          <cell r="U27">
            <v>98.612487611496519</v>
          </cell>
          <cell r="V27">
            <v>99.108027750247757</v>
          </cell>
          <cell r="W27">
            <v>100.09910802775023</v>
          </cell>
          <cell r="X27">
            <v>105.15361744301288</v>
          </cell>
          <cell r="Y27">
            <v>106.64023785926659</v>
          </cell>
          <cell r="Z27">
            <v>108.82061446977205</v>
          </cell>
          <cell r="AA27" t="str">
            <v>n/a</v>
          </cell>
          <cell r="AB27" t="str">
            <v>n/a</v>
          </cell>
          <cell r="AC27" t="str">
            <v>n/a</v>
          </cell>
          <cell r="AD27" t="str">
            <v>n/a</v>
          </cell>
        </row>
        <row r="28">
          <cell r="A28" t="str">
            <v>Annual % change in building prices</v>
          </cell>
          <cell r="C28" t="str">
            <v>n/a</v>
          </cell>
          <cell r="D28" t="str">
            <v>n/a</v>
          </cell>
          <cell r="E28" t="str">
            <v>n/a</v>
          </cell>
          <cell r="F28" t="str">
            <v>n/a</v>
          </cell>
          <cell r="G28" t="str">
            <v>n/a</v>
          </cell>
          <cell r="H28" t="str">
            <v>n/a</v>
          </cell>
          <cell r="I28" t="str">
            <v>n/a</v>
          </cell>
          <cell r="J28" t="str">
            <v>n/a</v>
          </cell>
          <cell r="K28" t="str">
            <v>n/a</v>
          </cell>
          <cell r="L28" t="str">
            <v>n/a</v>
          </cell>
          <cell r="M28" t="str">
            <v>n/a</v>
          </cell>
          <cell r="N28" t="str">
            <v>n/a</v>
          </cell>
          <cell r="O28" t="str">
            <v>n/a</v>
          </cell>
          <cell r="P28">
            <v>-6.8580542264752853E-2</v>
          </cell>
          <cell r="Q28">
            <v>-5.993150684931503E-2</v>
          </cell>
          <cell r="R28">
            <v>-3.9162112932604964E-2</v>
          </cell>
          <cell r="S28">
            <v>-3.1279620853080448E-2</v>
          </cell>
          <cell r="T28">
            <v>-1.2720156555772966E-2</v>
          </cell>
          <cell r="U28">
            <v>-1.3875123885034757E-2</v>
          </cell>
          <cell r="V28">
            <v>5.0251256281406143E-3</v>
          </cell>
          <cell r="W28">
            <v>1.0000000000000009E-2</v>
          </cell>
          <cell r="X28">
            <v>5.049504950495054E-2</v>
          </cell>
          <cell r="Y28">
            <v>1.413760603204528E-2</v>
          </cell>
          <cell r="Z28">
            <v>2.0446096654275214E-2</v>
          </cell>
          <cell r="AA28" t="str">
            <v>n/a</v>
          </cell>
          <cell r="AB28" t="str">
            <v>n/a</v>
          </cell>
          <cell r="AC28" t="str">
            <v>n/a</v>
          </cell>
          <cell r="AD28" t="str">
            <v>n/a</v>
          </cell>
        </row>
        <row r="30">
          <cell r="A30" t="str">
            <v>LENDING</v>
          </cell>
        </row>
        <row r="31">
          <cell r="A31" t="str">
            <v>EXCHANGE RATE</v>
          </cell>
          <cell r="C31" t="str">
            <v>n/a</v>
          </cell>
          <cell r="D31" t="str">
            <v>n/a</v>
          </cell>
          <cell r="E31" t="str">
            <v>n/a</v>
          </cell>
          <cell r="F31" t="str">
            <v>n/a</v>
          </cell>
          <cell r="G31" t="str">
            <v>n/a</v>
          </cell>
          <cell r="H31" t="str">
            <v>n/a</v>
          </cell>
          <cell r="I31" t="str">
            <v>n/a</v>
          </cell>
          <cell r="J31" t="str">
            <v>n/a</v>
          </cell>
          <cell r="K31" t="str">
            <v>n/a</v>
          </cell>
          <cell r="L31" t="str">
            <v>n/a</v>
          </cell>
          <cell r="M31" t="str">
            <v>n/a</v>
          </cell>
          <cell r="N31" t="str">
            <v>n/a</v>
          </cell>
          <cell r="O31" t="str">
            <v>n/a</v>
          </cell>
          <cell r="P31">
            <v>5.0098225300000001</v>
          </cell>
          <cell r="Q31">
            <v>4.4127412000000001</v>
          </cell>
          <cell r="R31">
            <v>4.7169999999999996</v>
          </cell>
          <cell r="S31">
            <v>4.0168999999999997</v>
          </cell>
          <cell r="T31">
            <v>3.7229000000000001</v>
          </cell>
          <cell r="U31">
            <v>3.5228000000000002</v>
          </cell>
          <cell r="V31">
            <v>3.4525000000000001</v>
          </cell>
          <cell r="W31">
            <v>3.4523999999999999</v>
          </cell>
          <cell r="X31">
            <v>3.4529000000000001</v>
          </cell>
          <cell r="Y31">
            <v>3.4527999999999999</v>
          </cell>
          <cell r="Z31">
            <v>3.4527999999999999</v>
          </cell>
          <cell r="AA31" t="str">
            <v>n/a</v>
          </cell>
          <cell r="AB31" t="str">
            <v>n/a</v>
          </cell>
          <cell r="AC31" t="str">
            <v>n/a</v>
          </cell>
          <cell r="AD31" t="str">
            <v>n/a</v>
          </cell>
        </row>
        <row r="32">
          <cell r="A32" t="str">
            <v>Values</v>
          </cell>
        </row>
        <row r="33">
          <cell r="A33" t="str">
            <v>If emf members only - approx market share</v>
          </cell>
          <cell r="C33">
            <v>0</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row>
        <row r="34">
          <cell r="A34" t="str">
            <v>Total national outstanding residential loans</v>
          </cell>
          <cell r="B34" t="str">
            <v>€ millions</v>
          </cell>
          <cell r="C34" t="str">
            <v>n/a</v>
          </cell>
          <cell r="D34" t="str">
            <v>n/a</v>
          </cell>
          <cell r="E34" t="str">
            <v>n/a</v>
          </cell>
          <cell r="F34" t="str">
            <v>n/a</v>
          </cell>
          <cell r="G34" t="str">
            <v>n/a</v>
          </cell>
          <cell r="H34" t="str">
            <v>n/a</v>
          </cell>
          <cell r="I34" t="str">
            <v>n/a</v>
          </cell>
          <cell r="J34" t="str">
            <v>n/a</v>
          </cell>
          <cell r="K34" t="str">
            <v>n/a</v>
          </cell>
          <cell r="L34" t="str">
            <v>n/a</v>
          </cell>
          <cell r="M34" t="str">
            <v>n/a</v>
          </cell>
          <cell r="N34" t="str">
            <v>n/a</v>
          </cell>
          <cell r="O34" t="str">
            <v>n/a</v>
          </cell>
          <cell r="P34">
            <v>25.549807250357826</v>
          </cell>
          <cell r="Q34">
            <v>53.481495810359327</v>
          </cell>
          <cell r="R34">
            <v>87.131651473394115</v>
          </cell>
          <cell r="S34">
            <v>142.39836689984816</v>
          </cell>
          <cell r="T34">
            <v>136.45276531736013</v>
          </cell>
          <cell r="U34">
            <v>187.91870103326897</v>
          </cell>
          <cell r="V34">
            <v>337.14699493120924</v>
          </cell>
          <cell r="W34">
            <v>668.23079596802222</v>
          </cell>
          <cell r="X34">
            <v>1258.3625358394393</v>
          </cell>
          <cell r="Y34">
            <v>2268.0143651529193</v>
          </cell>
          <cell r="Z34">
            <v>2997.0169138090828</v>
          </cell>
          <cell r="AA34" t="str">
            <v>n/a</v>
          </cell>
          <cell r="AB34" t="str">
            <v>n/a</v>
          </cell>
          <cell r="AC34" t="str">
            <v>n/a</v>
          </cell>
          <cell r="AD34" t="str">
            <v>n/a</v>
          </cell>
        </row>
        <row r="35">
          <cell r="A35" t="str">
            <v>Annual % change</v>
          </cell>
          <cell r="C35" t="str">
            <v>n/a</v>
          </cell>
          <cell r="D35" t="str">
            <v>n/a</v>
          </cell>
          <cell r="E35" t="str">
            <v>n/a</v>
          </cell>
          <cell r="F35" t="str">
            <v>n/a</v>
          </cell>
          <cell r="G35" t="str">
            <v>n/a</v>
          </cell>
          <cell r="H35" t="str">
            <v>n/a</v>
          </cell>
          <cell r="I35" t="str">
            <v>n/a</v>
          </cell>
          <cell r="J35" t="str">
            <v>n/a</v>
          </cell>
          <cell r="K35" t="str">
            <v>n/a</v>
          </cell>
          <cell r="L35" t="str">
            <v>n/a</v>
          </cell>
          <cell r="M35" t="str">
            <v>n/a</v>
          </cell>
          <cell r="N35" t="str">
            <v>n/a</v>
          </cell>
          <cell r="O35" t="str">
            <v>n/a</v>
          </cell>
          <cell r="P35" t="str">
            <v>n/a</v>
          </cell>
          <cell r="Q35">
            <v>1.093225020694053</v>
          </cell>
          <cell r="R35">
            <v>0.62919249271477518</v>
          </cell>
          <cell r="S35">
            <v>0.63428977291139588</v>
          </cell>
          <cell r="T35">
            <v>-4.1753298945273021E-2</v>
          </cell>
          <cell r="U35">
            <v>0.3771703387337737</v>
          </cell>
          <cell r="V35">
            <v>0.79411092710523268</v>
          </cell>
          <cell r="W35">
            <v>0.98201617103058148</v>
          </cell>
          <cell r="X35">
            <v>0.88312562580497622</v>
          </cell>
          <cell r="Y35">
            <v>0.80235369423164915</v>
          </cell>
          <cell r="Z35">
            <v>0.32142765930277117</v>
          </cell>
          <cell r="AA35" t="str">
            <v>n/a</v>
          </cell>
          <cell r="AB35" t="str">
            <v>n/a</v>
          </cell>
          <cell r="AC35" t="str">
            <v>n/a</v>
          </cell>
          <cell r="AD35" t="str">
            <v>n/a</v>
          </cell>
        </row>
        <row r="36">
          <cell r="A36" t="str">
            <v>Total national outstanding residential and commercial loans</v>
          </cell>
          <cell r="B36" t="str">
            <v>€ millions</v>
          </cell>
          <cell r="C36" t="str">
            <v>n/a</v>
          </cell>
          <cell r="D36" t="str">
            <v>n/a</v>
          </cell>
          <cell r="E36" t="str">
            <v>n/a</v>
          </cell>
          <cell r="F36" t="str">
            <v>n/a</v>
          </cell>
          <cell r="G36" t="str">
            <v>n/a</v>
          </cell>
          <cell r="H36" t="str">
            <v>n/a</v>
          </cell>
          <cell r="I36" t="str">
            <v>n/a</v>
          </cell>
          <cell r="J36" t="str">
            <v>n/a</v>
          </cell>
          <cell r="K36" t="str">
            <v>n/a</v>
          </cell>
          <cell r="L36" t="str">
            <v>n/a</v>
          </cell>
          <cell r="M36" t="str">
            <v>n/a</v>
          </cell>
          <cell r="N36" t="str">
            <v>n/a</v>
          </cell>
          <cell r="O36" t="str">
            <v>n/a</v>
          </cell>
          <cell r="P36" t="str">
            <v>n/a</v>
          </cell>
          <cell r="Q36" t="str">
            <v>n/a</v>
          </cell>
          <cell r="R36" t="str">
            <v>n/a</v>
          </cell>
          <cell r="S36" t="str">
            <v>n/a</v>
          </cell>
          <cell r="T36" t="str">
            <v>n/a</v>
          </cell>
          <cell r="U36" t="str">
            <v>n/a</v>
          </cell>
          <cell r="V36" t="str">
            <v>n/a</v>
          </cell>
          <cell r="W36" t="str">
            <v>n/a</v>
          </cell>
          <cell r="X36" t="str">
            <v>n/a</v>
          </cell>
          <cell r="Y36" t="str">
            <v>n/a</v>
          </cell>
          <cell r="Z36" t="str">
            <v>n/a</v>
          </cell>
          <cell r="AA36" t="str">
            <v>n/a</v>
          </cell>
          <cell r="AB36" t="str">
            <v>n/a</v>
          </cell>
          <cell r="AC36" t="str">
            <v>n/a</v>
          </cell>
          <cell r="AD36" t="str">
            <v>n/a</v>
          </cell>
        </row>
        <row r="37">
          <cell r="A37" t="str">
            <v>Annual % change</v>
          </cell>
          <cell r="C37" t="str">
            <v>n/a</v>
          </cell>
          <cell r="D37" t="str">
            <v>n/a</v>
          </cell>
          <cell r="E37" t="str">
            <v>n/a</v>
          </cell>
          <cell r="F37" t="str">
            <v>n/a</v>
          </cell>
          <cell r="G37" t="str">
            <v>n/a</v>
          </cell>
          <cell r="H37" t="str">
            <v>n/a</v>
          </cell>
          <cell r="I37" t="str">
            <v>n/a</v>
          </cell>
          <cell r="J37" t="str">
            <v>n/a</v>
          </cell>
          <cell r="K37" t="str">
            <v>n/a</v>
          </cell>
          <cell r="L37" t="str">
            <v>n/a</v>
          </cell>
          <cell r="M37" t="str">
            <v>n/a</v>
          </cell>
          <cell r="N37" t="str">
            <v>n/a</v>
          </cell>
          <cell r="O37" t="str">
            <v>n/a</v>
          </cell>
          <cell r="P37" t="str">
            <v>n/a</v>
          </cell>
          <cell r="Q37" t="str">
            <v>n/a</v>
          </cell>
          <cell r="R37" t="str">
            <v>n/a</v>
          </cell>
          <cell r="S37" t="str">
            <v>n/a</v>
          </cell>
          <cell r="T37" t="str">
            <v>n/a</v>
          </cell>
          <cell r="U37" t="str">
            <v>n/a</v>
          </cell>
          <cell r="V37" t="str">
            <v>n/a</v>
          </cell>
          <cell r="W37" t="str">
            <v>n/a</v>
          </cell>
          <cell r="X37" t="str">
            <v>n/a</v>
          </cell>
          <cell r="Y37" t="str">
            <v>n/a</v>
          </cell>
          <cell r="Z37" t="str">
            <v>n/a</v>
          </cell>
          <cell r="AA37" t="str">
            <v>n/a</v>
          </cell>
          <cell r="AB37" t="str">
            <v>n/a</v>
          </cell>
          <cell r="AC37" t="str">
            <v>n/a</v>
          </cell>
          <cell r="AD37" t="str">
            <v>n/a</v>
          </cell>
        </row>
        <row r="38">
          <cell r="A38" t="str">
            <v>Total national gross residential lending</v>
          </cell>
          <cell r="B38" t="str">
            <v>€ millions</v>
          </cell>
          <cell r="C38" t="str">
            <v>n/a</v>
          </cell>
          <cell r="D38" t="str">
            <v>n/a</v>
          </cell>
          <cell r="E38" t="str">
            <v>n/a</v>
          </cell>
          <cell r="F38" t="str">
            <v>n/a</v>
          </cell>
          <cell r="G38" t="str">
            <v>n/a</v>
          </cell>
          <cell r="H38" t="str">
            <v>n/a</v>
          </cell>
          <cell r="I38" t="str">
            <v>n/a</v>
          </cell>
          <cell r="J38" t="str">
            <v>n/a</v>
          </cell>
          <cell r="K38" t="str">
            <v>n/a</v>
          </cell>
          <cell r="L38" t="str">
            <v>n/a</v>
          </cell>
          <cell r="M38" t="str">
            <v>n/a</v>
          </cell>
          <cell r="N38" t="str">
            <v>n/a</v>
          </cell>
          <cell r="O38" t="str">
            <v>n/a</v>
          </cell>
          <cell r="P38" t="str">
            <v>n/a</v>
          </cell>
          <cell r="Q38" t="str">
            <v>n/a</v>
          </cell>
          <cell r="R38" t="str">
            <v>n/a</v>
          </cell>
          <cell r="S38">
            <v>49.291742388408977</v>
          </cell>
          <cell r="T38">
            <v>51.841306508367133</v>
          </cell>
          <cell r="U38">
            <v>104.7462245940729</v>
          </cell>
          <cell r="V38">
            <v>210.57204923968138</v>
          </cell>
          <cell r="W38">
            <v>347.58428919012863</v>
          </cell>
          <cell r="X38">
            <v>593.99345477714382</v>
          </cell>
          <cell r="Y38">
            <v>865.18188137164054</v>
          </cell>
          <cell r="Z38">
            <v>1171.4260889712698</v>
          </cell>
          <cell r="AA38" t="str">
            <v>n/a</v>
          </cell>
          <cell r="AB38" t="str">
            <v>n/a</v>
          </cell>
          <cell r="AC38" t="str">
            <v>n/a</v>
          </cell>
          <cell r="AD38" t="str">
            <v>n/a</v>
          </cell>
        </row>
        <row r="39">
          <cell r="A39" t="str">
            <v>Annual % change in gross residential lending</v>
          </cell>
          <cell r="C39" t="str">
            <v>n/a</v>
          </cell>
          <cell r="D39" t="str">
            <v>n/a</v>
          </cell>
          <cell r="E39" t="str">
            <v>n/a</v>
          </cell>
          <cell r="F39" t="str">
            <v>n/a</v>
          </cell>
          <cell r="G39" t="str">
            <v>n/a</v>
          </cell>
          <cell r="H39" t="str">
            <v>n/a</v>
          </cell>
          <cell r="I39" t="str">
            <v>n/a</v>
          </cell>
          <cell r="J39" t="str">
            <v>n/a</v>
          </cell>
          <cell r="K39" t="str">
            <v>n/a</v>
          </cell>
          <cell r="L39" t="str">
            <v>n/a</v>
          </cell>
          <cell r="M39" t="str">
            <v>n/a</v>
          </cell>
          <cell r="N39" t="str">
            <v>n/a</v>
          </cell>
          <cell r="O39" t="str">
            <v>n/a</v>
          </cell>
          <cell r="P39" t="str">
            <v>n/a</v>
          </cell>
          <cell r="Q39" t="str">
            <v>n/a</v>
          </cell>
          <cell r="R39" t="str">
            <v>n/a</v>
          </cell>
          <cell r="S39" t="str">
            <v>n/a</v>
          </cell>
          <cell r="T39">
            <v>5.1723960168989391E-2</v>
          </cell>
          <cell r="U39">
            <v>1.0205166815610052</v>
          </cell>
          <cell r="V39">
            <v>1.0103068158849582</v>
          </cell>
          <cell r="W39">
            <v>0.65066679288709661</v>
          </cell>
          <cell r="X39">
            <v>0.70891916939384259</v>
          </cell>
          <cell r="Y39">
            <v>0.45655120340718569</v>
          </cell>
          <cell r="Z39">
            <v>0.35396511900378269</v>
          </cell>
          <cell r="AA39" t="str">
            <v>n/a</v>
          </cell>
          <cell r="AB39" t="str">
            <v>n/a</v>
          </cell>
          <cell r="AC39" t="str">
            <v>n/a</v>
          </cell>
          <cell r="AD39" t="str">
            <v>n/a</v>
          </cell>
        </row>
        <row r="40">
          <cell r="A40" t="str">
            <v>Gross residential and commercial lending</v>
          </cell>
          <cell r="B40" t="str">
            <v>€ millions</v>
          </cell>
          <cell r="C40" t="str">
            <v>n/a</v>
          </cell>
          <cell r="D40" t="str">
            <v>n/a</v>
          </cell>
          <cell r="E40" t="str">
            <v>n/a</v>
          </cell>
          <cell r="F40" t="str">
            <v>n/a</v>
          </cell>
          <cell r="G40" t="str">
            <v>n/a</v>
          </cell>
          <cell r="H40" t="str">
            <v>n/a</v>
          </cell>
          <cell r="I40" t="str">
            <v>n/a</v>
          </cell>
          <cell r="J40" t="str">
            <v>n/a</v>
          </cell>
          <cell r="K40" t="str">
            <v>n/a</v>
          </cell>
          <cell r="L40" t="str">
            <v>n/a</v>
          </cell>
          <cell r="M40" t="str">
            <v>n/a</v>
          </cell>
          <cell r="N40" t="str">
            <v>n/a</v>
          </cell>
          <cell r="O40" t="str">
            <v>n/a</v>
          </cell>
          <cell r="P40" t="str">
            <v>n/a</v>
          </cell>
          <cell r="Q40" t="str">
            <v>n/a</v>
          </cell>
          <cell r="R40" t="str">
            <v>n/a</v>
          </cell>
          <cell r="S40" t="str">
            <v>n/a</v>
          </cell>
          <cell r="T40" t="str">
            <v>n/a</v>
          </cell>
          <cell r="U40" t="str">
            <v>n/a</v>
          </cell>
          <cell r="V40" t="str">
            <v>n/a</v>
          </cell>
          <cell r="W40" t="str">
            <v>n/a</v>
          </cell>
          <cell r="X40" t="str">
            <v>n/a</v>
          </cell>
          <cell r="Y40" t="str">
            <v>n/a</v>
          </cell>
          <cell r="Z40" t="str">
            <v>n/a</v>
          </cell>
          <cell r="AA40" t="str">
            <v>n/a</v>
          </cell>
          <cell r="AB40" t="str">
            <v>n/a</v>
          </cell>
          <cell r="AC40" t="str">
            <v>n/a</v>
          </cell>
          <cell r="AD40" t="str">
            <v>n/a</v>
          </cell>
        </row>
        <row r="41">
          <cell r="A41" t="str">
            <v xml:space="preserve">Annual % change in gross residential and commercial </v>
          </cell>
          <cell r="C41" t="str">
            <v>n/a</v>
          </cell>
          <cell r="D41" t="str">
            <v>n/a</v>
          </cell>
          <cell r="E41" t="str">
            <v>n/a</v>
          </cell>
          <cell r="F41" t="str">
            <v>n/a</v>
          </cell>
          <cell r="G41" t="str">
            <v>n/a</v>
          </cell>
          <cell r="H41" t="str">
            <v>n/a</v>
          </cell>
          <cell r="I41" t="str">
            <v>n/a</v>
          </cell>
          <cell r="J41" t="str">
            <v>n/a</v>
          </cell>
          <cell r="K41" t="str">
            <v>n/a</v>
          </cell>
          <cell r="L41" t="str">
            <v>n/a</v>
          </cell>
          <cell r="M41" t="str">
            <v>n/a</v>
          </cell>
          <cell r="N41" t="str">
            <v>n/a</v>
          </cell>
          <cell r="O41" t="str">
            <v>n/a</v>
          </cell>
          <cell r="P41" t="str">
            <v>n/a</v>
          </cell>
          <cell r="Q41" t="str">
            <v>n/a</v>
          </cell>
          <cell r="R41" t="str">
            <v>n/a</v>
          </cell>
          <cell r="S41" t="str">
            <v>n/a</v>
          </cell>
          <cell r="T41" t="str">
            <v>n/a</v>
          </cell>
          <cell r="U41" t="str">
            <v>n/a</v>
          </cell>
          <cell r="V41" t="str">
            <v>n/a</v>
          </cell>
          <cell r="W41" t="str">
            <v>n/a</v>
          </cell>
          <cell r="X41" t="str">
            <v>n/a</v>
          </cell>
          <cell r="Y41" t="str">
            <v>n/a</v>
          </cell>
          <cell r="Z41" t="str">
            <v>n/a</v>
          </cell>
          <cell r="AA41" t="str">
            <v>n/a</v>
          </cell>
          <cell r="AB41" t="str">
            <v>n/a</v>
          </cell>
          <cell r="AC41" t="str">
            <v>n/a</v>
          </cell>
          <cell r="AD41" t="str">
            <v>n/a</v>
          </cell>
        </row>
        <row r="42">
          <cell r="A42" t="str">
            <v>Total national net residential lending</v>
          </cell>
          <cell r="B42" t="str">
            <v>€ millions</v>
          </cell>
          <cell r="C42" t="str">
            <v>n/a</v>
          </cell>
          <cell r="D42" t="str">
            <v>n/a</v>
          </cell>
          <cell r="E42" t="str">
            <v>n/a</v>
          </cell>
          <cell r="F42" t="str">
            <v>n/a</v>
          </cell>
          <cell r="G42" t="str">
            <v>n/a</v>
          </cell>
          <cell r="H42" t="str">
            <v>n/a</v>
          </cell>
          <cell r="I42" t="str">
            <v>n/a</v>
          </cell>
          <cell r="J42" t="str">
            <v>n/a</v>
          </cell>
          <cell r="K42" t="str">
            <v>n/a</v>
          </cell>
          <cell r="L42" t="str">
            <v>n/a</v>
          </cell>
          <cell r="M42" t="str">
            <v>n/a</v>
          </cell>
          <cell r="N42" t="str">
            <v>n/a</v>
          </cell>
          <cell r="O42" t="str">
            <v>n/a</v>
          </cell>
          <cell r="P42" t="str">
            <v>n/a</v>
          </cell>
          <cell r="Q42">
            <v>24.474582828469522</v>
          </cell>
          <cell r="R42">
            <v>37.099851600593603</v>
          </cell>
          <cell r="S42">
            <v>40.080659214817402</v>
          </cell>
          <cell r="T42">
            <v>-64</v>
          </cell>
          <cell r="U42">
            <v>43.715226524355622</v>
          </cell>
          <cell r="V42">
            <v>145.4018826937002</v>
          </cell>
          <cell r="W42">
            <v>331.0740354535975</v>
          </cell>
          <cell r="X42">
            <v>590.22850357670359</v>
          </cell>
          <cell r="Y42">
            <v>871.58248378127905</v>
          </cell>
          <cell r="Z42">
            <v>1126.6508341056535</v>
          </cell>
          <cell r="AA42" t="str">
            <v>n/a</v>
          </cell>
          <cell r="AB42" t="str">
            <v>n/a</v>
          </cell>
          <cell r="AC42" t="str">
            <v>n/a</v>
          </cell>
          <cell r="AD42" t="str">
            <v>n/a</v>
          </cell>
        </row>
        <row r="43">
          <cell r="A43" t="str">
            <v>Annual % change in net residential lending</v>
          </cell>
          <cell r="C43" t="str">
            <v>n/a</v>
          </cell>
          <cell r="D43" t="str">
            <v>n/a</v>
          </cell>
          <cell r="E43" t="str">
            <v>n/a</v>
          </cell>
          <cell r="F43" t="str">
            <v>n/a</v>
          </cell>
          <cell r="G43" t="str">
            <v>n/a</v>
          </cell>
          <cell r="H43" t="str">
            <v>n/a</v>
          </cell>
          <cell r="I43" t="str">
            <v>n/a</v>
          </cell>
          <cell r="J43" t="str">
            <v>n/a</v>
          </cell>
          <cell r="K43" t="str">
            <v>n/a</v>
          </cell>
          <cell r="L43" t="str">
            <v>n/a</v>
          </cell>
          <cell r="M43" t="str">
            <v>n/a</v>
          </cell>
          <cell r="N43" t="str">
            <v>n/a</v>
          </cell>
          <cell r="O43" t="str">
            <v>n/a</v>
          </cell>
          <cell r="P43" t="str">
            <v>n/a</v>
          </cell>
          <cell r="Q43" t="str">
            <v>n/a</v>
          </cell>
          <cell r="R43">
            <v>0.51585225622060493</v>
          </cell>
          <cell r="S43">
            <v>8.0345540093106571E-2</v>
          </cell>
          <cell r="T43">
            <v>-2.5967801242236019</v>
          </cell>
          <cell r="U43">
            <v>-1.6830504144430565</v>
          </cell>
          <cell r="V43">
            <v>2.3261152750218645</v>
          </cell>
          <cell r="W43">
            <v>1.2769583812819629</v>
          </cell>
          <cell r="X43">
            <v>0.78276892891357086</v>
          </cell>
          <cell r="Y43">
            <v>0.47668653495995028</v>
          </cell>
          <cell r="Z43">
            <v>0.29264969761414239</v>
          </cell>
          <cell r="AA43" t="str">
            <v>n/a</v>
          </cell>
          <cell r="AB43" t="str">
            <v>n/a</v>
          </cell>
          <cell r="AC43" t="str">
            <v>n/a</v>
          </cell>
          <cell r="AD43" t="str">
            <v>n/a</v>
          </cell>
        </row>
        <row r="44">
          <cell r="A44" t="str">
            <v>Total national net residential and commercial lending</v>
          </cell>
          <cell r="B44" t="str">
            <v>€ millions</v>
          </cell>
          <cell r="C44" t="str">
            <v>n/a</v>
          </cell>
          <cell r="D44" t="str">
            <v>n/a</v>
          </cell>
          <cell r="E44" t="str">
            <v>n/a</v>
          </cell>
          <cell r="F44" t="str">
            <v>n/a</v>
          </cell>
          <cell r="G44" t="str">
            <v>n/a</v>
          </cell>
          <cell r="H44" t="str">
            <v>n/a</v>
          </cell>
          <cell r="I44" t="str">
            <v>n/a</v>
          </cell>
          <cell r="J44" t="str">
            <v>n/a</v>
          </cell>
          <cell r="K44" t="str">
            <v>n/a</v>
          </cell>
          <cell r="L44" t="str">
            <v>n/a</v>
          </cell>
          <cell r="M44" t="str">
            <v>n/a</v>
          </cell>
          <cell r="N44" t="str">
            <v>n/a</v>
          </cell>
          <cell r="O44" t="str">
            <v>n/a</v>
          </cell>
          <cell r="P44" t="str">
            <v>n/a</v>
          </cell>
          <cell r="Q44" t="str">
            <v>n/a</v>
          </cell>
          <cell r="R44" t="str">
            <v>n/a</v>
          </cell>
          <cell r="S44" t="str">
            <v>n/a</v>
          </cell>
          <cell r="T44" t="str">
            <v>n/a</v>
          </cell>
          <cell r="U44" t="str">
            <v>n/a</v>
          </cell>
          <cell r="V44" t="str">
            <v>n/a</v>
          </cell>
          <cell r="W44" t="str">
            <v>n/a</v>
          </cell>
          <cell r="X44" t="str">
            <v>n/a</v>
          </cell>
          <cell r="Y44" t="str">
            <v>n/a</v>
          </cell>
          <cell r="Z44" t="str">
            <v>n/a</v>
          </cell>
          <cell r="AA44" t="str">
            <v>n/a</v>
          </cell>
          <cell r="AB44" t="str">
            <v>n/a</v>
          </cell>
          <cell r="AC44" t="str">
            <v>n/a</v>
          </cell>
          <cell r="AD44" t="str">
            <v>n/a</v>
          </cell>
        </row>
        <row r="45">
          <cell r="A45" t="str">
            <v>Annual % changein net residential and commercial lending</v>
          </cell>
          <cell r="C45" t="str">
            <v>n/a</v>
          </cell>
          <cell r="D45" t="str">
            <v>n/a</v>
          </cell>
          <cell r="E45" t="str">
            <v>n/a</v>
          </cell>
          <cell r="F45" t="str">
            <v>n/a</v>
          </cell>
          <cell r="G45" t="str">
            <v>n/a</v>
          </cell>
          <cell r="H45" t="str">
            <v>n/a</v>
          </cell>
          <cell r="I45" t="str">
            <v>n/a</v>
          </cell>
          <cell r="J45" t="str">
            <v>n/a</v>
          </cell>
          <cell r="K45" t="str">
            <v>n/a</v>
          </cell>
          <cell r="L45" t="str">
            <v>n/a</v>
          </cell>
          <cell r="M45" t="str">
            <v>n/a</v>
          </cell>
          <cell r="N45" t="str">
            <v>n/a</v>
          </cell>
          <cell r="O45" t="str">
            <v>n/a</v>
          </cell>
          <cell r="P45" t="str">
            <v>n/a</v>
          </cell>
          <cell r="Q45" t="str">
            <v>n/a</v>
          </cell>
          <cell r="R45" t="str">
            <v>n/a</v>
          </cell>
          <cell r="S45" t="str">
            <v>n/a</v>
          </cell>
          <cell r="T45" t="str">
            <v>n/a</v>
          </cell>
          <cell r="U45" t="str">
            <v>n/a</v>
          </cell>
          <cell r="V45" t="str">
            <v>n/a</v>
          </cell>
          <cell r="W45" t="str">
            <v>n/a</v>
          </cell>
          <cell r="X45" t="str">
            <v>n/a</v>
          </cell>
          <cell r="Y45" t="str">
            <v>n/a</v>
          </cell>
          <cell r="Z45" t="str">
            <v>n/a</v>
          </cell>
          <cell r="AA45" t="str">
            <v>n/a</v>
          </cell>
          <cell r="AB45" t="str">
            <v>n/a</v>
          </cell>
          <cell r="AC45" t="str">
            <v>n/a</v>
          </cell>
          <cell r="AD45" t="str">
            <v>n/a</v>
          </cell>
        </row>
        <row r="47">
          <cell r="A47" t="str">
            <v>Volumes</v>
          </cell>
        </row>
        <row r="48">
          <cell r="A48" t="str">
            <v xml:space="preserve">Total number of new loans </v>
          </cell>
          <cell r="B48" t="str">
            <v>000s</v>
          </cell>
          <cell r="C48" t="str">
            <v>n/a</v>
          </cell>
          <cell r="D48" t="str">
            <v>n/a</v>
          </cell>
          <cell r="E48" t="str">
            <v>n/a</v>
          </cell>
          <cell r="F48" t="str">
            <v>n/a</v>
          </cell>
          <cell r="G48" t="str">
            <v>n/a</v>
          </cell>
          <cell r="H48" t="str">
            <v>n/a</v>
          </cell>
          <cell r="I48" t="str">
            <v>n/a</v>
          </cell>
          <cell r="J48" t="str">
            <v>n/a</v>
          </cell>
          <cell r="K48" t="str">
            <v>n/a</v>
          </cell>
          <cell r="L48" t="str">
            <v>n/a</v>
          </cell>
          <cell r="M48" t="str">
            <v>n/a</v>
          </cell>
          <cell r="N48" t="str">
            <v>n/a</v>
          </cell>
          <cell r="O48" t="str">
            <v>n/a</v>
          </cell>
          <cell r="P48" t="str">
            <v>n/a</v>
          </cell>
          <cell r="Q48" t="str">
            <v>n/a</v>
          </cell>
          <cell r="R48" t="str">
            <v>n/a</v>
          </cell>
          <cell r="S48" t="str">
            <v>n/a</v>
          </cell>
          <cell r="T48" t="str">
            <v>n/a</v>
          </cell>
          <cell r="U48">
            <v>2660</v>
          </cell>
          <cell r="V48">
            <v>10040</v>
          </cell>
          <cell r="W48">
            <v>14730</v>
          </cell>
          <cell r="X48">
            <v>19120</v>
          </cell>
          <cell r="Y48">
            <v>26190</v>
          </cell>
          <cell r="Z48">
            <v>31280</v>
          </cell>
          <cell r="AA48" t="str">
            <v>n/a</v>
          </cell>
          <cell r="AB48" t="str">
            <v>n/a</v>
          </cell>
          <cell r="AC48" t="str">
            <v>n/a</v>
          </cell>
          <cell r="AD48" t="str">
            <v>n/a</v>
          </cell>
        </row>
        <row r="49">
          <cell r="A49" t="str">
            <v>Residential</v>
          </cell>
          <cell r="B49" t="str">
            <v>%</v>
          </cell>
          <cell r="C49" t="str">
            <v>n/a</v>
          </cell>
          <cell r="D49" t="str">
            <v>n/a</v>
          </cell>
          <cell r="E49" t="str">
            <v>n/a</v>
          </cell>
          <cell r="F49" t="str">
            <v>n/a</v>
          </cell>
          <cell r="G49" t="str">
            <v>n/a</v>
          </cell>
          <cell r="H49" t="str">
            <v>n/a</v>
          </cell>
          <cell r="I49" t="str">
            <v>n/a</v>
          </cell>
          <cell r="J49" t="str">
            <v>n/a</v>
          </cell>
          <cell r="K49" t="str">
            <v>n/a</v>
          </cell>
          <cell r="L49" t="str">
            <v>n/a</v>
          </cell>
          <cell r="M49" t="str">
            <v>n/a</v>
          </cell>
          <cell r="N49" t="str">
            <v>n/a</v>
          </cell>
          <cell r="O49" t="str">
            <v>n/a</v>
          </cell>
          <cell r="P49" t="str">
            <v>n/a</v>
          </cell>
          <cell r="Q49" t="str">
            <v>n/a</v>
          </cell>
          <cell r="R49" t="str">
            <v>n/a</v>
          </cell>
          <cell r="S49" t="str">
            <v>n/a</v>
          </cell>
          <cell r="T49" t="str">
            <v>n/a</v>
          </cell>
          <cell r="U49" t="str">
            <v>n/a</v>
          </cell>
          <cell r="V49" t="str">
            <v>n/a</v>
          </cell>
          <cell r="W49" t="str">
            <v>n/a</v>
          </cell>
          <cell r="X49" t="str">
            <v>n/a</v>
          </cell>
          <cell r="Y49" t="str">
            <v>n/a</v>
          </cell>
          <cell r="Z49" t="str">
            <v>n/a</v>
          </cell>
          <cell r="AA49" t="str">
            <v>n/a</v>
          </cell>
          <cell r="AB49" t="str">
            <v>n/a</v>
          </cell>
          <cell r="AC49" t="str">
            <v>n/a</v>
          </cell>
          <cell r="AD49" t="str">
            <v>n/a</v>
          </cell>
        </row>
        <row r="50">
          <cell r="A50" t="str">
            <v xml:space="preserve">Commercial </v>
          </cell>
          <cell r="B50" t="str">
            <v>%</v>
          </cell>
          <cell r="C50" t="str">
            <v>n/a</v>
          </cell>
          <cell r="D50" t="str">
            <v>n/a</v>
          </cell>
          <cell r="E50" t="str">
            <v>n/a</v>
          </cell>
          <cell r="F50" t="str">
            <v>n/a</v>
          </cell>
          <cell r="G50" t="str">
            <v>n/a</v>
          </cell>
          <cell r="H50" t="str">
            <v>n/a</v>
          </cell>
          <cell r="I50" t="str">
            <v>n/a</v>
          </cell>
          <cell r="J50" t="str">
            <v>n/a</v>
          </cell>
          <cell r="K50" t="str">
            <v>n/a</v>
          </cell>
          <cell r="L50" t="str">
            <v>n/a</v>
          </cell>
          <cell r="M50" t="str">
            <v>n/a</v>
          </cell>
          <cell r="N50" t="str">
            <v>n/a</v>
          </cell>
          <cell r="O50" t="str">
            <v>n/a</v>
          </cell>
          <cell r="P50" t="str">
            <v>n/a</v>
          </cell>
          <cell r="Q50" t="str">
            <v>n/a</v>
          </cell>
          <cell r="R50" t="str">
            <v>n/a</v>
          </cell>
          <cell r="S50" t="str">
            <v>n/a</v>
          </cell>
          <cell r="T50" t="str">
            <v>n/a</v>
          </cell>
          <cell r="U50" t="str">
            <v>n/a</v>
          </cell>
          <cell r="V50" t="str">
            <v>n/a</v>
          </cell>
          <cell r="W50" t="str">
            <v>n/a</v>
          </cell>
          <cell r="X50" t="str">
            <v>n/a</v>
          </cell>
          <cell r="Y50" t="str">
            <v>n/a</v>
          </cell>
          <cell r="Z50" t="str">
            <v>n/a</v>
          </cell>
          <cell r="AA50" t="str">
            <v>n/a</v>
          </cell>
          <cell r="AB50" t="str">
            <v>n/a</v>
          </cell>
          <cell r="AC50" t="str">
            <v>n/a</v>
          </cell>
          <cell r="AD50" t="str">
            <v>n/a</v>
          </cell>
        </row>
        <row r="51">
          <cell r="A51">
            <v>0</v>
          </cell>
          <cell r="C51">
            <v>0</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row>
        <row r="52">
          <cell r="A52" t="str">
            <v>INTEREST RATES</v>
          </cell>
        </row>
        <row r="53">
          <cell r="A53" t="str">
            <v>Representative interest rate on NEW mortgage loans %</v>
          </cell>
          <cell r="B53" t="str">
            <v>% end of period</v>
          </cell>
          <cell r="C53" t="str">
            <v>n/a</v>
          </cell>
          <cell r="D53" t="str">
            <v>n/a</v>
          </cell>
          <cell r="E53" t="str">
            <v>n/a</v>
          </cell>
          <cell r="F53" t="str">
            <v>n/a</v>
          </cell>
          <cell r="G53" t="str">
            <v>n/a</v>
          </cell>
          <cell r="H53" t="str">
            <v>n/a</v>
          </cell>
          <cell r="I53" t="str">
            <v>n/a</v>
          </cell>
          <cell r="J53" t="str">
            <v>n/a</v>
          </cell>
          <cell r="K53" t="str">
            <v>n/a</v>
          </cell>
          <cell r="L53" t="str">
            <v>n/a</v>
          </cell>
          <cell r="M53" t="str">
            <v>n/a</v>
          </cell>
          <cell r="N53" t="str">
            <v>n/a</v>
          </cell>
          <cell r="O53" t="str">
            <v>n/a</v>
          </cell>
          <cell r="P53" t="str">
            <v>n/a</v>
          </cell>
          <cell r="Q53" t="str">
            <v>n/a</v>
          </cell>
          <cell r="R53" t="str">
            <v>n/a</v>
          </cell>
          <cell r="S53">
            <v>0.1007</v>
          </cell>
          <cell r="T53">
            <v>9.9299999999999999E-2</v>
          </cell>
          <cell r="U53">
            <v>8.77E-2</v>
          </cell>
          <cell r="V53">
            <v>6.0499999999999998E-2</v>
          </cell>
          <cell r="W53">
            <v>4.9700000000000001E-2</v>
          </cell>
          <cell r="X53">
            <v>4.5199999999999997E-2</v>
          </cell>
          <cell r="Y53">
            <v>3.3000000000000002E-2</v>
          </cell>
          <cell r="Z53">
            <v>4.0324825000000002E-2</v>
          </cell>
          <cell r="AA53" t="str">
            <v>n/a</v>
          </cell>
          <cell r="AB53" t="str">
            <v>n/a</v>
          </cell>
          <cell r="AC53" t="str">
            <v>n/a</v>
          </cell>
          <cell r="AD53" t="str">
            <v>n/a</v>
          </cell>
        </row>
        <row r="54">
          <cell r="A54" t="str">
            <v>RISKS</v>
          </cell>
        </row>
        <row r="55">
          <cell r="A55" t="str">
            <v>Loan to value ratios</v>
          </cell>
          <cell r="B55" t="str">
            <v>% average</v>
          </cell>
          <cell r="C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row>
        <row r="56">
          <cell r="A56" t="str">
            <v>Average LTV</v>
          </cell>
          <cell r="C56">
            <v>0</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row>
        <row r="57">
          <cell r="A57" t="str">
            <v>First time buyer LTV</v>
          </cell>
          <cell r="C57">
            <v>0</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row>
        <row r="58">
          <cell r="A58" t="str">
            <v xml:space="preserve">Some indicator of bad debt eg possessions/ arrears </v>
          </cell>
          <cell r="C58">
            <v>0</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row>
        <row r="59">
          <cell r="A59">
            <v>0</v>
          </cell>
        </row>
        <row r="60">
          <cell r="A60" t="str">
            <v>FUNDING</v>
          </cell>
        </row>
        <row r="61">
          <cell r="A61" t="str">
            <v>Total Mortgage Bonds Outstanding</v>
          </cell>
          <cell r="B61" t="str">
            <v>€ millions</v>
          </cell>
          <cell r="C61" t="str">
            <v>n/a</v>
          </cell>
          <cell r="D61" t="str">
            <v>n/a</v>
          </cell>
          <cell r="E61" t="str">
            <v>n/a</v>
          </cell>
          <cell r="F61" t="str">
            <v>n/a</v>
          </cell>
          <cell r="G61" t="str">
            <v>n/a</v>
          </cell>
          <cell r="H61" t="str">
            <v>n/a</v>
          </cell>
          <cell r="I61" t="str">
            <v>n/a</v>
          </cell>
          <cell r="J61" t="str">
            <v>n/a</v>
          </cell>
          <cell r="K61" t="str">
            <v>n/a</v>
          </cell>
          <cell r="L61" t="str">
            <v>n/a</v>
          </cell>
          <cell r="M61" t="str">
            <v>n/a</v>
          </cell>
          <cell r="N61" t="str">
            <v>n/a</v>
          </cell>
          <cell r="O61" t="str">
            <v>n/a</v>
          </cell>
          <cell r="P61" t="str">
            <v>n/a</v>
          </cell>
          <cell r="Q61" t="str">
            <v>n/a</v>
          </cell>
          <cell r="R61" t="str">
            <v>n/a</v>
          </cell>
          <cell r="S61" t="str">
            <v>n/a</v>
          </cell>
          <cell r="T61" t="str">
            <v>n/a</v>
          </cell>
          <cell r="U61" t="str">
            <v>n/a</v>
          </cell>
          <cell r="V61" t="str">
            <v>n/a</v>
          </cell>
          <cell r="W61" t="str">
            <v>n/a</v>
          </cell>
          <cell r="X61">
            <v>14.48</v>
          </cell>
          <cell r="Y61">
            <v>14.48</v>
          </cell>
          <cell r="Z61" t="str">
            <v>n/a</v>
          </cell>
          <cell r="AA61" t="str">
            <v>n/a</v>
          </cell>
          <cell r="AB61" t="str">
            <v>n/a</v>
          </cell>
          <cell r="AC61" t="str">
            <v>n/a</v>
          </cell>
          <cell r="AD61" t="str">
            <v>n/a</v>
          </cell>
        </row>
        <row r="62">
          <cell r="A62" t="str">
            <v>Annual % change in mortgage bonds outstanding</v>
          </cell>
          <cell r="C62" t="str">
            <v>n/a</v>
          </cell>
          <cell r="D62" t="str">
            <v>n/a</v>
          </cell>
          <cell r="E62" t="str">
            <v>n/a</v>
          </cell>
          <cell r="F62" t="str">
            <v>n/a</v>
          </cell>
          <cell r="G62" t="str">
            <v>n/a</v>
          </cell>
          <cell r="H62" t="str">
            <v>n/a</v>
          </cell>
          <cell r="I62" t="str">
            <v>n/a</v>
          </cell>
          <cell r="J62" t="str">
            <v>n/a</v>
          </cell>
          <cell r="K62" t="str">
            <v>n/a</v>
          </cell>
          <cell r="L62" t="str">
            <v>n/a</v>
          </cell>
          <cell r="M62" t="str">
            <v>n/a</v>
          </cell>
          <cell r="N62" t="str">
            <v>n/a</v>
          </cell>
          <cell r="O62" t="str">
            <v>n/a</v>
          </cell>
          <cell r="P62" t="str">
            <v>n/a</v>
          </cell>
          <cell r="Q62" t="str">
            <v>n/a</v>
          </cell>
          <cell r="R62" t="str">
            <v>n/a</v>
          </cell>
          <cell r="S62" t="str">
            <v>n/a</v>
          </cell>
          <cell r="T62" t="str">
            <v>n/a</v>
          </cell>
          <cell r="U62" t="str">
            <v>n/a</v>
          </cell>
          <cell r="V62" t="str">
            <v>n/a</v>
          </cell>
          <cell r="W62" t="str">
            <v>n/a</v>
          </cell>
          <cell r="X62" t="str">
            <v>n/a</v>
          </cell>
          <cell r="Y62">
            <v>0</v>
          </cell>
          <cell r="Z62" t="str">
            <v>n/a</v>
          </cell>
          <cell r="AA62" t="str">
            <v>n/a</v>
          </cell>
          <cell r="AB62" t="str">
            <v>n/a</v>
          </cell>
          <cell r="AC62" t="str">
            <v>n/a</v>
          </cell>
          <cell r="AD62" t="str">
            <v>n/a</v>
          </cell>
        </row>
        <row r="63">
          <cell r="A63" t="str">
            <v>New Issues of Mortgage Bonds</v>
          </cell>
          <cell r="B63" t="str">
            <v>€ millions</v>
          </cell>
          <cell r="C63" t="str">
            <v>n/a</v>
          </cell>
          <cell r="D63" t="str">
            <v>n/a</v>
          </cell>
          <cell r="E63" t="str">
            <v>n/a</v>
          </cell>
          <cell r="F63" t="str">
            <v>n/a</v>
          </cell>
          <cell r="G63" t="str">
            <v>n/a</v>
          </cell>
          <cell r="H63" t="str">
            <v>n/a</v>
          </cell>
          <cell r="I63" t="str">
            <v>n/a</v>
          </cell>
          <cell r="J63" t="str">
            <v>n/a</v>
          </cell>
          <cell r="K63" t="str">
            <v>n/a</v>
          </cell>
          <cell r="L63" t="str">
            <v>n/a</v>
          </cell>
          <cell r="M63" t="str">
            <v>n/a</v>
          </cell>
          <cell r="N63" t="str">
            <v>n/a</v>
          </cell>
          <cell r="O63" t="str">
            <v>n/a</v>
          </cell>
          <cell r="P63" t="str">
            <v>n/a</v>
          </cell>
          <cell r="Q63" t="str">
            <v>n/a</v>
          </cell>
          <cell r="R63" t="str">
            <v>n/a</v>
          </cell>
          <cell r="S63" t="str">
            <v>n/a</v>
          </cell>
          <cell r="T63" t="str">
            <v>n/a</v>
          </cell>
          <cell r="U63" t="str">
            <v>n/a</v>
          </cell>
          <cell r="V63" t="str">
            <v>n/a</v>
          </cell>
          <cell r="W63" t="str">
            <v>n/a</v>
          </cell>
          <cell r="X63" t="str">
            <v>n/a</v>
          </cell>
          <cell r="Y63" t="str">
            <v>n/a</v>
          </cell>
          <cell r="Z63" t="str">
            <v>n/a</v>
          </cell>
          <cell r="AA63" t="str">
            <v>n/a</v>
          </cell>
          <cell r="AB63" t="str">
            <v>n/a</v>
          </cell>
          <cell r="AC63" t="str">
            <v>n/a</v>
          </cell>
          <cell r="AD63" t="str">
            <v>n/a</v>
          </cell>
        </row>
        <row r="64">
          <cell r="A64" t="str">
            <v>Annual % change in mortgage bond issues</v>
          </cell>
          <cell r="C64" t="str">
            <v>n/a</v>
          </cell>
          <cell r="D64" t="str">
            <v>n/a</v>
          </cell>
          <cell r="E64" t="str">
            <v>n/a</v>
          </cell>
          <cell r="F64" t="str">
            <v>n/a</v>
          </cell>
          <cell r="G64" t="str">
            <v>n/a</v>
          </cell>
          <cell r="H64" t="str">
            <v>n/a</v>
          </cell>
          <cell r="I64" t="str">
            <v>n/a</v>
          </cell>
          <cell r="J64" t="str">
            <v>n/a</v>
          </cell>
          <cell r="K64" t="str">
            <v>n/a</v>
          </cell>
          <cell r="L64" t="str">
            <v>n/a</v>
          </cell>
          <cell r="M64" t="str">
            <v>n/a</v>
          </cell>
          <cell r="N64" t="str">
            <v>n/a</v>
          </cell>
          <cell r="O64" t="str">
            <v>n/a</v>
          </cell>
          <cell r="P64" t="str">
            <v>n/a</v>
          </cell>
          <cell r="Q64" t="str">
            <v>n/a</v>
          </cell>
          <cell r="R64" t="str">
            <v>n/a</v>
          </cell>
          <cell r="S64" t="str">
            <v>n/a</v>
          </cell>
          <cell r="T64" t="str">
            <v>n/a</v>
          </cell>
          <cell r="U64" t="str">
            <v>n/a</v>
          </cell>
          <cell r="V64" t="str">
            <v>n/a</v>
          </cell>
          <cell r="W64" t="str">
            <v>n/a</v>
          </cell>
          <cell r="X64" t="str">
            <v>n/a</v>
          </cell>
          <cell r="Y64" t="str">
            <v>n/a</v>
          </cell>
          <cell r="Z64" t="str">
            <v>n/a</v>
          </cell>
          <cell r="AA64" t="str">
            <v>n/a</v>
          </cell>
          <cell r="AB64" t="str">
            <v>n/a</v>
          </cell>
          <cell r="AC64" t="str">
            <v>n/a</v>
          </cell>
          <cell r="AD64" t="str">
            <v>n/a</v>
          </cell>
        </row>
        <row r="65">
          <cell r="A65" t="str">
            <v>Mortgage backed securities outstanding</v>
          </cell>
          <cell r="B65" t="str">
            <v>€ millions</v>
          </cell>
          <cell r="C65" t="str">
            <v>n/a</v>
          </cell>
          <cell r="D65" t="str">
            <v>n/a</v>
          </cell>
          <cell r="E65" t="str">
            <v>n/a</v>
          </cell>
          <cell r="F65" t="str">
            <v>n/a</v>
          </cell>
          <cell r="G65" t="str">
            <v>n/a</v>
          </cell>
          <cell r="H65" t="str">
            <v>n/a</v>
          </cell>
          <cell r="I65" t="str">
            <v>n/a</v>
          </cell>
          <cell r="J65" t="str">
            <v>n/a</v>
          </cell>
          <cell r="K65" t="str">
            <v>n/a</v>
          </cell>
          <cell r="L65" t="str">
            <v>n/a</v>
          </cell>
          <cell r="M65" t="str">
            <v>n/a</v>
          </cell>
          <cell r="N65" t="str">
            <v>n/a</v>
          </cell>
          <cell r="O65" t="str">
            <v>n/a</v>
          </cell>
          <cell r="P65" t="str">
            <v>n/a</v>
          </cell>
          <cell r="Q65" t="str">
            <v>n/a</v>
          </cell>
          <cell r="R65" t="str">
            <v>n/a</v>
          </cell>
          <cell r="S65" t="str">
            <v>n/a</v>
          </cell>
          <cell r="T65" t="str">
            <v>n/a</v>
          </cell>
          <cell r="U65" t="str">
            <v>n/a</v>
          </cell>
          <cell r="V65" t="str">
            <v>n/a</v>
          </cell>
          <cell r="W65" t="str">
            <v>n/a</v>
          </cell>
          <cell r="X65" t="str">
            <v>n/a</v>
          </cell>
          <cell r="Y65" t="str">
            <v>n/a</v>
          </cell>
          <cell r="Z65" t="str">
            <v>n/a</v>
          </cell>
          <cell r="AA65" t="str">
            <v>n/a</v>
          </cell>
          <cell r="AB65" t="str">
            <v>n/a</v>
          </cell>
          <cell r="AC65" t="str">
            <v>n/a</v>
          </cell>
          <cell r="AD65" t="str">
            <v>n/a</v>
          </cell>
        </row>
        <row r="66">
          <cell r="A66" t="str">
            <v>Annual % change in MBS outstanding</v>
          </cell>
          <cell r="C66" t="str">
            <v>n/a</v>
          </cell>
          <cell r="D66" t="str">
            <v>n/a</v>
          </cell>
          <cell r="E66" t="str">
            <v>n/a</v>
          </cell>
          <cell r="F66" t="str">
            <v>n/a</v>
          </cell>
          <cell r="G66" t="str">
            <v>n/a</v>
          </cell>
          <cell r="H66" t="str">
            <v>n/a</v>
          </cell>
          <cell r="I66" t="str">
            <v>n/a</v>
          </cell>
          <cell r="J66" t="str">
            <v>n/a</v>
          </cell>
          <cell r="K66" t="str">
            <v>n/a</v>
          </cell>
          <cell r="L66" t="str">
            <v>n/a</v>
          </cell>
          <cell r="M66" t="str">
            <v>n/a</v>
          </cell>
          <cell r="N66" t="str">
            <v>n/a</v>
          </cell>
          <cell r="O66" t="str">
            <v>n/a</v>
          </cell>
          <cell r="P66" t="str">
            <v>n/a</v>
          </cell>
          <cell r="Q66" t="str">
            <v>n/a</v>
          </cell>
          <cell r="R66" t="str">
            <v>n/a</v>
          </cell>
          <cell r="S66" t="str">
            <v>n/a</v>
          </cell>
          <cell r="T66" t="str">
            <v>n/a</v>
          </cell>
          <cell r="U66" t="str">
            <v>n/a</v>
          </cell>
          <cell r="V66" t="str">
            <v>n/a</v>
          </cell>
          <cell r="W66" t="str">
            <v>n/a</v>
          </cell>
          <cell r="X66" t="str">
            <v>n/a</v>
          </cell>
          <cell r="Y66" t="str">
            <v>n/a</v>
          </cell>
          <cell r="Z66" t="str">
            <v>n/a</v>
          </cell>
          <cell r="AA66" t="str">
            <v>n/a</v>
          </cell>
          <cell r="AB66" t="str">
            <v>n/a</v>
          </cell>
          <cell r="AC66" t="str">
            <v>n/a</v>
          </cell>
          <cell r="AD66" t="str">
            <v>n/a</v>
          </cell>
        </row>
        <row r="67">
          <cell r="A67" t="str">
            <v>New Issues of Mortgage Backed Securities</v>
          </cell>
          <cell r="B67" t="str">
            <v>€ millions</v>
          </cell>
          <cell r="C67" t="str">
            <v>n/a</v>
          </cell>
          <cell r="D67" t="str">
            <v>n/a</v>
          </cell>
          <cell r="E67" t="str">
            <v>n/a</v>
          </cell>
          <cell r="F67" t="str">
            <v>n/a</v>
          </cell>
          <cell r="G67" t="str">
            <v>n/a</v>
          </cell>
          <cell r="H67" t="str">
            <v>n/a</v>
          </cell>
          <cell r="I67" t="str">
            <v>n/a</v>
          </cell>
          <cell r="J67" t="str">
            <v>n/a</v>
          </cell>
          <cell r="K67" t="str">
            <v>n/a</v>
          </cell>
          <cell r="L67" t="str">
            <v>n/a</v>
          </cell>
          <cell r="M67" t="str">
            <v>n/a</v>
          </cell>
          <cell r="N67" t="str">
            <v>n/a</v>
          </cell>
          <cell r="O67" t="str">
            <v>n/a</v>
          </cell>
          <cell r="P67" t="str">
            <v>n/a</v>
          </cell>
          <cell r="Q67" t="str">
            <v>n/a</v>
          </cell>
          <cell r="R67" t="str">
            <v>n/a</v>
          </cell>
          <cell r="S67" t="str">
            <v>n/a</v>
          </cell>
          <cell r="T67" t="str">
            <v>n/a</v>
          </cell>
          <cell r="U67" t="str">
            <v>n/a</v>
          </cell>
          <cell r="V67" t="str">
            <v>n/a</v>
          </cell>
          <cell r="W67" t="str">
            <v>n/a</v>
          </cell>
          <cell r="X67" t="str">
            <v>n/a</v>
          </cell>
          <cell r="Y67" t="str">
            <v>n/a</v>
          </cell>
          <cell r="Z67" t="str">
            <v>n/a</v>
          </cell>
          <cell r="AA67" t="str">
            <v>n/a</v>
          </cell>
          <cell r="AB67" t="str">
            <v>n/a</v>
          </cell>
          <cell r="AC67" t="str">
            <v>n/a</v>
          </cell>
          <cell r="AD67" t="str">
            <v>n/a</v>
          </cell>
        </row>
        <row r="68">
          <cell r="A68" t="str">
            <v>Annual % change in MBS issues</v>
          </cell>
          <cell r="C68" t="str">
            <v>n/a</v>
          </cell>
          <cell r="D68" t="str">
            <v>n/a</v>
          </cell>
          <cell r="E68" t="str">
            <v>n/a</v>
          </cell>
          <cell r="F68" t="str">
            <v>n/a</v>
          </cell>
          <cell r="G68" t="str">
            <v>n/a</v>
          </cell>
          <cell r="H68" t="str">
            <v>n/a</v>
          </cell>
          <cell r="I68" t="str">
            <v>n/a</v>
          </cell>
          <cell r="J68" t="str">
            <v>n/a</v>
          </cell>
          <cell r="K68" t="str">
            <v>n/a</v>
          </cell>
          <cell r="L68" t="str">
            <v>n/a</v>
          </cell>
          <cell r="M68" t="str">
            <v>n/a</v>
          </cell>
          <cell r="N68" t="str">
            <v>n/a</v>
          </cell>
          <cell r="O68" t="str">
            <v>n/a</v>
          </cell>
          <cell r="P68" t="str">
            <v>n/a</v>
          </cell>
          <cell r="Q68" t="str">
            <v>n/a</v>
          </cell>
          <cell r="R68" t="str">
            <v>n/a</v>
          </cell>
          <cell r="S68" t="str">
            <v>n/a</v>
          </cell>
          <cell r="T68" t="str">
            <v>n/a</v>
          </cell>
          <cell r="U68" t="str">
            <v>n/a</v>
          </cell>
          <cell r="V68" t="str">
            <v>n/a</v>
          </cell>
          <cell r="W68" t="str">
            <v>n/a</v>
          </cell>
          <cell r="X68" t="str">
            <v>n/a</v>
          </cell>
          <cell r="Y68" t="str">
            <v>n/a</v>
          </cell>
          <cell r="Z68" t="str">
            <v>n/a</v>
          </cell>
          <cell r="AA68" t="str">
            <v>n/a</v>
          </cell>
          <cell r="AB68" t="str">
            <v>n/a</v>
          </cell>
          <cell r="AC68" t="str">
            <v>n/a</v>
          </cell>
          <cell r="AD68" t="str">
            <v>n/a</v>
          </cell>
        </row>
        <row r="69">
          <cell r="A69">
            <v>0</v>
          </cell>
        </row>
        <row r="70">
          <cell r="A70" t="str">
            <v>GENERAL INFORMATION</v>
          </cell>
        </row>
        <row r="71">
          <cell r="A71" t="str">
            <v>Outstanding residential loans as % GDP</v>
          </cell>
          <cell r="B71" t="str">
            <v>%</v>
          </cell>
          <cell r="C71" t="str">
            <v>n/a</v>
          </cell>
          <cell r="D71" t="str">
            <v>n/a</v>
          </cell>
          <cell r="E71" t="str">
            <v>n/a</v>
          </cell>
          <cell r="F71" t="str">
            <v>n/a</v>
          </cell>
          <cell r="G71" t="str">
            <v>n/a</v>
          </cell>
          <cell r="H71" t="str">
            <v>n/a</v>
          </cell>
          <cell r="I71" t="str">
            <v>n/a</v>
          </cell>
          <cell r="J71" t="str">
            <v>n/a</v>
          </cell>
          <cell r="K71" t="str">
            <v>n/a</v>
          </cell>
          <cell r="L71" t="str">
            <v>n/a</v>
          </cell>
          <cell r="M71" t="str">
            <v>n/a</v>
          </cell>
          <cell r="N71" t="str">
            <v>n/a</v>
          </cell>
          <cell r="O71" t="str">
            <v>n/a</v>
          </cell>
          <cell r="P71">
            <v>4.018845025616646E-3</v>
          </cell>
          <cell r="Q71">
            <v>6.0653808687677153E-3</v>
          </cell>
          <cell r="R71">
            <v>8.7414875670566751E-3</v>
          </cell>
          <cell r="S71">
            <v>1.3905411542390328E-2</v>
          </cell>
          <cell r="T71">
            <v>1.103959979267171E-2</v>
          </cell>
          <cell r="U71">
            <v>1.3855858921228469E-2</v>
          </cell>
          <cell r="V71">
            <v>2.2441756412163137E-2</v>
          </cell>
          <cell r="W71">
            <v>4.0616747768857611E-2</v>
          </cell>
          <cell r="X71">
            <v>6.9423834304661827E-2</v>
          </cell>
          <cell r="Y71">
            <v>0.10998566340880264</v>
          </cell>
          <cell r="Z71">
            <v>0.12620931651993914</v>
          </cell>
          <cell r="AA71" t="str">
            <v>n/a</v>
          </cell>
          <cell r="AB71" t="str">
            <v>n/a</v>
          </cell>
          <cell r="AC71" t="str">
            <v>n/a</v>
          </cell>
          <cell r="AD71" t="str">
            <v>n/a</v>
          </cell>
        </row>
        <row r="72">
          <cell r="A72" t="str">
            <v>Outstanding residential and commercial loans as % GDP</v>
          </cell>
          <cell r="B72" t="str">
            <v>%</v>
          </cell>
          <cell r="C72" t="str">
            <v>n/a</v>
          </cell>
          <cell r="D72" t="str">
            <v>n/a</v>
          </cell>
          <cell r="E72" t="str">
            <v>n/a</v>
          </cell>
          <cell r="F72" t="str">
            <v>n/a</v>
          </cell>
          <cell r="G72" t="str">
            <v>n/a</v>
          </cell>
          <cell r="H72" t="str">
            <v>n/a</v>
          </cell>
          <cell r="I72" t="str">
            <v>n/a</v>
          </cell>
          <cell r="J72" t="str">
            <v>n/a</v>
          </cell>
          <cell r="K72" t="str">
            <v>n/a</v>
          </cell>
          <cell r="L72" t="str">
            <v>n/a</v>
          </cell>
          <cell r="M72" t="str">
            <v>n/a</v>
          </cell>
          <cell r="N72" t="str">
            <v>n/a</v>
          </cell>
          <cell r="O72" t="str">
            <v>n/a</v>
          </cell>
          <cell r="P72" t="str">
            <v>n/a</v>
          </cell>
          <cell r="Q72" t="str">
            <v>n/a</v>
          </cell>
          <cell r="R72" t="str">
            <v>n/a</v>
          </cell>
          <cell r="S72" t="str">
            <v>n/a</v>
          </cell>
          <cell r="T72" t="str">
            <v>n/a</v>
          </cell>
          <cell r="U72" t="str">
            <v>n/a</v>
          </cell>
          <cell r="V72" t="str">
            <v>n/a</v>
          </cell>
          <cell r="W72" t="str">
            <v>n/a</v>
          </cell>
          <cell r="X72" t="str">
            <v>n/a</v>
          </cell>
          <cell r="Y72" t="str">
            <v>n/a</v>
          </cell>
          <cell r="Z72" t="str">
            <v>n/a</v>
          </cell>
          <cell r="AA72" t="str">
            <v>n/a</v>
          </cell>
          <cell r="AB72" t="str">
            <v>n/a</v>
          </cell>
          <cell r="AC72" t="str">
            <v>n/a</v>
          </cell>
          <cell r="AD72" t="str">
            <v>n/a</v>
          </cell>
        </row>
        <row r="73">
          <cell r="A73">
            <v>0</v>
          </cell>
        </row>
        <row r="74">
          <cell r="A74" t="str">
            <v>Outstanding residential loans per capita, 000s</v>
          </cell>
          <cell r="B74" t="str">
            <v>000s</v>
          </cell>
          <cell r="C74" t="str">
            <v>n/a</v>
          </cell>
          <cell r="D74" t="str">
            <v>n/a</v>
          </cell>
          <cell r="E74" t="str">
            <v>n/a</v>
          </cell>
          <cell r="F74" t="str">
            <v>n/a</v>
          </cell>
          <cell r="G74" t="str">
            <v>n/a</v>
          </cell>
          <cell r="H74" t="str">
            <v>n/a</v>
          </cell>
          <cell r="I74" t="str">
            <v>n/a</v>
          </cell>
          <cell r="J74" t="str">
            <v>n/a</v>
          </cell>
          <cell r="K74" t="str">
            <v>n/a</v>
          </cell>
          <cell r="L74" t="str">
            <v>n/a</v>
          </cell>
          <cell r="M74" t="str">
            <v>n/a</v>
          </cell>
          <cell r="N74" t="str">
            <v>n/a</v>
          </cell>
          <cell r="O74" t="str">
            <v>n/a</v>
          </cell>
          <cell r="P74">
            <v>7.067328847742263E-3</v>
          </cell>
          <cell r="Q74">
            <v>1.4905602574561276E-2</v>
          </cell>
          <cell r="R74">
            <v>2.4459648373152364E-2</v>
          </cell>
          <cell r="S74">
            <v>4.0266464945533091E-2</v>
          </cell>
          <cell r="T74">
            <v>3.8852474440276639E-2</v>
          </cell>
          <cell r="U74">
            <v>5.3891255754453825E-2</v>
          </cell>
          <cell r="V74">
            <v>9.7004359820533653E-2</v>
          </cell>
          <cell r="W74">
            <v>0.19298788956241889</v>
          </cell>
          <cell r="X74">
            <v>0.36518129911933062</v>
          </cell>
          <cell r="Y74">
            <v>0.6621313385691161</v>
          </cell>
          <cell r="Z74">
            <v>0.88062498275462253</v>
          </cell>
          <cell r="AA74" t="str">
            <v>n/a</v>
          </cell>
          <cell r="AB74" t="str">
            <v>n/a</v>
          </cell>
          <cell r="AC74" t="str">
            <v>n/a</v>
          </cell>
          <cell r="AD74" t="str">
            <v>n/a</v>
          </cell>
        </row>
        <row r="75">
          <cell r="A75" t="str">
            <v>Outstanding residential and commercial loans per capita</v>
          </cell>
          <cell r="B75" t="str">
            <v>000s</v>
          </cell>
          <cell r="C75" t="str">
            <v>n/a</v>
          </cell>
          <cell r="D75" t="str">
            <v>n/a</v>
          </cell>
          <cell r="E75" t="str">
            <v>n/a</v>
          </cell>
          <cell r="F75" t="str">
            <v>n/a</v>
          </cell>
          <cell r="G75" t="str">
            <v>n/a</v>
          </cell>
          <cell r="H75" t="str">
            <v>n/a</v>
          </cell>
          <cell r="I75" t="str">
            <v>n/a</v>
          </cell>
          <cell r="J75" t="str">
            <v>n/a</v>
          </cell>
          <cell r="K75" t="str">
            <v>n/a</v>
          </cell>
          <cell r="L75" t="str">
            <v>n/a</v>
          </cell>
          <cell r="M75" t="str">
            <v>n/a</v>
          </cell>
          <cell r="N75" t="str">
            <v>n/a</v>
          </cell>
          <cell r="O75" t="str">
            <v>n/a</v>
          </cell>
          <cell r="P75" t="str">
            <v>n/a</v>
          </cell>
          <cell r="Q75" t="str">
            <v>n/a</v>
          </cell>
          <cell r="R75" t="str">
            <v>n/a</v>
          </cell>
          <cell r="S75" t="str">
            <v>n/a</v>
          </cell>
          <cell r="T75" t="str">
            <v>n/a</v>
          </cell>
          <cell r="U75" t="str">
            <v>n/a</v>
          </cell>
          <cell r="V75" t="str">
            <v>n/a</v>
          </cell>
          <cell r="W75" t="str">
            <v>n/a</v>
          </cell>
          <cell r="X75" t="str">
            <v>n/a</v>
          </cell>
          <cell r="Y75" t="str">
            <v>n/a</v>
          </cell>
          <cell r="Z75" t="str">
            <v>n/a</v>
          </cell>
          <cell r="AA75" t="str">
            <v>n/a</v>
          </cell>
          <cell r="AB75" t="str">
            <v>n/a</v>
          </cell>
          <cell r="AC75" t="str">
            <v>n/a</v>
          </cell>
          <cell r="AD75" t="str">
            <v>n/a</v>
          </cell>
        </row>
        <row r="76">
          <cell r="A76">
            <v>0</v>
          </cell>
        </row>
        <row r="77">
          <cell r="A77" t="str">
            <v>Outstanding mortgage bonds as % GDP</v>
          </cell>
          <cell r="C77" t="str">
            <v>n/a</v>
          </cell>
          <cell r="D77" t="str">
            <v>n/a</v>
          </cell>
          <cell r="E77" t="str">
            <v>n/a</v>
          </cell>
          <cell r="F77" t="str">
            <v>n/a</v>
          </cell>
          <cell r="G77" t="str">
            <v>n/a</v>
          </cell>
          <cell r="H77" t="str">
            <v>n/a</v>
          </cell>
          <cell r="I77" t="str">
            <v>n/a</v>
          </cell>
          <cell r="J77" t="str">
            <v>n/a</v>
          </cell>
          <cell r="K77" t="str">
            <v>n/a</v>
          </cell>
          <cell r="L77" t="str">
            <v>n/a</v>
          </cell>
          <cell r="M77" t="str">
            <v>n/a</v>
          </cell>
          <cell r="N77" t="str">
            <v>n/a</v>
          </cell>
          <cell r="O77" t="str">
            <v>n/a</v>
          </cell>
          <cell r="P77" t="str">
            <v>n/a</v>
          </cell>
          <cell r="Q77" t="str">
            <v>n/a</v>
          </cell>
          <cell r="R77" t="str">
            <v>n/a</v>
          </cell>
          <cell r="S77" t="str">
            <v>n/a</v>
          </cell>
          <cell r="T77" t="str">
            <v>n/a</v>
          </cell>
          <cell r="U77" t="str">
            <v>n/a</v>
          </cell>
          <cell r="V77" t="str">
            <v>n/a</v>
          </cell>
          <cell r="W77" t="str">
            <v>n/a</v>
          </cell>
          <cell r="X77">
            <v>7.988612916395415E-4</v>
          </cell>
          <cell r="Y77">
            <v>7.0219678968042292E-4</v>
          </cell>
          <cell r="Z77" t="str">
            <v>n/a</v>
          </cell>
          <cell r="AA77" t="str">
            <v>n/a</v>
          </cell>
          <cell r="AB77" t="str">
            <v>n/a</v>
          </cell>
          <cell r="AC77" t="str">
            <v>n/a</v>
          </cell>
          <cell r="AD77" t="str">
            <v>n/a</v>
          </cell>
        </row>
        <row r="78">
          <cell r="A78">
            <v>0</v>
          </cell>
        </row>
        <row r="79">
          <cell r="A79" t="str">
            <v>MACROECONOMIC INFORMATION</v>
          </cell>
        </row>
        <row r="80">
          <cell r="A80" t="str">
            <v>Exchange rate, 1€=</v>
          </cell>
          <cell r="C80" t="str">
            <v>n/a</v>
          </cell>
          <cell r="D80" t="str">
            <v>n/a</v>
          </cell>
          <cell r="E80" t="str">
            <v>n/a</v>
          </cell>
          <cell r="F80" t="str">
            <v>n/a</v>
          </cell>
          <cell r="G80" t="str">
            <v>n/a</v>
          </cell>
          <cell r="H80" t="str">
            <v>n/a</v>
          </cell>
          <cell r="I80" t="str">
            <v>n/a</v>
          </cell>
          <cell r="J80" t="str">
            <v>n/a</v>
          </cell>
          <cell r="K80" t="str">
            <v>n/a</v>
          </cell>
          <cell r="L80" t="str">
            <v>n/a</v>
          </cell>
          <cell r="M80" t="str">
            <v>n/a</v>
          </cell>
          <cell r="N80" t="str">
            <v>n/a</v>
          </cell>
          <cell r="O80">
            <v>4.7169999999999996</v>
          </cell>
          <cell r="P80">
            <v>4.7169999999999996</v>
          </cell>
          <cell r="Q80">
            <v>4.7169999999999996</v>
          </cell>
          <cell r="R80">
            <v>4.7169999999999996</v>
          </cell>
          <cell r="S80">
            <v>4.0168999999999997</v>
          </cell>
          <cell r="T80">
            <v>3.7229000000000001</v>
          </cell>
          <cell r="U80">
            <v>3.5228000000000002</v>
          </cell>
          <cell r="V80">
            <v>3.4525000000000001</v>
          </cell>
          <cell r="W80">
            <v>3.4523999999999999</v>
          </cell>
          <cell r="X80">
            <v>3.4529000000000001</v>
          </cell>
          <cell r="Y80">
            <v>3.4527999999999999</v>
          </cell>
          <cell r="Z80">
            <v>3.4527999999999999</v>
          </cell>
          <cell r="AA80" t="str">
            <v>n/a</v>
          </cell>
          <cell r="AB80" t="str">
            <v>n/a</v>
          </cell>
          <cell r="AC80" t="str">
            <v>n/a</v>
          </cell>
          <cell r="AD80" t="str">
            <v>n/a</v>
          </cell>
        </row>
        <row r="81">
          <cell r="A81" t="str">
            <v>Population, 000s</v>
          </cell>
          <cell r="C81" t="str">
            <v>n/a</v>
          </cell>
          <cell r="D81" t="str">
            <v>n/a</v>
          </cell>
          <cell r="E81" t="str">
            <v>n/a</v>
          </cell>
          <cell r="F81" t="str">
            <v>n/a</v>
          </cell>
          <cell r="G81" t="str">
            <v>n/a</v>
          </cell>
          <cell r="H81" t="str">
            <v>n/a</v>
          </cell>
          <cell r="I81" t="str">
            <v>n/a</v>
          </cell>
          <cell r="J81" t="str">
            <v>n/a</v>
          </cell>
          <cell r="K81" t="str">
            <v>n/a</v>
          </cell>
          <cell r="L81" t="str">
            <v>n/a</v>
          </cell>
          <cell r="M81">
            <v>3693.9</v>
          </cell>
          <cell r="N81">
            <v>3671.3</v>
          </cell>
          <cell r="O81">
            <v>3643</v>
          </cell>
          <cell r="P81">
            <v>3615.2</v>
          </cell>
          <cell r="Q81">
            <v>3588.0129999999999</v>
          </cell>
          <cell r="R81">
            <v>3562.261</v>
          </cell>
          <cell r="S81">
            <v>3536.4009999999998</v>
          </cell>
          <cell r="T81">
            <v>3512.0740000000001</v>
          </cell>
          <cell r="U81">
            <v>3486.998</v>
          </cell>
          <cell r="V81">
            <v>3475.5859999999998</v>
          </cell>
          <cell r="W81">
            <v>3462.5529999999999</v>
          </cell>
          <cell r="X81">
            <v>3445.857</v>
          </cell>
          <cell r="Y81">
            <v>3425.3240000000001</v>
          </cell>
          <cell r="Z81">
            <v>3403.2840000000001</v>
          </cell>
          <cell r="AA81" t="str">
            <v>n/a</v>
          </cell>
          <cell r="AB81" t="str">
            <v>n/a</v>
          </cell>
          <cell r="AC81" t="str">
            <v>n/a</v>
          </cell>
          <cell r="AD81" t="str">
            <v>n/a</v>
          </cell>
        </row>
        <row r="82">
          <cell r="A82" t="str">
            <v>Number of Households, 000s</v>
          </cell>
          <cell r="C82" t="str">
            <v>n/a</v>
          </cell>
          <cell r="D82" t="str">
            <v>n/a</v>
          </cell>
          <cell r="E82" t="str">
            <v>n/a</v>
          </cell>
          <cell r="F82" t="str">
            <v>n/a</v>
          </cell>
          <cell r="G82" t="str">
            <v>n/a</v>
          </cell>
          <cell r="H82" t="str">
            <v>n/a</v>
          </cell>
          <cell r="I82" t="str">
            <v>n/a</v>
          </cell>
          <cell r="J82" t="str">
            <v>n/a</v>
          </cell>
          <cell r="K82" t="str">
            <v>n/a</v>
          </cell>
          <cell r="L82" t="str">
            <v>n/a</v>
          </cell>
          <cell r="M82" t="str">
            <v>n/a</v>
          </cell>
          <cell r="N82" t="str">
            <v>n/a</v>
          </cell>
          <cell r="O82" t="str">
            <v>n/a</v>
          </cell>
          <cell r="P82" t="str">
            <v>n/a</v>
          </cell>
          <cell r="Q82" t="str">
            <v>n/a</v>
          </cell>
          <cell r="R82" t="str">
            <v>n/a</v>
          </cell>
          <cell r="S82" t="str">
            <v>n/a</v>
          </cell>
          <cell r="T82" t="str">
            <v>n/a</v>
          </cell>
          <cell r="U82" t="str">
            <v>n/a</v>
          </cell>
          <cell r="V82" t="str">
            <v>n/a</v>
          </cell>
          <cell r="W82" t="str">
            <v>n/a</v>
          </cell>
          <cell r="X82" t="str">
            <v>n/a</v>
          </cell>
          <cell r="Y82" t="str">
            <v>n/a</v>
          </cell>
          <cell r="Z82" t="str">
            <v>n/a</v>
          </cell>
          <cell r="AA82" t="str">
            <v>n/a</v>
          </cell>
          <cell r="AB82" t="str">
            <v>n/a</v>
          </cell>
          <cell r="AC82" t="str">
            <v>n/a</v>
          </cell>
          <cell r="AD82" t="str">
            <v>n/a</v>
          </cell>
        </row>
        <row r="83">
          <cell r="A83" t="str">
            <v>Population density, pop/km</v>
          </cell>
          <cell r="C83" t="str">
            <v>n/a</v>
          </cell>
          <cell r="D83" t="str">
            <v>n/a</v>
          </cell>
          <cell r="E83" t="str">
            <v>n/a</v>
          </cell>
          <cell r="F83" t="str">
            <v>n/a</v>
          </cell>
          <cell r="G83" t="str">
            <v>n/a</v>
          </cell>
          <cell r="H83" t="str">
            <v>n/a</v>
          </cell>
          <cell r="I83" t="str">
            <v>n/a</v>
          </cell>
          <cell r="J83" t="str">
            <v>n/a</v>
          </cell>
          <cell r="K83">
            <v>57.3</v>
          </cell>
          <cell r="L83">
            <v>57.3</v>
          </cell>
          <cell r="M83">
            <v>57.1</v>
          </cell>
          <cell r="N83">
            <v>57</v>
          </cell>
          <cell r="O83">
            <v>56.9</v>
          </cell>
          <cell r="P83">
            <v>56.8</v>
          </cell>
          <cell r="Q83">
            <v>56.7</v>
          </cell>
          <cell r="R83">
            <v>56.7</v>
          </cell>
          <cell r="S83">
            <v>56.7</v>
          </cell>
          <cell r="T83">
            <v>56.6</v>
          </cell>
          <cell r="U83">
            <v>53.3</v>
          </cell>
          <cell r="V83">
            <v>53.1</v>
          </cell>
          <cell r="W83">
            <v>52.87</v>
          </cell>
          <cell r="X83">
            <v>52.61</v>
          </cell>
          <cell r="Y83" t="str">
            <v>n/a</v>
          </cell>
          <cell r="Z83" t="str">
            <v>n/a</v>
          </cell>
          <cell r="AA83" t="str">
            <v>n/a</v>
          </cell>
          <cell r="AB83" t="str">
            <v>n/a</v>
          </cell>
          <cell r="AC83" t="str">
            <v>n/a</v>
          </cell>
          <cell r="AD83" t="str">
            <v>n/a</v>
          </cell>
        </row>
        <row r="84">
          <cell r="A84" t="str">
            <v>GDP, € mill</v>
          </cell>
          <cell r="C84" t="str">
            <v>n/a</v>
          </cell>
          <cell r="D84" t="str">
            <v>n/a</v>
          </cell>
          <cell r="E84" t="str">
            <v>n/a</v>
          </cell>
          <cell r="F84" t="str">
            <v>n/a</v>
          </cell>
          <cell r="G84" t="str">
            <v>n/a</v>
          </cell>
          <cell r="H84" t="str">
            <v>n/a</v>
          </cell>
          <cell r="I84" t="str">
            <v>n/a</v>
          </cell>
          <cell r="J84" t="str">
            <v>n/a</v>
          </cell>
          <cell r="K84" t="str">
            <v>n/a</v>
          </cell>
          <cell r="L84" t="str">
            <v>n/a</v>
          </cell>
          <cell r="M84" t="str">
            <v>n/a</v>
          </cell>
          <cell r="N84" t="str">
            <v>n/a</v>
          </cell>
          <cell r="O84">
            <v>4886.8</v>
          </cell>
          <cell r="P84">
            <v>6357.5</v>
          </cell>
          <cell r="Q84">
            <v>8817.5</v>
          </cell>
          <cell r="R84">
            <v>9967.6</v>
          </cell>
          <cell r="S84">
            <v>10240.5</v>
          </cell>
          <cell r="T84">
            <v>12360.3</v>
          </cell>
          <cell r="U84">
            <v>13562.4</v>
          </cell>
          <cell r="V84">
            <v>15023.2</v>
          </cell>
          <cell r="W84">
            <v>16452.099999999999</v>
          </cell>
          <cell r="X84">
            <v>18125.8</v>
          </cell>
          <cell r="Y84">
            <v>20621</v>
          </cell>
          <cell r="Z84">
            <v>23746.400000000001</v>
          </cell>
          <cell r="AA84" t="str">
            <v>n/a</v>
          </cell>
          <cell r="AB84" t="str">
            <v>n/a</v>
          </cell>
          <cell r="AC84" t="str">
            <v>n/a</v>
          </cell>
          <cell r="AD84" t="str">
            <v>n/a</v>
          </cell>
        </row>
        <row r="85">
          <cell r="A85" t="str">
            <v>Annual GDP Growth %</v>
          </cell>
          <cell r="C85" t="str">
            <v>n/a</v>
          </cell>
          <cell r="D85" t="str">
            <v>n/a</v>
          </cell>
          <cell r="E85" t="str">
            <v>n/a</v>
          </cell>
          <cell r="F85" t="str">
            <v>n/a</v>
          </cell>
          <cell r="G85" t="str">
            <v>n/a</v>
          </cell>
          <cell r="H85" t="str">
            <v>n/a</v>
          </cell>
          <cell r="I85" t="str">
            <v>n/a</v>
          </cell>
          <cell r="J85" t="str">
            <v>n/a</v>
          </cell>
          <cell r="K85" t="str">
            <v>n/a</v>
          </cell>
          <cell r="L85" t="str">
            <v>n/a</v>
          </cell>
          <cell r="M85" t="str">
            <v>n/a</v>
          </cell>
          <cell r="N85" t="str">
            <v>n/a</v>
          </cell>
          <cell r="O85">
            <v>3.3000000000000002E-2</v>
          </cell>
          <cell r="P85">
            <v>4.7E-2</v>
          </cell>
          <cell r="Q85">
            <v>8.5000000000000006E-2</v>
          </cell>
          <cell r="R85">
            <v>7.4999999999999997E-2</v>
          </cell>
          <cell r="S85">
            <v>-1.4999999999999999E-2</v>
          </cell>
          <cell r="T85">
            <v>4.1000000000000002E-2</v>
          </cell>
          <cell r="U85">
            <v>6.6000000000000003E-2</v>
          </cell>
          <cell r="V85">
            <v>6.9000000000000006E-2</v>
          </cell>
          <cell r="W85">
            <v>0.10299999999999999</v>
          </cell>
          <cell r="X85">
            <v>7.2999999999999995E-2</v>
          </cell>
          <cell r="Y85">
            <v>7.5999999999999998E-2</v>
          </cell>
          <cell r="Z85">
            <v>7.4999999999999997E-2</v>
          </cell>
          <cell r="AA85" t="str">
            <v>n/a</v>
          </cell>
          <cell r="AB85" t="str">
            <v>n/a</v>
          </cell>
          <cell r="AC85" t="str">
            <v>n/a</v>
          </cell>
          <cell r="AD85" t="str">
            <v>n/a</v>
          </cell>
        </row>
        <row r="86">
          <cell r="A86" t="str">
            <v>Gross fixed Capital Formation, € mill</v>
          </cell>
          <cell r="C86" t="str">
            <v>n/a</v>
          </cell>
          <cell r="D86" t="str">
            <v>n/a</v>
          </cell>
          <cell r="E86" t="str">
            <v>n/a</v>
          </cell>
          <cell r="F86" t="str">
            <v>n/a</v>
          </cell>
          <cell r="G86" t="str">
            <v>n/a</v>
          </cell>
          <cell r="H86" t="str">
            <v>n/a</v>
          </cell>
          <cell r="I86" t="str">
            <v>n/a</v>
          </cell>
          <cell r="J86" t="str">
            <v>n/a</v>
          </cell>
          <cell r="K86" t="str">
            <v>n/a</v>
          </cell>
          <cell r="L86" t="str">
            <v>n/a</v>
          </cell>
          <cell r="M86" t="str">
            <v>n/a</v>
          </cell>
          <cell r="N86" t="str">
            <v>n/a</v>
          </cell>
          <cell r="O86" t="str">
            <v>n/a</v>
          </cell>
          <cell r="P86" t="str">
            <v>n/a</v>
          </cell>
          <cell r="Q86" t="str">
            <v>n/a</v>
          </cell>
          <cell r="R86" t="str">
            <v>n/a</v>
          </cell>
          <cell r="S86" t="str">
            <v>n/a</v>
          </cell>
          <cell r="T86" t="str">
            <v>n/a</v>
          </cell>
          <cell r="U86" t="str">
            <v>n/a</v>
          </cell>
          <cell r="V86" t="str">
            <v>n/a</v>
          </cell>
          <cell r="W86" t="str">
            <v>n/a</v>
          </cell>
          <cell r="X86" t="str">
            <v>n/a</v>
          </cell>
          <cell r="Y86" t="str">
            <v>n/a</v>
          </cell>
          <cell r="Z86" t="str">
            <v>n/a</v>
          </cell>
          <cell r="AA86" t="str">
            <v>n/a</v>
          </cell>
          <cell r="AB86" t="str">
            <v>n/a</v>
          </cell>
          <cell r="AC86" t="str">
            <v>n/a</v>
          </cell>
          <cell r="AD86" t="str">
            <v>n/a</v>
          </cell>
        </row>
        <row r="87">
          <cell r="A87" t="str">
            <v>Inflation (HICP) %</v>
          </cell>
          <cell r="C87" t="str">
            <v>n/a</v>
          </cell>
          <cell r="D87" t="str">
            <v>n/a</v>
          </cell>
          <cell r="E87" t="str">
            <v>n/a</v>
          </cell>
          <cell r="F87" t="str">
            <v>n/a</v>
          </cell>
          <cell r="G87" t="str">
            <v>n/a</v>
          </cell>
          <cell r="H87" t="str">
            <v>n/a</v>
          </cell>
          <cell r="I87" t="str">
            <v>n/a</v>
          </cell>
          <cell r="J87" t="str">
            <v>n/a</v>
          </cell>
          <cell r="K87" t="str">
            <v>n/a</v>
          </cell>
          <cell r="L87" t="str">
            <v>n/a</v>
          </cell>
          <cell r="M87" t="str">
            <v>n/a</v>
          </cell>
          <cell r="N87" t="str">
            <v>n/a</v>
          </cell>
          <cell r="O87" t="str">
            <v>n/a</v>
          </cell>
          <cell r="P87">
            <v>0.10299999999999999</v>
          </cell>
          <cell r="Q87">
            <v>8.7999999999999995E-2</v>
          </cell>
          <cell r="R87">
            <v>5.3999999999999999E-2</v>
          </cell>
          <cell r="S87">
            <v>1.4999999999999999E-2</v>
          </cell>
          <cell r="T87">
            <v>1.0999999999999999E-2</v>
          </cell>
          <cell r="U87">
            <v>1.6E-2</v>
          </cell>
          <cell r="V87">
            <v>3.0000000000000001E-3</v>
          </cell>
          <cell r="W87">
            <v>-1.0999999999999999E-2</v>
          </cell>
          <cell r="X87">
            <v>1.2E-2</v>
          </cell>
          <cell r="Y87">
            <v>2.7E-2</v>
          </cell>
          <cell r="Z87">
            <v>3.7900000000000003E-2</v>
          </cell>
          <cell r="AA87">
            <v>0</v>
          </cell>
          <cell r="AB87">
            <v>0</v>
          </cell>
          <cell r="AC87">
            <v>0</v>
          </cell>
          <cell r="AD87">
            <v>0</v>
          </cell>
        </row>
        <row r="88">
          <cell r="A88" t="str">
            <v>Unemployment rate %</v>
          </cell>
          <cell r="C88" t="str">
            <v>n/a</v>
          </cell>
          <cell r="D88" t="str">
            <v>n/a</v>
          </cell>
          <cell r="E88" t="str">
            <v>n/a</v>
          </cell>
          <cell r="F88" t="str">
            <v>n/a</v>
          </cell>
          <cell r="G88" t="str">
            <v>n/a</v>
          </cell>
          <cell r="H88" t="str">
            <v>n/a</v>
          </cell>
          <cell r="I88" t="str">
            <v>n/a</v>
          </cell>
          <cell r="J88" t="str">
            <v>n/a</v>
          </cell>
          <cell r="K88" t="str">
            <v>n/a</v>
          </cell>
          <cell r="L88" t="str">
            <v>n/a</v>
          </cell>
          <cell r="M88" t="str">
            <v>n/a</v>
          </cell>
          <cell r="N88" t="str">
            <v>n/a</v>
          </cell>
          <cell r="O88" t="str">
            <v>n/a</v>
          </cell>
          <cell r="P88" t="str">
            <v>n/a</v>
          </cell>
          <cell r="Q88" t="str">
            <v>n/a</v>
          </cell>
          <cell r="R88">
            <v>0.13200000000000001</v>
          </cell>
          <cell r="S88">
            <v>0.13699999999999998</v>
          </cell>
          <cell r="T88">
            <v>0.16399999999999998</v>
          </cell>
          <cell r="U88">
            <v>0.16500000000000001</v>
          </cell>
          <cell r="V88">
            <v>0.13500000000000001</v>
          </cell>
          <cell r="W88">
            <v>0.124</v>
          </cell>
          <cell r="X88">
            <v>0.114</v>
          </cell>
          <cell r="Y88">
            <v>8.3000000000000004E-2</v>
          </cell>
          <cell r="Z88">
            <v>5.5999999999999994E-2</v>
          </cell>
          <cell r="AA88" t="str">
            <v>n/a</v>
          </cell>
          <cell r="AB88" t="str">
            <v>n/a</v>
          </cell>
          <cell r="AC88" t="str">
            <v>n/a</v>
          </cell>
          <cell r="AD88" t="str">
            <v>n/a</v>
          </cell>
        </row>
      </sheetData>
      <sheetData sheetId="15" refreshError="1">
        <row r="1">
          <cell r="A1" t="str">
            <v>Luxembourg</v>
          </cell>
        </row>
        <row r="3">
          <cell r="A3" t="str">
            <v>HOUSING SUPPLY</v>
          </cell>
          <cell r="C3">
            <v>1983</v>
          </cell>
          <cell r="D3">
            <v>1984</v>
          </cell>
          <cell r="E3">
            <v>1985</v>
          </cell>
          <cell r="F3">
            <v>1986</v>
          </cell>
          <cell r="G3">
            <v>1987</v>
          </cell>
          <cell r="H3">
            <v>1988</v>
          </cell>
          <cell r="I3">
            <v>1989</v>
          </cell>
          <cell r="J3">
            <v>1990</v>
          </cell>
          <cell r="K3">
            <v>1991</v>
          </cell>
          <cell r="L3">
            <v>1992</v>
          </cell>
          <cell r="M3">
            <v>1993</v>
          </cell>
          <cell r="N3">
            <v>1994</v>
          </cell>
          <cell r="O3">
            <v>1995</v>
          </cell>
          <cell r="P3">
            <v>1996</v>
          </cell>
          <cell r="Q3">
            <v>1997</v>
          </cell>
          <cell r="R3">
            <v>1998</v>
          </cell>
          <cell r="S3">
            <v>1999</v>
          </cell>
          <cell r="T3">
            <v>2000</v>
          </cell>
          <cell r="U3">
            <v>2001</v>
          </cell>
          <cell r="V3">
            <v>2002</v>
          </cell>
          <cell r="W3">
            <v>2003</v>
          </cell>
          <cell r="X3">
            <v>2004</v>
          </cell>
          <cell r="Y3">
            <v>2005</v>
          </cell>
          <cell r="Z3">
            <v>2006</v>
          </cell>
          <cell r="AA3">
            <v>2007</v>
          </cell>
          <cell r="AB3">
            <v>2008</v>
          </cell>
          <cell r="AC3">
            <v>2009</v>
          </cell>
          <cell r="AD3">
            <v>2010</v>
          </cell>
        </row>
        <row r="4">
          <cell r="A4" t="str">
            <v>Housing Stock</v>
          </cell>
        </row>
        <row r="5">
          <cell r="A5" t="str">
            <v xml:space="preserve">Total Number of Dwellings (national) </v>
          </cell>
          <cell r="B5" t="str">
            <v>000s</v>
          </cell>
          <cell r="C5">
            <v>96392</v>
          </cell>
          <cell r="D5">
            <v>97565.5</v>
          </cell>
          <cell r="E5">
            <v>98739</v>
          </cell>
          <cell r="F5">
            <v>99912.5</v>
          </cell>
          <cell r="G5">
            <v>101086</v>
          </cell>
          <cell r="H5">
            <v>102259.5</v>
          </cell>
          <cell r="I5">
            <v>103433</v>
          </cell>
          <cell r="J5">
            <v>104606.5</v>
          </cell>
          <cell r="K5">
            <v>105780</v>
          </cell>
          <cell r="L5">
            <v>107163.6</v>
          </cell>
          <cell r="M5">
            <v>108547.2</v>
          </cell>
          <cell r="N5">
            <v>109930.8</v>
          </cell>
          <cell r="O5">
            <v>111314.4</v>
          </cell>
          <cell r="P5">
            <v>112698</v>
          </cell>
          <cell r="Q5">
            <v>114081.60000000001</v>
          </cell>
          <cell r="R5">
            <v>115465.2</v>
          </cell>
          <cell r="S5">
            <v>116848.8</v>
          </cell>
          <cell r="T5">
            <v>118232.4</v>
          </cell>
          <cell r="U5">
            <v>119616</v>
          </cell>
          <cell r="V5">
            <v>120999.6</v>
          </cell>
          <cell r="W5">
            <v>122383.2</v>
          </cell>
          <cell r="X5">
            <v>123766.8</v>
          </cell>
          <cell r="Y5">
            <v>125150.39999999999</v>
          </cell>
          <cell r="Z5" t="str">
            <v>n/a</v>
          </cell>
          <cell r="AA5" t="str">
            <v>n/a</v>
          </cell>
          <cell r="AB5">
            <v>0</v>
          </cell>
          <cell r="AC5">
            <v>0</v>
          </cell>
          <cell r="AD5">
            <v>0</v>
          </cell>
        </row>
        <row r="6">
          <cell r="A6" t="str">
            <v xml:space="preserve">Proportion of which: </v>
          </cell>
        </row>
        <row r="7">
          <cell r="A7" t="str">
            <v>% Owner occupied</v>
          </cell>
          <cell r="B7" t="str">
            <v>%</v>
          </cell>
          <cell r="C7">
            <v>0.59183355290339179</v>
          </cell>
          <cell r="D7" t="str">
            <v>n/a</v>
          </cell>
          <cell r="E7" t="str">
            <v>n/a</v>
          </cell>
          <cell r="F7" t="str">
            <v>n/a</v>
          </cell>
          <cell r="G7" t="str">
            <v>n/a</v>
          </cell>
          <cell r="H7" t="str">
            <v>n/a</v>
          </cell>
          <cell r="I7" t="str">
            <v>n/a</v>
          </cell>
          <cell r="J7" t="str">
            <v>n/a</v>
          </cell>
          <cell r="K7">
            <v>0.64366282846992795</v>
          </cell>
          <cell r="L7" t="str">
            <v>n/a</v>
          </cell>
          <cell r="M7">
            <v>0.67</v>
          </cell>
          <cell r="N7" t="str">
            <v>n/a</v>
          </cell>
          <cell r="O7">
            <v>0.72</v>
          </cell>
          <cell r="P7" t="str">
            <v>n/a</v>
          </cell>
          <cell r="Q7" t="str">
            <v>n/a</v>
          </cell>
          <cell r="R7" t="str">
            <v>n/a</v>
          </cell>
          <cell r="S7" t="str">
            <v>n/a</v>
          </cell>
          <cell r="T7" t="str">
            <v>n/a</v>
          </cell>
          <cell r="U7">
            <v>0.66593196978244051</v>
          </cell>
          <cell r="V7" t="str">
            <v>n/a</v>
          </cell>
          <cell r="W7">
            <v>0.67</v>
          </cell>
          <cell r="X7" t="str">
            <v>n/a</v>
          </cell>
          <cell r="Y7">
            <v>0.74591683076566695</v>
          </cell>
          <cell r="Z7" t="str">
            <v>n/a</v>
          </cell>
          <cell r="AA7" t="str">
            <v>n/a</v>
          </cell>
          <cell r="AB7" t="str">
            <v>n/a</v>
          </cell>
          <cell r="AC7" t="str">
            <v>n/a</v>
          </cell>
          <cell r="AD7" t="str">
            <v>n/a</v>
          </cell>
        </row>
        <row r="8">
          <cell r="A8" t="str">
            <v>% Rented from private landlords</v>
          </cell>
          <cell r="B8" t="str">
            <v>%</v>
          </cell>
          <cell r="C8" t="str">
            <v>n/a</v>
          </cell>
          <cell r="D8" t="str">
            <v>n/a</v>
          </cell>
          <cell r="E8" t="str">
            <v>n/a</v>
          </cell>
          <cell r="F8" t="str">
            <v>n/a</v>
          </cell>
          <cell r="G8" t="str">
            <v>n/a</v>
          </cell>
          <cell r="H8" t="str">
            <v>n/a</v>
          </cell>
          <cell r="I8" t="str">
            <v>n/a</v>
          </cell>
          <cell r="J8" t="str">
            <v>n/a</v>
          </cell>
          <cell r="K8" t="str">
            <v>n/a</v>
          </cell>
          <cell r="L8" t="str">
            <v>n/a</v>
          </cell>
          <cell r="M8">
            <v>0.31</v>
          </cell>
          <cell r="N8" t="str">
            <v>n/a</v>
          </cell>
          <cell r="O8" t="str">
            <v>n/a</v>
          </cell>
          <cell r="P8" t="str">
            <v>n/a</v>
          </cell>
          <cell r="Q8" t="str">
            <v>n/a</v>
          </cell>
          <cell r="R8" t="str">
            <v>n/a</v>
          </cell>
          <cell r="S8" t="str">
            <v>n/a</v>
          </cell>
          <cell r="T8" t="str">
            <v>n/a</v>
          </cell>
          <cell r="U8">
            <v>0.25460680172057987</v>
          </cell>
          <cell r="V8" t="str">
            <v>n/a</v>
          </cell>
          <cell r="W8" t="str">
            <v>n/a</v>
          </cell>
          <cell r="X8" t="str">
            <v>n/a</v>
          </cell>
          <cell r="Y8" t="str">
            <v>n/a</v>
          </cell>
          <cell r="Z8" t="str">
            <v>n/a</v>
          </cell>
          <cell r="AA8" t="str">
            <v>n/a</v>
          </cell>
          <cell r="AB8" t="str">
            <v>n/a</v>
          </cell>
          <cell r="AC8" t="str">
            <v>n/a</v>
          </cell>
          <cell r="AD8" t="str">
            <v>n/a</v>
          </cell>
        </row>
        <row r="9">
          <cell r="A9" t="str">
            <v>% Rented from government or social landlords</v>
          </cell>
          <cell r="B9" t="str">
            <v>%</v>
          </cell>
          <cell r="C9" t="str">
            <v>n/a</v>
          </cell>
          <cell r="D9" t="str">
            <v>n/a</v>
          </cell>
          <cell r="E9" t="str">
            <v>n/a</v>
          </cell>
          <cell r="F9" t="str">
            <v>n/a</v>
          </cell>
          <cell r="G9" t="str">
            <v>n/a</v>
          </cell>
          <cell r="H9" t="str">
            <v>n/a</v>
          </cell>
          <cell r="I9" t="str">
            <v>n/a</v>
          </cell>
          <cell r="J9" t="str">
            <v>n/a</v>
          </cell>
          <cell r="K9" t="str">
            <v>n/a</v>
          </cell>
          <cell r="L9" t="str">
            <v>n/a</v>
          </cell>
          <cell r="M9">
            <v>0.02</v>
          </cell>
          <cell r="N9" t="str">
            <v>n/a</v>
          </cell>
          <cell r="O9" t="str">
            <v>n/a</v>
          </cell>
          <cell r="P9" t="str">
            <v>n/a</v>
          </cell>
          <cell r="Q9" t="str">
            <v>n/a</v>
          </cell>
          <cell r="R9" t="str">
            <v>n/a</v>
          </cell>
          <cell r="S9" t="str">
            <v>n/a</v>
          </cell>
          <cell r="T9" t="str">
            <v>n/a</v>
          </cell>
          <cell r="U9">
            <v>1.8631553307497405E-2</v>
          </cell>
          <cell r="V9" t="str">
            <v>n/a</v>
          </cell>
          <cell r="W9" t="str">
            <v>n/a</v>
          </cell>
          <cell r="X9" t="str">
            <v>n/a</v>
          </cell>
          <cell r="Y9" t="str">
            <v>n/a</v>
          </cell>
          <cell r="Z9" t="str">
            <v>n/a</v>
          </cell>
          <cell r="AA9" t="str">
            <v>n/a</v>
          </cell>
          <cell r="AB9" t="str">
            <v>n/a</v>
          </cell>
          <cell r="AC9" t="str">
            <v>n/a</v>
          </cell>
          <cell r="AD9" t="str">
            <v>n/a</v>
          </cell>
        </row>
        <row r="10">
          <cell r="A10" t="str">
            <v>% Other</v>
          </cell>
          <cell r="B10" t="str">
            <v>%</v>
          </cell>
          <cell r="C10" t="str">
            <v>n/a</v>
          </cell>
          <cell r="D10" t="str">
            <v>n/a</v>
          </cell>
          <cell r="E10" t="str">
            <v>n/a</v>
          </cell>
          <cell r="F10" t="str">
            <v>n/a</v>
          </cell>
          <cell r="G10" t="str">
            <v>n/a</v>
          </cell>
          <cell r="H10" t="str">
            <v>n/a</v>
          </cell>
          <cell r="I10" t="str">
            <v>n/a</v>
          </cell>
          <cell r="J10" t="str">
            <v>n/a</v>
          </cell>
          <cell r="K10" t="str">
            <v>n/a</v>
          </cell>
          <cell r="L10" t="str">
            <v>n/a</v>
          </cell>
          <cell r="M10" t="str">
            <v>n/a</v>
          </cell>
          <cell r="N10" t="str">
            <v>n/a</v>
          </cell>
          <cell r="O10" t="str">
            <v>n/a</v>
          </cell>
          <cell r="P10" t="str">
            <v>n/a</v>
          </cell>
          <cell r="Q10" t="str">
            <v>n/a</v>
          </cell>
          <cell r="R10" t="str">
            <v>n/a</v>
          </cell>
          <cell r="S10" t="str">
            <v>n/a</v>
          </cell>
          <cell r="T10" t="str">
            <v>n/a</v>
          </cell>
          <cell r="U10">
            <v>6.0829675189482152E-2</v>
          </cell>
          <cell r="V10" t="str">
            <v>n/a</v>
          </cell>
          <cell r="W10" t="str">
            <v>n/a</v>
          </cell>
          <cell r="X10" t="str">
            <v>n/a</v>
          </cell>
          <cell r="Y10" t="str">
            <v>n/a</v>
          </cell>
          <cell r="Z10" t="str">
            <v>n/a</v>
          </cell>
          <cell r="AA10" t="str">
            <v>n/a</v>
          </cell>
          <cell r="AB10" t="str">
            <v>n/a</v>
          </cell>
          <cell r="AC10" t="str">
            <v>n/a</v>
          </cell>
          <cell r="AD10" t="str">
            <v>n/a</v>
          </cell>
        </row>
        <row r="12">
          <cell r="A12" t="str">
            <v>Housebuilding</v>
          </cell>
        </row>
        <row r="13">
          <cell r="A13" t="str">
            <v xml:space="preserve">Housing Starts </v>
          </cell>
          <cell r="B13" t="str">
            <v>000s</v>
          </cell>
          <cell r="C13" t="str">
            <v>n/a</v>
          </cell>
          <cell r="D13" t="str">
            <v>n/a</v>
          </cell>
          <cell r="E13" t="str">
            <v>n/a</v>
          </cell>
          <cell r="F13" t="str">
            <v>n/a</v>
          </cell>
          <cell r="G13" t="str">
            <v>n/a</v>
          </cell>
          <cell r="H13" t="str">
            <v>n/a</v>
          </cell>
          <cell r="I13" t="str">
            <v>n/a</v>
          </cell>
          <cell r="J13" t="str">
            <v>n/a</v>
          </cell>
          <cell r="K13" t="str">
            <v>n/a</v>
          </cell>
          <cell r="L13" t="str">
            <v>n/a</v>
          </cell>
          <cell r="M13" t="str">
            <v>n/a</v>
          </cell>
          <cell r="N13" t="str">
            <v>n/a</v>
          </cell>
          <cell r="O13" t="str">
            <v>n/a</v>
          </cell>
          <cell r="P13" t="str">
            <v>n/a</v>
          </cell>
          <cell r="Q13" t="str">
            <v>n/a</v>
          </cell>
          <cell r="R13" t="str">
            <v>n/a</v>
          </cell>
          <cell r="S13" t="str">
            <v>n/a</v>
          </cell>
          <cell r="T13" t="str">
            <v>n/a</v>
          </cell>
          <cell r="U13" t="str">
            <v>n/a</v>
          </cell>
          <cell r="V13" t="str">
            <v>n/a</v>
          </cell>
          <cell r="W13" t="str">
            <v>n/a</v>
          </cell>
          <cell r="X13" t="str">
            <v>n/a</v>
          </cell>
          <cell r="Y13" t="str">
            <v>n/a</v>
          </cell>
          <cell r="Z13" t="str">
            <v>n/a</v>
          </cell>
          <cell r="AA13" t="str">
            <v>n/a</v>
          </cell>
          <cell r="AB13" t="str">
            <v>n/a</v>
          </cell>
          <cell r="AC13" t="str">
            <v>n/a</v>
          </cell>
          <cell r="AD13" t="str">
            <v>n/a</v>
          </cell>
        </row>
        <row r="14">
          <cell r="A14" t="str">
            <v>Annual % change in housing starts</v>
          </cell>
          <cell r="C14" t="str">
            <v>n/a</v>
          </cell>
          <cell r="D14" t="str">
            <v>n/a</v>
          </cell>
          <cell r="E14" t="str">
            <v>n/a</v>
          </cell>
          <cell r="F14" t="str">
            <v>n/a</v>
          </cell>
          <cell r="G14" t="str">
            <v>n/a</v>
          </cell>
          <cell r="H14" t="str">
            <v>n/a</v>
          </cell>
          <cell r="I14" t="str">
            <v>n/a</v>
          </cell>
          <cell r="J14" t="str">
            <v>n/a</v>
          </cell>
          <cell r="K14" t="str">
            <v>n/a</v>
          </cell>
          <cell r="L14" t="str">
            <v>n/a</v>
          </cell>
          <cell r="M14" t="str">
            <v>n/a</v>
          </cell>
          <cell r="N14" t="str">
            <v>n/a</v>
          </cell>
          <cell r="O14" t="str">
            <v>n/a</v>
          </cell>
          <cell r="P14" t="str">
            <v>n/a</v>
          </cell>
          <cell r="Q14" t="str">
            <v>n/a</v>
          </cell>
          <cell r="R14" t="str">
            <v>n/a</v>
          </cell>
          <cell r="S14" t="str">
            <v>n/a</v>
          </cell>
          <cell r="T14" t="str">
            <v>n/a</v>
          </cell>
          <cell r="U14" t="str">
            <v>n/a</v>
          </cell>
          <cell r="V14" t="str">
            <v>n/a</v>
          </cell>
          <cell r="W14" t="str">
            <v>n/a</v>
          </cell>
          <cell r="X14" t="str">
            <v>n/a</v>
          </cell>
          <cell r="Y14" t="str">
            <v>n/a</v>
          </cell>
          <cell r="Z14" t="str">
            <v>n/a</v>
          </cell>
          <cell r="AA14" t="str">
            <v>n/a</v>
          </cell>
          <cell r="AB14" t="str">
            <v>n/a</v>
          </cell>
          <cell r="AC14" t="str">
            <v>n/a</v>
          </cell>
          <cell r="AD14" t="str">
            <v>n/a</v>
          </cell>
        </row>
        <row r="15">
          <cell r="A15" t="str">
            <v>Housing Completions</v>
          </cell>
          <cell r="B15" t="str">
            <v>000s</v>
          </cell>
          <cell r="C15">
            <v>1699</v>
          </cell>
          <cell r="D15">
            <v>1363</v>
          </cell>
          <cell r="E15">
            <v>1340</v>
          </cell>
          <cell r="F15">
            <v>1417</v>
          </cell>
          <cell r="G15">
            <v>1475</v>
          </cell>
          <cell r="H15">
            <v>1746</v>
          </cell>
          <cell r="I15">
            <v>1940</v>
          </cell>
          <cell r="J15">
            <v>2543</v>
          </cell>
          <cell r="K15">
            <v>2699</v>
          </cell>
          <cell r="L15">
            <v>2982</v>
          </cell>
          <cell r="M15">
            <v>3294</v>
          </cell>
          <cell r="N15">
            <v>2732</v>
          </cell>
          <cell r="O15">
            <v>2713</v>
          </cell>
          <cell r="P15">
            <v>2242</v>
          </cell>
          <cell r="Q15">
            <v>2277</v>
          </cell>
          <cell r="R15">
            <v>2572</v>
          </cell>
          <cell r="S15">
            <v>3067</v>
          </cell>
          <cell r="T15">
            <v>1671</v>
          </cell>
          <cell r="U15">
            <v>2342</v>
          </cell>
          <cell r="V15">
            <v>2475</v>
          </cell>
          <cell r="W15">
            <v>2199</v>
          </cell>
          <cell r="X15">
            <v>2155</v>
          </cell>
          <cell r="Y15" t="str">
            <v>n/a</v>
          </cell>
          <cell r="Z15" t="str">
            <v>n/a</v>
          </cell>
          <cell r="AA15" t="str">
            <v>n/a</v>
          </cell>
          <cell r="AB15" t="str">
            <v>n/a</v>
          </cell>
          <cell r="AC15" t="str">
            <v>n/a</v>
          </cell>
          <cell r="AD15" t="str">
            <v>n/a</v>
          </cell>
        </row>
        <row r="16">
          <cell r="A16" t="str">
            <v>Annual % change in housing completions</v>
          </cell>
          <cell r="C16" t="e">
            <v>#VALUE!</v>
          </cell>
          <cell r="D16">
            <v>-0.19776339022954681</v>
          </cell>
          <cell r="E16">
            <v>-1.6874541452677971E-2</v>
          </cell>
          <cell r="F16">
            <v>5.7462686567164134E-2</v>
          </cell>
          <cell r="G16">
            <v>4.0931545518701373E-2</v>
          </cell>
          <cell r="H16">
            <v>0.18372881355932202</v>
          </cell>
          <cell r="I16">
            <v>0.11111111111111116</v>
          </cell>
          <cell r="J16">
            <v>0.31082474226804124</v>
          </cell>
          <cell r="K16">
            <v>6.1344868265827746E-2</v>
          </cell>
          <cell r="L16">
            <v>0.10485364949981468</v>
          </cell>
          <cell r="M16">
            <v>0.1046277665995976</v>
          </cell>
          <cell r="N16">
            <v>-0.17061323618700663</v>
          </cell>
          <cell r="O16">
            <v>-6.9546120058565641E-3</v>
          </cell>
          <cell r="P16">
            <v>-0.17360855141909326</v>
          </cell>
          <cell r="Q16">
            <v>1.5611061552185612E-2</v>
          </cell>
          <cell r="R16">
            <v>0.12955643390426008</v>
          </cell>
          <cell r="S16">
            <v>0.19245723172628315</v>
          </cell>
          <cell r="T16">
            <v>-0.4551679165308119</v>
          </cell>
          <cell r="U16">
            <v>0.40155595451825254</v>
          </cell>
          <cell r="V16">
            <v>5.6789069171648165E-2</v>
          </cell>
          <cell r="W16">
            <v>-0.11151515151515157</v>
          </cell>
          <cell r="X16">
            <v>-2.0009095043201475E-2</v>
          </cell>
          <cell r="Y16" t="str">
            <v>n/a</v>
          </cell>
          <cell r="Z16" t="str">
            <v>n/a</v>
          </cell>
          <cell r="AA16" t="str">
            <v>n/a</v>
          </cell>
          <cell r="AB16" t="str">
            <v>n/a</v>
          </cell>
          <cell r="AC16" t="str">
            <v>n/a</v>
          </cell>
          <cell r="AD16" t="str">
            <v>n/a</v>
          </cell>
        </row>
        <row r="17">
          <cell r="A17" t="str">
            <v>Number of Building Permits issued</v>
          </cell>
          <cell r="B17" t="str">
            <v>000s</v>
          </cell>
          <cell r="C17" t="str">
            <v>n/a</v>
          </cell>
          <cell r="D17" t="str">
            <v>n/a</v>
          </cell>
          <cell r="E17" t="str">
            <v>n/a</v>
          </cell>
          <cell r="F17" t="str">
            <v>n/a</v>
          </cell>
          <cell r="G17" t="str">
            <v>n/a</v>
          </cell>
          <cell r="H17" t="str">
            <v>n/a</v>
          </cell>
          <cell r="I17">
            <v>2983</v>
          </cell>
          <cell r="J17">
            <v>3796</v>
          </cell>
          <cell r="K17">
            <v>4452</v>
          </cell>
          <cell r="L17">
            <v>4316</v>
          </cell>
          <cell r="M17">
            <v>4022</v>
          </cell>
          <cell r="N17">
            <v>2744</v>
          </cell>
          <cell r="O17">
            <v>2676</v>
          </cell>
          <cell r="P17">
            <v>2797</v>
          </cell>
          <cell r="Q17">
            <v>3411</v>
          </cell>
          <cell r="R17">
            <v>3215</v>
          </cell>
          <cell r="S17">
            <v>3739</v>
          </cell>
          <cell r="T17">
            <v>3411</v>
          </cell>
          <cell r="U17">
            <v>2846</v>
          </cell>
          <cell r="V17">
            <v>2956</v>
          </cell>
          <cell r="W17">
            <v>3364</v>
          </cell>
          <cell r="X17">
            <v>3919</v>
          </cell>
          <cell r="Y17">
            <v>4692</v>
          </cell>
          <cell r="Z17">
            <v>4411</v>
          </cell>
          <cell r="AA17" t="str">
            <v>n/a</v>
          </cell>
          <cell r="AB17" t="str">
            <v>n/a</v>
          </cell>
          <cell r="AC17" t="str">
            <v>n/a</v>
          </cell>
          <cell r="AD17" t="str">
            <v>n/a</v>
          </cell>
        </row>
        <row r="18">
          <cell r="A18" t="str">
            <v>Annual % change in building permits issued</v>
          </cell>
          <cell r="C18" t="str">
            <v>n/a</v>
          </cell>
          <cell r="D18" t="str">
            <v>n/a</v>
          </cell>
          <cell r="E18" t="str">
            <v>n/a</v>
          </cell>
          <cell r="F18" t="str">
            <v>n/a</v>
          </cell>
          <cell r="G18" t="str">
            <v>n/a</v>
          </cell>
          <cell r="H18" t="str">
            <v>n/a</v>
          </cell>
          <cell r="I18" t="str">
            <v>n/a</v>
          </cell>
          <cell r="J18">
            <v>0.2725444183707677</v>
          </cell>
          <cell r="K18">
            <v>0.17281348788198114</v>
          </cell>
          <cell r="L18">
            <v>-3.0548068283917318E-2</v>
          </cell>
          <cell r="M18">
            <v>-6.8118628359592259E-2</v>
          </cell>
          <cell r="N18">
            <v>-0.31775236200895074</v>
          </cell>
          <cell r="O18">
            <v>-2.4781341107871668E-2</v>
          </cell>
          <cell r="P18">
            <v>4.5216741405082139E-2</v>
          </cell>
          <cell r="Q18">
            <v>0.21952091526635686</v>
          </cell>
          <cell r="R18">
            <v>-5.7461155086484861E-2</v>
          </cell>
          <cell r="S18">
            <v>0.16298600311042</v>
          </cell>
          <cell r="T18">
            <v>-8.7723990371757155E-2</v>
          </cell>
          <cell r="U18">
            <v>-0.16564057461155091</v>
          </cell>
          <cell r="V18">
            <v>3.8650737877723218E-2</v>
          </cell>
          <cell r="W18">
            <v>0.13802435723951278</v>
          </cell>
          <cell r="X18">
            <v>0.16498216409036859</v>
          </cell>
          <cell r="Y18">
            <v>0.19724419494769063</v>
          </cell>
          <cell r="Z18">
            <v>-5.9889173060528544E-2</v>
          </cell>
          <cell r="AA18" t="str">
            <v>n/a</v>
          </cell>
          <cell r="AB18" t="str">
            <v>n/a</v>
          </cell>
          <cell r="AC18" t="str">
            <v>n/a</v>
          </cell>
          <cell r="AD18" t="str">
            <v>n/a</v>
          </cell>
        </row>
        <row r="20">
          <cell r="A20" t="str">
            <v>MARKET ACTIVITY AND PRICES</v>
          </cell>
        </row>
        <row r="21">
          <cell r="A21" t="str">
            <v>Total Number of Transactions</v>
          </cell>
          <cell r="B21" t="str">
            <v>000s</v>
          </cell>
          <cell r="C21" t="str">
            <v>n/a</v>
          </cell>
          <cell r="D21" t="str">
            <v>n/a</v>
          </cell>
          <cell r="E21" t="str">
            <v>n/a</v>
          </cell>
          <cell r="F21" t="str">
            <v>n/a</v>
          </cell>
          <cell r="G21" t="str">
            <v>n/a</v>
          </cell>
          <cell r="H21" t="str">
            <v>n/a</v>
          </cell>
          <cell r="I21" t="str">
            <v>n/a</v>
          </cell>
          <cell r="J21" t="str">
            <v>n/a</v>
          </cell>
          <cell r="K21" t="str">
            <v>n/a</v>
          </cell>
          <cell r="L21" t="str">
            <v>n/a</v>
          </cell>
          <cell r="M21" t="str">
            <v>n/a</v>
          </cell>
          <cell r="N21">
            <v>3894</v>
          </cell>
          <cell r="O21">
            <v>3975</v>
          </cell>
          <cell r="P21">
            <v>4115</v>
          </cell>
          <cell r="Q21">
            <v>4341</v>
          </cell>
          <cell r="R21">
            <v>4350</v>
          </cell>
          <cell r="S21">
            <v>4734</v>
          </cell>
          <cell r="T21">
            <v>4613</v>
          </cell>
          <cell r="U21">
            <v>4791</v>
          </cell>
          <cell r="V21">
            <v>5170</v>
          </cell>
          <cell r="W21">
            <v>5058</v>
          </cell>
          <cell r="X21">
            <v>4908</v>
          </cell>
          <cell r="Y21">
            <v>5011</v>
          </cell>
          <cell r="Z21" t="str">
            <v>n/a</v>
          </cell>
          <cell r="AA21" t="str">
            <v>n/a</v>
          </cell>
          <cell r="AB21" t="str">
            <v>n/a</v>
          </cell>
          <cell r="AC21" t="str">
            <v>n/a</v>
          </cell>
          <cell r="AD21" t="str">
            <v>n/a</v>
          </cell>
        </row>
        <row r="22">
          <cell r="A22" t="str">
            <v>Annual % change in transactions</v>
          </cell>
          <cell r="C22" t="str">
            <v>n/a</v>
          </cell>
          <cell r="D22" t="str">
            <v>n/a</v>
          </cell>
          <cell r="E22" t="str">
            <v>n/a</v>
          </cell>
          <cell r="F22" t="str">
            <v>n/a</v>
          </cell>
          <cell r="G22" t="str">
            <v>n/a</v>
          </cell>
          <cell r="H22" t="str">
            <v>n/a</v>
          </cell>
          <cell r="I22" t="str">
            <v>n/a</v>
          </cell>
          <cell r="J22" t="str">
            <v>n/a</v>
          </cell>
          <cell r="K22" t="str">
            <v>n/a</v>
          </cell>
          <cell r="L22" t="str">
            <v>n/a</v>
          </cell>
          <cell r="M22" t="str">
            <v>n/a</v>
          </cell>
          <cell r="N22" t="str">
            <v>n/a</v>
          </cell>
          <cell r="O22">
            <v>2.0801232665639491E-2</v>
          </cell>
          <cell r="P22">
            <v>3.5220125786163514E-2</v>
          </cell>
          <cell r="Q22">
            <v>5.4921020656136132E-2</v>
          </cell>
          <cell r="R22">
            <v>2.0732550103663705E-3</v>
          </cell>
          <cell r="S22">
            <v>8.8275862068965427E-2</v>
          </cell>
          <cell r="T22">
            <v>-2.5559780312632063E-2</v>
          </cell>
          <cell r="U22">
            <v>3.858660307825712E-2</v>
          </cell>
          <cell r="V22">
            <v>7.9106658317678935E-2</v>
          </cell>
          <cell r="W22">
            <v>-2.1663442940038635E-2</v>
          </cell>
          <cell r="X22">
            <v>-2.9655990510083052E-2</v>
          </cell>
          <cell r="Y22">
            <v>2.0986145069274764E-2</v>
          </cell>
          <cell r="Z22" t="str">
            <v>n/a</v>
          </cell>
          <cell r="AA22" t="str">
            <v>n/a</v>
          </cell>
          <cell r="AB22" t="str">
            <v>n/a</v>
          </cell>
          <cell r="AC22" t="str">
            <v>n/a</v>
          </cell>
          <cell r="AD22" t="str">
            <v>n/a</v>
          </cell>
        </row>
        <row r="23">
          <cell r="A23" t="str">
            <v xml:space="preserve">Residential house prices (all dwellings, national) </v>
          </cell>
          <cell r="B23" t="str">
            <v>1990=100</v>
          </cell>
          <cell r="C23" t="str">
            <v>n/a</v>
          </cell>
          <cell r="D23" t="str">
            <v>n/a</v>
          </cell>
          <cell r="E23" t="str">
            <v>n/a</v>
          </cell>
          <cell r="F23" t="str">
            <v>n/a</v>
          </cell>
          <cell r="G23" t="str">
            <v>n/a</v>
          </cell>
          <cell r="H23" t="str">
            <v>n/a</v>
          </cell>
          <cell r="I23" t="str">
            <v>n/a</v>
          </cell>
          <cell r="J23" t="str">
            <v>n/a</v>
          </cell>
          <cell r="K23" t="str">
            <v>n/a</v>
          </cell>
          <cell r="L23" t="str">
            <v>n/a</v>
          </cell>
          <cell r="M23" t="str">
            <v>n/a</v>
          </cell>
          <cell r="N23">
            <v>76.550653142717252</v>
          </cell>
          <cell r="O23">
            <v>77.829295312917964</v>
          </cell>
          <cell r="P23">
            <v>80.681742615065232</v>
          </cell>
          <cell r="Q23">
            <v>83.920463643058554</v>
          </cell>
          <cell r="R23">
            <v>88.251273215993876</v>
          </cell>
          <cell r="S23">
            <v>93.943888996500931</v>
          </cell>
          <cell r="T23">
            <v>100</v>
          </cell>
          <cell r="U23">
            <v>110.35866977200783</v>
          </cell>
          <cell r="V23">
            <v>121.22326805831915</v>
          </cell>
          <cell r="W23">
            <v>135.98339933452078</v>
          </cell>
          <cell r="X23">
            <v>154.44065985889276</v>
          </cell>
          <cell r="Y23">
            <v>172.19948844378641</v>
          </cell>
          <cell r="Z23" t="str">
            <v>n/a</v>
          </cell>
          <cell r="AA23" t="str">
            <v>n/a</v>
          </cell>
          <cell r="AB23" t="str">
            <v>n/a</v>
          </cell>
          <cell r="AC23" t="str">
            <v>n/a</v>
          </cell>
          <cell r="AD23" t="str">
            <v>n/a</v>
          </cell>
        </row>
        <row r="24">
          <cell r="A24" t="str">
            <v>Annual % change in house prices</v>
          </cell>
          <cell r="C24" t="str">
            <v>n/a</v>
          </cell>
          <cell r="D24" t="str">
            <v>n/a</v>
          </cell>
          <cell r="E24" t="str">
            <v>n/a</v>
          </cell>
          <cell r="F24" t="str">
            <v>n/a</v>
          </cell>
          <cell r="G24" t="str">
            <v>n/a</v>
          </cell>
          <cell r="H24" t="str">
            <v>n/a</v>
          </cell>
          <cell r="I24" t="str">
            <v>n/a</v>
          </cell>
          <cell r="J24" t="str">
            <v>n/a</v>
          </cell>
          <cell r="K24" t="str">
            <v>n/a</v>
          </cell>
          <cell r="L24" t="str">
            <v>n/a</v>
          </cell>
          <cell r="M24" t="str">
            <v>n/a</v>
          </cell>
          <cell r="N24" t="str">
            <v>n/a</v>
          </cell>
          <cell r="O24">
            <v>1.6703216990413772E-2</v>
          </cell>
          <cell r="P24">
            <v>3.6650046626772292E-2</v>
          </cell>
          <cell r="Q24">
            <v>4.0141932028480598E-2</v>
          </cell>
          <cell r="R24">
            <v>5.1606120663914457E-2</v>
          </cell>
          <cell r="S24">
            <v>6.4504630619599768E-2</v>
          </cell>
          <cell r="T24">
            <v>6.4465193725635972E-2</v>
          </cell>
          <cell r="U24">
            <v>0.10358669772007834</v>
          </cell>
          <cell r="V24">
            <v>9.8448072170104206E-2</v>
          </cell>
          <cell r="W24">
            <v>0.12175988580922192</v>
          </cell>
          <cell r="X24">
            <v>0.13573171883258262</v>
          </cell>
          <cell r="Y24">
            <v>0.1149880387789024</v>
          </cell>
          <cell r="Z24" t="str">
            <v>n/a</v>
          </cell>
          <cell r="AA24" t="str">
            <v>n/a</v>
          </cell>
          <cell r="AB24" t="str">
            <v>n/a</v>
          </cell>
          <cell r="AC24" t="str">
            <v>n/a</v>
          </cell>
          <cell r="AD24" t="str">
            <v>n/a</v>
          </cell>
        </row>
        <row r="25">
          <cell r="A25" t="str">
            <v>Residential house prices new dwellings (national)</v>
          </cell>
          <cell r="B25" t="str">
            <v>1990=100</v>
          </cell>
          <cell r="C25" t="str">
            <v>n/a</v>
          </cell>
          <cell r="D25" t="str">
            <v>n/a</v>
          </cell>
          <cell r="E25" t="str">
            <v>n/a</v>
          </cell>
          <cell r="F25" t="str">
            <v>n/a</v>
          </cell>
          <cell r="G25" t="str">
            <v>n/a</v>
          </cell>
          <cell r="H25" t="str">
            <v>n/a</v>
          </cell>
          <cell r="I25" t="str">
            <v>n/a</v>
          </cell>
          <cell r="J25" t="str">
            <v>n/a</v>
          </cell>
          <cell r="K25" t="str">
            <v>n/a</v>
          </cell>
          <cell r="L25" t="str">
            <v>n/a</v>
          </cell>
          <cell r="M25" t="str">
            <v>n/a</v>
          </cell>
          <cell r="N25" t="str">
            <v>n/a</v>
          </cell>
          <cell r="O25" t="str">
            <v>n/a</v>
          </cell>
          <cell r="P25" t="str">
            <v>n/a</v>
          </cell>
          <cell r="Q25" t="str">
            <v>n/a</v>
          </cell>
          <cell r="R25" t="str">
            <v>n/a</v>
          </cell>
          <cell r="S25" t="str">
            <v>n/a</v>
          </cell>
          <cell r="T25" t="str">
            <v>n/a</v>
          </cell>
          <cell r="U25" t="str">
            <v>n/a</v>
          </cell>
          <cell r="V25" t="str">
            <v>n/a</v>
          </cell>
          <cell r="W25" t="str">
            <v>n/a</v>
          </cell>
          <cell r="X25" t="str">
            <v>n/a</v>
          </cell>
          <cell r="Y25" t="str">
            <v>n/a</v>
          </cell>
          <cell r="Z25" t="str">
            <v>n/a</v>
          </cell>
          <cell r="AA25" t="str">
            <v>n/a</v>
          </cell>
          <cell r="AB25" t="str">
            <v>n/a</v>
          </cell>
          <cell r="AC25" t="str">
            <v>n/a</v>
          </cell>
          <cell r="AD25" t="str">
            <v>n/a</v>
          </cell>
        </row>
        <row r="26">
          <cell r="A26" t="str">
            <v>Annual % change in new house prices</v>
          </cell>
          <cell r="C26" t="str">
            <v>n/a</v>
          </cell>
          <cell r="D26" t="str">
            <v>n/a</v>
          </cell>
          <cell r="E26" t="str">
            <v>n/a</v>
          </cell>
          <cell r="F26" t="str">
            <v>n/a</v>
          </cell>
          <cell r="G26" t="str">
            <v>n/a</v>
          </cell>
          <cell r="H26" t="str">
            <v>n/a</v>
          </cell>
          <cell r="I26" t="str">
            <v>n/a</v>
          </cell>
          <cell r="J26" t="str">
            <v>n/a</v>
          </cell>
          <cell r="K26" t="str">
            <v>n/a</v>
          </cell>
          <cell r="L26" t="str">
            <v>n/a</v>
          </cell>
          <cell r="M26" t="str">
            <v>n/a</v>
          </cell>
          <cell r="N26" t="str">
            <v>n/a</v>
          </cell>
          <cell r="O26" t="str">
            <v>n/a</v>
          </cell>
          <cell r="P26" t="str">
            <v>n/a</v>
          </cell>
          <cell r="Q26" t="str">
            <v>n/a</v>
          </cell>
          <cell r="R26" t="str">
            <v>n/a</v>
          </cell>
          <cell r="S26" t="str">
            <v>n/a</v>
          </cell>
          <cell r="T26" t="str">
            <v>n/a</v>
          </cell>
          <cell r="U26" t="str">
            <v>n/a</v>
          </cell>
          <cell r="V26" t="str">
            <v>n/a</v>
          </cell>
          <cell r="W26" t="str">
            <v>n/a</v>
          </cell>
          <cell r="X26" t="str">
            <v>n/a</v>
          </cell>
          <cell r="Y26" t="str">
            <v>n/a</v>
          </cell>
          <cell r="Z26" t="str">
            <v>n/a</v>
          </cell>
          <cell r="AA26" t="str">
            <v>n/a</v>
          </cell>
          <cell r="AB26" t="str">
            <v>n/a</v>
          </cell>
          <cell r="AC26" t="str">
            <v>n/a</v>
          </cell>
          <cell r="AD26" t="str">
            <v>n/a</v>
          </cell>
        </row>
        <row r="27">
          <cell r="A27" t="str">
            <v>Building Price for new residential dwellings</v>
          </cell>
          <cell r="B27" t="str">
            <v>1990=100</v>
          </cell>
          <cell r="C27">
            <v>57.141239098425643</v>
          </cell>
          <cell r="D27">
            <v>60.510816627024575</v>
          </cell>
          <cell r="E27">
            <v>62.808170045682786</v>
          </cell>
          <cell r="F27">
            <v>65.248990070600669</v>
          </cell>
          <cell r="G27">
            <v>67.99184505606523</v>
          </cell>
          <cell r="H27">
            <v>69.977724921659672</v>
          </cell>
          <cell r="I27">
            <v>73.923056593800737</v>
          </cell>
          <cell r="J27">
            <v>77.751349718729941</v>
          </cell>
          <cell r="K27">
            <v>81.5060218220259</v>
          </cell>
          <cell r="L27">
            <v>87.159738739759135</v>
          </cell>
          <cell r="M27">
            <v>88.379204892966357</v>
          </cell>
          <cell r="N27">
            <v>89.460867595424176</v>
          </cell>
          <cell r="O27">
            <v>91.097519537886512</v>
          </cell>
          <cell r="P27">
            <v>91.924340242383053</v>
          </cell>
          <cell r="Q27">
            <v>93.279722127836294</v>
          </cell>
          <cell r="R27">
            <v>95.001321402952385</v>
          </cell>
          <cell r="S27">
            <v>96.987201268546826</v>
          </cell>
          <cell r="T27">
            <v>100</v>
          </cell>
          <cell r="U27">
            <v>104.24547891418432</v>
          </cell>
          <cell r="V27">
            <v>106.93736550005664</v>
          </cell>
          <cell r="W27">
            <v>109.09502774946198</v>
          </cell>
          <cell r="X27">
            <v>112.30037376826367</v>
          </cell>
          <cell r="Y27">
            <v>115.77755125155737</v>
          </cell>
          <cell r="Z27">
            <v>118.85075697511986</v>
          </cell>
          <cell r="AA27" t="str">
            <v>n/a</v>
          </cell>
          <cell r="AB27" t="str">
            <v>n/a</v>
          </cell>
          <cell r="AC27" t="str">
            <v>n/a</v>
          </cell>
          <cell r="AD27" t="str">
            <v>n/a</v>
          </cell>
        </row>
        <row r="28">
          <cell r="A28" t="str">
            <v>Annual % change in building prices</v>
          </cell>
          <cell r="C28" t="e">
            <v>#VALUE!</v>
          </cell>
          <cell r="D28">
            <v>5.8969276511397384E-2</v>
          </cell>
          <cell r="E28">
            <v>3.7965995944470476E-2</v>
          </cell>
          <cell r="F28">
            <v>3.8861505169511812E-2</v>
          </cell>
          <cell r="G28">
            <v>4.2036742369448765E-2</v>
          </cell>
          <cell r="H28">
            <v>2.9207618413015668E-2</v>
          </cell>
          <cell r="I28">
            <v>5.6379821958457255E-2</v>
          </cell>
          <cell r="J28">
            <v>5.17875383043922E-2</v>
          </cell>
          <cell r="K28">
            <v>4.8290764300281674E-2</v>
          </cell>
          <cell r="L28">
            <v>6.9365634481321159E-2</v>
          </cell>
          <cell r="M28">
            <v>1.3991163475699508E-2</v>
          </cell>
          <cell r="N28">
            <v>1.2238882481097058E-2</v>
          </cell>
          <cell r="O28">
            <v>1.8294612901183616E-2</v>
          </cell>
          <cell r="P28">
            <v>9.0762153425338887E-3</v>
          </cell>
          <cell r="Q28">
            <v>1.474453753901761E-2</v>
          </cell>
          <cell r="R28">
            <v>1.8456307928927052E-2</v>
          </cell>
          <cell r="S28">
            <v>2.0903707824981188E-2</v>
          </cell>
          <cell r="T28">
            <v>3.1063879481490142E-2</v>
          </cell>
          <cell r="U28">
            <v>4.2454789141843197E-2</v>
          </cell>
          <cell r="V28">
            <v>2.5822573927530401E-2</v>
          </cell>
          <cell r="W28">
            <v>2.0176878673939136E-2</v>
          </cell>
          <cell r="X28">
            <v>2.9381229235880602E-2</v>
          </cell>
          <cell r="Y28">
            <v>3.0963187090267352E-2</v>
          </cell>
          <cell r="Z28">
            <v>2.6544055305550041E-2</v>
          </cell>
          <cell r="AA28" t="str">
            <v>n/a</v>
          </cell>
          <cell r="AB28" t="str">
            <v>n/a</v>
          </cell>
          <cell r="AC28" t="str">
            <v>n/a</v>
          </cell>
          <cell r="AD28" t="str">
            <v>n/a</v>
          </cell>
        </row>
        <row r="30">
          <cell r="A30" t="str">
            <v>LENDING</v>
          </cell>
        </row>
        <row r="31">
          <cell r="A31" t="str">
            <v>EXCHANGE RATE</v>
          </cell>
          <cell r="C31">
            <v>1</v>
          </cell>
          <cell r="D31">
            <v>1</v>
          </cell>
          <cell r="E31">
            <v>1</v>
          </cell>
          <cell r="F31">
            <v>1</v>
          </cell>
          <cell r="G31">
            <v>1</v>
          </cell>
          <cell r="H31">
            <v>1</v>
          </cell>
          <cell r="I31">
            <v>1</v>
          </cell>
          <cell r="J31">
            <v>1</v>
          </cell>
          <cell r="K31">
            <v>1</v>
          </cell>
          <cell r="L31">
            <v>1</v>
          </cell>
          <cell r="M31">
            <v>1</v>
          </cell>
          <cell r="N31">
            <v>1</v>
          </cell>
          <cell r="O31">
            <v>1</v>
          </cell>
          <cell r="P31">
            <v>1</v>
          </cell>
          <cell r="Q31">
            <v>1</v>
          </cell>
          <cell r="R31">
            <v>1</v>
          </cell>
          <cell r="S31">
            <v>1</v>
          </cell>
          <cell r="T31">
            <v>1</v>
          </cell>
          <cell r="U31">
            <v>1</v>
          </cell>
          <cell r="V31">
            <v>1</v>
          </cell>
          <cell r="W31">
            <v>1</v>
          </cell>
          <cell r="X31">
            <v>1</v>
          </cell>
          <cell r="Y31">
            <v>1</v>
          </cell>
          <cell r="Z31">
            <v>1</v>
          </cell>
          <cell r="AA31">
            <v>1</v>
          </cell>
          <cell r="AB31">
            <v>1</v>
          </cell>
          <cell r="AC31">
            <v>1</v>
          </cell>
          <cell r="AD31">
            <v>1</v>
          </cell>
        </row>
        <row r="32">
          <cell r="A32" t="str">
            <v>Values</v>
          </cell>
        </row>
        <row r="33">
          <cell r="A33" t="str">
            <v>If emf members only - approx market share</v>
          </cell>
          <cell r="C33">
            <v>0</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row>
        <row r="34">
          <cell r="A34" t="str">
            <v>Total national outstanding residential loans</v>
          </cell>
          <cell r="B34" t="str">
            <v>€ millions</v>
          </cell>
          <cell r="C34" t="str">
            <v>n/a</v>
          </cell>
          <cell r="D34" t="str">
            <v>n/a</v>
          </cell>
          <cell r="E34" t="str">
            <v>n/a</v>
          </cell>
          <cell r="F34" t="str">
            <v>n/a</v>
          </cell>
          <cell r="G34" t="str">
            <v>n/a</v>
          </cell>
          <cell r="H34" t="str">
            <v>n/a</v>
          </cell>
          <cell r="I34" t="str">
            <v>n/a</v>
          </cell>
          <cell r="J34" t="str">
            <v>n/a</v>
          </cell>
          <cell r="K34" t="str">
            <v>n/a</v>
          </cell>
          <cell r="L34" t="str">
            <v>n/a</v>
          </cell>
          <cell r="M34" t="str">
            <v>n/a</v>
          </cell>
          <cell r="N34">
            <v>3154.2321795584476</v>
          </cell>
          <cell r="O34">
            <v>3469.0727096074202</v>
          </cell>
          <cell r="P34">
            <v>3439.8461546136159</v>
          </cell>
          <cell r="Q34">
            <v>3615.1219440396812</v>
          </cell>
          <cell r="R34">
            <v>4036.5609720198408</v>
          </cell>
          <cell r="S34">
            <v>4458</v>
          </cell>
          <cell r="T34">
            <v>5494</v>
          </cell>
          <cell r="U34">
            <v>6157</v>
          </cell>
          <cell r="V34">
            <v>6647</v>
          </cell>
          <cell r="W34">
            <v>7830</v>
          </cell>
          <cell r="X34">
            <v>8797</v>
          </cell>
          <cell r="Y34">
            <v>10005.93567653776</v>
          </cell>
          <cell r="Z34">
            <v>11344.829070940683</v>
          </cell>
          <cell r="AA34" t="str">
            <v>n/a</v>
          </cell>
          <cell r="AB34" t="str">
            <v>n/a</v>
          </cell>
          <cell r="AC34" t="str">
            <v>n/a</v>
          </cell>
          <cell r="AD34" t="str">
            <v>n/a</v>
          </cell>
        </row>
        <row r="35">
          <cell r="A35" t="str">
            <v>Annual % change</v>
          </cell>
          <cell r="C35" t="str">
            <v>n/a</v>
          </cell>
          <cell r="D35" t="str">
            <v>n/a</v>
          </cell>
          <cell r="E35" t="str">
            <v>n/a</v>
          </cell>
          <cell r="F35" t="str">
            <v>n/a</v>
          </cell>
          <cell r="G35" t="str">
            <v>n/a</v>
          </cell>
          <cell r="H35" t="str">
            <v>n/a</v>
          </cell>
          <cell r="I35" t="str">
            <v>n/a</v>
          </cell>
          <cell r="J35" t="str">
            <v>n/a</v>
          </cell>
          <cell r="K35" t="str">
            <v>n/a</v>
          </cell>
          <cell r="L35" t="str">
            <v>n/a</v>
          </cell>
          <cell r="M35" t="str">
            <v>n/a</v>
          </cell>
          <cell r="N35" t="str">
            <v>n/a</v>
          </cell>
          <cell r="O35">
            <v>9.9815267908732741E-2</v>
          </cell>
          <cell r="P35">
            <v>-8.4248897155896341E-3</v>
          </cell>
          <cell r="Q35">
            <v>5.0954543182398115E-2</v>
          </cell>
          <cell r="R35">
            <v>0.11657671152006199</v>
          </cell>
          <cell r="S35">
            <v>0.10440546566779019</v>
          </cell>
          <cell r="T35">
            <v>0.23239120681920133</v>
          </cell>
          <cell r="U35">
            <v>0.120677102293411</v>
          </cell>
          <cell r="V35">
            <v>7.958421309079089E-2</v>
          </cell>
          <cell r="W35">
            <v>0.17797502632766671</v>
          </cell>
          <cell r="X35">
            <v>0.12349936143039586</v>
          </cell>
          <cell r="Y35">
            <v>0.13742590389198139</v>
          </cell>
          <cell r="Z35">
            <v>0.13380991420346655</v>
          </cell>
          <cell r="AA35" t="str">
            <v>n/a</v>
          </cell>
          <cell r="AB35" t="str">
            <v>n/a</v>
          </cell>
          <cell r="AC35" t="str">
            <v>n/a</v>
          </cell>
          <cell r="AD35" t="str">
            <v>n/a</v>
          </cell>
        </row>
        <row r="36">
          <cell r="A36" t="str">
            <v>Total national outstanding residential and commercial loans</v>
          </cell>
          <cell r="B36" t="str">
            <v>€ millions</v>
          </cell>
          <cell r="C36" t="str">
            <v>n/a</v>
          </cell>
          <cell r="D36" t="str">
            <v>n/a</v>
          </cell>
          <cell r="E36" t="str">
            <v>n/a</v>
          </cell>
          <cell r="F36" t="str">
            <v>n/a</v>
          </cell>
          <cell r="G36" t="str">
            <v>n/a</v>
          </cell>
          <cell r="H36" t="str">
            <v>n/a</v>
          </cell>
          <cell r="I36" t="str">
            <v>n/a</v>
          </cell>
          <cell r="J36" t="str">
            <v>n/a</v>
          </cell>
          <cell r="K36" t="str">
            <v>n/a</v>
          </cell>
          <cell r="L36" t="str">
            <v>n/a</v>
          </cell>
          <cell r="M36" t="str">
            <v>n/a</v>
          </cell>
          <cell r="N36" t="str">
            <v>n/a</v>
          </cell>
          <cell r="O36" t="str">
            <v>n/a</v>
          </cell>
          <cell r="P36" t="str">
            <v>n/a</v>
          </cell>
          <cell r="Q36" t="str">
            <v>n/a</v>
          </cell>
          <cell r="R36" t="str">
            <v>n/a</v>
          </cell>
          <cell r="S36" t="str">
            <v>n/a</v>
          </cell>
          <cell r="T36" t="str">
            <v>n/a</v>
          </cell>
          <cell r="U36" t="str">
            <v>n/a</v>
          </cell>
          <cell r="V36" t="str">
            <v>n/a</v>
          </cell>
          <cell r="W36" t="str">
            <v>n/a</v>
          </cell>
          <cell r="X36" t="str">
            <v>n/a</v>
          </cell>
          <cell r="Y36" t="str">
            <v>n/a</v>
          </cell>
          <cell r="Z36" t="str">
            <v>n/a</v>
          </cell>
          <cell r="AA36" t="str">
            <v>n/a</v>
          </cell>
          <cell r="AB36" t="str">
            <v>n/a</v>
          </cell>
          <cell r="AC36" t="str">
            <v>n/a</v>
          </cell>
          <cell r="AD36" t="str">
            <v>n/a</v>
          </cell>
        </row>
        <row r="37">
          <cell r="A37" t="str">
            <v>Annual % change</v>
          </cell>
          <cell r="C37" t="str">
            <v>n/a</v>
          </cell>
          <cell r="D37" t="str">
            <v>n/a</v>
          </cell>
          <cell r="E37" t="str">
            <v>n/a</v>
          </cell>
          <cell r="F37" t="str">
            <v>n/a</v>
          </cell>
          <cell r="G37" t="str">
            <v>n/a</v>
          </cell>
          <cell r="H37" t="str">
            <v>n/a</v>
          </cell>
          <cell r="I37" t="str">
            <v>n/a</v>
          </cell>
          <cell r="J37" t="str">
            <v>n/a</v>
          </cell>
          <cell r="K37" t="str">
            <v>n/a</v>
          </cell>
          <cell r="L37" t="str">
            <v>n/a</v>
          </cell>
          <cell r="M37" t="str">
            <v>n/a</v>
          </cell>
          <cell r="N37" t="str">
            <v>n/a</v>
          </cell>
          <cell r="O37" t="str">
            <v>n/a</v>
          </cell>
          <cell r="P37" t="str">
            <v>n/a</v>
          </cell>
          <cell r="Q37" t="str">
            <v>n/a</v>
          </cell>
          <cell r="R37" t="str">
            <v>n/a</v>
          </cell>
          <cell r="S37" t="str">
            <v>n/a</v>
          </cell>
          <cell r="T37" t="str">
            <v>n/a</v>
          </cell>
          <cell r="U37" t="str">
            <v>n/a</v>
          </cell>
          <cell r="V37" t="str">
            <v>n/a</v>
          </cell>
          <cell r="W37" t="str">
            <v>n/a</v>
          </cell>
          <cell r="X37" t="str">
            <v>n/a</v>
          </cell>
          <cell r="Y37" t="str">
            <v>n/a</v>
          </cell>
          <cell r="Z37" t="str">
            <v>n/a</v>
          </cell>
          <cell r="AA37" t="str">
            <v>n/a</v>
          </cell>
          <cell r="AB37" t="str">
            <v>n/a</v>
          </cell>
          <cell r="AC37" t="str">
            <v>n/a</v>
          </cell>
          <cell r="AD37" t="str">
            <v>n/a</v>
          </cell>
        </row>
        <row r="38">
          <cell r="A38" t="str">
            <v>Total national gross residential lending</v>
          </cell>
          <cell r="B38" t="str">
            <v>€ millions</v>
          </cell>
          <cell r="C38">
            <v>201.51264628816631</v>
          </cell>
          <cell r="D38">
            <v>229.62377199745166</v>
          </cell>
          <cell r="E38">
            <v>293.87777361867529</v>
          </cell>
          <cell r="F38">
            <v>356.8427289110781</v>
          </cell>
          <cell r="G38">
            <v>450.27379839811204</v>
          </cell>
          <cell r="H38">
            <v>558.18184973190318</v>
          </cell>
          <cell r="I38">
            <v>726</v>
          </cell>
          <cell r="J38">
            <v>902.05974729734089</v>
          </cell>
          <cell r="K38">
            <v>1099.4821504267486</v>
          </cell>
          <cell r="L38">
            <v>1083</v>
          </cell>
          <cell r="M38">
            <v>991</v>
          </cell>
          <cell r="N38">
            <v>1040</v>
          </cell>
          <cell r="O38">
            <v>1098</v>
          </cell>
          <cell r="P38">
            <v>1163</v>
          </cell>
          <cell r="Q38">
            <v>1263</v>
          </cell>
          <cell r="R38">
            <v>1483</v>
          </cell>
          <cell r="S38">
            <v>1651</v>
          </cell>
          <cell r="T38">
            <v>1676</v>
          </cell>
          <cell r="U38">
            <v>1906</v>
          </cell>
          <cell r="V38">
            <v>2308</v>
          </cell>
          <cell r="W38">
            <v>2745</v>
          </cell>
          <cell r="X38">
            <v>3386</v>
          </cell>
          <cell r="Y38">
            <v>3957</v>
          </cell>
          <cell r="Z38">
            <v>4376</v>
          </cell>
          <cell r="AA38" t="str">
            <v>n/a</v>
          </cell>
          <cell r="AB38" t="str">
            <v>n/a</v>
          </cell>
          <cell r="AC38" t="str">
            <v>n/a</v>
          </cell>
          <cell r="AD38" t="str">
            <v>n/a</v>
          </cell>
        </row>
        <row r="39">
          <cell r="A39" t="str">
            <v>Annual % change in gross residential lending</v>
          </cell>
          <cell r="C39" t="e">
            <v>#VALUE!</v>
          </cell>
          <cell r="D39">
            <v>0.13950055357362534</v>
          </cell>
          <cell r="E39">
            <v>0.27982295152758274</v>
          </cell>
          <cell r="F39">
            <v>0.214255588359342</v>
          </cell>
          <cell r="G39">
            <v>0.26182702327196949</v>
          </cell>
          <cell r="H39">
            <v>0.23964985685972251</v>
          </cell>
          <cell r="I39">
            <v>0.30065139228138738</v>
          </cell>
          <cell r="J39">
            <v>0.24250653897705354</v>
          </cell>
          <cell r="K39">
            <v>0.21885734700046711</v>
          </cell>
          <cell r="L39">
            <v>-1.4990830383514009E-2</v>
          </cell>
          <cell r="M39">
            <v>-8.4949215143120926E-2</v>
          </cell>
          <cell r="N39">
            <v>4.9445005045408719E-2</v>
          </cell>
          <cell r="O39">
            <v>5.5769230769230793E-2</v>
          </cell>
          <cell r="P39">
            <v>5.9198542805100285E-2</v>
          </cell>
          <cell r="Q39">
            <v>8.5984522785898632E-2</v>
          </cell>
          <cell r="R39">
            <v>0.17418844022169444</v>
          </cell>
          <cell r="S39">
            <v>0.11328388401888057</v>
          </cell>
          <cell r="T39">
            <v>1.5142337976983722E-2</v>
          </cell>
          <cell r="U39">
            <v>0.13723150357995229</v>
          </cell>
          <cell r="V39">
            <v>0.21091290661070294</v>
          </cell>
          <cell r="W39">
            <v>0.18934142114384755</v>
          </cell>
          <cell r="X39">
            <v>0.23351548269581057</v>
          </cell>
          <cell r="Y39">
            <v>0.16863555818074416</v>
          </cell>
          <cell r="Z39">
            <v>0.10588829921657816</v>
          </cell>
          <cell r="AA39" t="str">
            <v>n/a</v>
          </cell>
          <cell r="AB39" t="str">
            <v>n/a</v>
          </cell>
          <cell r="AC39" t="str">
            <v>n/a</v>
          </cell>
          <cell r="AD39" t="str">
            <v>n/a</v>
          </cell>
        </row>
        <row r="40">
          <cell r="A40" t="str">
            <v>Gross residential and commercial lending</v>
          </cell>
          <cell r="B40" t="str">
            <v>€ millions</v>
          </cell>
          <cell r="C40" t="str">
            <v>n/a</v>
          </cell>
          <cell r="D40">
            <v>302.40746446019102</v>
          </cell>
          <cell r="E40">
            <v>306.00703566816583</v>
          </cell>
          <cell r="F40">
            <v>425.31622448513627</v>
          </cell>
          <cell r="G40">
            <v>504.38083232338215</v>
          </cell>
          <cell r="H40">
            <v>644.87332476592621</v>
          </cell>
          <cell r="I40">
            <v>864.36419984973702</v>
          </cell>
          <cell r="J40">
            <v>1165.7291051799382</v>
          </cell>
          <cell r="K40">
            <v>1256.1410705257233</v>
          </cell>
          <cell r="L40">
            <v>1306.435425346725</v>
          </cell>
          <cell r="M40">
            <v>1162.664485911828</v>
          </cell>
          <cell r="N40">
            <v>1289.5181073127942</v>
          </cell>
          <cell r="O40">
            <v>1421.9260198493387</v>
          </cell>
          <cell r="P40">
            <v>1316.3657768842818</v>
          </cell>
          <cell r="Q40">
            <v>1383.4797839301746</v>
          </cell>
          <cell r="R40">
            <v>1896</v>
          </cell>
          <cell r="S40">
            <v>2203</v>
          </cell>
          <cell r="T40">
            <v>2314</v>
          </cell>
          <cell r="U40">
            <v>2734</v>
          </cell>
          <cell r="V40">
            <v>3131</v>
          </cell>
          <cell r="W40">
            <v>3853</v>
          </cell>
          <cell r="X40">
            <v>4165</v>
          </cell>
          <cell r="Y40">
            <v>4741</v>
          </cell>
          <cell r="Z40">
            <v>5282</v>
          </cell>
          <cell r="AA40" t="str">
            <v>n/a</v>
          </cell>
          <cell r="AB40" t="str">
            <v>n/a</v>
          </cell>
          <cell r="AC40" t="str">
            <v>n/a</v>
          </cell>
          <cell r="AD40" t="str">
            <v>n/a</v>
          </cell>
        </row>
        <row r="41">
          <cell r="A41" t="str">
            <v xml:space="preserve">Annual % change in gross residential and commercial </v>
          </cell>
          <cell r="C41" t="str">
            <v>n/a</v>
          </cell>
          <cell r="D41" t="str">
            <v>n/a</v>
          </cell>
          <cell r="E41">
            <v>1.1903050126094605E-2</v>
          </cell>
          <cell r="F41">
            <v>0.3898903453525473</v>
          </cell>
          <cell r="G41">
            <v>0.18589605401006515</v>
          </cell>
          <cell r="H41">
            <v>0.27854447163540863</v>
          </cell>
          <cell r="I41">
            <v>0.34036277615217037</v>
          </cell>
          <cell r="J41">
            <v>0.34865500605253108</v>
          </cell>
          <cell r="K41">
            <v>7.7558298016269678E-2</v>
          </cell>
          <cell r="L41">
            <v>4.0038779083906739E-2</v>
          </cell>
          <cell r="M41">
            <v>-0.11004825546332719</v>
          </cell>
          <cell r="N41">
            <v>0.1091059569962527</v>
          </cell>
          <cell r="O41">
            <v>0.10268014988363916</v>
          </cell>
          <cell r="P41">
            <v>-7.4237507079476295E-2</v>
          </cell>
          <cell r="Q41">
            <v>5.0984314712849477E-2</v>
          </cell>
          <cell r="R41">
            <v>0.37045732219798944</v>
          </cell>
          <cell r="S41">
            <v>0.16191983122362874</v>
          </cell>
          <cell r="T41">
            <v>5.0385837494326013E-2</v>
          </cell>
          <cell r="U41">
            <v>0.18150388936905792</v>
          </cell>
          <cell r="V41">
            <v>0.14520848573518652</v>
          </cell>
          <cell r="W41">
            <v>0.23059725327371439</v>
          </cell>
          <cell r="X41">
            <v>8.0975862963924117E-2</v>
          </cell>
          <cell r="Y41">
            <v>0.13829531812725082</v>
          </cell>
          <cell r="Z41">
            <v>0.11411094705758273</v>
          </cell>
          <cell r="AA41" t="str">
            <v>n/a</v>
          </cell>
          <cell r="AB41" t="str">
            <v>n/a</v>
          </cell>
          <cell r="AC41" t="str">
            <v>n/a</v>
          </cell>
          <cell r="AD41" t="str">
            <v>n/a</v>
          </cell>
        </row>
        <row r="42">
          <cell r="A42" t="str">
            <v>Total national net residential lending</v>
          </cell>
          <cell r="B42" t="str">
            <v>€ millions</v>
          </cell>
          <cell r="C42" t="str">
            <v>n/a</v>
          </cell>
          <cell r="D42" t="str">
            <v>n/a</v>
          </cell>
          <cell r="E42" t="str">
            <v>n/a</v>
          </cell>
          <cell r="F42" t="str">
            <v>n/a</v>
          </cell>
          <cell r="G42" t="str">
            <v>n/a</v>
          </cell>
          <cell r="H42" t="str">
            <v>n/a</v>
          </cell>
          <cell r="I42" t="str">
            <v>n/a</v>
          </cell>
          <cell r="J42" t="str">
            <v>n/a</v>
          </cell>
          <cell r="K42" t="str">
            <v>n/a</v>
          </cell>
          <cell r="L42" t="str">
            <v>n/a</v>
          </cell>
          <cell r="M42" t="str">
            <v>n/a</v>
          </cell>
          <cell r="N42" t="str">
            <v>n/a</v>
          </cell>
          <cell r="O42">
            <v>281.19467144988829</v>
          </cell>
          <cell r="P42">
            <v>82.385102339108357</v>
          </cell>
          <cell r="Q42">
            <v>232.01503265087845</v>
          </cell>
          <cell r="R42">
            <v>421.43902798015961</v>
          </cell>
          <cell r="S42">
            <v>421.43902798015915</v>
          </cell>
          <cell r="T42">
            <v>1036</v>
          </cell>
          <cell r="U42">
            <v>663</v>
          </cell>
          <cell r="V42">
            <v>490</v>
          </cell>
          <cell r="W42">
            <v>1183</v>
          </cell>
          <cell r="X42">
            <v>967</v>
          </cell>
          <cell r="Y42">
            <v>1209</v>
          </cell>
          <cell r="Z42">
            <v>1338.8933944029231</v>
          </cell>
          <cell r="AA42" t="str">
            <v>n/a</v>
          </cell>
          <cell r="AB42" t="str">
            <v>n/a</v>
          </cell>
          <cell r="AC42" t="str">
            <v>n/a</v>
          </cell>
          <cell r="AD42" t="str">
            <v>n/a</v>
          </cell>
        </row>
        <row r="43">
          <cell r="A43" t="str">
            <v>Annual % change in net residential lending</v>
          </cell>
          <cell r="C43" t="str">
            <v>n/a</v>
          </cell>
          <cell r="D43" t="str">
            <v>n/a</v>
          </cell>
          <cell r="E43" t="str">
            <v>n/a</v>
          </cell>
          <cell r="F43" t="str">
            <v>n/a</v>
          </cell>
          <cell r="G43" t="str">
            <v>n/a</v>
          </cell>
          <cell r="H43" t="str">
            <v>n/a</v>
          </cell>
          <cell r="I43" t="str">
            <v>n/a</v>
          </cell>
          <cell r="J43" t="str">
            <v>n/a</v>
          </cell>
          <cell r="K43" t="str">
            <v>n/a</v>
          </cell>
          <cell r="L43" t="str">
            <v>n/a</v>
          </cell>
          <cell r="M43" t="str">
            <v>n/a</v>
          </cell>
          <cell r="N43" t="str">
            <v>n/a</v>
          </cell>
          <cell r="O43" t="str">
            <v>n/a</v>
          </cell>
          <cell r="P43">
            <v>-0.70701755508268871</v>
          </cell>
          <cell r="Q43">
            <v>1.8162255803952614</v>
          </cell>
          <cell r="R43">
            <v>0.81642983717487994</v>
          </cell>
          <cell r="S43">
            <v>-1.1102230246251565E-15</v>
          </cell>
          <cell r="T43">
            <v>1.4582440904091438</v>
          </cell>
          <cell r="U43">
            <v>-0.36003861003861004</v>
          </cell>
          <cell r="V43">
            <v>-0.26093514328808443</v>
          </cell>
          <cell r="W43">
            <v>1.4142857142857141</v>
          </cell>
          <cell r="X43">
            <v>-0.18258664412510561</v>
          </cell>
          <cell r="Y43">
            <v>0.25025853154084787</v>
          </cell>
          <cell r="Z43">
            <v>0.10743870504790998</v>
          </cell>
          <cell r="AA43" t="str">
            <v>n/a</v>
          </cell>
          <cell r="AB43" t="str">
            <v>n/a</v>
          </cell>
          <cell r="AC43" t="str">
            <v>n/a</v>
          </cell>
          <cell r="AD43" t="str">
            <v>n/a</v>
          </cell>
        </row>
        <row r="44">
          <cell r="A44" t="str">
            <v>Total national net residential and commercial lending</v>
          </cell>
          <cell r="B44" t="str">
            <v>€ millions</v>
          </cell>
          <cell r="C44" t="str">
            <v>n/a</v>
          </cell>
          <cell r="D44" t="str">
            <v>n/a</v>
          </cell>
          <cell r="E44" t="str">
            <v>n/a</v>
          </cell>
          <cell r="F44" t="str">
            <v>n/a</v>
          </cell>
          <cell r="G44" t="str">
            <v>n/a</v>
          </cell>
          <cell r="H44" t="str">
            <v>n/a</v>
          </cell>
          <cell r="I44" t="str">
            <v>n/a</v>
          </cell>
          <cell r="J44" t="str">
            <v>n/a</v>
          </cell>
          <cell r="K44" t="str">
            <v>n/a</v>
          </cell>
          <cell r="L44" t="str">
            <v>n/a</v>
          </cell>
          <cell r="M44" t="str">
            <v>n/a</v>
          </cell>
          <cell r="N44" t="str">
            <v>n/a</v>
          </cell>
          <cell r="O44" t="str">
            <v>n/a</v>
          </cell>
          <cell r="P44" t="str">
            <v>n/a</v>
          </cell>
          <cell r="Q44" t="str">
            <v>n/a</v>
          </cell>
          <cell r="R44" t="str">
            <v>n/a</v>
          </cell>
          <cell r="S44" t="str">
            <v>n/a</v>
          </cell>
          <cell r="T44" t="str">
            <v>n/a</v>
          </cell>
          <cell r="U44" t="str">
            <v>n/a</v>
          </cell>
          <cell r="V44" t="str">
            <v>n/a</v>
          </cell>
          <cell r="W44" t="str">
            <v>n/a</v>
          </cell>
          <cell r="X44" t="str">
            <v>n/a</v>
          </cell>
          <cell r="Y44" t="str">
            <v>n/a</v>
          </cell>
          <cell r="Z44" t="str">
            <v>n/a</v>
          </cell>
          <cell r="AA44" t="str">
            <v>n/a</v>
          </cell>
          <cell r="AB44" t="str">
            <v>n/a</v>
          </cell>
          <cell r="AC44" t="str">
            <v>n/a</v>
          </cell>
          <cell r="AD44" t="str">
            <v>n/a</v>
          </cell>
        </row>
        <row r="45">
          <cell r="A45" t="str">
            <v>Annual % changein net residential and commercial lending</v>
          </cell>
          <cell r="C45" t="str">
            <v>n/a</v>
          </cell>
          <cell r="D45" t="str">
            <v>n/a</v>
          </cell>
          <cell r="E45" t="str">
            <v>n/a</v>
          </cell>
          <cell r="F45" t="str">
            <v>n/a</v>
          </cell>
          <cell r="G45" t="str">
            <v>n/a</v>
          </cell>
          <cell r="H45" t="str">
            <v>n/a</v>
          </cell>
          <cell r="I45" t="str">
            <v>n/a</v>
          </cell>
          <cell r="J45" t="str">
            <v>n/a</v>
          </cell>
          <cell r="K45" t="str">
            <v>n/a</v>
          </cell>
          <cell r="L45" t="str">
            <v>n/a</v>
          </cell>
          <cell r="M45" t="str">
            <v>n/a</v>
          </cell>
          <cell r="N45" t="str">
            <v>n/a</v>
          </cell>
          <cell r="O45" t="str">
            <v>n/a</v>
          </cell>
          <cell r="P45" t="str">
            <v>n/a</v>
          </cell>
          <cell r="Q45" t="str">
            <v>n/a</v>
          </cell>
          <cell r="R45" t="str">
            <v>n/a</v>
          </cell>
          <cell r="S45" t="str">
            <v>n/a</v>
          </cell>
          <cell r="T45" t="str">
            <v>n/a</v>
          </cell>
          <cell r="U45" t="str">
            <v>n/a</v>
          </cell>
          <cell r="V45" t="str">
            <v>n/a</v>
          </cell>
          <cell r="W45" t="str">
            <v>n/a</v>
          </cell>
          <cell r="X45" t="str">
            <v>n/a</v>
          </cell>
          <cell r="Y45" t="str">
            <v>n/a</v>
          </cell>
          <cell r="Z45" t="str">
            <v>n/a</v>
          </cell>
          <cell r="AA45" t="str">
            <v>n/a</v>
          </cell>
          <cell r="AB45" t="str">
            <v>n/a</v>
          </cell>
          <cell r="AC45" t="str">
            <v>n/a</v>
          </cell>
          <cell r="AD45" t="str">
            <v>n/a</v>
          </cell>
        </row>
        <row r="47">
          <cell r="A47" t="str">
            <v>Volumes</v>
          </cell>
        </row>
        <row r="48">
          <cell r="A48" t="str">
            <v xml:space="preserve">Total number of new loans </v>
          </cell>
          <cell r="B48" t="str">
            <v>000s</v>
          </cell>
          <cell r="C48" t="str">
            <v>n/a</v>
          </cell>
          <cell r="D48" t="str">
            <v>n/a</v>
          </cell>
          <cell r="E48" t="str">
            <v>n/a</v>
          </cell>
          <cell r="F48" t="str">
            <v>n/a</v>
          </cell>
          <cell r="G48" t="str">
            <v>n/a</v>
          </cell>
          <cell r="H48" t="str">
            <v>n/a</v>
          </cell>
          <cell r="I48" t="str">
            <v>n/a</v>
          </cell>
          <cell r="J48" t="str">
            <v>n/a</v>
          </cell>
          <cell r="K48" t="str">
            <v>n/a</v>
          </cell>
          <cell r="L48" t="str">
            <v>n/a</v>
          </cell>
          <cell r="M48" t="str">
            <v>n/a</v>
          </cell>
          <cell r="N48" t="str">
            <v>n/a</v>
          </cell>
          <cell r="O48" t="str">
            <v>n/a</v>
          </cell>
          <cell r="P48" t="str">
            <v>n/a</v>
          </cell>
          <cell r="Q48" t="str">
            <v>n/a</v>
          </cell>
          <cell r="R48" t="str">
            <v>n/a</v>
          </cell>
          <cell r="S48" t="str">
            <v>n/a</v>
          </cell>
          <cell r="T48" t="str">
            <v>n/a</v>
          </cell>
          <cell r="U48" t="str">
            <v>n/a</v>
          </cell>
          <cell r="V48" t="str">
            <v>n/a</v>
          </cell>
          <cell r="W48" t="str">
            <v>n/a</v>
          </cell>
          <cell r="X48" t="str">
            <v>n/a</v>
          </cell>
          <cell r="Y48" t="str">
            <v>n/a</v>
          </cell>
          <cell r="Z48" t="str">
            <v>n/a</v>
          </cell>
          <cell r="AA48" t="str">
            <v>n/a</v>
          </cell>
          <cell r="AB48" t="str">
            <v>n/a</v>
          </cell>
          <cell r="AC48" t="str">
            <v>n/a</v>
          </cell>
          <cell r="AD48" t="str">
            <v>n/a</v>
          </cell>
        </row>
        <row r="49">
          <cell r="A49" t="str">
            <v>Residential</v>
          </cell>
          <cell r="B49" t="str">
            <v>%</v>
          </cell>
          <cell r="C49" t="str">
            <v>n/a</v>
          </cell>
          <cell r="D49" t="str">
            <v>n/a</v>
          </cell>
          <cell r="E49" t="str">
            <v>n/a</v>
          </cell>
          <cell r="F49" t="str">
            <v>n/a</v>
          </cell>
          <cell r="G49" t="str">
            <v>n/a</v>
          </cell>
          <cell r="H49" t="str">
            <v>n/a</v>
          </cell>
          <cell r="I49" t="str">
            <v>n/a</v>
          </cell>
          <cell r="J49" t="str">
            <v>n/a</v>
          </cell>
          <cell r="K49" t="str">
            <v>n/a</v>
          </cell>
          <cell r="L49" t="str">
            <v>n/a</v>
          </cell>
          <cell r="M49" t="str">
            <v>n/a</v>
          </cell>
          <cell r="N49" t="str">
            <v>n/a</v>
          </cell>
          <cell r="O49" t="str">
            <v>n/a</v>
          </cell>
          <cell r="P49" t="str">
            <v>n/a</v>
          </cell>
          <cell r="Q49" t="str">
            <v>n/a</v>
          </cell>
          <cell r="R49" t="str">
            <v>n/a</v>
          </cell>
          <cell r="S49" t="str">
            <v>n/a</v>
          </cell>
          <cell r="T49" t="str">
            <v>n/a</v>
          </cell>
          <cell r="U49" t="str">
            <v>n/a</v>
          </cell>
          <cell r="V49" t="str">
            <v>n/a</v>
          </cell>
          <cell r="W49" t="str">
            <v>n/a</v>
          </cell>
          <cell r="X49" t="str">
            <v>n/a</v>
          </cell>
          <cell r="Y49" t="str">
            <v>n/a</v>
          </cell>
          <cell r="Z49" t="str">
            <v>n/a</v>
          </cell>
          <cell r="AA49" t="str">
            <v>n/a</v>
          </cell>
          <cell r="AB49" t="str">
            <v>n/a</v>
          </cell>
          <cell r="AC49" t="str">
            <v>n/a</v>
          </cell>
          <cell r="AD49" t="str">
            <v>n/a</v>
          </cell>
        </row>
        <row r="50">
          <cell r="A50" t="str">
            <v xml:space="preserve">Commercial </v>
          </cell>
          <cell r="B50" t="str">
            <v>%</v>
          </cell>
          <cell r="C50" t="str">
            <v>n/a</v>
          </cell>
          <cell r="D50" t="str">
            <v>n/a</v>
          </cell>
          <cell r="E50" t="str">
            <v>n/a</v>
          </cell>
          <cell r="F50" t="str">
            <v>n/a</v>
          </cell>
          <cell r="G50" t="str">
            <v>n/a</v>
          </cell>
          <cell r="H50" t="str">
            <v>n/a</v>
          </cell>
          <cell r="I50" t="str">
            <v>n/a</v>
          </cell>
          <cell r="J50" t="str">
            <v>n/a</v>
          </cell>
          <cell r="K50" t="str">
            <v>n/a</v>
          </cell>
          <cell r="L50" t="str">
            <v>n/a</v>
          </cell>
          <cell r="M50" t="str">
            <v>n/a</v>
          </cell>
          <cell r="N50" t="str">
            <v>n/a</v>
          </cell>
          <cell r="O50" t="str">
            <v>n/a</v>
          </cell>
          <cell r="P50" t="str">
            <v>n/a</v>
          </cell>
          <cell r="Q50" t="str">
            <v>n/a</v>
          </cell>
          <cell r="R50" t="str">
            <v>n/a</v>
          </cell>
          <cell r="S50" t="str">
            <v>n/a</v>
          </cell>
          <cell r="T50" t="str">
            <v>n/a</v>
          </cell>
          <cell r="U50" t="str">
            <v>n/a</v>
          </cell>
          <cell r="V50" t="str">
            <v>n/a</v>
          </cell>
          <cell r="W50" t="str">
            <v>n/a</v>
          </cell>
          <cell r="X50" t="str">
            <v>n/a</v>
          </cell>
          <cell r="Y50" t="str">
            <v>n/a</v>
          </cell>
          <cell r="Z50" t="str">
            <v>n/a</v>
          </cell>
          <cell r="AA50" t="str">
            <v>n/a</v>
          </cell>
          <cell r="AB50" t="str">
            <v>n/a</v>
          </cell>
          <cell r="AC50" t="str">
            <v>n/a</v>
          </cell>
          <cell r="AD50" t="str">
            <v>n/a</v>
          </cell>
        </row>
        <row r="51">
          <cell r="A51">
            <v>0</v>
          </cell>
          <cell r="C51">
            <v>0</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row>
        <row r="52">
          <cell r="A52" t="str">
            <v>INTEREST RATES</v>
          </cell>
        </row>
        <row r="53">
          <cell r="A53" t="str">
            <v>Representative interest rate on NEW mortgage loans %</v>
          </cell>
          <cell r="B53" t="str">
            <v>% end of period</v>
          </cell>
          <cell r="C53" t="str">
            <v>n/a</v>
          </cell>
          <cell r="D53" t="str">
            <v>n/a</v>
          </cell>
          <cell r="E53" t="str">
            <v>n/a</v>
          </cell>
          <cell r="F53" t="str">
            <v>n/a</v>
          </cell>
          <cell r="G53">
            <v>7.2499999999999995E-2</v>
          </cell>
          <cell r="H53">
            <v>6.7500000000000004E-2</v>
          </cell>
          <cell r="I53">
            <v>0.08</v>
          </cell>
          <cell r="J53">
            <v>8.3000000000000004E-2</v>
          </cell>
          <cell r="K53">
            <v>8.3000000000000004E-2</v>
          </cell>
          <cell r="L53">
            <v>8.3000000000000004E-2</v>
          </cell>
          <cell r="M53">
            <v>7.0000000000000007E-2</v>
          </cell>
          <cell r="N53">
            <v>6.5000000000000002E-2</v>
          </cell>
          <cell r="O53">
            <v>6.5000000000000002E-2</v>
          </cell>
          <cell r="P53">
            <v>5.5E-2</v>
          </cell>
          <cell r="Q53">
            <v>5.5E-2</v>
          </cell>
          <cell r="R53">
            <v>0.05</v>
          </cell>
          <cell r="S53">
            <v>0.05</v>
          </cell>
          <cell r="T53">
            <v>5.9799999999999999E-2</v>
          </cell>
          <cell r="U53">
            <v>4.7600000000000003E-2</v>
          </cell>
          <cell r="V53">
            <v>4.3999999999999997E-2</v>
          </cell>
          <cell r="W53">
            <v>3.4099999999999998E-2</v>
          </cell>
          <cell r="X53">
            <v>3.4025E-2</v>
          </cell>
          <cell r="Y53">
            <v>3.5158000000000002E-2</v>
          </cell>
          <cell r="Z53">
            <v>3.9530000000000003E-2</v>
          </cell>
          <cell r="AA53" t="str">
            <v>n/a</v>
          </cell>
          <cell r="AB53" t="str">
            <v>n/a</v>
          </cell>
          <cell r="AC53" t="str">
            <v>n/a</v>
          </cell>
          <cell r="AD53" t="str">
            <v>n/a</v>
          </cell>
        </row>
        <row r="54">
          <cell r="A54" t="str">
            <v>RISKS</v>
          </cell>
        </row>
        <row r="55">
          <cell r="A55" t="str">
            <v>Loan to value ratios</v>
          </cell>
          <cell r="B55" t="str">
            <v>% average</v>
          </cell>
          <cell r="C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row>
        <row r="56">
          <cell r="A56" t="str">
            <v>Average LTV</v>
          </cell>
          <cell r="C56">
            <v>0</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row>
        <row r="57">
          <cell r="A57" t="str">
            <v>First time buyer LTV</v>
          </cell>
          <cell r="C57">
            <v>0</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row>
        <row r="58">
          <cell r="A58" t="str">
            <v xml:space="preserve">Some indicator of bad debt eg possessions/ arrears </v>
          </cell>
          <cell r="C58">
            <v>0</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row>
        <row r="59">
          <cell r="A59">
            <v>0</v>
          </cell>
        </row>
        <row r="60">
          <cell r="A60" t="str">
            <v>FUNDING</v>
          </cell>
        </row>
        <row r="61">
          <cell r="A61" t="str">
            <v>Total Mortgage Bonds Outstanding</v>
          </cell>
          <cell r="B61" t="str">
            <v>€ millions</v>
          </cell>
          <cell r="C61" t="str">
            <v>n/a</v>
          </cell>
          <cell r="D61" t="str">
            <v>n/a</v>
          </cell>
          <cell r="E61" t="str">
            <v>n/a</v>
          </cell>
          <cell r="F61" t="str">
            <v>n/a</v>
          </cell>
          <cell r="G61" t="str">
            <v>n/a</v>
          </cell>
          <cell r="H61" t="str">
            <v>n/a</v>
          </cell>
          <cell r="I61" t="str">
            <v>n/a</v>
          </cell>
          <cell r="J61" t="str">
            <v>n/a</v>
          </cell>
          <cell r="K61" t="str">
            <v>n/a</v>
          </cell>
          <cell r="L61" t="str">
            <v>n/a</v>
          </cell>
          <cell r="M61" t="str">
            <v>n/a</v>
          </cell>
          <cell r="N61" t="str">
            <v>n/a</v>
          </cell>
          <cell r="O61" t="str">
            <v>n/a</v>
          </cell>
          <cell r="P61" t="str">
            <v>n/a</v>
          </cell>
          <cell r="Q61" t="str">
            <v>n/a</v>
          </cell>
          <cell r="R61" t="str">
            <v>n/a</v>
          </cell>
          <cell r="S61" t="str">
            <v>n/a</v>
          </cell>
          <cell r="T61" t="str">
            <v>n/a</v>
          </cell>
          <cell r="U61" t="str">
            <v>n/a</v>
          </cell>
          <cell r="V61" t="str">
            <v>n/a</v>
          </cell>
          <cell r="W61" t="str">
            <v>n/a</v>
          </cell>
          <cell r="X61" t="str">
            <v>n/a</v>
          </cell>
          <cell r="Y61" t="str">
            <v>n/a</v>
          </cell>
          <cell r="Z61" t="str">
            <v>n/a</v>
          </cell>
          <cell r="AA61" t="str">
            <v>n/a</v>
          </cell>
          <cell r="AB61" t="str">
            <v>n/a</v>
          </cell>
          <cell r="AC61" t="str">
            <v>n/a</v>
          </cell>
          <cell r="AD61" t="str">
            <v>n/a</v>
          </cell>
        </row>
        <row r="62">
          <cell r="A62" t="str">
            <v>Annual % change in mortgage bonds outstanding</v>
          </cell>
          <cell r="C62" t="str">
            <v>n/a</v>
          </cell>
          <cell r="D62" t="str">
            <v>n/a</v>
          </cell>
          <cell r="E62" t="str">
            <v>n/a</v>
          </cell>
          <cell r="F62" t="str">
            <v>n/a</v>
          </cell>
          <cell r="G62" t="str">
            <v>n/a</v>
          </cell>
          <cell r="H62" t="str">
            <v>n/a</v>
          </cell>
          <cell r="I62" t="str">
            <v>n/a</v>
          </cell>
          <cell r="J62" t="str">
            <v>n/a</v>
          </cell>
          <cell r="K62" t="str">
            <v>n/a</v>
          </cell>
          <cell r="L62" t="str">
            <v>n/a</v>
          </cell>
          <cell r="M62" t="str">
            <v>n/a</v>
          </cell>
          <cell r="N62" t="str">
            <v>n/a</v>
          </cell>
          <cell r="O62" t="str">
            <v>n/a</v>
          </cell>
          <cell r="P62" t="str">
            <v>n/a</v>
          </cell>
          <cell r="Q62" t="str">
            <v>n/a</v>
          </cell>
          <cell r="R62" t="str">
            <v>n/a</v>
          </cell>
          <cell r="S62" t="str">
            <v>n/a</v>
          </cell>
          <cell r="T62" t="str">
            <v>n/a</v>
          </cell>
          <cell r="U62" t="str">
            <v>n/a</v>
          </cell>
          <cell r="V62" t="str">
            <v>n/a</v>
          </cell>
          <cell r="W62" t="str">
            <v>n/a</v>
          </cell>
          <cell r="X62" t="str">
            <v>n/a</v>
          </cell>
          <cell r="Y62" t="str">
            <v>n/a</v>
          </cell>
          <cell r="Z62" t="str">
            <v>n/a</v>
          </cell>
          <cell r="AA62" t="str">
            <v>n/a</v>
          </cell>
          <cell r="AB62" t="str">
            <v>n/a</v>
          </cell>
          <cell r="AC62" t="str">
            <v>n/a</v>
          </cell>
          <cell r="AD62" t="str">
            <v>n/a</v>
          </cell>
        </row>
        <row r="63">
          <cell r="A63" t="str">
            <v>New Issues of Mortgage Bonds</v>
          </cell>
          <cell r="B63" t="str">
            <v>€ millions</v>
          </cell>
          <cell r="C63" t="str">
            <v>n/a</v>
          </cell>
          <cell r="D63" t="str">
            <v>n/a</v>
          </cell>
          <cell r="E63" t="str">
            <v>n/a</v>
          </cell>
          <cell r="F63" t="str">
            <v>n/a</v>
          </cell>
          <cell r="G63" t="str">
            <v>n/a</v>
          </cell>
          <cell r="H63" t="str">
            <v>n/a</v>
          </cell>
          <cell r="I63" t="str">
            <v>n/a</v>
          </cell>
          <cell r="J63" t="str">
            <v>n/a</v>
          </cell>
          <cell r="K63" t="str">
            <v>n/a</v>
          </cell>
          <cell r="L63" t="str">
            <v>n/a</v>
          </cell>
          <cell r="M63" t="str">
            <v>n/a</v>
          </cell>
          <cell r="N63" t="str">
            <v>n/a</v>
          </cell>
          <cell r="O63" t="str">
            <v>n/a</v>
          </cell>
          <cell r="P63" t="str">
            <v>n/a</v>
          </cell>
          <cell r="Q63" t="str">
            <v>n/a</v>
          </cell>
          <cell r="R63" t="str">
            <v>n/a</v>
          </cell>
          <cell r="S63" t="str">
            <v>n/a</v>
          </cell>
          <cell r="T63">
            <v>6461</v>
          </cell>
          <cell r="U63">
            <v>4551</v>
          </cell>
          <cell r="V63" t="str">
            <v>n/a</v>
          </cell>
          <cell r="W63" t="str">
            <v>n/a</v>
          </cell>
          <cell r="X63" t="str">
            <v>n/a</v>
          </cell>
          <cell r="Y63" t="str">
            <v>n/a</v>
          </cell>
          <cell r="Z63" t="str">
            <v>n/a</v>
          </cell>
          <cell r="AA63" t="str">
            <v>n/a</v>
          </cell>
          <cell r="AB63" t="str">
            <v>n/a</v>
          </cell>
          <cell r="AC63" t="str">
            <v>n/a</v>
          </cell>
          <cell r="AD63" t="str">
            <v>n/a</v>
          </cell>
        </row>
        <row r="64">
          <cell r="A64" t="str">
            <v>Annual % change in mortgage bond issues</v>
          </cell>
          <cell r="C64" t="str">
            <v>n/a</v>
          </cell>
          <cell r="D64" t="str">
            <v>n/a</v>
          </cell>
          <cell r="E64" t="str">
            <v>n/a</v>
          </cell>
          <cell r="F64" t="str">
            <v>n/a</v>
          </cell>
          <cell r="G64" t="str">
            <v>n/a</v>
          </cell>
          <cell r="H64" t="str">
            <v>n/a</v>
          </cell>
          <cell r="I64" t="str">
            <v>n/a</v>
          </cell>
          <cell r="J64" t="str">
            <v>n/a</v>
          </cell>
          <cell r="K64" t="str">
            <v>n/a</v>
          </cell>
          <cell r="L64" t="str">
            <v>n/a</v>
          </cell>
          <cell r="M64" t="str">
            <v>n/a</v>
          </cell>
          <cell r="N64" t="str">
            <v>n/a</v>
          </cell>
          <cell r="O64" t="str">
            <v>n/a</v>
          </cell>
          <cell r="P64" t="str">
            <v>n/a</v>
          </cell>
          <cell r="Q64" t="str">
            <v>n/a</v>
          </cell>
          <cell r="R64" t="str">
            <v>n/a</v>
          </cell>
          <cell r="S64" t="str">
            <v>n/a</v>
          </cell>
          <cell r="T64" t="str">
            <v>n/a</v>
          </cell>
          <cell r="U64">
            <v>-0.29561987308466187</v>
          </cell>
          <cell r="V64" t="str">
            <v>n/a</v>
          </cell>
          <cell r="W64" t="str">
            <v>n/a</v>
          </cell>
          <cell r="X64" t="str">
            <v>n/a</v>
          </cell>
          <cell r="Y64" t="str">
            <v>n/a</v>
          </cell>
          <cell r="Z64" t="str">
            <v>n/a</v>
          </cell>
          <cell r="AA64" t="str">
            <v>n/a</v>
          </cell>
          <cell r="AB64" t="str">
            <v>n/a</v>
          </cell>
          <cell r="AC64" t="str">
            <v>n/a</v>
          </cell>
          <cell r="AD64" t="str">
            <v>n/a</v>
          </cell>
        </row>
        <row r="65">
          <cell r="A65" t="str">
            <v>Mortgage backed securities outstanding</v>
          </cell>
          <cell r="B65" t="str">
            <v>€ millions</v>
          </cell>
          <cell r="C65" t="str">
            <v>n/a</v>
          </cell>
          <cell r="D65" t="str">
            <v>n/a</v>
          </cell>
          <cell r="E65" t="str">
            <v>n/a</v>
          </cell>
          <cell r="F65" t="str">
            <v>n/a</v>
          </cell>
          <cell r="G65" t="str">
            <v>n/a</v>
          </cell>
          <cell r="H65" t="str">
            <v>n/a</v>
          </cell>
          <cell r="I65" t="str">
            <v>n/a</v>
          </cell>
          <cell r="J65" t="str">
            <v>n/a</v>
          </cell>
          <cell r="K65" t="str">
            <v>n/a</v>
          </cell>
          <cell r="L65" t="str">
            <v>n/a</v>
          </cell>
          <cell r="M65" t="str">
            <v>n/a</v>
          </cell>
          <cell r="N65" t="str">
            <v>n/a</v>
          </cell>
          <cell r="O65" t="str">
            <v>n/a</v>
          </cell>
          <cell r="P65" t="str">
            <v>n/a</v>
          </cell>
          <cell r="Q65" t="str">
            <v>n/a</v>
          </cell>
          <cell r="R65" t="str">
            <v>n/a</v>
          </cell>
          <cell r="S65" t="str">
            <v>n/a</v>
          </cell>
          <cell r="T65" t="str">
            <v>n/a</v>
          </cell>
          <cell r="U65" t="str">
            <v>n/a</v>
          </cell>
          <cell r="V65" t="str">
            <v>n/a</v>
          </cell>
          <cell r="W65" t="str">
            <v>n/a</v>
          </cell>
          <cell r="X65" t="str">
            <v>n/a</v>
          </cell>
          <cell r="Y65" t="str">
            <v>n/a</v>
          </cell>
          <cell r="Z65" t="str">
            <v>n/a</v>
          </cell>
          <cell r="AA65" t="str">
            <v>n/a</v>
          </cell>
          <cell r="AB65" t="str">
            <v>n/a</v>
          </cell>
          <cell r="AC65" t="str">
            <v>n/a</v>
          </cell>
          <cell r="AD65" t="str">
            <v>n/a</v>
          </cell>
        </row>
        <row r="66">
          <cell r="A66" t="str">
            <v>Annual % change in MBS outstanding</v>
          </cell>
          <cell r="C66" t="str">
            <v>n/a</v>
          </cell>
          <cell r="D66" t="str">
            <v>n/a</v>
          </cell>
          <cell r="E66" t="str">
            <v>n/a</v>
          </cell>
          <cell r="F66" t="str">
            <v>n/a</v>
          </cell>
          <cell r="G66" t="str">
            <v>n/a</v>
          </cell>
          <cell r="H66" t="str">
            <v>n/a</v>
          </cell>
          <cell r="I66" t="str">
            <v>n/a</v>
          </cell>
          <cell r="J66" t="str">
            <v>n/a</v>
          </cell>
          <cell r="K66" t="str">
            <v>n/a</v>
          </cell>
          <cell r="L66" t="str">
            <v>n/a</v>
          </cell>
          <cell r="M66" t="str">
            <v>n/a</v>
          </cell>
          <cell r="N66" t="str">
            <v>n/a</v>
          </cell>
          <cell r="O66" t="str">
            <v>n/a</v>
          </cell>
          <cell r="P66" t="str">
            <v>n/a</v>
          </cell>
          <cell r="Q66" t="str">
            <v>n/a</v>
          </cell>
          <cell r="R66" t="str">
            <v>n/a</v>
          </cell>
          <cell r="S66" t="str">
            <v>n/a</v>
          </cell>
          <cell r="T66" t="str">
            <v>n/a</v>
          </cell>
          <cell r="U66" t="str">
            <v>n/a</v>
          </cell>
          <cell r="V66" t="str">
            <v>n/a</v>
          </cell>
          <cell r="W66" t="str">
            <v>n/a</v>
          </cell>
          <cell r="X66" t="str">
            <v>n/a</v>
          </cell>
          <cell r="Y66" t="str">
            <v>n/a</v>
          </cell>
          <cell r="Z66" t="str">
            <v>n/a</v>
          </cell>
          <cell r="AA66" t="str">
            <v>n/a</v>
          </cell>
          <cell r="AB66" t="str">
            <v>n/a</v>
          </cell>
          <cell r="AC66" t="str">
            <v>n/a</v>
          </cell>
          <cell r="AD66" t="str">
            <v>n/a</v>
          </cell>
        </row>
        <row r="67">
          <cell r="A67" t="str">
            <v>New Issues of Mortgage Backed Securities</v>
          </cell>
          <cell r="B67" t="str">
            <v>€ millions</v>
          </cell>
          <cell r="C67" t="str">
            <v>n/a</v>
          </cell>
          <cell r="D67" t="str">
            <v>n/a</v>
          </cell>
          <cell r="E67" t="str">
            <v>n/a</v>
          </cell>
          <cell r="F67" t="str">
            <v>n/a</v>
          </cell>
          <cell r="G67" t="str">
            <v>n/a</v>
          </cell>
          <cell r="H67" t="str">
            <v>n/a</v>
          </cell>
          <cell r="I67" t="str">
            <v>n/a</v>
          </cell>
          <cell r="J67" t="str">
            <v>n/a</v>
          </cell>
          <cell r="K67" t="str">
            <v>n/a</v>
          </cell>
          <cell r="L67" t="str">
            <v>n/a</v>
          </cell>
          <cell r="M67" t="str">
            <v>n/a</v>
          </cell>
          <cell r="N67" t="str">
            <v>n/a</v>
          </cell>
          <cell r="O67" t="str">
            <v>n/a</v>
          </cell>
          <cell r="P67" t="str">
            <v>n/a</v>
          </cell>
          <cell r="Q67" t="str">
            <v>n/a</v>
          </cell>
          <cell r="R67" t="str">
            <v>n/a</v>
          </cell>
          <cell r="S67" t="str">
            <v>n/a</v>
          </cell>
          <cell r="T67" t="str">
            <v>n/a</v>
          </cell>
          <cell r="U67" t="str">
            <v>n/a</v>
          </cell>
          <cell r="V67">
            <v>170</v>
          </cell>
          <cell r="W67" t="str">
            <v>n/a</v>
          </cell>
          <cell r="X67" t="str">
            <v>n/a</v>
          </cell>
          <cell r="Y67" t="str">
            <v>n/a</v>
          </cell>
          <cell r="Z67" t="str">
            <v>n/a</v>
          </cell>
          <cell r="AA67" t="str">
            <v>n/a</v>
          </cell>
          <cell r="AB67" t="str">
            <v>n/a</v>
          </cell>
          <cell r="AC67" t="str">
            <v>n/a</v>
          </cell>
          <cell r="AD67" t="str">
            <v>n/a</v>
          </cell>
        </row>
        <row r="68">
          <cell r="A68" t="str">
            <v>Annual % change in MBS issues</v>
          </cell>
          <cell r="C68" t="str">
            <v>n/a</v>
          </cell>
          <cell r="D68" t="str">
            <v>n/a</v>
          </cell>
          <cell r="E68" t="str">
            <v>n/a</v>
          </cell>
          <cell r="F68" t="str">
            <v>n/a</v>
          </cell>
          <cell r="G68" t="str">
            <v>n/a</v>
          </cell>
          <cell r="H68" t="str">
            <v>n/a</v>
          </cell>
          <cell r="I68" t="str">
            <v>n/a</v>
          </cell>
          <cell r="J68" t="str">
            <v>n/a</v>
          </cell>
          <cell r="K68" t="str">
            <v>n/a</v>
          </cell>
          <cell r="L68" t="str">
            <v>n/a</v>
          </cell>
          <cell r="M68" t="str">
            <v>n/a</v>
          </cell>
          <cell r="N68" t="str">
            <v>n/a</v>
          </cell>
          <cell r="O68" t="str">
            <v>n/a</v>
          </cell>
          <cell r="P68" t="str">
            <v>n/a</v>
          </cell>
          <cell r="Q68" t="str">
            <v>n/a</v>
          </cell>
          <cell r="R68" t="str">
            <v>n/a</v>
          </cell>
          <cell r="S68" t="str">
            <v>n/a</v>
          </cell>
          <cell r="T68" t="str">
            <v>n/a</v>
          </cell>
          <cell r="U68" t="str">
            <v>n/a</v>
          </cell>
          <cell r="V68" t="str">
            <v>n/a</v>
          </cell>
          <cell r="W68" t="str">
            <v>n/a</v>
          </cell>
          <cell r="X68" t="str">
            <v>n/a</v>
          </cell>
          <cell r="Y68" t="str">
            <v>n/a</v>
          </cell>
          <cell r="Z68" t="str">
            <v>n/a</v>
          </cell>
          <cell r="AA68" t="str">
            <v>n/a</v>
          </cell>
          <cell r="AB68" t="str">
            <v>n/a</v>
          </cell>
          <cell r="AC68" t="str">
            <v>n/a</v>
          </cell>
          <cell r="AD68" t="str">
            <v>n/a</v>
          </cell>
        </row>
        <row r="69">
          <cell r="A69">
            <v>0</v>
          </cell>
        </row>
        <row r="70">
          <cell r="A70" t="str">
            <v>GENERAL INFORMATION</v>
          </cell>
        </row>
        <row r="71">
          <cell r="A71" t="str">
            <v>Outstanding residential loans as % GDP</v>
          </cell>
          <cell r="B71" t="str">
            <v>%</v>
          </cell>
          <cell r="C71" t="str">
            <v>n/a</v>
          </cell>
          <cell r="D71" t="str">
            <v>n/a</v>
          </cell>
          <cell r="E71" t="str">
            <v>n/a</v>
          </cell>
          <cell r="F71" t="str">
            <v>n/a</v>
          </cell>
          <cell r="G71" t="str">
            <v>n/a</v>
          </cell>
          <cell r="H71" t="str">
            <v>n/a</v>
          </cell>
          <cell r="I71" t="str">
            <v>n/a</v>
          </cell>
          <cell r="J71" t="str">
            <v>n/a</v>
          </cell>
          <cell r="K71" t="str">
            <v>n/a</v>
          </cell>
          <cell r="L71" t="str">
            <v>n/a</v>
          </cell>
          <cell r="M71" t="str">
            <v>n/a</v>
          </cell>
          <cell r="N71">
            <v>0.24355688723840777</v>
          </cell>
          <cell r="O71">
            <v>0.2508785054352799</v>
          </cell>
          <cell r="P71">
            <v>0.21213844839770435</v>
          </cell>
          <cell r="Q71">
            <v>0.22121120178429615</v>
          </cell>
          <cell r="R71">
            <v>0.23340547536282918</v>
          </cell>
          <cell r="S71">
            <v>0.22416879538186135</v>
          </cell>
          <cell r="T71">
            <v>0.24972046216921359</v>
          </cell>
          <cell r="U71">
            <v>0.27276795009812915</v>
          </cell>
          <cell r="V71">
            <v>0.27602330438971318</v>
          </cell>
          <cell r="W71">
            <v>0.30578054095428525</v>
          </cell>
          <cell r="X71">
            <v>0.32586188375357922</v>
          </cell>
          <cell r="Y71">
            <v>0.34037962731959559</v>
          </cell>
          <cell r="Z71">
            <v>0.34321275793351291</v>
          </cell>
          <cell r="AA71" t="str">
            <v>n/a</v>
          </cell>
          <cell r="AB71" t="str">
            <v>n/a</v>
          </cell>
          <cell r="AC71" t="str">
            <v>n/a</v>
          </cell>
          <cell r="AD71" t="str">
            <v>n/a</v>
          </cell>
        </row>
        <row r="72">
          <cell r="A72" t="str">
            <v>Outstanding residential and commercial loans as % GDP</v>
          </cell>
          <cell r="B72" t="str">
            <v>%</v>
          </cell>
          <cell r="C72" t="str">
            <v>n/a</v>
          </cell>
          <cell r="D72" t="str">
            <v>n/a</v>
          </cell>
          <cell r="E72" t="str">
            <v>n/a</v>
          </cell>
          <cell r="F72" t="str">
            <v>n/a</v>
          </cell>
          <cell r="G72" t="str">
            <v>n/a</v>
          </cell>
          <cell r="H72" t="str">
            <v>n/a</v>
          </cell>
          <cell r="I72" t="str">
            <v>n/a</v>
          </cell>
          <cell r="J72" t="str">
            <v>n/a</v>
          </cell>
          <cell r="K72" t="str">
            <v>n/a</v>
          </cell>
          <cell r="L72" t="str">
            <v>n/a</v>
          </cell>
          <cell r="M72" t="str">
            <v>n/a</v>
          </cell>
          <cell r="N72" t="str">
            <v>n/a</v>
          </cell>
          <cell r="O72" t="str">
            <v>n/a</v>
          </cell>
          <cell r="P72" t="str">
            <v>n/a</v>
          </cell>
          <cell r="Q72" t="str">
            <v>n/a</v>
          </cell>
          <cell r="R72" t="str">
            <v>n/a</v>
          </cell>
          <cell r="S72" t="str">
            <v>n/a</v>
          </cell>
          <cell r="T72" t="str">
            <v>n/a</v>
          </cell>
          <cell r="U72" t="str">
            <v>n/a</v>
          </cell>
          <cell r="V72" t="str">
            <v>n/a</v>
          </cell>
          <cell r="W72" t="str">
            <v>n/a</v>
          </cell>
          <cell r="X72" t="str">
            <v>n/a</v>
          </cell>
          <cell r="Y72" t="str">
            <v>n/a</v>
          </cell>
          <cell r="Z72" t="str">
            <v>n/a</v>
          </cell>
          <cell r="AA72" t="str">
            <v>n/a</v>
          </cell>
          <cell r="AB72" t="str">
            <v>n/a</v>
          </cell>
          <cell r="AC72" t="str">
            <v>n/a</v>
          </cell>
          <cell r="AD72" t="str">
            <v>n/a</v>
          </cell>
        </row>
        <row r="73">
          <cell r="A73">
            <v>0</v>
          </cell>
        </row>
        <row r="74">
          <cell r="A74" t="str">
            <v>Outstanding residential loans per capita, 000s</v>
          </cell>
          <cell r="B74" t="str">
            <v>000s</v>
          </cell>
          <cell r="C74" t="str">
            <v>n/a</v>
          </cell>
          <cell r="D74" t="str">
            <v>n/a</v>
          </cell>
          <cell r="E74" t="str">
            <v>n/a</v>
          </cell>
          <cell r="F74" t="str">
            <v>n/a</v>
          </cell>
          <cell r="G74" t="str">
            <v>n/a</v>
          </cell>
          <cell r="H74" t="str">
            <v>n/a</v>
          </cell>
          <cell r="I74" t="str">
            <v>n/a</v>
          </cell>
          <cell r="J74" t="str">
            <v>n/a</v>
          </cell>
          <cell r="K74" t="str">
            <v>n/a</v>
          </cell>
          <cell r="L74" t="str">
            <v>n/a</v>
          </cell>
          <cell r="M74" t="str">
            <v>n/a</v>
          </cell>
          <cell r="N74">
            <v>7.8816396290815787</v>
          </cell>
          <cell r="O74">
            <v>8.5508324121454784</v>
          </cell>
          <cell r="P74">
            <v>8.3572549917726331</v>
          </cell>
          <cell r="Q74">
            <v>8.6724767759138324</v>
          </cell>
          <cell r="R74">
            <v>9.5641771638901574</v>
          </cell>
          <cell r="S74">
            <v>10.431730431730431</v>
          </cell>
          <cell r="T74">
            <v>12.670664206642066</v>
          </cell>
          <cell r="U74">
            <v>14.025056947608201</v>
          </cell>
          <cell r="V74">
            <v>14.969035018578989</v>
          </cell>
          <cell r="W74">
            <v>17.465982600936872</v>
          </cell>
          <cell r="X74">
            <v>19.479627989371124</v>
          </cell>
          <cell r="Y74">
            <v>21.991067420962111</v>
          </cell>
          <cell r="Z74">
            <v>24.689508315431301</v>
          </cell>
          <cell r="AA74" t="str">
            <v>n/a</v>
          </cell>
          <cell r="AB74" t="str">
            <v>n/a</v>
          </cell>
          <cell r="AC74" t="str">
            <v>n/a</v>
          </cell>
          <cell r="AD74" t="str">
            <v>n/a</v>
          </cell>
        </row>
        <row r="75">
          <cell r="A75" t="str">
            <v>Outstanding residential and commercial loans per capita</v>
          </cell>
          <cell r="B75" t="str">
            <v>000s</v>
          </cell>
          <cell r="C75" t="str">
            <v>n/a</v>
          </cell>
          <cell r="D75" t="str">
            <v>n/a</v>
          </cell>
          <cell r="E75" t="str">
            <v>n/a</v>
          </cell>
          <cell r="F75" t="str">
            <v>n/a</v>
          </cell>
          <cell r="G75" t="str">
            <v>n/a</v>
          </cell>
          <cell r="H75" t="str">
            <v>n/a</v>
          </cell>
          <cell r="I75" t="str">
            <v>n/a</v>
          </cell>
          <cell r="J75" t="str">
            <v>n/a</v>
          </cell>
          <cell r="K75" t="str">
            <v>n/a</v>
          </cell>
          <cell r="L75" t="str">
            <v>n/a</v>
          </cell>
          <cell r="M75" t="str">
            <v>n/a</v>
          </cell>
          <cell r="N75" t="str">
            <v>n/a</v>
          </cell>
          <cell r="O75" t="str">
            <v>n/a</v>
          </cell>
          <cell r="P75" t="str">
            <v>n/a</v>
          </cell>
          <cell r="Q75" t="str">
            <v>n/a</v>
          </cell>
          <cell r="R75" t="str">
            <v>n/a</v>
          </cell>
          <cell r="S75" t="str">
            <v>n/a</v>
          </cell>
          <cell r="T75" t="str">
            <v>n/a</v>
          </cell>
          <cell r="U75" t="str">
            <v>n/a</v>
          </cell>
          <cell r="V75" t="str">
            <v>n/a</v>
          </cell>
          <cell r="W75" t="str">
            <v>n/a</v>
          </cell>
          <cell r="X75" t="str">
            <v>n/a</v>
          </cell>
          <cell r="Y75" t="str">
            <v>n/a</v>
          </cell>
          <cell r="Z75" t="str">
            <v>n/a</v>
          </cell>
          <cell r="AA75" t="str">
            <v>n/a</v>
          </cell>
          <cell r="AB75" t="str">
            <v>n/a</v>
          </cell>
          <cell r="AC75" t="str">
            <v>n/a</v>
          </cell>
          <cell r="AD75" t="str">
            <v>n/a</v>
          </cell>
        </row>
        <row r="76">
          <cell r="A76">
            <v>0</v>
          </cell>
        </row>
        <row r="77">
          <cell r="A77" t="str">
            <v>Outstanding mortgage bonds as % GDP</v>
          </cell>
          <cell r="C77" t="str">
            <v>n/a</v>
          </cell>
          <cell r="D77" t="str">
            <v>n/a</v>
          </cell>
          <cell r="E77" t="str">
            <v>n/a</v>
          </cell>
          <cell r="F77" t="str">
            <v>n/a</v>
          </cell>
          <cell r="G77" t="str">
            <v>n/a</v>
          </cell>
          <cell r="H77" t="str">
            <v>n/a</v>
          </cell>
          <cell r="I77" t="str">
            <v>n/a</v>
          </cell>
          <cell r="J77" t="str">
            <v>n/a</v>
          </cell>
          <cell r="K77" t="str">
            <v>n/a</v>
          </cell>
          <cell r="L77" t="str">
            <v>n/a</v>
          </cell>
          <cell r="M77" t="str">
            <v>n/a</v>
          </cell>
          <cell r="N77" t="str">
            <v>n/a</v>
          </cell>
          <cell r="O77" t="str">
            <v>n/a</v>
          </cell>
          <cell r="P77" t="str">
            <v>n/a</v>
          </cell>
          <cell r="Q77" t="str">
            <v>n/a</v>
          </cell>
          <cell r="R77" t="str">
            <v>n/a</v>
          </cell>
          <cell r="S77" t="str">
            <v>n/a</v>
          </cell>
          <cell r="T77" t="str">
            <v>n/a</v>
          </cell>
          <cell r="U77" t="str">
            <v>n/a</v>
          </cell>
          <cell r="V77" t="str">
            <v>n/a</v>
          </cell>
          <cell r="W77" t="str">
            <v>n/a</v>
          </cell>
          <cell r="X77" t="str">
            <v>n/a</v>
          </cell>
          <cell r="Y77" t="str">
            <v>n/a</v>
          </cell>
          <cell r="Z77" t="str">
            <v>n/a</v>
          </cell>
          <cell r="AA77" t="str">
            <v>n/a</v>
          </cell>
          <cell r="AB77" t="str">
            <v>n/a</v>
          </cell>
          <cell r="AC77" t="str">
            <v>n/a</v>
          </cell>
          <cell r="AD77" t="str">
            <v>n/a</v>
          </cell>
        </row>
        <row r="78">
          <cell r="A78">
            <v>0</v>
          </cell>
        </row>
        <row r="79">
          <cell r="A79" t="str">
            <v>MACROECONOMIC INFORMATION</v>
          </cell>
        </row>
        <row r="80">
          <cell r="A80" t="str">
            <v>Exchange rate, 1€=</v>
          </cell>
          <cell r="C80">
            <v>45.438000000000002</v>
          </cell>
          <cell r="D80">
            <v>45.442</v>
          </cell>
          <cell r="E80">
            <v>44.914000000000001</v>
          </cell>
          <cell r="F80">
            <v>43.798000000000002</v>
          </cell>
          <cell r="G80">
            <v>43.1539</v>
          </cell>
          <cell r="H80">
            <v>43.576000000000001</v>
          </cell>
          <cell r="I80">
            <v>42.591999999999999</v>
          </cell>
          <cell r="J80">
            <v>42.183900000000001</v>
          </cell>
          <cell r="K80">
            <v>41.930799999999998</v>
          </cell>
          <cell r="L80">
            <v>40.154299999999999</v>
          </cell>
          <cell r="M80">
            <v>40.353000000000002</v>
          </cell>
          <cell r="N80">
            <v>39.216200000000001</v>
          </cell>
          <cell r="O80">
            <v>38.802300000000002</v>
          </cell>
          <cell r="P80">
            <v>40.092199999999998</v>
          </cell>
          <cell r="Q80">
            <v>40.764600000000002</v>
          </cell>
          <cell r="R80">
            <v>40.3399</v>
          </cell>
          <cell r="S80">
            <v>40.3399</v>
          </cell>
          <cell r="T80">
            <v>40.3399</v>
          </cell>
          <cell r="U80">
            <v>40.3399</v>
          </cell>
          <cell r="V80">
            <v>1</v>
          </cell>
          <cell r="W80">
            <v>1</v>
          </cell>
          <cell r="X80">
            <v>1</v>
          </cell>
          <cell r="Y80">
            <v>1</v>
          </cell>
          <cell r="Z80">
            <v>1</v>
          </cell>
          <cell r="AA80">
            <v>1</v>
          </cell>
          <cell r="AB80">
            <v>1</v>
          </cell>
          <cell r="AC80">
            <v>1</v>
          </cell>
          <cell r="AD80">
            <v>1</v>
          </cell>
        </row>
        <row r="81">
          <cell r="A81" t="str">
            <v>Population, 000s</v>
          </cell>
          <cell r="C81" t="str">
            <v>n/a</v>
          </cell>
          <cell r="D81" t="str">
            <v>n/a</v>
          </cell>
          <cell r="E81">
            <v>366</v>
          </cell>
          <cell r="F81">
            <v>367</v>
          </cell>
          <cell r="G81">
            <v>370</v>
          </cell>
          <cell r="H81">
            <v>372</v>
          </cell>
          <cell r="I81">
            <v>375</v>
          </cell>
          <cell r="J81">
            <v>379</v>
          </cell>
          <cell r="K81">
            <v>384</v>
          </cell>
          <cell r="L81">
            <v>390</v>
          </cell>
          <cell r="M81">
            <v>394.8</v>
          </cell>
          <cell r="N81">
            <v>400.2</v>
          </cell>
          <cell r="O81">
            <v>405.7</v>
          </cell>
          <cell r="P81">
            <v>411.6</v>
          </cell>
          <cell r="Q81">
            <v>416.85</v>
          </cell>
          <cell r="R81">
            <v>422.05</v>
          </cell>
          <cell r="S81">
            <v>427.35</v>
          </cell>
          <cell r="T81">
            <v>433.6</v>
          </cell>
          <cell r="U81">
            <v>439</v>
          </cell>
          <cell r="V81">
            <v>444.05</v>
          </cell>
          <cell r="W81">
            <v>448.3</v>
          </cell>
          <cell r="X81">
            <v>451.6</v>
          </cell>
          <cell r="Y81">
            <v>455</v>
          </cell>
          <cell r="Z81">
            <v>459.5</v>
          </cell>
          <cell r="AA81" t="str">
            <v>n/a</v>
          </cell>
          <cell r="AB81" t="str">
            <v>n/a</v>
          </cell>
          <cell r="AC81" t="str">
            <v>n/a</v>
          </cell>
          <cell r="AD81" t="str">
            <v>n/a</v>
          </cell>
        </row>
        <row r="82">
          <cell r="A82" t="str">
            <v>Number of Households, 000s</v>
          </cell>
          <cell r="C82" t="str">
            <v>n/a</v>
          </cell>
          <cell r="D82" t="str">
            <v>n/a</v>
          </cell>
          <cell r="E82" t="str">
            <v>n/a</v>
          </cell>
          <cell r="F82" t="str">
            <v>n/a</v>
          </cell>
          <cell r="G82" t="str">
            <v>n/a</v>
          </cell>
          <cell r="H82" t="str">
            <v>n/a</v>
          </cell>
          <cell r="I82" t="str">
            <v>n/a</v>
          </cell>
          <cell r="J82" t="str">
            <v>n/a</v>
          </cell>
          <cell r="K82">
            <v>145</v>
          </cell>
          <cell r="L82" t="str">
            <v>n/a</v>
          </cell>
          <cell r="M82" t="str">
            <v>n/a</v>
          </cell>
          <cell r="N82" t="str">
            <v>n/a</v>
          </cell>
          <cell r="O82">
            <v>160</v>
          </cell>
          <cell r="P82" t="str">
            <v>n/a</v>
          </cell>
          <cell r="Q82" t="str">
            <v>n/a</v>
          </cell>
          <cell r="R82" t="str">
            <v>n/a</v>
          </cell>
          <cell r="S82" t="str">
            <v>n/a</v>
          </cell>
          <cell r="T82" t="str">
            <v>n/a</v>
          </cell>
          <cell r="U82">
            <v>171.64699999999999</v>
          </cell>
          <cell r="V82" t="str">
            <v>n/a</v>
          </cell>
          <cell r="W82" t="str">
            <v>n/a</v>
          </cell>
          <cell r="X82" t="str">
            <v>n/a</v>
          </cell>
          <cell r="Y82" t="str">
            <v>n/a</v>
          </cell>
          <cell r="Z82" t="str">
            <v>n/a</v>
          </cell>
          <cell r="AA82" t="str">
            <v>n/a</v>
          </cell>
          <cell r="AB82" t="str">
            <v>n/a</v>
          </cell>
          <cell r="AC82" t="str">
            <v>n/a</v>
          </cell>
          <cell r="AD82" t="str">
            <v>n/a</v>
          </cell>
        </row>
        <row r="83">
          <cell r="A83" t="str">
            <v>Population density, pop/km</v>
          </cell>
          <cell r="C83" t="str">
            <v>n/a</v>
          </cell>
          <cell r="D83" t="str">
            <v>n/a</v>
          </cell>
          <cell r="E83">
            <v>142</v>
          </cell>
          <cell r="F83" t="str">
            <v>n/a</v>
          </cell>
          <cell r="G83" t="str">
            <v>n/a</v>
          </cell>
          <cell r="H83" t="str">
            <v>n/a</v>
          </cell>
          <cell r="I83" t="str">
            <v>n/a</v>
          </cell>
          <cell r="J83">
            <v>147.30000000000001</v>
          </cell>
          <cell r="K83">
            <v>49.7</v>
          </cell>
          <cell r="L83">
            <v>151.80000000000001</v>
          </cell>
          <cell r="M83">
            <v>153.9</v>
          </cell>
          <cell r="N83">
            <v>156.1</v>
          </cell>
          <cell r="O83">
            <v>158.4</v>
          </cell>
          <cell r="P83">
            <v>160.69999999999999</v>
          </cell>
          <cell r="Q83">
            <v>162.80000000000001</v>
          </cell>
          <cell r="R83">
            <v>164.9</v>
          </cell>
          <cell r="S83">
            <v>167.22</v>
          </cell>
          <cell r="T83">
            <v>169.2</v>
          </cell>
          <cell r="U83">
            <v>170.9</v>
          </cell>
          <cell r="V83">
            <v>172.5</v>
          </cell>
          <cell r="W83" t="str">
            <v>n/a</v>
          </cell>
          <cell r="X83" t="str">
            <v>n/a</v>
          </cell>
          <cell r="Y83" t="str">
            <v>n/a</v>
          </cell>
          <cell r="Z83" t="str">
            <v>n/a</v>
          </cell>
          <cell r="AA83" t="str">
            <v>n/a</v>
          </cell>
          <cell r="AB83" t="str">
            <v>n/a</v>
          </cell>
          <cell r="AC83" t="str">
            <v>n/a</v>
          </cell>
          <cell r="AD83" t="str">
            <v>n/a</v>
          </cell>
        </row>
        <row r="84">
          <cell r="A84" t="str">
            <v>GDP, € mill</v>
          </cell>
          <cell r="C84" t="str">
            <v>n/a</v>
          </cell>
          <cell r="D84" t="str">
            <v>n/a</v>
          </cell>
          <cell r="E84">
            <v>5000</v>
          </cell>
          <cell r="F84">
            <v>5700</v>
          </cell>
          <cell r="G84">
            <v>6000</v>
          </cell>
          <cell r="H84">
            <v>6711</v>
          </cell>
          <cell r="I84">
            <v>7702</v>
          </cell>
          <cell r="J84">
            <v>8462</v>
          </cell>
          <cell r="K84">
            <v>9235</v>
          </cell>
          <cell r="L84">
            <v>10045</v>
          </cell>
          <cell r="M84">
            <v>11287</v>
          </cell>
          <cell r="N84">
            <v>12950.7</v>
          </cell>
          <cell r="O84">
            <v>13827.7</v>
          </cell>
          <cell r="P84">
            <v>16215.1</v>
          </cell>
          <cell r="Q84">
            <v>16342.4</v>
          </cell>
          <cell r="R84">
            <v>17294.2</v>
          </cell>
          <cell r="S84">
            <v>19886.8</v>
          </cell>
          <cell r="T84">
            <v>22000.6</v>
          </cell>
          <cell r="U84">
            <v>22572.3</v>
          </cell>
          <cell r="V84">
            <v>24081.3</v>
          </cell>
          <cell r="W84">
            <v>25606.6</v>
          </cell>
          <cell r="X84">
            <v>26996.1</v>
          </cell>
          <cell r="Y84">
            <v>29396.400000000001</v>
          </cell>
          <cell r="Z84">
            <v>33054.800000000003</v>
          </cell>
          <cell r="AA84" t="str">
            <v>n/a</v>
          </cell>
          <cell r="AB84" t="str">
            <v>n/a</v>
          </cell>
          <cell r="AC84" t="str">
            <v>n/a</v>
          </cell>
          <cell r="AD84" t="str">
            <v>n/a</v>
          </cell>
        </row>
        <row r="85">
          <cell r="A85" t="str">
            <v>Annual GDP Growth %</v>
          </cell>
          <cell r="C85" t="str">
            <v>n/a</v>
          </cell>
          <cell r="D85" t="str">
            <v>n/a</v>
          </cell>
          <cell r="E85" t="str">
            <v>n/a</v>
          </cell>
          <cell r="F85" t="str">
            <v>n/a</v>
          </cell>
          <cell r="G85" t="str">
            <v>n/a</v>
          </cell>
          <cell r="H85">
            <v>0.10400000000000001</v>
          </cell>
          <cell r="I85">
            <v>9.8000000000000004E-2</v>
          </cell>
          <cell r="J85">
            <v>2.2000000000000002E-2</v>
          </cell>
          <cell r="K85">
            <v>6.0999999999999999E-2</v>
          </cell>
          <cell r="L85">
            <v>4.4999999999999998E-2</v>
          </cell>
          <cell r="M85">
            <v>8.6999999999999994E-2</v>
          </cell>
          <cell r="N85">
            <v>3.7999999999999999E-2</v>
          </cell>
          <cell r="O85">
            <v>1.4E-2</v>
          </cell>
          <cell r="P85">
            <v>1.4999999999999999E-2</v>
          </cell>
          <cell r="Q85">
            <v>5.8999999999999997E-2</v>
          </cell>
          <cell r="R85">
            <v>6.5000000000000002E-2</v>
          </cell>
          <cell r="S85">
            <v>8.4000000000000005E-2</v>
          </cell>
          <cell r="T85">
            <v>8.4000000000000005E-2</v>
          </cell>
          <cell r="U85">
            <v>2.5000000000000001E-2</v>
          </cell>
          <cell r="V85">
            <v>3.7999999999999999E-2</v>
          </cell>
          <cell r="W85">
            <v>1.2999999999999999E-2</v>
          </cell>
          <cell r="X85">
            <v>3.5999999999999997E-2</v>
          </cell>
          <cell r="Y85">
            <v>0.04</v>
          </cell>
          <cell r="Z85">
            <v>6.2E-2</v>
          </cell>
          <cell r="AA85" t="str">
            <v>n/a</v>
          </cell>
          <cell r="AB85" t="str">
            <v>n/a</v>
          </cell>
          <cell r="AC85" t="str">
            <v>n/a</v>
          </cell>
          <cell r="AD85" t="str">
            <v>n/a</v>
          </cell>
        </row>
        <row r="86">
          <cell r="A86" t="str">
            <v>Gross fixed Capital Formation, € mill</v>
          </cell>
          <cell r="C86" t="str">
            <v>n/a</v>
          </cell>
          <cell r="D86" t="str">
            <v>n/a</v>
          </cell>
          <cell r="E86">
            <v>800</v>
          </cell>
          <cell r="F86">
            <v>1100</v>
          </cell>
          <cell r="G86">
            <v>1300</v>
          </cell>
          <cell r="H86">
            <v>1600</v>
          </cell>
          <cell r="I86">
            <v>1700</v>
          </cell>
          <cell r="J86">
            <v>2000</v>
          </cell>
          <cell r="K86">
            <v>2400</v>
          </cell>
          <cell r="L86">
            <v>2400</v>
          </cell>
          <cell r="M86">
            <v>2800</v>
          </cell>
          <cell r="N86">
            <v>2700</v>
          </cell>
          <cell r="O86">
            <v>3000</v>
          </cell>
          <cell r="P86">
            <v>2900</v>
          </cell>
          <cell r="Q86">
            <v>3300</v>
          </cell>
          <cell r="R86">
            <v>3700</v>
          </cell>
          <cell r="S86">
            <v>3565</v>
          </cell>
          <cell r="T86">
            <v>4300</v>
          </cell>
          <cell r="U86">
            <v>4668</v>
          </cell>
          <cell r="V86">
            <v>4744</v>
          </cell>
          <cell r="W86" t="str">
            <v>n/a</v>
          </cell>
          <cell r="X86" t="str">
            <v>n/a</v>
          </cell>
          <cell r="Y86" t="str">
            <v>n/a</v>
          </cell>
          <cell r="Z86" t="str">
            <v>n/a</v>
          </cell>
          <cell r="AA86" t="str">
            <v>n/a</v>
          </cell>
          <cell r="AB86" t="str">
            <v>n/a</v>
          </cell>
          <cell r="AC86" t="str">
            <v>n/a</v>
          </cell>
          <cell r="AD86" t="str">
            <v>n/a</v>
          </cell>
        </row>
        <row r="87">
          <cell r="A87" t="str">
            <v>Inflation (HICP) %</v>
          </cell>
          <cell r="C87" t="str">
            <v>n/a</v>
          </cell>
          <cell r="D87" t="str">
            <v>n/a</v>
          </cell>
          <cell r="E87" t="e">
            <v>#DIV/0!</v>
          </cell>
          <cell r="F87">
            <v>2.9999999999998916E-3</v>
          </cell>
          <cell r="G87">
            <v>-9.9700897308063752E-4</v>
          </cell>
          <cell r="H87">
            <v>1.4970059880239583E-2</v>
          </cell>
          <cell r="I87">
            <v>3.3431661750245478E-2</v>
          </cell>
          <cell r="J87">
            <v>3.7107516650808803E-2</v>
          </cell>
          <cell r="K87">
            <v>3.1192660550458884E-2</v>
          </cell>
          <cell r="L87">
            <v>3.1138790035587061E-2</v>
          </cell>
          <cell r="M87">
            <v>4.4866264020707591E-2</v>
          </cell>
          <cell r="N87">
            <v>1.3212221304707006E-2</v>
          </cell>
          <cell r="O87">
            <v>1.9559902200488866E-2</v>
          </cell>
          <cell r="P87">
            <v>1.2145748987854255E-2</v>
          </cell>
          <cell r="Q87">
            <v>1.4000000000000012E-2</v>
          </cell>
          <cell r="R87">
            <v>9.8619329388560661E-3</v>
          </cell>
          <cell r="S87">
            <v>9.765625E-3</v>
          </cell>
          <cell r="T87">
            <v>3.7999999999999999E-2</v>
          </cell>
          <cell r="U87">
            <v>2.4231127679403608E-2</v>
          </cell>
          <cell r="V87">
            <v>2.1000000000000001E-2</v>
          </cell>
          <cell r="W87">
            <v>2.5000000000000001E-2</v>
          </cell>
          <cell r="X87">
            <v>3.2000000000000001E-2</v>
          </cell>
          <cell r="Y87">
            <v>3.7999999999999999E-2</v>
          </cell>
          <cell r="Z87">
            <v>2.9600000000000001E-2</v>
          </cell>
          <cell r="AA87" t="str">
            <v>n/a</v>
          </cell>
          <cell r="AB87" t="str">
            <v>n/a</v>
          </cell>
          <cell r="AC87" t="str">
            <v>n/a</v>
          </cell>
          <cell r="AD87" t="str">
            <v>n/a</v>
          </cell>
        </row>
        <row r="88">
          <cell r="A88" t="str">
            <v>Unemployment rate %</v>
          </cell>
          <cell r="C88" t="str">
            <v>n/a</v>
          </cell>
          <cell r="D88" t="str">
            <v>n/a</v>
          </cell>
          <cell r="E88">
            <v>0.03</v>
          </cell>
          <cell r="F88">
            <v>2.6000000000000002E-2</v>
          </cell>
          <cell r="G88">
            <v>2.5000000000000001E-2</v>
          </cell>
          <cell r="H88">
            <v>0.02</v>
          </cell>
          <cell r="I88">
            <v>1.6E-2</v>
          </cell>
          <cell r="J88">
            <v>1.6E-2</v>
          </cell>
          <cell r="K88">
            <v>1.4999999999999999E-2</v>
          </cell>
          <cell r="L88">
            <v>2.1000000000000001E-2</v>
          </cell>
          <cell r="M88">
            <v>2.6000000000000002E-2</v>
          </cell>
          <cell r="N88">
            <v>3.2000000000000001E-2</v>
          </cell>
          <cell r="O88">
            <v>2.8999999999999998E-2</v>
          </cell>
          <cell r="P88">
            <v>2.8999999999999998E-2</v>
          </cell>
          <cell r="Q88">
            <v>2.7000000000000003E-2</v>
          </cell>
          <cell r="R88">
            <v>2.7000000000000003E-2</v>
          </cell>
          <cell r="S88">
            <v>2.4E-2</v>
          </cell>
          <cell r="T88">
            <v>2.3E-2</v>
          </cell>
          <cell r="U88">
            <v>0.02</v>
          </cell>
          <cell r="V88">
            <v>2.7000000000000003E-2</v>
          </cell>
          <cell r="W88">
            <v>3.7000000000000005E-2</v>
          </cell>
          <cell r="X88">
            <v>5.0999999999999997E-2</v>
          </cell>
          <cell r="Y88">
            <v>4.4999999999999998E-2</v>
          </cell>
          <cell r="Z88">
            <v>4.7E-2</v>
          </cell>
          <cell r="AA88" t="str">
            <v>n/a</v>
          </cell>
          <cell r="AB88" t="str">
            <v>n/a</v>
          </cell>
          <cell r="AC88" t="str">
            <v>n/a</v>
          </cell>
          <cell r="AD88" t="str">
            <v>n/a</v>
          </cell>
        </row>
        <row r="98">
          <cell r="W98">
            <v>0.16</v>
          </cell>
        </row>
        <row r="99">
          <cell r="W99">
            <v>0.19</v>
          </cell>
          <cell r="X99">
            <v>0.1875</v>
          </cell>
        </row>
        <row r="100">
          <cell r="W100">
            <v>0.23</v>
          </cell>
          <cell r="X100">
            <v>0.21052631578947367</v>
          </cell>
        </row>
      </sheetData>
      <sheetData sheetId="16" refreshError="1">
        <row r="1">
          <cell r="A1" t="str">
            <v>Hungary</v>
          </cell>
        </row>
        <row r="3">
          <cell r="A3" t="str">
            <v>HOUSING SUPPLY</v>
          </cell>
          <cell r="C3">
            <v>1983</v>
          </cell>
          <cell r="D3">
            <v>1984</v>
          </cell>
          <cell r="E3">
            <v>1985</v>
          </cell>
          <cell r="F3">
            <v>1986</v>
          </cell>
          <cell r="G3">
            <v>1987</v>
          </cell>
          <cell r="H3">
            <v>1988</v>
          </cell>
          <cell r="I3">
            <v>1989</v>
          </cell>
          <cell r="J3">
            <v>1990</v>
          </cell>
          <cell r="K3">
            <v>1991</v>
          </cell>
          <cell r="L3">
            <v>1992</v>
          </cell>
          <cell r="M3">
            <v>1993</v>
          </cell>
          <cell r="N3">
            <v>1994</v>
          </cell>
          <cell r="O3">
            <v>1995</v>
          </cell>
          <cell r="P3">
            <v>1996</v>
          </cell>
          <cell r="Q3">
            <v>1997</v>
          </cell>
          <cell r="R3">
            <v>1998</v>
          </cell>
          <cell r="S3">
            <v>1999</v>
          </cell>
          <cell r="T3">
            <v>2000</v>
          </cell>
          <cell r="U3">
            <v>2001</v>
          </cell>
          <cell r="V3">
            <v>2002</v>
          </cell>
          <cell r="W3">
            <v>2003</v>
          </cell>
          <cell r="X3">
            <v>2004</v>
          </cell>
          <cell r="Y3">
            <v>2005</v>
          </cell>
          <cell r="Z3">
            <v>2006</v>
          </cell>
          <cell r="AA3">
            <v>2007</v>
          </cell>
          <cell r="AB3">
            <v>2008</v>
          </cell>
          <cell r="AC3">
            <v>2009</v>
          </cell>
          <cell r="AD3">
            <v>2010</v>
          </cell>
        </row>
        <row r="4">
          <cell r="A4" t="str">
            <v>Housing Stock</v>
          </cell>
        </row>
        <row r="5">
          <cell r="A5" t="str">
            <v xml:space="preserve">Total Number of Dwellings (national) </v>
          </cell>
          <cell r="B5" t="str">
            <v>000s</v>
          </cell>
          <cell r="C5" t="str">
            <v>n/a</v>
          </cell>
          <cell r="D5" t="str">
            <v>n/a</v>
          </cell>
          <cell r="E5" t="str">
            <v>n/a</v>
          </cell>
          <cell r="F5" t="str">
            <v>n/a</v>
          </cell>
          <cell r="G5" t="str">
            <v>n/a</v>
          </cell>
          <cell r="H5" t="str">
            <v>n/a</v>
          </cell>
          <cell r="I5" t="str">
            <v>n/a</v>
          </cell>
          <cell r="J5">
            <v>3853000</v>
          </cell>
          <cell r="K5">
            <v>3890000</v>
          </cell>
          <cell r="L5">
            <v>3917000</v>
          </cell>
          <cell r="M5">
            <v>3939000</v>
          </cell>
          <cell r="N5">
            <v>3955000</v>
          </cell>
          <cell r="O5">
            <v>3971000</v>
          </cell>
          <cell r="P5">
            <v>3989000</v>
          </cell>
          <cell r="Q5">
            <v>4005000</v>
          </cell>
          <cell r="R5">
            <v>4021000</v>
          </cell>
          <cell r="S5">
            <v>4038000</v>
          </cell>
          <cell r="T5">
            <v>4076800</v>
          </cell>
          <cell r="U5">
            <v>4070000</v>
          </cell>
          <cell r="V5">
            <v>4104000</v>
          </cell>
          <cell r="W5">
            <v>4134000</v>
          </cell>
          <cell r="X5">
            <v>4172787</v>
          </cell>
          <cell r="Y5">
            <v>4209472</v>
          </cell>
          <cell r="Z5">
            <v>4238000</v>
          </cell>
          <cell r="AA5" t="str">
            <v>n/a</v>
          </cell>
          <cell r="AB5">
            <v>0</v>
          </cell>
          <cell r="AC5">
            <v>0</v>
          </cell>
          <cell r="AD5">
            <v>0</v>
          </cell>
        </row>
        <row r="6">
          <cell r="A6" t="str">
            <v xml:space="preserve">Proportion of which: </v>
          </cell>
        </row>
        <row r="7">
          <cell r="A7" t="str">
            <v>% Owner occupied</v>
          </cell>
          <cell r="B7" t="str">
            <v>%</v>
          </cell>
          <cell r="C7" t="str">
            <v>n/a</v>
          </cell>
          <cell r="D7" t="str">
            <v>n/a</v>
          </cell>
          <cell r="E7">
            <v>0.75</v>
          </cell>
          <cell r="F7" t="str">
            <v>n/a</v>
          </cell>
          <cell r="G7" t="str">
            <v>n/a</v>
          </cell>
          <cell r="H7" t="str">
            <v>n/a</v>
          </cell>
          <cell r="I7" t="str">
            <v>n/a</v>
          </cell>
          <cell r="J7" t="str">
            <v>n/a</v>
          </cell>
          <cell r="K7" t="str">
            <v>n/a</v>
          </cell>
          <cell r="L7" t="str">
            <v>n/a</v>
          </cell>
          <cell r="M7" t="str">
            <v>n/a</v>
          </cell>
          <cell r="N7" t="str">
            <v>n/a</v>
          </cell>
          <cell r="O7">
            <v>0.78</v>
          </cell>
          <cell r="P7">
            <v>0.86899999999999999</v>
          </cell>
          <cell r="Q7" t="str">
            <v>n/a</v>
          </cell>
          <cell r="R7" t="str">
            <v>n/a</v>
          </cell>
          <cell r="S7" t="str">
            <v>n/a</v>
          </cell>
          <cell r="T7">
            <v>0.92</v>
          </cell>
          <cell r="U7" t="str">
            <v>n/a</v>
          </cell>
          <cell r="V7" t="str">
            <v>n/a</v>
          </cell>
          <cell r="W7" t="str">
            <v>n/a</v>
          </cell>
          <cell r="X7" t="str">
            <v>n/a</v>
          </cell>
          <cell r="Y7" t="str">
            <v>n/a</v>
          </cell>
          <cell r="Z7" t="str">
            <v>n/a</v>
          </cell>
          <cell r="AA7" t="str">
            <v>n/a</v>
          </cell>
          <cell r="AB7" t="str">
            <v>n/a</v>
          </cell>
          <cell r="AC7" t="str">
            <v>n/a</v>
          </cell>
          <cell r="AD7" t="str">
            <v>n/a</v>
          </cell>
        </row>
        <row r="8">
          <cell r="A8" t="str">
            <v>% Rented from private landlords</v>
          </cell>
          <cell r="B8" t="str">
            <v>%</v>
          </cell>
          <cell r="C8" t="str">
            <v>n/a</v>
          </cell>
          <cell r="D8" t="str">
            <v>n/a</v>
          </cell>
          <cell r="E8" t="str">
            <v>n/a</v>
          </cell>
          <cell r="F8" t="str">
            <v>n/a</v>
          </cell>
          <cell r="G8" t="str">
            <v>n/a</v>
          </cell>
          <cell r="H8" t="str">
            <v>n/a</v>
          </cell>
          <cell r="I8" t="str">
            <v>n/a</v>
          </cell>
          <cell r="J8" t="str">
            <v>n/a</v>
          </cell>
          <cell r="K8" t="str">
            <v>n/a</v>
          </cell>
          <cell r="L8" t="str">
            <v>n/a</v>
          </cell>
          <cell r="M8" t="str">
            <v>n/a</v>
          </cell>
          <cell r="N8" t="str">
            <v>n/a</v>
          </cell>
          <cell r="O8" t="str">
            <v>n/a</v>
          </cell>
          <cell r="P8" t="str">
            <v>n/a</v>
          </cell>
          <cell r="Q8" t="str">
            <v>n/a</v>
          </cell>
          <cell r="R8" t="str">
            <v>n/a</v>
          </cell>
          <cell r="S8" t="str">
            <v>n/a</v>
          </cell>
          <cell r="T8" t="str">
            <v>n/a</v>
          </cell>
          <cell r="U8" t="str">
            <v>n/a</v>
          </cell>
          <cell r="V8" t="str">
            <v>n/a</v>
          </cell>
          <cell r="W8" t="str">
            <v>n/a</v>
          </cell>
          <cell r="X8" t="str">
            <v>n/a</v>
          </cell>
          <cell r="Y8" t="str">
            <v>n/a</v>
          </cell>
          <cell r="Z8" t="str">
            <v>n/a</v>
          </cell>
          <cell r="AA8" t="str">
            <v>n/a</v>
          </cell>
          <cell r="AB8" t="str">
            <v>n/a</v>
          </cell>
          <cell r="AC8" t="str">
            <v>n/a</v>
          </cell>
          <cell r="AD8" t="str">
            <v>n/a</v>
          </cell>
        </row>
        <row r="9">
          <cell r="A9" t="str">
            <v>% Rented from government or social landlords</v>
          </cell>
          <cell r="B9" t="str">
            <v>%</v>
          </cell>
          <cell r="C9" t="str">
            <v>n/a</v>
          </cell>
          <cell r="D9" t="str">
            <v>n/a</v>
          </cell>
          <cell r="E9" t="str">
            <v>n/a</v>
          </cell>
          <cell r="F9" t="str">
            <v>n/a</v>
          </cell>
          <cell r="G9" t="str">
            <v>n/a</v>
          </cell>
          <cell r="H9" t="str">
            <v>n/a</v>
          </cell>
          <cell r="I9" t="str">
            <v>n/a</v>
          </cell>
          <cell r="J9" t="str">
            <v>n/a</v>
          </cell>
          <cell r="K9" t="str">
            <v>n/a</v>
          </cell>
          <cell r="L9" t="str">
            <v>n/a</v>
          </cell>
          <cell r="M9" t="str">
            <v>n/a</v>
          </cell>
          <cell r="N9" t="str">
            <v>n/a</v>
          </cell>
          <cell r="O9" t="str">
            <v>n/a</v>
          </cell>
          <cell r="P9" t="str">
            <v>n/a</v>
          </cell>
          <cell r="Q9" t="str">
            <v>n/a</v>
          </cell>
          <cell r="R9" t="str">
            <v>n/a</v>
          </cell>
          <cell r="S9" t="str">
            <v>n/a</v>
          </cell>
          <cell r="T9" t="str">
            <v>n/a</v>
          </cell>
          <cell r="U9" t="str">
            <v>n/a</v>
          </cell>
          <cell r="V9" t="str">
            <v>n/a</v>
          </cell>
          <cell r="W9" t="str">
            <v>n/a</v>
          </cell>
          <cell r="X9" t="str">
            <v>n/a</v>
          </cell>
          <cell r="Y9" t="str">
            <v>n/a</v>
          </cell>
          <cell r="Z9" t="str">
            <v>n/a</v>
          </cell>
          <cell r="AA9" t="str">
            <v>n/a</v>
          </cell>
          <cell r="AB9" t="str">
            <v>n/a</v>
          </cell>
          <cell r="AC9" t="str">
            <v>n/a</v>
          </cell>
          <cell r="AD9" t="str">
            <v>n/a</v>
          </cell>
        </row>
        <row r="10">
          <cell r="A10" t="str">
            <v>% Other</v>
          </cell>
          <cell r="B10" t="str">
            <v>%</v>
          </cell>
          <cell r="C10" t="str">
            <v>n/a</v>
          </cell>
          <cell r="D10" t="str">
            <v>n/a</v>
          </cell>
          <cell r="E10" t="str">
            <v>n/a</v>
          </cell>
          <cell r="F10" t="str">
            <v>n/a</v>
          </cell>
          <cell r="G10" t="str">
            <v>n/a</v>
          </cell>
          <cell r="H10" t="str">
            <v>n/a</v>
          </cell>
          <cell r="I10" t="str">
            <v>n/a</v>
          </cell>
          <cell r="J10" t="str">
            <v>n/a</v>
          </cell>
          <cell r="K10" t="str">
            <v>n/a</v>
          </cell>
          <cell r="L10" t="str">
            <v>n/a</v>
          </cell>
          <cell r="M10" t="str">
            <v>n/a</v>
          </cell>
          <cell r="N10" t="str">
            <v>n/a</v>
          </cell>
          <cell r="O10" t="str">
            <v>n/a</v>
          </cell>
          <cell r="P10" t="str">
            <v>n/a</v>
          </cell>
          <cell r="Q10" t="str">
            <v>n/a</v>
          </cell>
          <cell r="R10" t="str">
            <v>n/a</v>
          </cell>
          <cell r="S10" t="str">
            <v>n/a</v>
          </cell>
          <cell r="T10" t="str">
            <v>n/a</v>
          </cell>
          <cell r="U10" t="str">
            <v>n/a</v>
          </cell>
          <cell r="V10" t="str">
            <v>n/a</v>
          </cell>
          <cell r="W10" t="str">
            <v>n/a</v>
          </cell>
          <cell r="X10" t="str">
            <v>n/a</v>
          </cell>
          <cell r="Y10" t="str">
            <v>n/a</v>
          </cell>
          <cell r="Z10" t="str">
            <v>n/a</v>
          </cell>
          <cell r="AA10" t="str">
            <v>n/a</v>
          </cell>
          <cell r="AB10" t="str">
            <v>n/a</v>
          </cell>
          <cell r="AC10" t="str">
            <v>n/a</v>
          </cell>
          <cell r="AD10" t="str">
            <v>n/a</v>
          </cell>
        </row>
        <row r="12">
          <cell r="A12" t="str">
            <v>Housebuilding</v>
          </cell>
        </row>
        <row r="13">
          <cell r="A13" t="str">
            <v xml:space="preserve">Housing Starts </v>
          </cell>
          <cell r="B13" t="str">
            <v>000s</v>
          </cell>
          <cell r="C13" t="str">
            <v>n/a</v>
          </cell>
          <cell r="D13" t="str">
            <v>n/a</v>
          </cell>
          <cell r="E13">
            <v>117700</v>
          </cell>
          <cell r="F13">
            <v>107800</v>
          </cell>
          <cell r="G13">
            <v>105500</v>
          </cell>
          <cell r="H13">
            <v>105500</v>
          </cell>
          <cell r="I13">
            <v>100400</v>
          </cell>
          <cell r="J13">
            <v>99400</v>
          </cell>
          <cell r="K13">
            <v>91100</v>
          </cell>
          <cell r="L13">
            <v>89600</v>
          </cell>
          <cell r="M13">
            <v>88400</v>
          </cell>
          <cell r="N13">
            <v>90100</v>
          </cell>
          <cell r="O13">
            <v>98100</v>
          </cell>
          <cell r="P13">
            <v>95300</v>
          </cell>
          <cell r="Q13" t="str">
            <v>n/a</v>
          </cell>
          <cell r="R13" t="str">
            <v>n/a</v>
          </cell>
          <cell r="S13" t="str">
            <v>n/a</v>
          </cell>
          <cell r="T13" t="str">
            <v>n/a</v>
          </cell>
          <cell r="U13" t="str">
            <v>n/a</v>
          </cell>
          <cell r="V13" t="str">
            <v>n/a</v>
          </cell>
          <cell r="W13" t="str">
            <v>n/a</v>
          </cell>
          <cell r="X13" t="str">
            <v>n/a</v>
          </cell>
          <cell r="Y13" t="str">
            <v>n/a</v>
          </cell>
          <cell r="Z13" t="str">
            <v>n/a</v>
          </cell>
          <cell r="AA13" t="str">
            <v>n/a</v>
          </cell>
          <cell r="AB13" t="str">
            <v>n/a</v>
          </cell>
          <cell r="AC13" t="str">
            <v>n/a</v>
          </cell>
          <cell r="AD13" t="str">
            <v>n/a</v>
          </cell>
        </row>
        <row r="14">
          <cell r="A14" t="str">
            <v>Annual % change in housing starts</v>
          </cell>
          <cell r="C14" t="str">
            <v>n/a</v>
          </cell>
          <cell r="D14" t="str">
            <v>n/a</v>
          </cell>
          <cell r="E14" t="str">
            <v>n/a</v>
          </cell>
          <cell r="F14">
            <v>-8.411214953271029E-2</v>
          </cell>
          <cell r="G14">
            <v>-2.1335807050092748E-2</v>
          </cell>
          <cell r="H14">
            <v>0</v>
          </cell>
          <cell r="I14">
            <v>-4.8341232227488207E-2</v>
          </cell>
          <cell r="J14">
            <v>-9.960159362549792E-3</v>
          </cell>
          <cell r="K14">
            <v>-8.3501006036217351E-2</v>
          </cell>
          <cell r="L14">
            <v>-1.6465422612513714E-2</v>
          </cell>
          <cell r="M14">
            <v>-1.3392857142857095E-2</v>
          </cell>
          <cell r="N14">
            <v>1.9230769230769162E-2</v>
          </cell>
          <cell r="O14">
            <v>8.8790233074361735E-2</v>
          </cell>
          <cell r="P14">
            <v>-2.8542303771661559E-2</v>
          </cell>
          <cell r="Q14" t="str">
            <v>n/a</v>
          </cell>
          <cell r="R14" t="str">
            <v>n/a</v>
          </cell>
          <cell r="S14" t="str">
            <v>n/a</v>
          </cell>
          <cell r="T14" t="str">
            <v>n/a</v>
          </cell>
          <cell r="U14" t="str">
            <v>n/a</v>
          </cell>
          <cell r="V14" t="str">
            <v>n/a</v>
          </cell>
          <cell r="W14" t="str">
            <v>n/a</v>
          </cell>
          <cell r="X14" t="str">
            <v>n/a</v>
          </cell>
          <cell r="Y14" t="str">
            <v>n/a</v>
          </cell>
          <cell r="Z14" t="str">
            <v>n/a</v>
          </cell>
          <cell r="AA14" t="str">
            <v>n/a</v>
          </cell>
          <cell r="AB14" t="str">
            <v>n/a</v>
          </cell>
          <cell r="AC14" t="str">
            <v>n/a</v>
          </cell>
          <cell r="AD14" t="str">
            <v>n/a</v>
          </cell>
        </row>
        <row r="15">
          <cell r="A15" t="str">
            <v>Housing Completions</v>
          </cell>
          <cell r="B15" t="str">
            <v>000s</v>
          </cell>
          <cell r="C15">
            <v>74200</v>
          </cell>
          <cell r="D15">
            <v>70400</v>
          </cell>
          <cell r="E15">
            <v>72500</v>
          </cell>
          <cell r="F15">
            <v>69400</v>
          </cell>
          <cell r="G15">
            <v>57200</v>
          </cell>
          <cell r="H15">
            <v>50600</v>
          </cell>
          <cell r="I15">
            <v>51500</v>
          </cell>
          <cell r="J15">
            <v>43800</v>
          </cell>
          <cell r="K15">
            <v>33200</v>
          </cell>
          <cell r="L15">
            <v>25800</v>
          </cell>
          <cell r="M15">
            <v>20900</v>
          </cell>
          <cell r="N15">
            <v>20900</v>
          </cell>
          <cell r="O15">
            <v>24700</v>
          </cell>
          <cell r="P15">
            <v>28200</v>
          </cell>
          <cell r="Q15" t="str">
            <v>n/a</v>
          </cell>
          <cell r="R15" t="str">
            <v>n/a</v>
          </cell>
          <cell r="S15">
            <v>19287</v>
          </cell>
          <cell r="T15">
            <v>21583</v>
          </cell>
          <cell r="U15">
            <v>28054</v>
          </cell>
          <cell r="V15">
            <v>31511</v>
          </cell>
          <cell r="W15">
            <v>35543</v>
          </cell>
          <cell r="X15">
            <v>43913</v>
          </cell>
          <cell r="Y15">
            <v>41084</v>
          </cell>
          <cell r="Z15">
            <v>33864</v>
          </cell>
          <cell r="AA15" t="str">
            <v>n/a</v>
          </cell>
          <cell r="AB15" t="str">
            <v>n/a</v>
          </cell>
          <cell r="AC15" t="str">
            <v>n/a</v>
          </cell>
          <cell r="AD15" t="str">
            <v>n/a</v>
          </cell>
        </row>
        <row r="16">
          <cell r="A16" t="str">
            <v>Annual % change in housing completions</v>
          </cell>
          <cell r="C16" t="e">
            <v>#VALUE!</v>
          </cell>
          <cell r="D16">
            <v>-5.121293800539084E-2</v>
          </cell>
          <cell r="E16">
            <v>2.9829545454545414E-2</v>
          </cell>
          <cell r="F16">
            <v>-4.2758620689655191E-2</v>
          </cell>
          <cell r="G16">
            <v>-0.17579250720461093</v>
          </cell>
          <cell r="H16">
            <v>-0.11538461538461542</v>
          </cell>
          <cell r="I16">
            <v>1.7786561264822032E-2</v>
          </cell>
          <cell r="J16">
            <v>-0.14951456310679612</v>
          </cell>
          <cell r="K16">
            <v>-0.24200913242009137</v>
          </cell>
          <cell r="L16">
            <v>-0.22289156626506024</v>
          </cell>
          <cell r="M16">
            <v>-0.18992248062015504</v>
          </cell>
          <cell r="N16">
            <v>0</v>
          </cell>
          <cell r="O16">
            <v>0.18181818181818188</v>
          </cell>
          <cell r="P16">
            <v>0.14170040485829949</v>
          </cell>
          <cell r="Q16" t="str">
            <v>n/a</v>
          </cell>
          <cell r="R16" t="str">
            <v>n/a</v>
          </cell>
          <cell r="S16" t="str">
            <v>n/a</v>
          </cell>
          <cell r="T16">
            <v>0.11904391559081251</v>
          </cell>
          <cell r="U16">
            <v>0.29981930222860576</v>
          </cell>
          <cell r="V16">
            <v>0.12322663434804304</v>
          </cell>
          <cell r="W16">
            <v>0.12795531719082232</v>
          </cell>
          <cell r="X16">
            <v>0.23548940719691647</v>
          </cell>
          <cell r="Y16">
            <v>-6.4422836062213884E-2</v>
          </cell>
          <cell r="Z16">
            <v>-0.17573751338720667</v>
          </cell>
          <cell r="AA16" t="str">
            <v>n/a</v>
          </cell>
          <cell r="AB16" t="str">
            <v>n/a</v>
          </cell>
          <cell r="AC16" t="str">
            <v>n/a</v>
          </cell>
          <cell r="AD16" t="str">
            <v>n/a</v>
          </cell>
        </row>
        <row r="17">
          <cell r="A17" t="str">
            <v>Number of Building Permits issued</v>
          </cell>
          <cell r="B17" t="str">
            <v>000s</v>
          </cell>
          <cell r="C17" t="str">
            <v>n/a</v>
          </cell>
          <cell r="D17" t="str">
            <v>n/a</v>
          </cell>
          <cell r="E17">
            <v>65200</v>
          </cell>
          <cell r="F17">
            <v>60200</v>
          </cell>
          <cell r="G17">
            <v>58600</v>
          </cell>
          <cell r="H17">
            <v>58300</v>
          </cell>
          <cell r="I17">
            <v>50900</v>
          </cell>
          <cell r="J17">
            <v>42900</v>
          </cell>
          <cell r="K17">
            <v>29900</v>
          </cell>
          <cell r="L17">
            <v>28700</v>
          </cell>
          <cell r="M17">
            <v>23800</v>
          </cell>
          <cell r="N17">
            <v>27200</v>
          </cell>
          <cell r="O17">
            <v>39100</v>
          </cell>
          <cell r="P17">
            <v>30500</v>
          </cell>
          <cell r="Q17" t="str">
            <v>n/a</v>
          </cell>
          <cell r="R17" t="str">
            <v>n/a</v>
          </cell>
          <cell r="S17">
            <v>30577</v>
          </cell>
          <cell r="T17">
            <v>44709</v>
          </cell>
          <cell r="U17">
            <v>47867</v>
          </cell>
          <cell r="V17">
            <v>48762</v>
          </cell>
          <cell r="W17">
            <v>59241</v>
          </cell>
          <cell r="X17">
            <v>57459</v>
          </cell>
          <cell r="Y17">
            <v>51490</v>
          </cell>
          <cell r="Z17">
            <v>44826</v>
          </cell>
          <cell r="AA17" t="str">
            <v>n/a</v>
          </cell>
          <cell r="AB17" t="str">
            <v>n/a</v>
          </cell>
          <cell r="AC17" t="str">
            <v>n/a</v>
          </cell>
          <cell r="AD17" t="str">
            <v>n/a</v>
          </cell>
        </row>
        <row r="18">
          <cell r="A18" t="str">
            <v>Annual % change in building permits issued</v>
          </cell>
          <cell r="C18" t="str">
            <v>n/a</v>
          </cell>
          <cell r="D18" t="str">
            <v>n/a</v>
          </cell>
          <cell r="E18" t="str">
            <v>n/a</v>
          </cell>
          <cell r="F18">
            <v>-7.6687116564417179E-2</v>
          </cell>
          <cell r="G18">
            <v>-2.6578073089700949E-2</v>
          </cell>
          <cell r="H18">
            <v>-5.1194539249146409E-3</v>
          </cell>
          <cell r="I18">
            <v>-0.12692967409948541</v>
          </cell>
          <cell r="J18">
            <v>-0.15717092337917482</v>
          </cell>
          <cell r="K18">
            <v>-0.30303030303030298</v>
          </cell>
          <cell r="L18">
            <v>-4.013377926421402E-2</v>
          </cell>
          <cell r="M18">
            <v>-0.17073170731707321</v>
          </cell>
          <cell r="N18">
            <v>0.14285714285714279</v>
          </cell>
          <cell r="O18">
            <v>0.4375</v>
          </cell>
          <cell r="P18">
            <v>-0.21994884910485935</v>
          </cell>
          <cell r="Q18" t="str">
            <v>n/a</v>
          </cell>
          <cell r="R18" t="str">
            <v>n/a</v>
          </cell>
          <cell r="S18" t="str">
            <v>n/a</v>
          </cell>
          <cell r="T18">
            <v>0.4621774536416261</v>
          </cell>
          <cell r="U18">
            <v>7.0634547853899665E-2</v>
          </cell>
          <cell r="V18">
            <v>1.8697641381327346E-2</v>
          </cell>
          <cell r="W18">
            <v>0.21490094745908705</v>
          </cell>
          <cell r="X18">
            <v>-3.0080518559781222E-2</v>
          </cell>
          <cell r="Y18">
            <v>-0.10388276858281553</v>
          </cell>
          <cell r="Z18">
            <v>-0.12942318896873184</v>
          </cell>
          <cell r="AA18" t="str">
            <v>n/a</v>
          </cell>
          <cell r="AB18" t="str">
            <v>n/a</v>
          </cell>
          <cell r="AC18" t="str">
            <v>n/a</v>
          </cell>
          <cell r="AD18" t="str">
            <v>n/a</v>
          </cell>
        </row>
        <row r="20">
          <cell r="A20" t="str">
            <v>MARKET ACTIVITY AND PRICES</v>
          </cell>
        </row>
        <row r="21">
          <cell r="A21" t="str">
            <v>Total Number of Transactions</v>
          </cell>
          <cell r="B21" t="str">
            <v>000s</v>
          </cell>
          <cell r="C21" t="str">
            <v>n/a</v>
          </cell>
          <cell r="D21" t="str">
            <v>n/a</v>
          </cell>
          <cell r="E21" t="str">
            <v>n/a</v>
          </cell>
          <cell r="F21" t="str">
            <v>n/a</v>
          </cell>
          <cell r="G21" t="str">
            <v>n/a</v>
          </cell>
          <cell r="H21" t="str">
            <v>n/a</v>
          </cell>
          <cell r="I21" t="str">
            <v>n/a</v>
          </cell>
          <cell r="J21" t="str">
            <v>n/a</v>
          </cell>
          <cell r="K21" t="str">
            <v>n/a</v>
          </cell>
          <cell r="L21" t="str">
            <v>n/a</v>
          </cell>
          <cell r="M21" t="str">
            <v>n/a</v>
          </cell>
          <cell r="N21" t="str">
            <v>n/a</v>
          </cell>
          <cell r="O21" t="str">
            <v>n/a</v>
          </cell>
          <cell r="P21" t="str">
            <v>n/a</v>
          </cell>
          <cell r="Q21" t="str">
            <v>n/a</v>
          </cell>
          <cell r="R21" t="str">
            <v>n/a</v>
          </cell>
          <cell r="S21" t="str">
            <v>n/a</v>
          </cell>
          <cell r="T21">
            <v>295900</v>
          </cell>
          <cell r="U21">
            <v>240000</v>
          </cell>
          <cell r="V21">
            <v>353000</v>
          </cell>
          <cell r="W21">
            <v>298363</v>
          </cell>
          <cell r="X21">
            <v>261010</v>
          </cell>
          <cell r="Y21">
            <v>171136</v>
          </cell>
          <cell r="Z21">
            <v>184530</v>
          </cell>
          <cell r="AA21" t="str">
            <v>n/a</v>
          </cell>
          <cell r="AB21" t="str">
            <v>n/a</v>
          </cell>
          <cell r="AC21" t="str">
            <v>n/a</v>
          </cell>
          <cell r="AD21" t="str">
            <v>n/a</v>
          </cell>
        </row>
        <row r="22">
          <cell r="A22" t="str">
            <v>Annual % change in transactions</v>
          </cell>
          <cell r="C22" t="str">
            <v>n/a</v>
          </cell>
          <cell r="D22" t="str">
            <v>n/a</v>
          </cell>
          <cell r="E22" t="str">
            <v>n/a</v>
          </cell>
          <cell r="F22" t="str">
            <v>n/a</v>
          </cell>
          <cell r="G22" t="str">
            <v>n/a</v>
          </cell>
          <cell r="H22" t="str">
            <v>n/a</v>
          </cell>
          <cell r="I22" t="str">
            <v>n/a</v>
          </cell>
          <cell r="J22" t="str">
            <v>n/a</v>
          </cell>
          <cell r="K22" t="str">
            <v>n/a</v>
          </cell>
          <cell r="L22" t="str">
            <v>n/a</v>
          </cell>
          <cell r="M22" t="str">
            <v>n/a</v>
          </cell>
          <cell r="N22" t="str">
            <v>n/a</v>
          </cell>
          <cell r="O22" t="str">
            <v>n/a</v>
          </cell>
          <cell r="P22" t="str">
            <v>n/a</v>
          </cell>
          <cell r="Q22" t="str">
            <v>n/a</v>
          </cell>
          <cell r="R22" t="str">
            <v>n/a</v>
          </cell>
          <cell r="S22" t="str">
            <v>n/a</v>
          </cell>
          <cell r="T22" t="str">
            <v>n/a</v>
          </cell>
          <cell r="U22">
            <v>-0.18891517404528557</v>
          </cell>
          <cell r="V22">
            <v>0.47083333333333344</v>
          </cell>
          <cell r="W22">
            <v>-0.15477903682719552</v>
          </cell>
          <cell r="X22">
            <v>-0.12519313721875702</v>
          </cell>
          <cell r="Y22">
            <v>-0.34433163480326423</v>
          </cell>
          <cell r="Z22">
            <v>7.8265239341809956E-2</v>
          </cell>
          <cell r="AA22" t="str">
            <v>n/a</v>
          </cell>
          <cell r="AB22" t="str">
            <v>n/a</v>
          </cell>
          <cell r="AC22" t="str">
            <v>n/a</v>
          </cell>
          <cell r="AD22" t="str">
            <v>n/a</v>
          </cell>
        </row>
        <row r="23">
          <cell r="A23" t="str">
            <v xml:space="preserve">Residential house prices (all dwellings, national) </v>
          </cell>
          <cell r="B23" t="str">
            <v>1990=100</v>
          </cell>
          <cell r="C23" t="str">
            <v>n/a</v>
          </cell>
          <cell r="D23" t="str">
            <v>n/a</v>
          </cell>
          <cell r="E23" t="str">
            <v>n/a</v>
          </cell>
          <cell r="F23" t="str">
            <v>n/a</v>
          </cell>
          <cell r="G23" t="str">
            <v>n/a</v>
          </cell>
          <cell r="H23" t="str">
            <v>n/a</v>
          </cell>
          <cell r="I23" t="str">
            <v>n/a</v>
          </cell>
          <cell r="J23" t="str">
            <v>n/a</v>
          </cell>
          <cell r="K23" t="str">
            <v>n/a</v>
          </cell>
          <cell r="L23" t="str">
            <v>n/a</v>
          </cell>
          <cell r="M23" t="str">
            <v>n/a</v>
          </cell>
          <cell r="N23" t="str">
            <v>n/a</v>
          </cell>
          <cell r="O23" t="str">
            <v>n/a</v>
          </cell>
          <cell r="P23" t="str">
            <v>n/a</v>
          </cell>
          <cell r="Q23">
            <v>55.21</v>
          </cell>
          <cell r="R23">
            <v>59.51</v>
          </cell>
          <cell r="S23">
            <v>77.91</v>
          </cell>
          <cell r="T23">
            <v>100</v>
          </cell>
          <cell r="U23">
            <v>108.59</v>
          </cell>
          <cell r="V23">
            <v>107.35999999999999</v>
          </cell>
          <cell r="W23" t="str">
            <v>n/a</v>
          </cell>
          <cell r="X23" t="str">
            <v>n/a</v>
          </cell>
          <cell r="Y23" t="str">
            <v>n/a</v>
          </cell>
          <cell r="Z23" t="str">
            <v>n/a</v>
          </cell>
          <cell r="AA23" t="str">
            <v>n/a</v>
          </cell>
          <cell r="AB23" t="str">
            <v>n/a</v>
          </cell>
          <cell r="AC23" t="str">
            <v>n/a</v>
          </cell>
          <cell r="AD23" t="str">
            <v>n/a</v>
          </cell>
        </row>
        <row r="24">
          <cell r="A24" t="str">
            <v>Annual % change in house prices</v>
          </cell>
          <cell r="C24" t="str">
            <v>n/a</v>
          </cell>
          <cell r="D24" t="str">
            <v>n/a</v>
          </cell>
          <cell r="E24" t="str">
            <v>n/a</v>
          </cell>
          <cell r="F24" t="str">
            <v>n/a</v>
          </cell>
          <cell r="G24" t="str">
            <v>n/a</v>
          </cell>
          <cell r="H24" t="str">
            <v>n/a</v>
          </cell>
          <cell r="I24" t="str">
            <v>n/a</v>
          </cell>
          <cell r="J24" t="str">
            <v>n/a</v>
          </cell>
          <cell r="K24" t="str">
            <v>n/a</v>
          </cell>
          <cell r="L24" t="str">
            <v>n/a</v>
          </cell>
          <cell r="M24" t="str">
            <v>n/a</v>
          </cell>
          <cell r="N24" t="str">
            <v>n/a</v>
          </cell>
          <cell r="O24" t="str">
            <v>n/a</v>
          </cell>
          <cell r="P24" t="str">
            <v>n/a</v>
          </cell>
          <cell r="Q24" t="str">
            <v>n/a</v>
          </cell>
          <cell r="R24">
            <v>7.7884441224415735E-2</v>
          </cell>
          <cell r="S24">
            <v>0.30919173248193577</v>
          </cell>
          <cell r="T24">
            <v>0.28353228083686299</v>
          </cell>
          <cell r="U24">
            <v>8.5900000000000087E-2</v>
          </cell>
          <cell r="V24">
            <v>-1.1327009853577819E-2</v>
          </cell>
          <cell r="W24" t="str">
            <v>n/a</v>
          </cell>
          <cell r="X24" t="str">
            <v>n/a</v>
          </cell>
          <cell r="Y24" t="str">
            <v>n/a</v>
          </cell>
          <cell r="Z24" t="str">
            <v>n/a</v>
          </cell>
          <cell r="AA24" t="str">
            <v>n/a</v>
          </cell>
          <cell r="AB24" t="str">
            <v>n/a</v>
          </cell>
          <cell r="AC24" t="str">
            <v>n/a</v>
          </cell>
          <cell r="AD24" t="str">
            <v>n/a</v>
          </cell>
        </row>
        <row r="25">
          <cell r="A25" t="str">
            <v>Residential house prices new dwellings (national)</v>
          </cell>
          <cell r="B25" t="str">
            <v>1990=100</v>
          </cell>
          <cell r="C25" t="str">
            <v>n/a</v>
          </cell>
          <cell r="D25" t="str">
            <v>n/a</v>
          </cell>
          <cell r="E25" t="str">
            <v>n/a</v>
          </cell>
          <cell r="F25" t="str">
            <v>n/a</v>
          </cell>
          <cell r="G25" t="str">
            <v>n/a</v>
          </cell>
          <cell r="H25" t="str">
            <v>n/a</v>
          </cell>
          <cell r="I25" t="str">
            <v>n/a</v>
          </cell>
          <cell r="J25" t="str">
            <v>n/a</v>
          </cell>
          <cell r="K25" t="str">
            <v>n/a</v>
          </cell>
          <cell r="L25" t="str">
            <v>n/a</v>
          </cell>
          <cell r="M25" t="str">
            <v>n/a</v>
          </cell>
          <cell r="N25" t="str">
            <v>n/a</v>
          </cell>
          <cell r="O25" t="str">
            <v>n/a</v>
          </cell>
          <cell r="P25" t="str">
            <v>n/a</v>
          </cell>
          <cell r="Q25" t="str">
            <v>n/a</v>
          </cell>
          <cell r="R25" t="str">
            <v>n/a</v>
          </cell>
          <cell r="S25" t="str">
            <v>n/a</v>
          </cell>
          <cell r="T25" t="str">
            <v>n/a</v>
          </cell>
          <cell r="U25" t="str">
            <v>n/a</v>
          </cell>
          <cell r="V25" t="str">
            <v>n/a</v>
          </cell>
          <cell r="W25" t="str">
            <v>n/a</v>
          </cell>
          <cell r="X25" t="str">
            <v>n/a</v>
          </cell>
          <cell r="Y25" t="str">
            <v>n/a</v>
          </cell>
          <cell r="Z25" t="str">
            <v>n/a</v>
          </cell>
          <cell r="AA25" t="str">
            <v>n/a</v>
          </cell>
          <cell r="AB25" t="str">
            <v>n/a</v>
          </cell>
          <cell r="AC25" t="str">
            <v>n/a</v>
          </cell>
          <cell r="AD25" t="str">
            <v>n/a</v>
          </cell>
        </row>
        <row r="26">
          <cell r="A26" t="str">
            <v>Annual % change in new house prices</v>
          </cell>
          <cell r="C26" t="str">
            <v>n/a</v>
          </cell>
          <cell r="D26" t="str">
            <v>n/a</v>
          </cell>
          <cell r="E26" t="str">
            <v>n/a</v>
          </cell>
          <cell r="F26" t="str">
            <v>n/a</v>
          </cell>
          <cell r="G26" t="str">
            <v>n/a</v>
          </cell>
          <cell r="H26" t="str">
            <v>n/a</v>
          </cell>
          <cell r="I26" t="str">
            <v>n/a</v>
          </cell>
          <cell r="J26" t="str">
            <v>n/a</v>
          </cell>
          <cell r="K26" t="str">
            <v>n/a</v>
          </cell>
          <cell r="L26" t="str">
            <v>n/a</v>
          </cell>
          <cell r="M26" t="str">
            <v>n/a</v>
          </cell>
          <cell r="N26" t="str">
            <v>n/a</v>
          </cell>
          <cell r="O26" t="str">
            <v>n/a</v>
          </cell>
          <cell r="P26" t="str">
            <v>n/a</v>
          </cell>
          <cell r="Q26" t="str">
            <v>n/a</v>
          </cell>
          <cell r="R26" t="str">
            <v>n/a</v>
          </cell>
          <cell r="S26" t="str">
            <v>n/a</v>
          </cell>
          <cell r="T26" t="str">
            <v>n/a</v>
          </cell>
          <cell r="U26" t="str">
            <v>n/a</v>
          </cell>
          <cell r="V26" t="str">
            <v>n/a</v>
          </cell>
          <cell r="W26" t="str">
            <v>n/a</v>
          </cell>
          <cell r="X26" t="str">
            <v>n/a</v>
          </cell>
          <cell r="Y26" t="str">
            <v>n/a</v>
          </cell>
          <cell r="Z26" t="str">
            <v>n/a</v>
          </cell>
          <cell r="AA26" t="str">
            <v>n/a</v>
          </cell>
          <cell r="AB26" t="str">
            <v>n/a</v>
          </cell>
          <cell r="AC26" t="str">
            <v>n/a</v>
          </cell>
          <cell r="AD26" t="str">
            <v>n/a</v>
          </cell>
        </row>
        <row r="27">
          <cell r="A27" t="str">
            <v>Building Price for new residential dwellings</v>
          </cell>
          <cell r="B27" t="str">
            <v>1990=100</v>
          </cell>
          <cell r="C27" t="str">
            <v>n/a</v>
          </cell>
          <cell r="D27" t="str">
            <v>n/a</v>
          </cell>
          <cell r="E27" t="str">
            <v>n/a</v>
          </cell>
          <cell r="F27" t="str">
            <v>n/a</v>
          </cell>
          <cell r="G27" t="str">
            <v>n/a</v>
          </cell>
          <cell r="H27" t="str">
            <v>n/a</v>
          </cell>
          <cell r="I27" t="str">
            <v>n/a</v>
          </cell>
          <cell r="J27" t="str">
            <v>n/a</v>
          </cell>
          <cell r="K27" t="str">
            <v>n/a</v>
          </cell>
          <cell r="L27" t="str">
            <v>n/a</v>
          </cell>
          <cell r="M27" t="str">
            <v>n/a</v>
          </cell>
          <cell r="N27" t="str">
            <v>n/a</v>
          </cell>
          <cell r="O27" t="str">
            <v>n/a</v>
          </cell>
          <cell r="P27" t="str">
            <v>n/a</v>
          </cell>
          <cell r="Q27" t="str">
            <v>n/a</v>
          </cell>
          <cell r="R27" t="str">
            <v>n/a</v>
          </cell>
          <cell r="S27" t="str">
            <v>n/a</v>
          </cell>
          <cell r="T27">
            <v>100</v>
          </cell>
          <cell r="U27">
            <v>110.1</v>
          </cell>
          <cell r="V27">
            <v>104.5</v>
          </cell>
          <cell r="W27">
            <v>105.69999999999999</v>
          </cell>
          <cell r="X27">
            <v>104.80000000000001</v>
          </cell>
          <cell r="Y27">
            <v>104.2</v>
          </cell>
          <cell r="Z27">
            <v>107.1</v>
          </cell>
          <cell r="AA27" t="str">
            <v>n/a</v>
          </cell>
          <cell r="AB27" t="str">
            <v>n/a</v>
          </cell>
          <cell r="AC27" t="str">
            <v>n/a</v>
          </cell>
          <cell r="AD27" t="str">
            <v>n/a</v>
          </cell>
        </row>
        <row r="28">
          <cell r="A28" t="str">
            <v>Annual % change in building prices</v>
          </cell>
          <cell r="C28" t="str">
            <v>n/a</v>
          </cell>
          <cell r="D28" t="str">
            <v>n/a</v>
          </cell>
          <cell r="E28" t="str">
            <v>n/a</v>
          </cell>
          <cell r="F28" t="str">
            <v>n/a</v>
          </cell>
          <cell r="G28" t="str">
            <v>n/a</v>
          </cell>
          <cell r="H28" t="str">
            <v>n/a</v>
          </cell>
          <cell r="I28" t="str">
            <v>n/a</v>
          </cell>
          <cell r="J28" t="str">
            <v>n/a</v>
          </cell>
          <cell r="K28" t="str">
            <v>n/a</v>
          </cell>
          <cell r="L28" t="str">
            <v>n/a</v>
          </cell>
          <cell r="M28" t="str">
            <v>n/a</v>
          </cell>
          <cell r="N28" t="str">
            <v>n/a</v>
          </cell>
          <cell r="O28" t="str">
            <v>n/a</v>
          </cell>
          <cell r="P28" t="str">
            <v>n/a</v>
          </cell>
          <cell r="Q28" t="str">
            <v>n/a</v>
          </cell>
          <cell r="R28" t="str">
            <v>n/a</v>
          </cell>
          <cell r="S28" t="str">
            <v>n/a</v>
          </cell>
          <cell r="T28" t="str">
            <v>n/a</v>
          </cell>
          <cell r="U28">
            <v>0.10099999999999998</v>
          </cell>
          <cell r="V28">
            <v>-5.0862851952770183E-2</v>
          </cell>
          <cell r="W28">
            <v>1.148325358851654E-2</v>
          </cell>
          <cell r="X28">
            <v>-8.5146641438029746E-3</v>
          </cell>
          <cell r="Y28">
            <v>-5.7251908396946938E-3</v>
          </cell>
          <cell r="Z28">
            <v>2.7831094049904026E-2</v>
          </cell>
          <cell r="AA28" t="str">
            <v>n/a</v>
          </cell>
          <cell r="AB28" t="str">
            <v>n/a</v>
          </cell>
          <cell r="AC28" t="str">
            <v>n/a</v>
          </cell>
          <cell r="AD28" t="str">
            <v>n/a</v>
          </cell>
        </row>
        <row r="30">
          <cell r="A30" t="str">
            <v>LENDING</v>
          </cell>
        </row>
        <row r="31">
          <cell r="A31" t="str">
            <v>EXCHANGE RATE</v>
          </cell>
          <cell r="C31">
            <v>0</v>
          </cell>
          <cell r="D31">
            <v>0</v>
          </cell>
          <cell r="E31">
            <v>0</v>
          </cell>
          <cell r="F31">
            <v>0</v>
          </cell>
          <cell r="G31">
            <v>0</v>
          </cell>
          <cell r="H31">
            <v>0</v>
          </cell>
          <cell r="I31">
            <v>0</v>
          </cell>
          <cell r="J31">
            <v>0</v>
          </cell>
          <cell r="K31">
            <v>101.22</v>
          </cell>
          <cell r="L31">
            <v>101.38</v>
          </cell>
          <cell r="M31">
            <v>112.44</v>
          </cell>
          <cell r="N31">
            <v>135.76</v>
          </cell>
          <cell r="O31">
            <v>178.8</v>
          </cell>
          <cell r="P31">
            <v>204.89</v>
          </cell>
          <cell r="Q31">
            <v>224.54</v>
          </cell>
          <cell r="R31">
            <v>255.7</v>
          </cell>
          <cell r="S31">
            <v>252.77</v>
          </cell>
          <cell r="T31">
            <v>260.04000000000002</v>
          </cell>
          <cell r="U31">
            <v>256.58999999999997</v>
          </cell>
          <cell r="V31">
            <v>242.96</v>
          </cell>
          <cell r="W31">
            <v>253.62</v>
          </cell>
          <cell r="X31">
            <v>251.66</v>
          </cell>
          <cell r="Y31">
            <v>248.05</v>
          </cell>
          <cell r="Z31">
            <v>264.26</v>
          </cell>
          <cell r="AA31">
            <v>0</v>
          </cell>
          <cell r="AB31">
            <v>0</v>
          </cell>
          <cell r="AC31">
            <v>0</v>
          </cell>
          <cell r="AD31">
            <v>0</v>
          </cell>
        </row>
        <row r="32">
          <cell r="A32" t="str">
            <v>Values</v>
          </cell>
        </row>
        <row r="33">
          <cell r="A33" t="str">
            <v>If emf members only - approx market share</v>
          </cell>
          <cell r="C33">
            <v>0</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row>
        <row r="34">
          <cell r="A34" t="str">
            <v>Total national outstanding residential loans</v>
          </cell>
          <cell r="B34" t="str">
            <v>€ millions</v>
          </cell>
          <cell r="C34" t="str">
            <v>n/a</v>
          </cell>
          <cell r="D34" t="str">
            <v>n/a</v>
          </cell>
          <cell r="E34" t="str">
            <v>n/a</v>
          </cell>
          <cell r="F34" t="str">
            <v>n/a</v>
          </cell>
          <cell r="G34" t="str">
            <v>n/a</v>
          </cell>
          <cell r="H34" t="str">
            <v>n/a</v>
          </cell>
          <cell r="I34" t="str">
            <v>n/a</v>
          </cell>
          <cell r="J34" t="str">
            <v>n/a</v>
          </cell>
          <cell r="K34" t="str">
            <v>n/a</v>
          </cell>
          <cell r="L34" t="str">
            <v>n/a</v>
          </cell>
          <cell r="M34" t="str">
            <v>n/a</v>
          </cell>
          <cell r="N34" t="str">
            <v>n/a</v>
          </cell>
          <cell r="O34" t="str">
            <v>n/a</v>
          </cell>
          <cell r="P34" t="str">
            <v>n/a</v>
          </cell>
          <cell r="Q34" t="str">
            <v>n/a</v>
          </cell>
          <cell r="R34" t="str">
            <v>n/a</v>
          </cell>
          <cell r="S34" t="str">
            <v>n/a</v>
          </cell>
          <cell r="T34" t="str">
            <v>n/a</v>
          </cell>
          <cell r="U34">
            <v>1260.766202891773</v>
          </cell>
          <cell r="V34">
            <v>3205.0543299308529</v>
          </cell>
          <cell r="W34">
            <v>5951.0290986515256</v>
          </cell>
          <cell r="X34">
            <v>7591.157184296273</v>
          </cell>
          <cell r="Y34">
            <v>9204.9586776859505</v>
          </cell>
          <cell r="Z34">
            <v>10215.216075077575</v>
          </cell>
          <cell r="AA34" t="str">
            <v>n/a</v>
          </cell>
          <cell r="AB34" t="str">
            <v>n/a</v>
          </cell>
          <cell r="AC34" t="str">
            <v>n/a</v>
          </cell>
          <cell r="AD34" t="str">
            <v>n/a</v>
          </cell>
        </row>
        <row r="35">
          <cell r="A35" t="str">
            <v>Annual % change</v>
          </cell>
          <cell r="C35" t="str">
            <v>n/a</v>
          </cell>
          <cell r="D35" t="str">
            <v>n/a</v>
          </cell>
          <cell r="E35" t="str">
            <v>n/a</v>
          </cell>
          <cell r="F35" t="str">
            <v>n/a</v>
          </cell>
          <cell r="G35" t="str">
            <v>n/a</v>
          </cell>
          <cell r="H35" t="str">
            <v>n/a</v>
          </cell>
          <cell r="I35" t="str">
            <v>n/a</v>
          </cell>
          <cell r="J35" t="str">
            <v>n/a</v>
          </cell>
          <cell r="K35" t="str">
            <v>n/a</v>
          </cell>
          <cell r="L35" t="str">
            <v>n/a</v>
          </cell>
          <cell r="M35" t="str">
            <v>n/a</v>
          </cell>
          <cell r="N35" t="str">
            <v>n/a</v>
          </cell>
          <cell r="O35" t="str">
            <v>n/a</v>
          </cell>
          <cell r="P35" t="str">
            <v>n/a</v>
          </cell>
          <cell r="Q35" t="str">
            <v>n/a</v>
          </cell>
          <cell r="R35" t="str">
            <v>n/a</v>
          </cell>
          <cell r="S35" t="str">
            <v>n/a</v>
          </cell>
          <cell r="T35" t="str">
            <v>n/a</v>
          </cell>
          <cell r="U35" t="str">
            <v>n/a</v>
          </cell>
          <cell r="V35">
            <v>1.5421480386922952</v>
          </cell>
          <cell r="W35">
            <v>0.85676387544416932</v>
          </cell>
          <cell r="X35">
            <v>0.27560411123118067</v>
          </cell>
          <cell r="Y35">
            <v>0.21258965586012724</v>
          </cell>
          <cell r="Z35">
            <v>0.10975143211024108</v>
          </cell>
          <cell r="AA35" t="str">
            <v>n/a</v>
          </cell>
          <cell r="AB35" t="str">
            <v>n/a</v>
          </cell>
          <cell r="AC35" t="str">
            <v>n/a</v>
          </cell>
          <cell r="AD35" t="str">
            <v>n/a</v>
          </cell>
        </row>
        <row r="36">
          <cell r="A36" t="str">
            <v>Total national outstanding residential and commercial loans</v>
          </cell>
          <cell r="B36" t="str">
            <v>€ millions</v>
          </cell>
          <cell r="C36" t="str">
            <v>n/a</v>
          </cell>
          <cell r="D36" t="str">
            <v>n/a</v>
          </cell>
          <cell r="E36" t="str">
            <v>n/a</v>
          </cell>
          <cell r="F36" t="str">
            <v>n/a</v>
          </cell>
          <cell r="G36" t="str">
            <v>n/a</v>
          </cell>
          <cell r="H36" t="str">
            <v>n/a</v>
          </cell>
          <cell r="I36" t="str">
            <v>n/a</v>
          </cell>
          <cell r="J36" t="str">
            <v>n/a</v>
          </cell>
          <cell r="K36" t="str">
            <v>n/a</v>
          </cell>
          <cell r="L36" t="str">
            <v>n/a</v>
          </cell>
          <cell r="M36" t="str">
            <v>n/a</v>
          </cell>
          <cell r="N36" t="str">
            <v>n/a</v>
          </cell>
          <cell r="O36" t="str">
            <v>n/a</v>
          </cell>
          <cell r="P36" t="str">
            <v>n/a</v>
          </cell>
          <cell r="Q36" t="str">
            <v>n/a</v>
          </cell>
          <cell r="R36" t="str">
            <v>n/a</v>
          </cell>
          <cell r="S36" t="str">
            <v>n/a</v>
          </cell>
          <cell r="T36" t="str">
            <v>n/a</v>
          </cell>
          <cell r="U36" t="str">
            <v>n/a</v>
          </cell>
          <cell r="V36" t="str">
            <v>n/a</v>
          </cell>
          <cell r="W36" t="str">
            <v>n/a</v>
          </cell>
          <cell r="X36" t="str">
            <v>n/a</v>
          </cell>
          <cell r="Y36" t="str">
            <v>n/a</v>
          </cell>
          <cell r="Z36" t="str">
            <v>n/a</v>
          </cell>
          <cell r="AA36" t="str">
            <v>n/a</v>
          </cell>
          <cell r="AB36" t="str">
            <v>n/a</v>
          </cell>
          <cell r="AC36" t="str">
            <v>n/a</v>
          </cell>
          <cell r="AD36" t="str">
            <v>n/a</v>
          </cell>
        </row>
        <row r="37">
          <cell r="A37" t="str">
            <v>Annual % change</v>
          </cell>
          <cell r="C37" t="str">
            <v>n/a</v>
          </cell>
          <cell r="D37" t="str">
            <v>n/a</v>
          </cell>
          <cell r="E37" t="str">
            <v>n/a</v>
          </cell>
          <cell r="F37" t="str">
            <v>n/a</v>
          </cell>
          <cell r="G37" t="str">
            <v>n/a</v>
          </cell>
          <cell r="H37" t="str">
            <v>n/a</v>
          </cell>
          <cell r="I37" t="str">
            <v>n/a</v>
          </cell>
          <cell r="J37" t="str">
            <v>n/a</v>
          </cell>
          <cell r="K37" t="str">
            <v>n/a</v>
          </cell>
          <cell r="L37" t="str">
            <v>n/a</v>
          </cell>
          <cell r="M37" t="str">
            <v>n/a</v>
          </cell>
          <cell r="N37" t="str">
            <v>n/a</v>
          </cell>
          <cell r="O37" t="str">
            <v>n/a</v>
          </cell>
          <cell r="P37" t="str">
            <v>n/a</v>
          </cell>
          <cell r="Q37" t="str">
            <v>n/a</v>
          </cell>
          <cell r="R37" t="str">
            <v>n/a</v>
          </cell>
          <cell r="S37" t="str">
            <v>n/a</v>
          </cell>
          <cell r="T37" t="str">
            <v>n/a</v>
          </cell>
          <cell r="U37" t="str">
            <v>n/a</v>
          </cell>
          <cell r="V37" t="str">
            <v>n/a</v>
          </cell>
          <cell r="W37" t="str">
            <v>n/a</v>
          </cell>
          <cell r="X37" t="str">
            <v>n/a</v>
          </cell>
          <cell r="Y37" t="str">
            <v>n/a</v>
          </cell>
          <cell r="Z37" t="str">
            <v>n/a</v>
          </cell>
          <cell r="AA37" t="str">
            <v>n/a</v>
          </cell>
          <cell r="AB37" t="str">
            <v>n/a</v>
          </cell>
          <cell r="AC37" t="str">
            <v>n/a</v>
          </cell>
          <cell r="AD37" t="str">
            <v>n/a</v>
          </cell>
        </row>
        <row r="38">
          <cell r="A38" t="str">
            <v>Total national gross residential lending</v>
          </cell>
          <cell r="B38" t="str">
            <v>€ millions</v>
          </cell>
          <cell r="C38" t="e">
            <v>#DIV/0!</v>
          </cell>
          <cell r="D38" t="e">
            <v>#DIV/0!</v>
          </cell>
          <cell r="E38" t="e">
            <v>#DIV/0!</v>
          </cell>
          <cell r="F38" t="e">
            <v>#DIV/0!</v>
          </cell>
          <cell r="G38" t="e">
            <v>#DIV/0!</v>
          </cell>
          <cell r="H38" t="e">
            <v>#DIV/0!</v>
          </cell>
          <cell r="I38" t="e">
            <v>#DIV/0!</v>
          </cell>
          <cell r="J38" t="e">
            <v>#DIV/0!</v>
          </cell>
          <cell r="K38">
            <v>1598.4983204900218</v>
          </cell>
          <cell r="L38">
            <v>1595.975537581377</v>
          </cell>
          <cell r="M38">
            <v>1535.9302739238706</v>
          </cell>
          <cell r="N38">
            <v>1230.8485562757808</v>
          </cell>
          <cell r="O38">
            <v>850.67114093959731</v>
          </cell>
          <cell r="P38">
            <v>654.49753526282404</v>
          </cell>
          <cell r="Q38" t="str">
            <v>n/a</v>
          </cell>
          <cell r="R38" t="str">
            <v>n/a</v>
          </cell>
          <cell r="S38" t="str">
            <v>n/a</v>
          </cell>
          <cell r="T38" t="str">
            <v>n/a</v>
          </cell>
          <cell r="U38">
            <v>597.06145991659855</v>
          </cell>
          <cell r="V38">
            <v>2031.1985512018439</v>
          </cell>
          <cell r="W38" t="str">
            <v>n/a</v>
          </cell>
          <cell r="X38" t="str">
            <v>n/a</v>
          </cell>
          <cell r="Y38">
            <v>1933.19955654102</v>
          </cell>
          <cell r="Z38">
            <v>2610.6351850450314</v>
          </cell>
          <cell r="AA38" t="str">
            <v>n/a</v>
          </cell>
          <cell r="AB38" t="str">
            <v>n/a</v>
          </cell>
          <cell r="AC38" t="str">
            <v>n/a</v>
          </cell>
          <cell r="AD38" t="str">
            <v>n/a</v>
          </cell>
        </row>
        <row r="39">
          <cell r="A39" t="str">
            <v>Annual % change in gross residential lending</v>
          </cell>
          <cell r="C39" t="e">
            <v>#DIV/0!</v>
          </cell>
          <cell r="D39" t="e">
            <v>#DIV/0!</v>
          </cell>
          <cell r="E39" t="e">
            <v>#DIV/0!</v>
          </cell>
          <cell r="F39" t="e">
            <v>#DIV/0!</v>
          </cell>
          <cell r="G39" t="e">
            <v>#DIV/0!</v>
          </cell>
          <cell r="H39" t="e">
            <v>#DIV/0!</v>
          </cell>
          <cell r="I39" t="e">
            <v>#DIV/0!</v>
          </cell>
          <cell r="J39" t="e">
            <v>#DIV/0!</v>
          </cell>
          <cell r="K39" t="e">
            <v>#DIV/0!</v>
          </cell>
          <cell r="L39">
            <v>-1.5782205563227292E-3</v>
          </cell>
          <cell r="M39">
            <v>-3.7622922309011098E-2</v>
          </cell>
          <cell r="N39">
            <v>-0.19862992664939905</v>
          </cell>
          <cell r="O39">
            <v>-0.30887424240598604</v>
          </cell>
          <cell r="P39">
            <v>-0.23061039247210424</v>
          </cell>
          <cell r="Q39" t="str">
            <v>n/a</v>
          </cell>
          <cell r="R39" t="str">
            <v>n/a</v>
          </cell>
          <cell r="S39" t="str">
            <v>n/a</v>
          </cell>
          <cell r="T39" t="str">
            <v>n/a</v>
          </cell>
          <cell r="U39" t="str">
            <v>n/a</v>
          </cell>
          <cell r="V39">
            <v>2.4019924037394325</v>
          </cell>
          <cell r="W39" t="str">
            <v>n/a</v>
          </cell>
          <cell r="X39" t="str">
            <v>n/a</v>
          </cell>
          <cell r="Y39" t="str">
            <v>n/a</v>
          </cell>
          <cell r="Z39">
            <v>0.35042198629308308</v>
          </cell>
          <cell r="AA39" t="str">
            <v>n/a</v>
          </cell>
          <cell r="AB39" t="str">
            <v>n/a</v>
          </cell>
          <cell r="AC39" t="str">
            <v>n/a</v>
          </cell>
          <cell r="AD39" t="str">
            <v>n/a</v>
          </cell>
        </row>
        <row r="40">
          <cell r="A40" t="str">
            <v>Gross residential and commercial lending</v>
          </cell>
          <cell r="B40" t="str">
            <v>€ millions</v>
          </cell>
          <cell r="C40" t="str">
            <v>n/a</v>
          </cell>
          <cell r="D40" t="str">
            <v>n/a</v>
          </cell>
          <cell r="E40" t="str">
            <v>n/a</v>
          </cell>
          <cell r="F40" t="str">
            <v>n/a</v>
          </cell>
          <cell r="G40" t="str">
            <v>n/a</v>
          </cell>
          <cell r="H40" t="str">
            <v>n/a</v>
          </cell>
          <cell r="I40" t="str">
            <v>n/a</v>
          </cell>
          <cell r="J40" t="str">
            <v>n/a</v>
          </cell>
          <cell r="K40" t="str">
            <v>n/a</v>
          </cell>
          <cell r="L40" t="str">
            <v>n/a</v>
          </cell>
          <cell r="M40" t="str">
            <v>n/a</v>
          </cell>
          <cell r="N40" t="str">
            <v>n/a</v>
          </cell>
          <cell r="O40" t="str">
            <v>n/a</v>
          </cell>
          <cell r="P40" t="str">
            <v>n/a</v>
          </cell>
          <cell r="Q40" t="str">
            <v>n/a</v>
          </cell>
          <cell r="R40" t="str">
            <v>n/a</v>
          </cell>
          <cell r="S40" t="str">
            <v>n/a</v>
          </cell>
          <cell r="T40" t="str">
            <v>n/a</v>
          </cell>
          <cell r="U40" t="str">
            <v>n/a</v>
          </cell>
          <cell r="V40" t="str">
            <v>n/a</v>
          </cell>
          <cell r="W40" t="str">
            <v>n/a</v>
          </cell>
          <cell r="X40" t="str">
            <v>n/a</v>
          </cell>
          <cell r="Y40" t="str">
            <v>n/a</v>
          </cell>
          <cell r="Z40" t="str">
            <v>n/a</v>
          </cell>
          <cell r="AA40" t="str">
            <v>n/a</v>
          </cell>
          <cell r="AB40" t="str">
            <v>n/a</v>
          </cell>
          <cell r="AC40" t="str">
            <v>n/a</v>
          </cell>
          <cell r="AD40" t="str">
            <v>n/a</v>
          </cell>
        </row>
        <row r="41">
          <cell r="A41" t="str">
            <v xml:space="preserve">Annual % change in gross residential and commercial </v>
          </cell>
          <cell r="C41" t="str">
            <v>n/a</v>
          </cell>
          <cell r="D41" t="str">
            <v>n/a</v>
          </cell>
          <cell r="E41" t="str">
            <v>n/a</v>
          </cell>
          <cell r="F41" t="str">
            <v>n/a</v>
          </cell>
          <cell r="G41" t="str">
            <v>n/a</v>
          </cell>
          <cell r="H41" t="str">
            <v>n/a</v>
          </cell>
          <cell r="I41" t="str">
            <v>n/a</v>
          </cell>
          <cell r="J41" t="str">
            <v>n/a</v>
          </cell>
          <cell r="K41" t="str">
            <v>n/a</v>
          </cell>
          <cell r="L41" t="str">
            <v>n/a</v>
          </cell>
          <cell r="M41" t="str">
            <v>n/a</v>
          </cell>
          <cell r="N41" t="str">
            <v>n/a</v>
          </cell>
          <cell r="O41" t="str">
            <v>n/a</v>
          </cell>
          <cell r="P41" t="str">
            <v>n/a</v>
          </cell>
          <cell r="Q41" t="str">
            <v>n/a</v>
          </cell>
          <cell r="R41" t="str">
            <v>n/a</v>
          </cell>
          <cell r="S41" t="str">
            <v>n/a</v>
          </cell>
          <cell r="T41" t="str">
            <v>n/a</v>
          </cell>
          <cell r="U41" t="str">
            <v>n/a</v>
          </cell>
          <cell r="V41" t="str">
            <v>n/a</v>
          </cell>
          <cell r="W41" t="str">
            <v>n/a</v>
          </cell>
          <cell r="X41" t="str">
            <v>n/a</v>
          </cell>
          <cell r="Y41" t="str">
            <v>n/a</v>
          </cell>
          <cell r="Z41" t="str">
            <v>n/a</v>
          </cell>
          <cell r="AA41" t="str">
            <v>n/a</v>
          </cell>
          <cell r="AB41" t="str">
            <v>n/a</v>
          </cell>
          <cell r="AC41" t="str">
            <v>n/a</v>
          </cell>
          <cell r="AD41" t="str">
            <v>n/a</v>
          </cell>
        </row>
        <row r="42">
          <cell r="A42" t="str">
            <v>Total national net residential lending</v>
          </cell>
          <cell r="B42" t="str">
            <v>€ millions</v>
          </cell>
          <cell r="C42" t="str">
            <v>n/a</v>
          </cell>
          <cell r="D42" t="str">
            <v>n/a</v>
          </cell>
          <cell r="E42" t="str">
            <v>n/a</v>
          </cell>
          <cell r="F42" t="str">
            <v>n/a</v>
          </cell>
          <cell r="G42" t="str">
            <v>n/a</v>
          </cell>
          <cell r="H42" t="str">
            <v>n/a</v>
          </cell>
          <cell r="I42" t="str">
            <v>n/a</v>
          </cell>
          <cell r="J42" t="str">
            <v>n/a</v>
          </cell>
          <cell r="K42" t="str">
            <v>n/a</v>
          </cell>
          <cell r="L42" t="str">
            <v>n/a</v>
          </cell>
          <cell r="M42" t="str">
            <v>n/a</v>
          </cell>
          <cell r="N42" t="str">
            <v>n/a</v>
          </cell>
          <cell r="O42" t="str">
            <v>n/a</v>
          </cell>
          <cell r="P42" t="str">
            <v>n/a</v>
          </cell>
          <cell r="Q42" t="str">
            <v>n/a</v>
          </cell>
          <cell r="R42" t="str">
            <v>n/a</v>
          </cell>
          <cell r="S42" t="str">
            <v>n/a</v>
          </cell>
          <cell r="T42" t="str">
            <v>n/a</v>
          </cell>
          <cell r="U42">
            <v>528.07981604894974</v>
          </cell>
          <cell r="V42">
            <v>1873.5594336516299</v>
          </cell>
          <cell r="W42">
            <v>2880.6876429303684</v>
          </cell>
          <cell r="X42">
            <v>1597.7613327505367</v>
          </cell>
          <cell r="Y42">
            <v>1504.6442249546462</v>
          </cell>
          <cell r="Z42">
            <v>1575.0851434193598</v>
          </cell>
          <cell r="AA42" t="str">
            <v>n/a</v>
          </cell>
          <cell r="AB42" t="str">
            <v>n/a</v>
          </cell>
          <cell r="AC42" t="str">
            <v>n/a</v>
          </cell>
          <cell r="AD42" t="str">
            <v>n/a</v>
          </cell>
        </row>
        <row r="43">
          <cell r="A43" t="str">
            <v>Annual % change in net residential lending</v>
          </cell>
          <cell r="C43" t="str">
            <v>n/a</v>
          </cell>
          <cell r="D43" t="str">
            <v>n/a</v>
          </cell>
          <cell r="E43" t="str">
            <v>n/a</v>
          </cell>
          <cell r="F43" t="str">
            <v>n/a</v>
          </cell>
          <cell r="G43" t="str">
            <v>n/a</v>
          </cell>
          <cell r="H43" t="str">
            <v>n/a</v>
          </cell>
          <cell r="I43" t="str">
            <v>n/a</v>
          </cell>
          <cell r="J43" t="str">
            <v>n/a</v>
          </cell>
          <cell r="K43" t="str">
            <v>n/a</v>
          </cell>
          <cell r="L43" t="str">
            <v>n/a</v>
          </cell>
          <cell r="M43" t="str">
            <v>n/a</v>
          </cell>
          <cell r="N43" t="str">
            <v>n/a</v>
          </cell>
          <cell r="O43" t="str">
            <v>n/a</v>
          </cell>
          <cell r="P43" t="str">
            <v>n/a</v>
          </cell>
          <cell r="Q43" t="str">
            <v>n/a</v>
          </cell>
          <cell r="R43" t="str">
            <v>n/a</v>
          </cell>
          <cell r="S43" t="str">
            <v>n/a</v>
          </cell>
          <cell r="T43" t="str">
            <v>n/a</v>
          </cell>
          <cell r="U43" t="str">
            <v>n/a</v>
          </cell>
          <cell r="V43">
            <v>2.547871698012337</v>
          </cell>
          <cell r="W43">
            <v>0.53754804421432834</v>
          </cell>
          <cell r="X43">
            <v>-0.44535418941665605</v>
          </cell>
          <cell r="Y43">
            <v>-5.8279735456853166E-2</v>
          </cell>
          <cell r="Z43">
            <v>4.681566399315229E-2</v>
          </cell>
          <cell r="AA43" t="str">
            <v>n/a</v>
          </cell>
          <cell r="AB43" t="str">
            <v>n/a</v>
          </cell>
          <cell r="AC43" t="str">
            <v>n/a</v>
          </cell>
          <cell r="AD43" t="str">
            <v>n/a</v>
          </cell>
        </row>
        <row r="44">
          <cell r="A44" t="str">
            <v>Total national net residential and commercial lending</v>
          </cell>
          <cell r="B44" t="str">
            <v>€ millions</v>
          </cell>
          <cell r="C44" t="str">
            <v>n/a</v>
          </cell>
          <cell r="D44" t="str">
            <v>n/a</v>
          </cell>
          <cell r="E44" t="str">
            <v>n/a</v>
          </cell>
          <cell r="F44" t="str">
            <v>n/a</v>
          </cell>
          <cell r="G44" t="str">
            <v>n/a</v>
          </cell>
          <cell r="H44" t="str">
            <v>n/a</v>
          </cell>
          <cell r="I44" t="str">
            <v>n/a</v>
          </cell>
          <cell r="J44" t="str">
            <v>n/a</v>
          </cell>
          <cell r="K44" t="str">
            <v>n/a</v>
          </cell>
          <cell r="L44" t="str">
            <v>n/a</v>
          </cell>
          <cell r="M44" t="str">
            <v>n/a</v>
          </cell>
          <cell r="N44" t="str">
            <v>n/a</v>
          </cell>
          <cell r="O44" t="str">
            <v>n/a</v>
          </cell>
          <cell r="P44" t="str">
            <v>n/a</v>
          </cell>
          <cell r="Q44" t="str">
            <v>n/a</v>
          </cell>
          <cell r="R44" t="str">
            <v>n/a</v>
          </cell>
          <cell r="S44" t="str">
            <v>n/a</v>
          </cell>
          <cell r="T44" t="str">
            <v>n/a</v>
          </cell>
          <cell r="U44" t="str">
            <v>n/a</v>
          </cell>
          <cell r="V44" t="str">
            <v>n/a</v>
          </cell>
          <cell r="W44" t="str">
            <v>n/a</v>
          </cell>
          <cell r="X44" t="str">
            <v>n/a</v>
          </cell>
          <cell r="Y44" t="str">
            <v>n/a</v>
          </cell>
          <cell r="Z44" t="str">
            <v>n/a</v>
          </cell>
          <cell r="AA44" t="str">
            <v>n/a</v>
          </cell>
          <cell r="AB44" t="str">
            <v>n/a</v>
          </cell>
          <cell r="AC44" t="str">
            <v>n/a</v>
          </cell>
          <cell r="AD44" t="str">
            <v>n/a</v>
          </cell>
        </row>
        <row r="45">
          <cell r="A45" t="str">
            <v>Annual % changein net residential and commercial lending</v>
          </cell>
          <cell r="C45" t="str">
            <v>n/a</v>
          </cell>
          <cell r="D45" t="str">
            <v>n/a</v>
          </cell>
          <cell r="E45" t="str">
            <v>n/a</v>
          </cell>
          <cell r="F45" t="str">
            <v>n/a</v>
          </cell>
          <cell r="G45" t="str">
            <v>n/a</v>
          </cell>
          <cell r="H45" t="str">
            <v>n/a</v>
          </cell>
          <cell r="I45" t="str">
            <v>n/a</v>
          </cell>
          <cell r="J45" t="str">
            <v>n/a</v>
          </cell>
          <cell r="K45" t="str">
            <v>n/a</v>
          </cell>
          <cell r="L45" t="str">
            <v>n/a</v>
          </cell>
          <cell r="M45" t="str">
            <v>n/a</v>
          </cell>
          <cell r="N45" t="str">
            <v>n/a</v>
          </cell>
          <cell r="O45" t="str">
            <v>n/a</v>
          </cell>
          <cell r="P45" t="str">
            <v>n/a</v>
          </cell>
          <cell r="Q45" t="str">
            <v>n/a</v>
          </cell>
          <cell r="R45" t="str">
            <v>n/a</v>
          </cell>
          <cell r="S45" t="str">
            <v>n/a</v>
          </cell>
          <cell r="T45" t="str">
            <v>n/a</v>
          </cell>
          <cell r="U45" t="str">
            <v>n/a</v>
          </cell>
          <cell r="V45" t="str">
            <v>n/a</v>
          </cell>
          <cell r="W45" t="str">
            <v>n/a</v>
          </cell>
          <cell r="X45" t="str">
            <v>n/a</v>
          </cell>
          <cell r="Y45" t="str">
            <v>n/a</v>
          </cell>
          <cell r="Z45" t="str">
            <v>n/a</v>
          </cell>
          <cell r="AA45" t="str">
            <v>n/a</v>
          </cell>
          <cell r="AB45" t="str">
            <v>n/a</v>
          </cell>
          <cell r="AC45" t="str">
            <v>n/a</v>
          </cell>
          <cell r="AD45" t="str">
            <v>n/a</v>
          </cell>
        </row>
        <row r="47">
          <cell r="A47" t="str">
            <v>Volumes</v>
          </cell>
        </row>
        <row r="48">
          <cell r="A48" t="str">
            <v xml:space="preserve">Total number of new loans </v>
          </cell>
          <cell r="B48" t="str">
            <v>000s</v>
          </cell>
          <cell r="C48" t="str">
            <v>n/a</v>
          </cell>
          <cell r="D48" t="str">
            <v>n/a</v>
          </cell>
          <cell r="E48" t="str">
            <v>n/a</v>
          </cell>
          <cell r="F48" t="str">
            <v>n/a</v>
          </cell>
          <cell r="G48" t="str">
            <v>n/a</v>
          </cell>
          <cell r="H48" t="str">
            <v>n/a</v>
          </cell>
          <cell r="I48" t="str">
            <v>n/a</v>
          </cell>
          <cell r="J48" t="str">
            <v>n/a</v>
          </cell>
          <cell r="K48" t="str">
            <v>n/a</v>
          </cell>
          <cell r="L48" t="str">
            <v>n/a</v>
          </cell>
          <cell r="M48" t="str">
            <v>n/a</v>
          </cell>
          <cell r="N48" t="str">
            <v>n/a</v>
          </cell>
          <cell r="O48" t="str">
            <v>n/a</v>
          </cell>
          <cell r="P48" t="str">
            <v>n/a</v>
          </cell>
          <cell r="Q48" t="str">
            <v>n/a</v>
          </cell>
          <cell r="R48" t="str">
            <v>n/a</v>
          </cell>
          <cell r="S48" t="str">
            <v>n/a</v>
          </cell>
          <cell r="T48" t="str">
            <v>n/a</v>
          </cell>
          <cell r="U48" t="str">
            <v>n/a</v>
          </cell>
          <cell r="V48" t="str">
            <v>n/a</v>
          </cell>
          <cell r="W48" t="str">
            <v>n/a</v>
          </cell>
          <cell r="X48" t="str">
            <v>n/a</v>
          </cell>
          <cell r="Y48" t="str">
            <v>n/a</v>
          </cell>
          <cell r="Z48" t="str">
            <v>n/a</v>
          </cell>
          <cell r="AA48" t="str">
            <v>n/a</v>
          </cell>
          <cell r="AB48" t="str">
            <v>n/a</v>
          </cell>
          <cell r="AC48" t="str">
            <v>n/a</v>
          </cell>
          <cell r="AD48" t="str">
            <v>n/a</v>
          </cell>
        </row>
        <row r="49">
          <cell r="A49" t="str">
            <v>Residential</v>
          </cell>
          <cell r="B49" t="str">
            <v>%</v>
          </cell>
          <cell r="C49" t="str">
            <v>n/a</v>
          </cell>
          <cell r="D49" t="str">
            <v>n/a</v>
          </cell>
          <cell r="E49" t="str">
            <v>n/a</v>
          </cell>
          <cell r="F49" t="str">
            <v>n/a</v>
          </cell>
          <cell r="G49" t="str">
            <v>n/a</v>
          </cell>
          <cell r="H49" t="str">
            <v>n/a</v>
          </cell>
          <cell r="I49" t="str">
            <v>n/a</v>
          </cell>
          <cell r="J49" t="str">
            <v>n/a</v>
          </cell>
          <cell r="K49" t="str">
            <v>n/a</v>
          </cell>
          <cell r="L49" t="str">
            <v>n/a</v>
          </cell>
          <cell r="M49" t="str">
            <v>n/a</v>
          </cell>
          <cell r="N49" t="str">
            <v>n/a</v>
          </cell>
          <cell r="O49" t="str">
            <v>n/a</v>
          </cell>
          <cell r="P49" t="str">
            <v>n/a</v>
          </cell>
          <cell r="Q49" t="str">
            <v>n/a</v>
          </cell>
          <cell r="R49" t="str">
            <v>n/a</v>
          </cell>
          <cell r="S49" t="str">
            <v>n/a</v>
          </cell>
          <cell r="T49" t="str">
            <v>n/a</v>
          </cell>
          <cell r="U49" t="str">
            <v>n/a</v>
          </cell>
          <cell r="V49" t="str">
            <v>n/a</v>
          </cell>
          <cell r="W49" t="str">
            <v>n/a</v>
          </cell>
          <cell r="X49" t="str">
            <v>n/a</v>
          </cell>
          <cell r="Y49" t="str">
            <v>n/a</v>
          </cell>
          <cell r="Z49" t="str">
            <v>n/a</v>
          </cell>
          <cell r="AA49" t="str">
            <v>n/a</v>
          </cell>
          <cell r="AB49" t="str">
            <v>n/a</v>
          </cell>
          <cell r="AC49" t="str">
            <v>n/a</v>
          </cell>
          <cell r="AD49" t="str">
            <v>n/a</v>
          </cell>
        </row>
        <row r="50">
          <cell r="A50" t="str">
            <v xml:space="preserve">Commercial </v>
          </cell>
          <cell r="B50" t="str">
            <v>%</v>
          </cell>
          <cell r="C50" t="str">
            <v>n/a</v>
          </cell>
          <cell r="D50" t="str">
            <v>n/a</v>
          </cell>
          <cell r="E50" t="str">
            <v>n/a</v>
          </cell>
          <cell r="F50" t="str">
            <v>n/a</v>
          </cell>
          <cell r="G50" t="str">
            <v>n/a</v>
          </cell>
          <cell r="H50" t="str">
            <v>n/a</v>
          </cell>
          <cell r="I50" t="str">
            <v>n/a</v>
          </cell>
          <cell r="J50" t="str">
            <v>n/a</v>
          </cell>
          <cell r="K50" t="str">
            <v>n/a</v>
          </cell>
          <cell r="L50" t="str">
            <v>n/a</v>
          </cell>
          <cell r="M50" t="str">
            <v>n/a</v>
          </cell>
          <cell r="N50" t="str">
            <v>n/a</v>
          </cell>
          <cell r="O50" t="str">
            <v>n/a</v>
          </cell>
          <cell r="P50" t="str">
            <v>n/a</v>
          </cell>
          <cell r="Q50" t="str">
            <v>n/a</v>
          </cell>
          <cell r="R50" t="str">
            <v>n/a</v>
          </cell>
          <cell r="S50" t="str">
            <v>n/a</v>
          </cell>
          <cell r="T50" t="str">
            <v>n/a</v>
          </cell>
          <cell r="U50" t="str">
            <v>n/a</v>
          </cell>
          <cell r="V50" t="str">
            <v>n/a</v>
          </cell>
          <cell r="W50" t="str">
            <v>n/a</v>
          </cell>
          <cell r="X50" t="str">
            <v>n/a</v>
          </cell>
          <cell r="Y50" t="str">
            <v>n/a</v>
          </cell>
          <cell r="Z50" t="str">
            <v>n/a</v>
          </cell>
          <cell r="AA50" t="str">
            <v>n/a</v>
          </cell>
          <cell r="AB50" t="str">
            <v>n/a</v>
          </cell>
          <cell r="AC50" t="str">
            <v>n/a</v>
          </cell>
          <cell r="AD50" t="str">
            <v>n/a</v>
          </cell>
        </row>
        <row r="51">
          <cell r="A51">
            <v>0</v>
          </cell>
          <cell r="C51">
            <v>0</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row>
        <row r="52">
          <cell r="A52" t="str">
            <v>INTEREST RATES</v>
          </cell>
        </row>
        <row r="53">
          <cell r="A53" t="str">
            <v>Representative interest rate on NEW mortgage loans %</v>
          </cell>
          <cell r="B53" t="str">
            <v>% end of period</v>
          </cell>
          <cell r="C53" t="str">
            <v>n/a</v>
          </cell>
          <cell r="D53" t="str">
            <v>n/a</v>
          </cell>
          <cell r="E53" t="str">
            <v>n/a</v>
          </cell>
          <cell r="F53" t="str">
            <v>n/a</v>
          </cell>
          <cell r="G53" t="str">
            <v>n/a</v>
          </cell>
          <cell r="H53" t="str">
            <v>n/a</v>
          </cell>
          <cell r="I53" t="str">
            <v>n/a</v>
          </cell>
          <cell r="J53" t="str">
            <v>n/a</v>
          </cell>
          <cell r="K53" t="str">
            <v>n/a</v>
          </cell>
          <cell r="L53" t="str">
            <v>n/a</v>
          </cell>
          <cell r="M53" t="str">
            <v>n/a</v>
          </cell>
          <cell r="N53" t="str">
            <v>n/a</v>
          </cell>
          <cell r="O53" t="str">
            <v>n/a</v>
          </cell>
          <cell r="P53" t="str">
            <v>n/a</v>
          </cell>
          <cell r="Q53" t="str">
            <v>n/a</v>
          </cell>
          <cell r="R53" t="str">
            <v>n/a</v>
          </cell>
          <cell r="S53" t="str">
            <v>n/a</v>
          </cell>
          <cell r="T53" t="str">
            <v>n/a</v>
          </cell>
          <cell r="U53" t="str">
            <v>n/a</v>
          </cell>
          <cell r="V53" t="str">
            <v>n/a</v>
          </cell>
          <cell r="W53" t="str">
            <v>n/a</v>
          </cell>
          <cell r="X53" t="str">
            <v>n/a</v>
          </cell>
          <cell r="Y53" t="str">
            <v>n/a</v>
          </cell>
          <cell r="Z53" t="str">
            <v>n/a</v>
          </cell>
          <cell r="AA53" t="str">
            <v>n/a</v>
          </cell>
          <cell r="AB53" t="str">
            <v>n/a</v>
          </cell>
          <cell r="AC53" t="str">
            <v>n/a</v>
          </cell>
          <cell r="AD53" t="str">
            <v>n/a</v>
          </cell>
        </row>
        <row r="54">
          <cell r="A54" t="str">
            <v>RISKS</v>
          </cell>
        </row>
        <row r="55">
          <cell r="A55" t="str">
            <v>Loan to value ratios</v>
          </cell>
          <cell r="B55" t="str">
            <v>% average</v>
          </cell>
          <cell r="C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row>
        <row r="56">
          <cell r="A56" t="str">
            <v>Average LTV</v>
          </cell>
          <cell r="C56">
            <v>0</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row>
        <row r="57">
          <cell r="A57" t="str">
            <v>First time buyer LTV</v>
          </cell>
          <cell r="C57">
            <v>0</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row>
        <row r="58">
          <cell r="A58" t="str">
            <v xml:space="preserve">Some indicator of bad debt eg possessions/ arrears </v>
          </cell>
          <cell r="C58">
            <v>0</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row>
        <row r="59">
          <cell r="A59">
            <v>0</v>
          </cell>
        </row>
        <row r="60">
          <cell r="A60" t="str">
            <v>FUNDING</v>
          </cell>
        </row>
        <row r="61">
          <cell r="A61" t="str">
            <v>Total Mortgage Bonds Outstanding</v>
          </cell>
          <cell r="B61" t="str">
            <v>€ millions</v>
          </cell>
          <cell r="C61" t="str">
            <v>n/a</v>
          </cell>
          <cell r="D61" t="str">
            <v>n/a</v>
          </cell>
          <cell r="E61" t="str">
            <v>n/a</v>
          </cell>
          <cell r="F61" t="str">
            <v>n/a</v>
          </cell>
          <cell r="G61" t="str">
            <v>n/a</v>
          </cell>
          <cell r="H61" t="str">
            <v>n/a</v>
          </cell>
          <cell r="I61" t="str">
            <v>n/a</v>
          </cell>
          <cell r="J61" t="str">
            <v>n/a</v>
          </cell>
          <cell r="K61" t="str">
            <v>n/a</v>
          </cell>
          <cell r="L61" t="str">
            <v>n/a</v>
          </cell>
          <cell r="M61" t="str">
            <v>n/a</v>
          </cell>
          <cell r="N61" t="str">
            <v>n/a</v>
          </cell>
          <cell r="O61" t="str">
            <v>n/a</v>
          </cell>
          <cell r="P61" t="str">
            <v>n/a</v>
          </cell>
          <cell r="Q61" t="str">
            <v>n/a</v>
          </cell>
          <cell r="R61" t="str">
            <v>n/a</v>
          </cell>
          <cell r="S61" t="str">
            <v>n/a</v>
          </cell>
          <cell r="T61" t="str">
            <v>n/a</v>
          </cell>
          <cell r="U61" t="str">
            <v>n/a</v>
          </cell>
          <cell r="V61" t="str">
            <v>n/a</v>
          </cell>
          <cell r="W61">
            <v>3635.3847882659097</v>
          </cell>
          <cell r="X61">
            <v>4850.9115075896043</v>
          </cell>
          <cell r="Y61">
            <v>5155.3696130780081</v>
          </cell>
          <cell r="Z61">
            <v>5629.6861693237724</v>
          </cell>
          <cell r="AA61" t="str">
            <v>n/a</v>
          </cell>
          <cell r="AB61" t="str">
            <v>n/a</v>
          </cell>
          <cell r="AC61" t="str">
            <v>n/a</v>
          </cell>
          <cell r="AD61" t="str">
            <v>n/a</v>
          </cell>
        </row>
        <row r="62">
          <cell r="A62" t="str">
            <v>Annual % change in mortgage bonds outstanding</v>
          </cell>
          <cell r="C62" t="str">
            <v>n/a</v>
          </cell>
          <cell r="D62" t="str">
            <v>n/a</v>
          </cell>
          <cell r="E62" t="str">
            <v>n/a</v>
          </cell>
          <cell r="F62" t="str">
            <v>n/a</v>
          </cell>
          <cell r="G62" t="str">
            <v>n/a</v>
          </cell>
          <cell r="H62" t="str">
            <v>n/a</v>
          </cell>
          <cell r="I62" t="str">
            <v>n/a</v>
          </cell>
          <cell r="J62" t="str">
            <v>n/a</v>
          </cell>
          <cell r="K62" t="str">
            <v>n/a</v>
          </cell>
          <cell r="L62" t="str">
            <v>n/a</v>
          </cell>
          <cell r="M62" t="str">
            <v>n/a</v>
          </cell>
          <cell r="N62" t="str">
            <v>n/a</v>
          </cell>
          <cell r="O62" t="str">
            <v>n/a</v>
          </cell>
          <cell r="P62" t="str">
            <v>n/a</v>
          </cell>
          <cell r="Q62" t="str">
            <v>n/a</v>
          </cell>
          <cell r="R62" t="str">
            <v>n/a</v>
          </cell>
          <cell r="S62" t="str">
            <v>n/a</v>
          </cell>
          <cell r="T62" t="str">
            <v>n/a</v>
          </cell>
          <cell r="U62" t="str">
            <v>n/a</v>
          </cell>
          <cell r="V62" t="str">
            <v>n/a</v>
          </cell>
          <cell r="W62" t="str">
            <v>n/a</v>
          </cell>
          <cell r="X62">
            <v>0.33435985187788186</v>
          </cell>
          <cell r="Y62">
            <v>6.2763071437616835E-2</v>
          </cell>
          <cell r="Z62">
            <v>9.2004374437582692E-2</v>
          </cell>
          <cell r="AA62" t="str">
            <v>n/a</v>
          </cell>
          <cell r="AB62" t="str">
            <v>n/a</v>
          </cell>
          <cell r="AC62" t="str">
            <v>n/a</v>
          </cell>
          <cell r="AD62" t="str">
            <v>n/a</v>
          </cell>
        </row>
        <row r="63">
          <cell r="A63" t="str">
            <v>New Issues of Mortgage Bonds</v>
          </cell>
          <cell r="B63" t="str">
            <v>€ millions</v>
          </cell>
          <cell r="C63" t="str">
            <v>n/a</v>
          </cell>
          <cell r="D63" t="str">
            <v>n/a</v>
          </cell>
          <cell r="E63" t="str">
            <v>n/a</v>
          </cell>
          <cell r="F63" t="str">
            <v>n/a</v>
          </cell>
          <cell r="G63" t="str">
            <v>n/a</v>
          </cell>
          <cell r="H63" t="str">
            <v>n/a</v>
          </cell>
          <cell r="I63" t="str">
            <v>n/a</v>
          </cell>
          <cell r="J63" t="str">
            <v>n/a</v>
          </cell>
          <cell r="K63" t="str">
            <v>n/a</v>
          </cell>
          <cell r="L63" t="str">
            <v>n/a</v>
          </cell>
          <cell r="M63" t="str">
            <v>n/a</v>
          </cell>
          <cell r="N63" t="str">
            <v>n/a</v>
          </cell>
          <cell r="O63" t="str">
            <v>n/a</v>
          </cell>
          <cell r="P63" t="str">
            <v>n/a</v>
          </cell>
          <cell r="Q63" t="str">
            <v>n/a</v>
          </cell>
          <cell r="R63" t="str">
            <v>n/a</v>
          </cell>
          <cell r="S63" t="str">
            <v>n/a</v>
          </cell>
          <cell r="T63" t="str">
            <v>n/a</v>
          </cell>
          <cell r="U63" t="str">
            <v>n/a</v>
          </cell>
          <cell r="V63" t="str">
            <v>n/a</v>
          </cell>
          <cell r="W63">
            <v>1155.0843782036118</v>
          </cell>
          <cell r="X63">
            <v>2335.0719224350314</v>
          </cell>
          <cell r="Y63">
            <v>866.88365345696434</v>
          </cell>
          <cell r="Z63">
            <v>1335.7968050158934</v>
          </cell>
          <cell r="AA63" t="str">
            <v>n/a</v>
          </cell>
          <cell r="AB63" t="str">
            <v>n/a</v>
          </cell>
          <cell r="AC63" t="str">
            <v>n/a</v>
          </cell>
          <cell r="AD63" t="str">
            <v>n/a</v>
          </cell>
        </row>
        <row r="64">
          <cell r="A64" t="str">
            <v>Annual % change in mortgage bond issues</v>
          </cell>
          <cell r="C64" t="str">
            <v>n/a</v>
          </cell>
          <cell r="D64" t="str">
            <v>n/a</v>
          </cell>
          <cell r="E64" t="str">
            <v>n/a</v>
          </cell>
          <cell r="F64" t="str">
            <v>n/a</v>
          </cell>
          <cell r="G64" t="str">
            <v>n/a</v>
          </cell>
          <cell r="H64" t="str">
            <v>n/a</v>
          </cell>
          <cell r="I64" t="str">
            <v>n/a</v>
          </cell>
          <cell r="J64" t="str">
            <v>n/a</v>
          </cell>
          <cell r="K64" t="str">
            <v>n/a</v>
          </cell>
          <cell r="L64" t="str">
            <v>n/a</v>
          </cell>
          <cell r="M64" t="str">
            <v>n/a</v>
          </cell>
          <cell r="N64" t="str">
            <v>n/a</v>
          </cell>
          <cell r="O64" t="str">
            <v>n/a</v>
          </cell>
          <cell r="P64" t="str">
            <v>n/a</v>
          </cell>
          <cell r="Q64" t="str">
            <v>n/a</v>
          </cell>
          <cell r="R64" t="str">
            <v>n/a</v>
          </cell>
          <cell r="S64" t="str">
            <v>n/a</v>
          </cell>
          <cell r="T64" t="str">
            <v>n/a</v>
          </cell>
          <cell r="U64" t="str">
            <v>n/a</v>
          </cell>
          <cell r="V64" t="str">
            <v>n/a</v>
          </cell>
          <cell r="W64" t="str">
            <v>n/a</v>
          </cell>
          <cell r="X64">
            <v>1.0215596076769189</v>
          </cell>
          <cell r="Y64">
            <v>-0.62875505241270202</v>
          </cell>
          <cell r="Z64">
            <v>0.54091820706157523</v>
          </cell>
          <cell r="AA64" t="str">
            <v>n/a</v>
          </cell>
          <cell r="AB64" t="str">
            <v>n/a</v>
          </cell>
          <cell r="AC64" t="str">
            <v>n/a</v>
          </cell>
          <cell r="AD64" t="str">
            <v>n/a</v>
          </cell>
        </row>
        <row r="65">
          <cell r="A65" t="str">
            <v>Mortgage backed securities outstanding</v>
          </cell>
          <cell r="B65" t="str">
            <v>€ millions</v>
          </cell>
          <cell r="C65" t="str">
            <v>n/a</v>
          </cell>
          <cell r="D65" t="str">
            <v>n/a</v>
          </cell>
          <cell r="E65" t="str">
            <v>n/a</v>
          </cell>
          <cell r="F65" t="str">
            <v>n/a</v>
          </cell>
          <cell r="G65" t="str">
            <v>n/a</v>
          </cell>
          <cell r="H65" t="str">
            <v>n/a</v>
          </cell>
          <cell r="I65" t="str">
            <v>n/a</v>
          </cell>
          <cell r="J65" t="str">
            <v>n/a</v>
          </cell>
          <cell r="K65" t="str">
            <v>n/a</v>
          </cell>
          <cell r="L65" t="str">
            <v>n/a</v>
          </cell>
          <cell r="M65" t="str">
            <v>n/a</v>
          </cell>
          <cell r="N65" t="str">
            <v>n/a</v>
          </cell>
          <cell r="O65" t="str">
            <v>n/a</v>
          </cell>
          <cell r="P65" t="str">
            <v>n/a</v>
          </cell>
          <cell r="Q65" t="str">
            <v>n/a</v>
          </cell>
          <cell r="R65" t="str">
            <v>n/a</v>
          </cell>
          <cell r="S65" t="str">
            <v>n/a</v>
          </cell>
          <cell r="T65" t="str">
            <v>n/a</v>
          </cell>
          <cell r="U65" t="str">
            <v>n/a</v>
          </cell>
          <cell r="V65" t="str">
            <v>n/a</v>
          </cell>
          <cell r="W65" t="str">
            <v>n/a</v>
          </cell>
          <cell r="X65" t="str">
            <v>n/a</v>
          </cell>
          <cell r="Y65" t="str">
            <v>n/a</v>
          </cell>
          <cell r="Z65" t="str">
            <v>n/a</v>
          </cell>
          <cell r="AA65" t="str">
            <v>n/a</v>
          </cell>
          <cell r="AB65" t="str">
            <v>n/a</v>
          </cell>
          <cell r="AC65" t="str">
            <v>n/a</v>
          </cell>
          <cell r="AD65" t="str">
            <v>n/a</v>
          </cell>
        </row>
        <row r="66">
          <cell r="A66" t="str">
            <v>Annual % change in MBS outstanding</v>
          </cell>
          <cell r="C66" t="str">
            <v>n/a</v>
          </cell>
          <cell r="D66" t="str">
            <v>n/a</v>
          </cell>
          <cell r="E66" t="str">
            <v>n/a</v>
          </cell>
          <cell r="F66" t="str">
            <v>n/a</v>
          </cell>
          <cell r="G66" t="str">
            <v>n/a</v>
          </cell>
          <cell r="H66" t="str">
            <v>n/a</v>
          </cell>
          <cell r="I66" t="str">
            <v>n/a</v>
          </cell>
          <cell r="J66" t="str">
            <v>n/a</v>
          </cell>
          <cell r="K66" t="str">
            <v>n/a</v>
          </cell>
          <cell r="L66" t="str">
            <v>n/a</v>
          </cell>
          <cell r="M66" t="str">
            <v>n/a</v>
          </cell>
          <cell r="N66" t="str">
            <v>n/a</v>
          </cell>
          <cell r="O66" t="str">
            <v>n/a</v>
          </cell>
          <cell r="P66" t="str">
            <v>n/a</v>
          </cell>
          <cell r="Q66" t="str">
            <v>n/a</v>
          </cell>
          <cell r="R66" t="str">
            <v>n/a</v>
          </cell>
          <cell r="S66" t="str">
            <v>n/a</v>
          </cell>
          <cell r="T66" t="str">
            <v>n/a</v>
          </cell>
          <cell r="U66" t="str">
            <v>n/a</v>
          </cell>
          <cell r="V66" t="str">
            <v>n/a</v>
          </cell>
          <cell r="W66" t="str">
            <v>n/a</v>
          </cell>
          <cell r="X66" t="str">
            <v>n/a</v>
          </cell>
          <cell r="Y66" t="str">
            <v>n/a</v>
          </cell>
          <cell r="Z66" t="str">
            <v>n/a</v>
          </cell>
          <cell r="AA66" t="str">
            <v>n/a</v>
          </cell>
          <cell r="AB66" t="str">
            <v>n/a</v>
          </cell>
          <cell r="AC66" t="str">
            <v>n/a</v>
          </cell>
          <cell r="AD66" t="str">
            <v>n/a</v>
          </cell>
        </row>
        <row r="67">
          <cell r="A67" t="str">
            <v>New Issues of Mortgage Backed Securities</v>
          </cell>
          <cell r="B67" t="str">
            <v>€ millions</v>
          </cell>
          <cell r="C67" t="str">
            <v>n/a</v>
          </cell>
          <cell r="D67" t="str">
            <v>n/a</v>
          </cell>
          <cell r="E67" t="str">
            <v>n/a</v>
          </cell>
          <cell r="F67" t="str">
            <v>n/a</v>
          </cell>
          <cell r="G67" t="str">
            <v>n/a</v>
          </cell>
          <cell r="H67" t="str">
            <v>n/a</v>
          </cell>
          <cell r="I67" t="str">
            <v>n/a</v>
          </cell>
          <cell r="J67" t="str">
            <v>n/a</v>
          </cell>
          <cell r="K67" t="str">
            <v>n/a</v>
          </cell>
          <cell r="L67" t="str">
            <v>n/a</v>
          </cell>
          <cell r="M67" t="str">
            <v>n/a</v>
          </cell>
          <cell r="N67" t="str">
            <v>n/a</v>
          </cell>
          <cell r="O67" t="str">
            <v>n/a</v>
          </cell>
          <cell r="P67" t="str">
            <v>n/a</v>
          </cell>
          <cell r="Q67" t="str">
            <v>n/a</v>
          </cell>
          <cell r="R67" t="str">
            <v>n/a</v>
          </cell>
          <cell r="S67" t="str">
            <v>n/a</v>
          </cell>
          <cell r="T67" t="str">
            <v>n/a</v>
          </cell>
          <cell r="U67" t="str">
            <v>n/a</v>
          </cell>
          <cell r="V67" t="str">
            <v>n/a</v>
          </cell>
          <cell r="W67" t="str">
            <v>n/a</v>
          </cell>
          <cell r="X67" t="str">
            <v>n/a</v>
          </cell>
          <cell r="Y67" t="str">
            <v>n/a</v>
          </cell>
          <cell r="Z67" t="str">
            <v>n/a</v>
          </cell>
          <cell r="AA67" t="str">
            <v>n/a</v>
          </cell>
          <cell r="AB67" t="str">
            <v>n/a</v>
          </cell>
          <cell r="AC67" t="str">
            <v>n/a</v>
          </cell>
          <cell r="AD67" t="str">
            <v>n/a</v>
          </cell>
        </row>
        <row r="68">
          <cell r="A68" t="str">
            <v>Annual % change in MBS issues</v>
          </cell>
          <cell r="C68" t="str">
            <v>n/a</v>
          </cell>
          <cell r="D68" t="str">
            <v>n/a</v>
          </cell>
          <cell r="E68" t="str">
            <v>n/a</v>
          </cell>
          <cell r="F68" t="str">
            <v>n/a</v>
          </cell>
          <cell r="G68" t="str">
            <v>n/a</v>
          </cell>
          <cell r="H68" t="str">
            <v>n/a</v>
          </cell>
          <cell r="I68" t="str">
            <v>n/a</v>
          </cell>
          <cell r="J68" t="str">
            <v>n/a</v>
          </cell>
          <cell r="K68" t="str">
            <v>n/a</v>
          </cell>
          <cell r="L68" t="str">
            <v>n/a</v>
          </cell>
          <cell r="M68" t="str">
            <v>n/a</v>
          </cell>
          <cell r="N68" t="str">
            <v>n/a</v>
          </cell>
          <cell r="O68" t="str">
            <v>n/a</v>
          </cell>
          <cell r="P68" t="str">
            <v>n/a</v>
          </cell>
          <cell r="Q68" t="str">
            <v>n/a</v>
          </cell>
          <cell r="R68" t="str">
            <v>n/a</v>
          </cell>
          <cell r="S68" t="str">
            <v>n/a</v>
          </cell>
          <cell r="T68" t="str">
            <v>n/a</v>
          </cell>
          <cell r="U68" t="str">
            <v>n/a</v>
          </cell>
          <cell r="V68" t="str">
            <v>n/a</v>
          </cell>
          <cell r="W68" t="str">
            <v>n/a</v>
          </cell>
          <cell r="X68" t="str">
            <v>n/a</v>
          </cell>
          <cell r="Y68" t="str">
            <v>n/a</v>
          </cell>
          <cell r="Z68" t="str">
            <v>n/a</v>
          </cell>
          <cell r="AA68" t="str">
            <v>n/a</v>
          </cell>
          <cell r="AB68" t="str">
            <v>n/a</v>
          </cell>
          <cell r="AC68" t="str">
            <v>n/a</v>
          </cell>
          <cell r="AD68" t="str">
            <v>n/a</v>
          </cell>
        </row>
        <row r="69">
          <cell r="A69">
            <v>0</v>
          </cell>
        </row>
        <row r="70">
          <cell r="A70" t="str">
            <v>GENERAL INFORMATION</v>
          </cell>
        </row>
        <row r="71">
          <cell r="A71" t="str">
            <v>Outstanding residential loans as % GDP</v>
          </cell>
          <cell r="B71" t="str">
            <v>%</v>
          </cell>
          <cell r="C71" t="str">
            <v>n/a</v>
          </cell>
          <cell r="D71" t="str">
            <v>n/a</v>
          </cell>
          <cell r="E71" t="str">
            <v>n/a</v>
          </cell>
          <cell r="F71" t="str">
            <v>n/a</v>
          </cell>
          <cell r="G71" t="str">
            <v>n/a</v>
          </cell>
          <cell r="H71" t="str">
            <v>n/a</v>
          </cell>
          <cell r="I71" t="str">
            <v>n/a</v>
          </cell>
          <cell r="J71" t="str">
            <v>n/a</v>
          </cell>
          <cell r="K71" t="str">
            <v>n/a</v>
          </cell>
          <cell r="L71" t="str">
            <v>n/a</v>
          </cell>
          <cell r="M71" t="str">
            <v>n/a</v>
          </cell>
          <cell r="N71" t="str">
            <v>n/a</v>
          </cell>
          <cell r="O71" t="str">
            <v>n/a</v>
          </cell>
          <cell r="P71" t="str">
            <v>n/a</v>
          </cell>
          <cell r="Q71" t="str">
            <v>n/a</v>
          </cell>
          <cell r="R71" t="str">
            <v>n/a</v>
          </cell>
          <cell r="S71" t="str">
            <v>n/a</v>
          </cell>
          <cell r="T71" t="str">
            <v>n/a</v>
          </cell>
          <cell r="U71">
            <v>2.1185146523744414E-2</v>
          </cell>
          <cell r="V71">
            <v>4.5324376039308549E-2</v>
          </cell>
          <cell r="W71">
            <v>7.968534550212536E-2</v>
          </cell>
          <cell r="X71">
            <v>9.2213207003445902E-2</v>
          </cell>
          <cell r="Y71">
            <v>0.10352665531132872</v>
          </cell>
          <cell r="Z71">
            <v>0.11364900805458569</v>
          </cell>
          <cell r="AA71" t="str">
            <v>n/a</v>
          </cell>
          <cell r="AB71" t="str">
            <v>n/a</v>
          </cell>
          <cell r="AC71" t="str">
            <v>n/a</v>
          </cell>
          <cell r="AD71" t="str">
            <v>n/a</v>
          </cell>
        </row>
        <row r="72">
          <cell r="A72" t="str">
            <v>Outstanding residential and commercial loans as % GDP</v>
          </cell>
          <cell r="B72" t="str">
            <v>%</v>
          </cell>
          <cell r="C72" t="str">
            <v>n/a</v>
          </cell>
          <cell r="D72" t="str">
            <v>n/a</v>
          </cell>
          <cell r="E72" t="str">
            <v>n/a</v>
          </cell>
          <cell r="F72" t="str">
            <v>n/a</v>
          </cell>
          <cell r="G72" t="str">
            <v>n/a</v>
          </cell>
          <cell r="H72" t="str">
            <v>n/a</v>
          </cell>
          <cell r="I72" t="str">
            <v>n/a</v>
          </cell>
          <cell r="J72" t="str">
            <v>n/a</v>
          </cell>
          <cell r="K72" t="str">
            <v>n/a</v>
          </cell>
          <cell r="L72" t="str">
            <v>n/a</v>
          </cell>
          <cell r="M72" t="str">
            <v>n/a</v>
          </cell>
          <cell r="N72" t="str">
            <v>n/a</v>
          </cell>
          <cell r="O72" t="str">
            <v>n/a</v>
          </cell>
          <cell r="P72" t="str">
            <v>n/a</v>
          </cell>
          <cell r="Q72" t="str">
            <v>n/a</v>
          </cell>
          <cell r="R72" t="str">
            <v>n/a</v>
          </cell>
          <cell r="S72" t="str">
            <v>n/a</v>
          </cell>
          <cell r="T72" t="str">
            <v>n/a</v>
          </cell>
          <cell r="U72" t="str">
            <v>n/a</v>
          </cell>
          <cell r="V72" t="str">
            <v>n/a</v>
          </cell>
          <cell r="W72" t="str">
            <v>n/a</v>
          </cell>
          <cell r="X72" t="str">
            <v>n/a</v>
          </cell>
          <cell r="Y72" t="str">
            <v>n/a</v>
          </cell>
          <cell r="Z72" t="str">
            <v>n/a</v>
          </cell>
          <cell r="AA72" t="str">
            <v>n/a</v>
          </cell>
          <cell r="AB72" t="str">
            <v>n/a</v>
          </cell>
          <cell r="AC72" t="str">
            <v>n/a</v>
          </cell>
          <cell r="AD72" t="str">
            <v>n/a</v>
          </cell>
        </row>
        <row r="73">
          <cell r="A73">
            <v>0</v>
          </cell>
        </row>
        <row r="74">
          <cell r="A74" t="str">
            <v>Outstanding residential loans per capita, 000s</v>
          </cell>
          <cell r="B74" t="str">
            <v>000s</v>
          </cell>
          <cell r="C74" t="str">
            <v>n/a</v>
          </cell>
          <cell r="D74" t="str">
            <v>n/a</v>
          </cell>
          <cell r="E74" t="str">
            <v>n/a</v>
          </cell>
          <cell r="F74" t="str">
            <v>n/a</v>
          </cell>
          <cell r="G74" t="str">
            <v>n/a</v>
          </cell>
          <cell r="H74" t="str">
            <v>n/a</v>
          </cell>
          <cell r="I74" t="str">
            <v>n/a</v>
          </cell>
          <cell r="J74" t="str">
            <v>n/a</v>
          </cell>
          <cell r="K74" t="str">
            <v>n/a</v>
          </cell>
          <cell r="L74" t="str">
            <v>n/a</v>
          </cell>
          <cell r="M74" t="str">
            <v>n/a</v>
          </cell>
          <cell r="N74" t="str">
            <v>n/a</v>
          </cell>
          <cell r="O74" t="str">
            <v>n/a</v>
          </cell>
          <cell r="P74" t="str">
            <v>n/a</v>
          </cell>
          <cell r="Q74" t="str">
            <v>n/a</v>
          </cell>
          <cell r="R74" t="str">
            <v>n/a</v>
          </cell>
          <cell r="S74" t="str">
            <v>n/a</v>
          </cell>
          <cell r="T74" t="str">
            <v>n/a</v>
          </cell>
          <cell r="U74">
            <v>0.12360091860961052</v>
          </cell>
          <cell r="V74">
            <v>0.31499760536401394</v>
          </cell>
          <cell r="W74">
            <v>0.58674982204850568</v>
          </cell>
          <cell r="X74">
            <v>0.75035591342511976</v>
          </cell>
          <cell r="Y74">
            <v>0.91160326903944211</v>
          </cell>
          <cell r="Z74">
            <v>1.0137581462479759</v>
          </cell>
          <cell r="AA74" t="str">
            <v>n/a</v>
          </cell>
          <cell r="AB74" t="str">
            <v>n/a</v>
          </cell>
          <cell r="AC74" t="str">
            <v>n/a</v>
          </cell>
          <cell r="AD74" t="str">
            <v>n/a</v>
          </cell>
        </row>
        <row r="75">
          <cell r="A75" t="str">
            <v>Outstanding residential and commercial loans per capita</v>
          </cell>
          <cell r="B75" t="str">
            <v>000s</v>
          </cell>
          <cell r="C75" t="str">
            <v>n/a</v>
          </cell>
          <cell r="D75" t="str">
            <v>n/a</v>
          </cell>
          <cell r="E75" t="str">
            <v>n/a</v>
          </cell>
          <cell r="F75" t="str">
            <v>n/a</v>
          </cell>
          <cell r="G75" t="str">
            <v>n/a</v>
          </cell>
          <cell r="H75" t="str">
            <v>n/a</v>
          </cell>
          <cell r="I75" t="str">
            <v>n/a</v>
          </cell>
          <cell r="J75" t="str">
            <v>n/a</v>
          </cell>
          <cell r="K75" t="str">
            <v>n/a</v>
          </cell>
          <cell r="L75" t="str">
            <v>n/a</v>
          </cell>
          <cell r="M75" t="str">
            <v>n/a</v>
          </cell>
          <cell r="N75" t="str">
            <v>n/a</v>
          </cell>
          <cell r="O75" t="str">
            <v>n/a</v>
          </cell>
          <cell r="P75" t="str">
            <v>n/a</v>
          </cell>
          <cell r="Q75" t="str">
            <v>n/a</v>
          </cell>
          <cell r="R75" t="str">
            <v>n/a</v>
          </cell>
          <cell r="S75" t="str">
            <v>n/a</v>
          </cell>
          <cell r="T75" t="str">
            <v>n/a</v>
          </cell>
          <cell r="U75" t="str">
            <v>n/a</v>
          </cell>
          <cell r="V75" t="str">
            <v>n/a</v>
          </cell>
          <cell r="W75" t="str">
            <v>n/a</v>
          </cell>
          <cell r="X75" t="str">
            <v>n/a</v>
          </cell>
          <cell r="Y75" t="str">
            <v>n/a</v>
          </cell>
          <cell r="Z75" t="str">
            <v>n/a</v>
          </cell>
          <cell r="AA75" t="str">
            <v>n/a</v>
          </cell>
          <cell r="AB75" t="str">
            <v>n/a</v>
          </cell>
          <cell r="AC75" t="str">
            <v>n/a</v>
          </cell>
          <cell r="AD75" t="str">
            <v>n/a</v>
          </cell>
        </row>
        <row r="76">
          <cell r="A76">
            <v>0</v>
          </cell>
        </row>
        <row r="77">
          <cell r="A77" t="str">
            <v>Outstanding mortgage bonds as % GDP</v>
          </cell>
          <cell r="C77" t="str">
            <v>n/a</v>
          </cell>
          <cell r="D77" t="str">
            <v>n/a</v>
          </cell>
          <cell r="E77" t="str">
            <v>n/a</v>
          </cell>
          <cell r="F77" t="str">
            <v>n/a</v>
          </cell>
          <cell r="G77" t="str">
            <v>n/a</v>
          </cell>
          <cell r="H77" t="str">
            <v>n/a</v>
          </cell>
          <cell r="I77" t="str">
            <v>n/a</v>
          </cell>
          <cell r="J77" t="str">
            <v>n/a</v>
          </cell>
          <cell r="K77" t="str">
            <v>n/a</v>
          </cell>
          <cell r="L77" t="str">
            <v>n/a</v>
          </cell>
          <cell r="M77" t="str">
            <v>n/a</v>
          </cell>
          <cell r="N77" t="str">
            <v>n/a</v>
          </cell>
          <cell r="O77" t="str">
            <v>n/a</v>
          </cell>
          <cell r="P77" t="str">
            <v>n/a</v>
          </cell>
          <cell r="Q77" t="str">
            <v>n/a</v>
          </cell>
          <cell r="R77" t="str">
            <v>n/a</v>
          </cell>
          <cell r="S77" t="str">
            <v>n/a</v>
          </cell>
          <cell r="T77" t="str">
            <v>n/a</v>
          </cell>
          <cell r="U77" t="str">
            <v>n/a</v>
          </cell>
          <cell r="V77" t="str">
            <v>n/a</v>
          </cell>
          <cell r="W77">
            <v>4.8678453437873713E-2</v>
          </cell>
          <cell r="X77">
            <v>5.8926207973946196E-2</v>
          </cell>
          <cell r="Y77">
            <v>5.7981593576235085E-2</v>
          </cell>
          <cell r="Z77">
            <v>6.263286494381945E-2</v>
          </cell>
          <cell r="AA77" t="str">
            <v>n/a</v>
          </cell>
          <cell r="AB77" t="str">
            <v>n/a</v>
          </cell>
          <cell r="AC77" t="str">
            <v>n/a</v>
          </cell>
          <cell r="AD77" t="str">
            <v>n/a</v>
          </cell>
        </row>
        <row r="78">
          <cell r="A78">
            <v>0</v>
          </cell>
        </row>
        <row r="79">
          <cell r="A79" t="str">
            <v>MACROECONOMIC INFORMATION</v>
          </cell>
        </row>
        <row r="80">
          <cell r="A80" t="str">
            <v>Exchange rate, 1€=</v>
          </cell>
          <cell r="C80" t="str">
            <v>n/a</v>
          </cell>
          <cell r="D80" t="str">
            <v>n/a</v>
          </cell>
          <cell r="E80" t="str">
            <v>n/a</v>
          </cell>
          <cell r="F80" t="str">
            <v>n/a</v>
          </cell>
          <cell r="G80" t="str">
            <v>n/a</v>
          </cell>
          <cell r="H80" t="str">
            <v>n/a</v>
          </cell>
          <cell r="I80" t="str">
            <v>n/a</v>
          </cell>
          <cell r="J80" t="str">
            <v>n/a</v>
          </cell>
          <cell r="K80">
            <v>101.22</v>
          </cell>
          <cell r="L80">
            <v>101.38</v>
          </cell>
          <cell r="M80">
            <v>112.44</v>
          </cell>
          <cell r="N80">
            <v>135.76</v>
          </cell>
          <cell r="O80">
            <v>178.8</v>
          </cell>
          <cell r="P80">
            <v>204.89</v>
          </cell>
          <cell r="Q80">
            <v>224.54</v>
          </cell>
          <cell r="R80">
            <v>255.7</v>
          </cell>
          <cell r="S80">
            <v>252.77</v>
          </cell>
          <cell r="T80">
            <v>260.04000000000002</v>
          </cell>
          <cell r="U80">
            <v>256.58999999999997</v>
          </cell>
          <cell r="V80">
            <v>242.96</v>
          </cell>
          <cell r="W80">
            <v>253.62</v>
          </cell>
          <cell r="X80">
            <v>251.66</v>
          </cell>
          <cell r="Y80">
            <v>248.05</v>
          </cell>
          <cell r="Z80">
            <v>264.26</v>
          </cell>
          <cell r="AA80" t="str">
            <v>n/a</v>
          </cell>
          <cell r="AB80" t="str">
            <v>n/a</v>
          </cell>
          <cell r="AC80" t="str">
            <v>n/a</v>
          </cell>
          <cell r="AD80" t="str">
            <v>n/a</v>
          </cell>
        </row>
        <row r="81">
          <cell r="A81" t="str">
            <v>Population, 000s</v>
          </cell>
          <cell r="C81" t="str">
            <v>n/a</v>
          </cell>
          <cell r="D81" t="str">
            <v>n/a</v>
          </cell>
          <cell r="E81" t="str">
            <v>n/a</v>
          </cell>
          <cell r="F81" t="str">
            <v>n/a</v>
          </cell>
          <cell r="G81" t="str">
            <v>n/a</v>
          </cell>
          <cell r="H81" t="str">
            <v>n/a</v>
          </cell>
          <cell r="I81" t="str">
            <v>n/a</v>
          </cell>
          <cell r="J81" t="str">
            <v>n/a</v>
          </cell>
          <cell r="K81" t="str">
            <v>n/a</v>
          </cell>
          <cell r="L81">
            <v>10373.6</v>
          </cell>
          <cell r="M81">
            <v>10365</v>
          </cell>
          <cell r="N81">
            <v>10350</v>
          </cell>
          <cell r="O81">
            <v>10336.700000000001</v>
          </cell>
          <cell r="P81">
            <v>10321.200000000001</v>
          </cell>
          <cell r="Q81">
            <v>10301.246999999999</v>
          </cell>
          <cell r="R81">
            <v>10279.724</v>
          </cell>
          <cell r="S81">
            <v>10253.415999999999</v>
          </cell>
          <cell r="T81">
            <v>10221.644</v>
          </cell>
          <cell r="U81">
            <v>10200.298000000001</v>
          </cell>
          <cell r="V81">
            <v>10174.852999999999</v>
          </cell>
          <cell r="W81">
            <v>10142.361999999999</v>
          </cell>
          <cell r="X81">
            <v>10116.742</v>
          </cell>
          <cell r="Y81">
            <v>10097.549000000001</v>
          </cell>
          <cell r="Z81">
            <v>10076.581</v>
          </cell>
          <cell r="AA81" t="str">
            <v>n/a</v>
          </cell>
          <cell r="AB81" t="str">
            <v>n/a</v>
          </cell>
          <cell r="AC81" t="str">
            <v>n/a</v>
          </cell>
          <cell r="AD81" t="str">
            <v>n/a</v>
          </cell>
        </row>
        <row r="82">
          <cell r="A82" t="str">
            <v>Number of Households, 000s</v>
          </cell>
          <cell r="C82" t="str">
            <v>n/a</v>
          </cell>
          <cell r="D82" t="str">
            <v>n/a</v>
          </cell>
          <cell r="E82" t="str">
            <v>n/a</v>
          </cell>
          <cell r="F82" t="str">
            <v>n/a</v>
          </cell>
          <cell r="G82" t="str">
            <v>n/a</v>
          </cell>
          <cell r="H82" t="str">
            <v>n/a</v>
          </cell>
          <cell r="I82" t="str">
            <v>n/a</v>
          </cell>
          <cell r="J82" t="str">
            <v>n/a</v>
          </cell>
          <cell r="K82" t="str">
            <v>n/a</v>
          </cell>
          <cell r="L82" t="str">
            <v>n/a</v>
          </cell>
          <cell r="M82" t="str">
            <v>n/a</v>
          </cell>
          <cell r="N82" t="str">
            <v>n/a</v>
          </cell>
          <cell r="O82" t="str">
            <v>n/a</v>
          </cell>
          <cell r="P82" t="str">
            <v>n/a</v>
          </cell>
          <cell r="Q82" t="str">
            <v>n/a</v>
          </cell>
          <cell r="R82" t="str">
            <v>n/a</v>
          </cell>
          <cell r="S82" t="str">
            <v>n/a</v>
          </cell>
          <cell r="T82" t="str">
            <v>n/a</v>
          </cell>
          <cell r="U82" t="str">
            <v>n/a</v>
          </cell>
          <cell r="V82" t="str">
            <v>n/a</v>
          </cell>
          <cell r="W82" t="str">
            <v>n/a</v>
          </cell>
          <cell r="X82" t="str">
            <v>n/a</v>
          </cell>
          <cell r="Y82" t="str">
            <v>n/a</v>
          </cell>
          <cell r="Z82" t="str">
            <v>n/a</v>
          </cell>
          <cell r="AA82" t="str">
            <v>n/a</v>
          </cell>
          <cell r="AB82" t="str">
            <v>n/a</v>
          </cell>
          <cell r="AC82" t="str">
            <v>n/a</v>
          </cell>
          <cell r="AD82" t="str">
            <v>n/a</v>
          </cell>
        </row>
        <row r="83">
          <cell r="A83" t="str">
            <v>Population density, pop/km</v>
          </cell>
          <cell r="C83" t="str">
            <v>n/a</v>
          </cell>
          <cell r="D83" t="str">
            <v>n/a</v>
          </cell>
          <cell r="E83" t="str">
            <v>n/a</v>
          </cell>
          <cell r="F83" t="str">
            <v>n/a</v>
          </cell>
          <cell r="G83" t="str">
            <v>n/a</v>
          </cell>
          <cell r="H83" t="str">
            <v>n/a</v>
          </cell>
          <cell r="I83" t="str">
            <v>n/a</v>
          </cell>
          <cell r="J83" t="str">
            <v>n/a</v>
          </cell>
          <cell r="K83">
            <v>111.2</v>
          </cell>
          <cell r="L83">
            <v>111</v>
          </cell>
          <cell r="M83">
            <v>110.6</v>
          </cell>
          <cell r="N83">
            <v>110.3</v>
          </cell>
          <cell r="O83">
            <v>110</v>
          </cell>
          <cell r="P83">
            <v>109.6</v>
          </cell>
          <cell r="Q83">
            <v>109.2</v>
          </cell>
          <cell r="R83">
            <v>108.7</v>
          </cell>
          <cell r="S83">
            <v>108.2</v>
          </cell>
          <cell r="T83">
            <v>107.8</v>
          </cell>
          <cell r="U83">
            <v>109.5</v>
          </cell>
          <cell r="V83">
            <v>109.2</v>
          </cell>
          <cell r="W83" t="str">
            <v>n/a</v>
          </cell>
          <cell r="X83" t="str">
            <v>n/a</v>
          </cell>
          <cell r="Y83" t="str">
            <v>n/a</v>
          </cell>
          <cell r="Z83" t="str">
            <v>n/a</v>
          </cell>
          <cell r="AA83" t="str">
            <v>n/a</v>
          </cell>
          <cell r="AB83" t="str">
            <v>n/a</v>
          </cell>
          <cell r="AC83" t="str">
            <v>n/a</v>
          </cell>
          <cell r="AD83" t="str">
            <v>n/a</v>
          </cell>
        </row>
        <row r="84">
          <cell r="A84" t="str">
            <v>GDP, € mill</v>
          </cell>
          <cell r="C84" t="str">
            <v>n/a</v>
          </cell>
          <cell r="D84" t="str">
            <v>n/a</v>
          </cell>
          <cell r="E84" t="str">
            <v>n/a</v>
          </cell>
          <cell r="F84" t="str">
            <v>n/a</v>
          </cell>
          <cell r="G84" t="str">
            <v>n/a</v>
          </cell>
          <cell r="H84" t="str">
            <v>n/a</v>
          </cell>
          <cell r="I84" t="str">
            <v>n/a</v>
          </cell>
          <cell r="J84" t="str">
            <v>n/a</v>
          </cell>
          <cell r="K84" t="str">
            <v>n/a</v>
          </cell>
          <cell r="L84" t="str">
            <v>n/a</v>
          </cell>
          <cell r="M84" t="str">
            <v>n/a</v>
          </cell>
          <cell r="N84">
            <v>34910</v>
          </cell>
          <cell r="O84">
            <v>34118.6</v>
          </cell>
          <cell r="P84">
            <v>35580.1</v>
          </cell>
          <cell r="Q84">
            <v>40352</v>
          </cell>
          <cell r="R84">
            <v>41930.800000000003</v>
          </cell>
          <cell r="S84">
            <v>45074.6</v>
          </cell>
          <cell r="T84">
            <v>52025</v>
          </cell>
          <cell r="U84">
            <v>59511.8</v>
          </cell>
          <cell r="V84">
            <v>70713.7</v>
          </cell>
          <cell r="W84">
            <v>74681.600000000006</v>
          </cell>
          <cell r="X84">
            <v>82321.8</v>
          </cell>
          <cell r="Y84">
            <v>88913.9</v>
          </cell>
          <cell r="Z84">
            <v>89883.9</v>
          </cell>
          <cell r="AA84" t="str">
            <v>n/a</v>
          </cell>
          <cell r="AB84" t="str">
            <v>n/a</v>
          </cell>
          <cell r="AC84" t="str">
            <v>n/a</v>
          </cell>
          <cell r="AD84" t="str">
            <v>n/a</v>
          </cell>
        </row>
        <row r="85">
          <cell r="A85" t="str">
            <v>Annual GDP Growth %</v>
          </cell>
          <cell r="C85" t="str">
            <v>n/a</v>
          </cell>
          <cell r="D85" t="str">
            <v>n/a</v>
          </cell>
          <cell r="E85" t="str">
            <v>n/a</v>
          </cell>
          <cell r="F85" t="str">
            <v>n/a</v>
          </cell>
          <cell r="G85" t="str">
            <v>n/a</v>
          </cell>
          <cell r="H85" t="str">
            <v>n/a</v>
          </cell>
          <cell r="I85" t="str">
            <v>n/a</v>
          </cell>
          <cell r="J85" t="str">
            <v>n/a</v>
          </cell>
          <cell r="K85" t="str">
            <v>n/a</v>
          </cell>
          <cell r="L85" t="str">
            <v>n/a</v>
          </cell>
          <cell r="M85" t="str">
            <v>n/a</v>
          </cell>
          <cell r="N85">
            <v>2.9000000000000001E-2</v>
          </cell>
          <cell r="O85">
            <v>1.4999999999999999E-2</v>
          </cell>
          <cell r="P85">
            <v>1.2999999999999999E-2</v>
          </cell>
          <cell r="Q85">
            <v>4.5999999999999999E-2</v>
          </cell>
          <cell r="R85">
            <v>4.9000000000000002E-2</v>
          </cell>
          <cell r="S85">
            <v>4.2000000000000003E-2</v>
          </cell>
          <cell r="T85">
            <v>5.1999999999999998E-2</v>
          </cell>
          <cell r="U85">
            <v>4.1000000000000002E-2</v>
          </cell>
          <cell r="V85">
            <v>4.3999999999999997E-2</v>
          </cell>
          <cell r="W85">
            <v>4.2000000000000003E-2</v>
          </cell>
          <cell r="X85">
            <v>4.8000000000000001E-2</v>
          </cell>
          <cell r="Y85">
            <v>4.1000000000000002E-2</v>
          </cell>
          <cell r="Z85">
            <v>3.9E-2</v>
          </cell>
          <cell r="AA85" t="str">
            <v>n/a</v>
          </cell>
          <cell r="AB85" t="str">
            <v>n/a</v>
          </cell>
          <cell r="AC85" t="str">
            <v>n/a</v>
          </cell>
          <cell r="AD85" t="str">
            <v>n/a</v>
          </cell>
        </row>
        <row r="86">
          <cell r="A86" t="str">
            <v>Gross fixed Capital Formation, € mill</v>
          </cell>
          <cell r="C86" t="str">
            <v>n/a</v>
          </cell>
          <cell r="D86" t="str">
            <v>n/a</v>
          </cell>
          <cell r="E86" t="str">
            <v>n/a</v>
          </cell>
          <cell r="F86" t="str">
            <v>n/a</v>
          </cell>
          <cell r="G86" t="str">
            <v>n/a</v>
          </cell>
          <cell r="H86" t="str">
            <v>n/a</v>
          </cell>
          <cell r="I86" t="str">
            <v>n/a</v>
          </cell>
          <cell r="J86" t="str">
            <v>n/a</v>
          </cell>
          <cell r="K86" t="str">
            <v>n/a</v>
          </cell>
          <cell r="L86" t="str">
            <v>n/a</v>
          </cell>
          <cell r="M86" t="str">
            <v>n/a</v>
          </cell>
          <cell r="N86" t="str">
            <v>n/a</v>
          </cell>
          <cell r="O86" t="str">
            <v>n/a</v>
          </cell>
          <cell r="P86" t="str">
            <v>n/a</v>
          </cell>
          <cell r="Q86" t="str">
            <v>n/a</v>
          </cell>
          <cell r="R86" t="str">
            <v>n/a</v>
          </cell>
          <cell r="S86" t="str">
            <v>n/a</v>
          </cell>
          <cell r="T86" t="str">
            <v>n/a</v>
          </cell>
          <cell r="U86" t="str">
            <v>n/a</v>
          </cell>
          <cell r="V86" t="str">
            <v>n/a</v>
          </cell>
          <cell r="W86" t="str">
            <v>n/a</v>
          </cell>
          <cell r="X86" t="str">
            <v>n/a</v>
          </cell>
          <cell r="Y86" t="str">
            <v>n/a</v>
          </cell>
          <cell r="Z86" t="str">
            <v>n/a</v>
          </cell>
          <cell r="AA86" t="str">
            <v>n/a</v>
          </cell>
          <cell r="AB86" t="str">
            <v>n/a</v>
          </cell>
          <cell r="AC86" t="str">
            <v>n/a</v>
          </cell>
          <cell r="AD86" t="str">
            <v>n/a</v>
          </cell>
        </row>
        <row r="87">
          <cell r="A87" t="str">
            <v>Inflation (HICP) %</v>
          </cell>
          <cell r="C87" t="str">
            <v>n/a</v>
          </cell>
          <cell r="D87" t="str">
            <v>n/a</v>
          </cell>
          <cell r="E87" t="str">
            <v>n/a</v>
          </cell>
          <cell r="F87" t="str">
            <v>n/a</v>
          </cell>
          <cell r="G87" t="str">
            <v>n/a</v>
          </cell>
          <cell r="H87" t="str">
            <v>n/a</v>
          </cell>
          <cell r="I87" t="str">
            <v>n/a</v>
          </cell>
          <cell r="J87" t="str">
            <v>n/a</v>
          </cell>
          <cell r="K87" t="str">
            <v>n/a</v>
          </cell>
          <cell r="L87" t="str">
            <v>n/a</v>
          </cell>
          <cell r="M87" t="str">
            <v>n/a</v>
          </cell>
          <cell r="N87" t="str">
            <v>n/a</v>
          </cell>
          <cell r="O87" t="str">
            <v>n/a</v>
          </cell>
          <cell r="P87">
            <v>0.23456790123456783</v>
          </cell>
          <cell r="Q87">
            <v>0.185</v>
          </cell>
          <cell r="R87">
            <v>0.14199999999999999</v>
          </cell>
          <cell r="S87">
            <v>0.1</v>
          </cell>
          <cell r="T87">
            <v>0.1</v>
          </cell>
          <cell r="U87">
            <v>9.0999999999999998E-2</v>
          </cell>
          <cell r="V87">
            <v>5.1999999999999998E-2</v>
          </cell>
          <cell r="W87">
            <v>4.7E-2</v>
          </cell>
          <cell r="X87">
            <v>6.8000000000000005E-2</v>
          </cell>
          <cell r="Y87">
            <v>3.5000000000000003E-2</v>
          </cell>
          <cell r="Z87">
            <v>4.0300000000000002E-2</v>
          </cell>
          <cell r="AA87" t="str">
            <v>n/a</v>
          </cell>
          <cell r="AB87" t="str">
            <v>n/a</v>
          </cell>
          <cell r="AC87" t="str">
            <v>n/a</v>
          </cell>
          <cell r="AD87" t="str">
            <v>n/a</v>
          </cell>
        </row>
        <row r="88">
          <cell r="A88" t="str">
            <v>Unemployment rate %</v>
          </cell>
          <cell r="C88" t="str">
            <v>n/a</v>
          </cell>
          <cell r="D88" t="str">
            <v>n/a</v>
          </cell>
          <cell r="E88" t="str">
            <v>n/a</v>
          </cell>
          <cell r="F88" t="str">
            <v>n/a</v>
          </cell>
          <cell r="G88" t="str">
            <v>n/a</v>
          </cell>
          <cell r="H88" t="str">
            <v>n/a</v>
          </cell>
          <cell r="I88" t="str">
            <v>n/a</v>
          </cell>
          <cell r="J88" t="str">
            <v>n/a</v>
          </cell>
          <cell r="K88" t="str">
            <v>n/a</v>
          </cell>
          <cell r="L88" t="str">
            <v>n/a</v>
          </cell>
          <cell r="M88" t="str">
            <v>n/a</v>
          </cell>
          <cell r="N88" t="str">
            <v>n/a</v>
          </cell>
          <cell r="O88" t="str">
            <v>n/a</v>
          </cell>
          <cell r="P88">
            <v>9.6000000000000002E-2</v>
          </cell>
          <cell r="Q88">
            <v>0.09</v>
          </cell>
          <cell r="R88">
            <v>8.4000000000000005E-2</v>
          </cell>
          <cell r="S88">
            <v>6.9000000000000006E-2</v>
          </cell>
          <cell r="T88">
            <v>6.4000000000000001E-2</v>
          </cell>
          <cell r="U88">
            <v>5.7000000000000002E-2</v>
          </cell>
          <cell r="V88">
            <v>5.7999999999999996E-2</v>
          </cell>
          <cell r="W88">
            <v>5.9000000000000004E-2</v>
          </cell>
          <cell r="X88">
            <v>6.0999999999999999E-2</v>
          </cell>
          <cell r="Y88">
            <v>7.2000000000000008E-2</v>
          </cell>
          <cell r="Z88">
            <v>7.4999999999999997E-2</v>
          </cell>
          <cell r="AA88" t="str">
            <v>n/a</v>
          </cell>
          <cell r="AB88" t="str">
            <v>n/a</v>
          </cell>
          <cell r="AC88" t="str">
            <v>n/a</v>
          </cell>
          <cell r="AD88" t="str">
            <v>n/a</v>
          </cell>
        </row>
      </sheetData>
      <sheetData sheetId="17" refreshError="1">
        <row r="1">
          <cell r="A1" t="str">
            <v>Malta</v>
          </cell>
        </row>
        <row r="3">
          <cell r="A3" t="str">
            <v>HOUSING SUPPLY</v>
          </cell>
          <cell r="C3">
            <v>1983</v>
          </cell>
          <cell r="D3">
            <v>1984</v>
          </cell>
          <cell r="E3">
            <v>1985</v>
          </cell>
          <cell r="F3">
            <v>1986</v>
          </cell>
          <cell r="G3">
            <v>1987</v>
          </cell>
          <cell r="H3">
            <v>1988</v>
          </cell>
          <cell r="I3">
            <v>1989</v>
          </cell>
          <cell r="J3">
            <v>1990</v>
          </cell>
          <cell r="K3">
            <v>1991</v>
          </cell>
          <cell r="L3">
            <v>1992</v>
          </cell>
          <cell r="M3">
            <v>1993</v>
          </cell>
          <cell r="N3">
            <v>1994</v>
          </cell>
          <cell r="O3">
            <v>1995</v>
          </cell>
          <cell r="P3">
            <v>1996</v>
          </cell>
          <cell r="Q3">
            <v>1997</v>
          </cell>
          <cell r="R3">
            <v>1998</v>
          </cell>
          <cell r="S3">
            <v>1999</v>
          </cell>
          <cell r="T3">
            <v>2000</v>
          </cell>
          <cell r="U3">
            <v>2001</v>
          </cell>
          <cell r="V3">
            <v>2002</v>
          </cell>
          <cell r="W3">
            <v>2003</v>
          </cell>
          <cell r="X3">
            <v>2004</v>
          </cell>
          <cell r="Y3">
            <v>2005</v>
          </cell>
          <cell r="Z3">
            <v>2006</v>
          </cell>
          <cell r="AA3">
            <v>2007</v>
          </cell>
          <cell r="AB3">
            <v>2008</v>
          </cell>
          <cell r="AC3">
            <v>2009</v>
          </cell>
          <cell r="AD3">
            <v>2010</v>
          </cell>
        </row>
        <row r="4">
          <cell r="A4" t="str">
            <v>Housing Stock</v>
          </cell>
        </row>
        <row r="5">
          <cell r="A5" t="str">
            <v xml:space="preserve">Total Number of Dwellings (national) </v>
          </cell>
          <cell r="B5" t="str">
            <v>000s</v>
          </cell>
          <cell r="C5" t="str">
            <v>n/a</v>
          </cell>
          <cell r="D5" t="str">
            <v>n/a</v>
          </cell>
          <cell r="E5" t="str">
            <v>n/a</v>
          </cell>
          <cell r="F5" t="str">
            <v>n/a</v>
          </cell>
          <cell r="G5" t="str">
            <v>n/a</v>
          </cell>
          <cell r="H5" t="str">
            <v>n/a</v>
          </cell>
          <cell r="I5" t="str">
            <v>n/a</v>
          </cell>
          <cell r="J5" t="str">
            <v>n/a</v>
          </cell>
          <cell r="K5" t="str">
            <v>n/a</v>
          </cell>
          <cell r="L5" t="str">
            <v>n/a</v>
          </cell>
          <cell r="M5" t="str">
            <v>n/a</v>
          </cell>
          <cell r="N5" t="str">
            <v>n/a</v>
          </cell>
          <cell r="O5">
            <v>155202</v>
          </cell>
          <cell r="P5" t="str">
            <v>n/a</v>
          </cell>
          <cell r="Q5" t="str">
            <v>n/a</v>
          </cell>
          <cell r="R5" t="str">
            <v>n/a</v>
          </cell>
          <cell r="S5" t="str">
            <v>n/a</v>
          </cell>
          <cell r="T5" t="str">
            <v>n/a</v>
          </cell>
          <cell r="U5" t="str">
            <v>n/a</v>
          </cell>
          <cell r="V5" t="str">
            <v>n/a</v>
          </cell>
          <cell r="W5" t="str">
            <v>n/a</v>
          </cell>
          <cell r="X5" t="str">
            <v>n/a</v>
          </cell>
          <cell r="Y5" t="str">
            <v>n/a</v>
          </cell>
          <cell r="Z5" t="str">
            <v>n/a</v>
          </cell>
          <cell r="AA5" t="str">
            <v>n/a</v>
          </cell>
          <cell r="AB5">
            <v>0</v>
          </cell>
          <cell r="AC5">
            <v>0</v>
          </cell>
          <cell r="AD5">
            <v>0</v>
          </cell>
        </row>
        <row r="6">
          <cell r="A6" t="str">
            <v xml:space="preserve">Proportion of which: </v>
          </cell>
        </row>
        <row r="7">
          <cell r="A7" t="str">
            <v>% Owner occupied</v>
          </cell>
          <cell r="B7" t="str">
            <v>%</v>
          </cell>
          <cell r="C7" t="str">
            <v>n/a</v>
          </cell>
          <cell r="D7" t="str">
            <v>n/a</v>
          </cell>
          <cell r="E7" t="str">
            <v>n/a</v>
          </cell>
          <cell r="F7" t="str">
            <v>n/a</v>
          </cell>
          <cell r="G7" t="str">
            <v>n/a</v>
          </cell>
          <cell r="H7" t="str">
            <v>n/a</v>
          </cell>
          <cell r="I7" t="str">
            <v>n/a</v>
          </cell>
          <cell r="J7" t="str">
            <v>n/a</v>
          </cell>
          <cell r="K7" t="str">
            <v>n/a</v>
          </cell>
          <cell r="L7" t="str">
            <v>n/a</v>
          </cell>
          <cell r="M7" t="str">
            <v>n/a</v>
          </cell>
          <cell r="N7" t="str">
            <v>n/a</v>
          </cell>
          <cell r="O7">
            <v>0.74099999999999999</v>
          </cell>
          <cell r="P7" t="str">
            <v>n/a</v>
          </cell>
          <cell r="Q7" t="str">
            <v>n/a</v>
          </cell>
          <cell r="R7" t="str">
            <v>n/a</v>
          </cell>
          <cell r="S7" t="str">
            <v>n/a</v>
          </cell>
          <cell r="T7">
            <v>0.74099999999999999</v>
          </cell>
          <cell r="U7" t="str">
            <v>n/a</v>
          </cell>
          <cell r="V7" t="str">
            <v>n/a</v>
          </cell>
          <cell r="W7" t="str">
            <v>n/a</v>
          </cell>
          <cell r="X7" t="str">
            <v>n/a</v>
          </cell>
          <cell r="Y7">
            <v>0.74099999999999999</v>
          </cell>
          <cell r="Z7" t="str">
            <v>n/a</v>
          </cell>
          <cell r="AA7" t="str">
            <v>n/a</v>
          </cell>
          <cell r="AB7" t="str">
            <v>n/a</v>
          </cell>
          <cell r="AC7" t="str">
            <v>n/a</v>
          </cell>
          <cell r="AD7" t="str">
            <v>n/a</v>
          </cell>
        </row>
        <row r="8">
          <cell r="A8" t="str">
            <v>% Rented from private landlords</v>
          </cell>
          <cell r="B8" t="str">
            <v>%</v>
          </cell>
          <cell r="C8" t="str">
            <v>n/a</v>
          </cell>
          <cell r="D8" t="str">
            <v>n/a</v>
          </cell>
          <cell r="E8" t="str">
            <v>n/a</v>
          </cell>
          <cell r="F8" t="str">
            <v>n/a</v>
          </cell>
          <cell r="G8" t="str">
            <v>n/a</v>
          </cell>
          <cell r="H8" t="str">
            <v>n/a</v>
          </cell>
          <cell r="I8" t="str">
            <v>n/a</v>
          </cell>
          <cell r="J8" t="str">
            <v>n/a</v>
          </cell>
          <cell r="K8" t="str">
            <v>n/a</v>
          </cell>
          <cell r="L8" t="str">
            <v>n/a</v>
          </cell>
          <cell r="M8" t="str">
            <v>n/a</v>
          </cell>
          <cell r="N8" t="str">
            <v>n/a</v>
          </cell>
          <cell r="O8">
            <v>0.224</v>
          </cell>
          <cell r="P8" t="str">
            <v>n/a</v>
          </cell>
          <cell r="Q8" t="str">
            <v>n/a</v>
          </cell>
          <cell r="R8" t="str">
            <v>n/a</v>
          </cell>
          <cell r="S8" t="str">
            <v>n/a</v>
          </cell>
          <cell r="T8" t="str">
            <v>n/a</v>
          </cell>
          <cell r="U8" t="str">
            <v>n/a</v>
          </cell>
          <cell r="V8" t="str">
            <v>n/a</v>
          </cell>
          <cell r="W8" t="str">
            <v>n/a</v>
          </cell>
          <cell r="X8" t="str">
            <v>n/a</v>
          </cell>
          <cell r="Y8" t="str">
            <v>n/a</v>
          </cell>
          <cell r="Z8" t="str">
            <v>n/a</v>
          </cell>
          <cell r="AA8" t="str">
            <v>n/a</v>
          </cell>
          <cell r="AB8" t="str">
            <v>n/a</v>
          </cell>
          <cell r="AC8" t="str">
            <v>n/a</v>
          </cell>
          <cell r="AD8" t="str">
            <v>n/a</v>
          </cell>
        </row>
        <row r="9">
          <cell r="A9" t="str">
            <v>% Rented from government or social landlords</v>
          </cell>
          <cell r="B9" t="str">
            <v>%</v>
          </cell>
          <cell r="C9" t="str">
            <v>n/a</v>
          </cell>
          <cell r="D9" t="str">
            <v>n/a</v>
          </cell>
          <cell r="E9" t="str">
            <v>n/a</v>
          </cell>
          <cell r="F9" t="str">
            <v>n/a</v>
          </cell>
          <cell r="G9" t="str">
            <v>n/a</v>
          </cell>
          <cell r="H9" t="str">
            <v>n/a</v>
          </cell>
          <cell r="I9" t="str">
            <v>n/a</v>
          </cell>
          <cell r="J9" t="str">
            <v>n/a</v>
          </cell>
          <cell r="K9" t="str">
            <v>n/a</v>
          </cell>
          <cell r="L9" t="str">
            <v>n/a</v>
          </cell>
          <cell r="M9" t="str">
            <v>n/a</v>
          </cell>
          <cell r="N9" t="str">
            <v>n/a</v>
          </cell>
          <cell r="O9">
            <v>3.5000000000000003E-2</v>
          </cell>
          <cell r="P9" t="str">
            <v>n/a</v>
          </cell>
          <cell r="Q9" t="str">
            <v>n/a</v>
          </cell>
          <cell r="R9" t="str">
            <v>n/a</v>
          </cell>
          <cell r="S9" t="str">
            <v>n/a</v>
          </cell>
          <cell r="T9" t="str">
            <v>n/a</v>
          </cell>
          <cell r="U9" t="str">
            <v>n/a</v>
          </cell>
          <cell r="V9" t="str">
            <v>n/a</v>
          </cell>
          <cell r="W9" t="str">
            <v>n/a</v>
          </cell>
          <cell r="X9" t="str">
            <v>n/a</v>
          </cell>
          <cell r="Y9" t="str">
            <v>n/a</v>
          </cell>
          <cell r="Z9" t="str">
            <v>n/a</v>
          </cell>
          <cell r="AA9" t="str">
            <v>n/a</v>
          </cell>
          <cell r="AB9" t="str">
            <v>n/a</v>
          </cell>
          <cell r="AC9" t="str">
            <v>n/a</v>
          </cell>
          <cell r="AD9" t="str">
            <v>n/a</v>
          </cell>
        </row>
        <row r="10">
          <cell r="A10" t="str">
            <v>% Other</v>
          </cell>
          <cell r="B10" t="str">
            <v>%</v>
          </cell>
          <cell r="C10" t="str">
            <v>n/a</v>
          </cell>
          <cell r="D10" t="str">
            <v>n/a</v>
          </cell>
          <cell r="E10" t="str">
            <v>n/a</v>
          </cell>
          <cell r="F10" t="str">
            <v>n/a</v>
          </cell>
          <cell r="G10" t="str">
            <v>n/a</v>
          </cell>
          <cell r="H10" t="str">
            <v>n/a</v>
          </cell>
          <cell r="I10" t="str">
            <v>n/a</v>
          </cell>
          <cell r="J10" t="str">
            <v>n/a</v>
          </cell>
          <cell r="K10" t="str">
            <v>n/a</v>
          </cell>
          <cell r="L10" t="str">
            <v>n/a</v>
          </cell>
          <cell r="M10" t="str">
            <v>n/a</v>
          </cell>
          <cell r="N10" t="str">
            <v>n/a</v>
          </cell>
          <cell r="O10" t="str">
            <v>n/a</v>
          </cell>
          <cell r="P10" t="str">
            <v>n/a</v>
          </cell>
          <cell r="Q10" t="str">
            <v>n/a</v>
          </cell>
          <cell r="R10" t="str">
            <v>n/a</v>
          </cell>
          <cell r="S10" t="str">
            <v>n/a</v>
          </cell>
          <cell r="T10" t="str">
            <v>n/a</v>
          </cell>
          <cell r="U10" t="str">
            <v>n/a</v>
          </cell>
          <cell r="V10" t="str">
            <v>n/a</v>
          </cell>
          <cell r="W10" t="str">
            <v>n/a</v>
          </cell>
          <cell r="X10" t="str">
            <v>n/a</v>
          </cell>
          <cell r="Y10" t="str">
            <v>n/a</v>
          </cell>
          <cell r="Z10" t="str">
            <v>n/a</v>
          </cell>
          <cell r="AA10" t="str">
            <v>n/a</v>
          </cell>
          <cell r="AB10" t="str">
            <v>n/a</v>
          </cell>
          <cell r="AC10" t="str">
            <v>n/a</v>
          </cell>
          <cell r="AD10" t="str">
            <v>n/a</v>
          </cell>
        </row>
        <row r="12">
          <cell r="A12" t="str">
            <v>Housebuilding</v>
          </cell>
        </row>
        <row r="13">
          <cell r="A13" t="str">
            <v xml:space="preserve">Housing Starts </v>
          </cell>
          <cell r="B13" t="str">
            <v>000s</v>
          </cell>
          <cell r="C13" t="str">
            <v>n/a</v>
          </cell>
          <cell r="D13" t="str">
            <v>n/a</v>
          </cell>
          <cell r="E13" t="str">
            <v>n/a</v>
          </cell>
          <cell r="F13" t="str">
            <v>n/a</v>
          </cell>
          <cell r="G13" t="str">
            <v>n/a</v>
          </cell>
          <cell r="H13" t="str">
            <v>n/a</v>
          </cell>
          <cell r="I13" t="str">
            <v>n/a</v>
          </cell>
          <cell r="J13" t="str">
            <v>n/a</v>
          </cell>
          <cell r="K13" t="str">
            <v>n/a</v>
          </cell>
          <cell r="L13" t="str">
            <v>n/a</v>
          </cell>
          <cell r="M13" t="str">
            <v>n/a</v>
          </cell>
          <cell r="N13" t="str">
            <v>n/a</v>
          </cell>
          <cell r="O13" t="str">
            <v>n/a</v>
          </cell>
          <cell r="P13" t="str">
            <v>n/a</v>
          </cell>
          <cell r="Q13" t="str">
            <v>n/a</v>
          </cell>
          <cell r="R13" t="str">
            <v>n/a</v>
          </cell>
          <cell r="S13" t="str">
            <v>n/a</v>
          </cell>
          <cell r="T13" t="str">
            <v>n/a</v>
          </cell>
          <cell r="U13" t="str">
            <v>n/a</v>
          </cell>
          <cell r="V13" t="str">
            <v>n/a</v>
          </cell>
          <cell r="W13" t="str">
            <v>n/a</v>
          </cell>
          <cell r="X13" t="str">
            <v>n/a</v>
          </cell>
          <cell r="Y13" t="str">
            <v>n/a</v>
          </cell>
          <cell r="Z13" t="str">
            <v>n/a</v>
          </cell>
          <cell r="AA13" t="str">
            <v>n/a</v>
          </cell>
          <cell r="AB13" t="str">
            <v>n/a</v>
          </cell>
          <cell r="AC13" t="str">
            <v>n/a</v>
          </cell>
          <cell r="AD13" t="str">
            <v>n/a</v>
          </cell>
        </row>
        <row r="14">
          <cell r="A14" t="str">
            <v>Annual % change in housing starts</v>
          </cell>
          <cell r="C14" t="str">
            <v>n/a</v>
          </cell>
          <cell r="D14" t="str">
            <v>n/a</v>
          </cell>
          <cell r="E14" t="str">
            <v>n/a</v>
          </cell>
          <cell r="F14" t="str">
            <v>n/a</v>
          </cell>
          <cell r="G14" t="str">
            <v>n/a</v>
          </cell>
          <cell r="H14" t="str">
            <v>n/a</v>
          </cell>
          <cell r="I14" t="str">
            <v>n/a</v>
          </cell>
          <cell r="J14" t="str">
            <v>n/a</v>
          </cell>
          <cell r="K14" t="str">
            <v>n/a</v>
          </cell>
          <cell r="L14" t="str">
            <v>n/a</v>
          </cell>
          <cell r="M14" t="str">
            <v>n/a</v>
          </cell>
          <cell r="N14" t="str">
            <v>n/a</v>
          </cell>
          <cell r="O14" t="str">
            <v>n/a</v>
          </cell>
          <cell r="P14" t="str">
            <v>n/a</v>
          </cell>
          <cell r="Q14" t="str">
            <v>n/a</v>
          </cell>
          <cell r="R14" t="str">
            <v>n/a</v>
          </cell>
          <cell r="S14" t="str">
            <v>n/a</v>
          </cell>
          <cell r="T14" t="str">
            <v>n/a</v>
          </cell>
          <cell r="U14" t="str">
            <v>n/a</v>
          </cell>
          <cell r="V14" t="str">
            <v>n/a</v>
          </cell>
          <cell r="W14" t="str">
            <v>n/a</v>
          </cell>
          <cell r="X14" t="str">
            <v>n/a</v>
          </cell>
          <cell r="Y14" t="str">
            <v>n/a</v>
          </cell>
          <cell r="Z14" t="str">
            <v>n/a</v>
          </cell>
          <cell r="AA14" t="str">
            <v>n/a</v>
          </cell>
          <cell r="AB14" t="str">
            <v>n/a</v>
          </cell>
          <cell r="AC14" t="str">
            <v>n/a</v>
          </cell>
          <cell r="AD14" t="str">
            <v>n/a</v>
          </cell>
        </row>
        <row r="15">
          <cell r="A15" t="str">
            <v>Housing Completions</v>
          </cell>
          <cell r="B15" t="str">
            <v>000s</v>
          </cell>
          <cell r="C15" t="str">
            <v>n/a</v>
          </cell>
          <cell r="D15" t="str">
            <v>n/a</v>
          </cell>
          <cell r="E15" t="str">
            <v>n/a</v>
          </cell>
          <cell r="F15" t="str">
            <v>n/a</v>
          </cell>
          <cell r="G15" t="str">
            <v>n/a</v>
          </cell>
          <cell r="H15" t="str">
            <v>n/a</v>
          </cell>
          <cell r="I15" t="str">
            <v>n/a</v>
          </cell>
          <cell r="J15" t="str">
            <v>n/a</v>
          </cell>
          <cell r="K15" t="str">
            <v>n/a</v>
          </cell>
          <cell r="L15" t="str">
            <v>n/a</v>
          </cell>
          <cell r="M15" t="str">
            <v>n/a</v>
          </cell>
          <cell r="N15" t="str">
            <v>n/a</v>
          </cell>
          <cell r="O15" t="str">
            <v>n/a</v>
          </cell>
          <cell r="P15" t="str">
            <v>n/a</v>
          </cell>
          <cell r="Q15" t="str">
            <v>n/a</v>
          </cell>
          <cell r="R15" t="str">
            <v>n/a</v>
          </cell>
          <cell r="S15" t="str">
            <v>n/a</v>
          </cell>
          <cell r="T15" t="str">
            <v>n/a</v>
          </cell>
          <cell r="U15" t="str">
            <v>n/a</v>
          </cell>
          <cell r="V15" t="str">
            <v>n/a</v>
          </cell>
          <cell r="W15" t="str">
            <v>n/a</v>
          </cell>
          <cell r="X15" t="str">
            <v>n/a</v>
          </cell>
          <cell r="Y15" t="str">
            <v>n/a</v>
          </cell>
          <cell r="Z15" t="str">
            <v>n/a</v>
          </cell>
          <cell r="AA15" t="str">
            <v>n/a</v>
          </cell>
          <cell r="AB15" t="str">
            <v>n/a</v>
          </cell>
          <cell r="AC15" t="str">
            <v>n/a</v>
          </cell>
          <cell r="AD15" t="str">
            <v>n/a</v>
          </cell>
        </row>
        <row r="16">
          <cell r="A16" t="str">
            <v>Annual % change in housing completions</v>
          </cell>
          <cell r="C16" t="str">
            <v>n/a</v>
          </cell>
          <cell r="D16" t="str">
            <v>n/a</v>
          </cell>
          <cell r="E16" t="str">
            <v>n/a</v>
          </cell>
          <cell r="F16" t="str">
            <v>n/a</v>
          </cell>
          <cell r="G16" t="str">
            <v>n/a</v>
          </cell>
          <cell r="H16" t="str">
            <v>n/a</v>
          </cell>
          <cell r="I16" t="str">
            <v>n/a</v>
          </cell>
          <cell r="J16" t="str">
            <v>n/a</v>
          </cell>
          <cell r="K16" t="str">
            <v>n/a</v>
          </cell>
          <cell r="L16" t="str">
            <v>n/a</v>
          </cell>
          <cell r="M16" t="str">
            <v>n/a</v>
          </cell>
          <cell r="N16" t="str">
            <v>n/a</v>
          </cell>
          <cell r="O16" t="str">
            <v>n/a</v>
          </cell>
          <cell r="P16" t="str">
            <v>n/a</v>
          </cell>
          <cell r="Q16" t="str">
            <v>n/a</v>
          </cell>
          <cell r="R16" t="str">
            <v>n/a</v>
          </cell>
          <cell r="S16" t="str">
            <v>n/a</v>
          </cell>
          <cell r="T16" t="str">
            <v>n/a</v>
          </cell>
          <cell r="U16" t="str">
            <v>n/a</v>
          </cell>
          <cell r="V16" t="str">
            <v>n/a</v>
          </cell>
          <cell r="W16" t="str">
            <v>n/a</v>
          </cell>
          <cell r="X16" t="str">
            <v>n/a</v>
          </cell>
          <cell r="Y16" t="str">
            <v>n/a</v>
          </cell>
          <cell r="Z16" t="str">
            <v>n/a</v>
          </cell>
          <cell r="AA16" t="str">
            <v>n/a</v>
          </cell>
          <cell r="AB16" t="str">
            <v>n/a</v>
          </cell>
          <cell r="AC16" t="str">
            <v>n/a</v>
          </cell>
          <cell r="AD16" t="str">
            <v>n/a</v>
          </cell>
        </row>
        <row r="17">
          <cell r="A17" t="str">
            <v>Number of Building Permits issued</v>
          </cell>
          <cell r="B17" t="str">
            <v>000s</v>
          </cell>
          <cell r="C17" t="str">
            <v>n/a</v>
          </cell>
          <cell r="D17" t="str">
            <v>n/a</v>
          </cell>
          <cell r="E17" t="str">
            <v>n/a</v>
          </cell>
          <cell r="F17" t="str">
            <v>n/a</v>
          </cell>
          <cell r="G17" t="str">
            <v>n/a</v>
          </cell>
          <cell r="H17" t="str">
            <v>n/a</v>
          </cell>
          <cell r="I17" t="str">
            <v>n/a</v>
          </cell>
          <cell r="J17" t="str">
            <v>n/a</v>
          </cell>
          <cell r="K17" t="str">
            <v>n/a</v>
          </cell>
          <cell r="L17" t="str">
            <v>n/a</v>
          </cell>
          <cell r="M17">
            <v>2973</v>
          </cell>
          <cell r="N17">
            <v>2103</v>
          </cell>
          <cell r="O17">
            <v>4229</v>
          </cell>
          <cell r="P17">
            <v>3351</v>
          </cell>
          <cell r="Q17">
            <v>3411</v>
          </cell>
          <cell r="R17">
            <v>3004</v>
          </cell>
          <cell r="S17">
            <v>2273</v>
          </cell>
          <cell r="T17">
            <v>2369</v>
          </cell>
          <cell r="U17">
            <v>4180</v>
          </cell>
          <cell r="V17">
            <v>5481</v>
          </cell>
          <cell r="W17">
            <v>6128</v>
          </cell>
          <cell r="X17">
            <v>6707</v>
          </cell>
          <cell r="Y17">
            <v>9081</v>
          </cell>
          <cell r="Z17">
            <v>10409</v>
          </cell>
          <cell r="AA17" t="str">
            <v>n/a</v>
          </cell>
          <cell r="AB17" t="str">
            <v>n/a</v>
          </cell>
          <cell r="AC17" t="str">
            <v>n/a</v>
          </cell>
          <cell r="AD17" t="str">
            <v>n/a</v>
          </cell>
        </row>
        <row r="18">
          <cell r="A18" t="str">
            <v>Annual % change in building permits issued</v>
          </cell>
          <cell r="C18" t="str">
            <v>n/a</v>
          </cell>
          <cell r="D18" t="str">
            <v>n/a</v>
          </cell>
          <cell r="E18" t="str">
            <v>n/a</v>
          </cell>
          <cell r="F18" t="str">
            <v>n/a</v>
          </cell>
          <cell r="G18" t="str">
            <v>n/a</v>
          </cell>
          <cell r="H18" t="str">
            <v>n/a</v>
          </cell>
          <cell r="I18" t="str">
            <v>n/a</v>
          </cell>
          <cell r="J18" t="str">
            <v>n/a</v>
          </cell>
          <cell r="K18" t="str">
            <v>n/a</v>
          </cell>
          <cell r="L18" t="str">
            <v>n/a</v>
          </cell>
          <cell r="M18" t="str">
            <v>n/a</v>
          </cell>
          <cell r="N18">
            <v>-0.29263370332996974</v>
          </cell>
          <cell r="O18">
            <v>1.0109367570137899</v>
          </cell>
          <cell r="P18">
            <v>-0.20761409316623314</v>
          </cell>
          <cell r="Q18">
            <v>1.7905102954342E-2</v>
          </cell>
          <cell r="R18">
            <v>-0.11931984755203751</v>
          </cell>
          <cell r="S18">
            <v>-0.24334221038615178</v>
          </cell>
          <cell r="T18">
            <v>4.2234931808182941E-2</v>
          </cell>
          <cell r="U18">
            <v>0.76445757703672435</v>
          </cell>
          <cell r="V18">
            <v>0.31124401913875599</v>
          </cell>
          <cell r="W18">
            <v>0.11804415252691114</v>
          </cell>
          <cell r="X18">
            <v>9.4484334203655429E-2</v>
          </cell>
          <cell r="Y18">
            <v>0.35395855076785443</v>
          </cell>
          <cell r="Z18">
            <v>0.14623940094703225</v>
          </cell>
          <cell r="AA18" t="str">
            <v>n/a</v>
          </cell>
          <cell r="AB18" t="str">
            <v>n/a</v>
          </cell>
          <cell r="AC18" t="str">
            <v>n/a</v>
          </cell>
          <cell r="AD18" t="str">
            <v>n/a</v>
          </cell>
        </row>
        <row r="20">
          <cell r="A20" t="str">
            <v>MARKET ACTIVITY AND PRICES</v>
          </cell>
        </row>
        <row r="21">
          <cell r="A21" t="str">
            <v>Total Number of Transactions</v>
          </cell>
          <cell r="B21" t="str">
            <v>000s</v>
          </cell>
          <cell r="C21" t="str">
            <v>n/a</v>
          </cell>
          <cell r="D21" t="str">
            <v>n/a</v>
          </cell>
          <cell r="E21" t="str">
            <v>n/a</v>
          </cell>
          <cell r="F21" t="str">
            <v>n/a</v>
          </cell>
          <cell r="G21" t="str">
            <v>n/a</v>
          </cell>
          <cell r="H21" t="str">
            <v>n/a</v>
          </cell>
          <cell r="I21" t="str">
            <v>n/a</v>
          </cell>
          <cell r="J21" t="str">
            <v>n/a</v>
          </cell>
          <cell r="K21" t="str">
            <v>n/a</v>
          </cell>
          <cell r="L21" t="str">
            <v>n/a</v>
          </cell>
          <cell r="M21" t="str">
            <v>n/a</v>
          </cell>
          <cell r="N21" t="str">
            <v>n/a</v>
          </cell>
          <cell r="O21" t="str">
            <v>n/a</v>
          </cell>
          <cell r="P21" t="str">
            <v>n/a</v>
          </cell>
          <cell r="Q21" t="str">
            <v>n/a</v>
          </cell>
          <cell r="R21" t="str">
            <v>n/a</v>
          </cell>
          <cell r="S21" t="str">
            <v>n/a</v>
          </cell>
          <cell r="T21" t="str">
            <v>n/a</v>
          </cell>
          <cell r="U21" t="str">
            <v>n/a</v>
          </cell>
          <cell r="V21" t="str">
            <v>n/a</v>
          </cell>
          <cell r="W21" t="str">
            <v>n/a</v>
          </cell>
          <cell r="X21" t="str">
            <v>n/a</v>
          </cell>
          <cell r="Y21" t="str">
            <v>n/a</v>
          </cell>
          <cell r="Z21" t="str">
            <v>n/a</v>
          </cell>
          <cell r="AA21" t="str">
            <v>n/a</v>
          </cell>
          <cell r="AB21" t="str">
            <v>n/a</v>
          </cell>
          <cell r="AC21" t="str">
            <v>n/a</v>
          </cell>
          <cell r="AD21" t="str">
            <v>n/a</v>
          </cell>
        </row>
        <row r="22">
          <cell r="A22" t="str">
            <v>Annual % change in transactions</v>
          </cell>
          <cell r="C22" t="str">
            <v>n/a</v>
          </cell>
          <cell r="D22" t="str">
            <v>n/a</v>
          </cell>
          <cell r="E22" t="str">
            <v>n/a</v>
          </cell>
          <cell r="F22" t="str">
            <v>n/a</v>
          </cell>
          <cell r="G22" t="str">
            <v>n/a</v>
          </cell>
          <cell r="H22" t="str">
            <v>n/a</v>
          </cell>
          <cell r="I22" t="str">
            <v>n/a</v>
          </cell>
          <cell r="J22" t="str">
            <v>n/a</v>
          </cell>
          <cell r="K22" t="str">
            <v>n/a</v>
          </cell>
          <cell r="L22" t="str">
            <v>n/a</v>
          </cell>
          <cell r="M22" t="str">
            <v>n/a</v>
          </cell>
          <cell r="N22" t="str">
            <v>n/a</v>
          </cell>
          <cell r="O22" t="str">
            <v>n/a</v>
          </cell>
          <cell r="P22" t="str">
            <v>n/a</v>
          </cell>
          <cell r="Q22" t="str">
            <v>n/a</v>
          </cell>
          <cell r="R22" t="str">
            <v>n/a</v>
          </cell>
          <cell r="S22" t="str">
            <v>n/a</v>
          </cell>
          <cell r="T22" t="str">
            <v>n/a</v>
          </cell>
          <cell r="U22" t="str">
            <v>n/a</v>
          </cell>
          <cell r="V22" t="str">
            <v>n/a</v>
          </cell>
          <cell r="W22" t="str">
            <v>n/a</v>
          </cell>
          <cell r="X22" t="str">
            <v>n/a</v>
          </cell>
          <cell r="Y22" t="str">
            <v>n/a</v>
          </cell>
          <cell r="Z22" t="str">
            <v>n/a</v>
          </cell>
          <cell r="AA22" t="str">
            <v>n/a</v>
          </cell>
          <cell r="AB22" t="str">
            <v>n/a</v>
          </cell>
          <cell r="AC22" t="str">
            <v>n/a</v>
          </cell>
          <cell r="AD22" t="str">
            <v>n/a</v>
          </cell>
        </row>
        <row r="23">
          <cell r="A23" t="str">
            <v xml:space="preserve">Residential house prices (all dwellings, national) </v>
          </cell>
          <cell r="B23" t="str">
            <v>1990=100</v>
          </cell>
          <cell r="C23">
            <v>31.46354587032554</v>
          </cell>
          <cell r="D23">
            <v>31.46354587032554</v>
          </cell>
          <cell r="E23">
            <v>31.066720473500141</v>
          </cell>
          <cell r="F23">
            <v>29.624024751143402</v>
          </cell>
          <cell r="G23">
            <v>35.233387140166812</v>
          </cell>
          <cell r="H23">
            <v>31.513989776701649</v>
          </cell>
          <cell r="I23">
            <v>35.94969061070757</v>
          </cell>
          <cell r="J23">
            <v>42.456954533225733</v>
          </cell>
          <cell r="K23">
            <v>45.907317729351639</v>
          </cell>
          <cell r="L23">
            <v>50.770110304008618</v>
          </cell>
          <cell r="M23">
            <v>51.674737691686857</v>
          </cell>
          <cell r="N23">
            <v>60.868980360505795</v>
          </cell>
          <cell r="O23">
            <v>73.029324724239999</v>
          </cell>
          <cell r="P23">
            <v>78.204869518428865</v>
          </cell>
          <cell r="Q23">
            <v>85.112321764864149</v>
          </cell>
          <cell r="R23">
            <v>92.30562281409739</v>
          </cell>
          <cell r="S23">
            <v>96.862389023405953</v>
          </cell>
          <cell r="T23">
            <v>100</v>
          </cell>
          <cell r="U23">
            <v>105.04876649454967</v>
          </cell>
          <cell r="V23">
            <v>114.18593629175086</v>
          </cell>
          <cell r="W23">
            <v>129.32225797600341</v>
          </cell>
          <cell r="X23">
            <v>155.59380378657491</v>
          </cell>
          <cell r="Y23">
            <v>170.90473696026345</v>
          </cell>
          <cell r="Z23">
            <v>176.96375564369282</v>
          </cell>
          <cell r="AA23" t="str">
            <v>n/a</v>
          </cell>
          <cell r="AB23" t="str">
            <v>n/a</v>
          </cell>
          <cell r="AC23" t="str">
            <v>n/a</v>
          </cell>
          <cell r="AD23" t="str">
            <v>n/a</v>
          </cell>
        </row>
        <row r="24">
          <cell r="A24" t="str">
            <v>Annual % change in house prices</v>
          </cell>
          <cell r="C24" t="e">
            <v>#VALUE!</v>
          </cell>
          <cell r="D24">
            <v>0</v>
          </cell>
          <cell r="E24">
            <v>-1.2612227447627244E-2</v>
          </cell>
          <cell r="F24">
            <v>-4.643862307858837E-2</v>
          </cell>
          <cell r="G24">
            <v>0.18935179929617441</v>
          </cell>
          <cell r="H24">
            <v>-0.10556457001049924</v>
          </cell>
          <cell r="I24">
            <v>0.14075338811226135</v>
          </cell>
          <cell r="J24">
            <v>0.18101028999064561</v>
          </cell>
          <cell r="K24">
            <v>8.1267326732673117E-2</v>
          </cell>
          <cell r="L24">
            <v>0.10592630576514539</v>
          </cell>
          <cell r="M24">
            <v>1.7818109558190409E-2</v>
          </cell>
          <cell r="N24">
            <v>0.17792528960041643</v>
          </cell>
          <cell r="O24">
            <v>0.19977900552486205</v>
          </cell>
          <cell r="P24">
            <v>7.0869405046970035E-2</v>
          </cell>
          <cell r="Q24">
            <v>8.8325091378198106E-2</v>
          </cell>
          <cell r="R24">
            <v>8.4515389782290784E-2</v>
          </cell>
          <cell r="S24">
            <v>4.9366074030894547E-2</v>
          </cell>
          <cell r="T24">
            <v>3.2392459118842032E-2</v>
          </cell>
          <cell r="U24">
            <v>5.0487664945496613E-2</v>
          </cell>
          <cell r="V24">
            <v>8.698026737586928E-2</v>
          </cell>
          <cell r="W24">
            <v>0.13255854596295014</v>
          </cell>
          <cell r="X24">
            <v>0.20314790525422421</v>
          </cell>
          <cell r="Y24">
            <v>9.8403232012312492E-2</v>
          </cell>
          <cell r="Z24">
            <v>3.5452608226056004E-2</v>
          </cell>
          <cell r="AA24" t="str">
            <v>n/a</v>
          </cell>
          <cell r="AB24" t="str">
            <v>n/a</v>
          </cell>
          <cell r="AC24" t="str">
            <v>n/a</v>
          </cell>
          <cell r="AD24" t="str">
            <v>n/a</v>
          </cell>
        </row>
        <row r="25">
          <cell r="A25" t="str">
            <v>Residential house prices new dwellings (national)</v>
          </cell>
          <cell r="B25" t="str">
            <v>1990=100</v>
          </cell>
          <cell r="C25" t="str">
            <v>n/a</v>
          </cell>
          <cell r="D25" t="str">
            <v>n/a</v>
          </cell>
          <cell r="E25" t="str">
            <v>n/a</v>
          </cell>
          <cell r="F25" t="str">
            <v>n/a</v>
          </cell>
          <cell r="G25" t="str">
            <v>n/a</v>
          </cell>
          <cell r="H25" t="str">
            <v>n/a</v>
          </cell>
          <cell r="I25" t="str">
            <v>n/a</v>
          </cell>
          <cell r="J25" t="str">
            <v>n/a</v>
          </cell>
          <cell r="K25" t="str">
            <v>n/a</v>
          </cell>
          <cell r="L25" t="str">
            <v>n/a</v>
          </cell>
          <cell r="M25" t="str">
            <v>n/a</v>
          </cell>
          <cell r="N25" t="str">
            <v>n/a</v>
          </cell>
          <cell r="O25" t="str">
            <v>n/a</v>
          </cell>
          <cell r="P25" t="str">
            <v>n/a</v>
          </cell>
          <cell r="Q25" t="str">
            <v>n/a</v>
          </cell>
          <cell r="R25" t="str">
            <v>n/a</v>
          </cell>
          <cell r="S25" t="str">
            <v>n/a</v>
          </cell>
          <cell r="T25" t="str">
            <v>n/a</v>
          </cell>
          <cell r="U25" t="str">
            <v>n/a</v>
          </cell>
          <cell r="V25" t="str">
            <v>n/a</v>
          </cell>
          <cell r="W25" t="str">
            <v>n/a</v>
          </cell>
          <cell r="X25" t="str">
            <v>n/a</v>
          </cell>
          <cell r="Y25" t="str">
            <v>n/a</v>
          </cell>
          <cell r="Z25" t="str">
            <v>n/a</v>
          </cell>
          <cell r="AA25" t="str">
            <v>n/a</v>
          </cell>
          <cell r="AB25" t="str">
            <v>n/a</v>
          </cell>
          <cell r="AC25" t="str">
            <v>n/a</v>
          </cell>
          <cell r="AD25" t="str">
            <v>n/a</v>
          </cell>
        </row>
        <row r="26">
          <cell r="A26" t="str">
            <v>Annual % change in new house prices</v>
          </cell>
          <cell r="C26" t="str">
            <v>n/a</v>
          </cell>
          <cell r="D26" t="str">
            <v>n/a</v>
          </cell>
          <cell r="E26" t="str">
            <v>n/a</v>
          </cell>
          <cell r="F26" t="str">
            <v>n/a</v>
          </cell>
          <cell r="G26" t="str">
            <v>n/a</v>
          </cell>
          <cell r="H26" t="str">
            <v>n/a</v>
          </cell>
          <cell r="I26" t="str">
            <v>n/a</v>
          </cell>
          <cell r="J26" t="str">
            <v>n/a</v>
          </cell>
          <cell r="K26" t="str">
            <v>n/a</v>
          </cell>
          <cell r="L26" t="str">
            <v>n/a</v>
          </cell>
          <cell r="M26" t="str">
            <v>n/a</v>
          </cell>
          <cell r="N26" t="str">
            <v>n/a</v>
          </cell>
          <cell r="O26" t="str">
            <v>n/a</v>
          </cell>
          <cell r="P26" t="str">
            <v>n/a</v>
          </cell>
          <cell r="Q26" t="str">
            <v>n/a</v>
          </cell>
          <cell r="R26" t="str">
            <v>n/a</v>
          </cell>
          <cell r="S26" t="str">
            <v>n/a</v>
          </cell>
          <cell r="T26" t="str">
            <v>n/a</v>
          </cell>
          <cell r="U26" t="str">
            <v>n/a</v>
          </cell>
          <cell r="V26" t="str">
            <v>n/a</v>
          </cell>
          <cell r="W26" t="str">
            <v>n/a</v>
          </cell>
          <cell r="X26" t="str">
            <v>n/a</v>
          </cell>
          <cell r="Y26" t="str">
            <v>n/a</v>
          </cell>
          <cell r="Z26" t="str">
            <v>n/a</v>
          </cell>
          <cell r="AA26" t="str">
            <v>n/a</v>
          </cell>
          <cell r="AB26" t="str">
            <v>n/a</v>
          </cell>
          <cell r="AC26" t="str">
            <v>n/a</v>
          </cell>
          <cell r="AD26" t="str">
            <v>n/a</v>
          </cell>
        </row>
        <row r="27">
          <cell r="A27" t="str">
            <v>Building Price for new residential dwellings</v>
          </cell>
          <cell r="B27" t="str">
            <v>1990=100</v>
          </cell>
          <cell r="C27" t="str">
            <v>n/a</v>
          </cell>
          <cell r="D27" t="str">
            <v>n/a</v>
          </cell>
          <cell r="E27" t="str">
            <v>n/a</v>
          </cell>
          <cell r="F27" t="str">
            <v>n/a</v>
          </cell>
          <cell r="G27" t="str">
            <v>n/a</v>
          </cell>
          <cell r="H27" t="str">
            <v>n/a</v>
          </cell>
          <cell r="I27" t="str">
            <v>n/a</v>
          </cell>
          <cell r="J27" t="str">
            <v>n/a</v>
          </cell>
          <cell r="K27" t="str">
            <v>n/a</v>
          </cell>
          <cell r="L27" t="str">
            <v>n/a</v>
          </cell>
          <cell r="M27" t="str">
            <v>n/a</v>
          </cell>
          <cell r="N27" t="str">
            <v>n/a</v>
          </cell>
          <cell r="O27" t="str">
            <v>n/a</v>
          </cell>
          <cell r="P27" t="str">
            <v>n/a</v>
          </cell>
          <cell r="Q27" t="str">
            <v>n/a</v>
          </cell>
          <cell r="R27" t="str">
            <v>n/a</v>
          </cell>
          <cell r="S27" t="str">
            <v>n/a</v>
          </cell>
          <cell r="T27" t="str">
            <v>n/a</v>
          </cell>
          <cell r="U27" t="str">
            <v>n/a</v>
          </cell>
          <cell r="V27" t="str">
            <v>n/a</v>
          </cell>
          <cell r="W27" t="str">
            <v>n/a</v>
          </cell>
          <cell r="X27" t="str">
            <v>n/a</v>
          </cell>
          <cell r="Y27" t="str">
            <v>n/a</v>
          </cell>
          <cell r="Z27" t="str">
            <v>n/a</v>
          </cell>
          <cell r="AA27" t="str">
            <v>n/a</v>
          </cell>
          <cell r="AB27" t="str">
            <v>n/a</v>
          </cell>
          <cell r="AC27" t="str">
            <v>n/a</v>
          </cell>
          <cell r="AD27" t="str">
            <v>n/a</v>
          </cell>
        </row>
        <row r="28">
          <cell r="A28" t="str">
            <v>Annual % change in building prices</v>
          </cell>
          <cell r="C28" t="str">
            <v>n/a</v>
          </cell>
          <cell r="D28" t="str">
            <v>n/a</v>
          </cell>
          <cell r="E28" t="str">
            <v>n/a</v>
          </cell>
          <cell r="F28" t="str">
            <v>n/a</v>
          </cell>
          <cell r="G28" t="str">
            <v>n/a</v>
          </cell>
          <cell r="H28" t="str">
            <v>n/a</v>
          </cell>
          <cell r="I28" t="str">
            <v>n/a</v>
          </cell>
          <cell r="J28" t="str">
            <v>n/a</v>
          </cell>
          <cell r="K28" t="str">
            <v>n/a</v>
          </cell>
          <cell r="L28" t="str">
            <v>n/a</v>
          </cell>
          <cell r="M28" t="str">
            <v>n/a</v>
          </cell>
          <cell r="N28" t="str">
            <v>n/a</v>
          </cell>
          <cell r="O28" t="str">
            <v>n/a</v>
          </cell>
          <cell r="P28" t="str">
            <v>n/a</v>
          </cell>
          <cell r="Q28" t="str">
            <v>n/a</v>
          </cell>
          <cell r="R28" t="str">
            <v>n/a</v>
          </cell>
          <cell r="S28" t="str">
            <v>n/a</v>
          </cell>
          <cell r="T28" t="str">
            <v>n/a</v>
          </cell>
          <cell r="U28" t="str">
            <v>n/a</v>
          </cell>
          <cell r="V28" t="str">
            <v>n/a</v>
          </cell>
          <cell r="W28" t="str">
            <v>n/a</v>
          </cell>
          <cell r="X28" t="str">
            <v>n/a</v>
          </cell>
          <cell r="Y28" t="str">
            <v>n/a</v>
          </cell>
          <cell r="Z28" t="str">
            <v>n/a</v>
          </cell>
          <cell r="AA28" t="str">
            <v>n/a</v>
          </cell>
          <cell r="AB28" t="str">
            <v>n/a</v>
          </cell>
          <cell r="AC28" t="str">
            <v>n/a</v>
          </cell>
          <cell r="AD28" t="str">
            <v>n/a</v>
          </cell>
        </row>
        <row r="30">
          <cell r="A30" t="str">
            <v>LENDING</v>
          </cell>
        </row>
        <row r="31">
          <cell r="A31" t="str">
            <v>EXCHANGE RATE</v>
          </cell>
          <cell r="C31" t="str">
            <v>n/a</v>
          </cell>
          <cell r="D31" t="str">
            <v>n/a</v>
          </cell>
          <cell r="E31" t="str">
            <v>n/a</v>
          </cell>
          <cell r="F31" t="str">
            <v>n/a</v>
          </cell>
          <cell r="G31" t="str">
            <v>n/a</v>
          </cell>
          <cell r="H31" t="str">
            <v>n/a</v>
          </cell>
          <cell r="I31" t="str">
            <v>n/a</v>
          </cell>
          <cell r="J31" t="str">
            <v>n/a</v>
          </cell>
          <cell r="K31" t="str">
            <v>n/a</v>
          </cell>
          <cell r="L31" t="str">
            <v>n/a</v>
          </cell>
          <cell r="M31" t="str">
            <v>n/a</v>
          </cell>
          <cell r="N31" t="str">
            <v>n/a</v>
          </cell>
          <cell r="O31" t="str">
            <v>n/a</v>
          </cell>
          <cell r="P31" t="str">
            <v>n/a</v>
          </cell>
          <cell r="Q31" t="str">
            <v>n/a</v>
          </cell>
          <cell r="R31">
            <v>0.44319999999999998</v>
          </cell>
          <cell r="S31">
            <v>0.41510000000000002</v>
          </cell>
          <cell r="T31">
            <v>0.40749999999999997</v>
          </cell>
          <cell r="U31">
            <v>0.39939999999999998</v>
          </cell>
          <cell r="V31">
            <v>0.41820000000000002</v>
          </cell>
          <cell r="W31">
            <v>0.43169999999999997</v>
          </cell>
          <cell r="X31">
            <v>0.43430000000000002</v>
          </cell>
          <cell r="Y31">
            <v>0.4299</v>
          </cell>
          <cell r="Z31">
            <v>0.42930000000000001</v>
          </cell>
          <cell r="AA31" t="str">
            <v>n/a</v>
          </cell>
          <cell r="AB31" t="str">
            <v>n/a</v>
          </cell>
          <cell r="AC31" t="str">
            <v>n/a</v>
          </cell>
          <cell r="AD31" t="str">
            <v>n/a</v>
          </cell>
        </row>
        <row r="32">
          <cell r="A32" t="str">
            <v>Values</v>
          </cell>
        </row>
        <row r="33">
          <cell r="A33" t="str">
            <v>If emf members only - approx market share</v>
          </cell>
          <cell r="C33">
            <v>0</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row>
        <row r="34">
          <cell r="A34" t="str">
            <v>Total national outstanding residential loans</v>
          </cell>
          <cell r="B34" t="str">
            <v>€ millions</v>
          </cell>
          <cell r="C34" t="str">
            <v>n/a</v>
          </cell>
          <cell r="D34" t="str">
            <v>n/a</v>
          </cell>
          <cell r="E34" t="str">
            <v>n/a</v>
          </cell>
          <cell r="F34" t="str">
            <v>n/a</v>
          </cell>
          <cell r="G34" t="str">
            <v>n/a</v>
          </cell>
          <cell r="H34" t="str">
            <v>n/a</v>
          </cell>
          <cell r="I34" t="str">
            <v>n/a</v>
          </cell>
          <cell r="J34" t="str">
            <v>n/a</v>
          </cell>
          <cell r="K34" t="str">
            <v>n/a</v>
          </cell>
          <cell r="L34" t="str">
            <v>n/a</v>
          </cell>
          <cell r="M34" t="str">
            <v>n/a</v>
          </cell>
          <cell r="N34" t="str">
            <v>n/a</v>
          </cell>
          <cell r="O34" t="str">
            <v>n/a</v>
          </cell>
          <cell r="P34" t="str">
            <v>n/a</v>
          </cell>
          <cell r="Q34" t="str">
            <v>n/a</v>
          </cell>
          <cell r="R34" t="str">
            <v>n/a</v>
          </cell>
          <cell r="S34">
            <v>291.54179715731146</v>
          </cell>
          <cell r="T34">
            <v>336.91533742331291</v>
          </cell>
          <cell r="U34">
            <v>767.95693540310469</v>
          </cell>
          <cell r="V34">
            <v>877.86704925872789</v>
          </cell>
          <cell r="W34">
            <v>1034.3780403057679</v>
          </cell>
          <cell r="X34">
            <v>1235.8277688233941</v>
          </cell>
          <cell r="Y34">
            <v>1519.2742498255407</v>
          </cell>
          <cell r="Z34">
            <v>1769.8579082226879</v>
          </cell>
          <cell r="AA34" t="str">
            <v>n/a</v>
          </cell>
          <cell r="AB34" t="str">
            <v>n/a</v>
          </cell>
          <cell r="AC34" t="str">
            <v>n/a</v>
          </cell>
          <cell r="AD34" t="str">
            <v>n/a</v>
          </cell>
        </row>
        <row r="35">
          <cell r="A35" t="str">
            <v>Annual % change</v>
          </cell>
          <cell r="C35" t="str">
            <v>n/a</v>
          </cell>
          <cell r="D35" t="str">
            <v>n/a</v>
          </cell>
          <cell r="E35" t="str">
            <v>n/a</v>
          </cell>
          <cell r="F35" t="str">
            <v>n/a</v>
          </cell>
          <cell r="G35" t="str">
            <v>n/a</v>
          </cell>
          <cell r="H35" t="str">
            <v>n/a</v>
          </cell>
          <cell r="I35" t="str">
            <v>n/a</v>
          </cell>
          <cell r="J35" t="str">
            <v>n/a</v>
          </cell>
          <cell r="K35" t="str">
            <v>n/a</v>
          </cell>
          <cell r="L35" t="str">
            <v>n/a</v>
          </cell>
          <cell r="M35" t="str">
            <v>n/a</v>
          </cell>
          <cell r="N35" t="str">
            <v>n/a</v>
          </cell>
          <cell r="O35" t="str">
            <v>n/a</v>
          </cell>
          <cell r="P35" t="str">
            <v>n/a</v>
          </cell>
          <cell r="Q35" t="str">
            <v>n/a</v>
          </cell>
          <cell r="R35" t="str">
            <v>n/a</v>
          </cell>
          <cell r="S35" t="str">
            <v>n/a</v>
          </cell>
          <cell r="T35">
            <v>0.1556330540197588</v>
          </cell>
          <cell r="U35">
            <v>1.2793765973266309</v>
          </cell>
          <cell r="V35">
            <v>0.14312015269180534</v>
          </cell>
          <cell r="W35">
            <v>0.17828552874743164</v>
          </cell>
          <cell r="X35">
            <v>0.19475445211315257</v>
          </cell>
          <cell r="Y35">
            <v>0.22935759185279525</v>
          </cell>
          <cell r="Z35">
            <v>0.16493642173289125</v>
          </cell>
          <cell r="AA35" t="str">
            <v>n/a</v>
          </cell>
          <cell r="AB35" t="str">
            <v>n/a</v>
          </cell>
          <cell r="AC35" t="str">
            <v>n/a</v>
          </cell>
          <cell r="AD35" t="str">
            <v>n/a</v>
          </cell>
        </row>
        <row r="36">
          <cell r="A36" t="str">
            <v>Total national outstanding residential and commercial loans</v>
          </cell>
          <cell r="B36" t="str">
            <v>€ millions</v>
          </cell>
          <cell r="C36" t="str">
            <v>n/a</v>
          </cell>
          <cell r="D36" t="str">
            <v>n/a</v>
          </cell>
          <cell r="E36" t="str">
            <v>n/a</v>
          </cell>
          <cell r="F36" t="str">
            <v>n/a</v>
          </cell>
          <cell r="G36" t="str">
            <v>n/a</v>
          </cell>
          <cell r="H36" t="str">
            <v>n/a</v>
          </cell>
          <cell r="I36" t="str">
            <v>n/a</v>
          </cell>
          <cell r="J36" t="str">
            <v>n/a</v>
          </cell>
          <cell r="K36" t="str">
            <v>n/a</v>
          </cell>
          <cell r="L36" t="str">
            <v>n/a</v>
          </cell>
          <cell r="M36" t="str">
            <v>n/a</v>
          </cell>
          <cell r="N36" t="str">
            <v>n/a</v>
          </cell>
          <cell r="O36" t="str">
            <v>n/a</v>
          </cell>
          <cell r="P36" t="str">
            <v>n/a</v>
          </cell>
          <cell r="Q36" t="str">
            <v>n/a</v>
          </cell>
          <cell r="R36" t="str">
            <v>n/a</v>
          </cell>
          <cell r="S36" t="str">
            <v>n/a</v>
          </cell>
          <cell r="T36" t="str">
            <v>n/a</v>
          </cell>
          <cell r="U36" t="str">
            <v>n/a</v>
          </cell>
          <cell r="V36" t="str">
            <v>n/a</v>
          </cell>
          <cell r="W36" t="str">
            <v>n/a</v>
          </cell>
          <cell r="X36" t="str">
            <v>n/a</v>
          </cell>
          <cell r="Y36" t="str">
            <v>n/a</v>
          </cell>
          <cell r="Z36" t="str">
            <v>n/a</v>
          </cell>
          <cell r="AA36" t="str">
            <v>n/a</v>
          </cell>
          <cell r="AB36" t="str">
            <v>n/a</v>
          </cell>
          <cell r="AC36" t="str">
            <v>n/a</v>
          </cell>
          <cell r="AD36" t="str">
            <v>n/a</v>
          </cell>
        </row>
        <row r="37">
          <cell r="A37" t="str">
            <v>Annual % change</v>
          </cell>
          <cell r="C37" t="str">
            <v>n/a</v>
          </cell>
          <cell r="D37" t="str">
            <v>n/a</v>
          </cell>
          <cell r="E37" t="str">
            <v>n/a</v>
          </cell>
          <cell r="F37" t="str">
            <v>n/a</v>
          </cell>
          <cell r="G37" t="str">
            <v>n/a</v>
          </cell>
          <cell r="H37" t="str">
            <v>n/a</v>
          </cell>
          <cell r="I37" t="str">
            <v>n/a</v>
          </cell>
          <cell r="J37" t="str">
            <v>n/a</v>
          </cell>
          <cell r="K37" t="str">
            <v>n/a</v>
          </cell>
          <cell r="L37" t="str">
            <v>n/a</v>
          </cell>
          <cell r="M37" t="str">
            <v>n/a</v>
          </cell>
          <cell r="N37" t="str">
            <v>n/a</v>
          </cell>
          <cell r="O37" t="str">
            <v>n/a</v>
          </cell>
          <cell r="P37" t="str">
            <v>n/a</v>
          </cell>
          <cell r="Q37" t="str">
            <v>n/a</v>
          </cell>
          <cell r="R37" t="str">
            <v>n/a</v>
          </cell>
          <cell r="S37" t="str">
            <v>n/a</v>
          </cell>
          <cell r="T37" t="str">
            <v>n/a</v>
          </cell>
          <cell r="U37" t="str">
            <v>n/a</v>
          </cell>
          <cell r="V37" t="str">
            <v>n/a</v>
          </cell>
          <cell r="W37" t="str">
            <v>n/a</v>
          </cell>
          <cell r="X37" t="str">
            <v>n/a</v>
          </cell>
          <cell r="Y37" t="str">
            <v>n/a</v>
          </cell>
          <cell r="Z37" t="str">
            <v>n/a</v>
          </cell>
          <cell r="AA37" t="str">
            <v>n/a</v>
          </cell>
          <cell r="AB37" t="str">
            <v>n/a</v>
          </cell>
          <cell r="AC37" t="str">
            <v>n/a</v>
          </cell>
          <cell r="AD37" t="str">
            <v>n/a</v>
          </cell>
        </row>
        <row r="38">
          <cell r="A38" t="str">
            <v>Total national gross residential lending</v>
          </cell>
          <cell r="B38" t="str">
            <v>€ millions</v>
          </cell>
          <cell r="C38" t="str">
            <v>n/a</v>
          </cell>
          <cell r="D38" t="str">
            <v>n/a</v>
          </cell>
          <cell r="E38" t="str">
            <v>n/a</v>
          </cell>
          <cell r="F38" t="str">
            <v>n/a</v>
          </cell>
          <cell r="G38" t="str">
            <v>n/a</v>
          </cell>
          <cell r="H38" t="str">
            <v>n/a</v>
          </cell>
          <cell r="I38" t="str">
            <v>n/a</v>
          </cell>
          <cell r="J38" t="str">
            <v>n/a</v>
          </cell>
          <cell r="K38" t="str">
            <v>n/a</v>
          </cell>
          <cell r="L38" t="str">
            <v>n/a</v>
          </cell>
          <cell r="M38" t="str">
            <v>n/a</v>
          </cell>
          <cell r="N38" t="str">
            <v>n/a</v>
          </cell>
          <cell r="O38" t="str">
            <v>n/a</v>
          </cell>
          <cell r="P38" t="str">
            <v>n/a</v>
          </cell>
          <cell r="Q38" t="str">
            <v>n/a</v>
          </cell>
          <cell r="R38" t="str">
            <v>n/a</v>
          </cell>
          <cell r="S38" t="str">
            <v>n/a</v>
          </cell>
          <cell r="T38" t="str">
            <v>n/a</v>
          </cell>
          <cell r="U38" t="str">
            <v>n/a</v>
          </cell>
          <cell r="V38" t="str">
            <v>n/a</v>
          </cell>
          <cell r="W38" t="str">
            <v>n/a</v>
          </cell>
          <cell r="X38" t="str">
            <v>n/a</v>
          </cell>
          <cell r="Y38" t="str">
            <v>n/a</v>
          </cell>
          <cell r="Z38" t="str">
            <v>n/a</v>
          </cell>
          <cell r="AA38" t="str">
            <v>n/a</v>
          </cell>
          <cell r="AB38" t="str">
            <v>n/a</v>
          </cell>
          <cell r="AC38" t="str">
            <v>n/a</v>
          </cell>
          <cell r="AD38" t="str">
            <v>n/a</v>
          </cell>
        </row>
        <row r="39">
          <cell r="A39" t="str">
            <v>Annual % change in gross residential lending</v>
          </cell>
          <cell r="C39" t="str">
            <v>n/a</v>
          </cell>
          <cell r="D39" t="str">
            <v>n/a</v>
          </cell>
          <cell r="E39" t="str">
            <v>n/a</v>
          </cell>
          <cell r="F39" t="str">
            <v>n/a</v>
          </cell>
          <cell r="G39" t="str">
            <v>n/a</v>
          </cell>
          <cell r="H39" t="str">
            <v>n/a</v>
          </cell>
          <cell r="I39" t="str">
            <v>n/a</v>
          </cell>
          <cell r="J39" t="str">
            <v>n/a</v>
          </cell>
          <cell r="K39" t="str">
            <v>n/a</v>
          </cell>
          <cell r="L39" t="str">
            <v>n/a</v>
          </cell>
          <cell r="M39" t="str">
            <v>n/a</v>
          </cell>
          <cell r="N39" t="str">
            <v>n/a</v>
          </cell>
          <cell r="O39" t="str">
            <v>n/a</v>
          </cell>
          <cell r="P39" t="str">
            <v>n/a</v>
          </cell>
          <cell r="Q39" t="str">
            <v>n/a</v>
          </cell>
          <cell r="R39" t="str">
            <v>n/a</v>
          </cell>
          <cell r="S39" t="str">
            <v>n/a</v>
          </cell>
          <cell r="T39" t="str">
            <v>n/a</v>
          </cell>
          <cell r="U39" t="str">
            <v>n/a</v>
          </cell>
          <cell r="V39" t="str">
            <v>n/a</v>
          </cell>
          <cell r="W39" t="str">
            <v>n/a</v>
          </cell>
          <cell r="X39" t="str">
            <v>n/a</v>
          </cell>
          <cell r="Y39" t="str">
            <v>n/a</v>
          </cell>
          <cell r="Z39" t="str">
            <v>n/a</v>
          </cell>
          <cell r="AA39" t="str">
            <v>n/a</v>
          </cell>
          <cell r="AB39" t="str">
            <v>n/a</v>
          </cell>
          <cell r="AC39" t="str">
            <v>n/a</v>
          </cell>
          <cell r="AD39" t="str">
            <v>n/a</v>
          </cell>
        </row>
        <row r="40">
          <cell r="A40" t="str">
            <v>Gross residential and commercial lending</v>
          </cell>
          <cell r="B40" t="str">
            <v>€ millions</v>
          </cell>
          <cell r="C40" t="str">
            <v>n/a</v>
          </cell>
          <cell r="D40" t="str">
            <v>n/a</v>
          </cell>
          <cell r="E40" t="str">
            <v>n/a</v>
          </cell>
          <cell r="F40" t="str">
            <v>n/a</v>
          </cell>
          <cell r="G40" t="str">
            <v>n/a</v>
          </cell>
          <cell r="H40" t="str">
            <v>n/a</v>
          </cell>
          <cell r="I40" t="str">
            <v>n/a</v>
          </cell>
          <cell r="J40" t="str">
            <v>n/a</v>
          </cell>
          <cell r="K40" t="str">
            <v>n/a</v>
          </cell>
          <cell r="L40" t="str">
            <v>n/a</v>
          </cell>
          <cell r="M40" t="str">
            <v>n/a</v>
          </cell>
          <cell r="N40" t="str">
            <v>n/a</v>
          </cell>
          <cell r="O40" t="str">
            <v>n/a</v>
          </cell>
          <cell r="P40" t="str">
            <v>n/a</v>
          </cell>
          <cell r="Q40" t="str">
            <v>n/a</v>
          </cell>
          <cell r="R40" t="str">
            <v>n/a</v>
          </cell>
          <cell r="S40" t="str">
            <v>n/a</v>
          </cell>
          <cell r="T40" t="str">
            <v>n/a</v>
          </cell>
          <cell r="U40" t="str">
            <v>n/a</v>
          </cell>
          <cell r="V40" t="str">
            <v>n/a</v>
          </cell>
          <cell r="W40" t="str">
            <v>n/a</v>
          </cell>
          <cell r="X40" t="str">
            <v>n/a</v>
          </cell>
          <cell r="Y40" t="str">
            <v>n/a</v>
          </cell>
          <cell r="Z40" t="str">
            <v>n/a</v>
          </cell>
          <cell r="AA40" t="str">
            <v>n/a</v>
          </cell>
          <cell r="AB40" t="str">
            <v>n/a</v>
          </cell>
          <cell r="AC40" t="str">
            <v>n/a</v>
          </cell>
          <cell r="AD40" t="str">
            <v>n/a</v>
          </cell>
        </row>
        <row r="41">
          <cell r="A41" t="str">
            <v xml:space="preserve">Annual % change in gross residential and commercial </v>
          </cell>
          <cell r="C41" t="str">
            <v>n/a</v>
          </cell>
          <cell r="D41" t="str">
            <v>n/a</v>
          </cell>
          <cell r="E41" t="str">
            <v>n/a</v>
          </cell>
          <cell r="F41" t="str">
            <v>n/a</v>
          </cell>
          <cell r="G41" t="str">
            <v>n/a</v>
          </cell>
          <cell r="H41" t="str">
            <v>n/a</v>
          </cell>
          <cell r="I41" t="str">
            <v>n/a</v>
          </cell>
          <cell r="J41" t="str">
            <v>n/a</v>
          </cell>
          <cell r="K41" t="str">
            <v>n/a</v>
          </cell>
          <cell r="L41" t="str">
            <v>n/a</v>
          </cell>
          <cell r="M41" t="str">
            <v>n/a</v>
          </cell>
          <cell r="N41" t="str">
            <v>n/a</v>
          </cell>
          <cell r="O41" t="str">
            <v>n/a</v>
          </cell>
          <cell r="P41" t="str">
            <v>n/a</v>
          </cell>
          <cell r="Q41" t="str">
            <v>n/a</v>
          </cell>
          <cell r="R41" t="str">
            <v>n/a</v>
          </cell>
          <cell r="S41" t="str">
            <v>n/a</v>
          </cell>
          <cell r="T41" t="str">
            <v>n/a</v>
          </cell>
          <cell r="U41" t="str">
            <v>n/a</v>
          </cell>
          <cell r="V41" t="str">
            <v>n/a</v>
          </cell>
          <cell r="W41" t="str">
            <v>n/a</v>
          </cell>
          <cell r="X41" t="str">
            <v>n/a</v>
          </cell>
          <cell r="Y41" t="str">
            <v>n/a</v>
          </cell>
          <cell r="Z41" t="str">
            <v>n/a</v>
          </cell>
          <cell r="AA41" t="str">
            <v>n/a</v>
          </cell>
          <cell r="AB41" t="str">
            <v>n/a</v>
          </cell>
          <cell r="AC41" t="str">
            <v>n/a</v>
          </cell>
          <cell r="AD41" t="str">
            <v>n/a</v>
          </cell>
        </row>
        <row r="42">
          <cell r="A42" t="str">
            <v>Total national net residential lending</v>
          </cell>
          <cell r="B42" t="str">
            <v>€ millions</v>
          </cell>
          <cell r="C42" t="str">
            <v>n/a</v>
          </cell>
          <cell r="D42" t="str">
            <v>n/a</v>
          </cell>
          <cell r="E42" t="str">
            <v>n/a</v>
          </cell>
          <cell r="F42" t="str">
            <v>n/a</v>
          </cell>
          <cell r="G42" t="str">
            <v>n/a</v>
          </cell>
          <cell r="H42" t="str">
            <v>n/a</v>
          </cell>
          <cell r="I42" t="str">
            <v>n/a</v>
          </cell>
          <cell r="J42" t="str">
            <v>n/a</v>
          </cell>
          <cell r="K42" t="str">
            <v>n/a</v>
          </cell>
          <cell r="L42" t="str">
            <v>n/a</v>
          </cell>
          <cell r="M42" t="str">
            <v>n/a</v>
          </cell>
          <cell r="N42" t="str">
            <v>n/a</v>
          </cell>
          <cell r="O42" t="str">
            <v>n/a</v>
          </cell>
          <cell r="P42" t="str">
            <v>n/a</v>
          </cell>
          <cell r="Q42" t="str">
            <v>n/a</v>
          </cell>
          <cell r="R42" t="str">
            <v>n/a</v>
          </cell>
          <cell r="S42" t="str">
            <v>n/a</v>
          </cell>
          <cell r="T42">
            <v>39.936196319018407</v>
          </cell>
          <cell r="U42">
            <v>424.20881321982972</v>
          </cell>
          <cell r="V42">
            <v>144.43328550932577</v>
          </cell>
          <cell r="W42">
            <v>183.96340050961311</v>
          </cell>
          <cell r="X42">
            <v>207.64218282293351</v>
          </cell>
          <cell r="Y42">
            <v>270.79785996743414</v>
          </cell>
          <cell r="Z42">
            <v>248.46028418355459</v>
          </cell>
          <cell r="AA42" t="str">
            <v>n/a</v>
          </cell>
          <cell r="AB42" t="str">
            <v>n/a</v>
          </cell>
          <cell r="AC42" t="str">
            <v>n/a</v>
          </cell>
          <cell r="AD42" t="str">
            <v>n/a</v>
          </cell>
        </row>
        <row r="43">
          <cell r="A43" t="str">
            <v>Annual % change in net residential lending</v>
          </cell>
          <cell r="C43" t="str">
            <v>n/a</v>
          </cell>
          <cell r="D43" t="str">
            <v>n/a</v>
          </cell>
          <cell r="E43" t="str">
            <v>n/a</v>
          </cell>
          <cell r="F43" t="str">
            <v>n/a</v>
          </cell>
          <cell r="G43" t="str">
            <v>n/a</v>
          </cell>
          <cell r="H43" t="str">
            <v>n/a</v>
          </cell>
          <cell r="I43" t="str">
            <v>n/a</v>
          </cell>
          <cell r="J43" t="str">
            <v>n/a</v>
          </cell>
          <cell r="K43" t="str">
            <v>n/a</v>
          </cell>
          <cell r="L43" t="str">
            <v>n/a</v>
          </cell>
          <cell r="M43" t="str">
            <v>n/a</v>
          </cell>
          <cell r="N43" t="str">
            <v>n/a</v>
          </cell>
          <cell r="O43" t="str">
            <v>n/a</v>
          </cell>
          <cell r="P43" t="str">
            <v>n/a</v>
          </cell>
          <cell r="Q43" t="str">
            <v>n/a</v>
          </cell>
          <cell r="R43" t="str">
            <v>n/a</v>
          </cell>
          <cell r="S43" t="str">
            <v>n/a</v>
          </cell>
          <cell r="T43" t="str">
            <v>n/a</v>
          </cell>
          <cell r="U43">
            <v>9.6221636590316209</v>
          </cell>
          <cell r="V43">
            <v>-0.65952313811434449</v>
          </cell>
          <cell r="W43">
            <v>0.27369117070825721</v>
          </cell>
          <cell r="X43">
            <v>0.12871463697521213</v>
          </cell>
          <cell r="Y43">
            <v>0.30415629563264868</v>
          </cell>
          <cell r="Z43">
            <v>-8.2488007056502721E-2</v>
          </cell>
          <cell r="AA43" t="str">
            <v>n/a</v>
          </cell>
          <cell r="AB43" t="str">
            <v>n/a</v>
          </cell>
          <cell r="AC43" t="str">
            <v>n/a</v>
          </cell>
          <cell r="AD43" t="str">
            <v>n/a</v>
          </cell>
        </row>
        <row r="44">
          <cell r="A44" t="str">
            <v>Total national net residential and commercial lending</v>
          </cell>
          <cell r="B44" t="str">
            <v>€ millions</v>
          </cell>
          <cell r="C44" t="str">
            <v>n/a</v>
          </cell>
          <cell r="D44" t="str">
            <v>n/a</v>
          </cell>
          <cell r="E44" t="str">
            <v>n/a</v>
          </cell>
          <cell r="F44" t="str">
            <v>n/a</v>
          </cell>
          <cell r="G44" t="str">
            <v>n/a</v>
          </cell>
          <cell r="H44" t="str">
            <v>n/a</v>
          </cell>
          <cell r="I44" t="str">
            <v>n/a</v>
          </cell>
          <cell r="J44" t="str">
            <v>n/a</v>
          </cell>
          <cell r="K44" t="str">
            <v>n/a</v>
          </cell>
          <cell r="L44" t="str">
            <v>n/a</v>
          </cell>
          <cell r="M44" t="str">
            <v>n/a</v>
          </cell>
          <cell r="N44" t="str">
            <v>n/a</v>
          </cell>
          <cell r="O44" t="str">
            <v>n/a</v>
          </cell>
          <cell r="P44" t="str">
            <v>n/a</v>
          </cell>
          <cell r="Q44" t="str">
            <v>n/a</v>
          </cell>
          <cell r="R44" t="str">
            <v>n/a</v>
          </cell>
          <cell r="S44" t="str">
            <v>n/a</v>
          </cell>
          <cell r="T44" t="str">
            <v>n/a</v>
          </cell>
          <cell r="U44" t="str">
            <v>n/a</v>
          </cell>
          <cell r="V44" t="str">
            <v>n/a</v>
          </cell>
          <cell r="W44" t="str">
            <v>n/a</v>
          </cell>
          <cell r="X44" t="str">
            <v>n/a</v>
          </cell>
          <cell r="Y44" t="str">
            <v>n/a</v>
          </cell>
          <cell r="Z44" t="str">
            <v>n/a</v>
          </cell>
          <cell r="AA44" t="str">
            <v>n/a</v>
          </cell>
          <cell r="AB44" t="str">
            <v>n/a</v>
          </cell>
          <cell r="AC44" t="str">
            <v>n/a</v>
          </cell>
          <cell r="AD44" t="str">
            <v>n/a</v>
          </cell>
        </row>
        <row r="45">
          <cell r="A45" t="str">
            <v>Annual % changein net residential and commercial lending</v>
          </cell>
          <cell r="C45" t="str">
            <v>n/a</v>
          </cell>
          <cell r="D45" t="str">
            <v>n/a</v>
          </cell>
          <cell r="E45" t="str">
            <v>n/a</v>
          </cell>
          <cell r="F45" t="str">
            <v>n/a</v>
          </cell>
          <cell r="G45" t="str">
            <v>n/a</v>
          </cell>
          <cell r="H45" t="str">
            <v>n/a</v>
          </cell>
          <cell r="I45" t="str">
            <v>n/a</v>
          </cell>
          <cell r="J45" t="str">
            <v>n/a</v>
          </cell>
          <cell r="K45" t="str">
            <v>n/a</v>
          </cell>
          <cell r="L45" t="str">
            <v>n/a</v>
          </cell>
          <cell r="M45" t="str">
            <v>n/a</v>
          </cell>
          <cell r="N45" t="str">
            <v>n/a</v>
          </cell>
          <cell r="O45" t="str">
            <v>n/a</v>
          </cell>
          <cell r="P45" t="str">
            <v>n/a</v>
          </cell>
          <cell r="Q45" t="str">
            <v>n/a</v>
          </cell>
          <cell r="R45" t="str">
            <v>n/a</v>
          </cell>
          <cell r="S45" t="str">
            <v>n/a</v>
          </cell>
          <cell r="T45" t="str">
            <v>n/a</v>
          </cell>
          <cell r="U45" t="str">
            <v>n/a</v>
          </cell>
          <cell r="V45" t="str">
            <v>n/a</v>
          </cell>
          <cell r="W45" t="str">
            <v>n/a</v>
          </cell>
          <cell r="X45" t="str">
            <v>n/a</v>
          </cell>
          <cell r="Y45" t="str">
            <v>n/a</v>
          </cell>
          <cell r="Z45" t="str">
            <v>n/a</v>
          </cell>
          <cell r="AA45" t="str">
            <v>n/a</v>
          </cell>
          <cell r="AB45" t="str">
            <v>n/a</v>
          </cell>
          <cell r="AC45" t="str">
            <v>n/a</v>
          </cell>
          <cell r="AD45" t="str">
            <v>n/a</v>
          </cell>
        </row>
        <row r="47">
          <cell r="A47" t="str">
            <v>Volumes</v>
          </cell>
        </row>
        <row r="48">
          <cell r="A48" t="str">
            <v xml:space="preserve">Total number of new loans </v>
          </cell>
          <cell r="B48" t="str">
            <v>000s</v>
          </cell>
          <cell r="C48" t="str">
            <v>n/a</v>
          </cell>
          <cell r="D48" t="str">
            <v>n/a</v>
          </cell>
          <cell r="E48" t="str">
            <v>n/a</v>
          </cell>
          <cell r="F48" t="str">
            <v>n/a</v>
          </cell>
          <cell r="G48" t="str">
            <v>n/a</v>
          </cell>
          <cell r="H48" t="str">
            <v>n/a</v>
          </cell>
          <cell r="I48" t="str">
            <v>n/a</v>
          </cell>
          <cell r="J48" t="str">
            <v>n/a</v>
          </cell>
          <cell r="K48" t="str">
            <v>n/a</v>
          </cell>
          <cell r="L48" t="str">
            <v>n/a</v>
          </cell>
          <cell r="M48" t="str">
            <v>n/a</v>
          </cell>
          <cell r="N48" t="str">
            <v>n/a</v>
          </cell>
          <cell r="O48" t="str">
            <v>n/a</v>
          </cell>
          <cell r="P48" t="str">
            <v>n/a</v>
          </cell>
          <cell r="Q48" t="str">
            <v>n/a</v>
          </cell>
          <cell r="R48" t="str">
            <v>n/a</v>
          </cell>
          <cell r="S48" t="str">
            <v>n/a</v>
          </cell>
          <cell r="T48" t="str">
            <v>n/a</v>
          </cell>
          <cell r="U48" t="str">
            <v>n/a</v>
          </cell>
          <cell r="V48" t="str">
            <v>n/a</v>
          </cell>
          <cell r="W48" t="str">
            <v>n/a</v>
          </cell>
          <cell r="X48" t="str">
            <v>n/a</v>
          </cell>
          <cell r="Y48" t="str">
            <v>n/a</v>
          </cell>
          <cell r="Z48" t="str">
            <v>n/a</v>
          </cell>
          <cell r="AA48" t="str">
            <v>n/a</v>
          </cell>
          <cell r="AB48" t="str">
            <v>n/a</v>
          </cell>
          <cell r="AC48" t="str">
            <v>n/a</v>
          </cell>
          <cell r="AD48" t="str">
            <v>n/a</v>
          </cell>
        </row>
        <row r="49">
          <cell r="A49" t="str">
            <v>Residential</v>
          </cell>
          <cell r="B49" t="str">
            <v>%</v>
          </cell>
          <cell r="C49" t="str">
            <v>n/a</v>
          </cell>
          <cell r="D49" t="str">
            <v>n/a</v>
          </cell>
          <cell r="E49" t="str">
            <v>n/a</v>
          </cell>
          <cell r="F49" t="str">
            <v>n/a</v>
          </cell>
          <cell r="G49" t="str">
            <v>n/a</v>
          </cell>
          <cell r="H49" t="str">
            <v>n/a</v>
          </cell>
          <cell r="I49" t="str">
            <v>n/a</v>
          </cell>
          <cell r="J49" t="str">
            <v>n/a</v>
          </cell>
          <cell r="K49" t="str">
            <v>n/a</v>
          </cell>
          <cell r="L49" t="str">
            <v>n/a</v>
          </cell>
          <cell r="M49" t="str">
            <v>n/a</v>
          </cell>
          <cell r="N49" t="str">
            <v>n/a</v>
          </cell>
          <cell r="O49" t="str">
            <v>n/a</v>
          </cell>
          <cell r="P49" t="str">
            <v>n/a</v>
          </cell>
          <cell r="Q49" t="str">
            <v>n/a</v>
          </cell>
          <cell r="R49" t="str">
            <v>n/a</v>
          </cell>
          <cell r="S49" t="str">
            <v>n/a</v>
          </cell>
          <cell r="T49" t="str">
            <v>n/a</v>
          </cell>
          <cell r="U49" t="str">
            <v>n/a</v>
          </cell>
          <cell r="V49" t="str">
            <v>n/a</v>
          </cell>
          <cell r="W49" t="str">
            <v>n/a</v>
          </cell>
          <cell r="X49" t="str">
            <v>n/a</v>
          </cell>
          <cell r="Y49" t="str">
            <v>n/a</v>
          </cell>
          <cell r="Z49" t="str">
            <v>n/a</v>
          </cell>
          <cell r="AA49" t="str">
            <v>n/a</v>
          </cell>
          <cell r="AB49" t="str">
            <v>n/a</v>
          </cell>
          <cell r="AC49" t="str">
            <v>n/a</v>
          </cell>
          <cell r="AD49" t="str">
            <v>n/a</v>
          </cell>
        </row>
        <row r="50">
          <cell r="A50" t="str">
            <v xml:space="preserve">Commercial </v>
          </cell>
          <cell r="B50" t="str">
            <v>%</v>
          </cell>
          <cell r="C50" t="str">
            <v>n/a</v>
          </cell>
          <cell r="D50" t="str">
            <v>n/a</v>
          </cell>
          <cell r="E50" t="str">
            <v>n/a</v>
          </cell>
          <cell r="F50" t="str">
            <v>n/a</v>
          </cell>
          <cell r="G50" t="str">
            <v>n/a</v>
          </cell>
          <cell r="H50" t="str">
            <v>n/a</v>
          </cell>
          <cell r="I50" t="str">
            <v>n/a</v>
          </cell>
          <cell r="J50" t="str">
            <v>n/a</v>
          </cell>
          <cell r="K50" t="str">
            <v>n/a</v>
          </cell>
          <cell r="L50" t="str">
            <v>n/a</v>
          </cell>
          <cell r="M50" t="str">
            <v>n/a</v>
          </cell>
          <cell r="N50" t="str">
            <v>n/a</v>
          </cell>
          <cell r="O50" t="str">
            <v>n/a</v>
          </cell>
          <cell r="P50" t="str">
            <v>n/a</v>
          </cell>
          <cell r="Q50" t="str">
            <v>n/a</v>
          </cell>
          <cell r="R50" t="str">
            <v>n/a</v>
          </cell>
          <cell r="S50" t="str">
            <v>n/a</v>
          </cell>
          <cell r="T50" t="str">
            <v>n/a</v>
          </cell>
          <cell r="U50" t="str">
            <v>n/a</v>
          </cell>
          <cell r="V50" t="str">
            <v>n/a</v>
          </cell>
          <cell r="W50" t="str">
            <v>n/a</v>
          </cell>
          <cell r="X50" t="str">
            <v>n/a</v>
          </cell>
          <cell r="Y50" t="str">
            <v>n/a</v>
          </cell>
          <cell r="Z50" t="str">
            <v>n/a</v>
          </cell>
          <cell r="AA50" t="str">
            <v>n/a</v>
          </cell>
          <cell r="AB50" t="str">
            <v>n/a</v>
          </cell>
          <cell r="AC50" t="str">
            <v>n/a</v>
          </cell>
          <cell r="AD50" t="str">
            <v>n/a</v>
          </cell>
        </row>
        <row r="51">
          <cell r="A51">
            <v>0</v>
          </cell>
          <cell r="C51">
            <v>0</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row>
        <row r="52">
          <cell r="A52" t="str">
            <v>INTEREST RATES</v>
          </cell>
        </row>
        <row r="53">
          <cell r="A53" t="str">
            <v>Representative interest rate on NEW mortgage loans %</v>
          </cell>
          <cell r="B53" t="str">
            <v>% end of period</v>
          </cell>
          <cell r="C53" t="str">
            <v>n/a</v>
          </cell>
          <cell r="D53" t="str">
            <v>n/a</v>
          </cell>
          <cell r="E53" t="str">
            <v>n/a</v>
          </cell>
          <cell r="F53" t="str">
            <v>n/a</v>
          </cell>
          <cell r="G53" t="str">
            <v>n/a</v>
          </cell>
          <cell r="H53" t="str">
            <v>n/a</v>
          </cell>
          <cell r="I53" t="str">
            <v>n/a</v>
          </cell>
          <cell r="J53" t="str">
            <v>n/a</v>
          </cell>
          <cell r="K53" t="str">
            <v>n/a</v>
          </cell>
          <cell r="L53" t="str">
            <v>n/a</v>
          </cell>
          <cell r="M53" t="str">
            <v>n/a</v>
          </cell>
          <cell r="N53" t="str">
            <v>n/a</v>
          </cell>
          <cell r="O53" t="str">
            <v>n/a</v>
          </cell>
          <cell r="P53" t="str">
            <v>n/a</v>
          </cell>
          <cell r="Q53" t="str">
            <v>n/a</v>
          </cell>
          <cell r="R53" t="str">
            <v>n/a</v>
          </cell>
          <cell r="S53" t="str">
            <v>n/a</v>
          </cell>
          <cell r="T53" t="str">
            <v>n/a</v>
          </cell>
          <cell r="U53" t="str">
            <v>n/a</v>
          </cell>
          <cell r="V53" t="str">
            <v>n/a</v>
          </cell>
          <cell r="W53">
            <v>4.4999999999999998E-2</v>
          </cell>
          <cell r="X53">
            <v>4.3400000000000001E-2</v>
          </cell>
          <cell r="Y53">
            <v>4.4999999999999998E-2</v>
          </cell>
          <cell r="Z53">
            <v>4.7300000000000002E-2</v>
          </cell>
          <cell r="AA53" t="str">
            <v>n/a</v>
          </cell>
          <cell r="AB53" t="str">
            <v>n/a</v>
          </cell>
          <cell r="AC53" t="str">
            <v>n/a</v>
          </cell>
          <cell r="AD53" t="str">
            <v>n/a</v>
          </cell>
        </row>
        <row r="54">
          <cell r="A54" t="str">
            <v>RISKS</v>
          </cell>
        </row>
        <row r="55">
          <cell r="A55" t="str">
            <v>Loan to value ratios</v>
          </cell>
          <cell r="B55" t="str">
            <v>% average</v>
          </cell>
          <cell r="C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row>
        <row r="56">
          <cell r="A56" t="str">
            <v>Average LTV</v>
          </cell>
          <cell r="C56">
            <v>0</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row>
        <row r="57">
          <cell r="A57" t="str">
            <v>First time buyer LTV</v>
          </cell>
          <cell r="C57">
            <v>0</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row>
        <row r="58">
          <cell r="A58" t="str">
            <v xml:space="preserve">Some indicator of bad debt eg possessions/ arrears </v>
          </cell>
          <cell r="C58">
            <v>0</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row>
        <row r="59">
          <cell r="A59">
            <v>0</v>
          </cell>
        </row>
        <row r="60">
          <cell r="A60" t="str">
            <v>FUNDING</v>
          </cell>
        </row>
        <row r="61">
          <cell r="A61" t="str">
            <v>Total Mortgage Bonds Outstanding</v>
          </cell>
          <cell r="B61" t="str">
            <v>€ millions</v>
          </cell>
          <cell r="C61" t="str">
            <v>n/a</v>
          </cell>
          <cell r="D61" t="str">
            <v>n/a</v>
          </cell>
          <cell r="E61" t="str">
            <v>n/a</v>
          </cell>
          <cell r="F61" t="str">
            <v>n/a</v>
          </cell>
          <cell r="G61" t="str">
            <v>n/a</v>
          </cell>
          <cell r="H61" t="str">
            <v>n/a</v>
          </cell>
          <cell r="I61" t="str">
            <v>n/a</v>
          </cell>
          <cell r="J61" t="str">
            <v>n/a</v>
          </cell>
          <cell r="K61" t="str">
            <v>n/a</v>
          </cell>
          <cell r="L61" t="str">
            <v>n/a</v>
          </cell>
          <cell r="M61" t="str">
            <v>n/a</v>
          </cell>
          <cell r="N61" t="str">
            <v>n/a</v>
          </cell>
          <cell r="O61" t="str">
            <v>n/a</v>
          </cell>
          <cell r="P61" t="str">
            <v>n/a</v>
          </cell>
          <cell r="Q61" t="str">
            <v>n/a</v>
          </cell>
          <cell r="R61" t="str">
            <v>n/a</v>
          </cell>
          <cell r="S61" t="str">
            <v>n/a</v>
          </cell>
          <cell r="T61" t="str">
            <v>n/a</v>
          </cell>
          <cell r="U61" t="str">
            <v>n/a</v>
          </cell>
          <cell r="V61" t="str">
            <v>n/a</v>
          </cell>
          <cell r="W61" t="str">
            <v>n/a</v>
          </cell>
          <cell r="X61" t="str">
            <v>n/a</v>
          </cell>
          <cell r="Y61" t="str">
            <v>n/a</v>
          </cell>
          <cell r="Z61" t="str">
            <v>n/a</v>
          </cell>
          <cell r="AA61" t="str">
            <v>n/a</v>
          </cell>
          <cell r="AB61" t="str">
            <v>n/a</v>
          </cell>
          <cell r="AC61" t="str">
            <v>n/a</v>
          </cell>
          <cell r="AD61" t="str">
            <v>n/a</v>
          </cell>
        </row>
        <row r="62">
          <cell r="A62" t="str">
            <v>Annual % change in mortgage bonds outstanding</v>
          </cell>
          <cell r="C62" t="str">
            <v>n/a</v>
          </cell>
          <cell r="D62" t="str">
            <v>n/a</v>
          </cell>
          <cell r="E62" t="str">
            <v>n/a</v>
          </cell>
          <cell r="F62" t="str">
            <v>n/a</v>
          </cell>
          <cell r="G62" t="str">
            <v>n/a</v>
          </cell>
          <cell r="H62" t="str">
            <v>n/a</v>
          </cell>
          <cell r="I62" t="str">
            <v>n/a</v>
          </cell>
          <cell r="J62" t="str">
            <v>n/a</v>
          </cell>
          <cell r="K62" t="str">
            <v>n/a</v>
          </cell>
          <cell r="L62" t="str">
            <v>n/a</v>
          </cell>
          <cell r="M62" t="str">
            <v>n/a</v>
          </cell>
          <cell r="N62" t="str">
            <v>n/a</v>
          </cell>
          <cell r="O62" t="str">
            <v>n/a</v>
          </cell>
          <cell r="P62" t="str">
            <v>n/a</v>
          </cell>
          <cell r="Q62" t="str">
            <v>n/a</v>
          </cell>
          <cell r="R62" t="str">
            <v>n/a</v>
          </cell>
          <cell r="S62" t="str">
            <v>n/a</v>
          </cell>
          <cell r="T62" t="str">
            <v>n/a</v>
          </cell>
          <cell r="U62" t="str">
            <v>n/a</v>
          </cell>
          <cell r="V62" t="str">
            <v>n/a</v>
          </cell>
          <cell r="W62" t="str">
            <v>n/a</v>
          </cell>
          <cell r="X62" t="str">
            <v>n/a</v>
          </cell>
          <cell r="Y62" t="str">
            <v>n/a</v>
          </cell>
          <cell r="Z62" t="str">
            <v>n/a</v>
          </cell>
          <cell r="AA62" t="str">
            <v>n/a</v>
          </cell>
          <cell r="AB62" t="str">
            <v>n/a</v>
          </cell>
          <cell r="AC62" t="str">
            <v>n/a</v>
          </cell>
          <cell r="AD62" t="str">
            <v>n/a</v>
          </cell>
        </row>
        <row r="63">
          <cell r="A63" t="str">
            <v>New Issues of Mortgage Bonds</v>
          </cell>
          <cell r="B63" t="str">
            <v>€ millions</v>
          </cell>
          <cell r="C63" t="str">
            <v>n/a</v>
          </cell>
          <cell r="D63" t="str">
            <v>n/a</v>
          </cell>
          <cell r="E63" t="str">
            <v>n/a</v>
          </cell>
          <cell r="F63" t="str">
            <v>n/a</v>
          </cell>
          <cell r="G63" t="str">
            <v>n/a</v>
          </cell>
          <cell r="H63" t="str">
            <v>n/a</v>
          </cell>
          <cell r="I63" t="str">
            <v>n/a</v>
          </cell>
          <cell r="J63" t="str">
            <v>n/a</v>
          </cell>
          <cell r="K63" t="str">
            <v>n/a</v>
          </cell>
          <cell r="L63" t="str">
            <v>n/a</v>
          </cell>
          <cell r="M63" t="str">
            <v>n/a</v>
          </cell>
          <cell r="N63" t="str">
            <v>n/a</v>
          </cell>
          <cell r="O63" t="str">
            <v>n/a</v>
          </cell>
          <cell r="P63" t="str">
            <v>n/a</v>
          </cell>
          <cell r="Q63" t="str">
            <v>n/a</v>
          </cell>
          <cell r="R63" t="str">
            <v>n/a</v>
          </cell>
          <cell r="S63" t="str">
            <v>n/a</v>
          </cell>
          <cell r="T63" t="str">
            <v>n/a</v>
          </cell>
          <cell r="U63" t="str">
            <v>n/a</v>
          </cell>
          <cell r="V63" t="str">
            <v>n/a</v>
          </cell>
          <cell r="W63" t="str">
            <v>n/a</v>
          </cell>
          <cell r="X63" t="str">
            <v>n/a</v>
          </cell>
          <cell r="Y63" t="str">
            <v>n/a</v>
          </cell>
          <cell r="Z63" t="str">
            <v>n/a</v>
          </cell>
          <cell r="AA63" t="str">
            <v>n/a</v>
          </cell>
          <cell r="AB63" t="str">
            <v>n/a</v>
          </cell>
          <cell r="AC63" t="str">
            <v>n/a</v>
          </cell>
          <cell r="AD63" t="str">
            <v>n/a</v>
          </cell>
        </row>
        <row r="64">
          <cell r="A64" t="str">
            <v>Annual % change in mortgage bond issues</v>
          </cell>
          <cell r="C64" t="str">
            <v>n/a</v>
          </cell>
          <cell r="D64" t="str">
            <v>n/a</v>
          </cell>
          <cell r="E64" t="str">
            <v>n/a</v>
          </cell>
          <cell r="F64" t="str">
            <v>n/a</v>
          </cell>
          <cell r="G64" t="str">
            <v>n/a</v>
          </cell>
          <cell r="H64" t="str">
            <v>n/a</v>
          </cell>
          <cell r="I64" t="str">
            <v>n/a</v>
          </cell>
          <cell r="J64" t="str">
            <v>n/a</v>
          </cell>
          <cell r="K64" t="str">
            <v>n/a</v>
          </cell>
          <cell r="L64" t="str">
            <v>n/a</v>
          </cell>
          <cell r="M64" t="str">
            <v>n/a</v>
          </cell>
          <cell r="N64" t="str">
            <v>n/a</v>
          </cell>
          <cell r="O64" t="str">
            <v>n/a</v>
          </cell>
          <cell r="P64" t="str">
            <v>n/a</v>
          </cell>
          <cell r="Q64" t="str">
            <v>n/a</v>
          </cell>
          <cell r="R64" t="str">
            <v>n/a</v>
          </cell>
          <cell r="S64" t="str">
            <v>n/a</v>
          </cell>
          <cell r="T64" t="str">
            <v>n/a</v>
          </cell>
          <cell r="U64" t="str">
            <v>n/a</v>
          </cell>
          <cell r="V64" t="str">
            <v>n/a</v>
          </cell>
          <cell r="W64" t="str">
            <v>n/a</v>
          </cell>
          <cell r="X64" t="str">
            <v>n/a</v>
          </cell>
          <cell r="Y64" t="str">
            <v>n/a</v>
          </cell>
          <cell r="Z64" t="str">
            <v>n/a</v>
          </cell>
          <cell r="AA64" t="str">
            <v>n/a</v>
          </cell>
          <cell r="AB64" t="str">
            <v>n/a</v>
          </cell>
          <cell r="AC64" t="str">
            <v>n/a</v>
          </cell>
          <cell r="AD64" t="str">
            <v>n/a</v>
          </cell>
        </row>
        <row r="65">
          <cell r="A65" t="str">
            <v>Mortgage backed securities outstanding</v>
          </cell>
          <cell r="B65" t="str">
            <v>€ millions</v>
          </cell>
          <cell r="C65" t="str">
            <v>n/a</v>
          </cell>
          <cell r="D65" t="str">
            <v>n/a</v>
          </cell>
          <cell r="E65" t="str">
            <v>n/a</v>
          </cell>
          <cell r="F65" t="str">
            <v>n/a</v>
          </cell>
          <cell r="G65" t="str">
            <v>n/a</v>
          </cell>
          <cell r="H65" t="str">
            <v>n/a</v>
          </cell>
          <cell r="I65" t="str">
            <v>n/a</v>
          </cell>
          <cell r="J65" t="str">
            <v>n/a</v>
          </cell>
          <cell r="K65" t="str">
            <v>n/a</v>
          </cell>
          <cell r="L65" t="str">
            <v>n/a</v>
          </cell>
          <cell r="M65" t="str">
            <v>n/a</v>
          </cell>
          <cell r="N65" t="str">
            <v>n/a</v>
          </cell>
          <cell r="O65" t="str">
            <v>n/a</v>
          </cell>
          <cell r="P65" t="str">
            <v>n/a</v>
          </cell>
          <cell r="Q65" t="str">
            <v>n/a</v>
          </cell>
          <cell r="R65" t="str">
            <v>n/a</v>
          </cell>
          <cell r="S65" t="str">
            <v>n/a</v>
          </cell>
          <cell r="T65" t="str">
            <v>n/a</v>
          </cell>
          <cell r="U65" t="str">
            <v>n/a</v>
          </cell>
          <cell r="V65" t="str">
            <v>n/a</v>
          </cell>
          <cell r="W65" t="str">
            <v>n/a</v>
          </cell>
          <cell r="X65" t="str">
            <v>n/a</v>
          </cell>
          <cell r="Y65" t="str">
            <v>n/a</v>
          </cell>
          <cell r="Z65" t="str">
            <v>n/a</v>
          </cell>
          <cell r="AA65" t="str">
            <v>n/a</v>
          </cell>
          <cell r="AB65" t="str">
            <v>n/a</v>
          </cell>
          <cell r="AC65" t="str">
            <v>n/a</v>
          </cell>
          <cell r="AD65" t="str">
            <v>n/a</v>
          </cell>
        </row>
        <row r="66">
          <cell r="A66" t="str">
            <v>Annual % change in MBS outstanding</v>
          </cell>
          <cell r="C66" t="str">
            <v>n/a</v>
          </cell>
          <cell r="D66" t="str">
            <v>n/a</v>
          </cell>
          <cell r="E66" t="str">
            <v>n/a</v>
          </cell>
          <cell r="F66" t="str">
            <v>n/a</v>
          </cell>
          <cell r="G66" t="str">
            <v>n/a</v>
          </cell>
          <cell r="H66" t="str">
            <v>n/a</v>
          </cell>
          <cell r="I66" t="str">
            <v>n/a</v>
          </cell>
          <cell r="J66" t="str">
            <v>n/a</v>
          </cell>
          <cell r="K66" t="str">
            <v>n/a</v>
          </cell>
          <cell r="L66" t="str">
            <v>n/a</v>
          </cell>
          <cell r="M66" t="str">
            <v>n/a</v>
          </cell>
          <cell r="N66" t="str">
            <v>n/a</v>
          </cell>
          <cell r="O66" t="str">
            <v>n/a</v>
          </cell>
          <cell r="P66" t="str">
            <v>n/a</v>
          </cell>
          <cell r="Q66" t="str">
            <v>n/a</v>
          </cell>
          <cell r="R66" t="str">
            <v>n/a</v>
          </cell>
          <cell r="S66" t="str">
            <v>n/a</v>
          </cell>
          <cell r="T66" t="str">
            <v>n/a</v>
          </cell>
          <cell r="U66" t="str">
            <v>n/a</v>
          </cell>
          <cell r="V66" t="str">
            <v>n/a</v>
          </cell>
          <cell r="W66" t="str">
            <v>n/a</v>
          </cell>
          <cell r="X66" t="str">
            <v>n/a</v>
          </cell>
          <cell r="Y66" t="str">
            <v>n/a</v>
          </cell>
          <cell r="Z66" t="str">
            <v>n/a</v>
          </cell>
          <cell r="AA66" t="str">
            <v>n/a</v>
          </cell>
          <cell r="AB66" t="str">
            <v>n/a</v>
          </cell>
          <cell r="AC66" t="str">
            <v>n/a</v>
          </cell>
          <cell r="AD66" t="str">
            <v>n/a</v>
          </cell>
        </row>
        <row r="67">
          <cell r="A67" t="str">
            <v>New Issues of Mortgage Backed Securities</v>
          </cell>
          <cell r="B67" t="str">
            <v>€ millions</v>
          </cell>
          <cell r="C67" t="str">
            <v>n/a</v>
          </cell>
          <cell r="D67" t="str">
            <v>n/a</v>
          </cell>
          <cell r="E67" t="str">
            <v>n/a</v>
          </cell>
          <cell r="F67" t="str">
            <v>n/a</v>
          </cell>
          <cell r="G67" t="str">
            <v>n/a</v>
          </cell>
          <cell r="H67" t="str">
            <v>n/a</v>
          </cell>
          <cell r="I67" t="str">
            <v>n/a</v>
          </cell>
          <cell r="J67" t="str">
            <v>n/a</v>
          </cell>
          <cell r="K67" t="str">
            <v>n/a</v>
          </cell>
          <cell r="L67" t="str">
            <v>n/a</v>
          </cell>
          <cell r="M67" t="str">
            <v>n/a</v>
          </cell>
          <cell r="N67" t="str">
            <v>n/a</v>
          </cell>
          <cell r="O67" t="str">
            <v>n/a</v>
          </cell>
          <cell r="P67" t="str">
            <v>n/a</v>
          </cell>
          <cell r="Q67" t="str">
            <v>n/a</v>
          </cell>
          <cell r="R67" t="str">
            <v>n/a</v>
          </cell>
          <cell r="S67" t="str">
            <v>n/a</v>
          </cell>
          <cell r="T67" t="str">
            <v>n/a</v>
          </cell>
          <cell r="U67" t="str">
            <v>n/a</v>
          </cell>
          <cell r="V67" t="str">
            <v>n/a</v>
          </cell>
          <cell r="W67" t="str">
            <v>n/a</v>
          </cell>
          <cell r="X67" t="str">
            <v>n/a</v>
          </cell>
          <cell r="Y67" t="str">
            <v>n/a</v>
          </cell>
          <cell r="Z67" t="str">
            <v>n/a</v>
          </cell>
          <cell r="AA67" t="str">
            <v>n/a</v>
          </cell>
          <cell r="AB67" t="str">
            <v>n/a</v>
          </cell>
          <cell r="AC67" t="str">
            <v>n/a</v>
          </cell>
          <cell r="AD67" t="str">
            <v>n/a</v>
          </cell>
        </row>
        <row r="68">
          <cell r="A68" t="str">
            <v>Annual % change in MBS issues</v>
          </cell>
          <cell r="C68" t="str">
            <v>n/a</v>
          </cell>
          <cell r="D68" t="str">
            <v>n/a</v>
          </cell>
          <cell r="E68" t="str">
            <v>n/a</v>
          </cell>
          <cell r="F68" t="str">
            <v>n/a</v>
          </cell>
          <cell r="G68" t="str">
            <v>n/a</v>
          </cell>
          <cell r="H68" t="str">
            <v>n/a</v>
          </cell>
          <cell r="I68" t="str">
            <v>n/a</v>
          </cell>
          <cell r="J68" t="str">
            <v>n/a</v>
          </cell>
          <cell r="K68" t="str">
            <v>n/a</v>
          </cell>
          <cell r="L68" t="str">
            <v>n/a</v>
          </cell>
          <cell r="M68" t="str">
            <v>n/a</v>
          </cell>
          <cell r="N68" t="str">
            <v>n/a</v>
          </cell>
          <cell r="O68" t="str">
            <v>n/a</v>
          </cell>
          <cell r="P68" t="str">
            <v>n/a</v>
          </cell>
          <cell r="Q68" t="str">
            <v>n/a</v>
          </cell>
          <cell r="R68" t="str">
            <v>n/a</v>
          </cell>
          <cell r="S68" t="str">
            <v>n/a</v>
          </cell>
          <cell r="T68" t="str">
            <v>n/a</v>
          </cell>
          <cell r="U68" t="str">
            <v>n/a</v>
          </cell>
          <cell r="V68" t="str">
            <v>n/a</v>
          </cell>
          <cell r="W68" t="str">
            <v>n/a</v>
          </cell>
          <cell r="X68" t="str">
            <v>n/a</v>
          </cell>
          <cell r="Y68" t="str">
            <v>n/a</v>
          </cell>
          <cell r="Z68" t="str">
            <v>n/a</v>
          </cell>
          <cell r="AA68" t="str">
            <v>n/a</v>
          </cell>
          <cell r="AB68" t="str">
            <v>n/a</v>
          </cell>
          <cell r="AC68" t="str">
            <v>n/a</v>
          </cell>
          <cell r="AD68" t="str">
            <v>n/a</v>
          </cell>
        </row>
        <row r="69">
          <cell r="A69">
            <v>0</v>
          </cell>
        </row>
        <row r="70">
          <cell r="A70" t="str">
            <v>GENERAL INFORMATION</v>
          </cell>
        </row>
        <row r="71">
          <cell r="A71" t="str">
            <v>Outstanding residential loans as % GDP</v>
          </cell>
          <cell r="B71" t="str">
            <v>%</v>
          </cell>
          <cell r="C71" t="str">
            <v>n/a</v>
          </cell>
          <cell r="D71" t="str">
            <v>n/a</v>
          </cell>
          <cell r="E71" t="str">
            <v>n/a</v>
          </cell>
          <cell r="F71" t="str">
            <v>n/a</v>
          </cell>
          <cell r="G71" t="str">
            <v>n/a</v>
          </cell>
          <cell r="H71" t="str">
            <v>n/a</v>
          </cell>
          <cell r="I71" t="str">
            <v>n/a</v>
          </cell>
          <cell r="J71" t="str">
            <v>n/a</v>
          </cell>
          <cell r="K71" t="str">
            <v>n/a</v>
          </cell>
          <cell r="L71" t="str">
            <v>n/a</v>
          </cell>
          <cell r="M71" t="str">
            <v>n/a</v>
          </cell>
          <cell r="N71" t="str">
            <v>n/a</v>
          </cell>
          <cell r="O71" t="str">
            <v>n/a</v>
          </cell>
          <cell r="P71" t="str">
            <v>n/a</v>
          </cell>
          <cell r="Q71" t="str">
            <v>n/a</v>
          </cell>
          <cell r="R71" t="str">
            <v>n/a</v>
          </cell>
          <cell r="S71">
            <v>7.9632295527931898E-2</v>
          </cell>
          <cell r="T71">
            <v>7.9816952316531922E-2</v>
          </cell>
          <cell r="U71">
            <v>0.17857387173656661</v>
          </cell>
          <cell r="V71">
            <v>0.19556395759734632</v>
          </cell>
          <cell r="W71">
            <v>0.23394807986288685</v>
          </cell>
          <cell r="X71">
            <v>0.27571286366896325</v>
          </cell>
          <cell r="Y71">
            <v>0.31774009198484587</v>
          </cell>
          <cell r="Z71">
            <v>0.34730335718655569</v>
          </cell>
          <cell r="AA71" t="str">
            <v>n/a</v>
          </cell>
          <cell r="AB71" t="str">
            <v>n/a</v>
          </cell>
          <cell r="AC71" t="str">
            <v>n/a</v>
          </cell>
          <cell r="AD71" t="str">
            <v>n/a</v>
          </cell>
        </row>
        <row r="72">
          <cell r="A72" t="str">
            <v>Outstanding residential and commercial loans as % GDP</v>
          </cell>
          <cell r="B72" t="str">
            <v>%</v>
          </cell>
          <cell r="C72" t="str">
            <v>n/a</v>
          </cell>
          <cell r="D72" t="str">
            <v>n/a</v>
          </cell>
          <cell r="E72" t="str">
            <v>n/a</v>
          </cell>
          <cell r="F72" t="str">
            <v>n/a</v>
          </cell>
          <cell r="G72" t="str">
            <v>n/a</v>
          </cell>
          <cell r="H72" t="str">
            <v>n/a</v>
          </cell>
          <cell r="I72" t="str">
            <v>n/a</v>
          </cell>
          <cell r="J72" t="str">
            <v>n/a</v>
          </cell>
          <cell r="K72" t="str">
            <v>n/a</v>
          </cell>
          <cell r="L72" t="str">
            <v>n/a</v>
          </cell>
          <cell r="M72" t="str">
            <v>n/a</v>
          </cell>
          <cell r="N72" t="str">
            <v>n/a</v>
          </cell>
          <cell r="O72" t="str">
            <v>n/a</v>
          </cell>
          <cell r="P72" t="str">
            <v>n/a</v>
          </cell>
          <cell r="Q72" t="str">
            <v>n/a</v>
          </cell>
          <cell r="R72" t="str">
            <v>n/a</v>
          </cell>
          <cell r="S72" t="str">
            <v>n/a</v>
          </cell>
          <cell r="T72" t="str">
            <v>n/a</v>
          </cell>
          <cell r="U72" t="str">
            <v>n/a</v>
          </cell>
          <cell r="V72" t="str">
            <v>n/a</v>
          </cell>
          <cell r="W72" t="str">
            <v>n/a</v>
          </cell>
          <cell r="X72" t="str">
            <v>n/a</v>
          </cell>
          <cell r="Y72" t="str">
            <v>n/a</v>
          </cell>
          <cell r="Z72" t="str">
            <v>n/a</v>
          </cell>
          <cell r="AA72" t="str">
            <v>n/a</v>
          </cell>
          <cell r="AB72" t="str">
            <v>n/a</v>
          </cell>
          <cell r="AC72" t="str">
            <v>n/a</v>
          </cell>
          <cell r="AD72" t="str">
            <v>n/a</v>
          </cell>
        </row>
        <row r="73">
          <cell r="A73">
            <v>0</v>
          </cell>
        </row>
        <row r="74">
          <cell r="A74" t="str">
            <v>Outstanding residential loans per capita, 000s</v>
          </cell>
          <cell r="B74" t="str">
            <v>000s</v>
          </cell>
          <cell r="C74" t="str">
            <v>n/a</v>
          </cell>
          <cell r="D74" t="str">
            <v>n/a</v>
          </cell>
          <cell r="E74" t="str">
            <v>n/a</v>
          </cell>
          <cell r="F74" t="str">
            <v>n/a</v>
          </cell>
          <cell r="G74" t="str">
            <v>n/a</v>
          </cell>
          <cell r="H74" t="str">
            <v>n/a</v>
          </cell>
          <cell r="I74" t="str">
            <v>n/a</v>
          </cell>
          <cell r="J74" t="str">
            <v>n/a</v>
          </cell>
          <cell r="K74" t="str">
            <v>n/a</v>
          </cell>
          <cell r="L74" t="str">
            <v>n/a</v>
          </cell>
          <cell r="M74" t="str">
            <v>n/a</v>
          </cell>
          <cell r="N74" t="str">
            <v>n/a</v>
          </cell>
          <cell r="O74" t="str">
            <v>n/a</v>
          </cell>
          <cell r="P74" t="str">
            <v>n/a</v>
          </cell>
          <cell r="Q74" t="str">
            <v>n/a</v>
          </cell>
          <cell r="R74" t="str">
            <v>n/a</v>
          </cell>
          <cell r="S74">
            <v>0.77021911020694256</v>
          </cell>
          <cell r="T74">
            <v>0.88615058199034957</v>
          </cell>
          <cell r="U74">
            <v>1.9620018021872045</v>
          </cell>
          <cell r="V74">
            <v>2.2244699594282595</v>
          </cell>
          <cell r="W74">
            <v>2.6035450654065682</v>
          </cell>
          <cell r="X74">
            <v>3.0905970455761391</v>
          </cell>
          <cell r="Y74">
            <v>3.7730195839389786</v>
          </cell>
          <cell r="Z74">
            <v>4.3770877125597583</v>
          </cell>
          <cell r="AA74" t="str">
            <v>n/a</v>
          </cell>
          <cell r="AB74" t="str">
            <v>n/a</v>
          </cell>
          <cell r="AC74" t="str">
            <v>n/a</v>
          </cell>
          <cell r="AD74" t="str">
            <v>n/a</v>
          </cell>
        </row>
        <row r="75">
          <cell r="A75" t="str">
            <v>Outstanding residential and commercial loans per capita</v>
          </cell>
          <cell r="B75" t="str">
            <v>000s</v>
          </cell>
          <cell r="C75" t="str">
            <v>n/a</v>
          </cell>
          <cell r="D75" t="str">
            <v>n/a</v>
          </cell>
          <cell r="E75" t="str">
            <v>n/a</v>
          </cell>
          <cell r="F75" t="str">
            <v>n/a</v>
          </cell>
          <cell r="G75" t="str">
            <v>n/a</v>
          </cell>
          <cell r="H75" t="str">
            <v>n/a</v>
          </cell>
          <cell r="I75" t="str">
            <v>n/a</v>
          </cell>
          <cell r="J75" t="str">
            <v>n/a</v>
          </cell>
          <cell r="K75" t="str">
            <v>n/a</v>
          </cell>
          <cell r="L75" t="str">
            <v>n/a</v>
          </cell>
          <cell r="M75" t="str">
            <v>n/a</v>
          </cell>
          <cell r="N75" t="str">
            <v>n/a</v>
          </cell>
          <cell r="O75" t="str">
            <v>n/a</v>
          </cell>
          <cell r="P75" t="str">
            <v>n/a</v>
          </cell>
          <cell r="Q75" t="str">
            <v>n/a</v>
          </cell>
          <cell r="R75" t="str">
            <v>n/a</v>
          </cell>
          <cell r="S75" t="str">
            <v>n/a</v>
          </cell>
          <cell r="T75" t="str">
            <v>n/a</v>
          </cell>
          <cell r="U75" t="str">
            <v>n/a</v>
          </cell>
          <cell r="V75" t="str">
            <v>n/a</v>
          </cell>
          <cell r="W75" t="str">
            <v>n/a</v>
          </cell>
          <cell r="X75" t="str">
            <v>n/a</v>
          </cell>
          <cell r="Y75" t="str">
            <v>n/a</v>
          </cell>
          <cell r="Z75" t="str">
            <v>n/a</v>
          </cell>
          <cell r="AA75" t="str">
            <v>n/a</v>
          </cell>
          <cell r="AB75" t="str">
            <v>n/a</v>
          </cell>
          <cell r="AC75" t="str">
            <v>n/a</v>
          </cell>
          <cell r="AD75" t="str">
            <v>n/a</v>
          </cell>
        </row>
        <row r="76">
          <cell r="A76">
            <v>0</v>
          </cell>
        </row>
        <row r="77">
          <cell r="A77" t="str">
            <v>Outstanding mortgage bonds as % GDP</v>
          </cell>
          <cell r="C77" t="str">
            <v>n/a</v>
          </cell>
          <cell r="D77" t="str">
            <v>n/a</v>
          </cell>
          <cell r="E77" t="str">
            <v>n/a</v>
          </cell>
          <cell r="F77" t="str">
            <v>n/a</v>
          </cell>
          <cell r="G77" t="str">
            <v>n/a</v>
          </cell>
          <cell r="H77" t="str">
            <v>n/a</v>
          </cell>
          <cell r="I77" t="str">
            <v>n/a</v>
          </cell>
          <cell r="J77" t="str">
            <v>n/a</v>
          </cell>
          <cell r="K77" t="str">
            <v>n/a</v>
          </cell>
          <cell r="L77" t="str">
            <v>n/a</v>
          </cell>
          <cell r="M77" t="str">
            <v>n/a</v>
          </cell>
          <cell r="N77" t="str">
            <v>n/a</v>
          </cell>
          <cell r="O77" t="str">
            <v>n/a</v>
          </cell>
          <cell r="P77" t="str">
            <v>n/a</v>
          </cell>
          <cell r="Q77" t="str">
            <v>n/a</v>
          </cell>
          <cell r="R77" t="str">
            <v>n/a</v>
          </cell>
          <cell r="S77" t="str">
            <v>n/a</v>
          </cell>
          <cell r="T77" t="str">
            <v>n/a</v>
          </cell>
          <cell r="U77" t="str">
            <v>n/a</v>
          </cell>
          <cell r="V77" t="str">
            <v>n/a</v>
          </cell>
          <cell r="W77" t="str">
            <v>n/a</v>
          </cell>
          <cell r="X77" t="str">
            <v>n/a</v>
          </cell>
          <cell r="Y77" t="str">
            <v>n/a</v>
          </cell>
          <cell r="Z77" t="str">
            <v>n/a</v>
          </cell>
          <cell r="AA77" t="str">
            <v>n/a</v>
          </cell>
          <cell r="AB77" t="str">
            <v>n/a</v>
          </cell>
          <cell r="AC77" t="str">
            <v>n/a</v>
          </cell>
          <cell r="AD77" t="str">
            <v>n/a</v>
          </cell>
        </row>
        <row r="78">
          <cell r="A78">
            <v>0</v>
          </cell>
        </row>
        <row r="79">
          <cell r="A79" t="str">
            <v>MACROECONOMIC INFORMATION</v>
          </cell>
        </row>
        <row r="80">
          <cell r="A80" t="str">
            <v>Exchange rate, 1€=</v>
          </cell>
          <cell r="C80" t="str">
            <v>n/a</v>
          </cell>
          <cell r="D80" t="str">
            <v>n/a</v>
          </cell>
          <cell r="E80" t="str">
            <v>n/a</v>
          </cell>
          <cell r="F80" t="str">
            <v>n/a</v>
          </cell>
          <cell r="G80" t="str">
            <v>n/a</v>
          </cell>
          <cell r="H80" t="str">
            <v>n/a</v>
          </cell>
          <cell r="I80" t="str">
            <v>n/a</v>
          </cell>
          <cell r="J80" t="str">
            <v>n/a</v>
          </cell>
          <cell r="K80" t="str">
            <v>n/a</v>
          </cell>
          <cell r="L80" t="str">
            <v>n/a</v>
          </cell>
          <cell r="M80" t="str">
            <v>n/a</v>
          </cell>
          <cell r="N80" t="str">
            <v>n/a</v>
          </cell>
          <cell r="O80" t="str">
            <v>n/a</v>
          </cell>
          <cell r="P80" t="str">
            <v>n/a</v>
          </cell>
          <cell r="Q80" t="str">
            <v>n/a</v>
          </cell>
          <cell r="R80">
            <v>0.44319999999999998</v>
          </cell>
          <cell r="S80">
            <v>0.41510000000000002</v>
          </cell>
          <cell r="T80">
            <v>0.40749999999999997</v>
          </cell>
          <cell r="U80">
            <v>0.39939999999999998</v>
          </cell>
          <cell r="V80">
            <v>0.41820000000000002</v>
          </cell>
          <cell r="W80">
            <v>0.43169999999999997</v>
          </cell>
          <cell r="X80">
            <v>0.43430000000000002</v>
          </cell>
          <cell r="Y80">
            <v>0.4299</v>
          </cell>
          <cell r="Z80">
            <v>0.42930000000000001</v>
          </cell>
          <cell r="AA80" t="str">
            <v>n/a</v>
          </cell>
          <cell r="AB80" t="str">
            <v>n/a</v>
          </cell>
          <cell r="AC80" t="str">
            <v>n/a</v>
          </cell>
          <cell r="AD80" t="str">
            <v>n/a</v>
          </cell>
        </row>
        <row r="81">
          <cell r="A81" t="str">
            <v>Population, 000s</v>
          </cell>
          <cell r="C81" t="str">
            <v>n/a</v>
          </cell>
          <cell r="D81" t="str">
            <v>n/a</v>
          </cell>
          <cell r="E81" t="str">
            <v>n/a</v>
          </cell>
          <cell r="F81" t="str">
            <v>n/a</v>
          </cell>
          <cell r="G81" t="str">
            <v>n/a</v>
          </cell>
          <cell r="H81" t="str">
            <v>n/a</v>
          </cell>
          <cell r="I81" t="str">
            <v>n/a</v>
          </cell>
          <cell r="J81" t="str">
            <v>n/a</v>
          </cell>
          <cell r="K81" t="str">
            <v>n/a</v>
          </cell>
          <cell r="L81" t="str">
            <v>n/a</v>
          </cell>
          <cell r="M81">
            <v>363</v>
          </cell>
          <cell r="N81">
            <v>366.4</v>
          </cell>
          <cell r="O81">
            <v>369.5</v>
          </cell>
          <cell r="P81">
            <v>371.2</v>
          </cell>
          <cell r="Q81">
            <v>373.95800000000003</v>
          </cell>
          <cell r="R81">
            <v>376.51299999999998</v>
          </cell>
          <cell r="S81">
            <v>378.51799999999997</v>
          </cell>
          <cell r="T81">
            <v>380.20100000000002</v>
          </cell>
          <cell r="U81">
            <v>391.41500000000002</v>
          </cell>
          <cell r="V81">
            <v>394.64100000000002</v>
          </cell>
          <cell r="W81">
            <v>397.29599999999999</v>
          </cell>
          <cell r="X81">
            <v>399.86700000000002</v>
          </cell>
          <cell r="Y81">
            <v>402.66800000000001</v>
          </cell>
          <cell r="Z81">
            <v>404.346</v>
          </cell>
          <cell r="AA81" t="str">
            <v>n/a</v>
          </cell>
          <cell r="AB81" t="str">
            <v>n/a</v>
          </cell>
          <cell r="AC81" t="str">
            <v>n/a</v>
          </cell>
          <cell r="AD81" t="str">
            <v>n/a</v>
          </cell>
        </row>
        <row r="82">
          <cell r="A82" t="str">
            <v>Number of Households, 000s</v>
          </cell>
          <cell r="C82" t="str">
            <v>n/a</v>
          </cell>
          <cell r="D82" t="str">
            <v>n/a</v>
          </cell>
          <cell r="E82" t="str">
            <v>n/a</v>
          </cell>
          <cell r="F82" t="str">
            <v>n/a</v>
          </cell>
          <cell r="G82" t="str">
            <v>n/a</v>
          </cell>
          <cell r="H82" t="str">
            <v>n/a</v>
          </cell>
          <cell r="I82" t="str">
            <v>n/a</v>
          </cell>
          <cell r="J82" t="str">
            <v>n/a</v>
          </cell>
          <cell r="K82" t="str">
            <v>n/a</v>
          </cell>
          <cell r="L82" t="str">
            <v>n/a</v>
          </cell>
          <cell r="M82" t="str">
            <v>n/a</v>
          </cell>
          <cell r="N82" t="str">
            <v>n/a</v>
          </cell>
          <cell r="O82">
            <v>119.479</v>
          </cell>
          <cell r="P82" t="str">
            <v>n/a</v>
          </cell>
          <cell r="Q82" t="str">
            <v>n/a</v>
          </cell>
          <cell r="R82" t="str">
            <v>n/a</v>
          </cell>
          <cell r="S82" t="str">
            <v>n/a</v>
          </cell>
          <cell r="T82">
            <v>127970</v>
          </cell>
          <cell r="U82" t="str">
            <v>n/a</v>
          </cell>
          <cell r="V82" t="str">
            <v>n/a</v>
          </cell>
          <cell r="W82" t="str">
            <v>n/a</v>
          </cell>
          <cell r="X82" t="str">
            <v>n/a</v>
          </cell>
          <cell r="Y82" t="str">
            <v>n/a</v>
          </cell>
          <cell r="Z82" t="str">
            <v>n/a</v>
          </cell>
          <cell r="AA82" t="str">
            <v>n/a</v>
          </cell>
          <cell r="AB82" t="str">
            <v>n/a</v>
          </cell>
          <cell r="AC82" t="str">
            <v>n/a</v>
          </cell>
          <cell r="AD82" t="str">
            <v>n/a</v>
          </cell>
        </row>
        <row r="83">
          <cell r="A83" t="str">
            <v>Population density, pop/km</v>
          </cell>
          <cell r="C83" t="str">
            <v>n/a</v>
          </cell>
          <cell r="D83" t="str">
            <v>n/a</v>
          </cell>
          <cell r="E83" t="str">
            <v>n/a</v>
          </cell>
          <cell r="F83" t="str">
            <v>n/a</v>
          </cell>
          <cell r="G83" t="str">
            <v>n/a</v>
          </cell>
          <cell r="H83" t="str">
            <v>n/a</v>
          </cell>
          <cell r="I83" t="str">
            <v>n/a</v>
          </cell>
          <cell r="J83" t="str">
            <v>n/a</v>
          </cell>
          <cell r="K83" t="str">
            <v>n/a</v>
          </cell>
          <cell r="L83" t="str">
            <v>n/a</v>
          </cell>
          <cell r="M83" t="str">
            <v>n/a</v>
          </cell>
          <cell r="N83" t="str">
            <v>n/a</v>
          </cell>
          <cell r="O83" t="str">
            <v>n/a</v>
          </cell>
          <cell r="P83" t="str">
            <v>n/a</v>
          </cell>
          <cell r="Q83" t="str">
            <v>n/a</v>
          </cell>
          <cell r="R83" t="str">
            <v>n/a</v>
          </cell>
          <cell r="S83" t="str">
            <v>n/a</v>
          </cell>
          <cell r="T83" t="str">
            <v>n/a</v>
          </cell>
          <cell r="U83" t="str">
            <v>n/a</v>
          </cell>
          <cell r="V83" t="str">
            <v>n/a</v>
          </cell>
          <cell r="W83" t="str">
            <v>n/a</v>
          </cell>
          <cell r="X83" t="str">
            <v>n/a</v>
          </cell>
          <cell r="Y83" t="str">
            <v>n/a</v>
          </cell>
          <cell r="Z83" t="str">
            <v>n/a</v>
          </cell>
          <cell r="AA83" t="str">
            <v>n/a</v>
          </cell>
          <cell r="AB83" t="str">
            <v>n/a</v>
          </cell>
          <cell r="AC83" t="str">
            <v>n/a</v>
          </cell>
          <cell r="AD83" t="str">
            <v>n/a</v>
          </cell>
        </row>
        <row r="84">
          <cell r="A84" t="str">
            <v>GDP, € mill</v>
          </cell>
          <cell r="C84" t="str">
            <v>n/a</v>
          </cell>
          <cell r="D84" t="str">
            <v>n/a</v>
          </cell>
          <cell r="E84" t="str">
            <v>n/a</v>
          </cell>
          <cell r="F84" t="str">
            <v>n/a</v>
          </cell>
          <cell r="G84" t="str">
            <v>n/a</v>
          </cell>
          <cell r="H84" t="str">
            <v>n/a</v>
          </cell>
          <cell r="I84" t="str">
            <v>n/a</v>
          </cell>
          <cell r="J84" t="str">
            <v>n/a</v>
          </cell>
          <cell r="K84" t="str">
            <v>n/a</v>
          </cell>
          <cell r="L84" t="str">
            <v>n/a</v>
          </cell>
          <cell r="M84" t="str">
            <v>n/a</v>
          </cell>
          <cell r="N84" t="str">
            <v>n/a</v>
          </cell>
          <cell r="O84" t="str">
            <v>n/a</v>
          </cell>
          <cell r="P84" t="str">
            <v>n/a</v>
          </cell>
          <cell r="Q84">
            <v>3205.5</v>
          </cell>
          <cell r="R84">
            <v>3402.2</v>
          </cell>
          <cell r="S84">
            <v>3661.1</v>
          </cell>
          <cell r="T84">
            <v>4221.1000000000004</v>
          </cell>
          <cell r="U84">
            <v>4300.5</v>
          </cell>
          <cell r="V84">
            <v>4488.8999999999996</v>
          </cell>
          <cell r="W84">
            <v>4421.3999999999996</v>
          </cell>
          <cell r="X84">
            <v>4482.3</v>
          </cell>
          <cell r="Y84">
            <v>4781.5</v>
          </cell>
          <cell r="Z84">
            <v>5096</v>
          </cell>
          <cell r="AA84" t="str">
            <v>n/a</v>
          </cell>
          <cell r="AB84" t="str">
            <v>n/a</v>
          </cell>
          <cell r="AC84" t="str">
            <v>n/a</v>
          </cell>
          <cell r="AD84" t="str">
            <v>n/a</v>
          </cell>
        </row>
        <row r="85">
          <cell r="A85" t="str">
            <v>Annual GDP Growth %</v>
          </cell>
          <cell r="C85" t="str">
            <v>n/a</v>
          </cell>
          <cell r="D85" t="str">
            <v>n/a</v>
          </cell>
          <cell r="E85" t="str">
            <v>n/a</v>
          </cell>
          <cell r="F85" t="str">
            <v>n/a</v>
          </cell>
          <cell r="G85" t="str">
            <v>n/a</v>
          </cell>
          <cell r="H85" t="str">
            <v>n/a</v>
          </cell>
          <cell r="I85" t="str">
            <v>n/a</v>
          </cell>
          <cell r="J85" t="str">
            <v>n/a</v>
          </cell>
          <cell r="K85" t="str">
            <v>n/a</v>
          </cell>
          <cell r="L85" t="str">
            <v>n/a</v>
          </cell>
          <cell r="M85" t="str">
            <v>n/a</v>
          </cell>
          <cell r="N85" t="str">
            <v>n/a</v>
          </cell>
          <cell r="O85" t="str">
            <v>n/a</v>
          </cell>
          <cell r="P85" t="str">
            <v>n/a</v>
          </cell>
          <cell r="Q85" t="str">
            <v>n/a</v>
          </cell>
          <cell r="R85" t="str">
            <v>n/a</v>
          </cell>
          <cell r="S85" t="str">
            <v>n/a</v>
          </cell>
          <cell r="T85" t="str">
            <v>n/a</v>
          </cell>
          <cell r="U85">
            <v>-1.6E-2</v>
          </cell>
          <cell r="V85">
            <v>2.5999999999999999E-2</v>
          </cell>
          <cell r="W85">
            <v>-3.0000000000000001E-3</v>
          </cell>
          <cell r="X85">
            <v>1E-3</v>
          </cell>
          <cell r="Y85">
            <v>3.3000000000000002E-2</v>
          </cell>
          <cell r="Z85">
            <v>3.3000000000000002E-2</v>
          </cell>
          <cell r="AA85" t="str">
            <v>n/a</v>
          </cell>
          <cell r="AB85" t="str">
            <v>n/a</v>
          </cell>
          <cell r="AC85" t="str">
            <v>n/a</v>
          </cell>
          <cell r="AD85" t="str">
            <v>n/a</v>
          </cell>
        </row>
        <row r="86">
          <cell r="A86" t="str">
            <v>Gross fixed Capital Formation, € mill</v>
          </cell>
          <cell r="C86" t="str">
            <v>n/a</v>
          </cell>
          <cell r="D86" t="str">
            <v>n/a</v>
          </cell>
          <cell r="E86" t="str">
            <v>n/a</v>
          </cell>
          <cell r="F86" t="str">
            <v>n/a</v>
          </cell>
          <cell r="G86" t="str">
            <v>n/a</v>
          </cell>
          <cell r="H86" t="str">
            <v>n/a</v>
          </cell>
          <cell r="I86" t="str">
            <v>n/a</v>
          </cell>
          <cell r="J86" t="str">
            <v>n/a</v>
          </cell>
          <cell r="K86" t="str">
            <v>n/a</v>
          </cell>
          <cell r="L86" t="str">
            <v>n/a</v>
          </cell>
          <cell r="M86" t="str">
            <v>n/a</v>
          </cell>
          <cell r="N86" t="str">
            <v>n/a</v>
          </cell>
          <cell r="O86" t="str">
            <v>n/a</v>
          </cell>
          <cell r="P86" t="str">
            <v>n/a</v>
          </cell>
          <cell r="Q86" t="str">
            <v>n/a</v>
          </cell>
          <cell r="R86" t="str">
            <v>n/a</v>
          </cell>
          <cell r="S86" t="str">
            <v>n/a</v>
          </cell>
          <cell r="T86" t="str">
            <v>n/a</v>
          </cell>
          <cell r="U86" t="str">
            <v>n/a</v>
          </cell>
          <cell r="V86" t="str">
            <v>n/a</v>
          </cell>
          <cell r="W86" t="str">
            <v>n/a</v>
          </cell>
          <cell r="X86" t="str">
            <v>n/a</v>
          </cell>
          <cell r="Y86" t="str">
            <v>n/a</v>
          </cell>
          <cell r="Z86" t="str">
            <v>n/a</v>
          </cell>
          <cell r="AA86" t="str">
            <v>n/a</v>
          </cell>
          <cell r="AB86" t="str">
            <v>n/a</v>
          </cell>
          <cell r="AC86" t="str">
            <v>n/a</v>
          </cell>
          <cell r="AD86" t="str">
            <v>n/a</v>
          </cell>
        </row>
        <row r="87">
          <cell r="A87" t="str">
            <v>Inflation (HICP) %</v>
          </cell>
          <cell r="C87" t="str">
            <v>n/a</v>
          </cell>
          <cell r="D87" t="str">
            <v>n/a</v>
          </cell>
          <cell r="E87" t="str">
            <v>n/a</v>
          </cell>
          <cell r="F87" t="str">
            <v>n/a</v>
          </cell>
          <cell r="G87" t="str">
            <v>n/a</v>
          </cell>
          <cell r="H87" t="str">
            <v>n/a</v>
          </cell>
          <cell r="I87" t="str">
            <v>n/a</v>
          </cell>
          <cell r="J87" t="str">
            <v>n/a</v>
          </cell>
          <cell r="K87" t="str">
            <v>n/a</v>
          </cell>
          <cell r="L87" t="str">
            <v>n/a</v>
          </cell>
          <cell r="M87" t="str">
            <v>n/a</v>
          </cell>
          <cell r="N87" t="str">
            <v>n/a</v>
          </cell>
          <cell r="O87" t="str">
            <v>n/a</v>
          </cell>
          <cell r="P87" t="str">
            <v>n/a</v>
          </cell>
          <cell r="Q87">
            <v>3.9E-2</v>
          </cell>
          <cell r="R87">
            <v>3.6999999999999998E-2</v>
          </cell>
          <cell r="S87">
            <v>2.3E-2</v>
          </cell>
          <cell r="T87">
            <v>0.03</v>
          </cell>
          <cell r="U87">
            <v>2.5000000000000001E-2</v>
          </cell>
          <cell r="V87">
            <v>2.5999999999999999E-2</v>
          </cell>
          <cell r="W87">
            <v>1.9E-2</v>
          </cell>
          <cell r="X87">
            <v>2.7E-2</v>
          </cell>
          <cell r="Y87">
            <v>2.5000000000000001E-2</v>
          </cell>
          <cell r="Z87">
            <v>2.58E-2</v>
          </cell>
          <cell r="AA87" t="str">
            <v>n/a</v>
          </cell>
          <cell r="AB87" t="str">
            <v>n/a</v>
          </cell>
          <cell r="AC87" t="str">
            <v>n/a</v>
          </cell>
          <cell r="AD87" t="str">
            <v>n/a</v>
          </cell>
        </row>
        <row r="88">
          <cell r="A88" t="str">
            <v>Unemployment rate %</v>
          </cell>
          <cell r="C88" t="str">
            <v>n/a</v>
          </cell>
          <cell r="D88" t="str">
            <v>n/a</v>
          </cell>
          <cell r="E88" t="str">
            <v>n/a</v>
          </cell>
          <cell r="F88" t="str">
            <v>n/a</v>
          </cell>
          <cell r="G88" t="str">
            <v>n/a</v>
          </cell>
          <cell r="H88" t="str">
            <v>n/a</v>
          </cell>
          <cell r="I88" t="str">
            <v>n/a</v>
          </cell>
          <cell r="J88" t="str">
            <v>n/a</v>
          </cell>
          <cell r="K88" t="str">
            <v>n/a</v>
          </cell>
          <cell r="L88" t="str">
            <v>n/a</v>
          </cell>
          <cell r="M88" t="str">
            <v>n/a</v>
          </cell>
          <cell r="N88" t="str">
            <v>n/a</v>
          </cell>
          <cell r="O88" t="str">
            <v>n/a</v>
          </cell>
          <cell r="P88" t="str">
            <v>n/a</v>
          </cell>
          <cell r="Q88" t="str">
            <v>n/a</v>
          </cell>
          <cell r="R88" t="str">
            <v>n/a</v>
          </cell>
          <cell r="S88" t="str">
            <v>n/a</v>
          </cell>
          <cell r="T88">
            <v>6.7000000000000004E-2</v>
          </cell>
          <cell r="U88">
            <v>7.5999999999999998E-2</v>
          </cell>
          <cell r="V88">
            <v>7.4999999999999997E-2</v>
          </cell>
          <cell r="W88">
            <v>7.5999999999999998E-2</v>
          </cell>
          <cell r="X88">
            <v>7.400000000000001E-2</v>
          </cell>
          <cell r="Y88">
            <v>7.2999999999999995E-2</v>
          </cell>
          <cell r="Z88">
            <v>7.2999999999999995E-2</v>
          </cell>
          <cell r="AA88" t="str">
            <v>n/a</v>
          </cell>
          <cell r="AB88" t="str">
            <v>n/a</v>
          </cell>
          <cell r="AC88" t="str">
            <v>n/a</v>
          </cell>
          <cell r="AD88" t="str">
            <v>n/a</v>
          </cell>
        </row>
      </sheetData>
      <sheetData sheetId="18" refreshError="1">
        <row r="1">
          <cell r="A1" t="str">
            <v>Netherlands</v>
          </cell>
        </row>
        <row r="3">
          <cell r="A3" t="str">
            <v>HOUSING SUPPLY</v>
          </cell>
          <cell r="C3">
            <v>1983</v>
          </cell>
          <cell r="D3">
            <v>1984</v>
          </cell>
          <cell r="E3">
            <v>1985</v>
          </cell>
          <cell r="F3">
            <v>1986</v>
          </cell>
          <cell r="G3">
            <v>1987</v>
          </cell>
          <cell r="H3">
            <v>1988</v>
          </cell>
          <cell r="I3">
            <v>1989</v>
          </cell>
          <cell r="J3">
            <v>1990</v>
          </cell>
          <cell r="K3">
            <v>1991</v>
          </cell>
          <cell r="L3">
            <v>1992</v>
          </cell>
          <cell r="M3">
            <v>1993</v>
          </cell>
          <cell r="N3">
            <v>1994</v>
          </cell>
          <cell r="O3">
            <v>1995</v>
          </cell>
          <cell r="P3">
            <v>1996</v>
          </cell>
          <cell r="Q3">
            <v>1997</v>
          </cell>
          <cell r="R3">
            <v>1998</v>
          </cell>
          <cell r="S3">
            <v>1999</v>
          </cell>
          <cell r="T3">
            <v>2000</v>
          </cell>
          <cell r="U3">
            <v>2001</v>
          </cell>
          <cell r="V3">
            <v>2002</v>
          </cell>
          <cell r="W3">
            <v>2003</v>
          </cell>
          <cell r="X3">
            <v>2004</v>
          </cell>
          <cell r="Y3">
            <v>2005</v>
          </cell>
          <cell r="Z3">
            <v>2006</v>
          </cell>
          <cell r="AA3">
            <v>2007</v>
          </cell>
          <cell r="AB3">
            <v>2008</v>
          </cell>
          <cell r="AC3">
            <v>2009</v>
          </cell>
          <cell r="AD3">
            <v>2010</v>
          </cell>
        </row>
        <row r="4">
          <cell r="A4" t="str">
            <v>Housing Stock</v>
          </cell>
        </row>
        <row r="5">
          <cell r="A5" t="str">
            <v xml:space="preserve">Total Number of Dwellings (national) </v>
          </cell>
          <cell r="B5" t="str">
            <v>000s</v>
          </cell>
          <cell r="C5">
            <v>5178000</v>
          </cell>
          <cell r="D5">
            <v>5289000</v>
          </cell>
          <cell r="E5">
            <v>5384000</v>
          </cell>
          <cell r="F5">
            <v>5483000</v>
          </cell>
          <cell r="G5">
            <v>5589000</v>
          </cell>
          <cell r="H5">
            <v>5699000</v>
          </cell>
          <cell r="I5">
            <v>5802000</v>
          </cell>
          <cell r="J5">
            <v>5892000</v>
          </cell>
          <cell r="K5">
            <v>5966000</v>
          </cell>
          <cell r="L5">
            <v>6043000</v>
          </cell>
          <cell r="M5">
            <v>6116000</v>
          </cell>
          <cell r="N5">
            <v>6192000</v>
          </cell>
          <cell r="O5">
            <v>6276000</v>
          </cell>
          <cell r="P5">
            <v>6358000</v>
          </cell>
          <cell r="Q5">
            <v>6441000</v>
          </cell>
          <cell r="R5">
            <v>6522000</v>
          </cell>
          <cell r="S5">
            <v>6590000</v>
          </cell>
          <cell r="T5">
            <v>6651000</v>
          </cell>
          <cell r="U5">
            <v>6710000</v>
          </cell>
          <cell r="V5">
            <v>6764000</v>
          </cell>
          <cell r="W5">
            <v>6809581</v>
          </cell>
          <cell r="X5">
            <v>6861877</v>
          </cell>
          <cell r="Y5">
            <v>6858719</v>
          </cell>
          <cell r="Z5">
            <v>6912405</v>
          </cell>
          <cell r="AA5" t="str">
            <v>n/a</v>
          </cell>
          <cell r="AB5">
            <v>0</v>
          </cell>
          <cell r="AC5">
            <v>0</v>
          </cell>
          <cell r="AD5">
            <v>0</v>
          </cell>
        </row>
        <row r="6">
          <cell r="A6" t="str">
            <v xml:space="preserve">Proportion of which: </v>
          </cell>
        </row>
        <row r="7">
          <cell r="A7" t="str">
            <v>% Owner occupied</v>
          </cell>
          <cell r="B7" t="str">
            <v>%</v>
          </cell>
          <cell r="C7">
            <v>0.42</v>
          </cell>
          <cell r="D7" t="str">
            <v>n/a</v>
          </cell>
          <cell r="E7" t="str">
            <v>n/a</v>
          </cell>
          <cell r="F7" t="str">
            <v>n/a</v>
          </cell>
          <cell r="G7" t="str">
            <v>n/a</v>
          </cell>
          <cell r="H7" t="str">
            <v>n/a</v>
          </cell>
          <cell r="I7" t="str">
            <v>n/a</v>
          </cell>
          <cell r="J7" t="str">
            <v>n/a</v>
          </cell>
          <cell r="K7" t="str">
            <v>n/a</v>
          </cell>
          <cell r="L7" t="str">
            <v>n/a</v>
          </cell>
          <cell r="M7" t="str">
            <v>n/a</v>
          </cell>
          <cell r="N7" t="str">
            <v>n/a</v>
          </cell>
          <cell r="O7" t="str">
            <v>n/a</v>
          </cell>
          <cell r="P7" t="str">
            <v>n/a</v>
          </cell>
          <cell r="Q7">
            <v>0.5</v>
          </cell>
          <cell r="R7">
            <v>0.50800000000000001</v>
          </cell>
          <cell r="S7">
            <v>0.52</v>
          </cell>
          <cell r="T7">
            <v>0.52</v>
          </cell>
          <cell r="U7">
            <v>0.53100000000000003</v>
          </cell>
          <cell r="V7">
            <v>0.54200000000000004</v>
          </cell>
          <cell r="W7" t="str">
            <v>n/a</v>
          </cell>
          <cell r="X7" t="str">
            <v>n/a</v>
          </cell>
          <cell r="Y7" t="str">
            <v>n/a</v>
          </cell>
          <cell r="Z7">
            <v>0.54</v>
          </cell>
          <cell r="AA7" t="str">
            <v>n/a</v>
          </cell>
          <cell r="AB7" t="str">
            <v>n/a</v>
          </cell>
          <cell r="AC7" t="str">
            <v>n/a</v>
          </cell>
          <cell r="AD7" t="str">
            <v>n/a</v>
          </cell>
        </row>
        <row r="8">
          <cell r="A8" t="str">
            <v>% Rented from private landlords</v>
          </cell>
          <cell r="B8" t="str">
            <v>%</v>
          </cell>
          <cell r="C8" t="str">
            <v>n/a</v>
          </cell>
          <cell r="D8" t="str">
            <v>n/a</v>
          </cell>
          <cell r="E8" t="str">
            <v>n/a</v>
          </cell>
          <cell r="F8" t="str">
            <v>n/a</v>
          </cell>
          <cell r="G8" t="str">
            <v>n/a</v>
          </cell>
          <cell r="H8" t="str">
            <v>n/a</v>
          </cell>
          <cell r="I8" t="str">
            <v>n/a</v>
          </cell>
          <cell r="J8" t="str">
            <v>n/a</v>
          </cell>
          <cell r="K8" t="str">
            <v>n/a</v>
          </cell>
          <cell r="L8" t="str">
            <v>n/a</v>
          </cell>
          <cell r="M8" t="str">
            <v>n/a</v>
          </cell>
          <cell r="N8" t="str">
            <v>n/a</v>
          </cell>
          <cell r="O8" t="str">
            <v>n/a</v>
          </cell>
          <cell r="P8" t="str">
            <v>n/a</v>
          </cell>
          <cell r="Q8" t="str">
            <v>n/a</v>
          </cell>
          <cell r="R8" t="str">
            <v>n/a</v>
          </cell>
          <cell r="S8" t="str">
            <v>n/a</v>
          </cell>
          <cell r="T8" t="str">
            <v>n/a</v>
          </cell>
          <cell r="U8" t="str">
            <v>n/a</v>
          </cell>
          <cell r="V8">
            <v>0.108</v>
          </cell>
          <cell r="W8" t="str">
            <v>n/a</v>
          </cell>
          <cell r="X8" t="str">
            <v>n/a</v>
          </cell>
          <cell r="Y8" t="str">
            <v>n/a</v>
          </cell>
          <cell r="Z8" t="str">
            <v>n/a</v>
          </cell>
          <cell r="AA8" t="str">
            <v>n/a</v>
          </cell>
          <cell r="AB8" t="str">
            <v>n/a</v>
          </cell>
          <cell r="AC8" t="str">
            <v>n/a</v>
          </cell>
          <cell r="AD8" t="str">
            <v>n/a</v>
          </cell>
        </row>
        <row r="9">
          <cell r="A9" t="str">
            <v>% Rented from government or social landlords</v>
          </cell>
          <cell r="B9" t="str">
            <v>%</v>
          </cell>
          <cell r="C9" t="str">
            <v>n/a</v>
          </cell>
          <cell r="D9" t="str">
            <v>n/a</v>
          </cell>
          <cell r="E9" t="str">
            <v>n/a</v>
          </cell>
          <cell r="F9" t="str">
            <v>n/a</v>
          </cell>
          <cell r="G9" t="str">
            <v>n/a</v>
          </cell>
          <cell r="H9" t="str">
            <v>n/a</v>
          </cell>
          <cell r="I9" t="str">
            <v>n/a</v>
          </cell>
          <cell r="J9" t="str">
            <v>n/a</v>
          </cell>
          <cell r="K9" t="str">
            <v>n/a</v>
          </cell>
          <cell r="L9" t="str">
            <v>n/a</v>
          </cell>
          <cell r="M9" t="str">
            <v>n/a</v>
          </cell>
          <cell r="N9" t="str">
            <v>n/a</v>
          </cell>
          <cell r="O9" t="str">
            <v>n/a</v>
          </cell>
          <cell r="P9" t="str">
            <v>n/a</v>
          </cell>
          <cell r="Q9" t="str">
            <v>n/a</v>
          </cell>
          <cell r="R9" t="str">
            <v>n/a</v>
          </cell>
          <cell r="S9" t="str">
            <v>n/a</v>
          </cell>
          <cell r="T9" t="str">
            <v>n/a</v>
          </cell>
          <cell r="U9" t="str">
            <v>n/a</v>
          </cell>
          <cell r="V9">
            <v>0.35</v>
          </cell>
          <cell r="W9" t="str">
            <v>n/a</v>
          </cell>
          <cell r="X9" t="str">
            <v>n/a</v>
          </cell>
          <cell r="Y9" t="str">
            <v>n/a</v>
          </cell>
          <cell r="Z9" t="str">
            <v>n/a</v>
          </cell>
          <cell r="AA9" t="str">
            <v>n/a</v>
          </cell>
          <cell r="AB9" t="str">
            <v>n/a</v>
          </cell>
          <cell r="AC9" t="str">
            <v>n/a</v>
          </cell>
          <cell r="AD9" t="str">
            <v>n/a</v>
          </cell>
        </row>
        <row r="10">
          <cell r="A10" t="str">
            <v>% Other</v>
          </cell>
          <cell r="B10" t="str">
            <v>%</v>
          </cell>
          <cell r="C10" t="str">
            <v>n/a</v>
          </cell>
          <cell r="D10" t="str">
            <v>n/a</v>
          </cell>
          <cell r="E10" t="str">
            <v>n/a</v>
          </cell>
          <cell r="F10" t="str">
            <v>n/a</v>
          </cell>
          <cell r="G10" t="str">
            <v>n/a</v>
          </cell>
          <cell r="H10" t="str">
            <v>n/a</v>
          </cell>
          <cell r="I10" t="str">
            <v>n/a</v>
          </cell>
          <cell r="J10" t="str">
            <v>n/a</v>
          </cell>
          <cell r="K10" t="str">
            <v>n/a</v>
          </cell>
          <cell r="L10" t="str">
            <v>n/a</v>
          </cell>
          <cell r="M10" t="str">
            <v>n/a</v>
          </cell>
          <cell r="N10" t="str">
            <v>n/a</v>
          </cell>
          <cell r="O10" t="str">
            <v>n/a</v>
          </cell>
          <cell r="P10" t="str">
            <v>n/a</v>
          </cell>
          <cell r="Q10" t="str">
            <v>n/a</v>
          </cell>
          <cell r="R10" t="str">
            <v>n/a</v>
          </cell>
          <cell r="S10" t="str">
            <v>n/a</v>
          </cell>
          <cell r="T10" t="str">
            <v>n/a</v>
          </cell>
          <cell r="U10" t="str">
            <v>n/a</v>
          </cell>
          <cell r="V10" t="str">
            <v>n/a</v>
          </cell>
          <cell r="W10" t="str">
            <v>n/a</v>
          </cell>
          <cell r="X10" t="str">
            <v>n/a</v>
          </cell>
          <cell r="Y10" t="str">
            <v>n/a</v>
          </cell>
          <cell r="Z10" t="str">
            <v>n/a</v>
          </cell>
          <cell r="AA10" t="str">
            <v>n/a</v>
          </cell>
          <cell r="AB10" t="str">
            <v>n/a</v>
          </cell>
          <cell r="AC10" t="str">
            <v>n/a</v>
          </cell>
          <cell r="AD10" t="str">
            <v>n/a</v>
          </cell>
        </row>
        <row r="12">
          <cell r="A12" t="str">
            <v>Housebuilding</v>
          </cell>
        </row>
        <row r="13">
          <cell r="A13" t="str">
            <v xml:space="preserve">Housing Starts </v>
          </cell>
          <cell r="B13" t="str">
            <v>000s</v>
          </cell>
          <cell r="C13">
            <v>114300</v>
          </cell>
          <cell r="D13">
            <v>107500</v>
          </cell>
          <cell r="E13">
            <v>96800</v>
          </cell>
          <cell r="F13">
            <v>111500</v>
          </cell>
          <cell r="G13">
            <v>99100</v>
          </cell>
          <cell r="H13">
            <v>119200</v>
          </cell>
          <cell r="I13">
            <v>107600</v>
          </cell>
          <cell r="J13">
            <v>97300</v>
          </cell>
          <cell r="K13">
            <v>84800</v>
          </cell>
          <cell r="L13">
            <v>85100</v>
          </cell>
          <cell r="M13">
            <v>86000</v>
          </cell>
          <cell r="N13">
            <v>102929</v>
          </cell>
          <cell r="O13">
            <v>95918</v>
          </cell>
          <cell r="P13">
            <v>95817</v>
          </cell>
          <cell r="Q13">
            <v>98002</v>
          </cell>
          <cell r="R13">
            <v>85871</v>
          </cell>
          <cell r="S13">
            <v>83400</v>
          </cell>
          <cell r="T13">
            <v>80100</v>
          </cell>
          <cell r="U13">
            <v>74700</v>
          </cell>
          <cell r="V13" t="str">
            <v>n/a</v>
          </cell>
          <cell r="W13" t="str">
            <v>n/a</v>
          </cell>
          <cell r="X13" t="str">
            <v>n/a</v>
          </cell>
          <cell r="Y13" t="str">
            <v>n/a</v>
          </cell>
          <cell r="Z13" t="str">
            <v>n/a</v>
          </cell>
          <cell r="AA13" t="str">
            <v>n/a</v>
          </cell>
          <cell r="AB13" t="str">
            <v>n/a</v>
          </cell>
          <cell r="AC13" t="str">
            <v>n/a</v>
          </cell>
          <cell r="AD13" t="str">
            <v>n/a</v>
          </cell>
        </row>
        <row r="14">
          <cell r="A14" t="str">
            <v>Annual % change in housing starts</v>
          </cell>
          <cell r="C14" t="e">
            <v>#VALUE!</v>
          </cell>
          <cell r="D14">
            <v>-5.9492563429571321E-2</v>
          </cell>
          <cell r="E14">
            <v>-9.9534883720930223E-2</v>
          </cell>
          <cell r="F14">
            <v>0.15185950413223148</v>
          </cell>
          <cell r="G14">
            <v>-0.11121076233183858</v>
          </cell>
          <cell r="H14">
            <v>0.20282542885973753</v>
          </cell>
          <cell r="I14">
            <v>-9.7315436241610764E-2</v>
          </cell>
          <cell r="J14">
            <v>-9.5724907063197029E-2</v>
          </cell>
          <cell r="K14">
            <v>-0.12846865364850979</v>
          </cell>
          <cell r="L14">
            <v>3.5377358490567001E-3</v>
          </cell>
          <cell r="M14">
            <v>1.0575793184488758E-2</v>
          </cell>
          <cell r="N14">
            <v>0.19684883720930224</v>
          </cell>
          <cell r="O14">
            <v>-6.8114914164132512E-2</v>
          </cell>
          <cell r="P14">
            <v>-1.0529827561042149E-3</v>
          </cell>
          <cell r="Q14">
            <v>2.2803886575451182E-2</v>
          </cell>
          <cell r="R14">
            <v>-0.1237831880982021</v>
          </cell>
          <cell r="S14">
            <v>-2.8775721722118064E-2</v>
          </cell>
          <cell r="T14">
            <v>-3.9568345323740983E-2</v>
          </cell>
          <cell r="U14">
            <v>-6.7415730337078705E-2</v>
          </cell>
          <cell r="V14" t="str">
            <v>n/a</v>
          </cell>
          <cell r="W14" t="str">
            <v>n/a</v>
          </cell>
          <cell r="X14" t="str">
            <v>n/a</v>
          </cell>
          <cell r="Y14" t="str">
            <v>n/a</v>
          </cell>
          <cell r="Z14" t="str">
            <v>n/a</v>
          </cell>
          <cell r="AA14" t="str">
            <v>n/a</v>
          </cell>
          <cell r="AB14" t="str">
            <v>n/a</v>
          </cell>
          <cell r="AC14" t="str">
            <v>n/a</v>
          </cell>
          <cell r="AD14" t="str">
            <v>n/a</v>
          </cell>
        </row>
        <row r="15">
          <cell r="A15" t="str">
            <v>Housing Completions</v>
          </cell>
          <cell r="B15" t="str">
            <v>000s</v>
          </cell>
          <cell r="C15">
            <v>111100</v>
          </cell>
          <cell r="D15">
            <v>112700</v>
          </cell>
          <cell r="E15">
            <v>98000</v>
          </cell>
          <cell r="F15">
            <v>103300</v>
          </cell>
          <cell r="G15">
            <v>110100</v>
          </cell>
          <cell r="H15">
            <v>118500</v>
          </cell>
          <cell r="I15">
            <v>111200</v>
          </cell>
          <cell r="J15">
            <v>97400</v>
          </cell>
          <cell r="K15">
            <v>82900</v>
          </cell>
          <cell r="L15">
            <v>86200</v>
          </cell>
          <cell r="M15">
            <v>83689</v>
          </cell>
          <cell r="N15">
            <v>87369</v>
          </cell>
          <cell r="O15">
            <v>93836</v>
          </cell>
          <cell r="P15">
            <v>88934</v>
          </cell>
          <cell r="Q15">
            <v>92315</v>
          </cell>
          <cell r="R15">
            <v>90516</v>
          </cell>
          <cell r="S15">
            <v>78625</v>
          </cell>
          <cell r="T15">
            <v>70650</v>
          </cell>
          <cell r="U15">
            <v>73200</v>
          </cell>
          <cell r="V15">
            <v>66704</v>
          </cell>
          <cell r="W15">
            <v>59629</v>
          </cell>
          <cell r="X15">
            <v>65314</v>
          </cell>
          <cell r="Y15">
            <v>67016</v>
          </cell>
          <cell r="Z15">
            <v>72382</v>
          </cell>
          <cell r="AA15" t="str">
            <v>n/a</v>
          </cell>
          <cell r="AB15" t="str">
            <v>n/a</v>
          </cell>
          <cell r="AC15" t="str">
            <v>n/a</v>
          </cell>
          <cell r="AD15" t="str">
            <v>n/a</v>
          </cell>
        </row>
        <row r="16">
          <cell r="A16" t="str">
            <v>Annual % change in housing completions</v>
          </cell>
          <cell r="C16" t="e">
            <v>#VALUE!</v>
          </cell>
          <cell r="D16">
            <v>1.4401440144014455E-2</v>
          </cell>
          <cell r="E16">
            <v>-0.13043478260869568</v>
          </cell>
          <cell r="F16">
            <v>5.4081632653061318E-2</v>
          </cell>
          <cell r="G16">
            <v>6.5827686350435677E-2</v>
          </cell>
          <cell r="H16">
            <v>7.629427792915533E-2</v>
          </cell>
          <cell r="I16">
            <v>-6.1603375527426119E-2</v>
          </cell>
          <cell r="J16">
            <v>-0.12410071942446044</v>
          </cell>
          <cell r="K16">
            <v>-0.14887063655030797</v>
          </cell>
          <cell r="L16">
            <v>3.9806996381182236E-2</v>
          </cell>
          <cell r="M16">
            <v>-2.9129930394431569E-2</v>
          </cell>
          <cell r="N16">
            <v>4.3972326112153404E-2</v>
          </cell>
          <cell r="O16">
            <v>7.4019389028145088E-2</v>
          </cell>
          <cell r="P16">
            <v>-5.2240078434715898E-2</v>
          </cell>
          <cell r="Q16">
            <v>3.8016956394629764E-2</v>
          </cell>
          <cell r="R16">
            <v>-1.9487623896441542E-2</v>
          </cell>
          <cell r="S16">
            <v>-0.13136903972778291</v>
          </cell>
          <cell r="T16">
            <v>-0.10143084260731317</v>
          </cell>
          <cell r="U16">
            <v>3.6093418259023347E-2</v>
          </cell>
          <cell r="V16">
            <v>-8.874316939890714E-2</v>
          </cell>
          <cell r="W16">
            <v>-0.10606560326217318</v>
          </cell>
          <cell r="X16">
            <v>9.5339516007311831E-2</v>
          </cell>
          <cell r="Y16">
            <v>2.6058731665492774E-2</v>
          </cell>
          <cell r="Z16">
            <v>8.0070430941864723E-2</v>
          </cell>
          <cell r="AA16" t="str">
            <v>n/a</v>
          </cell>
          <cell r="AB16" t="str">
            <v>n/a</v>
          </cell>
          <cell r="AC16" t="str">
            <v>n/a</v>
          </cell>
          <cell r="AD16" t="str">
            <v>n/a</v>
          </cell>
        </row>
        <row r="17">
          <cell r="A17" t="str">
            <v>Number of Building Permits issued</v>
          </cell>
          <cell r="B17" t="str">
            <v>000s</v>
          </cell>
          <cell r="C17">
            <v>116800</v>
          </cell>
          <cell r="D17">
            <v>106400</v>
          </cell>
          <cell r="E17">
            <v>106400</v>
          </cell>
          <cell r="F17">
            <v>109200</v>
          </cell>
          <cell r="G17">
            <v>110300</v>
          </cell>
          <cell r="H17">
            <v>121300</v>
          </cell>
          <cell r="I17">
            <v>102700</v>
          </cell>
          <cell r="J17">
            <v>89700</v>
          </cell>
          <cell r="K17">
            <v>82200</v>
          </cell>
          <cell r="L17">
            <v>87000</v>
          </cell>
          <cell r="M17">
            <v>89500</v>
          </cell>
          <cell r="N17">
            <v>107764</v>
          </cell>
          <cell r="O17">
            <v>98405</v>
          </cell>
          <cell r="P17">
            <v>102119</v>
          </cell>
          <cell r="Q17">
            <v>101501</v>
          </cell>
          <cell r="R17">
            <v>87673</v>
          </cell>
          <cell r="S17">
            <v>84201</v>
          </cell>
          <cell r="T17">
            <v>78563</v>
          </cell>
          <cell r="U17">
            <v>60000</v>
          </cell>
          <cell r="V17">
            <v>67183</v>
          </cell>
          <cell r="W17">
            <v>72454</v>
          </cell>
          <cell r="X17">
            <v>76180</v>
          </cell>
          <cell r="Y17">
            <v>83273</v>
          </cell>
          <cell r="Z17">
            <v>96447</v>
          </cell>
          <cell r="AA17" t="str">
            <v>n/a</v>
          </cell>
          <cell r="AB17" t="str">
            <v>n/a</v>
          </cell>
          <cell r="AC17" t="str">
            <v>n/a</v>
          </cell>
          <cell r="AD17" t="str">
            <v>n/a</v>
          </cell>
        </row>
        <row r="18">
          <cell r="A18" t="str">
            <v>Annual % change in building permits issued</v>
          </cell>
          <cell r="C18" t="e">
            <v>#VALUE!</v>
          </cell>
          <cell r="D18">
            <v>-8.9041095890410982E-2</v>
          </cell>
          <cell r="E18">
            <v>0</v>
          </cell>
          <cell r="F18">
            <v>2.6315789473684292E-2</v>
          </cell>
          <cell r="G18">
            <v>1.0073260073260037E-2</v>
          </cell>
          <cell r="H18">
            <v>9.972801450589297E-2</v>
          </cell>
          <cell r="I18">
            <v>-0.15333882934872223</v>
          </cell>
          <cell r="J18">
            <v>-0.12658227848101267</v>
          </cell>
          <cell r="K18">
            <v>-8.361204013377932E-2</v>
          </cell>
          <cell r="L18">
            <v>5.8394160583941535E-2</v>
          </cell>
          <cell r="M18">
            <v>2.8735632183908066E-2</v>
          </cell>
          <cell r="N18">
            <v>0.20406703910614521</v>
          </cell>
          <cell r="O18">
            <v>-8.6847184588545345E-2</v>
          </cell>
          <cell r="P18">
            <v>3.7741984655251359E-2</v>
          </cell>
          <cell r="Q18">
            <v>-6.0517631390828441E-3</v>
          </cell>
          <cell r="R18">
            <v>-0.13623511098412822</v>
          </cell>
          <cell r="S18">
            <v>-3.960170177819855E-2</v>
          </cell>
          <cell r="T18">
            <v>-6.6958824717046062E-2</v>
          </cell>
          <cell r="U18">
            <v>-0.23628171021982358</v>
          </cell>
          <cell r="V18">
            <v>0.11971666666666669</v>
          </cell>
          <cell r="W18">
            <v>7.8457347840971581E-2</v>
          </cell>
          <cell r="X18">
            <v>5.1425732188699058E-2</v>
          </cell>
          <cell r="Y18">
            <v>9.310842740876879E-2</v>
          </cell>
          <cell r="Z18">
            <v>0.15820253863797396</v>
          </cell>
          <cell r="AA18" t="str">
            <v>n/a</v>
          </cell>
          <cell r="AB18" t="str">
            <v>n/a</v>
          </cell>
          <cell r="AC18" t="str">
            <v>n/a</v>
          </cell>
          <cell r="AD18" t="str">
            <v>n/a</v>
          </cell>
        </row>
        <row r="20">
          <cell r="A20" t="str">
            <v>MARKET ACTIVITY AND PRICES</v>
          </cell>
        </row>
        <row r="21">
          <cell r="A21" t="str">
            <v>Total Number of Transactions</v>
          </cell>
          <cell r="B21" t="str">
            <v>000s</v>
          </cell>
          <cell r="C21">
            <v>226600</v>
          </cell>
          <cell r="D21">
            <v>181600</v>
          </cell>
          <cell r="E21">
            <v>209300</v>
          </cell>
          <cell r="F21">
            <v>237200</v>
          </cell>
          <cell r="G21">
            <v>236500</v>
          </cell>
          <cell r="H21">
            <v>237200</v>
          </cell>
          <cell r="I21">
            <v>231500</v>
          </cell>
          <cell r="J21">
            <v>202100</v>
          </cell>
          <cell r="K21">
            <v>211100</v>
          </cell>
          <cell r="L21">
            <v>245300</v>
          </cell>
          <cell r="M21">
            <v>198000</v>
          </cell>
          <cell r="N21">
            <v>215000</v>
          </cell>
          <cell r="O21">
            <v>224000</v>
          </cell>
          <cell r="P21">
            <v>259000</v>
          </cell>
          <cell r="Q21">
            <v>281000</v>
          </cell>
          <cell r="R21">
            <v>280000</v>
          </cell>
          <cell r="S21">
            <v>292000</v>
          </cell>
          <cell r="T21">
            <v>269000</v>
          </cell>
          <cell r="U21">
            <v>265000</v>
          </cell>
          <cell r="V21">
            <v>269000</v>
          </cell>
          <cell r="W21">
            <v>260000</v>
          </cell>
          <cell r="X21" t="str">
            <v>na</v>
          </cell>
          <cell r="Y21" t="str">
            <v>n/a</v>
          </cell>
          <cell r="Z21" t="str">
            <v>n/a</v>
          </cell>
          <cell r="AA21" t="str">
            <v>n/a</v>
          </cell>
          <cell r="AB21" t="str">
            <v>n/a</v>
          </cell>
          <cell r="AC21" t="str">
            <v>n/a</v>
          </cell>
          <cell r="AD21" t="str">
            <v>n/a</v>
          </cell>
        </row>
        <row r="22">
          <cell r="A22" t="str">
            <v>Annual % change in transactions</v>
          </cell>
          <cell r="C22" t="e">
            <v>#VALUE!</v>
          </cell>
          <cell r="D22">
            <v>-0.19858781994704322</v>
          </cell>
          <cell r="E22">
            <v>0.15253303964757703</v>
          </cell>
          <cell r="F22">
            <v>0.13330148112756812</v>
          </cell>
          <cell r="G22">
            <v>-2.9510961214165299E-3</v>
          </cell>
          <cell r="H22">
            <v>2.9598308668075113E-3</v>
          </cell>
          <cell r="I22">
            <v>-2.4030354131534537E-2</v>
          </cell>
          <cell r="J22">
            <v>-0.12699784017278615</v>
          </cell>
          <cell r="K22">
            <v>4.4532409698169184E-2</v>
          </cell>
          <cell r="L22">
            <v>0.16200852676456656</v>
          </cell>
          <cell r="M22">
            <v>-0.19282511210762332</v>
          </cell>
          <cell r="N22">
            <v>8.5858585858585856E-2</v>
          </cell>
          <cell r="O22">
            <v>4.1860465116279055E-2</v>
          </cell>
          <cell r="P22">
            <v>0.15625</v>
          </cell>
          <cell r="Q22">
            <v>8.4942084942084994E-2</v>
          </cell>
          <cell r="R22">
            <v>-3.558718861209953E-3</v>
          </cell>
          <cell r="S22">
            <v>4.2857142857142927E-2</v>
          </cell>
          <cell r="T22">
            <v>-7.8767123287671215E-2</v>
          </cell>
          <cell r="U22">
            <v>-1.4869888475836479E-2</v>
          </cell>
          <cell r="V22">
            <v>1.5094339622641506E-2</v>
          </cell>
          <cell r="W22">
            <v>-3.3457249070631967E-2</v>
          </cell>
          <cell r="X22" t="e">
            <v>#VALUE!</v>
          </cell>
          <cell r="Y22" t="str">
            <v>n/a</v>
          </cell>
          <cell r="Z22" t="str">
            <v>n/a</v>
          </cell>
          <cell r="AA22" t="str">
            <v>n/a</v>
          </cell>
          <cell r="AB22" t="str">
            <v>n/a</v>
          </cell>
          <cell r="AC22" t="str">
            <v>n/a</v>
          </cell>
          <cell r="AD22" t="str">
            <v>n/a</v>
          </cell>
        </row>
        <row r="23">
          <cell r="A23" t="str">
            <v xml:space="preserve">Residential house prices (all dwellings, national) </v>
          </cell>
          <cell r="B23" t="str">
            <v>1990=100</v>
          </cell>
          <cell r="C23">
            <v>41.237663318299653</v>
          </cell>
          <cell r="D23">
            <v>40.829369622078865</v>
          </cell>
          <cell r="E23">
            <v>40.829369622078865</v>
          </cell>
          <cell r="F23">
            <v>42.870838103182813</v>
          </cell>
          <cell r="G23">
            <v>44.912306584286753</v>
          </cell>
          <cell r="H23">
            <v>46.953775065390694</v>
          </cell>
          <cell r="I23">
            <v>49.811830938936211</v>
          </cell>
          <cell r="J23">
            <v>51.036712027598583</v>
          </cell>
          <cell r="K23">
            <v>52.669886812481735</v>
          </cell>
          <cell r="L23">
            <v>57.161117470910419</v>
          </cell>
          <cell r="M23">
            <v>43.54350527247405</v>
          </cell>
          <cell r="N23">
            <v>48.927859786387799</v>
          </cell>
          <cell r="O23">
            <v>52.718852020092278</v>
          </cell>
          <cell r="P23">
            <v>58.887777027197174</v>
          </cell>
          <cell r="Q23">
            <v>66.132756438244513</v>
          </cell>
          <cell r="R23">
            <v>73.887651815121075</v>
          </cell>
          <cell r="S23">
            <v>85.861266606644023</v>
          </cell>
          <cell r="T23">
            <v>100</v>
          </cell>
          <cell r="U23">
            <v>111.23431684453296</v>
          </cell>
          <cell r="V23">
            <v>120.72190511754755</v>
          </cell>
          <cell r="W23">
            <v>126.73973788836838</v>
          </cell>
          <cell r="X23">
            <v>132.15348139875675</v>
          </cell>
          <cell r="Y23">
            <v>137.79912247451617</v>
          </cell>
          <cell r="Z23">
            <v>144.2807849020212</v>
          </cell>
          <cell r="AA23" t="str">
            <v>n/a</v>
          </cell>
          <cell r="AB23" t="str">
            <v>n/a</v>
          </cell>
          <cell r="AC23" t="str">
            <v>n/a</v>
          </cell>
          <cell r="AD23" t="str">
            <v>n/a</v>
          </cell>
        </row>
        <row r="24">
          <cell r="A24" t="str">
            <v>Annual % change in house prices</v>
          </cell>
          <cell r="C24" t="e">
            <v>#VALUE!</v>
          </cell>
          <cell r="D24">
            <v>-9.9009900990099098E-3</v>
          </cell>
          <cell r="E24">
            <v>0</v>
          </cell>
          <cell r="F24">
            <v>5.0000000000000044E-2</v>
          </cell>
          <cell r="G24">
            <v>4.761904761904745E-2</v>
          </cell>
          <cell r="H24">
            <v>4.5454545454545414E-2</v>
          </cell>
          <cell r="I24">
            <v>6.0869565217391175E-2</v>
          </cell>
          <cell r="J24">
            <v>2.4590163934426368E-2</v>
          </cell>
          <cell r="K24">
            <v>3.2000000000000028E-2</v>
          </cell>
          <cell r="L24">
            <v>8.5271317829457516E-2</v>
          </cell>
          <cell r="M24">
            <v>-0.23823208504218696</v>
          </cell>
          <cell r="N24">
            <v>0.12365459510485155</v>
          </cell>
          <cell r="O24">
            <v>7.7481260170696675E-2</v>
          </cell>
          <cell r="P24">
            <v>0.11701554132388514</v>
          </cell>
          <cell r="Q24">
            <v>0.12303027515712239</v>
          </cell>
          <cell r="R24">
            <v>0.11726254574188455</v>
          </cell>
          <cell r="S24">
            <v>0.16205163511601217</v>
          </cell>
          <cell r="T24">
            <v>0.16466951807419417</v>
          </cell>
          <cell r="U24">
            <v>0.11234316844532954</v>
          </cell>
          <cell r="V24">
            <v>8.529371638318195E-2</v>
          </cell>
          <cell r="W24">
            <v>4.9848722690063907E-2</v>
          </cell>
          <cell r="X24">
            <v>4.2715438745476675E-2</v>
          </cell>
          <cell r="Y24">
            <v>4.2720335597700831E-2</v>
          </cell>
          <cell r="Z24">
            <v>4.703703703703721E-2</v>
          </cell>
          <cell r="AA24" t="str">
            <v>n/a</v>
          </cell>
          <cell r="AB24" t="str">
            <v>n/a</v>
          </cell>
          <cell r="AC24" t="str">
            <v>n/a</v>
          </cell>
          <cell r="AD24" t="str">
            <v>n/a</v>
          </cell>
        </row>
        <row r="25">
          <cell r="A25" t="str">
            <v>Residential house prices new dwellings (national)</v>
          </cell>
          <cell r="B25" t="str">
            <v>1990=100</v>
          </cell>
          <cell r="C25" t="str">
            <v>n/a</v>
          </cell>
          <cell r="D25" t="str">
            <v>n/a</v>
          </cell>
          <cell r="E25" t="str">
            <v>n/a</v>
          </cell>
          <cell r="F25" t="str">
            <v>n/a</v>
          </cell>
          <cell r="G25" t="str">
            <v>n/a</v>
          </cell>
          <cell r="H25" t="str">
            <v>n/a</v>
          </cell>
          <cell r="I25" t="str">
            <v>n/a</v>
          </cell>
          <cell r="J25" t="str">
            <v>n/a</v>
          </cell>
          <cell r="K25" t="str">
            <v>n/a</v>
          </cell>
          <cell r="L25" t="str">
            <v>n/a</v>
          </cell>
          <cell r="M25" t="str">
            <v>n/a</v>
          </cell>
          <cell r="N25" t="str">
            <v>n/a</v>
          </cell>
          <cell r="O25" t="str">
            <v>n/a</v>
          </cell>
          <cell r="P25" t="str">
            <v>n/a</v>
          </cell>
          <cell r="Q25" t="str">
            <v>n/a</v>
          </cell>
          <cell r="R25" t="str">
            <v>n/a</v>
          </cell>
          <cell r="S25" t="str">
            <v>n/a</v>
          </cell>
          <cell r="T25">
            <v>100</v>
          </cell>
          <cell r="U25">
            <v>104.60000000000001</v>
          </cell>
          <cell r="V25">
            <v>107.89999999999999</v>
          </cell>
          <cell r="W25">
            <v>109.5</v>
          </cell>
          <cell r="X25">
            <v>112.20000000000002</v>
          </cell>
          <cell r="Y25" t="str">
            <v>n/a</v>
          </cell>
          <cell r="Z25" t="str">
            <v>n/a</v>
          </cell>
          <cell r="AA25" t="str">
            <v>n/a</v>
          </cell>
          <cell r="AB25" t="str">
            <v>n/a</v>
          </cell>
          <cell r="AC25" t="str">
            <v>n/a</v>
          </cell>
          <cell r="AD25" t="str">
            <v>n/a</v>
          </cell>
        </row>
        <row r="26">
          <cell r="A26" t="str">
            <v>Annual % change in new house prices</v>
          </cell>
          <cell r="C26" t="str">
            <v>n/a</v>
          </cell>
          <cell r="D26" t="str">
            <v>n/a</v>
          </cell>
          <cell r="E26" t="str">
            <v>n/a</v>
          </cell>
          <cell r="F26" t="str">
            <v>n/a</v>
          </cell>
          <cell r="G26" t="str">
            <v>n/a</v>
          </cell>
          <cell r="H26" t="str">
            <v>n/a</v>
          </cell>
          <cell r="I26" t="str">
            <v>n/a</v>
          </cell>
          <cell r="J26" t="str">
            <v>n/a</v>
          </cell>
          <cell r="K26" t="str">
            <v>n/a</v>
          </cell>
          <cell r="L26" t="str">
            <v>n/a</v>
          </cell>
          <cell r="M26" t="str">
            <v>n/a</v>
          </cell>
          <cell r="N26" t="str">
            <v>n/a</v>
          </cell>
          <cell r="O26" t="str">
            <v>n/a</v>
          </cell>
          <cell r="P26" t="str">
            <v>n/a</v>
          </cell>
          <cell r="Q26" t="str">
            <v>n/a</v>
          </cell>
          <cell r="R26" t="str">
            <v>n/a</v>
          </cell>
          <cell r="S26" t="str">
            <v>n/a</v>
          </cell>
          <cell r="T26" t="str">
            <v>n/a</v>
          </cell>
          <cell r="U26">
            <v>4.6000000000000041E-2</v>
          </cell>
          <cell r="V26">
            <v>3.1548757170172026E-2</v>
          </cell>
          <cell r="W26">
            <v>1.4828544949026856E-2</v>
          </cell>
          <cell r="X26">
            <v>2.4657534246575574E-2</v>
          </cell>
          <cell r="Y26" t="str">
            <v>n/a</v>
          </cell>
          <cell r="Z26" t="str">
            <v>n/a</v>
          </cell>
          <cell r="AA26" t="str">
            <v>n/a</v>
          </cell>
          <cell r="AB26" t="str">
            <v>n/a</v>
          </cell>
          <cell r="AC26" t="str">
            <v>n/a</v>
          </cell>
          <cell r="AD26" t="str">
            <v>n/a</v>
          </cell>
        </row>
        <row r="27">
          <cell r="A27" t="str">
            <v>Building Price for new residential dwellings</v>
          </cell>
          <cell r="B27" t="str">
            <v>1990=100</v>
          </cell>
          <cell r="C27" t="str">
            <v>n/a</v>
          </cell>
          <cell r="D27" t="str">
            <v>n/a</v>
          </cell>
          <cell r="E27" t="str">
            <v>n/a</v>
          </cell>
          <cell r="F27" t="str">
            <v>n/a</v>
          </cell>
          <cell r="G27" t="str">
            <v>n/a</v>
          </cell>
          <cell r="H27" t="str">
            <v>n/a</v>
          </cell>
          <cell r="I27" t="str">
            <v>n/a</v>
          </cell>
          <cell r="J27" t="str">
            <v>n/a</v>
          </cell>
          <cell r="K27" t="str">
            <v>n/a</v>
          </cell>
          <cell r="L27" t="str">
            <v>n/a</v>
          </cell>
          <cell r="M27" t="str">
            <v>n/a</v>
          </cell>
          <cell r="N27" t="str">
            <v>n/a</v>
          </cell>
          <cell r="O27">
            <v>80</v>
          </cell>
          <cell r="P27">
            <v>83.2</v>
          </cell>
          <cell r="Q27">
            <v>86.4</v>
          </cell>
          <cell r="R27">
            <v>89.600000000000009</v>
          </cell>
          <cell r="S27">
            <v>95.199999999999989</v>
          </cell>
          <cell r="T27">
            <v>100</v>
          </cell>
          <cell r="U27">
            <v>107.2</v>
          </cell>
          <cell r="V27">
            <v>118.39999999999999</v>
          </cell>
          <cell r="W27">
            <v>123.2</v>
          </cell>
          <cell r="X27">
            <v>120</v>
          </cell>
          <cell r="Y27" t="str">
            <v>n/a</v>
          </cell>
          <cell r="Z27" t="str">
            <v>n/a</v>
          </cell>
          <cell r="AA27" t="str">
            <v>n/a</v>
          </cell>
          <cell r="AB27" t="str">
            <v>n/a</v>
          </cell>
          <cell r="AC27" t="str">
            <v>n/a</v>
          </cell>
          <cell r="AD27" t="str">
            <v>n/a</v>
          </cell>
        </row>
        <row r="28">
          <cell r="A28" t="str">
            <v>Annual % change in building prices</v>
          </cell>
          <cell r="C28" t="str">
            <v>n/a</v>
          </cell>
          <cell r="D28" t="str">
            <v>n/a</v>
          </cell>
          <cell r="E28" t="str">
            <v>n/a</v>
          </cell>
          <cell r="F28" t="str">
            <v>n/a</v>
          </cell>
          <cell r="G28" t="str">
            <v>n/a</v>
          </cell>
          <cell r="H28" t="str">
            <v>n/a</v>
          </cell>
          <cell r="I28" t="str">
            <v>n/a</v>
          </cell>
          <cell r="J28" t="str">
            <v>n/a</v>
          </cell>
          <cell r="K28" t="str">
            <v>n/a</v>
          </cell>
          <cell r="L28" t="str">
            <v>n/a</v>
          </cell>
          <cell r="M28" t="str">
            <v>n/a</v>
          </cell>
          <cell r="N28" t="str">
            <v>n/a</v>
          </cell>
          <cell r="O28" t="str">
            <v>n/a</v>
          </cell>
          <cell r="P28">
            <v>4.0000000000000036E-2</v>
          </cell>
          <cell r="Q28">
            <v>3.8461538461538547E-2</v>
          </cell>
          <cell r="R28">
            <v>3.7037037037036979E-2</v>
          </cell>
          <cell r="S28">
            <v>6.2499999999999778E-2</v>
          </cell>
          <cell r="T28">
            <v>5.0420168067226934E-2</v>
          </cell>
          <cell r="U28">
            <v>7.2000000000000064E-2</v>
          </cell>
          <cell r="V28">
            <v>0.10447761194029836</v>
          </cell>
          <cell r="W28">
            <v>4.0540540540540571E-2</v>
          </cell>
          <cell r="X28">
            <v>-2.5974025974025983E-2</v>
          </cell>
          <cell r="Y28" t="str">
            <v>n/a</v>
          </cell>
          <cell r="Z28" t="str">
            <v>n/a</v>
          </cell>
          <cell r="AA28" t="str">
            <v>n/a</v>
          </cell>
          <cell r="AB28" t="str">
            <v>n/a</v>
          </cell>
          <cell r="AC28" t="str">
            <v>n/a</v>
          </cell>
          <cell r="AD28" t="str">
            <v>n/a</v>
          </cell>
        </row>
        <row r="30">
          <cell r="A30" t="str">
            <v>LENDING</v>
          </cell>
        </row>
        <row r="31">
          <cell r="A31" t="str">
            <v>EXCHANGE RATE</v>
          </cell>
          <cell r="C31">
            <v>1</v>
          </cell>
          <cell r="D31">
            <v>1</v>
          </cell>
          <cell r="E31">
            <v>1</v>
          </cell>
          <cell r="F31">
            <v>1</v>
          </cell>
          <cell r="G31">
            <v>1</v>
          </cell>
          <cell r="H31">
            <v>1</v>
          </cell>
          <cell r="I31">
            <v>1</v>
          </cell>
          <cell r="J31">
            <v>1</v>
          </cell>
          <cell r="K31">
            <v>1</v>
          </cell>
          <cell r="L31">
            <v>1</v>
          </cell>
          <cell r="M31">
            <v>1</v>
          </cell>
          <cell r="N31">
            <v>1</v>
          </cell>
          <cell r="O31">
            <v>1</v>
          </cell>
          <cell r="P31">
            <v>1</v>
          </cell>
          <cell r="Q31">
            <v>1</v>
          </cell>
          <cell r="R31">
            <v>1</v>
          </cell>
          <cell r="S31">
            <v>1</v>
          </cell>
          <cell r="T31">
            <v>1</v>
          </cell>
          <cell r="U31">
            <v>1</v>
          </cell>
          <cell r="V31">
            <v>1</v>
          </cell>
          <cell r="W31">
            <v>1</v>
          </cell>
          <cell r="X31">
            <v>1</v>
          </cell>
          <cell r="Y31">
            <v>1</v>
          </cell>
          <cell r="Z31">
            <v>1</v>
          </cell>
          <cell r="AA31">
            <v>1</v>
          </cell>
          <cell r="AB31">
            <v>1</v>
          </cell>
          <cell r="AC31">
            <v>1</v>
          </cell>
          <cell r="AD31">
            <v>1</v>
          </cell>
        </row>
        <row r="32">
          <cell r="A32" t="str">
            <v>Values</v>
          </cell>
        </row>
        <row r="33">
          <cell r="A33" t="str">
            <v>If emf members only - approx market share</v>
          </cell>
          <cell r="C33">
            <v>0</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row>
        <row r="34">
          <cell r="A34" t="str">
            <v>Total national outstanding residential loans</v>
          </cell>
          <cell r="B34" t="str">
            <v>€ millions</v>
          </cell>
          <cell r="C34" t="str">
            <v>n/a</v>
          </cell>
          <cell r="D34" t="str">
            <v>n/a</v>
          </cell>
          <cell r="E34" t="str">
            <v>n/a</v>
          </cell>
          <cell r="F34" t="str">
            <v>n/a</v>
          </cell>
          <cell r="G34" t="str">
            <v>n/a</v>
          </cell>
          <cell r="H34" t="str">
            <v>n/a</v>
          </cell>
          <cell r="I34" t="str">
            <v>n/a</v>
          </cell>
          <cell r="J34" t="str">
            <v>n/a</v>
          </cell>
          <cell r="K34">
            <v>83781</v>
          </cell>
          <cell r="L34">
            <v>89367</v>
          </cell>
          <cell r="M34">
            <v>99809</v>
          </cell>
          <cell r="N34">
            <v>112712</v>
          </cell>
          <cell r="O34">
            <v>125482</v>
          </cell>
          <cell r="P34">
            <v>144668</v>
          </cell>
          <cell r="Q34">
            <v>168156</v>
          </cell>
          <cell r="R34">
            <v>199154</v>
          </cell>
          <cell r="S34">
            <v>234900</v>
          </cell>
          <cell r="T34">
            <v>285899</v>
          </cell>
          <cell r="U34">
            <v>327770</v>
          </cell>
          <cell r="V34">
            <v>374124</v>
          </cell>
          <cell r="W34">
            <v>402488</v>
          </cell>
          <cell r="X34">
            <v>435654</v>
          </cell>
          <cell r="Y34">
            <v>487322</v>
          </cell>
          <cell r="Z34">
            <v>525874</v>
          </cell>
          <cell r="AA34" t="str">
            <v>n/a</v>
          </cell>
          <cell r="AB34" t="str">
            <v>n/a</v>
          </cell>
          <cell r="AC34" t="str">
            <v>n/a</v>
          </cell>
          <cell r="AD34" t="str">
            <v>n/a</v>
          </cell>
        </row>
        <row r="35">
          <cell r="A35" t="str">
            <v>Annual % change</v>
          </cell>
          <cell r="C35" t="str">
            <v>n/a</v>
          </cell>
          <cell r="D35" t="str">
            <v>n/a</v>
          </cell>
          <cell r="E35" t="str">
            <v>n/a</v>
          </cell>
          <cell r="F35" t="str">
            <v>n/a</v>
          </cell>
          <cell r="G35" t="str">
            <v>n/a</v>
          </cell>
          <cell r="H35" t="str">
            <v>n/a</v>
          </cell>
          <cell r="I35" t="str">
            <v>n/a</v>
          </cell>
          <cell r="J35" t="str">
            <v>n/a</v>
          </cell>
          <cell r="K35" t="str">
            <v>n/a</v>
          </cell>
          <cell r="L35">
            <v>6.6673828194936835E-2</v>
          </cell>
          <cell r="M35">
            <v>0.11684402519945847</v>
          </cell>
          <cell r="N35">
            <v>0.12927691891512794</v>
          </cell>
          <cell r="O35">
            <v>0.11329760806302791</v>
          </cell>
          <cell r="P35">
            <v>0.15289842367829642</v>
          </cell>
          <cell r="Q35">
            <v>0.16235795061796665</v>
          </cell>
          <cell r="R35">
            <v>0.18434073122576655</v>
          </cell>
          <cell r="S35">
            <v>0.17948923948301321</v>
          </cell>
          <cell r="T35">
            <v>0.21710940825883362</v>
          </cell>
          <cell r="U35">
            <v>0.14645381760691722</v>
          </cell>
          <cell r="V35">
            <v>0.14142233883515876</v>
          </cell>
          <cell r="W35">
            <v>7.5814435855491746E-2</v>
          </cell>
          <cell r="X35">
            <v>8.240245671920654E-2</v>
          </cell>
          <cell r="Y35">
            <v>0.11859870447648824</v>
          </cell>
          <cell r="Z35">
            <v>7.9109910900800662E-2</v>
          </cell>
          <cell r="AA35" t="str">
            <v>n/a</v>
          </cell>
          <cell r="AB35" t="str">
            <v>n/a</v>
          </cell>
          <cell r="AC35" t="str">
            <v>n/a</v>
          </cell>
          <cell r="AD35" t="str">
            <v>n/a</v>
          </cell>
        </row>
        <row r="36">
          <cell r="A36" t="str">
            <v>Total national outstanding residential and commercial loans</v>
          </cell>
          <cell r="B36" t="str">
            <v>€ millions</v>
          </cell>
          <cell r="C36">
            <v>79491.565505281411</v>
          </cell>
          <cell r="D36">
            <v>82529.623905203509</v>
          </cell>
          <cell r="E36">
            <v>85167.264038231777</v>
          </cell>
          <cell r="F36">
            <v>95799.4918572202</v>
          </cell>
          <cell r="G36">
            <v>109548.58863834452</v>
          </cell>
          <cell r="H36">
            <v>118122.99114184137</v>
          </cell>
          <cell r="I36">
            <v>129877.25391728856</v>
          </cell>
          <cell r="J36">
            <v>136872.35224668379</v>
          </cell>
          <cell r="K36">
            <v>146574.69740835048</v>
          </cell>
          <cell r="L36">
            <v>163390.8480536399</v>
          </cell>
          <cell r="M36">
            <v>183746.61753433262</v>
          </cell>
          <cell r="N36">
            <v>191860.43790975073</v>
          </cell>
          <cell r="O36">
            <v>213905.76788384726</v>
          </cell>
          <cell r="P36">
            <v>238108.32097001668</v>
          </cell>
          <cell r="Q36">
            <v>263981.35968358151</v>
          </cell>
          <cell r="R36">
            <v>299948.72283558181</v>
          </cell>
          <cell r="S36" t="str">
            <v>n/a</v>
          </cell>
          <cell r="T36" t="str">
            <v>n/a</v>
          </cell>
          <cell r="U36" t="str">
            <v>n/a</v>
          </cell>
          <cell r="V36" t="str">
            <v>n/a</v>
          </cell>
          <cell r="W36" t="str">
            <v>n/a</v>
          </cell>
          <cell r="X36" t="str">
            <v>n/a</v>
          </cell>
          <cell r="Y36" t="str">
            <v>n/a</v>
          </cell>
          <cell r="Z36" t="str">
            <v>n/a</v>
          </cell>
          <cell r="AA36" t="str">
            <v>n/a</v>
          </cell>
          <cell r="AB36" t="str">
            <v>n/a</v>
          </cell>
          <cell r="AC36" t="str">
            <v>n/a</v>
          </cell>
          <cell r="AD36" t="str">
            <v>n/a</v>
          </cell>
        </row>
        <row r="37">
          <cell r="A37" t="str">
            <v>Annual % change</v>
          </cell>
          <cell r="C37" t="e">
            <v>#VALUE!</v>
          </cell>
          <cell r="D37">
            <v>3.8218625845533927E-2</v>
          </cell>
          <cell r="E37">
            <v>3.19599194594411E-2</v>
          </cell>
          <cell r="F37">
            <v>0.12483937272207779</v>
          </cell>
          <cell r="G37">
            <v>0.1435195168009451</v>
          </cell>
          <cell r="H37">
            <v>7.8270314661960105E-2</v>
          </cell>
          <cell r="I37">
            <v>9.9508678723964517E-2</v>
          </cell>
          <cell r="J37">
            <v>5.3859302675509424E-2</v>
          </cell>
          <cell r="K37">
            <v>7.0886084752750156E-2</v>
          </cell>
          <cell r="L37">
            <v>0.11472751397494196</v>
          </cell>
          <cell r="M37">
            <v>0.12458329045461647</v>
          </cell>
          <cell r="N37">
            <v>4.4157658433642055E-2</v>
          </cell>
          <cell r="O37">
            <v>0.11490294827986602</v>
          </cell>
          <cell r="P37">
            <v>0.11314586476841337</v>
          </cell>
          <cell r="Q37">
            <v>0.10866079189573075</v>
          </cell>
          <cell r="R37">
            <v>0.13624963215248309</v>
          </cell>
          <cell r="S37" t="str">
            <v>n/a</v>
          </cell>
          <cell r="T37" t="str">
            <v>n/a</v>
          </cell>
          <cell r="U37" t="str">
            <v>n/a</v>
          </cell>
          <cell r="V37" t="str">
            <v>n/a</v>
          </cell>
          <cell r="W37" t="str">
            <v>n/a</v>
          </cell>
          <cell r="X37" t="str">
            <v>n/a</v>
          </cell>
          <cell r="Y37" t="str">
            <v>n/a</v>
          </cell>
          <cell r="Z37" t="str">
            <v>n/a</v>
          </cell>
          <cell r="AA37" t="str">
            <v>n/a</v>
          </cell>
          <cell r="AB37" t="str">
            <v>n/a</v>
          </cell>
          <cell r="AC37" t="str">
            <v>n/a</v>
          </cell>
          <cell r="AD37" t="str">
            <v>n/a</v>
          </cell>
        </row>
        <row r="38">
          <cell r="A38" t="str">
            <v>Total national gross residential lending</v>
          </cell>
          <cell r="B38" t="str">
            <v>€ millions</v>
          </cell>
          <cell r="C38" t="str">
            <v>n/a</v>
          </cell>
          <cell r="D38" t="str">
            <v>n/a</v>
          </cell>
          <cell r="E38" t="str">
            <v>n/a</v>
          </cell>
          <cell r="F38" t="str">
            <v>n/a</v>
          </cell>
          <cell r="G38" t="str">
            <v>n/a</v>
          </cell>
          <cell r="H38" t="str">
            <v>n/a</v>
          </cell>
          <cell r="I38" t="str">
            <v>n/a</v>
          </cell>
          <cell r="J38" t="str">
            <v>n/a</v>
          </cell>
          <cell r="K38" t="str">
            <v>n/a</v>
          </cell>
          <cell r="L38" t="str">
            <v>n/a</v>
          </cell>
          <cell r="M38">
            <v>20964.6459833644</v>
          </cell>
          <cell r="N38">
            <v>27252.2246575094</v>
          </cell>
          <cell r="O38">
            <v>25890.884009238998</v>
          </cell>
          <cell r="P38">
            <v>37610.211869982901</v>
          </cell>
          <cell r="Q38">
            <v>48309.8955851723</v>
          </cell>
          <cell r="R38">
            <v>60028.315885484</v>
          </cell>
          <cell r="S38">
            <v>78032.499739076404</v>
          </cell>
          <cell r="T38">
            <v>69592.641500015903</v>
          </cell>
          <cell r="U38">
            <v>72609</v>
          </cell>
          <cell r="V38">
            <v>81385</v>
          </cell>
          <cell r="W38">
            <v>95996</v>
          </cell>
          <cell r="X38">
            <v>87164</v>
          </cell>
          <cell r="Y38">
            <v>114134</v>
          </cell>
          <cell r="Z38">
            <v>119000</v>
          </cell>
          <cell r="AA38" t="str">
            <v>n/a</v>
          </cell>
          <cell r="AB38" t="str">
            <v>n/a</v>
          </cell>
          <cell r="AC38" t="str">
            <v>n/a</v>
          </cell>
          <cell r="AD38" t="str">
            <v>n/a</v>
          </cell>
        </row>
        <row r="39">
          <cell r="A39" t="str">
            <v>Annual % change in gross residential lending</v>
          </cell>
          <cell r="C39" t="str">
            <v>n/a</v>
          </cell>
          <cell r="D39" t="str">
            <v>n/a</v>
          </cell>
          <cell r="E39" t="str">
            <v>n/a</v>
          </cell>
          <cell r="F39" t="str">
            <v>n/a</v>
          </cell>
          <cell r="G39" t="str">
            <v>n/a</v>
          </cell>
          <cell r="H39" t="str">
            <v>n/a</v>
          </cell>
          <cell r="I39" t="str">
            <v>n/a</v>
          </cell>
          <cell r="J39" t="str">
            <v>n/a</v>
          </cell>
          <cell r="K39" t="str">
            <v>n/a</v>
          </cell>
          <cell r="L39" t="str">
            <v>n/a</v>
          </cell>
          <cell r="M39" t="str">
            <v>n/a</v>
          </cell>
          <cell r="N39">
            <v>0.29991341991342191</v>
          </cell>
          <cell r="O39">
            <v>-4.9953376848274389E-2</v>
          </cell>
          <cell r="P39">
            <v>0.45264301738642576</v>
          </cell>
          <cell r="Q39">
            <v>0.28448879129364668</v>
          </cell>
          <cell r="R39">
            <v>0.24256770084819679</v>
          </cell>
          <cell r="S39">
            <v>0.29992818535737342</v>
          </cell>
          <cell r="T39">
            <v>-0.10815824518350092</v>
          </cell>
          <cell r="U39">
            <v>4.3343066665797014E-2</v>
          </cell>
          <cell r="V39">
            <v>0.12086655924196732</v>
          </cell>
          <cell r="W39">
            <v>0.17952939730908635</v>
          </cell>
          <cell r="X39">
            <v>-9.2003833493062182E-2</v>
          </cell>
          <cell r="Y39">
            <v>0.30941673167821571</v>
          </cell>
          <cell r="Z39">
            <v>4.2634096763453533E-2</v>
          </cell>
          <cell r="AA39" t="str">
            <v>n/a</v>
          </cell>
          <cell r="AB39" t="str">
            <v>n/a</v>
          </cell>
          <cell r="AC39" t="str">
            <v>n/a</v>
          </cell>
          <cell r="AD39" t="str">
            <v>n/a</v>
          </cell>
        </row>
        <row r="40">
          <cell r="A40" t="str">
            <v>Gross residential and commercial lending</v>
          </cell>
          <cell r="B40" t="str">
            <v>€ millions</v>
          </cell>
          <cell r="C40">
            <v>16041.305376005046</v>
          </cell>
          <cell r="D40">
            <v>13632.940989973447</v>
          </cell>
          <cell r="E40">
            <v>15173.237753882915</v>
          </cell>
          <cell r="F40">
            <v>19201.132908492647</v>
          </cell>
          <cell r="G40">
            <v>22609.401023463728</v>
          </cell>
          <cell r="H40">
            <v>25865</v>
          </cell>
          <cell r="I40">
            <v>29314</v>
          </cell>
          <cell r="J40">
            <v>30403</v>
          </cell>
          <cell r="K40">
            <v>27091</v>
          </cell>
          <cell r="L40">
            <v>28588</v>
          </cell>
          <cell r="M40">
            <v>38658</v>
          </cell>
          <cell r="N40">
            <v>48903</v>
          </cell>
          <cell r="O40">
            <v>47191</v>
          </cell>
          <cell r="P40">
            <v>57293</v>
          </cell>
          <cell r="Q40">
            <v>69554</v>
          </cell>
          <cell r="R40">
            <v>93592.623348807232</v>
          </cell>
          <cell r="S40">
            <v>118302.77123577966</v>
          </cell>
          <cell r="T40">
            <v>106580.72069373919</v>
          </cell>
          <cell r="U40">
            <v>121834.54265760921</v>
          </cell>
          <cell r="V40">
            <v>124357</v>
          </cell>
          <cell r="W40">
            <v>160134</v>
          </cell>
          <cell r="X40" t="str">
            <v>n/a</v>
          </cell>
          <cell r="Y40" t="str">
            <v>n/a</v>
          </cell>
          <cell r="Z40" t="str">
            <v>n/a</v>
          </cell>
          <cell r="AA40" t="str">
            <v>n/a</v>
          </cell>
          <cell r="AB40" t="str">
            <v>n/a</v>
          </cell>
          <cell r="AC40" t="str">
            <v>n/a</v>
          </cell>
          <cell r="AD40" t="str">
            <v>n/a</v>
          </cell>
        </row>
        <row r="41">
          <cell r="A41" t="str">
            <v xml:space="preserve">Annual % change in gross residential and commercial </v>
          </cell>
          <cell r="C41" t="e">
            <v>#VALUE!</v>
          </cell>
          <cell r="D41">
            <v>-0.15013518722946861</v>
          </cell>
          <cell r="E41">
            <v>0.1129834541968826</v>
          </cell>
          <cell r="F41">
            <v>0.26546049168569663</v>
          </cell>
          <cell r="G41">
            <v>0.17750349061245263</v>
          </cell>
          <cell r="H41">
            <v>0.14399315458015249</v>
          </cell>
          <cell r="I41">
            <v>0.13334622076164693</v>
          </cell>
          <cell r="J41">
            <v>3.7149484887766926E-2</v>
          </cell>
          <cell r="K41">
            <v>-0.10893661809689836</v>
          </cell>
          <cell r="L41">
            <v>5.5258203831530794E-2</v>
          </cell>
          <cell r="M41">
            <v>0.35224569749545265</v>
          </cell>
          <cell r="N41">
            <v>0.26501629675616956</v>
          </cell>
          <cell r="O41">
            <v>-3.5008077214076838E-2</v>
          </cell>
          <cell r="P41">
            <v>0.21406624144434327</v>
          </cell>
          <cell r="Q41">
            <v>0.21400520133349632</v>
          </cell>
          <cell r="R41">
            <v>0.34561094040324392</v>
          </cell>
          <cell r="S41">
            <v>0.26401811385156915</v>
          </cell>
          <cell r="T41">
            <v>-9.9085172896568929E-2</v>
          </cell>
          <cell r="U41">
            <v>0.14311989883894705</v>
          </cell>
          <cell r="V41">
            <v>2.0703958724412219E-2</v>
          </cell>
          <cell r="W41">
            <v>0.28769590774946319</v>
          </cell>
          <cell r="X41" t="str">
            <v>n/a</v>
          </cell>
          <cell r="Y41" t="str">
            <v>n/a</v>
          </cell>
          <cell r="Z41" t="str">
            <v>n/a</v>
          </cell>
          <cell r="AA41" t="str">
            <v>n/a</v>
          </cell>
          <cell r="AB41" t="str">
            <v>n/a</v>
          </cell>
          <cell r="AC41" t="str">
            <v>n/a</v>
          </cell>
          <cell r="AD41" t="str">
            <v>n/a</v>
          </cell>
        </row>
        <row r="42">
          <cell r="A42" t="str">
            <v>Total national net residential lending</v>
          </cell>
          <cell r="B42" t="str">
            <v>€ millions</v>
          </cell>
          <cell r="C42" t="str">
            <v>n/a</v>
          </cell>
          <cell r="D42" t="str">
            <v>n/a</v>
          </cell>
          <cell r="E42" t="str">
            <v>n/a</v>
          </cell>
          <cell r="F42" t="str">
            <v>n/a</v>
          </cell>
          <cell r="G42" t="str">
            <v>n/a</v>
          </cell>
          <cell r="H42" t="str">
            <v>n/a</v>
          </cell>
          <cell r="I42" t="str">
            <v>n/a</v>
          </cell>
          <cell r="J42" t="str">
            <v>n/a</v>
          </cell>
          <cell r="K42" t="str">
            <v>n/a</v>
          </cell>
          <cell r="L42">
            <v>5586</v>
          </cell>
          <cell r="M42">
            <v>10442</v>
          </cell>
          <cell r="N42">
            <v>12903</v>
          </cell>
          <cell r="O42">
            <v>12770</v>
          </cell>
          <cell r="P42">
            <v>19186</v>
          </cell>
          <cell r="Q42">
            <v>23488</v>
          </cell>
          <cell r="R42">
            <v>30998</v>
          </cell>
          <cell r="S42">
            <v>35746</v>
          </cell>
          <cell r="T42">
            <v>50999</v>
          </cell>
          <cell r="U42">
            <v>41871</v>
          </cell>
          <cell r="V42">
            <v>46354</v>
          </cell>
          <cell r="W42">
            <v>28364</v>
          </cell>
          <cell r="X42">
            <v>33166</v>
          </cell>
          <cell r="Y42">
            <v>51668</v>
          </cell>
          <cell r="Z42">
            <v>38552</v>
          </cell>
          <cell r="AA42" t="str">
            <v>n/a</v>
          </cell>
          <cell r="AB42" t="str">
            <v>n/a</v>
          </cell>
          <cell r="AC42" t="str">
            <v>n/a</v>
          </cell>
          <cell r="AD42" t="str">
            <v>n/a</v>
          </cell>
        </row>
        <row r="43">
          <cell r="A43" t="str">
            <v>Annual % change in net residential lending</v>
          </cell>
          <cell r="C43" t="str">
            <v>n/a</v>
          </cell>
          <cell r="D43" t="str">
            <v>n/a</v>
          </cell>
          <cell r="E43" t="str">
            <v>n/a</v>
          </cell>
          <cell r="F43" t="str">
            <v>n/a</v>
          </cell>
          <cell r="G43" t="str">
            <v>n/a</v>
          </cell>
          <cell r="H43" t="str">
            <v>n/a</v>
          </cell>
          <cell r="I43" t="str">
            <v>n/a</v>
          </cell>
          <cell r="J43" t="str">
            <v>n/a</v>
          </cell>
          <cell r="K43" t="str">
            <v>n/a</v>
          </cell>
          <cell r="L43" t="str">
            <v>n/a</v>
          </cell>
          <cell r="M43">
            <v>0.86931614751163622</v>
          </cell>
          <cell r="N43">
            <v>0.23568281938325986</v>
          </cell>
          <cell r="O43">
            <v>-1.030768038440677E-2</v>
          </cell>
          <cell r="P43">
            <v>0.50242756460454197</v>
          </cell>
          <cell r="Q43">
            <v>0.22422599812363186</v>
          </cell>
          <cell r="R43">
            <v>0.3197377384196185</v>
          </cell>
          <cell r="S43">
            <v>0.15317117233369903</v>
          </cell>
          <cell r="T43">
            <v>0.42670508588373535</v>
          </cell>
          <cell r="U43">
            <v>-0.17898390164513034</v>
          </cell>
          <cell r="V43">
            <v>0.10706694370805558</v>
          </cell>
          <cell r="W43">
            <v>-0.3881002718212021</v>
          </cell>
          <cell r="X43">
            <v>0.16929911154985189</v>
          </cell>
          <cell r="Y43">
            <v>0.5578604595067238</v>
          </cell>
          <cell r="Z43">
            <v>-0.25385151350932877</v>
          </cell>
          <cell r="AA43" t="str">
            <v>n/a</v>
          </cell>
          <cell r="AB43" t="str">
            <v>n/a</v>
          </cell>
          <cell r="AC43" t="str">
            <v>n/a</v>
          </cell>
          <cell r="AD43" t="str">
            <v>n/a</v>
          </cell>
        </row>
        <row r="44">
          <cell r="A44" t="str">
            <v>Total national net residential and commercial lending</v>
          </cell>
          <cell r="B44" t="str">
            <v>€ millions</v>
          </cell>
          <cell r="C44" t="str">
            <v>n/a</v>
          </cell>
          <cell r="D44">
            <v>2600.1664486981335</v>
          </cell>
          <cell r="E44">
            <v>2233.3731581043407</v>
          </cell>
          <cell r="F44">
            <v>6726.6441751010034</v>
          </cell>
          <cell r="G44">
            <v>10306.693936020574</v>
          </cell>
          <cell r="H44">
            <v>9893.1735056652997</v>
          </cell>
          <cell r="I44">
            <v>8662.2164285526796</v>
          </cell>
          <cell r="J44">
            <v>7999.6874782971036</v>
          </cell>
          <cell r="K44">
            <v>9086.4697059541668</v>
          </cell>
          <cell r="L44">
            <v>10263.826763476027</v>
          </cell>
          <cell r="M44">
            <v>18107.389244451835</v>
          </cell>
          <cell r="N44">
            <v>21697.075766154885</v>
          </cell>
          <cell r="O44">
            <v>19876.199670622977</v>
          </cell>
          <cell r="P44">
            <v>31137.241973002183</v>
          </cell>
          <cell r="Q44">
            <v>30528.456562046842</v>
          </cell>
          <cell r="R44">
            <v>33125.955774580136</v>
          </cell>
          <cell r="S44" t="str">
            <v>n/a</v>
          </cell>
          <cell r="T44" t="str">
            <v>n/a</v>
          </cell>
          <cell r="U44" t="str">
            <v>n/a</v>
          </cell>
          <cell r="V44" t="str">
            <v>n/a</v>
          </cell>
          <cell r="W44" t="e">
            <v>#VALUE!</v>
          </cell>
          <cell r="X44" t="str">
            <v>n/a</v>
          </cell>
          <cell r="Y44" t="str">
            <v>n/a</v>
          </cell>
          <cell r="Z44" t="str">
            <v>n/a</v>
          </cell>
          <cell r="AA44" t="str">
            <v>n/a</v>
          </cell>
          <cell r="AB44" t="str">
            <v>n/a</v>
          </cell>
          <cell r="AC44" t="str">
            <v>n/a</v>
          </cell>
          <cell r="AD44" t="str">
            <v>n/a</v>
          </cell>
        </row>
        <row r="45">
          <cell r="A45" t="str">
            <v>Annual % changein net residential and commercial lending</v>
          </cell>
          <cell r="C45" t="str">
            <v>n/a</v>
          </cell>
          <cell r="D45" t="str">
            <v>n/a</v>
          </cell>
          <cell r="E45">
            <v>-0.14106531171396397</v>
          </cell>
          <cell r="F45">
            <v>2.0118765199141619</v>
          </cell>
          <cell r="G45">
            <v>0.53221928612952318</v>
          </cell>
          <cell r="H45">
            <v>-4.012153974128152E-2</v>
          </cell>
          <cell r="I45">
            <v>-0.1244248952479925</v>
          </cell>
          <cell r="J45">
            <v>-7.6484922273671985E-2</v>
          </cell>
          <cell r="K45">
            <v>0.13585308558683939</v>
          </cell>
          <cell r="L45">
            <v>0.12957255079498742</v>
          </cell>
          <cell r="M45">
            <v>0.76419474546153054</v>
          </cell>
          <cell r="N45">
            <v>0.19824428984443143</v>
          </cell>
          <cell r="O45">
            <v>-8.3922649999327525E-2</v>
          </cell>
          <cell r="P45">
            <v>0.56655912543598697</v>
          </cell>
          <cell r="Q45">
            <v>-1.9551680636428648E-2</v>
          </cell>
          <cell r="R45">
            <v>8.5084524573132869E-2</v>
          </cell>
          <cell r="S45" t="str">
            <v>n/a</v>
          </cell>
          <cell r="T45" t="str">
            <v>n/a</v>
          </cell>
          <cell r="U45" t="str">
            <v>n/a</v>
          </cell>
          <cell r="V45" t="str">
            <v>n/a</v>
          </cell>
          <cell r="W45" t="e">
            <v>#VALUE!</v>
          </cell>
          <cell r="X45" t="str">
            <v>n/a</v>
          </cell>
          <cell r="Y45" t="str">
            <v>n/a</v>
          </cell>
          <cell r="Z45" t="str">
            <v>n/a</v>
          </cell>
          <cell r="AA45" t="str">
            <v>n/a</v>
          </cell>
          <cell r="AB45" t="str">
            <v>n/a</v>
          </cell>
          <cell r="AC45" t="str">
            <v>n/a</v>
          </cell>
          <cell r="AD45" t="str">
            <v>n/a</v>
          </cell>
        </row>
        <row r="47">
          <cell r="A47" t="str">
            <v>Volumes</v>
          </cell>
        </row>
        <row r="48">
          <cell r="A48" t="str">
            <v xml:space="preserve">Total number of new loans </v>
          </cell>
          <cell r="B48" t="str">
            <v>000s</v>
          </cell>
          <cell r="C48" t="str">
            <v>n/a</v>
          </cell>
          <cell r="D48" t="str">
            <v>n/a</v>
          </cell>
          <cell r="E48" t="str">
            <v>n/a</v>
          </cell>
          <cell r="F48" t="str">
            <v>n/a</v>
          </cell>
          <cell r="G48" t="str">
            <v>n/a</v>
          </cell>
          <cell r="H48" t="str">
            <v>n/a</v>
          </cell>
          <cell r="I48" t="str">
            <v>n/a</v>
          </cell>
          <cell r="J48" t="str">
            <v>n/a</v>
          </cell>
          <cell r="K48" t="str">
            <v>n/a</v>
          </cell>
          <cell r="L48" t="str">
            <v>n/a</v>
          </cell>
          <cell r="M48" t="str">
            <v>n/a</v>
          </cell>
          <cell r="N48" t="str">
            <v>n/a</v>
          </cell>
          <cell r="O48" t="str">
            <v>n/a</v>
          </cell>
          <cell r="P48" t="str">
            <v>n/a</v>
          </cell>
          <cell r="Q48" t="str">
            <v>n/a</v>
          </cell>
          <cell r="R48" t="str">
            <v>n/a</v>
          </cell>
          <cell r="S48" t="str">
            <v>n/a</v>
          </cell>
          <cell r="T48" t="str">
            <v>n/a</v>
          </cell>
          <cell r="U48" t="str">
            <v>n/a</v>
          </cell>
          <cell r="V48">
            <v>543200</v>
          </cell>
          <cell r="W48">
            <v>587520</v>
          </cell>
          <cell r="X48" t="str">
            <v>n/a</v>
          </cell>
          <cell r="Y48" t="str">
            <v>n/a</v>
          </cell>
          <cell r="Z48" t="str">
            <v>n/a</v>
          </cell>
          <cell r="AA48" t="str">
            <v>n/a</v>
          </cell>
          <cell r="AB48" t="str">
            <v>n/a</v>
          </cell>
          <cell r="AC48" t="str">
            <v>n/a</v>
          </cell>
          <cell r="AD48" t="str">
            <v>n/a</v>
          </cell>
        </row>
        <row r="49">
          <cell r="A49" t="str">
            <v>Residential</v>
          </cell>
          <cell r="B49" t="str">
            <v>%</v>
          </cell>
          <cell r="C49" t="str">
            <v>n/a</v>
          </cell>
          <cell r="D49" t="str">
            <v>n/a</v>
          </cell>
          <cell r="E49" t="str">
            <v>n/a</v>
          </cell>
          <cell r="F49" t="str">
            <v>n/a</v>
          </cell>
          <cell r="G49" t="str">
            <v>n/a</v>
          </cell>
          <cell r="H49" t="str">
            <v>n/a</v>
          </cell>
          <cell r="I49" t="str">
            <v>n/a</v>
          </cell>
          <cell r="J49" t="str">
            <v>n/a</v>
          </cell>
          <cell r="K49" t="str">
            <v>n/a</v>
          </cell>
          <cell r="L49" t="str">
            <v>n/a</v>
          </cell>
          <cell r="M49" t="str">
            <v>n/a</v>
          </cell>
          <cell r="N49" t="str">
            <v>n/a</v>
          </cell>
          <cell r="O49" t="str">
            <v>n/a</v>
          </cell>
          <cell r="P49" t="str">
            <v>n/a</v>
          </cell>
          <cell r="Q49" t="str">
            <v>n/a</v>
          </cell>
          <cell r="R49" t="str">
            <v>n/a</v>
          </cell>
          <cell r="S49" t="str">
            <v>n/a</v>
          </cell>
          <cell r="T49" t="str">
            <v>n/a</v>
          </cell>
          <cell r="U49" t="str">
            <v>n/a</v>
          </cell>
          <cell r="V49">
            <v>0.95741355409875906</v>
          </cell>
          <cell r="W49">
            <v>0.96302581367719797</v>
          </cell>
          <cell r="X49" t="str">
            <v>n/a</v>
          </cell>
          <cell r="Y49" t="str">
            <v>n/a</v>
          </cell>
          <cell r="Z49" t="str">
            <v>n/a</v>
          </cell>
          <cell r="AA49" t="str">
            <v>n/a</v>
          </cell>
          <cell r="AB49" t="str">
            <v>n/a</v>
          </cell>
          <cell r="AC49" t="str">
            <v>n/a</v>
          </cell>
          <cell r="AD49" t="str">
            <v>n/a</v>
          </cell>
        </row>
        <row r="50">
          <cell r="A50" t="str">
            <v xml:space="preserve">Commercial </v>
          </cell>
          <cell r="B50" t="str">
            <v>%</v>
          </cell>
          <cell r="C50" t="str">
            <v>n/a</v>
          </cell>
          <cell r="D50" t="str">
            <v>n/a</v>
          </cell>
          <cell r="E50" t="str">
            <v>n/a</v>
          </cell>
          <cell r="F50" t="str">
            <v>n/a</v>
          </cell>
          <cell r="G50" t="str">
            <v>n/a</v>
          </cell>
          <cell r="H50" t="str">
            <v>n/a</v>
          </cell>
          <cell r="I50" t="str">
            <v>n/a</v>
          </cell>
          <cell r="J50" t="str">
            <v>n/a</v>
          </cell>
          <cell r="K50" t="str">
            <v>n/a</v>
          </cell>
          <cell r="L50" t="str">
            <v>n/a</v>
          </cell>
          <cell r="M50" t="str">
            <v>n/a</v>
          </cell>
          <cell r="N50" t="str">
            <v>n/a</v>
          </cell>
          <cell r="O50" t="str">
            <v>n/a</v>
          </cell>
          <cell r="P50" t="str">
            <v>n/a</v>
          </cell>
          <cell r="Q50" t="str">
            <v>n/a</v>
          </cell>
          <cell r="R50" t="str">
            <v>n/a</v>
          </cell>
          <cell r="S50" t="str">
            <v>n/a</v>
          </cell>
          <cell r="T50" t="str">
            <v>n/a</v>
          </cell>
          <cell r="U50" t="str">
            <v>n/a</v>
          </cell>
          <cell r="V50">
            <v>4.2586445901240944E-2</v>
          </cell>
          <cell r="W50">
            <v>3.6974186322802027E-2</v>
          </cell>
          <cell r="X50" t="str">
            <v>n/a</v>
          </cell>
          <cell r="Y50" t="str">
            <v>n/a</v>
          </cell>
          <cell r="Z50" t="str">
            <v>n/a</v>
          </cell>
          <cell r="AA50" t="str">
            <v>n/a</v>
          </cell>
          <cell r="AB50" t="str">
            <v>n/a</v>
          </cell>
          <cell r="AC50" t="str">
            <v>n/a</v>
          </cell>
          <cell r="AD50" t="str">
            <v>n/a</v>
          </cell>
        </row>
        <row r="51">
          <cell r="A51">
            <v>0</v>
          </cell>
          <cell r="C51">
            <v>0</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row>
        <row r="52">
          <cell r="A52" t="str">
            <v>INTEREST RATES</v>
          </cell>
        </row>
        <row r="53">
          <cell r="A53" t="str">
            <v>Representative interest rate on NEW mortgage loans %</v>
          </cell>
          <cell r="B53" t="str">
            <v>% end of period</v>
          </cell>
          <cell r="C53" t="str">
            <v>n/a</v>
          </cell>
          <cell r="D53" t="str">
            <v>n/a</v>
          </cell>
          <cell r="E53" t="str">
            <v>n/a</v>
          </cell>
          <cell r="F53" t="str">
            <v>n/a</v>
          </cell>
          <cell r="G53" t="str">
            <v>n/a</v>
          </cell>
          <cell r="H53" t="str">
            <v>n/a</v>
          </cell>
          <cell r="I53" t="str">
            <v>n/a</v>
          </cell>
          <cell r="J53" t="str">
            <v>n/a</v>
          </cell>
          <cell r="K53" t="str">
            <v>n/a</v>
          </cell>
          <cell r="L53" t="str">
            <v>n/a</v>
          </cell>
          <cell r="M53" t="str">
            <v>n/a</v>
          </cell>
          <cell r="N53" t="str">
            <v>n/a</v>
          </cell>
          <cell r="O53" t="str">
            <v>n/a</v>
          </cell>
          <cell r="P53">
            <v>0.06</v>
          </cell>
          <cell r="Q53">
            <v>6.2E-2</v>
          </cell>
          <cell r="R53">
            <v>5.2999999999999999E-2</v>
          </cell>
          <cell r="S53">
            <v>0.06</v>
          </cell>
          <cell r="T53">
            <v>6.4000000000000001E-2</v>
          </cell>
          <cell r="U53">
            <v>5.5E-2</v>
          </cell>
          <cell r="V53">
            <v>5.1999999999999998E-2</v>
          </cell>
          <cell r="W53">
            <v>4.9000000000000002E-2</v>
          </cell>
          <cell r="X53">
            <v>4.8000000000000001E-2</v>
          </cell>
          <cell r="Y53">
            <v>4.1099999999999998E-2</v>
          </cell>
          <cell r="Z53">
            <v>4.3700000000000003E-2</v>
          </cell>
          <cell r="AA53" t="str">
            <v>total lending</v>
          </cell>
          <cell r="AB53" t="str">
            <v>n/a</v>
          </cell>
          <cell r="AC53" t="str">
            <v>n/a</v>
          </cell>
          <cell r="AD53" t="str">
            <v>n/a</v>
          </cell>
        </row>
        <row r="54">
          <cell r="A54" t="str">
            <v>RISKS</v>
          </cell>
        </row>
        <row r="55">
          <cell r="A55" t="str">
            <v>Loan to value ratios</v>
          </cell>
          <cell r="B55" t="str">
            <v>% average</v>
          </cell>
          <cell r="C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row>
        <row r="56">
          <cell r="A56" t="str">
            <v>Average LTV</v>
          </cell>
          <cell r="C56">
            <v>0</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row>
        <row r="57">
          <cell r="A57" t="str">
            <v>First time buyer LTV</v>
          </cell>
          <cell r="C57">
            <v>0</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row>
        <row r="58">
          <cell r="A58" t="str">
            <v xml:space="preserve">Some indicator of bad debt eg possessions/ arrears </v>
          </cell>
          <cell r="C58">
            <v>0</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row>
        <row r="59">
          <cell r="A59">
            <v>0</v>
          </cell>
        </row>
        <row r="60">
          <cell r="A60" t="str">
            <v>FUNDING</v>
          </cell>
        </row>
        <row r="61">
          <cell r="A61" t="str">
            <v>Total Mortgage Bonds Outstanding</v>
          </cell>
          <cell r="B61" t="str">
            <v>€ millions</v>
          </cell>
          <cell r="C61">
            <v>2209.9164433233486</v>
          </cell>
          <cell r="D61">
            <v>2107.1612570839775</v>
          </cell>
          <cell r="E61">
            <v>1888.4906411788131</v>
          </cell>
          <cell r="F61">
            <v>1786.8299387729601</v>
          </cell>
          <cell r="G61">
            <v>1853.1942251102425</v>
          </cell>
          <cell r="H61">
            <v>1873.939621290273</v>
          </cell>
          <cell r="I61">
            <v>1859.1263418517772</v>
          </cell>
          <cell r="J61">
            <v>1582.5751788318632</v>
          </cell>
          <cell r="K61">
            <v>1097.0037322543515</v>
          </cell>
          <cell r="L61">
            <v>995.72739115779495</v>
          </cell>
          <cell r="M61">
            <v>1902.0308647106087</v>
          </cell>
          <cell r="N61">
            <v>1939.6622320388215</v>
          </cell>
          <cell r="O61">
            <v>1734.9082855358056</v>
          </cell>
          <cell r="P61">
            <v>2069.2528893528952</v>
          </cell>
          <cell r="Q61">
            <v>1631.0276866164145</v>
          </cell>
          <cell r="R61">
            <v>1552.3821192443652</v>
          </cell>
          <cell r="S61">
            <v>1605.0206243108212</v>
          </cell>
          <cell r="T61">
            <v>1258.3325392179552</v>
          </cell>
          <cell r="U61">
            <v>991.50977215695343</v>
          </cell>
          <cell r="V61">
            <v>876</v>
          </cell>
          <cell r="W61">
            <v>690.4</v>
          </cell>
          <cell r="X61">
            <v>12750</v>
          </cell>
          <cell r="Y61">
            <v>2000</v>
          </cell>
          <cell r="Z61" t="str">
            <v>n/a</v>
          </cell>
          <cell r="AA61" t="str">
            <v>n/a</v>
          </cell>
          <cell r="AB61" t="str">
            <v>n/a</v>
          </cell>
          <cell r="AC61" t="str">
            <v>n/a</v>
          </cell>
          <cell r="AD61" t="str">
            <v>n/a</v>
          </cell>
        </row>
        <row r="62">
          <cell r="A62" t="str">
            <v>Annual % change in mortgage bonds outstanding</v>
          </cell>
          <cell r="C62" t="e">
            <v>#VALUE!</v>
          </cell>
          <cell r="D62">
            <v>-4.6497317375875258E-2</v>
          </cell>
          <cell r="E62">
            <v>-0.10377497933298874</v>
          </cell>
          <cell r="F62">
            <v>-5.3831721581842462E-2</v>
          </cell>
          <cell r="G62">
            <v>3.7140796052955949E-2</v>
          </cell>
          <cell r="H62">
            <v>1.1194399323576798E-2</v>
          </cell>
          <cell r="I62">
            <v>-7.9048861928092684E-3</v>
          </cell>
          <cell r="J62">
            <v>-0.14875329169100793</v>
          </cell>
          <cell r="K62">
            <v>-0.30682362081270842</v>
          </cell>
          <cell r="L62">
            <v>-9.23208719522155E-2</v>
          </cell>
          <cell r="M62">
            <v>0.91019236951892801</v>
          </cell>
          <cell r="N62">
            <v>1.9784835265508782E-2</v>
          </cell>
          <cell r="O62">
            <v>-0.10556165043632082</v>
          </cell>
          <cell r="P62">
            <v>0.19271601075663281</v>
          </cell>
          <cell r="Q62">
            <v>-0.21177943256298859</v>
          </cell>
          <cell r="R62">
            <v>-4.8218413468627541E-2</v>
          </cell>
          <cell r="S62">
            <v>3.3908213972522638E-2</v>
          </cell>
          <cell r="T62">
            <v>-0.21600226180378845</v>
          </cell>
          <cell r="U62">
            <v>-0.21204471691309057</v>
          </cell>
          <cell r="V62">
            <v>-0.11649887414187632</v>
          </cell>
          <cell r="W62">
            <v>-0.21187214611872152</v>
          </cell>
          <cell r="X62">
            <v>17.467555040556199</v>
          </cell>
          <cell r="Y62">
            <v>-0.84313725490196079</v>
          </cell>
          <cell r="Z62" t="str">
            <v>n/a</v>
          </cell>
          <cell r="AA62" t="str">
            <v>n/a</v>
          </cell>
          <cell r="AB62" t="str">
            <v>n/a</v>
          </cell>
          <cell r="AC62" t="str">
            <v>n/a</v>
          </cell>
          <cell r="AD62" t="str">
            <v>n/a</v>
          </cell>
        </row>
        <row r="63">
          <cell r="A63" t="str">
            <v>New Issues of Mortgage Bonds</v>
          </cell>
          <cell r="B63" t="str">
            <v>€ millions</v>
          </cell>
          <cell r="C63">
            <v>394.5294024909349</v>
          </cell>
          <cell r="D63">
            <v>608.7266674592795</v>
          </cell>
          <cell r="E63">
            <v>667.06491437674231</v>
          </cell>
          <cell r="F63">
            <v>690.15785747011535</v>
          </cell>
          <cell r="G63">
            <v>688.20600443558487</v>
          </cell>
          <cell r="H63">
            <v>552.03635340557412</v>
          </cell>
          <cell r="I63">
            <v>348.20342779153287</v>
          </cell>
          <cell r="J63">
            <v>97.663032155010754</v>
          </cell>
          <cell r="K63">
            <v>197.07698210610764</v>
          </cell>
          <cell r="L63">
            <v>159.42570306735053</v>
          </cell>
          <cell r="M63">
            <v>300.61230709555872</v>
          </cell>
          <cell r="N63">
            <v>297.61765490390604</v>
          </cell>
          <cell r="O63">
            <v>286.31192382683099</v>
          </cell>
          <cell r="P63">
            <v>626.4080443980439</v>
          </cell>
          <cell r="Q63">
            <v>295.8566599174834</v>
          </cell>
          <cell r="R63">
            <v>340.78894228369433</v>
          </cell>
          <cell r="S63" t="str">
            <v>n/a</v>
          </cell>
          <cell r="T63">
            <v>20.873889940146388</v>
          </cell>
          <cell r="U63" t="str">
            <v>n/a</v>
          </cell>
          <cell r="V63">
            <v>5</v>
          </cell>
          <cell r="W63">
            <v>1.5789999999999998E-2</v>
          </cell>
          <cell r="X63">
            <v>2817</v>
          </cell>
          <cell r="Y63" t="str">
            <v>n/a</v>
          </cell>
          <cell r="Z63" t="str">
            <v>n/a</v>
          </cell>
          <cell r="AA63" t="str">
            <v>n/a</v>
          </cell>
          <cell r="AB63" t="str">
            <v>n/a</v>
          </cell>
          <cell r="AC63" t="str">
            <v>n/a</v>
          </cell>
          <cell r="AD63" t="str">
            <v>n/a</v>
          </cell>
        </row>
        <row r="64">
          <cell r="A64" t="str">
            <v>Annual % change in mortgage bond issues</v>
          </cell>
          <cell r="C64" t="e">
            <v>#VALUE!</v>
          </cell>
          <cell r="D64">
            <v>0.54291838229538847</v>
          </cell>
          <cell r="E64">
            <v>9.5836522426324233E-2</v>
          </cell>
          <cell r="F64">
            <v>3.4618734392513284E-2</v>
          </cell>
          <cell r="G64">
            <v>-2.8281254982523985E-3</v>
          </cell>
          <cell r="H64">
            <v>-0.19786175963647246</v>
          </cell>
          <cell r="I64">
            <v>-0.36923822925170247</v>
          </cell>
          <cell r="J64">
            <v>-0.71952305933794258</v>
          </cell>
          <cell r="K64">
            <v>1.0179281531348225</v>
          </cell>
          <cell r="L64">
            <v>-0.19104858739152697</v>
          </cell>
          <cell r="M64">
            <v>0.88559499071842196</v>
          </cell>
          <cell r="N64">
            <v>-9.9618416178175462E-3</v>
          </cell>
          <cell r="O64">
            <v>-3.7987434182039426E-2</v>
          </cell>
          <cell r="P64">
            <v>1.187851752820857</v>
          </cell>
          <cell r="Q64">
            <v>-0.52769339001418603</v>
          </cell>
          <cell r="R64">
            <v>0.1518717962230185</v>
          </cell>
          <cell r="S64" t="str">
            <v>n/a</v>
          </cell>
          <cell r="T64" t="str">
            <v>n/a</v>
          </cell>
          <cell r="U64" t="str">
            <v>n/a</v>
          </cell>
          <cell r="V64" t="str">
            <v>n/a</v>
          </cell>
          <cell r="W64">
            <v>-0.99684200000000001</v>
          </cell>
          <cell r="X64">
            <v>178403.05319822676</v>
          </cell>
          <cell r="Y64" t="str">
            <v>n/a</v>
          </cell>
          <cell r="Z64" t="str">
            <v>n/a</v>
          </cell>
          <cell r="AA64" t="str">
            <v>n/a</v>
          </cell>
          <cell r="AB64" t="str">
            <v>n/a</v>
          </cell>
          <cell r="AC64" t="str">
            <v>n/a</v>
          </cell>
          <cell r="AD64" t="str">
            <v>n/a</v>
          </cell>
        </row>
        <row r="65">
          <cell r="A65" t="str">
            <v>Mortgage backed securities outstanding</v>
          </cell>
          <cell r="B65" t="str">
            <v>€ millions</v>
          </cell>
          <cell r="C65" t="str">
            <v>n/a</v>
          </cell>
          <cell r="D65" t="str">
            <v>n/a</v>
          </cell>
          <cell r="E65" t="str">
            <v>n/a</v>
          </cell>
          <cell r="F65" t="str">
            <v>n/a</v>
          </cell>
          <cell r="G65" t="str">
            <v>n/a</v>
          </cell>
          <cell r="H65" t="str">
            <v>n/a</v>
          </cell>
          <cell r="I65" t="str">
            <v>n/a</v>
          </cell>
          <cell r="J65" t="str">
            <v>n/a</v>
          </cell>
          <cell r="K65" t="str">
            <v>n/a</v>
          </cell>
          <cell r="L65" t="str">
            <v>n/a</v>
          </cell>
          <cell r="M65" t="str">
            <v>n/a</v>
          </cell>
          <cell r="N65" t="str">
            <v>n/a</v>
          </cell>
          <cell r="O65" t="str">
            <v>n/a</v>
          </cell>
          <cell r="P65">
            <v>227</v>
          </cell>
          <cell r="Q65">
            <v>1588</v>
          </cell>
          <cell r="R65">
            <v>2462</v>
          </cell>
          <cell r="S65">
            <v>6061</v>
          </cell>
          <cell r="T65">
            <v>13258</v>
          </cell>
          <cell r="U65">
            <v>22451</v>
          </cell>
          <cell r="V65">
            <v>39848</v>
          </cell>
          <cell r="W65">
            <v>64254</v>
          </cell>
          <cell r="X65" t="str">
            <v>n/a</v>
          </cell>
          <cell r="Y65" t="str">
            <v>n/a</v>
          </cell>
          <cell r="Z65" t="str">
            <v>n/a</v>
          </cell>
          <cell r="AA65" t="str">
            <v>n/a</v>
          </cell>
          <cell r="AB65" t="str">
            <v>n/a</v>
          </cell>
          <cell r="AC65" t="str">
            <v>n/a</v>
          </cell>
          <cell r="AD65" t="str">
            <v>n/a</v>
          </cell>
        </row>
        <row r="66">
          <cell r="A66" t="str">
            <v>Annual % change in MBS outstanding</v>
          </cell>
          <cell r="C66" t="str">
            <v>n/a</v>
          </cell>
          <cell r="D66" t="str">
            <v>n/a</v>
          </cell>
          <cell r="E66" t="str">
            <v>n/a</v>
          </cell>
          <cell r="F66" t="str">
            <v>n/a</v>
          </cell>
          <cell r="G66" t="str">
            <v>n/a</v>
          </cell>
          <cell r="H66" t="str">
            <v>n/a</v>
          </cell>
          <cell r="I66" t="str">
            <v>n/a</v>
          </cell>
          <cell r="J66" t="str">
            <v>n/a</v>
          </cell>
          <cell r="K66" t="str">
            <v>n/a</v>
          </cell>
          <cell r="L66" t="str">
            <v>n/a</v>
          </cell>
          <cell r="M66" t="str">
            <v>n/a</v>
          </cell>
          <cell r="N66" t="str">
            <v>n/a</v>
          </cell>
          <cell r="O66" t="str">
            <v>n/a</v>
          </cell>
          <cell r="P66" t="str">
            <v>n/a</v>
          </cell>
          <cell r="Q66">
            <v>5.9955947136563879</v>
          </cell>
          <cell r="R66">
            <v>0.55037783375314864</v>
          </cell>
          <cell r="S66">
            <v>1.4618196588139725</v>
          </cell>
          <cell r="T66">
            <v>1.1874278171918826</v>
          </cell>
          <cell r="U66">
            <v>0.69339266857746273</v>
          </cell>
          <cell r="V66">
            <v>0.77488753284931633</v>
          </cell>
          <cell r="W66">
            <v>0.6124774141738607</v>
          </cell>
          <cell r="X66" t="str">
            <v>n/a</v>
          </cell>
          <cell r="Y66" t="str">
            <v>n/a</v>
          </cell>
          <cell r="Z66" t="str">
            <v>n/a</v>
          </cell>
          <cell r="AA66" t="str">
            <v>n/a</v>
          </cell>
          <cell r="AB66" t="str">
            <v>n/a</v>
          </cell>
          <cell r="AC66" t="str">
            <v>n/a</v>
          </cell>
          <cell r="AD66" t="str">
            <v>n/a</v>
          </cell>
        </row>
        <row r="67">
          <cell r="A67" t="str">
            <v>New Issues of Mortgage Backed Securities</v>
          </cell>
          <cell r="B67" t="str">
            <v>€ millions</v>
          </cell>
          <cell r="C67" t="str">
            <v>n/a</v>
          </cell>
          <cell r="D67" t="str">
            <v>n/a</v>
          </cell>
          <cell r="E67" t="str">
            <v>n/a</v>
          </cell>
          <cell r="F67" t="str">
            <v>n/a</v>
          </cell>
          <cell r="G67" t="str">
            <v>n/a</v>
          </cell>
          <cell r="H67" t="str">
            <v>n/a</v>
          </cell>
          <cell r="I67" t="str">
            <v>n/a</v>
          </cell>
          <cell r="J67" t="str">
            <v>n/a</v>
          </cell>
          <cell r="K67" t="str">
            <v>n/a</v>
          </cell>
          <cell r="L67" t="str">
            <v>n/a</v>
          </cell>
          <cell r="M67" t="str">
            <v>n/a</v>
          </cell>
          <cell r="N67" t="str">
            <v>n/a</v>
          </cell>
          <cell r="O67" t="str">
            <v>n/a</v>
          </cell>
          <cell r="P67">
            <v>227</v>
          </cell>
          <cell r="Q67">
            <v>1361</v>
          </cell>
          <cell r="R67">
            <v>924</v>
          </cell>
          <cell r="S67">
            <v>3843</v>
          </cell>
          <cell r="T67">
            <v>7430</v>
          </cell>
          <cell r="U67">
            <v>9170.8981671817073</v>
          </cell>
          <cell r="V67">
            <v>17611</v>
          </cell>
          <cell r="W67">
            <v>17900</v>
          </cell>
          <cell r="X67">
            <v>16060</v>
          </cell>
          <cell r="Y67">
            <v>25000</v>
          </cell>
          <cell r="Z67">
            <v>26500</v>
          </cell>
          <cell r="AA67" t="str">
            <v>n/a</v>
          </cell>
          <cell r="AB67" t="str">
            <v>n/a</v>
          </cell>
          <cell r="AC67" t="str">
            <v>n/a</v>
          </cell>
          <cell r="AD67" t="str">
            <v>n/a</v>
          </cell>
        </row>
        <row r="68">
          <cell r="A68" t="str">
            <v>Annual % change in MBS issues</v>
          </cell>
          <cell r="C68" t="str">
            <v>n/a</v>
          </cell>
          <cell r="D68" t="str">
            <v>n/a</v>
          </cell>
          <cell r="E68" t="str">
            <v>n/a</v>
          </cell>
          <cell r="F68" t="str">
            <v>n/a</v>
          </cell>
          <cell r="G68" t="str">
            <v>n/a</v>
          </cell>
          <cell r="H68" t="str">
            <v>n/a</v>
          </cell>
          <cell r="I68" t="str">
            <v>n/a</v>
          </cell>
          <cell r="J68" t="str">
            <v>n/a</v>
          </cell>
          <cell r="K68" t="str">
            <v>n/a</v>
          </cell>
          <cell r="L68" t="str">
            <v>n/a</v>
          </cell>
          <cell r="M68" t="str">
            <v>n/a</v>
          </cell>
          <cell r="N68" t="str">
            <v>n/a</v>
          </cell>
          <cell r="O68" t="str">
            <v>n/a</v>
          </cell>
          <cell r="P68" t="str">
            <v>n/a</v>
          </cell>
          <cell r="Q68">
            <v>4.9955947136563879</v>
          </cell>
          <cell r="R68">
            <v>-0.32108743570903753</v>
          </cell>
          <cell r="S68">
            <v>3.1590909090909092</v>
          </cell>
          <cell r="T68">
            <v>0.93338537600832683</v>
          </cell>
          <cell r="U68">
            <v>0.2343066173865016</v>
          </cell>
          <cell r="V68">
            <v>0.92031354824344391</v>
          </cell>
          <cell r="W68">
            <v>1.641019817159739E-2</v>
          </cell>
          <cell r="X68">
            <v>-0.10279329608938548</v>
          </cell>
          <cell r="Y68">
            <v>0.55666251556662516</v>
          </cell>
          <cell r="Z68">
            <v>6.0000000000000053E-2</v>
          </cell>
          <cell r="AA68" t="str">
            <v>n/a</v>
          </cell>
          <cell r="AB68" t="str">
            <v>n/a</v>
          </cell>
          <cell r="AC68" t="str">
            <v>n/a</v>
          </cell>
          <cell r="AD68" t="str">
            <v>n/a</v>
          </cell>
        </row>
        <row r="69">
          <cell r="A69">
            <v>0</v>
          </cell>
        </row>
        <row r="70">
          <cell r="A70" t="str">
            <v>GENERAL INFORMATION</v>
          </cell>
        </row>
        <row r="71">
          <cell r="A71" t="str">
            <v>Outstanding residential loans as % GDP</v>
          </cell>
          <cell r="B71" t="str">
            <v>%</v>
          </cell>
          <cell r="C71" t="str">
            <v>n/a</v>
          </cell>
          <cell r="D71" t="str">
            <v>n/a</v>
          </cell>
          <cell r="E71" t="str">
            <v>n/a</v>
          </cell>
          <cell r="F71" t="str">
            <v>n/a</v>
          </cell>
          <cell r="G71" t="str">
            <v>n/a</v>
          </cell>
          <cell r="H71" t="str">
            <v>n/a</v>
          </cell>
          <cell r="I71" t="str">
            <v>n/a</v>
          </cell>
          <cell r="J71" t="str">
            <v>n/a</v>
          </cell>
          <cell r="K71">
            <v>0.35741070171621642</v>
          </cell>
          <cell r="L71">
            <v>0.36070569431214583</v>
          </cell>
          <cell r="M71">
            <v>0.37501878682217143</v>
          </cell>
          <cell r="N71">
            <v>0.38393503434439086</v>
          </cell>
          <cell r="O71">
            <v>0.39543922267241183</v>
          </cell>
          <cell r="P71">
            <v>0.43929909160060793</v>
          </cell>
          <cell r="Q71">
            <v>0.49292574924092442</v>
          </cell>
          <cell r="R71">
            <v>0.55342277399434836</v>
          </cell>
          <cell r="S71">
            <v>0.60824510024780354</v>
          </cell>
          <cell r="T71">
            <v>0.68403435735477081</v>
          </cell>
          <cell r="U71">
            <v>0.7320690325217597</v>
          </cell>
          <cell r="V71">
            <v>0.80419763807624023</v>
          </cell>
          <cell r="W71">
            <v>0.84388766000272564</v>
          </cell>
          <cell r="X71">
            <v>0.88694664321313399</v>
          </cell>
          <cell r="Y71">
            <v>0.95747832852618264</v>
          </cell>
          <cell r="Z71">
            <v>0.9841856252011888</v>
          </cell>
          <cell r="AA71" t="str">
            <v>n/a</v>
          </cell>
          <cell r="AB71" t="str">
            <v>n/a</v>
          </cell>
          <cell r="AC71" t="str">
            <v>n/a</v>
          </cell>
          <cell r="AD71" t="str">
            <v>n/a</v>
          </cell>
        </row>
        <row r="72">
          <cell r="A72" t="str">
            <v>Outstanding residential and commercial loans as % GDP</v>
          </cell>
          <cell r="B72" t="str">
            <v>%</v>
          </cell>
          <cell r="C72" t="e">
            <v>#DIV/0!</v>
          </cell>
          <cell r="D72" t="e">
            <v>#DIV/0!</v>
          </cell>
          <cell r="E72">
            <v>0.50246173473883049</v>
          </cell>
          <cell r="F72">
            <v>0.5252165123751108</v>
          </cell>
          <cell r="G72">
            <v>0.57992900284989157</v>
          </cell>
          <cell r="H72">
            <v>0.60401194055061957</v>
          </cell>
          <cell r="I72">
            <v>0.62676325007498612</v>
          </cell>
          <cell r="J72">
            <v>0.61503225076583967</v>
          </cell>
          <cell r="K72">
            <v>0.6252893311676947</v>
          </cell>
          <cell r="L72">
            <v>0.65948291082209876</v>
          </cell>
          <cell r="M72">
            <v>0.69040300564481116</v>
          </cell>
          <cell r="N72">
            <v>0.6535412717209349</v>
          </cell>
          <cell r="O72">
            <v>0.67409453608592407</v>
          </cell>
          <cell r="P72">
            <v>0.72304012708183085</v>
          </cell>
          <cell r="Q72">
            <v>0.77382436254232601</v>
          </cell>
          <cell r="R72">
            <v>0.83351805260115097</v>
          </cell>
          <cell r="S72" t="str">
            <v>n/a</v>
          </cell>
          <cell r="T72" t="str">
            <v>n/a</v>
          </cell>
          <cell r="U72" t="str">
            <v>n/a</v>
          </cell>
          <cell r="V72" t="str">
            <v>n/a</v>
          </cell>
          <cell r="W72" t="str">
            <v>n/a</v>
          </cell>
          <cell r="X72" t="str">
            <v>n/a</v>
          </cell>
          <cell r="Y72" t="str">
            <v>n/a</v>
          </cell>
          <cell r="Z72" t="str">
            <v>n/a</v>
          </cell>
          <cell r="AA72" t="str">
            <v>n/a</v>
          </cell>
          <cell r="AB72" t="str">
            <v>n/a</v>
          </cell>
          <cell r="AC72" t="str">
            <v>n/a</v>
          </cell>
          <cell r="AD72" t="str">
            <v>n/a</v>
          </cell>
        </row>
        <row r="73">
          <cell r="A73">
            <v>0</v>
          </cell>
        </row>
        <row r="74">
          <cell r="A74" t="str">
            <v>Outstanding residential loans per capita, 000s</v>
          </cell>
          <cell r="B74" t="str">
            <v>000s</v>
          </cell>
          <cell r="C74" t="str">
            <v>n/a</v>
          </cell>
          <cell r="D74" t="str">
            <v>n/a</v>
          </cell>
          <cell r="E74" t="str">
            <v>n/a</v>
          </cell>
          <cell r="F74" t="str">
            <v>n/a</v>
          </cell>
          <cell r="G74" t="str">
            <v>n/a</v>
          </cell>
          <cell r="H74" t="str">
            <v>n/a</v>
          </cell>
          <cell r="I74" t="str">
            <v>n/a</v>
          </cell>
          <cell r="J74" t="str">
            <v>n/a</v>
          </cell>
          <cell r="K74">
            <v>5.5816788807461695</v>
          </cell>
          <cell r="L74">
            <v>5.906999801705334</v>
          </cell>
          <cell r="M74">
            <v>6.5494907869179482</v>
          </cell>
          <cell r="N74">
            <v>7.3468217135109768</v>
          </cell>
          <cell r="O74">
            <v>8.1354503666340339</v>
          </cell>
          <cell r="P74">
            <v>9.3370939531041248</v>
          </cell>
          <cell r="Q74">
            <v>10.802007078129545</v>
          </cell>
          <cell r="R74">
            <v>12.722087476632458</v>
          </cell>
          <cell r="S74">
            <v>14.904609547135273</v>
          </cell>
          <cell r="T74">
            <v>18.021930225448266</v>
          </cell>
          <cell r="U74">
            <v>20.502186922873634</v>
          </cell>
          <cell r="V74">
            <v>23.229890064037985</v>
          </cell>
          <cell r="W74">
            <v>24.856335361670769</v>
          </cell>
          <cell r="X74">
            <v>26.796232163892899</v>
          </cell>
          <cell r="Y74">
            <v>29.886922997761619</v>
          </cell>
          <cell r="Z74">
            <v>32.194639348949231</v>
          </cell>
          <cell r="AA74" t="str">
            <v>n/a</v>
          </cell>
          <cell r="AB74" t="str">
            <v>n/a</v>
          </cell>
          <cell r="AC74" t="str">
            <v>n/a</v>
          </cell>
          <cell r="AD74" t="str">
            <v>n/a</v>
          </cell>
        </row>
        <row r="75">
          <cell r="A75" t="str">
            <v>Outstanding residential and commercial loans per capita</v>
          </cell>
          <cell r="B75" t="str">
            <v>000s</v>
          </cell>
          <cell r="C75" t="e">
            <v>#DIV/0!</v>
          </cell>
          <cell r="D75" t="e">
            <v>#DIV/0!</v>
          </cell>
          <cell r="E75">
            <v>5.8922972214080378</v>
          </cell>
          <cell r="F75">
            <v>6.5936741590763441</v>
          </cell>
          <cell r="G75">
            <v>7.4956270022815268</v>
          </cell>
          <cell r="H75">
            <v>8.0273864180660119</v>
          </cell>
          <cell r="I75">
            <v>8.7725264381822736</v>
          </cell>
          <cell r="J75">
            <v>9.1903815380839173</v>
          </cell>
          <cell r="K75">
            <v>9.7651364029547292</v>
          </cell>
          <cell r="L75">
            <v>10.799844540527458</v>
          </cell>
          <cell r="M75">
            <v>12.057497607114062</v>
          </cell>
          <cell r="N75">
            <v>12.505894946403943</v>
          </cell>
          <cell r="O75">
            <v>13.868281966782325</v>
          </cell>
          <cell r="P75">
            <v>15.367875161838962</v>
          </cell>
          <cell r="Q75">
            <v>16.957637644784064</v>
          </cell>
          <cell r="R75">
            <v>19.160920144302679</v>
          </cell>
          <cell r="S75" t="str">
            <v>n/a</v>
          </cell>
          <cell r="T75" t="str">
            <v>n/a</v>
          </cell>
          <cell r="U75" t="str">
            <v>n/a</v>
          </cell>
          <cell r="V75" t="str">
            <v>n/a</v>
          </cell>
          <cell r="W75" t="str">
            <v>n/a</v>
          </cell>
          <cell r="X75" t="str">
            <v>n/a</v>
          </cell>
          <cell r="Y75" t="str">
            <v>n/a</v>
          </cell>
          <cell r="Z75" t="str">
            <v>n/a</v>
          </cell>
          <cell r="AA75" t="str">
            <v>n/a</v>
          </cell>
          <cell r="AB75" t="str">
            <v>n/a</v>
          </cell>
          <cell r="AC75" t="str">
            <v>n/a</v>
          </cell>
          <cell r="AD75" t="str">
            <v>n/a</v>
          </cell>
        </row>
        <row r="76">
          <cell r="A76">
            <v>0</v>
          </cell>
        </row>
        <row r="77">
          <cell r="A77" t="str">
            <v>Outstanding mortgage bonds as % GDP</v>
          </cell>
          <cell r="C77" t="e">
            <v>#DIV/0!</v>
          </cell>
          <cell r="D77" t="e">
            <v>#DIV/0!</v>
          </cell>
          <cell r="E77">
            <v>1.1141537706069694E-2</v>
          </cell>
          <cell r="F77">
            <v>9.7962167695885977E-3</v>
          </cell>
          <cell r="G77">
            <v>9.8104511652209771E-3</v>
          </cell>
          <cell r="H77">
            <v>9.5822320124883571E-3</v>
          </cell>
          <cell r="I77">
            <v>8.9717947767906283E-3</v>
          </cell>
          <cell r="J77">
            <v>7.111259200754289E-3</v>
          </cell>
          <cell r="K77">
            <v>4.6798304356636487E-3</v>
          </cell>
          <cell r="L77">
            <v>4.018983964698312E-3</v>
          </cell>
          <cell r="M77">
            <v>7.1466231239877987E-3</v>
          </cell>
          <cell r="N77">
            <v>6.6071428567884768E-3</v>
          </cell>
          <cell r="O77">
            <v>5.4673242683429156E-3</v>
          </cell>
          <cell r="P77">
            <v>6.2834967966976813E-3</v>
          </cell>
          <cell r="Q77">
            <v>4.7811290971365144E-3</v>
          </cell>
          <cell r="R77">
            <v>4.3138657457617814E-3</v>
          </cell>
          <cell r="S77">
            <v>4.1560065156821101E-3</v>
          </cell>
          <cell r="T77">
            <v>3.0106530271268904E-3</v>
          </cell>
          <cell r="U77">
            <v>2.2145211570272182E-3</v>
          </cell>
          <cell r="V77">
            <v>1.8830043807795981E-3</v>
          </cell>
          <cell r="W77">
            <v>1.4475463627881622E-3</v>
          </cell>
          <cell r="X77">
            <v>2.595768591810808E-2</v>
          </cell>
          <cell r="Y77">
            <v>3.9295510095016545E-3</v>
          </cell>
          <cell r="Z77" t="str">
            <v>n/a</v>
          </cell>
          <cell r="AA77" t="str">
            <v>n/a</v>
          </cell>
          <cell r="AB77" t="str">
            <v>n/a</v>
          </cell>
          <cell r="AC77" t="str">
            <v>n/a</v>
          </cell>
          <cell r="AD77" t="str">
            <v>n/a</v>
          </cell>
        </row>
        <row r="78">
          <cell r="A78">
            <v>0</v>
          </cell>
        </row>
        <row r="79">
          <cell r="A79" t="str">
            <v>MACROECONOMIC INFORMATION</v>
          </cell>
        </row>
        <row r="80">
          <cell r="A80" t="str">
            <v>Exchange rate, 1€=</v>
          </cell>
          <cell r="C80">
            <v>2.5371999999999999</v>
          </cell>
          <cell r="D80">
            <v>2.5232999999999999</v>
          </cell>
          <cell r="E80">
            <v>2.5110000000000001</v>
          </cell>
          <cell r="F80">
            <v>2.4009</v>
          </cell>
          <cell r="G80">
            <v>2.3176199999999998</v>
          </cell>
          <cell r="H80">
            <v>2.3458600000000001</v>
          </cell>
          <cell r="I80">
            <v>2.2860200000000002</v>
          </cell>
          <cell r="J80">
            <v>2.3038400000000001</v>
          </cell>
          <cell r="K80">
            <v>2.29352</v>
          </cell>
          <cell r="L80">
            <v>2.1953800000000001</v>
          </cell>
          <cell r="M80">
            <v>2.1655799999999998</v>
          </cell>
          <cell r="N80">
            <v>2.1369699999999998</v>
          </cell>
          <cell r="O80">
            <v>2.1130800000000001</v>
          </cell>
          <cell r="P80">
            <v>2.1838799999999998</v>
          </cell>
          <cell r="Q80">
            <v>2.22743</v>
          </cell>
          <cell r="R80">
            <v>2.2037100000000001</v>
          </cell>
          <cell r="S80">
            <v>2.2037100000000001</v>
          </cell>
          <cell r="T80">
            <v>2.2037100000000001</v>
          </cell>
          <cell r="U80">
            <v>2.2037100000000001</v>
          </cell>
          <cell r="V80">
            <v>2.2037100000000001</v>
          </cell>
          <cell r="W80">
            <v>1</v>
          </cell>
          <cell r="X80">
            <v>1</v>
          </cell>
          <cell r="Y80">
            <v>1</v>
          </cell>
          <cell r="Z80">
            <v>1</v>
          </cell>
          <cell r="AA80">
            <v>1</v>
          </cell>
          <cell r="AB80">
            <v>1</v>
          </cell>
          <cell r="AC80">
            <v>1</v>
          </cell>
          <cell r="AD80">
            <v>1</v>
          </cell>
        </row>
        <row r="81">
          <cell r="A81" t="str">
            <v>Population, 000s</v>
          </cell>
          <cell r="C81" t="str">
            <v>n/a</v>
          </cell>
          <cell r="D81" t="str">
            <v>n/a</v>
          </cell>
          <cell r="E81">
            <v>14454</v>
          </cell>
          <cell r="F81">
            <v>14529</v>
          </cell>
          <cell r="G81">
            <v>14615</v>
          </cell>
          <cell r="H81">
            <v>14715</v>
          </cell>
          <cell r="I81">
            <v>14805</v>
          </cell>
          <cell r="J81">
            <v>14893</v>
          </cell>
          <cell r="K81">
            <v>15010</v>
          </cell>
          <cell r="L81">
            <v>15129</v>
          </cell>
          <cell r="M81">
            <v>15239.2</v>
          </cell>
          <cell r="N81">
            <v>15341.6</v>
          </cell>
          <cell r="O81">
            <v>15424.1</v>
          </cell>
          <cell r="P81">
            <v>15493.9</v>
          </cell>
          <cell r="Q81">
            <v>15567.107</v>
          </cell>
          <cell r="R81">
            <v>15654.191999999999</v>
          </cell>
          <cell r="S81">
            <v>15760.225</v>
          </cell>
          <cell r="T81">
            <v>15863.95</v>
          </cell>
          <cell r="U81">
            <v>15987.075000000001</v>
          </cell>
          <cell r="V81">
            <v>16105.285</v>
          </cell>
          <cell r="W81">
            <v>16192.572</v>
          </cell>
          <cell r="X81">
            <v>16258.031999999999</v>
          </cell>
          <cell r="Y81">
            <v>16305.526</v>
          </cell>
          <cell r="Z81">
            <v>16334.21</v>
          </cell>
          <cell r="AA81" t="str">
            <v>n/a</v>
          </cell>
          <cell r="AB81" t="str">
            <v>n/a</v>
          </cell>
          <cell r="AC81" t="str">
            <v>n/a</v>
          </cell>
          <cell r="AD81" t="str">
            <v>n/a</v>
          </cell>
        </row>
        <row r="82">
          <cell r="A82" t="str">
            <v>Number of Households, 000s</v>
          </cell>
          <cell r="C82" t="str">
            <v>n/a</v>
          </cell>
          <cell r="D82" t="str">
            <v>n/a</v>
          </cell>
          <cell r="E82" t="str">
            <v>n/a</v>
          </cell>
          <cell r="F82" t="str">
            <v>n/a</v>
          </cell>
          <cell r="G82" t="str">
            <v>n/a</v>
          </cell>
          <cell r="H82" t="str">
            <v>n/a</v>
          </cell>
          <cell r="I82" t="str">
            <v>n/a</v>
          </cell>
          <cell r="J82" t="str">
            <v>n/a</v>
          </cell>
          <cell r="K82">
            <v>6162</v>
          </cell>
          <cell r="L82" t="str">
            <v>n/a</v>
          </cell>
          <cell r="M82" t="str">
            <v>n/a</v>
          </cell>
          <cell r="N82" t="str">
            <v>n/a</v>
          </cell>
          <cell r="O82">
            <v>6400</v>
          </cell>
          <cell r="P82" t="str">
            <v>n/a</v>
          </cell>
          <cell r="Q82" t="str">
            <v>n/a</v>
          </cell>
          <cell r="R82" t="str">
            <v>n/a</v>
          </cell>
          <cell r="S82" t="str">
            <v>n/a</v>
          </cell>
          <cell r="T82" t="str">
            <v>n/a</v>
          </cell>
          <cell r="U82" t="str">
            <v>n/a</v>
          </cell>
          <cell r="V82" t="str">
            <v>n/a</v>
          </cell>
          <cell r="W82" t="str">
            <v>n/a</v>
          </cell>
          <cell r="X82" t="str">
            <v>n/a</v>
          </cell>
          <cell r="Y82" t="str">
            <v>n/a</v>
          </cell>
          <cell r="Z82" t="str">
            <v>n/a</v>
          </cell>
          <cell r="AA82" t="str">
            <v>n/a</v>
          </cell>
          <cell r="AB82" t="str">
            <v>n/a</v>
          </cell>
          <cell r="AC82" t="str">
            <v>n/a</v>
          </cell>
          <cell r="AD82" t="str">
            <v>n/a</v>
          </cell>
        </row>
        <row r="83">
          <cell r="A83" t="str">
            <v>Population density, pop/km</v>
          </cell>
          <cell r="C83" t="str">
            <v>n/a</v>
          </cell>
          <cell r="D83" t="str">
            <v>n/a</v>
          </cell>
          <cell r="E83">
            <v>352</v>
          </cell>
          <cell r="F83" t="str">
            <v>n/a</v>
          </cell>
          <cell r="G83" t="str">
            <v>n/a</v>
          </cell>
          <cell r="H83" t="str">
            <v>n/a</v>
          </cell>
          <cell r="I83" t="str">
            <v>n/a</v>
          </cell>
          <cell r="J83">
            <v>363</v>
          </cell>
          <cell r="K83">
            <v>444.8</v>
          </cell>
          <cell r="L83">
            <v>448.2</v>
          </cell>
          <cell r="M83">
            <v>451.4</v>
          </cell>
          <cell r="N83">
            <v>454.1</v>
          </cell>
          <cell r="O83">
            <v>456.4</v>
          </cell>
          <cell r="P83">
            <v>458.5</v>
          </cell>
          <cell r="Q83">
            <v>460.9</v>
          </cell>
          <cell r="R83">
            <v>463.7</v>
          </cell>
          <cell r="S83">
            <v>466.8</v>
          </cell>
          <cell r="T83">
            <v>470.1</v>
          </cell>
          <cell r="U83">
            <v>173.7</v>
          </cell>
          <cell r="V83">
            <v>476.7</v>
          </cell>
          <cell r="W83" t="str">
            <v>n/a</v>
          </cell>
          <cell r="X83" t="str">
            <v>n/a</v>
          </cell>
          <cell r="Y83" t="str">
            <v>n/a</v>
          </cell>
          <cell r="Z83" t="str">
            <v>n/a</v>
          </cell>
          <cell r="AA83" t="str">
            <v>n/a</v>
          </cell>
          <cell r="AB83" t="str">
            <v>n/a</v>
          </cell>
          <cell r="AC83" t="str">
            <v>n/a</v>
          </cell>
          <cell r="AD83" t="str">
            <v>n/a</v>
          </cell>
        </row>
        <row r="84">
          <cell r="A84" t="str">
            <v>GDP, € mill</v>
          </cell>
          <cell r="C84" t="str">
            <v>n/a</v>
          </cell>
          <cell r="D84" t="str">
            <v>n/a</v>
          </cell>
          <cell r="E84">
            <v>169500</v>
          </cell>
          <cell r="F84">
            <v>182400</v>
          </cell>
          <cell r="G84">
            <v>188900</v>
          </cell>
          <cell r="H84">
            <v>195564</v>
          </cell>
          <cell r="I84">
            <v>207219</v>
          </cell>
          <cell r="J84">
            <v>222545</v>
          </cell>
          <cell r="K84">
            <v>234411</v>
          </cell>
          <cell r="L84">
            <v>247756</v>
          </cell>
          <cell r="M84">
            <v>266144</v>
          </cell>
          <cell r="N84">
            <v>293570.5</v>
          </cell>
          <cell r="O84">
            <v>317323.09999999998</v>
          </cell>
          <cell r="P84">
            <v>329315.5</v>
          </cell>
          <cell r="Q84">
            <v>341138.6</v>
          </cell>
          <cell r="R84">
            <v>359858.7</v>
          </cell>
          <cell r="S84">
            <v>386193</v>
          </cell>
          <cell r="T84">
            <v>417960</v>
          </cell>
          <cell r="U84">
            <v>447731</v>
          </cell>
          <cell r="V84">
            <v>465214</v>
          </cell>
          <cell r="W84">
            <v>476945</v>
          </cell>
          <cell r="X84">
            <v>491184</v>
          </cell>
          <cell r="Y84">
            <v>508964</v>
          </cell>
          <cell r="Z84">
            <v>534324</v>
          </cell>
          <cell r="AA84" t="str">
            <v>n/a</v>
          </cell>
          <cell r="AB84" t="str">
            <v>n/a</v>
          </cell>
          <cell r="AC84" t="str">
            <v>n/a</v>
          </cell>
          <cell r="AD84" t="str">
            <v>n/a</v>
          </cell>
        </row>
        <row r="85">
          <cell r="A85" t="str">
            <v>Annual GDP Growth %</v>
          </cell>
          <cell r="C85" t="str">
            <v>n/a</v>
          </cell>
          <cell r="D85" t="str">
            <v>n/a</v>
          </cell>
          <cell r="E85" t="str">
            <v>n/a</v>
          </cell>
          <cell r="F85" t="str">
            <v>n/a</v>
          </cell>
          <cell r="G85" t="str">
            <v>n/a</v>
          </cell>
          <cell r="H85">
            <v>2.6000000000000002E-2</v>
          </cell>
          <cell r="I85">
            <v>4.7E-2</v>
          </cell>
          <cell r="J85">
            <v>4.0999999999999995E-2</v>
          </cell>
          <cell r="K85">
            <v>2.3E-2</v>
          </cell>
          <cell r="L85">
            <v>1.7000000000000001E-2</v>
          </cell>
          <cell r="M85">
            <v>9.0000000000000011E-3</v>
          </cell>
          <cell r="N85">
            <v>2.6000000000000002E-2</v>
          </cell>
          <cell r="O85">
            <v>0.03</v>
          </cell>
          <cell r="P85">
            <v>3.4000000000000002E-2</v>
          </cell>
          <cell r="Q85">
            <v>4.2999999999999997E-2</v>
          </cell>
          <cell r="R85">
            <v>3.9E-2</v>
          </cell>
          <cell r="S85">
            <v>4.7E-2</v>
          </cell>
          <cell r="T85">
            <v>3.9E-2</v>
          </cell>
          <cell r="U85">
            <v>1.9E-2</v>
          </cell>
          <cell r="V85">
            <v>1E-3</v>
          </cell>
          <cell r="W85">
            <v>3.0000000000000001E-3</v>
          </cell>
          <cell r="X85">
            <v>2.2000000000000002E-2</v>
          </cell>
          <cell r="Y85">
            <v>1.4999999999999999E-2</v>
          </cell>
          <cell r="Z85">
            <v>0.03</v>
          </cell>
          <cell r="AA85" t="str">
            <v>n/a</v>
          </cell>
          <cell r="AB85" t="str">
            <v>n/a</v>
          </cell>
          <cell r="AC85" t="str">
            <v>n/a</v>
          </cell>
          <cell r="AD85" t="str">
            <v>n/a</v>
          </cell>
        </row>
        <row r="86">
          <cell r="A86" t="str">
            <v>Gross fixed Capital Formation, € mill</v>
          </cell>
          <cell r="C86" t="str">
            <v>n/a</v>
          </cell>
          <cell r="D86" t="str">
            <v>n/a</v>
          </cell>
          <cell r="E86">
            <v>33300</v>
          </cell>
          <cell r="F86">
            <v>37200</v>
          </cell>
          <cell r="G86">
            <v>39200</v>
          </cell>
          <cell r="H86">
            <v>41700</v>
          </cell>
          <cell r="I86">
            <v>44600</v>
          </cell>
          <cell r="J86">
            <v>46700</v>
          </cell>
          <cell r="K86">
            <v>47800</v>
          </cell>
          <cell r="L86">
            <v>49800</v>
          </cell>
          <cell r="M86">
            <v>51300</v>
          </cell>
          <cell r="N86">
            <v>53400</v>
          </cell>
          <cell r="O86">
            <v>58100</v>
          </cell>
          <cell r="P86">
            <v>61100</v>
          </cell>
          <cell r="Q86">
            <v>64200</v>
          </cell>
          <cell r="R86">
            <v>67300</v>
          </cell>
          <cell r="S86">
            <v>83091</v>
          </cell>
          <cell r="T86">
            <v>90743</v>
          </cell>
          <cell r="U86">
            <v>94064</v>
          </cell>
          <cell r="V86">
            <v>93201</v>
          </cell>
          <cell r="W86" t="str">
            <v>n/a</v>
          </cell>
          <cell r="X86" t="str">
            <v>n/a</v>
          </cell>
          <cell r="Y86" t="str">
            <v>n/a</v>
          </cell>
          <cell r="Z86" t="str">
            <v>n/a</v>
          </cell>
          <cell r="AA86" t="str">
            <v>n/a</v>
          </cell>
          <cell r="AB86" t="str">
            <v>n/a</v>
          </cell>
          <cell r="AC86" t="str">
            <v>n/a</v>
          </cell>
          <cell r="AD86" t="str">
            <v>n/a</v>
          </cell>
        </row>
        <row r="87">
          <cell r="A87" t="str">
            <v>Inflation (HICP) %</v>
          </cell>
          <cell r="C87" t="str">
            <v>n/a</v>
          </cell>
          <cell r="D87" t="str">
            <v>n/a</v>
          </cell>
          <cell r="E87" t="e">
            <v>#DIV/0!</v>
          </cell>
          <cell r="F87">
            <v>1.9999999999997797E-3</v>
          </cell>
          <cell r="G87">
            <v>-3.9920159680637557E-3</v>
          </cell>
          <cell r="H87">
            <v>9.0180360721443531E-3</v>
          </cell>
          <cell r="I87">
            <v>9.930486593843213E-3</v>
          </cell>
          <cell r="J87">
            <v>2.4582104228121793E-2</v>
          </cell>
          <cell r="K87">
            <v>3.9347408829174535E-2</v>
          </cell>
          <cell r="L87">
            <v>3.1394275161588325E-2</v>
          </cell>
          <cell r="M87">
            <v>1.6008537886873064E-2</v>
          </cell>
          <cell r="N87">
            <v>2.1008403361344463E-2</v>
          </cell>
          <cell r="O87">
            <v>1.4403292181069949E-2</v>
          </cell>
          <cell r="P87">
            <v>1.4198782961460488E-2</v>
          </cell>
          <cell r="Q87">
            <v>1.9E-2</v>
          </cell>
          <cell r="R87">
            <v>1.7999999999999999E-2</v>
          </cell>
          <cell r="S87">
            <v>0.02</v>
          </cell>
          <cell r="T87">
            <v>2.3E-2</v>
          </cell>
          <cell r="U87">
            <v>5.0999999999999997E-2</v>
          </cell>
          <cell r="V87">
            <v>3.9E-2</v>
          </cell>
          <cell r="W87">
            <v>2.1999999999999999E-2</v>
          </cell>
          <cell r="X87">
            <v>1.4E-2</v>
          </cell>
          <cell r="Y87">
            <v>1.4999999999999999E-2</v>
          </cell>
          <cell r="Z87">
            <v>1.6500000000000001E-2</v>
          </cell>
          <cell r="AA87" t="str">
            <v>n/a</v>
          </cell>
          <cell r="AB87" t="str">
            <v>n/a</v>
          </cell>
          <cell r="AC87" t="str">
            <v>n/a</v>
          </cell>
          <cell r="AD87" t="str">
            <v>n/a</v>
          </cell>
        </row>
        <row r="88">
          <cell r="A88" t="str">
            <v>Unemployment rate %</v>
          </cell>
          <cell r="C88" t="str">
            <v>n/a</v>
          </cell>
          <cell r="D88" t="str">
            <v>n/a</v>
          </cell>
          <cell r="E88">
            <v>0.105</v>
          </cell>
          <cell r="F88" t="str">
            <v>n/a</v>
          </cell>
          <cell r="G88">
            <v>0.1</v>
          </cell>
          <cell r="H88">
            <v>9.4E-2</v>
          </cell>
          <cell r="I88">
            <v>8.8000000000000009E-2</v>
          </cell>
          <cell r="J88">
            <v>7.6999999999999999E-2</v>
          </cell>
          <cell r="K88">
            <v>7.2999999999999995E-2</v>
          </cell>
          <cell r="L88">
            <v>5.2999999999999999E-2</v>
          </cell>
          <cell r="M88">
            <v>6.2E-2</v>
          </cell>
          <cell r="N88">
            <v>6.8000000000000005E-2</v>
          </cell>
          <cell r="O88">
            <v>6.6000000000000003E-2</v>
          </cell>
          <cell r="P88">
            <v>0.06</v>
          </cell>
          <cell r="Q88">
            <v>4.9000000000000002E-2</v>
          </cell>
          <cell r="R88">
            <v>3.7999999999999999E-2</v>
          </cell>
          <cell r="S88">
            <v>3.2000000000000001E-2</v>
          </cell>
          <cell r="T88">
            <v>2.7999999999999997E-2</v>
          </cell>
          <cell r="U88">
            <v>2.2000000000000002E-2</v>
          </cell>
          <cell r="V88">
            <v>2.7999999999999997E-2</v>
          </cell>
          <cell r="W88">
            <v>3.7000000000000005E-2</v>
          </cell>
          <cell r="X88">
            <v>4.5999999999999999E-2</v>
          </cell>
          <cell r="Y88">
            <v>4.7E-2</v>
          </cell>
          <cell r="Z88">
            <v>3.9E-2</v>
          </cell>
          <cell r="AA88" t="str">
            <v>n/a</v>
          </cell>
          <cell r="AB88" t="str">
            <v>n/a</v>
          </cell>
          <cell r="AC88" t="str">
            <v>n/a</v>
          </cell>
          <cell r="AD88" t="str">
            <v>n/a</v>
          </cell>
        </row>
      </sheetData>
      <sheetData sheetId="19" refreshError="1">
        <row r="1">
          <cell r="A1" t="str">
            <v>Country Name</v>
          </cell>
        </row>
        <row r="3">
          <cell r="A3" t="str">
            <v>HOUSING SUPPLY</v>
          </cell>
          <cell r="C3">
            <v>1983</v>
          </cell>
          <cell r="D3">
            <v>1984</v>
          </cell>
          <cell r="E3">
            <v>1985</v>
          </cell>
          <cell r="F3">
            <v>1986</v>
          </cell>
          <cell r="G3">
            <v>1987</v>
          </cell>
          <cell r="H3">
            <v>1988</v>
          </cell>
          <cell r="I3">
            <v>1989</v>
          </cell>
          <cell r="J3">
            <v>1990</v>
          </cell>
          <cell r="K3">
            <v>1991</v>
          </cell>
          <cell r="L3">
            <v>1992</v>
          </cell>
          <cell r="M3">
            <v>1993</v>
          </cell>
          <cell r="N3">
            <v>1994</v>
          </cell>
          <cell r="O3">
            <v>1995</v>
          </cell>
          <cell r="P3">
            <v>1996</v>
          </cell>
          <cell r="Q3">
            <v>1997</v>
          </cell>
          <cell r="R3">
            <v>1998</v>
          </cell>
          <cell r="S3">
            <v>1999</v>
          </cell>
          <cell r="T3">
            <v>2000</v>
          </cell>
          <cell r="U3">
            <v>2001</v>
          </cell>
          <cell r="V3">
            <v>2002</v>
          </cell>
          <cell r="W3">
            <v>2003</v>
          </cell>
          <cell r="X3">
            <v>2004</v>
          </cell>
          <cell r="Y3">
            <v>2005</v>
          </cell>
          <cell r="Z3">
            <v>2006</v>
          </cell>
          <cell r="AA3">
            <v>2007</v>
          </cell>
          <cell r="AB3">
            <v>2008</v>
          </cell>
          <cell r="AC3">
            <v>2009</v>
          </cell>
          <cell r="AD3">
            <v>2010</v>
          </cell>
        </row>
        <row r="4">
          <cell r="A4" t="str">
            <v>Housing Stock</v>
          </cell>
        </row>
        <row r="5">
          <cell r="A5" t="str">
            <v xml:space="preserve">Total Number of Dwellings (national) </v>
          </cell>
          <cell r="B5" t="str">
            <v>000s</v>
          </cell>
          <cell r="C5" t="str">
            <v>n/a</v>
          </cell>
          <cell r="D5" t="str">
            <v>n/a</v>
          </cell>
          <cell r="E5" t="str">
            <v>n/a</v>
          </cell>
          <cell r="F5" t="str">
            <v>n/a</v>
          </cell>
          <cell r="G5" t="str">
            <v>n/a</v>
          </cell>
          <cell r="H5" t="str">
            <v>n/a</v>
          </cell>
          <cell r="I5" t="str">
            <v>n/a</v>
          </cell>
          <cell r="J5" t="str">
            <v>n/a</v>
          </cell>
          <cell r="K5">
            <v>3415623</v>
          </cell>
          <cell r="L5">
            <v>3438492</v>
          </cell>
          <cell r="M5">
            <v>3463921</v>
          </cell>
          <cell r="N5">
            <v>3494752</v>
          </cell>
          <cell r="O5">
            <v>3530085</v>
          </cell>
          <cell r="P5">
            <v>3570049</v>
          </cell>
          <cell r="Q5">
            <v>3610058</v>
          </cell>
          <cell r="R5">
            <v>3649524</v>
          </cell>
          <cell r="S5">
            <v>3690956</v>
          </cell>
          <cell r="T5">
            <v>3726696</v>
          </cell>
          <cell r="U5">
            <v>3754526</v>
          </cell>
          <cell r="V5" t="str">
            <v>n/a</v>
          </cell>
          <cell r="W5" t="str">
            <v>n/a</v>
          </cell>
          <cell r="X5" t="str">
            <v>n/a</v>
          </cell>
          <cell r="Y5" t="str">
            <v>n/a</v>
          </cell>
          <cell r="Z5" t="str">
            <v>n/a</v>
          </cell>
          <cell r="AA5" t="str">
            <v>n/a</v>
          </cell>
          <cell r="AB5">
            <v>0</v>
          </cell>
          <cell r="AC5">
            <v>0</v>
          </cell>
          <cell r="AD5">
            <v>0</v>
          </cell>
        </row>
        <row r="6">
          <cell r="A6" t="str">
            <v xml:space="preserve">Proportion of which: </v>
          </cell>
        </row>
        <row r="7">
          <cell r="A7" t="str">
            <v>% Owner occupied</v>
          </cell>
          <cell r="B7" t="str">
            <v>%</v>
          </cell>
          <cell r="C7" t="str">
            <v>n/a</v>
          </cell>
          <cell r="D7" t="str">
            <v>n/a</v>
          </cell>
          <cell r="E7" t="str">
            <v>n/a</v>
          </cell>
          <cell r="F7" t="str">
            <v>n/a</v>
          </cell>
          <cell r="G7" t="str">
            <v>n/a</v>
          </cell>
          <cell r="H7" t="str">
            <v>n/a</v>
          </cell>
          <cell r="I7" t="str">
            <v>n/a</v>
          </cell>
          <cell r="J7" t="str">
            <v>n/a</v>
          </cell>
          <cell r="K7">
            <v>0.5</v>
          </cell>
          <cell r="L7" t="str">
            <v>n/a</v>
          </cell>
          <cell r="M7" t="str">
            <v>n/a</v>
          </cell>
          <cell r="N7" t="str">
            <v>n/a</v>
          </cell>
          <cell r="O7" t="str">
            <v>n/a</v>
          </cell>
          <cell r="P7" t="str">
            <v>n/a</v>
          </cell>
          <cell r="Q7" t="str">
            <v>n/a</v>
          </cell>
          <cell r="R7" t="str">
            <v>n/a</v>
          </cell>
          <cell r="S7" t="str">
            <v>n/a</v>
          </cell>
          <cell r="T7" t="str">
            <v>n/a</v>
          </cell>
          <cell r="U7">
            <v>0.56999999999999995</v>
          </cell>
          <cell r="V7" t="str">
            <v>n/a</v>
          </cell>
          <cell r="W7" t="str">
            <v>n/a</v>
          </cell>
          <cell r="X7" t="str">
            <v>n/a</v>
          </cell>
          <cell r="Y7" t="str">
            <v>n/a</v>
          </cell>
          <cell r="Z7" t="str">
            <v>n/a</v>
          </cell>
          <cell r="AA7" t="str">
            <v>n/a</v>
          </cell>
          <cell r="AB7" t="str">
            <v>n/a</v>
          </cell>
          <cell r="AC7" t="str">
            <v>n/a</v>
          </cell>
          <cell r="AD7" t="str">
            <v>n/a</v>
          </cell>
        </row>
        <row r="8">
          <cell r="A8" t="str">
            <v>% Rented from private landlords</v>
          </cell>
          <cell r="B8" t="str">
            <v>%</v>
          </cell>
          <cell r="C8" t="str">
            <v>n/a</v>
          </cell>
          <cell r="D8" t="str">
            <v>n/a</v>
          </cell>
          <cell r="E8" t="str">
            <v>n/a</v>
          </cell>
          <cell r="F8" t="str">
            <v>n/a</v>
          </cell>
          <cell r="G8" t="str">
            <v>n/a</v>
          </cell>
          <cell r="H8" t="str">
            <v>n/a</v>
          </cell>
          <cell r="I8" t="str">
            <v>n/a</v>
          </cell>
          <cell r="J8" t="str">
            <v>n/a</v>
          </cell>
          <cell r="K8" t="str">
            <v>n/a</v>
          </cell>
          <cell r="L8" t="str">
            <v>n/a</v>
          </cell>
          <cell r="M8" t="str">
            <v>n/a</v>
          </cell>
          <cell r="N8" t="str">
            <v>n/a</v>
          </cell>
          <cell r="O8" t="str">
            <v>n/a</v>
          </cell>
          <cell r="P8" t="str">
            <v>n/a</v>
          </cell>
          <cell r="Q8" t="str">
            <v>n/a</v>
          </cell>
          <cell r="R8" t="str">
            <v>n/a</v>
          </cell>
          <cell r="S8" t="str">
            <v>n/a</v>
          </cell>
          <cell r="T8" t="str">
            <v>n/a</v>
          </cell>
          <cell r="U8">
            <v>0.17</v>
          </cell>
          <cell r="V8" t="str">
            <v>n/a</v>
          </cell>
          <cell r="W8" t="str">
            <v>n/a</v>
          </cell>
          <cell r="X8" t="str">
            <v>n/a</v>
          </cell>
          <cell r="Y8" t="str">
            <v>n/a</v>
          </cell>
          <cell r="Z8" t="str">
            <v>n/a</v>
          </cell>
          <cell r="AA8" t="str">
            <v>n/a</v>
          </cell>
          <cell r="AB8" t="str">
            <v>n/a</v>
          </cell>
          <cell r="AC8" t="str">
            <v>n/a</v>
          </cell>
          <cell r="AD8" t="str">
            <v>n/a</v>
          </cell>
        </row>
        <row r="9">
          <cell r="A9" t="str">
            <v>% Rented from government or social landlords</v>
          </cell>
          <cell r="B9" t="str">
            <v>%</v>
          </cell>
          <cell r="C9" t="str">
            <v>n/a</v>
          </cell>
          <cell r="D9" t="str">
            <v>n/a</v>
          </cell>
          <cell r="E9" t="str">
            <v>n/a</v>
          </cell>
          <cell r="F9" t="str">
            <v>n/a</v>
          </cell>
          <cell r="G9" t="str">
            <v>n/a</v>
          </cell>
          <cell r="H9" t="str">
            <v>n/a</v>
          </cell>
          <cell r="I9" t="str">
            <v>n/a</v>
          </cell>
          <cell r="J9" t="str">
            <v>n/a</v>
          </cell>
          <cell r="K9" t="str">
            <v>n/a</v>
          </cell>
          <cell r="L9" t="str">
            <v>n/a</v>
          </cell>
          <cell r="M9" t="str">
            <v>n/a</v>
          </cell>
          <cell r="N9" t="str">
            <v>n/a</v>
          </cell>
          <cell r="O9" t="str">
            <v>n/a</v>
          </cell>
          <cell r="P9" t="str">
            <v>n/a</v>
          </cell>
          <cell r="Q9" t="str">
            <v>n/a</v>
          </cell>
          <cell r="R9" t="str">
            <v>n/a</v>
          </cell>
          <cell r="S9" t="str">
            <v>n/a</v>
          </cell>
          <cell r="T9" t="str">
            <v>n/a</v>
          </cell>
          <cell r="U9">
            <v>0.23</v>
          </cell>
          <cell r="V9" t="str">
            <v>n/a</v>
          </cell>
          <cell r="W9" t="str">
            <v>n/a</v>
          </cell>
          <cell r="X9" t="str">
            <v>n/a</v>
          </cell>
          <cell r="Y9" t="str">
            <v>n/a</v>
          </cell>
          <cell r="Z9" t="str">
            <v>n/a</v>
          </cell>
          <cell r="AA9" t="str">
            <v>n/a</v>
          </cell>
          <cell r="AB9" t="str">
            <v>n/a</v>
          </cell>
          <cell r="AC9" t="str">
            <v>n/a</v>
          </cell>
          <cell r="AD9" t="str">
            <v>n/a</v>
          </cell>
        </row>
        <row r="10">
          <cell r="A10" t="str">
            <v>% Other</v>
          </cell>
          <cell r="B10" t="str">
            <v>%</v>
          </cell>
          <cell r="C10" t="str">
            <v>n/a</v>
          </cell>
          <cell r="D10" t="str">
            <v>n/a</v>
          </cell>
          <cell r="E10" t="str">
            <v>n/a</v>
          </cell>
          <cell r="F10" t="str">
            <v>n/a</v>
          </cell>
          <cell r="G10" t="str">
            <v>n/a</v>
          </cell>
          <cell r="H10" t="str">
            <v>n/a</v>
          </cell>
          <cell r="I10" t="str">
            <v>n/a</v>
          </cell>
          <cell r="J10" t="str">
            <v>n/a</v>
          </cell>
          <cell r="K10" t="str">
            <v>n/a</v>
          </cell>
          <cell r="L10" t="str">
            <v>n/a</v>
          </cell>
          <cell r="M10" t="str">
            <v>n/a</v>
          </cell>
          <cell r="N10" t="str">
            <v>n/a</v>
          </cell>
          <cell r="O10" t="str">
            <v>n/a</v>
          </cell>
          <cell r="P10" t="str">
            <v>n/a</v>
          </cell>
          <cell r="Q10" t="str">
            <v>n/a</v>
          </cell>
          <cell r="R10" t="str">
            <v>n/a</v>
          </cell>
          <cell r="S10" t="str">
            <v>n/a</v>
          </cell>
          <cell r="T10" t="str">
            <v>n/a</v>
          </cell>
          <cell r="U10">
            <v>0.03</v>
          </cell>
          <cell r="V10" t="str">
            <v>n/a</v>
          </cell>
          <cell r="W10" t="str">
            <v>n/a</v>
          </cell>
          <cell r="X10" t="str">
            <v>n/a</v>
          </cell>
          <cell r="Y10" t="str">
            <v>n/a</v>
          </cell>
          <cell r="Z10" t="str">
            <v>n/a</v>
          </cell>
          <cell r="AA10" t="str">
            <v>n/a</v>
          </cell>
          <cell r="AB10" t="str">
            <v>n/a</v>
          </cell>
          <cell r="AC10" t="str">
            <v>n/a</v>
          </cell>
          <cell r="AD10" t="str">
            <v>n/a</v>
          </cell>
        </row>
        <row r="12">
          <cell r="A12" t="str">
            <v>Housebuilding</v>
          </cell>
        </row>
        <row r="13">
          <cell r="A13" t="str">
            <v xml:space="preserve">Housing Starts </v>
          </cell>
          <cell r="B13" t="str">
            <v>000s</v>
          </cell>
          <cell r="C13" t="str">
            <v>n/a</v>
          </cell>
          <cell r="D13" t="str">
            <v>n/a</v>
          </cell>
          <cell r="E13" t="str">
            <v>n/a</v>
          </cell>
          <cell r="F13" t="str">
            <v>n/a</v>
          </cell>
          <cell r="G13" t="str">
            <v>n/a</v>
          </cell>
          <cell r="H13" t="str">
            <v>n/a</v>
          </cell>
          <cell r="I13" t="str">
            <v>n/a</v>
          </cell>
          <cell r="J13" t="str">
            <v>n/a</v>
          </cell>
          <cell r="K13" t="str">
            <v>n/a</v>
          </cell>
          <cell r="L13">
            <v>42000</v>
          </cell>
          <cell r="M13">
            <v>52000</v>
          </cell>
          <cell r="N13">
            <v>59000</v>
          </cell>
          <cell r="O13">
            <v>56000</v>
          </cell>
          <cell r="P13">
            <v>55000</v>
          </cell>
          <cell r="Q13">
            <v>54000</v>
          </cell>
          <cell r="R13">
            <v>48000</v>
          </cell>
          <cell r="S13">
            <v>46000</v>
          </cell>
          <cell r="T13">
            <v>39000</v>
          </cell>
          <cell r="U13">
            <v>37000</v>
          </cell>
          <cell r="V13">
            <v>36450</v>
          </cell>
          <cell r="W13" t="str">
            <v>n/a</v>
          </cell>
          <cell r="X13" t="str">
            <v>n/a</v>
          </cell>
          <cell r="Y13" t="str">
            <v>n/a</v>
          </cell>
          <cell r="Z13" t="str">
            <v>n/a</v>
          </cell>
          <cell r="AA13" t="str">
            <v>n/a</v>
          </cell>
          <cell r="AB13" t="str">
            <v>n/a</v>
          </cell>
          <cell r="AC13" t="str">
            <v>n/a</v>
          </cell>
          <cell r="AD13" t="str">
            <v>n/a</v>
          </cell>
        </row>
        <row r="14">
          <cell r="A14" t="str">
            <v>Annual % change in housing starts</v>
          </cell>
          <cell r="C14" t="str">
            <v>n/a</v>
          </cell>
          <cell r="D14" t="str">
            <v>n/a</v>
          </cell>
          <cell r="E14" t="str">
            <v>n/a</v>
          </cell>
          <cell r="F14" t="str">
            <v>n/a</v>
          </cell>
          <cell r="G14" t="str">
            <v>n/a</v>
          </cell>
          <cell r="H14" t="str">
            <v>n/a</v>
          </cell>
          <cell r="I14" t="str">
            <v>n/a</v>
          </cell>
          <cell r="J14" t="str">
            <v>n/a</v>
          </cell>
          <cell r="K14" t="str">
            <v>n/a</v>
          </cell>
          <cell r="L14" t="str">
            <v>n/a</v>
          </cell>
          <cell r="M14">
            <v>0.23809523809523814</v>
          </cell>
          <cell r="N14">
            <v>0.13461538461538458</v>
          </cell>
          <cell r="O14">
            <v>-5.084745762711862E-2</v>
          </cell>
          <cell r="P14">
            <v>-1.7857142857142905E-2</v>
          </cell>
          <cell r="Q14">
            <v>-1.8181818181818188E-2</v>
          </cell>
          <cell r="R14">
            <v>-0.11111111111111116</v>
          </cell>
          <cell r="S14">
            <v>-4.166666666666663E-2</v>
          </cell>
          <cell r="T14">
            <v>-0.15217391304347827</v>
          </cell>
          <cell r="U14">
            <v>-5.1282051282051322E-2</v>
          </cell>
          <cell r="V14">
            <v>-1.4864864864864824E-2</v>
          </cell>
          <cell r="W14" t="str">
            <v>n/a</v>
          </cell>
          <cell r="X14" t="str">
            <v>n/a</v>
          </cell>
          <cell r="Y14" t="str">
            <v>n/a</v>
          </cell>
          <cell r="Z14" t="str">
            <v>n/a</v>
          </cell>
          <cell r="AA14" t="str">
            <v>n/a</v>
          </cell>
          <cell r="AB14" t="str">
            <v>n/a</v>
          </cell>
          <cell r="AC14" t="str">
            <v>n/a</v>
          </cell>
          <cell r="AD14" t="str">
            <v>n/a</v>
          </cell>
        </row>
        <row r="15">
          <cell r="A15" t="str">
            <v>Housing Completions</v>
          </cell>
          <cell r="B15" t="str">
            <v>000s</v>
          </cell>
          <cell r="C15">
            <v>39055</v>
          </cell>
          <cell r="D15">
            <v>41272</v>
          </cell>
          <cell r="E15">
            <v>41153</v>
          </cell>
          <cell r="F15">
            <v>38838</v>
          </cell>
          <cell r="G15">
            <v>38494</v>
          </cell>
          <cell r="H15">
            <v>39226</v>
          </cell>
          <cell r="I15">
            <v>37947</v>
          </cell>
          <cell r="J15">
            <v>36553</v>
          </cell>
          <cell r="K15">
            <v>40372</v>
          </cell>
          <cell r="L15">
            <v>40889</v>
          </cell>
          <cell r="M15">
            <v>43449</v>
          </cell>
          <cell r="N15">
            <v>48851</v>
          </cell>
          <cell r="O15">
            <v>53353</v>
          </cell>
          <cell r="P15">
            <v>57984</v>
          </cell>
          <cell r="Q15">
            <v>58029</v>
          </cell>
          <cell r="R15">
            <v>57489</v>
          </cell>
          <cell r="S15">
            <v>59447</v>
          </cell>
          <cell r="T15">
            <v>53760</v>
          </cell>
          <cell r="U15">
            <v>45850</v>
          </cell>
          <cell r="V15">
            <v>41914</v>
          </cell>
          <cell r="W15" t="str">
            <v>n/a</v>
          </cell>
          <cell r="X15" t="str">
            <v>n/a</v>
          </cell>
          <cell r="Y15" t="str">
            <v>n/a</v>
          </cell>
          <cell r="Z15" t="str">
            <v>n/a</v>
          </cell>
          <cell r="AA15" t="str">
            <v>n/a</v>
          </cell>
          <cell r="AB15" t="str">
            <v>n/a</v>
          </cell>
          <cell r="AC15" t="str">
            <v>n/a</v>
          </cell>
          <cell r="AD15" t="str">
            <v>n/a</v>
          </cell>
        </row>
        <row r="16">
          <cell r="A16" t="str">
            <v>Annual % change in housing completions</v>
          </cell>
          <cell r="C16" t="e">
            <v>#VALUE!</v>
          </cell>
          <cell r="D16">
            <v>5.6766099091025479E-2</v>
          </cell>
          <cell r="E16">
            <v>-2.8833107191316154E-3</v>
          </cell>
          <cell r="F16">
            <v>-5.625349306247418E-2</v>
          </cell>
          <cell r="G16">
            <v>-8.8573047015809703E-3</v>
          </cell>
          <cell r="H16">
            <v>1.9015950537746074E-2</v>
          </cell>
          <cell r="I16">
            <v>-3.2605924641819217E-2</v>
          </cell>
          <cell r="J16">
            <v>-3.6735446807389271E-2</v>
          </cell>
          <cell r="K16">
            <v>0.10447842858315326</v>
          </cell>
          <cell r="L16">
            <v>1.2805905082730495E-2</v>
          </cell>
          <cell r="M16">
            <v>6.2608525520311042E-2</v>
          </cell>
          <cell r="N16">
            <v>0.12432967387051486</v>
          </cell>
          <cell r="O16">
            <v>9.2157785920452095E-2</v>
          </cell>
          <cell r="P16">
            <v>8.6799242779225239E-2</v>
          </cell>
          <cell r="Q16">
            <v>7.7607615894037529E-4</v>
          </cell>
          <cell r="R16">
            <v>-9.3056919815953654E-3</v>
          </cell>
          <cell r="S16">
            <v>3.4058689488423832E-2</v>
          </cell>
          <cell r="T16">
            <v>-9.5665046175585022E-2</v>
          </cell>
          <cell r="U16">
            <v>-0.14713541666666663</v>
          </cell>
          <cell r="V16">
            <v>-8.5845147219193008E-2</v>
          </cell>
          <cell r="W16" t="str">
            <v>n/a</v>
          </cell>
          <cell r="X16" t="str">
            <v>n/a</v>
          </cell>
          <cell r="Y16" t="str">
            <v>n/a</v>
          </cell>
          <cell r="Z16" t="str">
            <v>n/a</v>
          </cell>
          <cell r="AA16" t="str">
            <v>n/a</v>
          </cell>
          <cell r="AB16" t="str">
            <v>n/a</v>
          </cell>
          <cell r="AC16" t="str">
            <v>n/a</v>
          </cell>
          <cell r="AD16" t="str">
            <v>n/a</v>
          </cell>
        </row>
        <row r="17">
          <cell r="A17" t="str">
            <v>Number of Building Permits issued</v>
          </cell>
          <cell r="B17" t="str">
            <v>000s</v>
          </cell>
          <cell r="C17">
            <v>41596</v>
          </cell>
          <cell r="D17">
            <v>41013</v>
          </cell>
          <cell r="E17">
            <v>35470</v>
          </cell>
          <cell r="F17">
            <v>33308</v>
          </cell>
          <cell r="G17">
            <v>35642</v>
          </cell>
          <cell r="H17">
            <v>36211</v>
          </cell>
          <cell r="I17">
            <v>37759</v>
          </cell>
          <cell r="J17">
            <v>36196</v>
          </cell>
          <cell r="K17">
            <v>42007</v>
          </cell>
          <cell r="L17">
            <v>51846</v>
          </cell>
          <cell r="M17">
            <v>58316</v>
          </cell>
          <cell r="N17">
            <v>60984</v>
          </cell>
          <cell r="O17">
            <v>66689</v>
          </cell>
          <cell r="P17">
            <v>65358</v>
          </cell>
          <cell r="Q17">
            <v>56925</v>
          </cell>
          <cell r="R17">
            <v>50789</v>
          </cell>
          <cell r="S17">
            <v>45459</v>
          </cell>
          <cell r="T17">
            <v>41460</v>
          </cell>
          <cell r="U17">
            <v>40229</v>
          </cell>
          <cell r="V17">
            <v>42281</v>
          </cell>
          <cell r="W17" t="str">
            <v>n/a</v>
          </cell>
          <cell r="X17" t="str">
            <v>n/a</v>
          </cell>
          <cell r="Y17" t="str">
            <v>n/a</v>
          </cell>
          <cell r="Z17" t="str">
            <v>n/a</v>
          </cell>
          <cell r="AA17" t="str">
            <v>n/a</v>
          </cell>
          <cell r="AB17" t="str">
            <v>n/a</v>
          </cell>
          <cell r="AC17" t="str">
            <v>n/a</v>
          </cell>
          <cell r="AD17" t="str">
            <v>n/a</v>
          </cell>
        </row>
        <row r="18">
          <cell r="A18" t="str">
            <v>Annual % change in building permits issued</v>
          </cell>
          <cell r="C18" t="e">
            <v>#VALUE!</v>
          </cell>
          <cell r="D18">
            <v>-1.4015770747187184E-2</v>
          </cell>
          <cell r="E18">
            <v>-0.13515226879282183</v>
          </cell>
          <cell r="F18">
            <v>-6.0952917958838504E-2</v>
          </cell>
          <cell r="G18">
            <v>7.007325567431244E-2</v>
          </cell>
          <cell r="H18">
            <v>1.5964311767016515E-2</v>
          </cell>
          <cell r="I18">
            <v>4.2749440777664294E-2</v>
          </cell>
          <cell r="J18">
            <v>-4.1394104716756308E-2</v>
          </cell>
          <cell r="K18">
            <v>0.16054260139241916</v>
          </cell>
          <cell r="L18">
            <v>0.23422286761730193</v>
          </cell>
          <cell r="M18">
            <v>0.12479265517108362</v>
          </cell>
          <cell r="N18">
            <v>4.5750737361959004E-2</v>
          </cell>
          <cell r="O18">
            <v>9.3549127640036644E-2</v>
          </cell>
          <cell r="P18">
            <v>-1.9958313964821839E-2</v>
          </cell>
          <cell r="Q18">
            <v>-0.12902781602864222</v>
          </cell>
          <cell r="R18">
            <v>-0.10779095300834429</v>
          </cell>
          <cell r="S18">
            <v>-0.10494398393352888</v>
          </cell>
          <cell r="T18">
            <v>-8.7969379000857884E-2</v>
          </cell>
          <cell r="U18">
            <v>-2.9691268692715878E-2</v>
          </cell>
          <cell r="V18">
            <v>5.1007979318402175E-2</v>
          </cell>
          <cell r="W18" t="str">
            <v>n/a</v>
          </cell>
          <cell r="X18" t="str">
            <v>n/a</v>
          </cell>
          <cell r="Y18" t="str">
            <v>n/a</v>
          </cell>
          <cell r="Z18" t="str">
            <v>n/a</v>
          </cell>
          <cell r="AA18" t="str">
            <v>n/a</v>
          </cell>
          <cell r="AB18" t="str">
            <v>n/a</v>
          </cell>
          <cell r="AC18" t="str">
            <v>n/a</v>
          </cell>
          <cell r="AD18" t="str">
            <v>n/a</v>
          </cell>
        </row>
        <row r="20">
          <cell r="A20" t="str">
            <v>MARKET ACTIVITY AND PRICES</v>
          </cell>
        </row>
        <row r="21">
          <cell r="A21" t="str">
            <v>Total Number of Transactions</v>
          </cell>
          <cell r="B21" t="str">
            <v>000s</v>
          </cell>
          <cell r="C21" t="str">
            <v>n/a</v>
          </cell>
          <cell r="D21" t="str">
            <v>n/a</v>
          </cell>
          <cell r="E21" t="str">
            <v>n/a</v>
          </cell>
          <cell r="F21" t="str">
            <v>n/a</v>
          </cell>
          <cell r="G21" t="str">
            <v>n/a</v>
          </cell>
          <cell r="H21" t="str">
            <v>n/a</v>
          </cell>
          <cell r="I21" t="str">
            <v>n/a</v>
          </cell>
          <cell r="J21" t="str">
            <v>n/a</v>
          </cell>
          <cell r="K21" t="str">
            <v>n/a</v>
          </cell>
          <cell r="L21" t="str">
            <v>n/a</v>
          </cell>
          <cell r="M21" t="str">
            <v>n/a</v>
          </cell>
          <cell r="N21" t="str">
            <v>n/a</v>
          </cell>
          <cell r="O21" t="str">
            <v>n/a</v>
          </cell>
          <cell r="P21" t="str">
            <v>n/a</v>
          </cell>
          <cell r="Q21" t="str">
            <v>n/a</v>
          </cell>
          <cell r="R21" t="str">
            <v>n/a</v>
          </cell>
          <cell r="S21" t="str">
            <v>n/a</v>
          </cell>
          <cell r="T21" t="str">
            <v>n/a</v>
          </cell>
          <cell r="U21" t="str">
            <v>n/a</v>
          </cell>
          <cell r="V21" t="str">
            <v>n/a</v>
          </cell>
          <cell r="W21" t="str">
            <v>n/a</v>
          </cell>
          <cell r="X21" t="str">
            <v>n/a</v>
          </cell>
          <cell r="Y21" t="str">
            <v>n/a</v>
          </cell>
          <cell r="Z21" t="str">
            <v>n/a</v>
          </cell>
          <cell r="AA21" t="str">
            <v>n/a</v>
          </cell>
          <cell r="AB21" t="str">
            <v>n/a</v>
          </cell>
          <cell r="AC21" t="str">
            <v>n/a</v>
          </cell>
          <cell r="AD21" t="str">
            <v>n/a</v>
          </cell>
        </row>
        <row r="22">
          <cell r="A22" t="str">
            <v>Annual % change in transactions</v>
          </cell>
          <cell r="C22" t="str">
            <v>n/a</v>
          </cell>
          <cell r="D22" t="str">
            <v>n/a</v>
          </cell>
          <cell r="E22" t="str">
            <v>n/a</v>
          </cell>
          <cell r="F22" t="str">
            <v>n/a</v>
          </cell>
          <cell r="G22" t="str">
            <v>n/a</v>
          </cell>
          <cell r="H22" t="str">
            <v>n/a</v>
          </cell>
          <cell r="I22" t="str">
            <v>n/a</v>
          </cell>
          <cell r="J22" t="str">
            <v>n/a</v>
          </cell>
          <cell r="K22" t="str">
            <v>n/a</v>
          </cell>
          <cell r="L22" t="str">
            <v>n/a</v>
          </cell>
          <cell r="M22" t="str">
            <v>n/a</v>
          </cell>
          <cell r="N22" t="str">
            <v>n/a</v>
          </cell>
          <cell r="O22" t="str">
            <v>n/a</v>
          </cell>
          <cell r="P22" t="str">
            <v>n/a</v>
          </cell>
          <cell r="Q22" t="str">
            <v>n/a</v>
          </cell>
          <cell r="R22" t="str">
            <v>n/a</v>
          </cell>
          <cell r="S22" t="str">
            <v>n/a</v>
          </cell>
          <cell r="T22" t="str">
            <v>n/a</v>
          </cell>
          <cell r="U22" t="str">
            <v>n/a</v>
          </cell>
          <cell r="V22" t="str">
            <v>n/a</v>
          </cell>
          <cell r="W22" t="str">
            <v>n/a</v>
          </cell>
          <cell r="X22" t="str">
            <v>n/a</v>
          </cell>
          <cell r="Y22" t="str">
            <v>n/a</v>
          </cell>
          <cell r="Z22" t="str">
            <v>n/a</v>
          </cell>
          <cell r="AA22" t="str">
            <v>n/a</v>
          </cell>
          <cell r="AB22" t="str">
            <v>n/a</v>
          </cell>
          <cell r="AC22" t="str">
            <v>n/a</v>
          </cell>
          <cell r="AD22" t="str">
            <v>n/a</v>
          </cell>
        </row>
        <row r="23">
          <cell r="A23" t="str">
            <v xml:space="preserve">Residential house prices (all dwellings, national) </v>
          </cell>
          <cell r="B23" t="str">
            <v>1990=100</v>
          </cell>
          <cell r="C23" t="str">
            <v>n/a</v>
          </cell>
          <cell r="D23" t="str">
            <v>n/a</v>
          </cell>
          <cell r="E23" t="str">
            <v>n/a</v>
          </cell>
          <cell r="F23" t="str">
            <v>n/a</v>
          </cell>
          <cell r="G23" t="str">
            <v>n/a</v>
          </cell>
          <cell r="H23" t="str">
            <v>n/a</v>
          </cell>
          <cell r="I23" t="str">
            <v>n/a</v>
          </cell>
          <cell r="J23" t="str">
            <v>n/a</v>
          </cell>
          <cell r="K23" t="str">
            <v>n/a</v>
          </cell>
          <cell r="L23" t="str">
            <v>n/a</v>
          </cell>
          <cell r="M23" t="str">
            <v>n/a</v>
          </cell>
          <cell r="N23" t="str">
            <v>n/a</v>
          </cell>
          <cell r="O23" t="str">
            <v>n/a</v>
          </cell>
          <cell r="P23" t="str">
            <v>n/a</v>
          </cell>
          <cell r="Q23" t="str">
            <v>n/a</v>
          </cell>
          <cell r="R23" t="str">
            <v>n/a</v>
          </cell>
          <cell r="S23" t="str">
            <v>n/a</v>
          </cell>
          <cell r="T23">
            <v>100</v>
          </cell>
          <cell r="U23">
            <v>103.49999999999999</v>
          </cell>
          <cell r="V23">
            <v>103.3</v>
          </cell>
          <cell r="W23">
            <v>103.69999999999999</v>
          </cell>
          <cell r="X23">
            <v>100.8</v>
          </cell>
          <cell r="Y23">
            <v>105.69999999999999</v>
          </cell>
          <cell r="Z23">
            <v>109.00000000000001</v>
          </cell>
          <cell r="AA23" t="str">
            <v>n/a</v>
          </cell>
          <cell r="AB23" t="str">
            <v>n/a</v>
          </cell>
          <cell r="AC23" t="str">
            <v>n/a</v>
          </cell>
          <cell r="AD23" t="str">
            <v>n/a</v>
          </cell>
        </row>
        <row r="24">
          <cell r="A24" t="str">
            <v>Annual % change in house prices</v>
          </cell>
          <cell r="C24" t="str">
            <v>n/a</v>
          </cell>
          <cell r="D24" t="str">
            <v>n/a</v>
          </cell>
          <cell r="E24" t="str">
            <v>n/a</v>
          </cell>
          <cell r="F24" t="str">
            <v>n/a</v>
          </cell>
          <cell r="G24" t="str">
            <v>n/a</v>
          </cell>
          <cell r="H24" t="str">
            <v>n/a</v>
          </cell>
          <cell r="I24" t="str">
            <v>n/a</v>
          </cell>
          <cell r="J24" t="str">
            <v>n/a</v>
          </cell>
          <cell r="K24" t="str">
            <v>n/a</v>
          </cell>
          <cell r="L24" t="str">
            <v>n/a</v>
          </cell>
          <cell r="M24" t="str">
            <v>n/a</v>
          </cell>
          <cell r="N24" t="str">
            <v>n/a</v>
          </cell>
          <cell r="O24" t="str">
            <v>n/a</v>
          </cell>
          <cell r="P24" t="str">
            <v>n/a</v>
          </cell>
          <cell r="Q24" t="str">
            <v>n/a</v>
          </cell>
          <cell r="R24" t="str">
            <v>n/a</v>
          </cell>
          <cell r="S24" t="str">
            <v>n/a</v>
          </cell>
          <cell r="T24" t="str">
            <v>n/a</v>
          </cell>
          <cell r="U24">
            <v>3.499999999999992E-2</v>
          </cell>
          <cell r="V24">
            <v>-1.9323671497583073E-3</v>
          </cell>
          <cell r="W24">
            <v>3.8722168441431837E-3</v>
          </cell>
          <cell r="X24">
            <v>-2.7965284474445462E-2</v>
          </cell>
          <cell r="Y24">
            <v>4.8611111111110938E-2</v>
          </cell>
          <cell r="Z24">
            <v>3.1220435193945351E-2</v>
          </cell>
          <cell r="AA24" t="str">
            <v>n/a</v>
          </cell>
          <cell r="AB24" t="str">
            <v>n/a</v>
          </cell>
          <cell r="AC24" t="str">
            <v>n/a</v>
          </cell>
          <cell r="AD24" t="str">
            <v>n/a</v>
          </cell>
        </row>
        <row r="25">
          <cell r="A25" t="str">
            <v>Residential house prices new dwellings (national)</v>
          </cell>
          <cell r="B25" t="str">
            <v>1990=100</v>
          </cell>
          <cell r="C25" t="str">
            <v>n/a</v>
          </cell>
          <cell r="D25" t="str">
            <v>n/a</v>
          </cell>
          <cell r="E25" t="str">
            <v>n/a</v>
          </cell>
          <cell r="F25" t="str">
            <v>n/a</v>
          </cell>
          <cell r="G25" t="str">
            <v>n/a</v>
          </cell>
          <cell r="H25" t="str">
            <v>n/a</v>
          </cell>
          <cell r="I25" t="str">
            <v>n/a</v>
          </cell>
          <cell r="J25" t="str">
            <v>n/a</v>
          </cell>
          <cell r="K25" t="str">
            <v>n/a</v>
          </cell>
          <cell r="L25" t="str">
            <v>n/a</v>
          </cell>
          <cell r="M25" t="str">
            <v>n/a</v>
          </cell>
          <cell r="N25" t="str">
            <v>n/a</v>
          </cell>
          <cell r="O25" t="str">
            <v>n/a</v>
          </cell>
          <cell r="P25" t="str">
            <v>n/a</v>
          </cell>
          <cell r="Q25" t="str">
            <v>n/a</v>
          </cell>
          <cell r="R25" t="str">
            <v>n/a</v>
          </cell>
          <cell r="S25" t="str">
            <v>n/a</v>
          </cell>
          <cell r="T25" t="str">
            <v>n/a</v>
          </cell>
          <cell r="U25" t="str">
            <v>n/a</v>
          </cell>
          <cell r="V25" t="str">
            <v>n/a</v>
          </cell>
          <cell r="W25" t="str">
            <v>n/a</v>
          </cell>
          <cell r="X25" t="str">
            <v>n/a</v>
          </cell>
          <cell r="Y25" t="str">
            <v>n/a</v>
          </cell>
          <cell r="Z25" t="str">
            <v>n/a</v>
          </cell>
          <cell r="AA25" t="str">
            <v>n/a</v>
          </cell>
          <cell r="AB25" t="str">
            <v>n/a</v>
          </cell>
          <cell r="AC25" t="str">
            <v>n/a</v>
          </cell>
          <cell r="AD25" t="str">
            <v>n/a</v>
          </cell>
        </row>
        <row r="26">
          <cell r="A26" t="str">
            <v>Annual % change in new house prices</v>
          </cell>
          <cell r="C26" t="str">
            <v>n/a</v>
          </cell>
          <cell r="D26" t="str">
            <v>n/a</v>
          </cell>
          <cell r="E26" t="str">
            <v>n/a</v>
          </cell>
          <cell r="F26" t="str">
            <v>n/a</v>
          </cell>
          <cell r="G26" t="str">
            <v>n/a</v>
          </cell>
          <cell r="H26" t="str">
            <v>n/a</v>
          </cell>
          <cell r="I26" t="str">
            <v>n/a</v>
          </cell>
          <cell r="J26" t="str">
            <v>n/a</v>
          </cell>
          <cell r="K26" t="str">
            <v>n/a</v>
          </cell>
          <cell r="L26" t="str">
            <v>n/a</v>
          </cell>
          <cell r="M26" t="str">
            <v>n/a</v>
          </cell>
          <cell r="N26" t="str">
            <v>n/a</v>
          </cell>
          <cell r="O26" t="str">
            <v>n/a</v>
          </cell>
          <cell r="P26" t="str">
            <v>n/a</v>
          </cell>
          <cell r="Q26" t="str">
            <v>n/a</v>
          </cell>
          <cell r="R26" t="str">
            <v>n/a</v>
          </cell>
          <cell r="S26" t="str">
            <v>n/a</v>
          </cell>
          <cell r="T26" t="str">
            <v>n/a</v>
          </cell>
          <cell r="U26" t="str">
            <v>n/a</v>
          </cell>
          <cell r="V26" t="str">
            <v>n/a</v>
          </cell>
          <cell r="W26" t="str">
            <v>n/a</v>
          </cell>
          <cell r="X26" t="str">
            <v>n/a</v>
          </cell>
          <cell r="Y26" t="str">
            <v>n/a</v>
          </cell>
          <cell r="Z26" t="str">
            <v>n/a</v>
          </cell>
          <cell r="AA26" t="str">
            <v>n/a</v>
          </cell>
          <cell r="AB26" t="str">
            <v>n/a</v>
          </cell>
          <cell r="AC26" t="str">
            <v>n/a</v>
          </cell>
          <cell r="AD26" t="str">
            <v>n/a</v>
          </cell>
        </row>
        <row r="27">
          <cell r="A27" t="str">
            <v>Building Price for new residential dwellings</v>
          </cell>
          <cell r="B27" t="str">
            <v>1990=100</v>
          </cell>
          <cell r="C27" t="str">
            <v>n/a</v>
          </cell>
          <cell r="D27" t="str">
            <v>n/a</v>
          </cell>
          <cell r="E27" t="str">
            <v>n/a</v>
          </cell>
          <cell r="F27" t="str">
            <v>n/a</v>
          </cell>
          <cell r="G27" t="str">
            <v>n/a</v>
          </cell>
          <cell r="H27" t="str">
            <v>n/a</v>
          </cell>
          <cell r="I27" t="str">
            <v>n/a</v>
          </cell>
          <cell r="J27" t="str">
            <v>n/a</v>
          </cell>
          <cell r="K27" t="str">
            <v>n/a</v>
          </cell>
          <cell r="L27" t="str">
            <v>n/a</v>
          </cell>
          <cell r="M27" t="str">
            <v>n/a</v>
          </cell>
          <cell r="N27" t="str">
            <v>n/a</v>
          </cell>
          <cell r="O27" t="str">
            <v>n/a</v>
          </cell>
          <cell r="P27">
            <v>96.264674493062969</v>
          </cell>
          <cell r="Q27">
            <v>97.972251867662749</v>
          </cell>
          <cell r="R27">
            <v>98.932764140875122</v>
          </cell>
          <cell r="S27">
            <v>99.146211312700103</v>
          </cell>
          <cell r="T27">
            <v>100</v>
          </cell>
          <cell r="U27">
            <v>101.06723585912488</v>
          </cell>
          <cell r="V27">
            <v>101.81430096051227</v>
          </cell>
          <cell r="W27">
            <v>102.77481323372464</v>
          </cell>
          <cell r="X27">
            <v>104.80256136606189</v>
          </cell>
          <cell r="Y27">
            <v>106.72358591248666</v>
          </cell>
          <cell r="Z27">
            <v>109.60512273212379</v>
          </cell>
          <cell r="AA27" t="str">
            <v>n/a</v>
          </cell>
          <cell r="AB27" t="str">
            <v>n/a</v>
          </cell>
          <cell r="AC27" t="str">
            <v>n/a</v>
          </cell>
          <cell r="AD27" t="str">
            <v>n/a</v>
          </cell>
        </row>
        <row r="28">
          <cell r="A28" t="str">
            <v>Annual % change in building prices</v>
          </cell>
          <cell r="C28" t="str">
            <v>n/a</v>
          </cell>
          <cell r="D28" t="str">
            <v>n/a</v>
          </cell>
          <cell r="E28" t="str">
            <v>n/a</v>
          </cell>
          <cell r="F28" t="str">
            <v>n/a</v>
          </cell>
          <cell r="G28" t="str">
            <v>n/a</v>
          </cell>
          <cell r="H28" t="str">
            <v>n/a</v>
          </cell>
          <cell r="I28" t="str">
            <v>n/a</v>
          </cell>
          <cell r="J28" t="str">
            <v>n/a</v>
          </cell>
          <cell r="K28" t="str">
            <v>n/a</v>
          </cell>
          <cell r="L28" t="str">
            <v>n/a</v>
          </cell>
          <cell r="M28" t="str">
            <v>n/a</v>
          </cell>
          <cell r="N28" t="str">
            <v>n/a</v>
          </cell>
          <cell r="O28" t="str">
            <v>n/a</v>
          </cell>
          <cell r="P28" t="str">
            <v>n/a</v>
          </cell>
          <cell r="Q28">
            <v>1.773835920177369E-2</v>
          </cell>
          <cell r="R28">
            <v>9.8039215686274161E-3</v>
          </cell>
          <cell r="S28">
            <v>2.1574973031284195E-3</v>
          </cell>
          <cell r="T28">
            <v>8.6114101184069369E-3</v>
          </cell>
          <cell r="U28">
            <v>1.067235859124871E-2</v>
          </cell>
          <cell r="V28">
            <v>7.3917634635689566E-3</v>
          </cell>
          <cell r="W28">
            <v>9.4339622641508303E-3</v>
          </cell>
          <cell r="X28">
            <v>1.9730010384215957E-2</v>
          </cell>
          <cell r="Y28">
            <v>1.8329938900203624E-2</v>
          </cell>
          <cell r="Z28">
            <v>2.6999999999999913E-2</v>
          </cell>
          <cell r="AA28" t="str">
            <v>n/a</v>
          </cell>
          <cell r="AB28" t="str">
            <v>n/a</v>
          </cell>
          <cell r="AC28" t="str">
            <v>n/a</v>
          </cell>
          <cell r="AD28" t="str">
            <v>n/a</v>
          </cell>
        </row>
        <row r="30">
          <cell r="A30" t="str">
            <v>LENDING</v>
          </cell>
        </row>
        <row r="31">
          <cell r="A31" t="str">
            <v>EXCHANGE RATE</v>
          </cell>
          <cell r="C31">
            <v>1</v>
          </cell>
          <cell r="D31">
            <v>1</v>
          </cell>
          <cell r="E31">
            <v>1</v>
          </cell>
          <cell r="F31">
            <v>1</v>
          </cell>
          <cell r="G31">
            <v>1</v>
          </cell>
          <cell r="H31">
            <v>1</v>
          </cell>
          <cell r="I31">
            <v>1</v>
          </cell>
          <cell r="J31">
            <v>1</v>
          </cell>
          <cell r="K31">
            <v>1</v>
          </cell>
          <cell r="L31">
            <v>1</v>
          </cell>
          <cell r="M31">
            <v>1</v>
          </cell>
          <cell r="N31">
            <v>1</v>
          </cell>
          <cell r="O31">
            <v>1</v>
          </cell>
          <cell r="P31">
            <v>1</v>
          </cell>
          <cell r="Q31">
            <v>1</v>
          </cell>
          <cell r="R31">
            <v>1</v>
          </cell>
          <cell r="S31">
            <v>1</v>
          </cell>
          <cell r="T31">
            <v>1</v>
          </cell>
          <cell r="U31">
            <v>1</v>
          </cell>
          <cell r="V31">
            <v>1</v>
          </cell>
          <cell r="W31">
            <v>1</v>
          </cell>
          <cell r="X31">
            <v>1</v>
          </cell>
          <cell r="Y31">
            <v>1</v>
          </cell>
          <cell r="Z31">
            <v>1</v>
          </cell>
          <cell r="AA31">
            <v>1</v>
          </cell>
          <cell r="AB31">
            <v>1</v>
          </cell>
          <cell r="AC31">
            <v>1</v>
          </cell>
          <cell r="AD31">
            <v>1</v>
          </cell>
        </row>
        <row r="32">
          <cell r="A32" t="str">
            <v>Values</v>
          </cell>
        </row>
        <row r="33">
          <cell r="A33" t="str">
            <v>If emf members only - approx market share</v>
          </cell>
          <cell r="C33">
            <v>0</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row>
        <row r="34">
          <cell r="A34" t="str">
            <v>Total national outstanding residential loans</v>
          </cell>
          <cell r="B34" t="str">
            <v>€ millions</v>
          </cell>
          <cell r="C34" t="str">
            <v>n/a</v>
          </cell>
          <cell r="D34" t="str">
            <v>n/a</v>
          </cell>
          <cell r="E34" t="str">
            <v>n/a</v>
          </cell>
          <cell r="F34" t="str">
            <v>n/a</v>
          </cell>
          <cell r="G34" t="str">
            <v>n/a</v>
          </cell>
          <cell r="H34" t="str">
            <v>n/a</v>
          </cell>
          <cell r="I34" t="str">
            <v>n/a</v>
          </cell>
          <cell r="J34" t="str">
            <v>n/a</v>
          </cell>
          <cell r="K34" t="str">
            <v>n/a</v>
          </cell>
          <cell r="L34" t="str">
            <v>n/a</v>
          </cell>
          <cell r="M34" t="str">
            <v>n/a</v>
          </cell>
          <cell r="N34" t="str">
            <v>n/a</v>
          </cell>
          <cell r="O34" t="str">
            <v>n/a</v>
          </cell>
          <cell r="P34" t="str">
            <v>n/a</v>
          </cell>
          <cell r="Q34" t="str">
            <v>n/a</v>
          </cell>
          <cell r="R34" t="str">
            <v>n/a</v>
          </cell>
          <cell r="S34" t="str">
            <v>n/a</v>
          </cell>
          <cell r="T34" t="str">
            <v>n/a</v>
          </cell>
          <cell r="U34">
            <v>29632</v>
          </cell>
          <cell r="V34">
            <v>35998</v>
          </cell>
          <cell r="W34">
            <v>39746</v>
          </cell>
          <cell r="X34">
            <v>48078</v>
          </cell>
          <cell r="Y34">
            <v>53815</v>
          </cell>
          <cell r="Z34">
            <v>60669</v>
          </cell>
          <cell r="AA34" t="str">
            <v>n/a</v>
          </cell>
          <cell r="AB34" t="str">
            <v>n/a</v>
          </cell>
          <cell r="AC34" t="str">
            <v>n/a</v>
          </cell>
          <cell r="AD34" t="str">
            <v>n/a</v>
          </cell>
        </row>
        <row r="35">
          <cell r="A35" t="str">
            <v>Annual % change</v>
          </cell>
          <cell r="C35" t="str">
            <v>n/a</v>
          </cell>
          <cell r="D35" t="str">
            <v>n/a</v>
          </cell>
          <cell r="E35" t="str">
            <v>n/a</v>
          </cell>
          <cell r="F35" t="str">
            <v>n/a</v>
          </cell>
          <cell r="G35" t="str">
            <v>n/a</v>
          </cell>
          <cell r="H35" t="str">
            <v>n/a</v>
          </cell>
          <cell r="I35" t="str">
            <v>n/a</v>
          </cell>
          <cell r="J35" t="str">
            <v>n/a</v>
          </cell>
          <cell r="K35" t="str">
            <v>n/a</v>
          </cell>
          <cell r="L35" t="str">
            <v>n/a</v>
          </cell>
          <cell r="M35" t="str">
            <v>n/a</v>
          </cell>
          <cell r="N35" t="str">
            <v>n/a</v>
          </cell>
          <cell r="O35" t="str">
            <v>n/a</v>
          </cell>
          <cell r="P35" t="str">
            <v>n/a</v>
          </cell>
          <cell r="Q35" t="str">
            <v>n/a</v>
          </cell>
          <cell r="R35" t="str">
            <v>n/a</v>
          </cell>
          <cell r="S35" t="str">
            <v>n/a</v>
          </cell>
          <cell r="T35" t="str">
            <v>n/a</v>
          </cell>
          <cell r="U35" t="str">
            <v>n/a</v>
          </cell>
          <cell r="V35">
            <v>0.21483531317494609</v>
          </cell>
          <cell r="W35">
            <v>0.10411689538307689</v>
          </cell>
          <cell r="X35">
            <v>0.20963115785236242</v>
          </cell>
          <cell r="Y35">
            <v>0.11932692707683357</v>
          </cell>
          <cell r="Z35">
            <v>0.12736225959305036</v>
          </cell>
          <cell r="AA35" t="str">
            <v>n/a</v>
          </cell>
          <cell r="AB35" t="str">
            <v>n/a</v>
          </cell>
          <cell r="AC35" t="str">
            <v>n/a</v>
          </cell>
          <cell r="AD35" t="str">
            <v>n/a</v>
          </cell>
        </row>
        <row r="36">
          <cell r="A36" t="str">
            <v>Total national outstanding residential and commercial loans</v>
          </cell>
          <cell r="B36" t="str">
            <v>€ millions</v>
          </cell>
          <cell r="C36" t="str">
            <v>n/a</v>
          </cell>
          <cell r="D36" t="str">
            <v>n/a</v>
          </cell>
          <cell r="E36" t="str">
            <v>n/a</v>
          </cell>
          <cell r="F36">
            <v>28383.55</v>
          </cell>
          <cell r="G36">
            <v>29044.240000000002</v>
          </cell>
          <cell r="H36">
            <v>29743.25</v>
          </cell>
          <cell r="I36">
            <v>33502.699999999997</v>
          </cell>
          <cell r="J36">
            <v>36599.49</v>
          </cell>
          <cell r="K36">
            <v>39824.1</v>
          </cell>
          <cell r="L36">
            <v>53178.7</v>
          </cell>
          <cell r="M36">
            <v>55472.9</v>
          </cell>
          <cell r="N36">
            <v>58196.800000000003</v>
          </cell>
          <cell r="O36">
            <v>61624.4</v>
          </cell>
          <cell r="P36">
            <v>61235.033000000003</v>
          </cell>
          <cell r="Q36">
            <v>62361.987000000001</v>
          </cell>
          <cell r="R36">
            <v>63537.3</v>
          </cell>
          <cell r="S36">
            <v>63085.8</v>
          </cell>
          <cell r="T36">
            <v>64063.89</v>
          </cell>
          <cell r="U36">
            <v>66344.03</v>
          </cell>
          <cell r="V36">
            <v>71181.84</v>
          </cell>
          <cell r="W36">
            <v>75117.36</v>
          </cell>
          <cell r="X36">
            <v>80007.009999999995</v>
          </cell>
          <cell r="Y36">
            <v>85487.5</v>
          </cell>
          <cell r="Z36" t="str">
            <v>n/a</v>
          </cell>
          <cell r="AA36" t="str">
            <v>n/a</v>
          </cell>
          <cell r="AB36" t="str">
            <v>n/a</v>
          </cell>
          <cell r="AC36" t="str">
            <v>n/a</v>
          </cell>
          <cell r="AD36" t="str">
            <v>n/a</v>
          </cell>
        </row>
        <row r="37">
          <cell r="A37" t="str">
            <v>Annual % change</v>
          </cell>
          <cell r="C37" t="str">
            <v>n/a</v>
          </cell>
          <cell r="D37" t="str">
            <v>n/a</v>
          </cell>
          <cell r="E37" t="str">
            <v>n/a</v>
          </cell>
          <cell r="F37" t="str">
            <v>n/a</v>
          </cell>
          <cell r="G37">
            <v>2.3277215147506247E-2</v>
          </cell>
          <cell r="H37">
            <v>2.4067078360459737E-2</v>
          </cell>
          <cell r="I37">
            <v>0.12639674548006674</v>
          </cell>
          <cell r="J37">
            <v>9.2434042629400137E-2</v>
          </cell>
          <cell r="K37">
            <v>8.8105326057822175E-2</v>
          </cell>
          <cell r="L37">
            <v>0.33533965613786632</v>
          </cell>
          <cell r="M37">
            <v>4.3141332902083107E-2</v>
          </cell>
          <cell r="N37">
            <v>4.910325582401498E-2</v>
          </cell>
          <cell r="O37">
            <v>5.8896709097407296E-2</v>
          </cell>
          <cell r="P37">
            <v>-6.3183901181999014E-3</v>
          </cell>
          <cell r="Q37">
            <v>1.8403746103966334E-2</v>
          </cell>
          <cell r="R37">
            <v>1.8846625268691408E-2</v>
          </cell>
          <cell r="S37">
            <v>-7.1060621083993691E-3</v>
          </cell>
          <cell r="T37">
            <v>1.5504122956354616E-2</v>
          </cell>
          <cell r="U37">
            <v>3.5591657016144307E-2</v>
          </cell>
          <cell r="V37">
            <v>7.2920050229086097E-2</v>
          </cell>
          <cell r="W37">
            <v>5.5288258915476174E-2</v>
          </cell>
          <cell r="X37">
            <v>6.5093475063553896E-2</v>
          </cell>
          <cell r="Y37">
            <v>6.8500122676750541E-2</v>
          </cell>
          <cell r="Z37" t="str">
            <v>n/a</v>
          </cell>
          <cell r="AA37" t="str">
            <v>n/a</v>
          </cell>
          <cell r="AB37" t="str">
            <v>n/a</v>
          </cell>
          <cell r="AC37" t="str">
            <v>n/a</v>
          </cell>
          <cell r="AD37" t="str">
            <v>n/a</v>
          </cell>
        </row>
        <row r="38">
          <cell r="A38" t="str">
            <v>Total national gross residential lending</v>
          </cell>
          <cell r="B38" t="str">
            <v>€ millions</v>
          </cell>
          <cell r="C38" t="str">
            <v>n/a</v>
          </cell>
          <cell r="D38" t="str">
            <v>n/a</v>
          </cell>
          <cell r="E38" t="str">
            <v>n/a</v>
          </cell>
          <cell r="F38" t="str">
            <v>n/a</v>
          </cell>
          <cell r="G38" t="str">
            <v>n/a</v>
          </cell>
          <cell r="H38" t="str">
            <v>n/a</v>
          </cell>
          <cell r="I38" t="str">
            <v>n/a</v>
          </cell>
          <cell r="J38" t="str">
            <v>n/a</v>
          </cell>
          <cell r="K38" t="str">
            <v>n/a</v>
          </cell>
          <cell r="L38" t="str">
            <v>n/a</v>
          </cell>
          <cell r="M38" t="str">
            <v>n/a</v>
          </cell>
          <cell r="N38" t="str">
            <v>n/a</v>
          </cell>
          <cell r="O38" t="str">
            <v>n/a</v>
          </cell>
          <cell r="P38" t="str">
            <v>n/a</v>
          </cell>
          <cell r="Q38" t="str">
            <v>n/a</v>
          </cell>
          <cell r="R38" t="str">
            <v>n/a</v>
          </cell>
          <cell r="S38" t="str">
            <v>n/a</v>
          </cell>
          <cell r="T38" t="str">
            <v>n/a</v>
          </cell>
          <cell r="U38" t="str">
            <v>n/a</v>
          </cell>
          <cell r="V38" t="str">
            <v>n/a</v>
          </cell>
          <cell r="W38" t="str">
            <v>n/a</v>
          </cell>
          <cell r="X38" t="str">
            <v>n/a</v>
          </cell>
          <cell r="Y38" t="str">
            <v>n/a</v>
          </cell>
          <cell r="Z38" t="str">
            <v>n/a</v>
          </cell>
          <cell r="AA38" t="str">
            <v>n/a</v>
          </cell>
          <cell r="AB38" t="str">
            <v>n/a</v>
          </cell>
          <cell r="AC38" t="str">
            <v>n/a</v>
          </cell>
          <cell r="AD38" t="str">
            <v>n/a</v>
          </cell>
        </row>
        <row r="39">
          <cell r="A39" t="str">
            <v>Annual % change in gross residential lending</v>
          </cell>
          <cell r="C39" t="str">
            <v>n/a</v>
          </cell>
          <cell r="D39" t="str">
            <v>n/a</v>
          </cell>
          <cell r="E39" t="str">
            <v>n/a</v>
          </cell>
          <cell r="F39" t="str">
            <v>n/a</v>
          </cell>
          <cell r="G39" t="str">
            <v>n/a</v>
          </cell>
          <cell r="H39" t="str">
            <v>n/a</v>
          </cell>
          <cell r="I39" t="str">
            <v>n/a</v>
          </cell>
          <cell r="J39" t="str">
            <v>n/a</v>
          </cell>
          <cell r="K39" t="str">
            <v>n/a</v>
          </cell>
          <cell r="L39" t="str">
            <v>n/a</v>
          </cell>
          <cell r="M39" t="str">
            <v>n/a</v>
          </cell>
          <cell r="N39" t="str">
            <v>n/a</v>
          </cell>
          <cell r="O39" t="str">
            <v>n/a</v>
          </cell>
          <cell r="P39" t="str">
            <v>n/a</v>
          </cell>
          <cell r="Q39" t="str">
            <v>n/a</v>
          </cell>
          <cell r="R39" t="str">
            <v>n/a</v>
          </cell>
          <cell r="S39" t="str">
            <v>n/a</v>
          </cell>
          <cell r="T39" t="str">
            <v>n/a</v>
          </cell>
          <cell r="U39" t="str">
            <v>n/a</v>
          </cell>
          <cell r="V39" t="str">
            <v>n/a</v>
          </cell>
          <cell r="W39" t="str">
            <v>n/a</v>
          </cell>
          <cell r="X39" t="str">
            <v>n/a</v>
          </cell>
          <cell r="Y39" t="str">
            <v>n/a</v>
          </cell>
          <cell r="Z39" t="str">
            <v>n/a</v>
          </cell>
          <cell r="AA39" t="str">
            <v>n/a</v>
          </cell>
          <cell r="AB39" t="str">
            <v>n/a</v>
          </cell>
          <cell r="AC39" t="str">
            <v>n/a</v>
          </cell>
          <cell r="AD39" t="str">
            <v>n/a</v>
          </cell>
        </row>
        <row r="40">
          <cell r="A40" t="str">
            <v>Gross residential and commercial lending</v>
          </cell>
          <cell r="B40" t="str">
            <v>€ millions</v>
          </cell>
          <cell r="C40" t="str">
            <v>n/a</v>
          </cell>
          <cell r="D40" t="str">
            <v>n/a</v>
          </cell>
          <cell r="E40" t="str">
            <v>n/a</v>
          </cell>
          <cell r="F40" t="str">
            <v>n/a</v>
          </cell>
          <cell r="G40" t="str">
            <v>n/a</v>
          </cell>
          <cell r="H40" t="str">
            <v>n/a</v>
          </cell>
          <cell r="I40" t="str">
            <v>n/a</v>
          </cell>
          <cell r="J40" t="str">
            <v>n/a</v>
          </cell>
          <cell r="K40" t="str">
            <v>n/a</v>
          </cell>
          <cell r="L40" t="str">
            <v>n/a</v>
          </cell>
          <cell r="M40" t="str">
            <v>n/a</v>
          </cell>
          <cell r="N40" t="str">
            <v>n/a</v>
          </cell>
          <cell r="O40">
            <v>8283</v>
          </cell>
          <cell r="P40">
            <v>8217</v>
          </cell>
          <cell r="Q40">
            <v>7855</v>
          </cell>
          <cell r="R40">
            <v>5495</v>
          </cell>
          <cell r="S40">
            <v>6201</v>
          </cell>
          <cell r="T40">
            <v>2954</v>
          </cell>
          <cell r="U40">
            <v>3767</v>
          </cell>
          <cell r="V40">
            <v>1093</v>
          </cell>
          <cell r="W40">
            <v>1852.768292682927</v>
          </cell>
          <cell r="X40" t="str">
            <v>n/a</v>
          </cell>
          <cell r="Y40" t="str">
            <v>n/a</v>
          </cell>
          <cell r="Z40" t="str">
            <v>n/a</v>
          </cell>
          <cell r="AA40" t="str">
            <v>n/a</v>
          </cell>
          <cell r="AB40" t="str">
            <v>n/a</v>
          </cell>
          <cell r="AC40" t="str">
            <v>n/a</v>
          </cell>
          <cell r="AD40" t="str">
            <v>n/a</v>
          </cell>
        </row>
        <row r="41">
          <cell r="A41" t="str">
            <v xml:space="preserve">Annual % change in gross residential and commercial </v>
          </cell>
          <cell r="C41" t="str">
            <v>n/a</v>
          </cell>
          <cell r="D41" t="str">
            <v>n/a</v>
          </cell>
          <cell r="E41" t="str">
            <v>n/a</v>
          </cell>
          <cell r="F41" t="str">
            <v>n/a</v>
          </cell>
          <cell r="G41" t="str">
            <v>n/a</v>
          </cell>
          <cell r="H41" t="str">
            <v>n/a</v>
          </cell>
          <cell r="I41" t="str">
            <v>n/a</v>
          </cell>
          <cell r="J41" t="str">
            <v>n/a</v>
          </cell>
          <cell r="K41" t="str">
            <v>n/a</v>
          </cell>
          <cell r="L41" t="str">
            <v>n/a</v>
          </cell>
          <cell r="M41" t="str">
            <v>n/a</v>
          </cell>
          <cell r="N41" t="str">
            <v>n/a</v>
          </cell>
          <cell r="O41" t="str">
            <v>n/a</v>
          </cell>
          <cell r="P41">
            <v>-7.9681274900398336E-3</v>
          </cell>
          <cell r="Q41">
            <v>-4.40550079104296E-2</v>
          </cell>
          <cell r="R41">
            <v>-0.30044557606619993</v>
          </cell>
          <cell r="S41">
            <v>0.12848043676069154</v>
          </cell>
          <cell r="T41">
            <v>-0.52362522173842929</v>
          </cell>
          <cell r="U41">
            <v>0.27522004062288419</v>
          </cell>
          <cell r="V41">
            <v>-0.70984868595699502</v>
          </cell>
          <cell r="W41">
            <v>0.69512195121951237</v>
          </cell>
          <cell r="X41" t="str">
            <v>n/a</v>
          </cell>
          <cell r="Y41" t="str">
            <v>n/a</v>
          </cell>
          <cell r="Z41" t="str">
            <v>n/a</v>
          </cell>
          <cell r="AA41" t="str">
            <v>n/a</v>
          </cell>
          <cell r="AB41" t="str">
            <v>n/a</v>
          </cell>
          <cell r="AC41" t="str">
            <v>n/a</v>
          </cell>
          <cell r="AD41" t="str">
            <v>n/a</v>
          </cell>
        </row>
        <row r="42">
          <cell r="A42" t="str">
            <v>Total national net residential lending</v>
          </cell>
          <cell r="B42" t="str">
            <v>€ millions</v>
          </cell>
          <cell r="C42" t="str">
            <v>n/a</v>
          </cell>
          <cell r="D42" t="str">
            <v>n/a</v>
          </cell>
          <cell r="E42" t="str">
            <v>n/a</v>
          </cell>
          <cell r="F42" t="str">
            <v>n/a</v>
          </cell>
          <cell r="G42" t="str">
            <v>n/a</v>
          </cell>
          <cell r="H42" t="str">
            <v>n/a</v>
          </cell>
          <cell r="I42" t="str">
            <v>n/a</v>
          </cell>
          <cell r="J42" t="str">
            <v>n/a</v>
          </cell>
          <cell r="K42" t="str">
            <v>n/a</v>
          </cell>
          <cell r="L42" t="str">
            <v>n/a</v>
          </cell>
          <cell r="M42" t="str">
            <v>n/a</v>
          </cell>
          <cell r="N42" t="str">
            <v>n/a</v>
          </cell>
          <cell r="O42" t="str">
            <v>n/a</v>
          </cell>
          <cell r="P42" t="str">
            <v>n/a</v>
          </cell>
          <cell r="Q42" t="str">
            <v>n/a</v>
          </cell>
          <cell r="R42" t="str">
            <v>n/a</v>
          </cell>
          <cell r="S42" t="str">
            <v>n/a</v>
          </cell>
          <cell r="T42" t="str">
            <v>n/a</v>
          </cell>
          <cell r="U42" t="str">
            <v>n/a</v>
          </cell>
          <cell r="V42">
            <v>6366</v>
          </cell>
          <cell r="W42">
            <v>3748</v>
          </cell>
          <cell r="X42">
            <v>8332</v>
          </cell>
          <cell r="Y42">
            <v>5737</v>
          </cell>
          <cell r="Z42">
            <v>6854</v>
          </cell>
          <cell r="AA42" t="str">
            <v>n/a</v>
          </cell>
          <cell r="AB42" t="str">
            <v>n/a</v>
          </cell>
          <cell r="AC42" t="str">
            <v>n/a</v>
          </cell>
          <cell r="AD42" t="str">
            <v>n/a</v>
          </cell>
        </row>
        <row r="43">
          <cell r="A43" t="str">
            <v>Annual % change in net residential lending</v>
          </cell>
          <cell r="C43" t="str">
            <v>n/a</v>
          </cell>
          <cell r="D43" t="str">
            <v>n/a</v>
          </cell>
          <cell r="E43" t="str">
            <v>n/a</v>
          </cell>
          <cell r="F43" t="str">
            <v>n/a</v>
          </cell>
          <cell r="G43" t="str">
            <v>n/a</v>
          </cell>
          <cell r="H43" t="str">
            <v>n/a</v>
          </cell>
          <cell r="I43" t="str">
            <v>n/a</v>
          </cell>
          <cell r="J43" t="str">
            <v>n/a</v>
          </cell>
          <cell r="K43" t="str">
            <v>n/a</v>
          </cell>
          <cell r="L43" t="str">
            <v>n/a</v>
          </cell>
          <cell r="M43" t="str">
            <v>n/a</v>
          </cell>
          <cell r="N43" t="str">
            <v>n/a</v>
          </cell>
          <cell r="O43" t="str">
            <v>n/a</v>
          </cell>
          <cell r="P43" t="str">
            <v>n/a</v>
          </cell>
          <cell r="Q43" t="str">
            <v>n/a</v>
          </cell>
          <cell r="R43" t="str">
            <v>n/a</v>
          </cell>
          <cell r="S43" t="str">
            <v>n/a</v>
          </cell>
          <cell r="T43" t="str">
            <v>n/a</v>
          </cell>
          <cell r="U43" t="str">
            <v>n/a</v>
          </cell>
          <cell r="V43" t="str">
            <v>n/a</v>
          </cell>
          <cell r="W43">
            <v>-0.41124725102104931</v>
          </cell>
          <cell r="X43">
            <v>1.223052294557097</v>
          </cell>
          <cell r="Y43">
            <v>-0.31144983197311571</v>
          </cell>
          <cell r="Z43">
            <v>0.1947010632734878</v>
          </cell>
          <cell r="AA43" t="str">
            <v>n/a</v>
          </cell>
          <cell r="AB43" t="str">
            <v>n/a</v>
          </cell>
          <cell r="AC43" t="str">
            <v>n/a</v>
          </cell>
          <cell r="AD43" t="str">
            <v>n/a</v>
          </cell>
        </row>
        <row r="44">
          <cell r="A44" t="str">
            <v>Total national net residential and commercial lending</v>
          </cell>
          <cell r="B44" t="str">
            <v>€ millions</v>
          </cell>
          <cell r="C44" t="str">
            <v>n/a</v>
          </cell>
          <cell r="D44" t="str">
            <v>n/a</v>
          </cell>
          <cell r="E44" t="str">
            <v>n/a</v>
          </cell>
          <cell r="F44" t="str">
            <v>n/a</v>
          </cell>
          <cell r="G44" t="str">
            <v>n/a</v>
          </cell>
          <cell r="H44">
            <v>919.98375999999996</v>
          </cell>
          <cell r="I44">
            <v>2987.8474000000001</v>
          </cell>
          <cell r="J44">
            <v>3376.3733000000002</v>
          </cell>
          <cell r="K44">
            <v>3131.6037000000001</v>
          </cell>
          <cell r="L44">
            <v>11627.275</v>
          </cell>
          <cell r="M44">
            <v>1796.2135000000001</v>
          </cell>
          <cell r="N44">
            <v>1969.0807</v>
          </cell>
          <cell r="O44">
            <v>2783.2172999999998</v>
          </cell>
          <cell r="P44">
            <v>1474.8918000000001</v>
          </cell>
          <cell r="Q44">
            <v>2057.6338999999998</v>
          </cell>
          <cell r="R44">
            <v>530.02719999999999</v>
          </cell>
          <cell r="S44" t="str">
            <v>n/a</v>
          </cell>
          <cell r="T44">
            <v>811.02882999999997</v>
          </cell>
          <cell r="U44">
            <v>6.6666670000000003</v>
          </cell>
          <cell r="V44" t="str">
            <v>n/a</v>
          </cell>
          <cell r="W44">
            <v>787.93333333333328</v>
          </cell>
          <cell r="X44" t="str">
            <v>n/a</v>
          </cell>
          <cell r="Y44" t="str">
            <v>n/a</v>
          </cell>
          <cell r="Z44" t="str">
            <v>n/a</v>
          </cell>
          <cell r="AA44" t="str">
            <v>n/a</v>
          </cell>
          <cell r="AB44" t="str">
            <v>n/a</v>
          </cell>
          <cell r="AC44" t="str">
            <v>n/a</v>
          </cell>
          <cell r="AD44" t="str">
            <v>n/a</v>
          </cell>
        </row>
        <row r="45">
          <cell r="A45" t="str">
            <v>Annual % changein net residential and commercial lending</v>
          </cell>
          <cell r="C45" t="str">
            <v>n/a</v>
          </cell>
          <cell r="D45" t="str">
            <v>n/a</v>
          </cell>
          <cell r="E45" t="str">
            <v>n/a</v>
          </cell>
          <cell r="F45" t="str">
            <v>n/a</v>
          </cell>
          <cell r="G45" t="str">
            <v>n/a</v>
          </cell>
          <cell r="H45" t="str">
            <v>n/a</v>
          </cell>
          <cell r="I45">
            <v>2.2477175466662587</v>
          </cell>
          <cell r="J45">
            <v>0.13003538935756898</v>
          </cell>
          <cell r="K45">
            <v>-7.2494827512111892E-2</v>
          </cell>
          <cell r="L45">
            <v>2.7128819971696929</v>
          </cell>
          <cell r="M45">
            <v>-0.84551724286214958</v>
          </cell>
          <cell r="N45">
            <v>9.6239784413155727E-2</v>
          </cell>
          <cell r="O45">
            <v>0.41346025076575055</v>
          </cell>
          <cell r="P45">
            <v>-0.47007666271692106</v>
          </cell>
          <cell r="Q45">
            <v>0.39510837337355853</v>
          </cell>
          <cell r="R45">
            <v>-0.74240937612857172</v>
          </cell>
          <cell r="S45" t="str">
            <v>n/a</v>
          </cell>
          <cell r="T45" t="str">
            <v>n/a</v>
          </cell>
          <cell r="U45">
            <v>-0.99177998764852782</v>
          </cell>
          <cell r="V45" t="str">
            <v>n/a</v>
          </cell>
          <cell r="W45" t="str">
            <v>n/a</v>
          </cell>
          <cell r="X45" t="str">
            <v>n/a</v>
          </cell>
          <cell r="Y45" t="str">
            <v>n/a</v>
          </cell>
          <cell r="Z45" t="str">
            <v>n/a</v>
          </cell>
          <cell r="AA45" t="str">
            <v>n/a</v>
          </cell>
          <cell r="AB45" t="str">
            <v>n/a</v>
          </cell>
          <cell r="AC45" t="str">
            <v>n/a</v>
          </cell>
          <cell r="AD45" t="str">
            <v>n/a</v>
          </cell>
        </row>
        <row r="47">
          <cell r="A47" t="str">
            <v>Volumes</v>
          </cell>
        </row>
        <row r="48">
          <cell r="A48" t="str">
            <v xml:space="preserve">Total number of new loans </v>
          </cell>
          <cell r="B48" t="str">
            <v>000s</v>
          </cell>
          <cell r="C48" t="str">
            <v>n/a</v>
          </cell>
          <cell r="D48" t="str">
            <v>n/a</v>
          </cell>
          <cell r="E48" t="str">
            <v>n/a</v>
          </cell>
          <cell r="F48" t="str">
            <v>n/a</v>
          </cell>
          <cell r="G48" t="str">
            <v>n/a</v>
          </cell>
          <cell r="H48" t="str">
            <v>n/a</v>
          </cell>
          <cell r="I48" t="str">
            <v>n/a</v>
          </cell>
          <cell r="J48" t="str">
            <v>n/a</v>
          </cell>
          <cell r="K48" t="str">
            <v>n/a</v>
          </cell>
          <cell r="L48" t="str">
            <v>n/a</v>
          </cell>
          <cell r="M48" t="str">
            <v>n/a</v>
          </cell>
          <cell r="N48" t="str">
            <v>n/a</v>
          </cell>
          <cell r="O48" t="str">
            <v>n/a</v>
          </cell>
          <cell r="P48" t="str">
            <v>n/a</v>
          </cell>
          <cell r="Q48" t="str">
            <v>n/a</v>
          </cell>
          <cell r="R48" t="str">
            <v>n/a</v>
          </cell>
          <cell r="S48" t="str">
            <v>n/a</v>
          </cell>
          <cell r="T48" t="str">
            <v>n/a</v>
          </cell>
          <cell r="U48" t="str">
            <v>n/a</v>
          </cell>
          <cell r="V48" t="str">
            <v>n/a</v>
          </cell>
          <cell r="W48" t="str">
            <v>n/a</v>
          </cell>
          <cell r="X48" t="str">
            <v>n/a</v>
          </cell>
          <cell r="Y48" t="str">
            <v>n/a</v>
          </cell>
          <cell r="Z48" t="str">
            <v>n/a</v>
          </cell>
          <cell r="AA48" t="str">
            <v>n/a</v>
          </cell>
          <cell r="AB48" t="str">
            <v>n/a</v>
          </cell>
          <cell r="AC48" t="str">
            <v>n/a</v>
          </cell>
          <cell r="AD48" t="str">
            <v>n/a</v>
          </cell>
        </row>
        <row r="49">
          <cell r="A49" t="str">
            <v>Residential</v>
          </cell>
          <cell r="B49" t="str">
            <v>%</v>
          </cell>
          <cell r="C49" t="str">
            <v>n/a</v>
          </cell>
          <cell r="D49" t="str">
            <v>n/a</v>
          </cell>
          <cell r="E49" t="str">
            <v>n/a</v>
          </cell>
          <cell r="F49" t="str">
            <v>n/a</v>
          </cell>
          <cell r="G49" t="str">
            <v>n/a</v>
          </cell>
          <cell r="H49" t="str">
            <v>n/a</v>
          </cell>
          <cell r="I49" t="str">
            <v>n/a</v>
          </cell>
          <cell r="J49" t="str">
            <v>n/a</v>
          </cell>
          <cell r="K49" t="str">
            <v>n/a</v>
          </cell>
          <cell r="L49" t="str">
            <v>n/a</v>
          </cell>
          <cell r="M49" t="str">
            <v>n/a</v>
          </cell>
          <cell r="N49" t="str">
            <v>n/a</v>
          </cell>
          <cell r="O49" t="str">
            <v>n/a</v>
          </cell>
          <cell r="P49" t="str">
            <v>n/a</v>
          </cell>
          <cell r="Q49" t="str">
            <v>n/a</v>
          </cell>
          <cell r="R49" t="str">
            <v>n/a</v>
          </cell>
          <cell r="S49" t="str">
            <v>n/a</v>
          </cell>
          <cell r="T49" t="str">
            <v>n/a</v>
          </cell>
          <cell r="U49" t="str">
            <v>n/a</v>
          </cell>
          <cell r="V49" t="str">
            <v>n/a</v>
          </cell>
          <cell r="W49" t="str">
            <v>n/a</v>
          </cell>
          <cell r="X49" t="str">
            <v>n/a</v>
          </cell>
          <cell r="Y49" t="str">
            <v>n/a</v>
          </cell>
          <cell r="Z49" t="str">
            <v>n/a</v>
          </cell>
          <cell r="AA49" t="str">
            <v>n/a</v>
          </cell>
          <cell r="AB49" t="str">
            <v>n/a</v>
          </cell>
          <cell r="AC49" t="str">
            <v>n/a</v>
          </cell>
          <cell r="AD49" t="str">
            <v>n/a</v>
          </cell>
        </row>
        <row r="50">
          <cell r="A50" t="str">
            <v xml:space="preserve">Commercial </v>
          </cell>
          <cell r="B50" t="str">
            <v>%</v>
          </cell>
          <cell r="C50" t="str">
            <v>n/a</v>
          </cell>
          <cell r="D50" t="str">
            <v>n/a</v>
          </cell>
          <cell r="E50" t="str">
            <v>n/a</v>
          </cell>
          <cell r="F50" t="str">
            <v>n/a</v>
          </cell>
          <cell r="G50" t="str">
            <v>n/a</v>
          </cell>
          <cell r="H50" t="str">
            <v>n/a</v>
          </cell>
          <cell r="I50" t="str">
            <v>n/a</v>
          </cell>
          <cell r="J50" t="str">
            <v>n/a</v>
          </cell>
          <cell r="K50" t="str">
            <v>n/a</v>
          </cell>
          <cell r="L50" t="str">
            <v>n/a</v>
          </cell>
          <cell r="M50" t="str">
            <v>n/a</v>
          </cell>
          <cell r="N50" t="str">
            <v>n/a</v>
          </cell>
          <cell r="O50" t="str">
            <v>n/a</v>
          </cell>
          <cell r="P50" t="str">
            <v>n/a</v>
          </cell>
          <cell r="Q50" t="str">
            <v>n/a</v>
          </cell>
          <cell r="R50" t="str">
            <v>n/a</v>
          </cell>
          <cell r="S50" t="str">
            <v>n/a</v>
          </cell>
          <cell r="T50" t="str">
            <v>n/a</v>
          </cell>
          <cell r="U50" t="str">
            <v>n/a</v>
          </cell>
          <cell r="V50" t="str">
            <v>n/a</v>
          </cell>
          <cell r="W50" t="str">
            <v>n/a</v>
          </cell>
          <cell r="X50" t="str">
            <v>n/a</v>
          </cell>
          <cell r="Y50" t="str">
            <v>n/a</v>
          </cell>
          <cell r="Z50" t="str">
            <v>n/a</v>
          </cell>
          <cell r="AA50" t="str">
            <v>n/a</v>
          </cell>
          <cell r="AB50" t="str">
            <v>n/a</v>
          </cell>
          <cell r="AC50" t="str">
            <v>n/a</v>
          </cell>
          <cell r="AD50" t="str">
            <v>n/a</v>
          </cell>
        </row>
        <row r="51">
          <cell r="A51">
            <v>0</v>
          </cell>
          <cell r="C51">
            <v>0</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row>
        <row r="52">
          <cell r="A52" t="str">
            <v>INTEREST RATES</v>
          </cell>
        </row>
        <row r="53">
          <cell r="A53" t="str">
            <v>Representative interest rate on NEW mortgage loans %</v>
          </cell>
          <cell r="B53" t="str">
            <v>% end of period</v>
          </cell>
          <cell r="C53" t="str">
            <v>n/a</v>
          </cell>
          <cell r="D53" t="str">
            <v>n/a</v>
          </cell>
          <cell r="E53" t="str">
            <v>n/a</v>
          </cell>
          <cell r="F53" t="str">
            <v>n/a</v>
          </cell>
          <cell r="G53" t="str">
            <v>n/a</v>
          </cell>
          <cell r="H53" t="str">
            <v>n/a</v>
          </cell>
          <cell r="I53" t="str">
            <v>n/a</v>
          </cell>
          <cell r="J53" t="str">
            <v>n/a</v>
          </cell>
          <cell r="K53" t="str">
            <v>n/a</v>
          </cell>
          <cell r="L53" t="str">
            <v>n/a</v>
          </cell>
          <cell r="M53" t="str">
            <v>n/a</v>
          </cell>
          <cell r="N53" t="str">
            <v>n/a</v>
          </cell>
          <cell r="O53" t="str">
            <v>n/a</v>
          </cell>
          <cell r="P53">
            <v>7.7499999999999999E-2</v>
          </cell>
          <cell r="Q53">
            <v>6.5000000000000002E-2</v>
          </cell>
          <cell r="R53">
            <v>0.06</v>
          </cell>
          <cell r="S53">
            <v>0.06</v>
          </cell>
          <cell r="T53">
            <v>7.1300000000000002E-2</v>
          </cell>
          <cell r="U53">
            <v>0.06</v>
          </cell>
          <cell r="V53">
            <v>5.3800000000000001E-2</v>
          </cell>
          <cell r="W53">
            <v>4.41E-2</v>
          </cell>
          <cell r="X53">
            <v>3.9E-2</v>
          </cell>
          <cell r="Y53">
            <v>3.5799999999999998E-2</v>
          </cell>
          <cell r="Z53">
            <v>3.7999999999999999E-2</v>
          </cell>
          <cell r="AA53" t="str">
            <v>total</v>
          </cell>
          <cell r="AB53" t="str">
            <v>n/a</v>
          </cell>
          <cell r="AC53" t="str">
            <v>n/a</v>
          </cell>
          <cell r="AD53" t="str">
            <v>n/a</v>
          </cell>
        </row>
        <row r="54">
          <cell r="A54" t="str">
            <v>RISKS</v>
          </cell>
        </row>
        <row r="55">
          <cell r="A55" t="str">
            <v>Loan to value ratios</v>
          </cell>
          <cell r="B55" t="str">
            <v>% average</v>
          </cell>
          <cell r="C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row>
        <row r="56">
          <cell r="A56" t="str">
            <v>Average LTV</v>
          </cell>
          <cell r="C56">
            <v>0</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row>
        <row r="57">
          <cell r="A57" t="str">
            <v>First time buyer LTV</v>
          </cell>
          <cell r="C57">
            <v>0</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row>
        <row r="58">
          <cell r="A58" t="str">
            <v xml:space="preserve">Some indicator of bad debt eg possessions/ arrears </v>
          </cell>
          <cell r="C58">
            <v>0</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row>
        <row r="59">
          <cell r="A59">
            <v>0</v>
          </cell>
        </row>
        <row r="60">
          <cell r="A60" t="str">
            <v>FUNDING</v>
          </cell>
        </row>
        <row r="61">
          <cell r="A61" t="str">
            <v>Total Mortgage Bonds Outstanding</v>
          </cell>
          <cell r="B61" t="str">
            <v>€ millions</v>
          </cell>
          <cell r="C61">
            <v>2901.3895759883276</v>
          </cell>
          <cell r="D61">
            <v>3086.2165391361823</v>
          </cell>
          <cell r="E61">
            <v>3194.7605288055847</v>
          </cell>
          <cell r="F61">
            <v>3313.9538768936736</v>
          </cell>
          <cell r="G61">
            <v>3347.1216821785588</v>
          </cell>
          <cell r="H61">
            <v>3397.5315061370261</v>
          </cell>
          <cell r="I61">
            <v>3565.2015217665967</v>
          </cell>
          <cell r="J61">
            <v>3790.4152020325059</v>
          </cell>
          <cell r="K61">
            <v>3973.6643673024823</v>
          </cell>
          <cell r="L61">
            <v>4355.750047328489</v>
          </cell>
          <cell r="M61">
            <v>4893.5059971777982</v>
          </cell>
          <cell r="N61">
            <v>5169.6935385348843</v>
          </cell>
          <cell r="O61">
            <v>5391.2722561985956</v>
          </cell>
          <cell r="P61">
            <v>4820.1790905239786</v>
          </cell>
          <cell r="Q61">
            <v>4886.6047602264307</v>
          </cell>
          <cell r="R61">
            <v>4902.509392963816</v>
          </cell>
          <cell r="S61">
            <v>4958.6854937755716</v>
          </cell>
          <cell r="T61">
            <v>4541.8341169887281</v>
          </cell>
          <cell r="U61">
            <v>4256</v>
          </cell>
          <cell r="V61">
            <v>3520</v>
          </cell>
          <cell r="W61">
            <v>3200</v>
          </cell>
          <cell r="X61">
            <v>3000</v>
          </cell>
          <cell r="Y61">
            <v>3560</v>
          </cell>
          <cell r="Z61" t="str">
            <v>n/a</v>
          </cell>
          <cell r="AA61" t="str">
            <v>n/a</v>
          </cell>
          <cell r="AB61" t="str">
            <v>n/a</v>
          </cell>
          <cell r="AC61" t="str">
            <v>n/a</v>
          </cell>
          <cell r="AD61" t="str">
            <v>n/a</v>
          </cell>
        </row>
        <row r="62">
          <cell r="A62" t="str">
            <v>Annual % change in mortgage bonds outstanding</v>
          </cell>
          <cell r="C62" t="e">
            <v>#VALUE!</v>
          </cell>
          <cell r="D62">
            <v>6.3702911417848895E-2</v>
          </cell>
          <cell r="E62">
            <v>3.5170568329526031E-2</v>
          </cell>
          <cell r="F62">
            <v>3.7309008613753969E-2</v>
          </cell>
          <cell r="G62">
            <v>1.0008529544163425E-2</v>
          </cell>
          <cell r="H62">
            <v>1.5060648743925098E-2</v>
          </cell>
          <cell r="I62">
            <v>4.9350540333976234E-2</v>
          </cell>
          <cell r="J62">
            <v>6.3169971989216922E-2</v>
          </cell>
          <cell r="K62">
            <v>4.8345406902049692E-2</v>
          </cell>
          <cell r="L62">
            <v>9.615449235471929E-2</v>
          </cell>
          <cell r="M62">
            <v>0.12345886334298051</v>
          </cell>
          <cell r="N62">
            <v>5.6439604144016498E-2</v>
          </cell>
          <cell r="O62">
            <v>4.2861093411449724E-2</v>
          </cell>
          <cell r="P62">
            <v>-0.10592920159392893</v>
          </cell>
          <cell r="Q62">
            <v>1.3780747240914604E-2</v>
          </cell>
          <cell r="R62">
            <v>3.2547409741090494E-3</v>
          </cell>
          <cell r="S62">
            <v>1.1458642158316046E-2</v>
          </cell>
          <cell r="T62">
            <v>-8.4064895285272612E-2</v>
          </cell>
          <cell r="U62">
            <v>-6.293363201433666E-2</v>
          </cell>
          <cell r="V62">
            <v>-0.17293233082706772</v>
          </cell>
          <cell r="W62">
            <v>-9.0909090909090939E-2</v>
          </cell>
          <cell r="X62">
            <v>-6.25E-2</v>
          </cell>
          <cell r="Y62">
            <v>0.18666666666666676</v>
          </cell>
          <cell r="Z62" t="str">
            <v>n/a</v>
          </cell>
          <cell r="AA62" t="str">
            <v>n/a</v>
          </cell>
          <cell r="AB62" t="str">
            <v>n/a</v>
          </cell>
          <cell r="AC62" t="str">
            <v>n/a</v>
          </cell>
          <cell r="AD62" t="str">
            <v>n/a</v>
          </cell>
        </row>
        <row r="63">
          <cell r="A63" t="str">
            <v>New Issues of Mortgage Bonds</v>
          </cell>
          <cell r="B63" t="str">
            <v>€ millions</v>
          </cell>
          <cell r="C63">
            <v>242.59654703830572</v>
          </cell>
          <cell r="D63">
            <v>201.97269746040624</v>
          </cell>
          <cell r="E63">
            <v>183.85455289334391</v>
          </cell>
          <cell r="F63">
            <v>153.49866014447718</v>
          </cell>
          <cell r="G63">
            <v>172.28541882109616</v>
          </cell>
          <cell r="H63">
            <v>392.16759486049727</v>
          </cell>
          <cell r="I63">
            <v>501.52317044066649</v>
          </cell>
          <cell r="J63">
            <v>616.78209724010719</v>
          </cell>
          <cell r="K63">
            <v>580.82218560616639</v>
          </cell>
          <cell r="L63">
            <v>719.39303033392071</v>
          </cell>
          <cell r="M63">
            <v>878.55714957666976</v>
          </cell>
          <cell r="N63">
            <v>633.03586060994314</v>
          </cell>
          <cell r="O63">
            <v>678.45630102732503</v>
          </cell>
          <cell r="P63">
            <v>363.43982353886383</v>
          </cell>
          <cell r="Q63">
            <v>680.80300948736578</v>
          </cell>
          <cell r="R63">
            <v>542.72072556557634</v>
          </cell>
          <cell r="S63">
            <v>735.52175461290813</v>
          </cell>
          <cell r="T63">
            <v>353.9167023974768</v>
          </cell>
          <cell r="U63">
            <v>281</v>
          </cell>
          <cell r="V63">
            <v>268</v>
          </cell>
          <cell r="W63">
            <v>1029</v>
          </cell>
          <cell r="X63">
            <v>2000</v>
          </cell>
          <cell r="Y63" t="str">
            <v>n/a</v>
          </cell>
          <cell r="Z63" t="str">
            <v>n/a</v>
          </cell>
          <cell r="AA63" t="str">
            <v>n/a</v>
          </cell>
          <cell r="AB63" t="str">
            <v>n/a</v>
          </cell>
          <cell r="AC63" t="str">
            <v>n/a</v>
          </cell>
          <cell r="AD63" t="str">
            <v>n/a</v>
          </cell>
        </row>
        <row r="64">
          <cell r="A64" t="str">
            <v>Annual % change in mortgage bond issues</v>
          </cell>
          <cell r="C64" t="e">
            <v>#VALUE!</v>
          </cell>
          <cell r="D64">
            <v>-0.16745436022832183</v>
          </cell>
          <cell r="E64">
            <v>-8.9705909733735822E-2</v>
          </cell>
          <cell r="F64">
            <v>-0.16510819161751478</v>
          </cell>
          <cell r="G64">
            <v>0.12239037564846722</v>
          </cell>
          <cell r="H64">
            <v>1.2762668921374605</v>
          </cell>
          <cell r="I64">
            <v>0.27884908649596452</v>
          </cell>
          <cell r="J64">
            <v>0.22981775039061048</v>
          </cell>
          <cell r="K64">
            <v>-5.8302456888501331E-2</v>
          </cell>
          <cell r="L64">
            <v>0.23857705191329237</v>
          </cell>
          <cell r="M64">
            <v>0.22124779158462204</v>
          </cell>
          <cell r="N64">
            <v>-0.27945966757544494</v>
          </cell>
          <cell r="O64">
            <v>7.1750185484939832E-2</v>
          </cell>
          <cell r="P64">
            <v>-0.46431358513652277</v>
          </cell>
          <cell r="Q64">
            <v>0.87322072429568309</v>
          </cell>
          <cell r="R64">
            <v>-0.2028226696967208</v>
          </cell>
          <cell r="S64">
            <v>0.35524906266738077</v>
          </cell>
          <cell r="T64">
            <v>-0.51882225076573452</v>
          </cell>
          <cell r="U64">
            <v>-0.20602786447638599</v>
          </cell>
          <cell r="V64">
            <v>-4.6263345195729499E-2</v>
          </cell>
          <cell r="W64">
            <v>2.83955223880597</v>
          </cell>
          <cell r="X64">
            <v>0.94363459669582128</v>
          </cell>
          <cell r="Y64" t="str">
            <v>n/a</v>
          </cell>
          <cell r="Z64" t="str">
            <v>n/a</v>
          </cell>
          <cell r="AA64" t="str">
            <v>n/a</v>
          </cell>
          <cell r="AB64" t="str">
            <v>n/a</v>
          </cell>
          <cell r="AC64" t="str">
            <v>n/a</v>
          </cell>
          <cell r="AD64" t="str">
            <v>n/a</v>
          </cell>
        </row>
        <row r="65">
          <cell r="A65" t="str">
            <v>Mortgage backed securities outstanding</v>
          </cell>
          <cell r="B65" t="str">
            <v>€ millions</v>
          </cell>
          <cell r="C65" t="str">
            <v>n/a</v>
          </cell>
          <cell r="D65" t="str">
            <v>n/a</v>
          </cell>
          <cell r="E65" t="str">
            <v>n/a</v>
          </cell>
          <cell r="F65" t="str">
            <v>n/a</v>
          </cell>
          <cell r="G65" t="str">
            <v>n/a</v>
          </cell>
          <cell r="H65" t="str">
            <v>n/a</v>
          </cell>
          <cell r="I65" t="str">
            <v>n/a</v>
          </cell>
          <cell r="J65" t="str">
            <v>n/a</v>
          </cell>
          <cell r="K65" t="str">
            <v>n/a</v>
          </cell>
          <cell r="L65" t="str">
            <v>n/a</v>
          </cell>
          <cell r="M65" t="str">
            <v>n/a</v>
          </cell>
          <cell r="N65" t="str">
            <v>n/a</v>
          </cell>
          <cell r="O65" t="str">
            <v>n/a</v>
          </cell>
          <cell r="P65" t="str">
            <v>n/a</v>
          </cell>
          <cell r="Q65" t="str">
            <v>n/a</v>
          </cell>
          <cell r="R65" t="str">
            <v>n/a</v>
          </cell>
          <cell r="S65" t="str">
            <v>n/a</v>
          </cell>
          <cell r="T65" t="str">
            <v>n/a</v>
          </cell>
          <cell r="U65" t="str">
            <v>n/a</v>
          </cell>
          <cell r="V65" t="str">
            <v>n/a</v>
          </cell>
          <cell r="W65" t="str">
            <v>n/a</v>
          </cell>
          <cell r="X65" t="str">
            <v>n/a</v>
          </cell>
          <cell r="Y65" t="str">
            <v>n/a</v>
          </cell>
          <cell r="Z65" t="str">
            <v>n/a</v>
          </cell>
          <cell r="AA65" t="str">
            <v>n/a</v>
          </cell>
          <cell r="AB65" t="str">
            <v>n/a</v>
          </cell>
          <cell r="AC65" t="str">
            <v>n/a</v>
          </cell>
          <cell r="AD65" t="str">
            <v>n/a</v>
          </cell>
        </row>
        <row r="66">
          <cell r="A66" t="str">
            <v>Annual % change in MBS outstanding</v>
          </cell>
          <cell r="C66" t="str">
            <v>n/a</v>
          </cell>
          <cell r="D66" t="str">
            <v>n/a</v>
          </cell>
          <cell r="E66" t="str">
            <v>n/a</v>
          </cell>
          <cell r="F66" t="str">
            <v>n/a</v>
          </cell>
          <cell r="G66" t="str">
            <v>n/a</v>
          </cell>
          <cell r="H66" t="str">
            <v>n/a</v>
          </cell>
          <cell r="I66" t="str">
            <v>n/a</v>
          </cell>
          <cell r="J66" t="str">
            <v>n/a</v>
          </cell>
          <cell r="K66" t="str">
            <v>n/a</v>
          </cell>
          <cell r="L66" t="str">
            <v>n/a</v>
          </cell>
          <cell r="M66" t="str">
            <v>n/a</v>
          </cell>
          <cell r="N66" t="str">
            <v>n/a</v>
          </cell>
          <cell r="O66" t="str">
            <v>n/a</v>
          </cell>
          <cell r="P66" t="str">
            <v>n/a</v>
          </cell>
          <cell r="Q66" t="str">
            <v>n/a</v>
          </cell>
          <cell r="R66" t="str">
            <v>n/a</v>
          </cell>
          <cell r="S66" t="str">
            <v>n/a</v>
          </cell>
          <cell r="T66" t="str">
            <v>n/a</v>
          </cell>
          <cell r="U66" t="str">
            <v>n/a</v>
          </cell>
          <cell r="V66" t="str">
            <v>n/a</v>
          </cell>
          <cell r="W66" t="str">
            <v>n/a</v>
          </cell>
          <cell r="X66" t="str">
            <v>n/a</v>
          </cell>
          <cell r="Y66" t="str">
            <v>n/a</v>
          </cell>
          <cell r="Z66" t="str">
            <v>n/a</v>
          </cell>
          <cell r="AA66" t="str">
            <v>n/a</v>
          </cell>
          <cell r="AB66" t="str">
            <v>n/a</v>
          </cell>
          <cell r="AC66" t="str">
            <v>n/a</v>
          </cell>
          <cell r="AD66" t="str">
            <v>n/a</v>
          </cell>
        </row>
        <row r="67">
          <cell r="A67" t="str">
            <v>New Issues of Mortgage Backed Securities</v>
          </cell>
          <cell r="B67" t="str">
            <v>€ millions</v>
          </cell>
          <cell r="C67" t="str">
            <v>n/a</v>
          </cell>
          <cell r="D67" t="str">
            <v>n/a</v>
          </cell>
          <cell r="E67" t="str">
            <v>n/a</v>
          </cell>
          <cell r="F67" t="str">
            <v>n/a</v>
          </cell>
          <cell r="G67" t="str">
            <v>n/a</v>
          </cell>
          <cell r="H67" t="str">
            <v>n/a</v>
          </cell>
          <cell r="I67" t="str">
            <v>n/a</v>
          </cell>
          <cell r="J67" t="str">
            <v>n/a</v>
          </cell>
          <cell r="K67" t="str">
            <v>n/a</v>
          </cell>
          <cell r="L67" t="str">
            <v>n/a</v>
          </cell>
          <cell r="M67" t="str">
            <v>n/a</v>
          </cell>
          <cell r="N67" t="str">
            <v>n/a</v>
          </cell>
          <cell r="O67" t="str">
            <v>n/a</v>
          </cell>
          <cell r="P67" t="str">
            <v>n/a</v>
          </cell>
          <cell r="Q67" t="str">
            <v>n/a</v>
          </cell>
          <cell r="R67" t="str">
            <v>n/a</v>
          </cell>
          <cell r="S67" t="str">
            <v>n/a</v>
          </cell>
          <cell r="T67" t="str">
            <v>n/a</v>
          </cell>
          <cell r="U67">
            <v>2590</v>
          </cell>
          <cell r="V67" t="str">
            <v>n/a</v>
          </cell>
          <cell r="W67" t="str">
            <v>n/a</v>
          </cell>
          <cell r="X67" t="str">
            <v>n/a</v>
          </cell>
          <cell r="Y67" t="str">
            <v>n/a</v>
          </cell>
          <cell r="Z67" t="str">
            <v>n/a</v>
          </cell>
          <cell r="AA67" t="str">
            <v>n/a</v>
          </cell>
          <cell r="AB67" t="str">
            <v>n/a</v>
          </cell>
          <cell r="AC67" t="str">
            <v>n/a</v>
          </cell>
          <cell r="AD67" t="str">
            <v>n/a</v>
          </cell>
        </row>
        <row r="68">
          <cell r="A68" t="str">
            <v>Annual % change in MBS issues</v>
          </cell>
          <cell r="C68" t="str">
            <v>n/a</v>
          </cell>
          <cell r="D68" t="str">
            <v>n/a</v>
          </cell>
          <cell r="E68" t="str">
            <v>n/a</v>
          </cell>
          <cell r="F68" t="str">
            <v>n/a</v>
          </cell>
          <cell r="G68" t="str">
            <v>n/a</v>
          </cell>
          <cell r="H68" t="str">
            <v>n/a</v>
          </cell>
          <cell r="I68" t="str">
            <v>n/a</v>
          </cell>
          <cell r="J68" t="str">
            <v>n/a</v>
          </cell>
          <cell r="K68" t="str">
            <v>n/a</v>
          </cell>
          <cell r="L68" t="str">
            <v>n/a</v>
          </cell>
          <cell r="M68" t="str">
            <v>n/a</v>
          </cell>
          <cell r="N68" t="str">
            <v>n/a</v>
          </cell>
          <cell r="O68" t="str">
            <v>n/a</v>
          </cell>
          <cell r="P68" t="str">
            <v>n/a</v>
          </cell>
          <cell r="Q68" t="str">
            <v>n/a</v>
          </cell>
          <cell r="R68" t="str">
            <v>n/a</v>
          </cell>
          <cell r="S68" t="str">
            <v>n/a</v>
          </cell>
          <cell r="T68" t="str">
            <v>n/a</v>
          </cell>
          <cell r="U68" t="str">
            <v>n/a</v>
          </cell>
          <cell r="V68" t="str">
            <v>n/a</v>
          </cell>
          <cell r="W68" t="str">
            <v>n/a</v>
          </cell>
          <cell r="X68" t="str">
            <v>n/a</v>
          </cell>
          <cell r="Y68" t="str">
            <v>n/a</v>
          </cell>
          <cell r="Z68" t="str">
            <v>n/a</v>
          </cell>
          <cell r="AA68" t="str">
            <v>n/a</v>
          </cell>
          <cell r="AB68" t="str">
            <v>n/a</v>
          </cell>
          <cell r="AC68" t="str">
            <v>n/a</v>
          </cell>
          <cell r="AD68" t="str">
            <v>n/a</v>
          </cell>
        </row>
        <row r="69">
          <cell r="A69">
            <v>0</v>
          </cell>
        </row>
        <row r="70">
          <cell r="A70" t="str">
            <v>GENERAL INFORMATION</v>
          </cell>
        </row>
        <row r="71">
          <cell r="A71" t="str">
            <v>Outstanding residential loans as % GDP</v>
          </cell>
          <cell r="B71" t="str">
            <v>%</v>
          </cell>
          <cell r="C71" t="str">
            <v>n/a</v>
          </cell>
          <cell r="D71" t="str">
            <v>n/a</v>
          </cell>
          <cell r="E71" t="str">
            <v>n/a</v>
          </cell>
          <cell r="F71" t="str">
            <v>n/a</v>
          </cell>
          <cell r="G71" t="str">
            <v>n/a</v>
          </cell>
          <cell r="H71" t="str">
            <v>n/a</v>
          </cell>
          <cell r="I71" t="str">
            <v>n/a</v>
          </cell>
          <cell r="J71" t="str">
            <v>n/a</v>
          </cell>
          <cell r="K71" t="str">
            <v>n/a</v>
          </cell>
          <cell r="L71" t="str">
            <v>n/a</v>
          </cell>
          <cell r="M71" t="str">
            <v>n/a</v>
          </cell>
          <cell r="N71" t="str">
            <v>n/a</v>
          </cell>
          <cell r="O71" t="str">
            <v>n/a</v>
          </cell>
          <cell r="P71" t="str">
            <v>n/a</v>
          </cell>
          <cell r="Q71" t="str">
            <v>n/a</v>
          </cell>
          <cell r="R71" t="str">
            <v>n/a</v>
          </cell>
          <cell r="S71" t="str">
            <v>n/a</v>
          </cell>
          <cell r="T71" t="str">
            <v>n/a</v>
          </cell>
          <cell r="U71">
            <v>0.13726277678261647</v>
          </cell>
          <cell r="V71">
            <v>0.16300422611934656</v>
          </cell>
          <cell r="W71">
            <v>0.17573118160716258</v>
          </cell>
          <cell r="X71">
            <v>0.20359171387907046</v>
          </cell>
          <cell r="Y71">
            <v>0.21935751055414723</v>
          </cell>
          <cell r="Z71">
            <v>0.23524489602833995</v>
          </cell>
          <cell r="AA71" t="str">
            <v>n/a</v>
          </cell>
          <cell r="AB71" t="str">
            <v>n/a</v>
          </cell>
          <cell r="AC71" t="str">
            <v>n/a</v>
          </cell>
          <cell r="AD71" t="str">
            <v>n/a</v>
          </cell>
        </row>
        <row r="72">
          <cell r="A72" t="str">
            <v>Outstanding residential and commercial loans as % GDP</v>
          </cell>
          <cell r="B72" t="str">
            <v>%</v>
          </cell>
          <cell r="C72" t="str">
            <v>n/a</v>
          </cell>
          <cell r="D72" t="str">
            <v>n/a</v>
          </cell>
          <cell r="E72" t="str">
            <v>n/a</v>
          </cell>
          <cell r="F72">
            <v>0.29846004206098842</v>
          </cell>
          <cell r="G72">
            <v>0.28530687622789785</v>
          </cell>
          <cell r="H72">
            <v>0.27707574501383364</v>
          </cell>
          <cell r="I72">
            <v>0.29112277439368789</v>
          </cell>
          <cell r="J72">
            <v>0.29142505653406375</v>
          </cell>
          <cell r="K72">
            <v>0.29534994103992229</v>
          </cell>
          <cell r="L72">
            <v>0.36749478252456702</v>
          </cell>
          <cell r="M72">
            <v>0.3555909539621287</v>
          </cell>
          <cell r="N72">
            <v>0.34618615131665048</v>
          </cell>
          <cell r="O72">
            <v>0.33633990937700237</v>
          </cell>
          <cell r="P72">
            <v>0.32872081050961233</v>
          </cell>
          <cell r="Q72">
            <v>0.33839583454294958</v>
          </cell>
          <cell r="R72">
            <v>0.33252301173771331</v>
          </cell>
          <cell r="S72">
            <v>0.31538910327843533</v>
          </cell>
          <cell r="T72">
            <v>0.30449731287694465</v>
          </cell>
          <cell r="U72">
            <v>0.30732200933953868</v>
          </cell>
          <cell r="V72">
            <v>0.32232181629399265</v>
          </cell>
          <cell r="W72">
            <v>0.33212052614126231</v>
          </cell>
          <cell r="X72">
            <v>0.33879870810432899</v>
          </cell>
          <cell r="Y72">
            <v>0.34845907615902</v>
          </cell>
          <cell r="Z72" t="str">
            <v>n/a</v>
          </cell>
          <cell r="AA72" t="str">
            <v>n/a</v>
          </cell>
          <cell r="AB72" t="str">
            <v>n/a</v>
          </cell>
          <cell r="AC72" t="str">
            <v>n/a</v>
          </cell>
          <cell r="AD72" t="str">
            <v>n/a</v>
          </cell>
        </row>
        <row r="73">
          <cell r="A73">
            <v>0</v>
          </cell>
        </row>
        <row r="74">
          <cell r="A74" t="str">
            <v>Outstanding residential loans per capita, 000s</v>
          </cell>
          <cell r="B74" t="str">
            <v>000s</v>
          </cell>
          <cell r="C74" t="str">
            <v>n/a</v>
          </cell>
          <cell r="D74" t="str">
            <v>n/a</v>
          </cell>
          <cell r="E74" t="str">
            <v>n/a</v>
          </cell>
          <cell r="F74" t="str">
            <v>n/a</v>
          </cell>
          <cell r="G74" t="str">
            <v>n/a</v>
          </cell>
          <cell r="H74" t="str">
            <v>n/a</v>
          </cell>
          <cell r="I74" t="str">
            <v>n/a</v>
          </cell>
          <cell r="J74" t="str">
            <v>n/a</v>
          </cell>
          <cell r="K74" t="str">
            <v>n/a</v>
          </cell>
          <cell r="L74" t="str">
            <v>n/a</v>
          </cell>
          <cell r="M74" t="str">
            <v>n/a</v>
          </cell>
          <cell r="N74" t="str">
            <v>n/a</v>
          </cell>
          <cell r="O74" t="str">
            <v>n/a</v>
          </cell>
          <cell r="P74" t="str">
            <v>n/a</v>
          </cell>
          <cell r="Q74" t="str">
            <v>n/a</v>
          </cell>
          <cell r="R74" t="str">
            <v>n/a</v>
          </cell>
          <cell r="S74" t="str">
            <v>n/a</v>
          </cell>
          <cell r="T74" t="str">
            <v>n/a</v>
          </cell>
          <cell r="U74">
            <v>3.6943273274748392</v>
          </cell>
          <cell r="V74">
            <v>4.4634033903416013</v>
          </cell>
          <cell r="W74">
            <v>4.9055963367861102</v>
          </cell>
          <cell r="X74">
            <v>5.9062996844519038</v>
          </cell>
          <cell r="Y74">
            <v>6.5575875973798414</v>
          </cell>
          <cell r="Z74">
            <v>7.3396504323472573</v>
          </cell>
          <cell r="AA74" t="str">
            <v>n/a</v>
          </cell>
          <cell r="AB74" t="str">
            <v>n/a</v>
          </cell>
          <cell r="AC74" t="str">
            <v>n/a</v>
          </cell>
          <cell r="AD74" t="str">
            <v>n/a</v>
          </cell>
        </row>
        <row r="75">
          <cell r="A75" t="str">
            <v>Outstanding residential and commercial loans per capita</v>
          </cell>
          <cell r="B75" t="str">
            <v>000s</v>
          </cell>
          <cell r="C75" t="str">
            <v>n/a</v>
          </cell>
          <cell r="D75" t="str">
            <v>n/a</v>
          </cell>
          <cell r="E75" t="str">
            <v>n/a</v>
          </cell>
          <cell r="F75">
            <v>3.7435439198100764</v>
          </cell>
          <cell r="G75">
            <v>3.8246299710297604</v>
          </cell>
          <cell r="H75">
            <v>3.9120412994870444</v>
          </cell>
          <cell r="I75">
            <v>4.392068694284216</v>
          </cell>
          <cell r="J75">
            <v>4.7593615084525354</v>
          </cell>
          <cell r="K75">
            <v>5.1260265156390785</v>
          </cell>
          <cell r="L75">
            <v>6.8187436689789589</v>
          </cell>
          <cell r="M75">
            <v>7.0374754202346974</v>
          </cell>
          <cell r="N75">
            <v>7.3400179096194842</v>
          </cell>
          <cell r="O75">
            <v>7.7578397431862527</v>
          </cell>
          <cell r="P75">
            <v>7.6995175466170425</v>
          </cell>
          <cell r="Q75">
            <v>7.8295358699585158</v>
          </cell>
          <cell r="R75">
            <v>7.9709415845911664</v>
          </cell>
          <cell r="S75">
            <v>7.9030514524280173</v>
          </cell>
          <cell r="T75">
            <v>8.0057986655146482</v>
          </cell>
          <cell r="U75">
            <v>8.2713472949450093</v>
          </cell>
          <cell r="V75">
            <v>8.8258588251223227</v>
          </cell>
          <cell r="W75">
            <v>9.2712586435123896</v>
          </cell>
          <cell r="X75">
            <v>9.8287236972615393</v>
          </cell>
          <cell r="Y75">
            <v>10.417016997695979</v>
          </cell>
          <cell r="Z75" t="str">
            <v>n/a</v>
          </cell>
          <cell r="AA75" t="str">
            <v>n/a</v>
          </cell>
          <cell r="AB75" t="str">
            <v>n/a</v>
          </cell>
          <cell r="AC75" t="str">
            <v>n/a</v>
          </cell>
          <cell r="AD75" t="str">
            <v>n/a</v>
          </cell>
        </row>
        <row r="76">
          <cell r="A76">
            <v>0</v>
          </cell>
        </row>
        <row r="77">
          <cell r="A77" t="str">
            <v>Outstanding mortgage bonds as % GDP</v>
          </cell>
          <cell r="C77" t="e">
            <v>#DIV/0!</v>
          </cell>
          <cell r="D77" t="e">
            <v>#DIV/0!</v>
          </cell>
          <cell r="E77">
            <v>3.7062187109113513E-2</v>
          </cell>
          <cell r="F77">
            <v>3.4847043921069125E-2</v>
          </cell>
          <cell r="G77">
            <v>3.287938784065382E-2</v>
          </cell>
          <cell r="H77">
            <v>3.1649990275806741E-2</v>
          </cell>
          <cell r="I77">
            <v>3.097993171563157E-2</v>
          </cell>
          <cell r="J77">
            <v>3.0181348552668297E-2</v>
          </cell>
          <cell r="K77">
            <v>2.9470133326182594E-2</v>
          </cell>
          <cell r="L77">
            <v>3.0100687237077171E-2</v>
          </cell>
          <cell r="M77">
            <v>3.1368226030293191E-2</v>
          </cell>
          <cell r="N77">
            <v>3.0752142894316312E-2</v>
          </cell>
          <cell r="O77">
            <v>2.9425033299741381E-2</v>
          </cell>
          <cell r="P77">
            <v>2.5875599306666955E-2</v>
          </cell>
          <cell r="Q77">
            <v>2.651626055337802E-2</v>
          </cell>
          <cell r="R77">
            <v>2.5657325514630881E-2</v>
          </cell>
          <cell r="S77">
            <v>2.4790291497003489E-2</v>
          </cell>
          <cell r="T77">
            <v>2.1587454089283344E-2</v>
          </cell>
          <cell r="U77">
            <v>1.9714848069209492E-2</v>
          </cell>
          <cell r="V77">
            <v>1.593907650258625E-2</v>
          </cell>
          <cell r="W77">
            <v>1.4148336465126561E-2</v>
          </cell>
          <cell r="X77">
            <v>1.2703838380074283E-2</v>
          </cell>
          <cell r="Y77">
            <v>1.4511060811535151E-2</v>
          </cell>
          <cell r="Z77" t="str">
            <v>n/a</v>
          </cell>
          <cell r="AA77" t="str">
            <v>n/a</v>
          </cell>
          <cell r="AB77" t="str">
            <v>n/a</v>
          </cell>
          <cell r="AC77" t="str">
            <v>n/a</v>
          </cell>
          <cell r="AD77" t="str">
            <v>n/a</v>
          </cell>
        </row>
        <row r="78">
          <cell r="A78">
            <v>0</v>
          </cell>
        </row>
        <row r="79">
          <cell r="A79" t="str">
            <v>MACROECONOMIC INFORMATION</v>
          </cell>
        </row>
        <row r="80">
          <cell r="A80" t="str">
            <v>Exchange rate, 1€=</v>
          </cell>
          <cell r="C80">
            <v>15.9689</v>
          </cell>
          <cell r="D80">
            <v>15.7348</v>
          </cell>
          <cell r="E80">
            <v>15.642799999999999</v>
          </cell>
          <cell r="F80">
            <v>14.9643</v>
          </cell>
          <cell r="G80">
            <v>14.505000000000001</v>
          </cell>
          <cell r="H80">
            <v>14.616199999999999</v>
          </cell>
          <cell r="I80">
            <v>14.246600000000001</v>
          </cell>
          <cell r="J80">
            <v>14.3665</v>
          </cell>
          <cell r="K80">
            <v>14.322800000000001</v>
          </cell>
          <cell r="L80">
            <v>13.7338</v>
          </cell>
          <cell r="M80">
            <v>13.606400000000001</v>
          </cell>
          <cell r="N80">
            <v>13.424200000000001</v>
          </cell>
          <cell r="O80">
            <v>13.277200000000001</v>
          </cell>
          <cell r="P80">
            <v>13.6914</v>
          </cell>
          <cell r="Q80">
            <v>13.902699999999999</v>
          </cell>
          <cell r="R80">
            <v>13.760300000000001</v>
          </cell>
          <cell r="S80">
            <v>13.760300000000001</v>
          </cell>
          <cell r="T80">
            <v>13.760300000000001</v>
          </cell>
          <cell r="U80">
            <v>13.760300000000001</v>
          </cell>
          <cell r="V80">
            <v>13.760300000000001</v>
          </cell>
          <cell r="W80">
            <v>1</v>
          </cell>
          <cell r="X80">
            <v>1</v>
          </cell>
          <cell r="Y80">
            <v>1</v>
          </cell>
          <cell r="Z80">
            <v>1</v>
          </cell>
          <cell r="AA80">
            <v>1</v>
          </cell>
          <cell r="AB80">
            <v>1</v>
          </cell>
          <cell r="AC80">
            <v>1</v>
          </cell>
          <cell r="AD80">
            <v>1</v>
          </cell>
        </row>
        <row r="81">
          <cell r="A81" t="str">
            <v>Population, 000s</v>
          </cell>
          <cell r="C81" t="str">
            <v>n/a</v>
          </cell>
          <cell r="D81" t="str">
            <v>n/a</v>
          </cell>
          <cell r="E81">
            <v>7574</v>
          </cell>
          <cell r="F81">
            <v>7582</v>
          </cell>
          <cell r="G81">
            <v>7594</v>
          </cell>
          <cell r="H81">
            <v>7603</v>
          </cell>
          <cell r="I81">
            <v>7628</v>
          </cell>
          <cell r="J81">
            <v>7690</v>
          </cell>
          <cell r="K81">
            <v>7769</v>
          </cell>
          <cell r="L81">
            <v>7798.9</v>
          </cell>
          <cell r="M81">
            <v>7882.5</v>
          </cell>
          <cell r="N81">
            <v>7928.7</v>
          </cell>
          <cell r="O81">
            <v>7943.5</v>
          </cell>
          <cell r="P81">
            <v>7953.1</v>
          </cell>
          <cell r="Q81">
            <v>7964.9660000000003</v>
          </cell>
          <cell r="R81">
            <v>7971.116</v>
          </cell>
          <cell r="S81">
            <v>7982.4610000000002</v>
          </cell>
          <cell r="T81">
            <v>8002.1859999999997</v>
          </cell>
          <cell r="U81">
            <v>8020.9459999999999</v>
          </cell>
          <cell r="V81">
            <v>8065.1459999999997</v>
          </cell>
          <cell r="W81">
            <v>8102.1750000000002</v>
          </cell>
          <cell r="X81">
            <v>8140.1220000000003</v>
          </cell>
          <cell r="Y81">
            <v>8206.5239999999994</v>
          </cell>
          <cell r="Z81">
            <v>8265.9249999999993</v>
          </cell>
          <cell r="AA81" t="str">
            <v>n/a</v>
          </cell>
          <cell r="AB81" t="str">
            <v>n/a</v>
          </cell>
          <cell r="AC81" t="str">
            <v>n/a</v>
          </cell>
          <cell r="AD81" t="str">
            <v>n/a</v>
          </cell>
        </row>
        <row r="82">
          <cell r="A82" t="str">
            <v>Number of Households, 000s</v>
          </cell>
          <cell r="C82" t="str">
            <v>n/a</v>
          </cell>
          <cell r="D82" t="str">
            <v>n/a</v>
          </cell>
          <cell r="E82" t="str">
            <v>n/a</v>
          </cell>
          <cell r="F82" t="str">
            <v>n/a</v>
          </cell>
          <cell r="G82" t="str">
            <v>n/a</v>
          </cell>
          <cell r="H82" t="str">
            <v>n/a</v>
          </cell>
          <cell r="I82" t="str">
            <v>n/a</v>
          </cell>
          <cell r="J82" t="str">
            <v>n/a</v>
          </cell>
          <cell r="K82">
            <v>3013</v>
          </cell>
          <cell r="L82" t="str">
            <v>n/a</v>
          </cell>
          <cell r="M82" t="str">
            <v>n/a</v>
          </cell>
          <cell r="N82" t="str">
            <v>n/a</v>
          </cell>
          <cell r="O82">
            <v>3100</v>
          </cell>
          <cell r="P82" t="str">
            <v>n/a</v>
          </cell>
          <cell r="Q82" t="str">
            <v>n/a</v>
          </cell>
          <cell r="R82" t="str">
            <v>n/a</v>
          </cell>
          <cell r="S82" t="str">
            <v>n/a</v>
          </cell>
          <cell r="T82" t="str">
            <v>n/a</v>
          </cell>
          <cell r="U82" t="str">
            <v>n/a</v>
          </cell>
          <cell r="V82" t="str">
            <v>n/a</v>
          </cell>
          <cell r="W82" t="str">
            <v>n/a</v>
          </cell>
          <cell r="X82" t="str">
            <v>n/a</v>
          </cell>
          <cell r="Y82" t="str">
            <v>n/a</v>
          </cell>
          <cell r="Z82" t="str">
            <v>n/a</v>
          </cell>
          <cell r="AA82" t="str">
            <v>n/a</v>
          </cell>
          <cell r="AB82" t="str">
            <v>n/a</v>
          </cell>
          <cell r="AC82" t="str">
            <v>n/a</v>
          </cell>
          <cell r="AD82" t="str">
            <v>n/a</v>
          </cell>
        </row>
        <row r="83">
          <cell r="A83" t="str">
            <v>Population density, pop/km</v>
          </cell>
          <cell r="C83" t="str">
            <v>n/a</v>
          </cell>
          <cell r="D83" t="str">
            <v>n/a</v>
          </cell>
          <cell r="E83">
            <v>90</v>
          </cell>
          <cell r="F83" t="str">
            <v>n/a</v>
          </cell>
          <cell r="G83" t="str">
            <v>n/a</v>
          </cell>
          <cell r="H83" t="str">
            <v>n/a</v>
          </cell>
          <cell r="I83" t="str">
            <v>n/a</v>
          </cell>
          <cell r="J83">
            <v>92.2</v>
          </cell>
          <cell r="K83">
            <v>92.5</v>
          </cell>
          <cell r="L83">
            <v>93.5</v>
          </cell>
          <cell r="M83">
            <v>94.3</v>
          </cell>
          <cell r="N83">
            <v>94.6</v>
          </cell>
          <cell r="O83">
            <v>94.8</v>
          </cell>
          <cell r="P83">
            <v>94.9</v>
          </cell>
          <cell r="Q83">
            <v>95</v>
          </cell>
          <cell r="R83">
            <v>95.1</v>
          </cell>
          <cell r="S83">
            <v>95.3</v>
          </cell>
          <cell r="T83">
            <v>95.5</v>
          </cell>
          <cell r="U83">
            <v>95.8</v>
          </cell>
          <cell r="V83">
            <v>96</v>
          </cell>
          <cell r="W83" t="str">
            <v>n/a</v>
          </cell>
          <cell r="X83" t="str">
            <v>n/a</v>
          </cell>
          <cell r="Y83" t="str">
            <v>n/a</v>
          </cell>
          <cell r="Z83" t="str">
            <v>n/a</v>
          </cell>
          <cell r="AA83" t="str">
            <v>n/a</v>
          </cell>
          <cell r="AB83" t="str">
            <v>n/a</v>
          </cell>
          <cell r="AC83" t="str">
            <v>n/a</v>
          </cell>
          <cell r="AD83" t="str">
            <v>n/a</v>
          </cell>
        </row>
        <row r="84">
          <cell r="A84" t="str">
            <v>GDP, € mill</v>
          </cell>
          <cell r="C84" t="str">
            <v>n/a</v>
          </cell>
          <cell r="D84" t="str">
            <v>n/a</v>
          </cell>
          <cell r="E84">
            <v>86200</v>
          </cell>
          <cell r="F84">
            <v>95100</v>
          </cell>
          <cell r="G84">
            <v>101800</v>
          </cell>
          <cell r="H84">
            <v>107347</v>
          </cell>
          <cell r="I84">
            <v>115081</v>
          </cell>
          <cell r="J84">
            <v>125588</v>
          </cell>
          <cell r="K84">
            <v>134837</v>
          </cell>
          <cell r="L84">
            <v>144706</v>
          </cell>
          <cell r="M84">
            <v>156002</v>
          </cell>
          <cell r="N84">
            <v>168108.4</v>
          </cell>
          <cell r="O84">
            <v>183220.6</v>
          </cell>
          <cell r="P84">
            <v>186282.8</v>
          </cell>
          <cell r="Q84">
            <v>184287.1</v>
          </cell>
          <cell r="R84">
            <v>191076.4</v>
          </cell>
          <cell r="S84">
            <v>200025.3</v>
          </cell>
          <cell r="T84">
            <v>210392.3</v>
          </cell>
          <cell r="U84">
            <v>215877.9</v>
          </cell>
          <cell r="V84">
            <v>220840.9</v>
          </cell>
          <cell r="W84">
            <v>226175</v>
          </cell>
          <cell r="X84">
            <v>236149.1</v>
          </cell>
          <cell r="Y84">
            <v>245330.1</v>
          </cell>
          <cell r="Z84">
            <v>257897.2</v>
          </cell>
          <cell r="AA84" t="str">
            <v>n/a</v>
          </cell>
          <cell r="AB84" t="str">
            <v>n/a</v>
          </cell>
          <cell r="AC84" t="str">
            <v>n/a</v>
          </cell>
          <cell r="AD84" t="str">
            <v>n/a</v>
          </cell>
        </row>
        <row r="85">
          <cell r="A85" t="str">
            <v>Annual GDP Growth %</v>
          </cell>
          <cell r="C85" t="str">
            <v>n/a</v>
          </cell>
          <cell r="D85" t="str">
            <v>n/a</v>
          </cell>
          <cell r="E85" t="str">
            <v>n/a</v>
          </cell>
          <cell r="F85" t="str">
            <v>n/a</v>
          </cell>
          <cell r="G85" t="str">
            <v>n/a</v>
          </cell>
          <cell r="H85">
            <v>3.2000000000000001E-2</v>
          </cell>
          <cell r="I85">
            <v>4.2000000000000003E-2</v>
          </cell>
          <cell r="J85">
            <v>4.5999999999999999E-2</v>
          </cell>
          <cell r="K85">
            <v>3.4000000000000002E-2</v>
          </cell>
          <cell r="L85">
            <v>1.3000000000000001E-2</v>
          </cell>
          <cell r="M85">
            <v>5.0000000000000001E-3</v>
          </cell>
          <cell r="N85">
            <v>2.6000000000000002E-2</v>
          </cell>
          <cell r="O85">
            <v>1.9E-2</v>
          </cell>
          <cell r="P85">
            <v>2.5999999999999999E-2</v>
          </cell>
          <cell r="Q85">
            <v>1.7999999999999999E-2</v>
          </cell>
          <cell r="R85">
            <v>3.5999999999999997E-2</v>
          </cell>
          <cell r="S85">
            <v>3.3000000000000002E-2</v>
          </cell>
          <cell r="T85">
            <v>3.4000000000000002E-2</v>
          </cell>
          <cell r="U85">
            <v>8.0000000000000002E-3</v>
          </cell>
          <cell r="V85">
            <v>8.9999999999999993E-3</v>
          </cell>
          <cell r="W85">
            <v>1.2E-2</v>
          </cell>
          <cell r="X85">
            <v>2.3E-2</v>
          </cell>
          <cell r="Y85">
            <v>0.02</v>
          </cell>
          <cell r="Z85">
            <v>3.3000000000000002E-2</v>
          </cell>
          <cell r="AA85" t="str">
            <v>n/a</v>
          </cell>
          <cell r="AB85" t="str">
            <v>n/a</v>
          </cell>
          <cell r="AC85" t="str">
            <v>n/a</v>
          </cell>
          <cell r="AD85" t="str">
            <v>n/a</v>
          </cell>
        </row>
        <row r="86">
          <cell r="A86" t="str">
            <v>Gross fixed Capital Formation, € mill</v>
          </cell>
          <cell r="C86" t="str">
            <v>n/a</v>
          </cell>
          <cell r="D86" t="str">
            <v>n/a</v>
          </cell>
          <cell r="E86">
            <v>19500</v>
          </cell>
          <cell r="F86">
            <v>21700</v>
          </cell>
          <cell r="G86">
            <v>23500</v>
          </cell>
          <cell r="H86">
            <v>24300</v>
          </cell>
          <cell r="I86">
            <v>26500</v>
          </cell>
          <cell r="J86">
            <v>29200</v>
          </cell>
          <cell r="K86">
            <v>32300</v>
          </cell>
          <cell r="L86">
            <v>34000</v>
          </cell>
          <cell r="M86">
            <v>35600</v>
          </cell>
          <cell r="N86">
            <v>39400</v>
          </cell>
          <cell r="O86">
            <v>42000</v>
          </cell>
          <cell r="P86">
            <v>42600</v>
          </cell>
          <cell r="Q86">
            <v>43100</v>
          </cell>
          <cell r="R86">
            <v>45543</v>
          </cell>
          <cell r="S86">
            <v>47551</v>
          </cell>
          <cell r="T86">
            <v>48949</v>
          </cell>
          <cell r="U86">
            <v>49138</v>
          </cell>
          <cell r="V86">
            <v>47138.9</v>
          </cell>
          <cell r="W86" t="str">
            <v>n/a</v>
          </cell>
          <cell r="X86" t="str">
            <v>n/a</v>
          </cell>
          <cell r="Y86" t="str">
            <v>n/a</v>
          </cell>
          <cell r="Z86" t="str">
            <v>n/a</v>
          </cell>
          <cell r="AA86" t="str">
            <v>n/a</v>
          </cell>
          <cell r="AB86" t="str">
            <v>n/a</v>
          </cell>
          <cell r="AC86" t="str">
            <v>n/a</v>
          </cell>
          <cell r="AD86" t="str">
            <v>n/a</v>
          </cell>
        </row>
        <row r="87">
          <cell r="A87" t="str">
            <v>Inflation (HICP) %</v>
          </cell>
          <cell r="C87" t="str">
            <v>n/a</v>
          </cell>
          <cell r="D87" t="str">
            <v>n/a</v>
          </cell>
          <cell r="E87" t="e">
            <v>#DIV/0!</v>
          </cell>
          <cell r="F87">
            <v>1.7000000000000126E-2</v>
          </cell>
          <cell r="G87">
            <v>1.3765978367747955E-2</v>
          </cell>
          <cell r="H87">
            <v>1.9398642095053376E-2</v>
          </cell>
          <cell r="I87">
            <v>2.5689819219790522E-2</v>
          </cell>
          <cell r="J87">
            <v>3.2467532467532534E-2</v>
          </cell>
          <cell r="K87">
            <v>3.4141958670260486E-2</v>
          </cell>
          <cell r="L87">
            <v>3.9965247610773469E-2</v>
          </cell>
          <cell r="M87">
            <v>3.1798245614035103E-2</v>
          </cell>
          <cell r="N87">
            <v>2.7E-2</v>
          </cell>
          <cell r="O87">
            <v>1.6E-2</v>
          </cell>
          <cell r="P87">
            <v>1.7999999999999999E-2</v>
          </cell>
          <cell r="Q87">
            <v>1.2000000000000011E-2</v>
          </cell>
          <cell r="R87">
            <v>7.905138339920903E-3</v>
          </cell>
          <cell r="S87">
            <v>4.9019607843137081E-3</v>
          </cell>
          <cell r="T87">
            <v>1.9512195121951237E-2</v>
          </cell>
          <cell r="U87">
            <v>2.2966507177033524E-2</v>
          </cell>
          <cell r="V87">
            <v>1.7000000000000001E-2</v>
          </cell>
          <cell r="W87">
            <v>1.2867647058823595E-2</v>
          </cell>
          <cell r="X87">
            <v>0.02</v>
          </cell>
          <cell r="Y87">
            <v>2.1000000000000001E-2</v>
          </cell>
          <cell r="Z87">
            <v>1.6899999999999998E-2</v>
          </cell>
          <cell r="AA87" t="str">
            <v>n/a</v>
          </cell>
          <cell r="AB87" t="str">
            <v>n/a</v>
          </cell>
          <cell r="AC87" t="str">
            <v>n/a</v>
          </cell>
          <cell r="AD87" t="str">
            <v>n/a</v>
          </cell>
        </row>
        <row r="88">
          <cell r="A88" t="str">
            <v>Unemployment rate %</v>
          </cell>
          <cell r="C88" t="str">
            <v>n/a</v>
          </cell>
          <cell r="D88" t="str">
            <v>n/a</v>
          </cell>
          <cell r="E88">
            <v>3.6000000000000004E-2</v>
          </cell>
          <cell r="F88">
            <v>3.1E-2</v>
          </cell>
          <cell r="G88">
            <v>3.7999999999999999E-2</v>
          </cell>
          <cell r="H88">
            <v>3.6000000000000004E-2</v>
          </cell>
          <cell r="I88">
            <v>3.1E-2</v>
          </cell>
          <cell r="J88">
            <v>3.2000000000000001E-2</v>
          </cell>
          <cell r="K88">
            <v>3.5000000000000003E-2</v>
          </cell>
          <cell r="L88">
            <v>3.3000000000000002E-2</v>
          </cell>
          <cell r="M88">
            <v>0.04</v>
          </cell>
          <cell r="N88">
            <v>3.7999999999999999E-2</v>
          </cell>
          <cell r="O88">
            <v>3.9E-2</v>
          </cell>
          <cell r="P88">
            <v>4.2999999999999997E-2</v>
          </cell>
          <cell r="Q88">
            <v>4.4000000000000004E-2</v>
          </cell>
          <cell r="R88">
            <v>4.4999999999999998E-2</v>
          </cell>
          <cell r="S88">
            <v>3.9E-2</v>
          </cell>
          <cell r="T88">
            <v>3.6000000000000004E-2</v>
          </cell>
          <cell r="U88">
            <v>3.6000000000000004E-2</v>
          </cell>
          <cell r="V88">
            <v>4.2000000000000003E-2</v>
          </cell>
          <cell r="W88">
            <v>4.2999999999999997E-2</v>
          </cell>
          <cell r="X88">
            <v>4.8000000000000001E-2</v>
          </cell>
          <cell r="Y88">
            <v>5.2000000000000005E-2</v>
          </cell>
          <cell r="Z88">
            <v>4.7E-2</v>
          </cell>
          <cell r="AA88" t="str">
            <v>n/a</v>
          </cell>
          <cell r="AB88" t="str">
            <v>n/a</v>
          </cell>
          <cell r="AC88" t="str">
            <v>n/a</v>
          </cell>
          <cell r="AD88" t="str">
            <v>n/a</v>
          </cell>
        </row>
      </sheetData>
      <sheetData sheetId="20" refreshError="1">
        <row r="1">
          <cell r="A1" t="str">
            <v>Poland</v>
          </cell>
        </row>
        <row r="3">
          <cell r="A3" t="str">
            <v>HOUSING SUPPLY</v>
          </cell>
          <cell r="C3">
            <v>1983</v>
          </cell>
          <cell r="D3">
            <v>1984</v>
          </cell>
          <cell r="E3">
            <v>1985</v>
          </cell>
          <cell r="F3">
            <v>1986</v>
          </cell>
          <cell r="G3">
            <v>1987</v>
          </cell>
          <cell r="H3">
            <v>1988</v>
          </cell>
          <cell r="I3">
            <v>1989</v>
          </cell>
          <cell r="J3">
            <v>1990</v>
          </cell>
          <cell r="K3">
            <v>1991</v>
          </cell>
          <cell r="L3">
            <v>1992</v>
          </cell>
          <cell r="M3">
            <v>1993</v>
          </cell>
          <cell r="N3">
            <v>1994</v>
          </cell>
          <cell r="O3">
            <v>1995</v>
          </cell>
          <cell r="P3">
            <v>1996</v>
          </cell>
          <cell r="Q3">
            <v>1997</v>
          </cell>
          <cell r="R3">
            <v>1998</v>
          </cell>
          <cell r="S3">
            <v>1999</v>
          </cell>
          <cell r="T3">
            <v>2000</v>
          </cell>
          <cell r="U3">
            <v>2001</v>
          </cell>
          <cell r="V3">
            <v>2002</v>
          </cell>
          <cell r="W3">
            <v>2003</v>
          </cell>
          <cell r="X3">
            <v>2004</v>
          </cell>
          <cell r="Y3">
            <v>2005</v>
          </cell>
          <cell r="Z3">
            <v>2006</v>
          </cell>
          <cell r="AA3">
            <v>2007</v>
          </cell>
          <cell r="AB3">
            <v>2008</v>
          </cell>
          <cell r="AC3">
            <v>2009</v>
          </cell>
          <cell r="AD3">
            <v>2010</v>
          </cell>
        </row>
        <row r="4">
          <cell r="A4" t="str">
            <v>Housing Stock</v>
          </cell>
        </row>
        <row r="5">
          <cell r="A5" t="str">
            <v xml:space="preserve">Total Number of Dwellings (national) </v>
          </cell>
          <cell r="B5" t="str">
            <v>000s</v>
          </cell>
          <cell r="C5" t="str">
            <v>n/a</v>
          </cell>
          <cell r="D5" t="str">
            <v>n/a</v>
          </cell>
          <cell r="E5" t="str">
            <v>n/a</v>
          </cell>
          <cell r="F5" t="str">
            <v>n/a</v>
          </cell>
          <cell r="G5" t="str">
            <v>n/a</v>
          </cell>
          <cell r="H5" t="str">
            <v>n/a</v>
          </cell>
          <cell r="I5" t="str">
            <v>n/a</v>
          </cell>
          <cell r="J5" t="str">
            <v>n/a</v>
          </cell>
          <cell r="K5" t="str">
            <v>n/a</v>
          </cell>
          <cell r="L5" t="str">
            <v>n/a</v>
          </cell>
          <cell r="M5" t="str">
            <v>n/a</v>
          </cell>
          <cell r="N5" t="str">
            <v>n/a</v>
          </cell>
          <cell r="O5" t="str">
            <v>n/a</v>
          </cell>
          <cell r="P5">
            <v>11547000</v>
          </cell>
          <cell r="Q5">
            <v>11613000</v>
          </cell>
          <cell r="R5">
            <v>11729000</v>
          </cell>
          <cell r="S5">
            <v>11787000</v>
          </cell>
          <cell r="T5">
            <v>11845000</v>
          </cell>
          <cell r="U5">
            <v>11946000</v>
          </cell>
          <cell r="V5">
            <v>11763000</v>
          </cell>
          <cell r="W5">
            <v>12596000</v>
          </cell>
          <cell r="X5">
            <v>12758000</v>
          </cell>
          <cell r="Y5">
            <v>12872060</v>
          </cell>
          <cell r="Z5">
            <v>12987247</v>
          </cell>
          <cell r="AA5" t="str">
            <v>n/a</v>
          </cell>
          <cell r="AB5">
            <v>0</v>
          </cell>
          <cell r="AC5">
            <v>0</v>
          </cell>
          <cell r="AD5">
            <v>0</v>
          </cell>
        </row>
        <row r="6">
          <cell r="A6" t="str">
            <v xml:space="preserve">Proportion of which: </v>
          </cell>
        </row>
        <row r="7">
          <cell r="A7" t="str">
            <v>% Owner occupied</v>
          </cell>
          <cell r="B7" t="str">
            <v>%</v>
          </cell>
          <cell r="C7" t="str">
            <v>n/a</v>
          </cell>
          <cell r="D7" t="str">
            <v>n/a</v>
          </cell>
          <cell r="E7" t="str">
            <v>n/a</v>
          </cell>
          <cell r="F7" t="str">
            <v>n/a</v>
          </cell>
          <cell r="G7" t="str">
            <v>n/a</v>
          </cell>
          <cell r="H7" t="str">
            <v>n/a</v>
          </cell>
          <cell r="I7" t="str">
            <v>n/a</v>
          </cell>
          <cell r="J7" t="str">
            <v>n/a</v>
          </cell>
          <cell r="K7" t="str">
            <v>n/a</v>
          </cell>
          <cell r="L7" t="str">
            <v>n/a</v>
          </cell>
          <cell r="M7" t="str">
            <v>n/a</v>
          </cell>
          <cell r="N7" t="str">
            <v>n/a</v>
          </cell>
          <cell r="O7" t="str">
            <v>n/a</v>
          </cell>
          <cell r="P7" t="str">
            <v>n/a</v>
          </cell>
          <cell r="Q7" t="str">
            <v>n/a</v>
          </cell>
          <cell r="R7" t="str">
            <v>n/a</v>
          </cell>
          <cell r="S7" t="str">
            <v>n/a</v>
          </cell>
          <cell r="T7" t="str">
            <v>n/a</v>
          </cell>
          <cell r="U7">
            <v>0.55000000000000004</v>
          </cell>
          <cell r="V7">
            <v>0.55000000000000004</v>
          </cell>
          <cell r="W7">
            <v>0.56999999999999995</v>
          </cell>
          <cell r="X7">
            <v>0.75</v>
          </cell>
          <cell r="Y7" t="str">
            <v>n/a</v>
          </cell>
          <cell r="Z7" t="str">
            <v>n/a</v>
          </cell>
          <cell r="AA7" t="str">
            <v>n/a</v>
          </cell>
          <cell r="AB7" t="str">
            <v>n/a</v>
          </cell>
          <cell r="AC7" t="str">
            <v>n/a</v>
          </cell>
          <cell r="AD7" t="str">
            <v>n/a</v>
          </cell>
        </row>
        <row r="8">
          <cell r="A8" t="str">
            <v>% Rented from private landlords</v>
          </cell>
          <cell r="B8" t="str">
            <v>%</v>
          </cell>
          <cell r="C8" t="str">
            <v>n/a</v>
          </cell>
          <cell r="D8" t="str">
            <v>n/a</v>
          </cell>
          <cell r="E8" t="str">
            <v>n/a</v>
          </cell>
          <cell r="F8" t="str">
            <v>n/a</v>
          </cell>
          <cell r="G8" t="str">
            <v>n/a</v>
          </cell>
          <cell r="H8" t="str">
            <v>n/a</v>
          </cell>
          <cell r="I8" t="str">
            <v>n/a</v>
          </cell>
          <cell r="J8" t="str">
            <v>n/a</v>
          </cell>
          <cell r="K8" t="str">
            <v>n/a</v>
          </cell>
          <cell r="L8" t="str">
            <v>n/a</v>
          </cell>
          <cell r="M8" t="str">
            <v>n/a</v>
          </cell>
          <cell r="N8" t="str">
            <v>n/a</v>
          </cell>
          <cell r="O8" t="str">
            <v>n/a</v>
          </cell>
          <cell r="P8" t="str">
            <v>n/a</v>
          </cell>
          <cell r="Q8" t="str">
            <v>n/a</v>
          </cell>
          <cell r="R8" t="str">
            <v>n/a</v>
          </cell>
          <cell r="S8" t="str">
            <v>n/a</v>
          </cell>
          <cell r="T8" t="str">
            <v>n/a</v>
          </cell>
          <cell r="U8" t="str">
            <v>n/a</v>
          </cell>
          <cell r="V8" t="str">
            <v>n/a</v>
          </cell>
          <cell r="W8" t="str">
            <v>n/a</v>
          </cell>
          <cell r="X8" t="str">
            <v>n/a</v>
          </cell>
          <cell r="Y8" t="str">
            <v>n/a</v>
          </cell>
          <cell r="Z8" t="str">
            <v>n/a</v>
          </cell>
          <cell r="AA8" t="str">
            <v>n/a</v>
          </cell>
          <cell r="AB8" t="str">
            <v>n/a</v>
          </cell>
          <cell r="AC8" t="str">
            <v>n/a</v>
          </cell>
          <cell r="AD8" t="str">
            <v>n/a</v>
          </cell>
        </row>
        <row r="9">
          <cell r="A9" t="str">
            <v>% Rented from government or social landlords</v>
          </cell>
          <cell r="B9" t="str">
            <v>%</v>
          </cell>
          <cell r="C9" t="str">
            <v>n/a</v>
          </cell>
          <cell r="D9" t="str">
            <v>n/a</v>
          </cell>
          <cell r="E9" t="str">
            <v>n/a</v>
          </cell>
          <cell r="F9" t="str">
            <v>n/a</v>
          </cell>
          <cell r="G9" t="str">
            <v>n/a</v>
          </cell>
          <cell r="H9" t="str">
            <v>n/a</v>
          </cell>
          <cell r="I9" t="str">
            <v>n/a</v>
          </cell>
          <cell r="J9" t="str">
            <v>n/a</v>
          </cell>
          <cell r="K9" t="str">
            <v>n/a</v>
          </cell>
          <cell r="L9" t="str">
            <v>n/a</v>
          </cell>
          <cell r="M9" t="str">
            <v>n/a</v>
          </cell>
          <cell r="N9" t="str">
            <v>n/a</v>
          </cell>
          <cell r="O9" t="str">
            <v>n/a</v>
          </cell>
          <cell r="P9" t="str">
            <v>n/a</v>
          </cell>
          <cell r="Q9" t="str">
            <v>n/a</v>
          </cell>
          <cell r="R9" t="str">
            <v>n/a</v>
          </cell>
          <cell r="S9" t="str">
            <v>n/a</v>
          </cell>
          <cell r="T9" t="str">
            <v>n/a</v>
          </cell>
          <cell r="U9">
            <v>0.13</v>
          </cell>
          <cell r="V9">
            <v>0.13</v>
          </cell>
          <cell r="W9">
            <v>0.1</v>
          </cell>
          <cell r="X9" t="str">
            <v>n/a</v>
          </cell>
          <cell r="Y9" t="str">
            <v>n/a</v>
          </cell>
          <cell r="Z9" t="str">
            <v>n/a</v>
          </cell>
          <cell r="AA9" t="str">
            <v>n/a</v>
          </cell>
          <cell r="AB9" t="str">
            <v>n/a</v>
          </cell>
          <cell r="AC9" t="str">
            <v>n/a</v>
          </cell>
          <cell r="AD9" t="str">
            <v>n/a</v>
          </cell>
        </row>
        <row r="10">
          <cell r="A10" t="str">
            <v>% Other</v>
          </cell>
          <cell r="B10" t="str">
            <v>%</v>
          </cell>
          <cell r="C10" t="str">
            <v>n/a</v>
          </cell>
          <cell r="D10" t="str">
            <v>n/a</v>
          </cell>
          <cell r="E10" t="str">
            <v>n/a</v>
          </cell>
          <cell r="F10" t="str">
            <v>n/a</v>
          </cell>
          <cell r="G10" t="str">
            <v>n/a</v>
          </cell>
          <cell r="H10" t="str">
            <v>n/a</v>
          </cell>
          <cell r="I10" t="str">
            <v>n/a</v>
          </cell>
          <cell r="J10" t="str">
            <v>n/a</v>
          </cell>
          <cell r="K10" t="str">
            <v>n/a</v>
          </cell>
          <cell r="L10" t="str">
            <v>n/a</v>
          </cell>
          <cell r="M10" t="str">
            <v>n/a</v>
          </cell>
          <cell r="N10" t="str">
            <v>n/a</v>
          </cell>
          <cell r="O10" t="str">
            <v>n/a</v>
          </cell>
          <cell r="P10" t="str">
            <v>n/a</v>
          </cell>
          <cell r="Q10" t="str">
            <v>n/a</v>
          </cell>
          <cell r="R10" t="str">
            <v>n/a</v>
          </cell>
          <cell r="S10" t="str">
            <v>n/a</v>
          </cell>
          <cell r="T10" t="str">
            <v>n/a</v>
          </cell>
          <cell r="U10">
            <v>0.32</v>
          </cell>
          <cell r="V10">
            <v>0.32</v>
          </cell>
          <cell r="W10">
            <v>0.33</v>
          </cell>
          <cell r="X10" t="str">
            <v>n/a</v>
          </cell>
          <cell r="Y10" t="str">
            <v>n/a</v>
          </cell>
          <cell r="Z10" t="str">
            <v>n/a</v>
          </cell>
          <cell r="AA10" t="str">
            <v>n/a</v>
          </cell>
          <cell r="AB10" t="str">
            <v>n/a</v>
          </cell>
          <cell r="AC10" t="str">
            <v>n/a</v>
          </cell>
          <cell r="AD10" t="str">
            <v>n/a</v>
          </cell>
        </row>
        <row r="12">
          <cell r="A12" t="str">
            <v>Housebuilding</v>
          </cell>
        </row>
        <row r="13">
          <cell r="A13" t="str">
            <v xml:space="preserve">Housing Starts </v>
          </cell>
          <cell r="B13" t="str">
            <v>000s</v>
          </cell>
          <cell r="C13" t="str">
            <v>n/a</v>
          </cell>
          <cell r="D13" t="str">
            <v>n/a</v>
          </cell>
          <cell r="E13" t="str">
            <v>n/a</v>
          </cell>
          <cell r="F13" t="str">
            <v>n/a</v>
          </cell>
          <cell r="G13" t="str">
            <v>n/a</v>
          </cell>
          <cell r="H13" t="str">
            <v>n/a</v>
          </cell>
          <cell r="I13" t="str">
            <v>n/a</v>
          </cell>
          <cell r="J13" t="str">
            <v>n/a</v>
          </cell>
          <cell r="K13" t="str">
            <v>n/a</v>
          </cell>
          <cell r="L13" t="str">
            <v>n/a</v>
          </cell>
          <cell r="M13" t="str">
            <v>n/a</v>
          </cell>
          <cell r="N13" t="str">
            <v>n/a</v>
          </cell>
          <cell r="O13" t="str">
            <v>n/a</v>
          </cell>
          <cell r="P13" t="str">
            <v>n/a</v>
          </cell>
          <cell r="Q13" t="str">
            <v>n/a</v>
          </cell>
          <cell r="R13">
            <v>91000</v>
          </cell>
          <cell r="S13">
            <v>90000</v>
          </cell>
          <cell r="T13">
            <v>125000</v>
          </cell>
          <cell r="U13">
            <v>114000</v>
          </cell>
          <cell r="V13">
            <v>77000</v>
          </cell>
          <cell r="W13">
            <v>82000</v>
          </cell>
          <cell r="X13">
            <v>97000</v>
          </cell>
          <cell r="Y13">
            <v>102038</v>
          </cell>
          <cell r="Z13">
            <v>137962</v>
          </cell>
          <cell r="AA13" t="str">
            <v>n/a</v>
          </cell>
          <cell r="AB13" t="str">
            <v>n/a</v>
          </cell>
          <cell r="AC13" t="str">
            <v>n/a</v>
          </cell>
          <cell r="AD13" t="str">
            <v>n/a</v>
          </cell>
        </row>
        <row r="14">
          <cell r="A14" t="str">
            <v>Annual % change in housing starts</v>
          </cell>
          <cell r="C14" t="str">
            <v>n/a</v>
          </cell>
          <cell r="D14" t="str">
            <v>n/a</v>
          </cell>
          <cell r="E14" t="str">
            <v>n/a</v>
          </cell>
          <cell r="F14" t="str">
            <v>n/a</v>
          </cell>
          <cell r="G14" t="str">
            <v>n/a</v>
          </cell>
          <cell r="H14" t="str">
            <v>n/a</v>
          </cell>
          <cell r="I14" t="str">
            <v>n/a</v>
          </cell>
          <cell r="J14" t="str">
            <v>n/a</v>
          </cell>
          <cell r="K14" t="str">
            <v>n/a</v>
          </cell>
          <cell r="L14" t="str">
            <v>n/a</v>
          </cell>
          <cell r="M14" t="str">
            <v>n/a</v>
          </cell>
          <cell r="N14" t="str">
            <v>n/a</v>
          </cell>
          <cell r="O14" t="str">
            <v>n/a</v>
          </cell>
          <cell r="P14" t="str">
            <v>n/a</v>
          </cell>
          <cell r="Q14" t="str">
            <v>n/a</v>
          </cell>
          <cell r="R14" t="str">
            <v>n/a</v>
          </cell>
          <cell r="S14">
            <v>-1.098901098901095E-2</v>
          </cell>
          <cell r="T14">
            <v>0.38888888888888884</v>
          </cell>
          <cell r="U14">
            <v>-8.7999999999999967E-2</v>
          </cell>
          <cell r="V14">
            <v>-0.32456140350877194</v>
          </cell>
          <cell r="W14">
            <v>6.4935064935064846E-2</v>
          </cell>
          <cell r="X14">
            <v>0.18292682926829262</v>
          </cell>
          <cell r="Y14">
            <v>5.1938144329896963E-2</v>
          </cell>
          <cell r="Z14">
            <v>0.35206491699170894</v>
          </cell>
          <cell r="AA14" t="str">
            <v>n/a</v>
          </cell>
          <cell r="AB14" t="str">
            <v>n/a</v>
          </cell>
          <cell r="AC14" t="str">
            <v>n/a</v>
          </cell>
          <cell r="AD14" t="str">
            <v>n/a</v>
          </cell>
        </row>
        <row r="15">
          <cell r="A15" t="str">
            <v>Housing Completions</v>
          </cell>
          <cell r="B15" t="str">
            <v>000s</v>
          </cell>
          <cell r="C15" t="str">
            <v>n/a</v>
          </cell>
          <cell r="D15" t="str">
            <v>n/a</v>
          </cell>
          <cell r="E15" t="str">
            <v>n/a</v>
          </cell>
          <cell r="F15" t="str">
            <v>n/a</v>
          </cell>
          <cell r="G15" t="str">
            <v>n/a</v>
          </cell>
          <cell r="H15" t="str">
            <v>n/a</v>
          </cell>
          <cell r="I15" t="str">
            <v>n/a</v>
          </cell>
          <cell r="J15">
            <v>134000</v>
          </cell>
          <cell r="K15">
            <v>137000</v>
          </cell>
          <cell r="L15">
            <v>133000</v>
          </cell>
          <cell r="M15">
            <v>94000</v>
          </cell>
          <cell r="N15">
            <v>76000</v>
          </cell>
          <cell r="O15">
            <v>67000</v>
          </cell>
          <cell r="P15">
            <v>62000</v>
          </cell>
          <cell r="Q15">
            <v>74000</v>
          </cell>
          <cell r="R15">
            <v>80000</v>
          </cell>
          <cell r="S15">
            <v>82000</v>
          </cell>
          <cell r="T15">
            <v>87800</v>
          </cell>
          <cell r="U15">
            <v>106105</v>
          </cell>
          <cell r="V15">
            <v>97595</v>
          </cell>
          <cell r="W15">
            <v>162000</v>
          </cell>
          <cell r="X15">
            <v>108123</v>
          </cell>
          <cell r="Y15">
            <v>114060</v>
          </cell>
          <cell r="Z15">
            <v>115187</v>
          </cell>
          <cell r="AA15" t="str">
            <v>n/a</v>
          </cell>
          <cell r="AB15" t="str">
            <v>n/a</v>
          </cell>
          <cell r="AC15" t="str">
            <v>n/a</v>
          </cell>
          <cell r="AD15" t="str">
            <v>n/a</v>
          </cell>
        </row>
        <row r="16">
          <cell r="A16" t="str">
            <v>Annual % change in housing completions</v>
          </cell>
          <cell r="C16" t="str">
            <v>n/a</v>
          </cell>
          <cell r="D16" t="str">
            <v>n/a</v>
          </cell>
          <cell r="E16" t="str">
            <v>n/a</v>
          </cell>
          <cell r="F16" t="str">
            <v>n/a</v>
          </cell>
          <cell r="G16" t="str">
            <v>n/a</v>
          </cell>
          <cell r="H16" t="str">
            <v>n/a</v>
          </cell>
          <cell r="I16" t="str">
            <v>n/a</v>
          </cell>
          <cell r="J16" t="str">
            <v>n/a</v>
          </cell>
          <cell r="K16">
            <v>2.2388059701492491E-2</v>
          </cell>
          <cell r="L16">
            <v>-2.9197080291970767E-2</v>
          </cell>
          <cell r="M16">
            <v>-0.29323308270676696</v>
          </cell>
          <cell r="N16">
            <v>-0.19148936170212771</v>
          </cell>
          <cell r="O16">
            <v>-0.11842105263157898</v>
          </cell>
          <cell r="P16">
            <v>-7.4626865671641784E-2</v>
          </cell>
          <cell r="Q16">
            <v>0.19354838709677424</v>
          </cell>
          <cell r="R16">
            <v>8.1081081081081141E-2</v>
          </cell>
          <cell r="S16">
            <v>2.4999999999999911E-2</v>
          </cell>
          <cell r="T16">
            <v>7.0731707317073234E-2</v>
          </cell>
          <cell r="U16">
            <v>0.2084851936218679</v>
          </cell>
          <cell r="V16">
            <v>-8.020357193346217E-2</v>
          </cell>
          <cell r="W16">
            <v>0.65992110251549763</v>
          </cell>
          <cell r="X16">
            <v>-0.33257407407407402</v>
          </cell>
          <cell r="Y16">
            <v>5.4909686190727225E-2</v>
          </cell>
          <cell r="Z16">
            <v>9.8807645099070474E-3</v>
          </cell>
          <cell r="AA16" t="str">
            <v>n/a</v>
          </cell>
          <cell r="AB16" t="str">
            <v>n/a</v>
          </cell>
          <cell r="AC16" t="str">
            <v>n/a</v>
          </cell>
          <cell r="AD16" t="str">
            <v>n/a</v>
          </cell>
        </row>
        <row r="17">
          <cell r="A17" t="str">
            <v>Number of Building Permits issued</v>
          </cell>
          <cell r="B17" t="str">
            <v>000s</v>
          </cell>
          <cell r="C17" t="str">
            <v>n/a</v>
          </cell>
          <cell r="D17" t="str">
            <v>n/a</v>
          </cell>
          <cell r="E17" t="str">
            <v>n/a</v>
          </cell>
          <cell r="F17" t="str">
            <v>n/a</v>
          </cell>
          <cell r="G17" t="str">
            <v>n/a</v>
          </cell>
          <cell r="H17" t="str">
            <v>n/a</v>
          </cell>
          <cell r="I17" t="str">
            <v>n/a</v>
          </cell>
          <cell r="J17" t="str">
            <v>n/a</v>
          </cell>
          <cell r="K17" t="str">
            <v>n/a</v>
          </cell>
          <cell r="L17" t="str">
            <v>n/a</v>
          </cell>
          <cell r="M17" t="str">
            <v>n/a</v>
          </cell>
          <cell r="N17" t="str">
            <v>n/a</v>
          </cell>
          <cell r="O17" t="str">
            <v>n/a</v>
          </cell>
          <cell r="P17">
            <v>70000</v>
          </cell>
          <cell r="Q17">
            <v>62000</v>
          </cell>
          <cell r="R17">
            <v>78000</v>
          </cell>
          <cell r="S17">
            <v>106000</v>
          </cell>
          <cell r="T17">
            <v>70000</v>
          </cell>
          <cell r="U17">
            <v>81000</v>
          </cell>
          <cell r="V17">
            <v>39000</v>
          </cell>
          <cell r="W17">
            <v>61000</v>
          </cell>
          <cell r="X17">
            <v>105831</v>
          </cell>
          <cell r="Y17">
            <v>115862</v>
          </cell>
          <cell r="Z17">
            <v>160545</v>
          </cell>
          <cell r="AA17" t="str">
            <v>n/a</v>
          </cell>
          <cell r="AB17" t="str">
            <v>n/a</v>
          </cell>
          <cell r="AC17" t="str">
            <v>n/a</v>
          </cell>
          <cell r="AD17" t="str">
            <v>n/a</v>
          </cell>
        </row>
        <row r="18">
          <cell r="A18" t="str">
            <v>Annual % change in building permits issued</v>
          </cell>
          <cell r="C18" t="str">
            <v>n/a</v>
          </cell>
          <cell r="D18" t="str">
            <v>n/a</v>
          </cell>
          <cell r="E18" t="str">
            <v>n/a</v>
          </cell>
          <cell r="F18" t="str">
            <v>n/a</v>
          </cell>
          <cell r="G18" t="str">
            <v>n/a</v>
          </cell>
          <cell r="H18" t="str">
            <v>n/a</v>
          </cell>
          <cell r="I18" t="str">
            <v>n/a</v>
          </cell>
          <cell r="J18" t="str">
            <v>n/a</v>
          </cell>
          <cell r="K18" t="str">
            <v>n/a</v>
          </cell>
          <cell r="L18" t="str">
            <v>n/a</v>
          </cell>
          <cell r="M18" t="str">
            <v>n/a</v>
          </cell>
          <cell r="N18" t="str">
            <v>n/a</v>
          </cell>
          <cell r="O18" t="str">
            <v>n/a</v>
          </cell>
          <cell r="P18" t="str">
            <v>n/a</v>
          </cell>
          <cell r="Q18">
            <v>-0.11428571428571432</v>
          </cell>
          <cell r="R18">
            <v>0.25806451612903225</v>
          </cell>
          <cell r="S18">
            <v>0.35897435897435903</v>
          </cell>
          <cell r="T18">
            <v>-0.339622641509434</v>
          </cell>
          <cell r="U18">
            <v>0.15714285714285725</v>
          </cell>
          <cell r="V18">
            <v>-0.5185185185185186</v>
          </cell>
          <cell r="W18">
            <v>0.5641025641025641</v>
          </cell>
          <cell r="X18">
            <v>0.73493442622950811</v>
          </cell>
          <cell r="Y18">
            <v>9.4783192070376332E-2</v>
          </cell>
          <cell r="Z18">
            <v>0.38565707479587785</v>
          </cell>
          <cell r="AA18" t="str">
            <v>n/a</v>
          </cell>
          <cell r="AB18" t="str">
            <v>n/a</v>
          </cell>
          <cell r="AC18" t="str">
            <v>n/a</v>
          </cell>
          <cell r="AD18" t="str">
            <v>n/a</v>
          </cell>
        </row>
        <row r="20">
          <cell r="A20" t="str">
            <v>MARKET ACTIVITY AND PRICES</v>
          </cell>
        </row>
        <row r="21">
          <cell r="A21" t="str">
            <v>Total Number of Transactions</v>
          </cell>
          <cell r="B21" t="str">
            <v>000s</v>
          </cell>
          <cell r="C21" t="str">
            <v>n/a</v>
          </cell>
          <cell r="D21" t="str">
            <v>n/a</v>
          </cell>
          <cell r="E21" t="str">
            <v>n/a</v>
          </cell>
          <cell r="F21" t="str">
            <v>n/a</v>
          </cell>
          <cell r="G21" t="str">
            <v>n/a</v>
          </cell>
          <cell r="H21" t="str">
            <v>n/a</v>
          </cell>
          <cell r="I21" t="str">
            <v>n/a</v>
          </cell>
          <cell r="J21">
            <v>105000</v>
          </cell>
          <cell r="K21">
            <v>105000</v>
          </cell>
          <cell r="L21">
            <v>130000</v>
          </cell>
          <cell r="M21">
            <v>207000</v>
          </cell>
          <cell r="N21">
            <v>283000</v>
          </cell>
          <cell r="O21">
            <v>287000</v>
          </cell>
          <cell r="P21">
            <v>294000</v>
          </cell>
          <cell r="Q21">
            <v>321000</v>
          </cell>
          <cell r="R21">
            <v>293000</v>
          </cell>
          <cell r="S21">
            <v>321000</v>
          </cell>
          <cell r="T21">
            <v>270000</v>
          </cell>
          <cell r="U21">
            <v>262000</v>
          </cell>
          <cell r="V21">
            <v>243000.2</v>
          </cell>
          <cell r="W21" t="str">
            <v>n/a</v>
          </cell>
          <cell r="X21" t="str">
            <v>n/a</v>
          </cell>
          <cell r="Y21" t="str">
            <v>n/a</v>
          </cell>
          <cell r="Z21" t="str">
            <v>n/a</v>
          </cell>
          <cell r="AA21" t="str">
            <v>n/a</v>
          </cell>
          <cell r="AB21" t="str">
            <v>n/a</v>
          </cell>
          <cell r="AC21" t="str">
            <v>n/a</v>
          </cell>
          <cell r="AD21" t="str">
            <v>n/a</v>
          </cell>
        </row>
        <row r="22">
          <cell r="A22" t="str">
            <v>Annual % change in transactions</v>
          </cell>
          <cell r="C22" t="str">
            <v>n/a</v>
          </cell>
          <cell r="D22" t="str">
            <v>n/a</v>
          </cell>
          <cell r="E22" t="str">
            <v>n/a</v>
          </cell>
          <cell r="F22" t="str">
            <v>n/a</v>
          </cell>
          <cell r="G22" t="str">
            <v>n/a</v>
          </cell>
          <cell r="H22" t="str">
            <v>n/a</v>
          </cell>
          <cell r="I22" t="str">
            <v>n/a</v>
          </cell>
          <cell r="J22" t="str">
            <v>n/a</v>
          </cell>
          <cell r="K22">
            <v>0</v>
          </cell>
          <cell r="L22">
            <v>0.23809523809523814</v>
          </cell>
          <cell r="M22">
            <v>0.5923076923076922</v>
          </cell>
          <cell r="N22">
            <v>0.36714975845410636</v>
          </cell>
          <cell r="O22">
            <v>1.4134275618374659E-2</v>
          </cell>
          <cell r="P22">
            <v>2.4390243902439046E-2</v>
          </cell>
          <cell r="Q22">
            <v>9.1836734693877542E-2</v>
          </cell>
          <cell r="R22">
            <v>-8.7227414330218078E-2</v>
          </cell>
          <cell r="S22">
            <v>9.5563139931740704E-2</v>
          </cell>
          <cell r="T22">
            <v>-0.15887850467289721</v>
          </cell>
          <cell r="U22">
            <v>-2.9629629629629672E-2</v>
          </cell>
          <cell r="V22">
            <v>-7.251832061068697E-2</v>
          </cell>
          <cell r="W22" t="str">
            <v>n/a</v>
          </cell>
          <cell r="X22" t="str">
            <v>n/a</v>
          </cell>
          <cell r="Y22" t="str">
            <v>n/a</v>
          </cell>
          <cell r="Z22" t="str">
            <v>n/a</v>
          </cell>
          <cell r="AA22" t="str">
            <v>n/a</v>
          </cell>
          <cell r="AB22" t="str">
            <v>n/a</v>
          </cell>
          <cell r="AC22" t="str">
            <v>n/a</v>
          </cell>
          <cell r="AD22" t="str">
            <v>n/a</v>
          </cell>
        </row>
        <row r="23">
          <cell r="A23" t="str">
            <v xml:space="preserve">Residential house prices (all dwellings, national) </v>
          </cell>
          <cell r="B23" t="str">
            <v>1990=100</v>
          </cell>
          <cell r="C23" t="str">
            <v>n/a</v>
          </cell>
          <cell r="D23" t="str">
            <v>n/a</v>
          </cell>
          <cell r="E23" t="str">
            <v>n/a</v>
          </cell>
          <cell r="F23" t="str">
            <v>n/a</v>
          </cell>
          <cell r="G23" t="str">
            <v>n/a</v>
          </cell>
          <cell r="H23" t="str">
            <v>n/a</v>
          </cell>
          <cell r="I23" t="str">
            <v>n/a</v>
          </cell>
          <cell r="J23" t="str">
            <v>n/a</v>
          </cell>
          <cell r="K23" t="str">
            <v>n/a</v>
          </cell>
          <cell r="L23" t="str">
            <v>n/a</v>
          </cell>
          <cell r="M23" t="str">
            <v>n/a</v>
          </cell>
          <cell r="N23" t="str">
            <v>n/a</v>
          </cell>
          <cell r="O23" t="str">
            <v>n/a</v>
          </cell>
          <cell r="P23" t="str">
            <v>n/a</v>
          </cell>
          <cell r="Q23" t="str">
            <v>n/a</v>
          </cell>
          <cell r="R23" t="str">
            <v>n/a</v>
          </cell>
          <cell r="S23">
            <v>93.240418118466906</v>
          </cell>
          <cell r="T23">
            <v>100</v>
          </cell>
          <cell r="U23">
            <v>109.99999999999999</v>
          </cell>
          <cell r="V23">
            <v>105.33101045296166</v>
          </cell>
          <cell r="W23">
            <v>98.083623693379792</v>
          </cell>
          <cell r="X23" t="str">
            <v>n/a</v>
          </cell>
          <cell r="Y23" t="str">
            <v>n/a</v>
          </cell>
          <cell r="Z23" t="str">
            <v>n/a</v>
          </cell>
          <cell r="AA23" t="str">
            <v>n/a</v>
          </cell>
          <cell r="AB23" t="str">
            <v>n/a</v>
          </cell>
          <cell r="AC23" t="str">
            <v>n/a</v>
          </cell>
          <cell r="AD23" t="str">
            <v>n/a</v>
          </cell>
        </row>
        <row r="24">
          <cell r="A24" t="str">
            <v>Annual % change in house prices</v>
          </cell>
          <cell r="C24" t="str">
            <v>n/a</v>
          </cell>
          <cell r="D24" t="str">
            <v>n/a</v>
          </cell>
          <cell r="E24" t="str">
            <v>n/a</v>
          </cell>
          <cell r="F24" t="str">
            <v>n/a</v>
          </cell>
          <cell r="G24" t="str">
            <v>n/a</v>
          </cell>
          <cell r="H24" t="str">
            <v>n/a</v>
          </cell>
          <cell r="I24" t="str">
            <v>n/a</v>
          </cell>
          <cell r="J24" t="str">
            <v>n/a</v>
          </cell>
          <cell r="K24" t="str">
            <v>n/a</v>
          </cell>
          <cell r="L24" t="str">
            <v>n/a</v>
          </cell>
          <cell r="M24" t="str">
            <v>n/a</v>
          </cell>
          <cell r="N24" t="str">
            <v>n/a</v>
          </cell>
          <cell r="O24" t="str">
            <v>n/a</v>
          </cell>
          <cell r="P24" t="str">
            <v>n/a</v>
          </cell>
          <cell r="Q24" t="str">
            <v>n/a</v>
          </cell>
          <cell r="R24" t="str">
            <v>n/a</v>
          </cell>
          <cell r="S24" t="str">
            <v>n/a</v>
          </cell>
          <cell r="T24">
            <v>7.2496263079222745E-2</v>
          </cell>
          <cell r="U24">
            <v>9.9999999999999867E-2</v>
          </cell>
          <cell r="V24">
            <v>-4.2445359518530235E-2</v>
          </cell>
          <cell r="W24">
            <v>-6.8805822031094865E-2</v>
          </cell>
          <cell r="X24" t="str">
            <v>n/a</v>
          </cell>
          <cell r="Y24" t="str">
            <v>n/a</v>
          </cell>
          <cell r="Z24" t="str">
            <v>n/a</v>
          </cell>
          <cell r="AA24" t="str">
            <v>n/a</v>
          </cell>
          <cell r="AB24" t="str">
            <v>n/a</v>
          </cell>
          <cell r="AC24" t="str">
            <v>n/a</v>
          </cell>
          <cell r="AD24" t="str">
            <v>n/a</v>
          </cell>
        </row>
        <row r="25">
          <cell r="A25" t="str">
            <v>Residential house prices new dwellings (national)</v>
          </cell>
          <cell r="B25" t="str">
            <v>1990=100</v>
          </cell>
          <cell r="C25" t="str">
            <v>n/a</v>
          </cell>
          <cell r="D25" t="str">
            <v>n/a</v>
          </cell>
          <cell r="E25" t="str">
            <v>n/a</v>
          </cell>
          <cell r="F25" t="str">
            <v>n/a</v>
          </cell>
          <cell r="G25" t="str">
            <v>n/a</v>
          </cell>
          <cell r="H25" t="str">
            <v>n/a</v>
          </cell>
          <cell r="I25" t="str">
            <v>n/a</v>
          </cell>
          <cell r="J25" t="str">
            <v>n/a</v>
          </cell>
          <cell r="K25" t="str">
            <v>n/a</v>
          </cell>
          <cell r="L25" t="str">
            <v>n/a</v>
          </cell>
          <cell r="M25" t="str">
            <v>n/a</v>
          </cell>
          <cell r="N25" t="str">
            <v>n/a</v>
          </cell>
          <cell r="O25" t="str">
            <v>n/a</v>
          </cell>
          <cell r="P25" t="str">
            <v>n/a</v>
          </cell>
          <cell r="Q25" t="str">
            <v>n/a</v>
          </cell>
          <cell r="R25" t="str">
            <v>n/a</v>
          </cell>
          <cell r="S25" t="str">
            <v>n/a</v>
          </cell>
          <cell r="T25" t="str">
            <v>n/a</v>
          </cell>
          <cell r="U25" t="str">
            <v>n/a</v>
          </cell>
          <cell r="V25" t="str">
            <v>n/a</v>
          </cell>
          <cell r="W25" t="str">
            <v>n/a</v>
          </cell>
          <cell r="X25" t="str">
            <v>n/a</v>
          </cell>
          <cell r="Y25" t="str">
            <v>n/a</v>
          </cell>
          <cell r="Z25" t="str">
            <v>n/a</v>
          </cell>
          <cell r="AA25" t="str">
            <v>n/a</v>
          </cell>
          <cell r="AB25" t="str">
            <v>n/a</v>
          </cell>
          <cell r="AC25" t="str">
            <v>n/a</v>
          </cell>
          <cell r="AD25" t="str">
            <v>n/a</v>
          </cell>
        </row>
        <row r="26">
          <cell r="A26" t="str">
            <v>Annual % change in new house prices</v>
          </cell>
          <cell r="C26" t="str">
            <v>n/a</v>
          </cell>
          <cell r="D26" t="str">
            <v>n/a</v>
          </cell>
          <cell r="E26" t="str">
            <v>n/a</v>
          </cell>
          <cell r="F26" t="str">
            <v>n/a</v>
          </cell>
          <cell r="G26" t="str">
            <v>n/a</v>
          </cell>
          <cell r="H26" t="str">
            <v>n/a</v>
          </cell>
          <cell r="I26" t="str">
            <v>n/a</v>
          </cell>
          <cell r="J26" t="str">
            <v>n/a</v>
          </cell>
          <cell r="K26" t="str">
            <v>n/a</v>
          </cell>
          <cell r="L26" t="str">
            <v>n/a</v>
          </cell>
          <cell r="M26" t="str">
            <v>n/a</v>
          </cell>
          <cell r="N26" t="str">
            <v>n/a</v>
          </cell>
          <cell r="O26" t="str">
            <v>n/a</v>
          </cell>
          <cell r="P26" t="str">
            <v>n/a</v>
          </cell>
          <cell r="Q26" t="str">
            <v>n/a</v>
          </cell>
          <cell r="R26" t="str">
            <v>n/a</v>
          </cell>
          <cell r="S26" t="str">
            <v>n/a</v>
          </cell>
          <cell r="T26" t="str">
            <v>n/a</v>
          </cell>
          <cell r="U26" t="str">
            <v>n/a</v>
          </cell>
          <cell r="V26" t="str">
            <v>n/a</v>
          </cell>
          <cell r="W26" t="str">
            <v>n/a</v>
          </cell>
          <cell r="X26" t="str">
            <v>n/a</v>
          </cell>
          <cell r="Y26" t="str">
            <v>n/a</v>
          </cell>
          <cell r="Z26" t="str">
            <v>n/a</v>
          </cell>
          <cell r="AA26" t="str">
            <v>n/a</v>
          </cell>
          <cell r="AB26" t="str">
            <v>n/a</v>
          </cell>
          <cell r="AC26" t="str">
            <v>n/a</v>
          </cell>
          <cell r="AD26" t="str">
            <v>n/a</v>
          </cell>
        </row>
        <row r="27">
          <cell r="A27" t="str">
            <v>Building Price for new residential dwellings</v>
          </cell>
          <cell r="B27" t="str">
            <v>1990=100</v>
          </cell>
          <cell r="C27" t="str">
            <v>n/a</v>
          </cell>
          <cell r="D27" t="str">
            <v>n/a</v>
          </cell>
          <cell r="E27" t="str">
            <v>n/a</v>
          </cell>
          <cell r="F27" t="str">
            <v>n/a</v>
          </cell>
          <cell r="G27" t="str">
            <v>n/a</v>
          </cell>
          <cell r="H27" t="str">
            <v>n/a</v>
          </cell>
          <cell r="I27" t="str">
            <v>n/a</v>
          </cell>
          <cell r="J27" t="str">
            <v>n/a</v>
          </cell>
          <cell r="K27" t="str">
            <v>n/a</v>
          </cell>
          <cell r="L27" t="str">
            <v>n/a</v>
          </cell>
          <cell r="M27" t="str">
            <v>n/a</v>
          </cell>
          <cell r="N27" t="str">
            <v>n/a</v>
          </cell>
          <cell r="O27" t="str">
            <v>n/a</v>
          </cell>
          <cell r="P27" t="str">
            <v>n/a</v>
          </cell>
          <cell r="Q27" t="str">
            <v>n/a</v>
          </cell>
          <cell r="R27" t="str">
            <v>n/a</v>
          </cell>
          <cell r="S27" t="str">
            <v>n/a</v>
          </cell>
          <cell r="T27" t="str">
            <v>n/a</v>
          </cell>
          <cell r="U27" t="str">
            <v>n/a</v>
          </cell>
          <cell r="V27" t="str">
            <v>n/a</v>
          </cell>
          <cell r="W27" t="str">
            <v>n/a</v>
          </cell>
          <cell r="X27">
            <v>100</v>
          </cell>
          <cell r="Y27">
            <v>103</v>
          </cell>
          <cell r="Z27">
            <v>105.98699999999999</v>
          </cell>
          <cell r="AA27" t="str">
            <v>n/a</v>
          </cell>
          <cell r="AB27" t="str">
            <v>n/a</v>
          </cell>
          <cell r="AC27" t="str">
            <v>n/a</v>
          </cell>
          <cell r="AD27" t="str">
            <v>n/a</v>
          </cell>
        </row>
        <row r="28">
          <cell r="A28" t="str">
            <v>Annual % change in building prices</v>
          </cell>
          <cell r="C28" t="str">
            <v>n/a</v>
          </cell>
          <cell r="D28" t="str">
            <v>n/a</v>
          </cell>
          <cell r="E28" t="str">
            <v>n/a</v>
          </cell>
          <cell r="F28" t="str">
            <v>n/a</v>
          </cell>
          <cell r="G28" t="str">
            <v>n/a</v>
          </cell>
          <cell r="H28" t="str">
            <v>n/a</v>
          </cell>
          <cell r="I28" t="str">
            <v>n/a</v>
          </cell>
          <cell r="J28" t="str">
            <v>n/a</v>
          </cell>
          <cell r="K28" t="str">
            <v>n/a</v>
          </cell>
          <cell r="L28" t="str">
            <v>n/a</v>
          </cell>
          <cell r="M28" t="str">
            <v>n/a</v>
          </cell>
          <cell r="N28" t="str">
            <v>n/a</v>
          </cell>
          <cell r="O28" t="str">
            <v>n/a</v>
          </cell>
          <cell r="P28" t="str">
            <v>n/a</v>
          </cell>
          <cell r="Q28" t="str">
            <v>n/a</v>
          </cell>
          <cell r="R28" t="str">
            <v>n/a</v>
          </cell>
          <cell r="S28" t="str">
            <v>n/a</v>
          </cell>
          <cell r="T28" t="str">
            <v>n/a</v>
          </cell>
          <cell r="U28" t="str">
            <v>n/a</v>
          </cell>
          <cell r="V28" t="str">
            <v>n/a</v>
          </cell>
          <cell r="W28" t="str">
            <v>n/a</v>
          </cell>
          <cell r="X28" t="str">
            <v>n/a</v>
          </cell>
          <cell r="Y28">
            <v>3.0000000000000027E-2</v>
          </cell>
          <cell r="Z28">
            <v>2.8999999999999915E-2</v>
          </cell>
          <cell r="AA28" t="str">
            <v>n/a</v>
          </cell>
          <cell r="AB28" t="str">
            <v>n/a</v>
          </cell>
          <cell r="AC28" t="str">
            <v>n/a</v>
          </cell>
          <cell r="AD28" t="str">
            <v>n/a</v>
          </cell>
        </row>
        <row r="30">
          <cell r="A30" t="str">
            <v>LENDING</v>
          </cell>
        </row>
        <row r="31">
          <cell r="A31" t="str">
            <v>EXCHANGE RATE</v>
          </cell>
          <cell r="C31" t="str">
            <v>n/a</v>
          </cell>
          <cell r="D31" t="str">
            <v>n/a</v>
          </cell>
          <cell r="E31" t="str">
            <v>n/a</v>
          </cell>
          <cell r="F31" t="str">
            <v>n/a</v>
          </cell>
          <cell r="G31" t="str">
            <v>n/a</v>
          </cell>
          <cell r="H31" t="str">
            <v>n/a</v>
          </cell>
          <cell r="I31" t="str">
            <v>n/a</v>
          </cell>
          <cell r="J31" t="str">
            <v>n/a</v>
          </cell>
          <cell r="K31" t="str">
            <v>n/a</v>
          </cell>
          <cell r="L31" t="str">
            <v>n/a</v>
          </cell>
          <cell r="M31" t="str">
            <v>n/a</v>
          </cell>
          <cell r="N31">
            <v>3.288524175</v>
          </cell>
          <cell r="O31">
            <v>3.1949907200000003</v>
          </cell>
          <cell r="P31">
            <v>3.4871244799999999</v>
          </cell>
          <cell r="Q31">
            <v>3.7384805700000001</v>
          </cell>
          <cell r="R31">
            <v>3.8897547039999996</v>
          </cell>
          <cell r="S31">
            <v>4.2274000000000003</v>
          </cell>
          <cell r="T31">
            <v>4.0082000000000004</v>
          </cell>
          <cell r="U31">
            <v>3.6720999999999999</v>
          </cell>
          <cell r="V31">
            <v>3.8574000000000002</v>
          </cell>
          <cell r="W31">
            <v>4.3996000000000004</v>
          </cell>
          <cell r="X31">
            <v>4.5267999999999997</v>
          </cell>
          <cell r="Y31">
            <v>4.0229999999999997</v>
          </cell>
          <cell r="Z31">
            <v>3.8959000000000001</v>
          </cell>
          <cell r="AA31" t="str">
            <v>n/a</v>
          </cell>
          <cell r="AB31" t="str">
            <v>n/a</v>
          </cell>
          <cell r="AC31" t="str">
            <v>n/a</v>
          </cell>
          <cell r="AD31" t="str">
            <v>n/a</v>
          </cell>
        </row>
        <row r="32">
          <cell r="A32" t="str">
            <v>Values</v>
          </cell>
        </row>
        <row r="33">
          <cell r="A33" t="str">
            <v>If emf members only - approx market share</v>
          </cell>
          <cell r="C33">
            <v>0</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row>
        <row r="34">
          <cell r="A34" t="str">
            <v>Total national outstanding residential loans</v>
          </cell>
          <cell r="B34" t="str">
            <v>€ millions</v>
          </cell>
          <cell r="C34" t="str">
            <v>n/a</v>
          </cell>
          <cell r="D34" t="str">
            <v>n/a</v>
          </cell>
          <cell r="E34" t="str">
            <v>n/a</v>
          </cell>
          <cell r="F34" t="str">
            <v>n/a</v>
          </cell>
          <cell r="G34" t="str">
            <v>n/a</v>
          </cell>
          <cell r="H34" t="str">
            <v>n/a</v>
          </cell>
          <cell r="I34" t="str">
            <v>n/a</v>
          </cell>
          <cell r="J34" t="str">
            <v>n/a</v>
          </cell>
          <cell r="K34" t="str">
            <v>n/a</v>
          </cell>
          <cell r="L34" t="str">
            <v>n/a</v>
          </cell>
          <cell r="M34" t="str">
            <v>n/a</v>
          </cell>
          <cell r="N34" t="str">
            <v>n/a</v>
          </cell>
          <cell r="O34" t="str">
            <v>n/a</v>
          </cell>
          <cell r="P34">
            <v>1946.015990802829</v>
          </cell>
          <cell r="Q34">
            <v>2036.6562985774726</v>
          </cell>
          <cell r="R34">
            <v>2252.0700318176159</v>
          </cell>
          <cell r="S34">
            <v>2744.7130624024221</v>
          </cell>
          <cell r="T34">
            <v>3967.6163864078635</v>
          </cell>
          <cell r="U34">
            <v>5764.0042482503204</v>
          </cell>
          <cell r="V34">
            <v>7060.973712863587</v>
          </cell>
          <cell r="W34">
            <v>8692.6084189471767</v>
          </cell>
          <cell r="X34">
            <v>9641.6894936820718</v>
          </cell>
          <cell r="Y34">
            <v>14645.761869251804</v>
          </cell>
          <cell r="Z34">
            <v>22514.001899432737</v>
          </cell>
          <cell r="AA34" t="str">
            <v>n/a</v>
          </cell>
          <cell r="AB34" t="str">
            <v>n/a</v>
          </cell>
          <cell r="AC34" t="str">
            <v>n/a</v>
          </cell>
          <cell r="AD34" t="str">
            <v>n/a</v>
          </cell>
        </row>
        <row r="35">
          <cell r="A35" t="str">
            <v>Annual % change</v>
          </cell>
          <cell r="C35" t="str">
            <v>n/a</v>
          </cell>
          <cell r="D35" t="str">
            <v>n/a</v>
          </cell>
          <cell r="E35" t="str">
            <v>n/a</v>
          </cell>
          <cell r="F35" t="str">
            <v>n/a</v>
          </cell>
          <cell r="G35" t="str">
            <v>n/a</v>
          </cell>
          <cell r="H35" t="str">
            <v>n/a</v>
          </cell>
          <cell r="I35" t="str">
            <v>n/a</v>
          </cell>
          <cell r="J35" t="str">
            <v>n/a</v>
          </cell>
          <cell r="K35" t="str">
            <v>n/a</v>
          </cell>
          <cell r="L35" t="str">
            <v>n/a</v>
          </cell>
          <cell r="M35" t="str">
            <v>n/a</v>
          </cell>
          <cell r="N35" t="str">
            <v>n/a</v>
          </cell>
          <cell r="O35" t="str">
            <v>n/a</v>
          </cell>
          <cell r="P35" t="str">
            <v>n/a</v>
          </cell>
          <cell r="Q35">
            <v>4.6577370485660685E-2</v>
          </cell>
          <cell r="R35">
            <v>0.10576832889800869</v>
          </cell>
          <cell r="S35">
            <v>0.21875120383676538</v>
          </cell>
          <cell r="T35">
            <v>0.44554869532884633</v>
          </cell>
          <cell r="U35">
            <v>0.45276248681613129</v>
          </cell>
          <cell r="V35">
            <v>0.22501188561874597</v>
          </cell>
          <cell r="W35">
            <v>0.23107786155769139</v>
          </cell>
          <cell r="X35">
            <v>0.10918254095815416</v>
          </cell>
          <cell r="Y35">
            <v>0.51900368486754944</v>
          </cell>
          <cell r="Z35">
            <v>0.53723664910188051</v>
          </cell>
          <cell r="AA35" t="str">
            <v>n/a</v>
          </cell>
          <cell r="AB35" t="str">
            <v>n/a</v>
          </cell>
          <cell r="AC35" t="str">
            <v>n/a</v>
          </cell>
          <cell r="AD35" t="str">
            <v>n/a</v>
          </cell>
        </row>
        <row r="36">
          <cell r="A36" t="str">
            <v>Total national outstanding residential and commercial loans</v>
          </cell>
          <cell r="B36" t="str">
            <v>€ millions</v>
          </cell>
          <cell r="C36" t="str">
            <v>n/a</v>
          </cell>
          <cell r="D36" t="str">
            <v>n/a</v>
          </cell>
          <cell r="E36" t="str">
            <v>n/a</v>
          </cell>
          <cell r="F36" t="str">
            <v>n/a</v>
          </cell>
          <cell r="G36" t="str">
            <v>n/a</v>
          </cell>
          <cell r="H36" t="str">
            <v>n/a</v>
          </cell>
          <cell r="I36" t="str">
            <v>n/a</v>
          </cell>
          <cell r="J36" t="str">
            <v>n/a</v>
          </cell>
          <cell r="K36" t="str">
            <v>n/a</v>
          </cell>
          <cell r="L36" t="str">
            <v>n/a</v>
          </cell>
          <cell r="M36" t="str">
            <v>n/a</v>
          </cell>
          <cell r="N36" t="str">
            <v>n/a</v>
          </cell>
          <cell r="O36" t="str">
            <v>n/a</v>
          </cell>
          <cell r="P36" t="str">
            <v>n/a</v>
          </cell>
          <cell r="Q36" t="str">
            <v>n/a</v>
          </cell>
          <cell r="R36" t="str">
            <v>n/a</v>
          </cell>
          <cell r="S36" t="str">
            <v>n/a</v>
          </cell>
          <cell r="T36" t="str">
            <v>n/a</v>
          </cell>
          <cell r="U36" t="str">
            <v>n/a</v>
          </cell>
          <cell r="V36">
            <v>7778.6851246953902</v>
          </cell>
          <cell r="W36">
            <v>9833.5985089553596</v>
          </cell>
          <cell r="X36">
            <v>11373.597243085624</v>
          </cell>
          <cell r="Y36">
            <v>16961.47153865275</v>
          </cell>
          <cell r="Z36">
            <v>26186.78610847301</v>
          </cell>
          <cell r="AA36" t="str">
            <v>n/a</v>
          </cell>
          <cell r="AB36" t="str">
            <v>n/a</v>
          </cell>
          <cell r="AC36" t="str">
            <v>n/a</v>
          </cell>
          <cell r="AD36" t="str">
            <v>n/a</v>
          </cell>
        </row>
        <row r="37">
          <cell r="A37" t="str">
            <v>Annual % change</v>
          </cell>
          <cell r="C37" t="str">
            <v>n/a</v>
          </cell>
          <cell r="D37" t="str">
            <v>n/a</v>
          </cell>
          <cell r="E37" t="str">
            <v>n/a</v>
          </cell>
          <cell r="F37" t="str">
            <v>n/a</v>
          </cell>
          <cell r="G37" t="str">
            <v>n/a</v>
          </cell>
          <cell r="H37" t="str">
            <v>n/a</v>
          </cell>
          <cell r="I37" t="str">
            <v>n/a</v>
          </cell>
          <cell r="J37" t="str">
            <v>n/a</v>
          </cell>
          <cell r="K37" t="str">
            <v>n/a</v>
          </cell>
          <cell r="L37" t="str">
            <v>n/a</v>
          </cell>
          <cell r="M37" t="str">
            <v>n/a</v>
          </cell>
          <cell r="N37" t="str">
            <v>n/a</v>
          </cell>
          <cell r="O37" t="str">
            <v>n/a</v>
          </cell>
          <cell r="P37" t="str">
            <v>n/a</v>
          </cell>
          <cell r="Q37" t="str">
            <v>n/a</v>
          </cell>
          <cell r="R37" t="str">
            <v>n/a</v>
          </cell>
          <cell r="S37" t="str">
            <v>n/a</v>
          </cell>
          <cell r="T37" t="str">
            <v>n/a</v>
          </cell>
          <cell r="U37" t="str">
            <v>n/a</v>
          </cell>
          <cell r="V37" t="str">
            <v>n/a</v>
          </cell>
          <cell r="W37">
            <v>0.26417233135406537</v>
          </cell>
          <cell r="X37">
            <v>0.15660581756798408</v>
          </cell>
          <cell r="Y37">
            <v>0.49130228336194826</v>
          </cell>
          <cell r="Z37">
            <v>0.54389824307384527</v>
          </cell>
          <cell r="AA37" t="str">
            <v>n/a</v>
          </cell>
          <cell r="AB37" t="str">
            <v>n/a</v>
          </cell>
          <cell r="AC37" t="str">
            <v>n/a</v>
          </cell>
          <cell r="AD37" t="str">
            <v>n/a</v>
          </cell>
        </row>
        <row r="38">
          <cell r="A38" t="str">
            <v>Total national gross residential lending</v>
          </cell>
          <cell r="B38" t="str">
            <v>€ millions</v>
          </cell>
          <cell r="C38" t="str">
            <v>n/a</v>
          </cell>
          <cell r="D38" t="str">
            <v>n/a</v>
          </cell>
          <cell r="E38" t="str">
            <v>n/a</v>
          </cell>
          <cell r="F38" t="str">
            <v>n/a</v>
          </cell>
          <cell r="G38" t="str">
            <v>n/a</v>
          </cell>
          <cell r="H38" t="str">
            <v>n/a</v>
          </cell>
          <cell r="I38" t="str">
            <v>n/a</v>
          </cell>
          <cell r="J38" t="str">
            <v>n/a</v>
          </cell>
          <cell r="K38" t="str">
            <v>n/a</v>
          </cell>
          <cell r="L38" t="str">
            <v>n/a</v>
          </cell>
          <cell r="M38" t="str">
            <v>n/a</v>
          </cell>
          <cell r="N38" t="str">
            <v>n/a</v>
          </cell>
          <cell r="O38" t="str">
            <v>n/a</v>
          </cell>
          <cell r="P38" t="str">
            <v>n/a</v>
          </cell>
          <cell r="Q38" t="str">
            <v>n/a</v>
          </cell>
          <cell r="R38" t="str">
            <v>n/a</v>
          </cell>
          <cell r="S38" t="str">
            <v>n/a</v>
          </cell>
          <cell r="T38" t="str">
            <v>n/a</v>
          </cell>
          <cell r="U38" t="str">
            <v>n/a</v>
          </cell>
          <cell r="V38" t="str">
            <v>n/a</v>
          </cell>
          <cell r="W38" t="str">
            <v>n/a</v>
          </cell>
          <cell r="X38" t="str">
            <v>n/a</v>
          </cell>
          <cell r="Y38" t="str">
            <v>n/a</v>
          </cell>
          <cell r="Z38" t="str">
            <v>n/a</v>
          </cell>
          <cell r="AA38" t="str">
            <v>n/a</v>
          </cell>
          <cell r="AB38" t="str">
            <v>n/a</v>
          </cell>
          <cell r="AC38" t="str">
            <v>n/a</v>
          </cell>
          <cell r="AD38" t="str">
            <v>n/a</v>
          </cell>
        </row>
        <row r="39">
          <cell r="A39" t="str">
            <v>Annual % change in gross residential lending</v>
          </cell>
          <cell r="C39" t="str">
            <v>n/a</v>
          </cell>
          <cell r="D39" t="str">
            <v>n/a</v>
          </cell>
          <cell r="E39" t="str">
            <v>n/a</v>
          </cell>
          <cell r="F39" t="str">
            <v>n/a</v>
          </cell>
          <cell r="G39" t="str">
            <v>n/a</v>
          </cell>
          <cell r="H39" t="str">
            <v>n/a</v>
          </cell>
          <cell r="I39" t="str">
            <v>n/a</v>
          </cell>
          <cell r="J39" t="str">
            <v>n/a</v>
          </cell>
          <cell r="K39" t="str">
            <v>n/a</v>
          </cell>
          <cell r="L39" t="str">
            <v>n/a</v>
          </cell>
          <cell r="M39" t="str">
            <v>n/a</v>
          </cell>
          <cell r="N39" t="str">
            <v>n/a</v>
          </cell>
          <cell r="O39" t="str">
            <v>n/a</v>
          </cell>
          <cell r="P39" t="str">
            <v>n/a</v>
          </cell>
          <cell r="Q39" t="str">
            <v>n/a</v>
          </cell>
          <cell r="R39" t="str">
            <v>n/a</v>
          </cell>
          <cell r="S39" t="str">
            <v>n/a</v>
          </cell>
          <cell r="T39" t="str">
            <v>n/a</v>
          </cell>
          <cell r="U39" t="str">
            <v>n/a</v>
          </cell>
          <cell r="V39" t="str">
            <v>n/a</v>
          </cell>
          <cell r="W39" t="str">
            <v>n/a</v>
          </cell>
          <cell r="X39" t="str">
            <v>n/a</v>
          </cell>
          <cell r="Y39" t="str">
            <v>n/a</v>
          </cell>
          <cell r="Z39" t="str">
            <v>n/a</v>
          </cell>
          <cell r="AA39" t="str">
            <v>n/a</v>
          </cell>
          <cell r="AB39" t="str">
            <v>n/a</v>
          </cell>
          <cell r="AC39" t="str">
            <v>n/a</v>
          </cell>
          <cell r="AD39" t="str">
            <v>n/a</v>
          </cell>
        </row>
        <row r="40">
          <cell r="A40" t="str">
            <v>Gross residential and commercial lending</v>
          </cell>
          <cell r="B40" t="str">
            <v>€ millions</v>
          </cell>
          <cell r="C40" t="str">
            <v>n/a</v>
          </cell>
          <cell r="D40" t="str">
            <v>n/a</v>
          </cell>
          <cell r="E40" t="str">
            <v>n/a</v>
          </cell>
          <cell r="F40" t="str">
            <v>n/a</v>
          </cell>
          <cell r="G40" t="str">
            <v>n/a</v>
          </cell>
          <cell r="H40" t="str">
            <v>n/a</v>
          </cell>
          <cell r="I40" t="str">
            <v>n/a</v>
          </cell>
          <cell r="J40" t="str">
            <v>n/a</v>
          </cell>
          <cell r="K40" t="str">
            <v>n/a</v>
          </cell>
          <cell r="L40" t="str">
            <v>n/a</v>
          </cell>
          <cell r="M40" t="str">
            <v>n/a</v>
          </cell>
          <cell r="N40" t="str">
            <v>n/a</v>
          </cell>
          <cell r="O40" t="str">
            <v>n/a</v>
          </cell>
          <cell r="P40" t="str">
            <v>n/a</v>
          </cell>
          <cell r="Q40" t="str">
            <v>n/a</v>
          </cell>
          <cell r="R40" t="str">
            <v>n/a</v>
          </cell>
          <cell r="S40" t="str">
            <v>n/a</v>
          </cell>
          <cell r="T40" t="str">
            <v>n/a</v>
          </cell>
          <cell r="U40" t="str">
            <v>n/a</v>
          </cell>
          <cell r="V40" t="str">
            <v>n/a</v>
          </cell>
          <cell r="W40" t="str">
            <v>n/a</v>
          </cell>
          <cell r="X40" t="str">
            <v>n/a</v>
          </cell>
          <cell r="Y40" t="str">
            <v>n/a</v>
          </cell>
          <cell r="Z40" t="str">
            <v>n/a</v>
          </cell>
          <cell r="AA40" t="str">
            <v>n/a</v>
          </cell>
          <cell r="AB40" t="str">
            <v>n/a</v>
          </cell>
          <cell r="AC40" t="str">
            <v>n/a</v>
          </cell>
          <cell r="AD40" t="str">
            <v>n/a</v>
          </cell>
        </row>
        <row r="41">
          <cell r="A41" t="str">
            <v xml:space="preserve">Annual % change in gross residential and commercial </v>
          </cell>
          <cell r="C41" t="str">
            <v>n/a</v>
          </cell>
          <cell r="D41" t="str">
            <v>n/a</v>
          </cell>
          <cell r="E41" t="str">
            <v>n/a</v>
          </cell>
          <cell r="F41" t="str">
            <v>n/a</v>
          </cell>
          <cell r="G41" t="str">
            <v>n/a</v>
          </cell>
          <cell r="H41" t="str">
            <v>n/a</v>
          </cell>
          <cell r="I41" t="str">
            <v>n/a</v>
          </cell>
          <cell r="J41" t="str">
            <v>n/a</v>
          </cell>
          <cell r="K41" t="str">
            <v>n/a</v>
          </cell>
          <cell r="L41" t="str">
            <v>n/a</v>
          </cell>
          <cell r="M41" t="str">
            <v>n/a</v>
          </cell>
          <cell r="N41" t="str">
            <v>n/a</v>
          </cell>
          <cell r="O41" t="str">
            <v>n/a</v>
          </cell>
          <cell r="P41" t="str">
            <v>n/a</v>
          </cell>
          <cell r="Q41" t="str">
            <v>n/a</v>
          </cell>
          <cell r="R41" t="str">
            <v>n/a</v>
          </cell>
          <cell r="S41" t="str">
            <v>n/a</v>
          </cell>
          <cell r="T41" t="str">
            <v>n/a</v>
          </cell>
          <cell r="U41" t="str">
            <v>n/a</v>
          </cell>
          <cell r="V41" t="str">
            <v>n/a</v>
          </cell>
          <cell r="W41" t="str">
            <v>n/a</v>
          </cell>
          <cell r="X41" t="str">
            <v>n/a</v>
          </cell>
          <cell r="Y41" t="str">
            <v>n/a</v>
          </cell>
          <cell r="Z41" t="str">
            <v>n/a</v>
          </cell>
          <cell r="AA41" t="str">
            <v>n/a</v>
          </cell>
          <cell r="AB41" t="str">
            <v>n/a</v>
          </cell>
          <cell r="AC41" t="str">
            <v>n/a</v>
          </cell>
          <cell r="AD41" t="str">
            <v>n/a</v>
          </cell>
        </row>
        <row r="42">
          <cell r="A42" t="str">
            <v>Total national net residential lending</v>
          </cell>
          <cell r="B42" t="str">
            <v>€ millions</v>
          </cell>
          <cell r="C42" t="str">
            <v>n/a</v>
          </cell>
          <cell r="D42" t="str">
            <v>n/a</v>
          </cell>
          <cell r="E42" t="str">
            <v>n/a</v>
          </cell>
          <cell r="F42" t="str">
            <v>n/a</v>
          </cell>
          <cell r="G42" t="str">
            <v>n/a</v>
          </cell>
          <cell r="H42" t="str">
            <v>n/a</v>
          </cell>
          <cell r="I42" t="str">
            <v>n/a</v>
          </cell>
          <cell r="J42" t="str">
            <v>n/a</v>
          </cell>
          <cell r="K42" t="str">
            <v>n/a</v>
          </cell>
          <cell r="L42" t="str">
            <v>n/a</v>
          </cell>
          <cell r="M42" t="str">
            <v>n/a</v>
          </cell>
          <cell r="N42" t="str">
            <v>n/a</v>
          </cell>
          <cell r="O42" t="str">
            <v>n/a</v>
          </cell>
          <cell r="P42" t="str">
            <v>n/a</v>
          </cell>
          <cell r="Q42">
            <v>221.35998422482103</v>
          </cell>
          <cell r="R42">
            <v>294.62012060079769</v>
          </cell>
          <cell r="S42">
            <v>672.6356625822018</v>
          </cell>
          <cell r="T42">
            <v>1072.5512698967116</v>
          </cell>
          <cell r="U42">
            <v>1433.2943002641541</v>
          </cell>
          <cell r="V42">
            <v>1573.8321148960438</v>
          </cell>
          <cell r="W42">
            <v>2501.7047004273113</v>
          </cell>
          <cell r="X42">
            <v>1193.337456923213</v>
          </cell>
          <cell r="Y42">
            <v>3908.5259756400701</v>
          </cell>
          <cell r="Z42">
            <v>7390.33342744937</v>
          </cell>
          <cell r="AA42" t="str">
            <v>n/a</v>
          </cell>
          <cell r="AB42" t="str">
            <v>n/a</v>
          </cell>
          <cell r="AC42" t="str">
            <v>n/a</v>
          </cell>
          <cell r="AD42" t="str">
            <v>n/a</v>
          </cell>
        </row>
        <row r="43">
          <cell r="A43" t="str">
            <v>Annual % change in net residential lending</v>
          </cell>
          <cell r="C43" t="str">
            <v>n/a</v>
          </cell>
          <cell r="D43" t="str">
            <v>n/a</v>
          </cell>
          <cell r="E43" t="str">
            <v>n/a</v>
          </cell>
          <cell r="F43" t="str">
            <v>n/a</v>
          </cell>
          <cell r="G43" t="str">
            <v>n/a</v>
          </cell>
          <cell r="H43" t="str">
            <v>n/a</v>
          </cell>
          <cell r="I43" t="str">
            <v>n/a</v>
          </cell>
          <cell r="J43" t="str">
            <v>n/a</v>
          </cell>
          <cell r="K43" t="str">
            <v>n/a</v>
          </cell>
          <cell r="L43" t="str">
            <v>n/a</v>
          </cell>
          <cell r="M43" t="str">
            <v>n/a</v>
          </cell>
          <cell r="N43" t="str">
            <v>n/a</v>
          </cell>
          <cell r="O43" t="str">
            <v>n/a</v>
          </cell>
          <cell r="P43" t="str">
            <v>n/a</v>
          </cell>
          <cell r="Q43" t="str">
            <v>n/a</v>
          </cell>
          <cell r="R43">
            <v>0.33095474158315374</v>
          </cell>
          <cell r="S43">
            <v>1.2830608486974486</v>
          </cell>
          <cell r="T43">
            <v>0.59455011020269333</v>
          </cell>
          <cell r="U43">
            <v>0.33634105939027292</v>
          </cell>
          <cell r="V43">
            <v>9.8052308312388314E-2</v>
          </cell>
          <cell r="W43">
            <v>0.58956262027513406</v>
          </cell>
          <cell r="X43">
            <v>-0.52299028069964404</v>
          </cell>
          <cell r="Y43">
            <v>2.2752897790683946</v>
          </cell>
          <cell r="Z43">
            <v>0.89082366946252933</v>
          </cell>
          <cell r="AA43" t="str">
            <v>n/a</v>
          </cell>
          <cell r="AB43" t="str">
            <v>n/a</v>
          </cell>
          <cell r="AC43" t="str">
            <v>n/a</v>
          </cell>
          <cell r="AD43" t="str">
            <v>n/a</v>
          </cell>
        </row>
        <row r="44">
          <cell r="A44" t="str">
            <v>Total national net residential and commercial lending</v>
          </cell>
          <cell r="B44" t="str">
            <v>€ millions</v>
          </cell>
          <cell r="C44" t="str">
            <v>n/a</v>
          </cell>
          <cell r="D44" t="str">
            <v>n/a</v>
          </cell>
          <cell r="E44" t="str">
            <v>n/a</v>
          </cell>
          <cell r="F44" t="str">
            <v>n/a</v>
          </cell>
          <cell r="G44" t="str">
            <v>n/a</v>
          </cell>
          <cell r="H44" t="str">
            <v>n/a</v>
          </cell>
          <cell r="I44" t="str">
            <v>n/a</v>
          </cell>
          <cell r="J44" t="str">
            <v>n/a</v>
          </cell>
          <cell r="K44" t="str">
            <v>n/a</v>
          </cell>
          <cell r="L44" t="str">
            <v>n/a</v>
          </cell>
          <cell r="M44" t="str">
            <v>n/a</v>
          </cell>
          <cell r="N44" t="str">
            <v>n/a</v>
          </cell>
          <cell r="O44" t="str">
            <v>n/a</v>
          </cell>
          <cell r="P44" t="str">
            <v>n/a</v>
          </cell>
          <cell r="Q44" t="str">
            <v>n/a</v>
          </cell>
          <cell r="R44" t="str">
            <v>n/a</v>
          </cell>
          <cell r="S44" t="str">
            <v>n/a</v>
          </cell>
          <cell r="T44" t="str">
            <v>n/a</v>
          </cell>
          <cell r="U44" t="str">
            <v>n/a</v>
          </cell>
          <cell r="V44" t="str">
            <v>n/a</v>
          </cell>
          <cell r="W44" t="e">
            <v>#DIV/0!</v>
          </cell>
          <cell r="X44" t="e">
            <v>#DIV/0!</v>
          </cell>
          <cell r="Y44" t="e">
            <v>#DIV/0!</v>
          </cell>
          <cell r="Z44" t="e">
            <v>#DIV/0!</v>
          </cell>
          <cell r="AA44" t="str">
            <v>n/a</v>
          </cell>
          <cell r="AB44" t="str">
            <v>n/a</v>
          </cell>
          <cell r="AC44" t="str">
            <v>n/a</v>
          </cell>
          <cell r="AD44" t="str">
            <v>n/a</v>
          </cell>
        </row>
        <row r="45">
          <cell r="A45" t="str">
            <v>Annual % changein net residential and commercial lending</v>
          </cell>
          <cell r="C45" t="str">
            <v>n/a</v>
          </cell>
          <cell r="D45" t="str">
            <v>n/a</v>
          </cell>
          <cell r="E45" t="str">
            <v>n/a</v>
          </cell>
          <cell r="F45" t="str">
            <v>n/a</v>
          </cell>
          <cell r="G45" t="str">
            <v>n/a</v>
          </cell>
          <cell r="H45" t="str">
            <v>n/a</v>
          </cell>
          <cell r="I45" t="str">
            <v>n/a</v>
          </cell>
          <cell r="J45" t="str">
            <v>n/a</v>
          </cell>
          <cell r="K45" t="str">
            <v>n/a</v>
          </cell>
          <cell r="L45" t="str">
            <v>n/a</v>
          </cell>
          <cell r="M45" t="str">
            <v>n/a</v>
          </cell>
          <cell r="N45" t="str">
            <v>n/a</v>
          </cell>
          <cell r="O45" t="str">
            <v>n/a</v>
          </cell>
          <cell r="P45" t="str">
            <v>n/a</v>
          </cell>
          <cell r="Q45" t="str">
            <v>n/a</v>
          </cell>
          <cell r="R45" t="str">
            <v>n/a</v>
          </cell>
          <cell r="S45" t="str">
            <v>n/a</v>
          </cell>
          <cell r="T45" t="str">
            <v>n/a</v>
          </cell>
          <cell r="U45" t="str">
            <v>n/a</v>
          </cell>
          <cell r="V45" t="str">
            <v>n/a</v>
          </cell>
          <cell r="W45" t="e">
            <v>#DIV/0!</v>
          </cell>
          <cell r="X45" t="e">
            <v>#DIV/0!</v>
          </cell>
          <cell r="Y45" t="e">
            <v>#DIV/0!</v>
          </cell>
          <cell r="Z45" t="e">
            <v>#DIV/0!</v>
          </cell>
          <cell r="AA45" t="str">
            <v>n/a</v>
          </cell>
          <cell r="AB45" t="str">
            <v>n/a</v>
          </cell>
          <cell r="AC45" t="str">
            <v>n/a</v>
          </cell>
          <cell r="AD45" t="str">
            <v>n/a</v>
          </cell>
        </row>
        <row r="47">
          <cell r="A47" t="str">
            <v>Volumes</v>
          </cell>
        </row>
        <row r="48">
          <cell r="A48" t="str">
            <v xml:space="preserve">Total number of new loans </v>
          </cell>
          <cell r="B48" t="str">
            <v>000s</v>
          </cell>
          <cell r="C48" t="str">
            <v>n/a</v>
          </cell>
          <cell r="D48" t="str">
            <v>n/a</v>
          </cell>
          <cell r="E48" t="str">
            <v>n/a</v>
          </cell>
          <cell r="F48" t="str">
            <v>n/a</v>
          </cell>
          <cell r="G48" t="str">
            <v>n/a</v>
          </cell>
          <cell r="H48" t="str">
            <v>n/a</v>
          </cell>
          <cell r="I48" t="str">
            <v>n/a</v>
          </cell>
          <cell r="J48" t="str">
            <v>n/a</v>
          </cell>
          <cell r="K48" t="str">
            <v>n/a</v>
          </cell>
          <cell r="L48" t="str">
            <v>n/a</v>
          </cell>
          <cell r="M48" t="str">
            <v>n/a</v>
          </cell>
          <cell r="N48" t="str">
            <v>n/a</v>
          </cell>
          <cell r="O48" t="str">
            <v>n/a</v>
          </cell>
          <cell r="P48" t="str">
            <v>n/a</v>
          </cell>
          <cell r="Q48" t="str">
            <v>n/a</v>
          </cell>
          <cell r="R48" t="str">
            <v>n/a</v>
          </cell>
          <cell r="S48" t="str">
            <v>n/a</v>
          </cell>
          <cell r="T48" t="str">
            <v>n/a</v>
          </cell>
          <cell r="U48" t="str">
            <v>n/a</v>
          </cell>
          <cell r="V48" t="str">
            <v>n/a</v>
          </cell>
          <cell r="W48" t="str">
            <v>n/a</v>
          </cell>
          <cell r="X48" t="str">
            <v>n/a</v>
          </cell>
          <cell r="Y48" t="str">
            <v>n/a</v>
          </cell>
          <cell r="Z48" t="str">
            <v>n/a</v>
          </cell>
          <cell r="AA48" t="str">
            <v>n/a</v>
          </cell>
          <cell r="AB48" t="str">
            <v>n/a</v>
          </cell>
          <cell r="AC48" t="str">
            <v>n/a</v>
          </cell>
          <cell r="AD48" t="str">
            <v>n/a</v>
          </cell>
        </row>
        <row r="49">
          <cell r="A49" t="str">
            <v>Residential</v>
          </cell>
          <cell r="B49" t="str">
            <v>%</v>
          </cell>
          <cell r="C49" t="str">
            <v>n/a</v>
          </cell>
          <cell r="D49" t="str">
            <v>n/a</v>
          </cell>
          <cell r="E49" t="str">
            <v>n/a</v>
          </cell>
          <cell r="F49" t="str">
            <v>n/a</v>
          </cell>
          <cell r="G49" t="str">
            <v>n/a</v>
          </cell>
          <cell r="H49" t="str">
            <v>n/a</v>
          </cell>
          <cell r="I49" t="str">
            <v>n/a</v>
          </cell>
          <cell r="J49" t="str">
            <v>n/a</v>
          </cell>
          <cell r="K49" t="str">
            <v>n/a</v>
          </cell>
          <cell r="L49" t="str">
            <v>n/a</v>
          </cell>
          <cell r="M49" t="str">
            <v>n/a</v>
          </cell>
          <cell r="N49" t="str">
            <v>n/a</v>
          </cell>
          <cell r="O49" t="str">
            <v>n/a</v>
          </cell>
          <cell r="P49" t="str">
            <v>n/a</v>
          </cell>
          <cell r="Q49" t="str">
            <v>n/a</v>
          </cell>
          <cell r="R49" t="str">
            <v>n/a</v>
          </cell>
          <cell r="S49" t="str">
            <v>n/a</v>
          </cell>
          <cell r="T49" t="str">
            <v>n/a</v>
          </cell>
          <cell r="U49" t="str">
            <v>n/a</v>
          </cell>
          <cell r="V49" t="str">
            <v>n/a</v>
          </cell>
          <cell r="W49" t="str">
            <v>n/a</v>
          </cell>
          <cell r="X49" t="str">
            <v>n/a</v>
          </cell>
          <cell r="Y49" t="str">
            <v>n/a</v>
          </cell>
          <cell r="Z49" t="str">
            <v>n/a</v>
          </cell>
          <cell r="AA49" t="str">
            <v>n/a</v>
          </cell>
          <cell r="AB49" t="str">
            <v>n/a</v>
          </cell>
          <cell r="AC49" t="str">
            <v>n/a</v>
          </cell>
          <cell r="AD49" t="str">
            <v>n/a</v>
          </cell>
        </row>
        <row r="50">
          <cell r="A50" t="str">
            <v xml:space="preserve">Commercial </v>
          </cell>
          <cell r="B50" t="str">
            <v>%</v>
          </cell>
          <cell r="C50" t="str">
            <v>n/a</v>
          </cell>
          <cell r="D50" t="str">
            <v>n/a</v>
          </cell>
          <cell r="E50" t="str">
            <v>n/a</v>
          </cell>
          <cell r="F50" t="str">
            <v>n/a</v>
          </cell>
          <cell r="G50" t="str">
            <v>n/a</v>
          </cell>
          <cell r="H50" t="str">
            <v>n/a</v>
          </cell>
          <cell r="I50" t="str">
            <v>n/a</v>
          </cell>
          <cell r="J50" t="str">
            <v>n/a</v>
          </cell>
          <cell r="K50" t="str">
            <v>n/a</v>
          </cell>
          <cell r="L50" t="str">
            <v>n/a</v>
          </cell>
          <cell r="M50" t="str">
            <v>n/a</v>
          </cell>
          <cell r="N50" t="str">
            <v>n/a</v>
          </cell>
          <cell r="O50" t="str">
            <v>n/a</v>
          </cell>
          <cell r="P50" t="str">
            <v>n/a</v>
          </cell>
          <cell r="Q50" t="str">
            <v>n/a</v>
          </cell>
          <cell r="R50" t="str">
            <v>n/a</v>
          </cell>
          <cell r="S50" t="str">
            <v>n/a</v>
          </cell>
          <cell r="T50" t="str">
            <v>n/a</v>
          </cell>
          <cell r="U50" t="str">
            <v>n/a</v>
          </cell>
          <cell r="V50" t="str">
            <v>n/a</v>
          </cell>
          <cell r="W50" t="str">
            <v>n/a</v>
          </cell>
          <cell r="X50" t="str">
            <v>n/a</v>
          </cell>
          <cell r="Y50" t="str">
            <v>n/a</v>
          </cell>
          <cell r="Z50" t="str">
            <v>n/a</v>
          </cell>
          <cell r="AA50" t="str">
            <v>n/a</v>
          </cell>
          <cell r="AB50" t="str">
            <v>n/a</v>
          </cell>
          <cell r="AC50" t="str">
            <v>n/a</v>
          </cell>
          <cell r="AD50" t="str">
            <v>n/a</v>
          </cell>
        </row>
        <row r="51">
          <cell r="A51">
            <v>0</v>
          </cell>
          <cell r="C51">
            <v>0</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row>
        <row r="52">
          <cell r="A52" t="str">
            <v>INTEREST RATES</v>
          </cell>
        </row>
        <row r="53">
          <cell r="A53" t="str">
            <v>Representative interest rate on NEW mortgage loans %</v>
          </cell>
          <cell r="B53" t="str">
            <v>% end of period</v>
          </cell>
          <cell r="C53" t="str">
            <v>n/a</v>
          </cell>
          <cell r="D53" t="str">
            <v>n/a</v>
          </cell>
          <cell r="E53" t="str">
            <v>n/a</v>
          </cell>
          <cell r="F53" t="str">
            <v>n/a</v>
          </cell>
          <cell r="G53" t="str">
            <v>n/a</v>
          </cell>
          <cell r="H53" t="str">
            <v>n/a</v>
          </cell>
          <cell r="I53" t="str">
            <v>n/a</v>
          </cell>
          <cell r="J53" t="str">
            <v>n/a</v>
          </cell>
          <cell r="K53" t="str">
            <v>n/a</v>
          </cell>
          <cell r="L53" t="str">
            <v>n/a</v>
          </cell>
          <cell r="M53" t="str">
            <v>n/a</v>
          </cell>
          <cell r="N53" t="str">
            <v>n/a</v>
          </cell>
          <cell r="O53" t="str">
            <v>n/a</v>
          </cell>
          <cell r="P53" t="str">
            <v>n/a</v>
          </cell>
          <cell r="Q53" t="str">
            <v>n/a</v>
          </cell>
          <cell r="R53" t="str">
            <v>n/a</v>
          </cell>
          <cell r="S53" t="str">
            <v>n/a</v>
          </cell>
          <cell r="T53" t="str">
            <v>n/a</v>
          </cell>
          <cell r="U53" t="str">
            <v>n/a</v>
          </cell>
          <cell r="V53">
            <v>9.6000000000000002E-2</v>
          </cell>
          <cell r="W53">
            <v>7.5999999999999998E-2</v>
          </cell>
          <cell r="X53">
            <v>8.1000000000000003E-2</v>
          </cell>
          <cell r="Y53">
            <v>0.06</v>
          </cell>
          <cell r="Z53">
            <v>5.7000000000000002E-2</v>
          </cell>
          <cell r="AA53" t="str">
            <v>n/a</v>
          </cell>
          <cell r="AB53" t="str">
            <v>n/a</v>
          </cell>
          <cell r="AC53" t="str">
            <v>n/a</v>
          </cell>
          <cell r="AD53" t="str">
            <v>n/a</v>
          </cell>
        </row>
        <row r="54">
          <cell r="A54" t="str">
            <v>RISKS</v>
          </cell>
        </row>
        <row r="55">
          <cell r="A55" t="str">
            <v>Loan to value ratios</v>
          </cell>
          <cell r="B55" t="str">
            <v>% average</v>
          </cell>
          <cell r="C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row>
        <row r="56">
          <cell r="A56" t="str">
            <v>Average LTV</v>
          </cell>
          <cell r="C56">
            <v>0</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row>
        <row r="57">
          <cell r="A57" t="str">
            <v>First time buyer LTV</v>
          </cell>
          <cell r="C57">
            <v>0</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row>
        <row r="58">
          <cell r="A58" t="str">
            <v xml:space="preserve">Some indicator of bad debt eg possessions/ arrears </v>
          </cell>
          <cell r="C58">
            <v>0</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row>
        <row r="59">
          <cell r="A59">
            <v>0</v>
          </cell>
        </row>
        <row r="60">
          <cell r="A60" t="str">
            <v>FUNDING</v>
          </cell>
        </row>
        <row r="61">
          <cell r="A61" t="str">
            <v>Total Mortgage Bonds Outstanding</v>
          </cell>
          <cell r="B61" t="str">
            <v>€ millions</v>
          </cell>
          <cell r="C61" t="str">
            <v>n/a</v>
          </cell>
          <cell r="D61" t="str">
            <v>n/a</v>
          </cell>
          <cell r="E61" t="str">
            <v>n/a</v>
          </cell>
          <cell r="F61" t="str">
            <v>n/a</v>
          </cell>
          <cell r="G61" t="str">
            <v>n/a</v>
          </cell>
          <cell r="H61" t="str">
            <v>n/a</v>
          </cell>
          <cell r="I61" t="str">
            <v>n/a</v>
          </cell>
          <cell r="J61" t="str">
            <v>n/a</v>
          </cell>
          <cell r="K61" t="str">
            <v>n/a</v>
          </cell>
          <cell r="L61" t="str">
            <v>n/a</v>
          </cell>
          <cell r="M61" t="str">
            <v>n/a</v>
          </cell>
          <cell r="N61" t="str">
            <v>n/a</v>
          </cell>
          <cell r="O61" t="str">
            <v>n/a</v>
          </cell>
          <cell r="P61" t="str">
            <v>n/a</v>
          </cell>
          <cell r="Q61" t="str">
            <v>n/a</v>
          </cell>
          <cell r="R61" t="str">
            <v>n/a</v>
          </cell>
          <cell r="S61" t="str">
            <v>n/a</v>
          </cell>
          <cell r="T61" t="str">
            <v>n/a</v>
          </cell>
          <cell r="U61" t="str">
            <v>n/a</v>
          </cell>
          <cell r="V61">
            <v>98.965624513921284</v>
          </cell>
          <cell r="W61">
            <v>182.9711791981089</v>
          </cell>
          <cell r="X61">
            <v>223.33657329681012</v>
          </cell>
          <cell r="Y61">
            <v>438.23017648521005</v>
          </cell>
          <cell r="Z61">
            <v>447.85543776790985</v>
          </cell>
          <cell r="AA61" t="str">
            <v>n/a</v>
          </cell>
          <cell r="AB61" t="str">
            <v>n/a</v>
          </cell>
          <cell r="AC61" t="str">
            <v>n/a</v>
          </cell>
          <cell r="AD61" t="str">
            <v>n/a</v>
          </cell>
        </row>
        <row r="62">
          <cell r="A62" t="str">
            <v>Annual % change in mortgage bonds outstanding</v>
          </cell>
          <cell r="C62" t="str">
            <v>n/a</v>
          </cell>
          <cell r="D62" t="str">
            <v>n/a</v>
          </cell>
          <cell r="E62" t="str">
            <v>n/a</v>
          </cell>
          <cell r="F62" t="str">
            <v>n/a</v>
          </cell>
          <cell r="G62" t="str">
            <v>n/a</v>
          </cell>
          <cell r="H62" t="str">
            <v>n/a</v>
          </cell>
          <cell r="I62" t="str">
            <v>n/a</v>
          </cell>
          <cell r="J62" t="str">
            <v>n/a</v>
          </cell>
          <cell r="K62" t="str">
            <v>n/a</v>
          </cell>
          <cell r="L62" t="str">
            <v>n/a</v>
          </cell>
          <cell r="M62" t="str">
            <v>n/a</v>
          </cell>
          <cell r="N62" t="str">
            <v>n/a</v>
          </cell>
          <cell r="O62" t="str">
            <v>n/a</v>
          </cell>
          <cell r="P62" t="str">
            <v>n/a</v>
          </cell>
          <cell r="Q62" t="str">
            <v>n/a</v>
          </cell>
          <cell r="R62" t="str">
            <v>n/a</v>
          </cell>
          <cell r="S62" t="str">
            <v>n/a</v>
          </cell>
          <cell r="T62" t="str">
            <v>n/a</v>
          </cell>
          <cell r="U62" t="str">
            <v>n/a</v>
          </cell>
          <cell r="V62" t="str">
            <v>n/a</v>
          </cell>
          <cell r="W62">
            <v>0.84883569519000734</v>
          </cell>
          <cell r="X62">
            <v>0.22061066816974639</v>
          </cell>
          <cell r="Y62">
            <v>0.9621962046619672</v>
          </cell>
          <cell r="Z62">
            <v>2.1963939954793732E-2</v>
          </cell>
          <cell r="AA62" t="str">
            <v>n/a</v>
          </cell>
          <cell r="AB62" t="str">
            <v>n/a</v>
          </cell>
          <cell r="AC62" t="str">
            <v>n/a</v>
          </cell>
          <cell r="AD62" t="str">
            <v>n/a</v>
          </cell>
        </row>
        <row r="63">
          <cell r="A63" t="str">
            <v>New Issues of Mortgage Bonds</v>
          </cell>
          <cell r="B63" t="str">
            <v>€ millions</v>
          </cell>
          <cell r="C63" t="str">
            <v>n/a</v>
          </cell>
          <cell r="D63" t="str">
            <v>n/a</v>
          </cell>
          <cell r="E63" t="str">
            <v>n/a</v>
          </cell>
          <cell r="F63" t="str">
            <v>n/a</v>
          </cell>
          <cell r="G63" t="str">
            <v>n/a</v>
          </cell>
          <cell r="H63" t="str">
            <v>n/a</v>
          </cell>
          <cell r="I63" t="str">
            <v>n/a</v>
          </cell>
          <cell r="J63" t="str">
            <v>n/a</v>
          </cell>
          <cell r="K63" t="str">
            <v>n/a</v>
          </cell>
          <cell r="L63" t="str">
            <v>n/a</v>
          </cell>
          <cell r="M63" t="str">
            <v>n/a</v>
          </cell>
          <cell r="N63" t="str">
            <v>n/a</v>
          </cell>
          <cell r="O63" t="str">
            <v>n/a</v>
          </cell>
          <cell r="P63" t="str">
            <v>n/a</v>
          </cell>
          <cell r="Q63" t="str">
            <v>n/a</v>
          </cell>
          <cell r="R63" t="str">
            <v>n/a</v>
          </cell>
          <cell r="S63" t="str">
            <v>n/a</v>
          </cell>
          <cell r="T63" t="str">
            <v>n/a</v>
          </cell>
          <cell r="U63">
            <v>24.609896244655648</v>
          </cell>
          <cell r="V63">
            <v>33.335925753097939</v>
          </cell>
          <cell r="W63">
            <v>125.46367851622874</v>
          </cell>
          <cell r="X63">
            <v>67.752054431386412</v>
          </cell>
          <cell r="Y63">
            <v>219.4879443201591</v>
          </cell>
          <cell r="Z63">
            <v>51.336019918375726</v>
          </cell>
          <cell r="AA63" t="str">
            <v>n/a</v>
          </cell>
          <cell r="AB63" t="str">
            <v>n/a</v>
          </cell>
          <cell r="AC63" t="str">
            <v>n/a</v>
          </cell>
          <cell r="AD63" t="str">
            <v>n/a</v>
          </cell>
        </row>
        <row r="64">
          <cell r="A64" t="str">
            <v>Annual % change in mortgage bond issues</v>
          </cell>
          <cell r="C64" t="str">
            <v>n/a</v>
          </cell>
          <cell r="D64" t="str">
            <v>n/a</v>
          </cell>
          <cell r="E64" t="str">
            <v>n/a</v>
          </cell>
          <cell r="F64" t="str">
            <v>n/a</v>
          </cell>
          <cell r="G64" t="str">
            <v>n/a</v>
          </cell>
          <cell r="H64" t="str">
            <v>n/a</v>
          </cell>
          <cell r="I64" t="str">
            <v>n/a</v>
          </cell>
          <cell r="J64" t="str">
            <v>n/a</v>
          </cell>
          <cell r="K64" t="str">
            <v>n/a</v>
          </cell>
          <cell r="L64" t="str">
            <v>n/a</v>
          </cell>
          <cell r="M64" t="str">
            <v>n/a</v>
          </cell>
          <cell r="N64" t="str">
            <v>n/a</v>
          </cell>
          <cell r="O64" t="str">
            <v>n/a</v>
          </cell>
          <cell r="P64" t="str">
            <v>n/a</v>
          </cell>
          <cell r="Q64" t="str">
            <v>n/a</v>
          </cell>
          <cell r="R64" t="str">
            <v>n/a</v>
          </cell>
          <cell r="S64" t="str">
            <v>n/a</v>
          </cell>
          <cell r="T64" t="str">
            <v>n/a</v>
          </cell>
          <cell r="U64" t="str">
            <v>n/a</v>
          </cell>
          <cell r="V64">
            <v>0.35457400639538483</v>
          </cell>
          <cell r="W64">
            <v>2.7636176491834572</v>
          </cell>
          <cell r="X64">
            <v>-0.45998670505565742</v>
          </cell>
          <cell r="Y64">
            <v>2.2395762189386899</v>
          </cell>
          <cell r="Z64">
            <v>-0.76611007006610921</v>
          </cell>
          <cell r="AA64" t="str">
            <v>n/a</v>
          </cell>
          <cell r="AB64" t="str">
            <v>n/a</v>
          </cell>
          <cell r="AC64" t="str">
            <v>n/a</v>
          </cell>
          <cell r="AD64" t="str">
            <v>n/a</v>
          </cell>
        </row>
        <row r="65">
          <cell r="A65" t="str">
            <v>Mortgage backed securities outstanding</v>
          </cell>
          <cell r="B65" t="str">
            <v>€ millions</v>
          </cell>
          <cell r="C65" t="str">
            <v>n/a</v>
          </cell>
          <cell r="D65" t="str">
            <v>n/a</v>
          </cell>
          <cell r="E65" t="str">
            <v>n/a</v>
          </cell>
          <cell r="F65" t="str">
            <v>n/a</v>
          </cell>
          <cell r="G65" t="str">
            <v>n/a</v>
          </cell>
          <cell r="H65" t="str">
            <v>n/a</v>
          </cell>
          <cell r="I65" t="str">
            <v>n/a</v>
          </cell>
          <cell r="J65" t="str">
            <v>n/a</v>
          </cell>
          <cell r="K65" t="str">
            <v>n/a</v>
          </cell>
          <cell r="L65" t="str">
            <v>n/a</v>
          </cell>
          <cell r="M65" t="str">
            <v>n/a</v>
          </cell>
          <cell r="N65" t="str">
            <v>n/a</v>
          </cell>
          <cell r="O65" t="str">
            <v>n/a</v>
          </cell>
          <cell r="P65" t="str">
            <v>n/a</v>
          </cell>
          <cell r="Q65" t="str">
            <v>n/a</v>
          </cell>
          <cell r="R65" t="str">
            <v>n/a</v>
          </cell>
          <cell r="S65" t="str">
            <v>n/a</v>
          </cell>
          <cell r="T65" t="str">
            <v>n/a</v>
          </cell>
          <cell r="U65" t="str">
            <v>n/a</v>
          </cell>
          <cell r="V65" t="str">
            <v>n/a</v>
          </cell>
          <cell r="W65" t="str">
            <v>n/a</v>
          </cell>
          <cell r="X65" t="str">
            <v>n/a</v>
          </cell>
          <cell r="Y65" t="str">
            <v>n/a</v>
          </cell>
          <cell r="Z65" t="str">
            <v>n/a</v>
          </cell>
          <cell r="AA65" t="str">
            <v>n/a</v>
          </cell>
          <cell r="AB65" t="str">
            <v>n/a</v>
          </cell>
          <cell r="AC65" t="str">
            <v>n/a</v>
          </cell>
          <cell r="AD65" t="str">
            <v>n/a</v>
          </cell>
        </row>
        <row r="66">
          <cell r="A66" t="str">
            <v>Annual % change in MBS outstanding</v>
          </cell>
          <cell r="C66" t="str">
            <v>n/a</v>
          </cell>
          <cell r="D66" t="str">
            <v>n/a</v>
          </cell>
          <cell r="E66" t="str">
            <v>n/a</v>
          </cell>
          <cell r="F66" t="str">
            <v>n/a</v>
          </cell>
          <cell r="G66" t="str">
            <v>n/a</v>
          </cell>
          <cell r="H66" t="str">
            <v>n/a</v>
          </cell>
          <cell r="I66" t="str">
            <v>n/a</v>
          </cell>
          <cell r="J66" t="str">
            <v>n/a</v>
          </cell>
          <cell r="K66" t="str">
            <v>n/a</v>
          </cell>
          <cell r="L66" t="str">
            <v>n/a</v>
          </cell>
          <cell r="M66" t="str">
            <v>n/a</v>
          </cell>
          <cell r="N66" t="str">
            <v>n/a</v>
          </cell>
          <cell r="O66" t="str">
            <v>n/a</v>
          </cell>
          <cell r="P66" t="str">
            <v>n/a</v>
          </cell>
          <cell r="Q66" t="str">
            <v>n/a</v>
          </cell>
          <cell r="R66" t="str">
            <v>n/a</v>
          </cell>
          <cell r="S66" t="str">
            <v>n/a</v>
          </cell>
          <cell r="T66" t="str">
            <v>n/a</v>
          </cell>
          <cell r="U66" t="str">
            <v>n/a</v>
          </cell>
          <cell r="V66" t="str">
            <v>n/a</v>
          </cell>
          <cell r="W66" t="str">
            <v>n/a</v>
          </cell>
          <cell r="X66" t="str">
            <v>n/a</v>
          </cell>
          <cell r="Y66" t="str">
            <v>n/a</v>
          </cell>
          <cell r="Z66" t="str">
            <v>n/a</v>
          </cell>
          <cell r="AA66" t="str">
            <v>n/a</v>
          </cell>
          <cell r="AB66" t="str">
            <v>n/a</v>
          </cell>
          <cell r="AC66" t="str">
            <v>n/a</v>
          </cell>
          <cell r="AD66" t="str">
            <v>n/a</v>
          </cell>
        </row>
        <row r="67">
          <cell r="A67" t="str">
            <v>New Issues of Mortgage Backed Securities</v>
          </cell>
          <cell r="B67" t="str">
            <v>€ millions</v>
          </cell>
          <cell r="C67" t="str">
            <v>n/a</v>
          </cell>
          <cell r="D67" t="str">
            <v>n/a</v>
          </cell>
          <cell r="E67" t="str">
            <v>n/a</v>
          </cell>
          <cell r="F67" t="str">
            <v>n/a</v>
          </cell>
          <cell r="G67" t="str">
            <v>n/a</v>
          </cell>
          <cell r="H67" t="str">
            <v>n/a</v>
          </cell>
          <cell r="I67" t="str">
            <v>n/a</v>
          </cell>
          <cell r="J67" t="str">
            <v>n/a</v>
          </cell>
          <cell r="K67" t="str">
            <v>n/a</v>
          </cell>
          <cell r="L67" t="str">
            <v>n/a</v>
          </cell>
          <cell r="M67" t="str">
            <v>n/a</v>
          </cell>
          <cell r="N67" t="str">
            <v>n/a</v>
          </cell>
          <cell r="O67" t="str">
            <v>n/a</v>
          </cell>
          <cell r="P67" t="str">
            <v>n/a</v>
          </cell>
          <cell r="Q67" t="str">
            <v>n/a</v>
          </cell>
          <cell r="R67" t="str">
            <v>n/a</v>
          </cell>
          <cell r="S67" t="str">
            <v>n/a</v>
          </cell>
          <cell r="T67" t="str">
            <v>n/a</v>
          </cell>
          <cell r="U67" t="str">
            <v>n/a</v>
          </cell>
          <cell r="V67" t="str">
            <v>n/a</v>
          </cell>
          <cell r="W67" t="str">
            <v>n/a</v>
          </cell>
          <cell r="X67" t="str">
            <v>n/a</v>
          </cell>
          <cell r="Y67" t="str">
            <v>n/a</v>
          </cell>
          <cell r="Z67" t="str">
            <v>n/a</v>
          </cell>
          <cell r="AA67" t="str">
            <v>n/a</v>
          </cell>
          <cell r="AB67" t="str">
            <v>n/a</v>
          </cell>
          <cell r="AC67" t="str">
            <v>n/a</v>
          </cell>
          <cell r="AD67" t="str">
            <v>n/a</v>
          </cell>
        </row>
        <row r="68">
          <cell r="A68" t="str">
            <v>Annual % change in MBS issues</v>
          </cell>
          <cell r="C68" t="str">
            <v>n/a</v>
          </cell>
          <cell r="D68" t="str">
            <v>n/a</v>
          </cell>
          <cell r="E68" t="str">
            <v>n/a</v>
          </cell>
          <cell r="F68" t="str">
            <v>n/a</v>
          </cell>
          <cell r="G68" t="str">
            <v>n/a</v>
          </cell>
          <cell r="H68" t="str">
            <v>n/a</v>
          </cell>
          <cell r="I68" t="str">
            <v>n/a</v>
          </cell>
          <cell r="J68" t="str">
            <v>n/a</v>
          </cell>
          <cell r="K68" t="str">
            <v>n/a</v>
          </cell>
          <cell r="L68" t="str">
            <v>n/a</v>
          </cell>
          <cell r="M68" t="str">
            <v>n/a</v>
          </cell>
          <cell r="N68" t="str">
            <v>n/a</v>
          </cell>
          <cell r="O68" t="str">
            <v>n/a</v>
          </cell>
          <cell r="P68" t="str">
            <v>n/a</v>
          </cell>
          <cell r="Q68" t="str">
            <v>n/a</v>
          </cell>
          <cell r="R68" t="str">
            <v>n/a</v>
          </cell>
          <cell r="S68" t="str">
            <v>n/a</v>
          </cell>
          <cell r="T68" t="str">
            <v>n/a</v>
          </cell>
          <cell r="U68" t="str">
            <v>n/a</v>
          </cell>
          <cell r="V68" t="str">
            <v>n/a</v>
          </cell>
          <cell r="W68" t="str">
            <v>n/a</v>
          </cell>
          <cell r="X68" t="str">
            <v>n/a</v>
          </cell>
          <cell r="Y68" t="str">
            <v>n/a</v>
          </cell>
          <cell r="Z68" t="str">
            <v>n/a</v>
          </cell>
          <cell r="AA68" t="str">
            <v>n/a</v>
          </cell>
          <cell r="AB68" t="str">
            <v>n/a</v>
          </cell>
          <cell r="AC68" t="str">
            <v>n/a</v>
          </cell>
          <cell r="AD68" t="str">
            <v>n/a</v>
          </cell>
        </row>
        <row r="69">
          <cell r="A69">
            <v>0</v>
          </cell>
        </row>
        <row r="70">
          <cell r="A70" t="str">
            <v>GENERAL INFORMATION</v>
          </cell>
        </row>
        <row r="71">
          <cell r="A71" t="str">
            <v>Outstanding residential loans as % GDP</v>
          </cell>
          <cell r="B71" t="str">
            <v>%</v>
          </cell>
          <cell r="C71" t="str">
            <v>n/a</v>
          </cell>
          <cell r="D71" t="str">
            <v>n/a</v>
          </cell>
          <cell r="E71" t="str">
            <v>n/a</v>
          </cell>
          <cell r="F71" t="str">
            <v>n/a</v>
          </cell>
          <cell r="G71" t="str">
            <v>n/a</v>
          </cell>
          <cell r="H71" t="str">
            <v>n/a</v>
          </cell>
          <cell r="I71" t="str">
            <v>n/a</v>
          </cell>
          <cell r="J71" t="str">
            <v>n/a</v>
          </cell>
          <cell r="K71" t="str">
            <v>n/a</v>
          </cell>
          <cell r="L71" t="str">
            <v>n/a</v>
          </cell>
          <cell r="M71" t="str">
            <v>n/a</v>
          </cell>
          <cell r="N71" t="str">
            <v>n/a</v>
          </cell>
          <cell r="O71" t="str">
            <v>n/a</v>
          </cell>
          <cell r="P71">
            <v>1.5765422732668337E-2</v>
          </cell>
          <cell r="Q71">
            <v>1.4683323782473305E-2</v>
          </cell>
          <cell r="R71">
            <v>1.4678217028924157E-2</v>
          </cell>
          <cell r="S71">
            <v>1.7430091753481761E-2</v>
          </cell>
          <cell r="T71">
            <v>2.1364144109957708E-2</v>
          </cell>
          <cell r="U71">
            <v>2.7151071996687235E-2</v>
          </cell>
          <cell r="V71">
            <v>3.3685055309643129E-2</v>
          </cell>
          <cell r="W71">
            <v>4.5358151001739566E-2</v>
          </cell>
          <cell r="X71">
            <v>4.7208454383433282E-2</v>
          </cell>
          <cell r="Y71">
            <v>5.9920447906092029E-2</v>
          </cell>
          <cell r="Z71">
            <v>8.2915247025590652E-2</v>
          </cell>
          <cell r="AA71" t="str">
            <v>n/a</v>
          </cell>
          <cell r="AB71" t="str">
            <v>n/a</v>
          </cell>
          <cell r="AC71" t="str">
            <v>n/a</v>
          </cell>
          <cell r="AD71" t="str">
            <v>n/a</v>
          </cell>
        </row>
        <row r="72">
          <cell r="A72" t="str">
            <v>Outstanding residential and commercial loans as % GDP</v>
          </cell>
          <cell r="B72" t="str">
            <v>%</v>
          </cell>
          <cell r="C72" t="str">
            <v>n/a</v>
          </cell>
          <cell r="D72" t="str">
            <v>n/a</v>
          </cell>
          <cell r="E72" t="str">
            <v>n/a</v>
          </cell>
          <cell r="F72" t="str">
            <v>n/a</v>
          </cell>
          <cell r="G72" t="str">
            <v>n/a</v>
          </cell>
          <cell r="H72" t="str">
            <v>n/a</v>
          </cell>
          <cell r="I72" t="str">
            <v>n/a</v>
          </cell>
          <cell r="J72" t="str">
            <v>n/a</v>
          </cell>
          <cell r="K72" t="str">
            <v>n/a</v>
          </cell>
          <cell r="L72" t="str">
            <v>n/a</v>
          </cell>
          <cell r="M72" t="str">
            <v>n/a</v>
          </cell>
          <cell r="N72" t="str">
            <v>n/a</v>
          </cell>
          <cell r="O72" t="str">
            <v>n/a</v>
          </cell>
          <cell r="P72" t="str">
            <v>n/a</v>
          </cell>
          <cell r="Q72" t="str">
            <v>n/a</v>
          </cell>
          <cell r="R72" t="str">
            <v>n/a</v>
          </cell>
          <cell r="S72" t="str">
            <v>n/a</v>
          </cell>
          <cell r="T72" t="str">
            <v>n/a</v>
          </cell>
          <cell r="U72" t="str">
            <v>n/a</v>
          </cell>
          <cell r="V72">
            <v>3.7108966739857425E-2</v>
          </cell>
          <cell r="W72">
            <v>5.1311853078238691E-2</v>
          </cell>
          <cell r="X72">
            <v>5.5688367373538147E-2</v>
          </cell>
          <cell r="Y72">
            <v>6.9394749198829181E-2</v>
          </cell>
          <cell r="Z72">
            <v>9.6441487776771181E-2</v>
          </cell>
          <cell r="AA72" t="str">
            <v>n/a</v>
          </cell>
          <cell r="AB72" t="str">
            <v>n/a</v>
          </cell>
          <cell r="AC72" t="str">
            <v>n/a</v>
          </cell>
          <cell r="AD72" t="str">
            <v>n/a</v>
          </cell>
        </row>
        <row r="73">
          <cell r="A73">
            <v>0</v>
          </cell>
        </row>
        <row r="74">
          <cell r="A74" t="str">
            <v>Outstanding residential loans per capita, 000s</v>
          </cell>
          <cell r="B74" t="str">
            <v>000s</v>
          </cell>
          <cell r="C74" t="str">
            <v>n/a</v>
          </cell>
          <cell r="D74" t="str">
            <v>n/a</v>
          </cell>
          <cell r="E74" t="str">
            <v>n/a</v>
          </cell>
          <cell r="F74" t="str">
            <v>n/a</v>
          </cell>
          <cell r="G74" t="str">
            <v>n/a</v>
          </cell>
          <cell r="H74" t="str">
            <v>n/a</v>
          </cell>
          <cell r="I74" t="str">
            <v>n/a</v>
          </cell>
          <cell r="J74" t="str">
            <v>n/a</v>
          </cell>
          <cell r="K74" t="str">
            <v>n/a</v>
          </cell>
          <cell r="L74" t="str">
            <v>n/a</v>
          </cell>
          <cell r="M74" t="str">
            <v>n/a</v>
          </cell>
          <cell r="N74" t="str">
            <v>n/a</v>
          </cell>
          <cell r="O74" t="str">
            <v>n/a</v>
          </cell>
          <cell r="P74">
            <v>5.0402647821588237E-2</v>
          </cell>
          <cell r="Q74">
            <v>5.2709395291640003E-2</v>
          </cell>
          <cell r="R74">
            <v>5.8253265782105469E-2</v>
          </cell>
          <cell r="S74">
            <v>7.0983377792946042E-2</v>
          </cell>
          <cell r="T74">
            <v>0.10264556457551201</v>
          </cell>
          <cell r="U74">
            <v>0.15067734168271804</v>
          </cell>
          <cell r="V74">
            <v>0.18463828615452157</v>
          </cell>
          <cell r="W74">
            <v>0.22744485964013572</v>
          </cell>
          <cell r="X74">
            <v>0.25246231988980306</v>
          </cell>
          <cell r="Y74">
            <v>0.38365969437578917</v>
          </cell>
          <cell r="Z74">
            <v>0.59003510358524092</v>
          </cell>
          <cell r="AA74" t="str">
            <v>n/a</v>
          </cell>
          <cell r="AB74" t="str">
            <v>n/a</v>
          </cell>
          <cell r="AC74" t="str">
            <v>n/a</v>
          </cell>
          <cell r="AD74" t="str">
            <v>n/a</v>
          </cell>
        </row>
        <row r="75">
          <cell r="A75" t="str">
            <v>Outstanding residential and commercial loans per capita</v>
          </cell>
          <cell r="B75" t="str">
            <v>000s</v>
          </cell>
          <cell r="C75" t="str">
            <v>n/a</v>
          </cell>
          <cell r="D75" t="str">
            <v>n/a</v>
          </cell>
          <cell r="E75" t="str">
            <v>n/a</v>
          </cell>
          <cell r="F75" t="str">
            <v>n/a</v>
          </cell>
          <cell r="G75" t="str">
            <v>n/a</v>
          </cell>
          <cell r="H75" t="str">
            <v>n/a</v>
          </cell>
          <cell r="I75" t="str">
            <v>n/a</v>
          </cell>
          <cell r="J75" t="str">
            <v>n/a</v>
          </cell>
          <cell r="K75" t="str">
            <v>n/a</v>
          </cell>
          <cell r="L75" t="str">
            <v>n/a</v>
          </cell>
          <cell r="M75" t="str">
            <v>n/a</v>
          </cell>
          <cell r="N75" t="str">
            <v>n/a</v>
          </cell>
          <cell r="O75" t="str">
            <v>n/a</v>
          </cell>
          <cell r="P75" t="str">
            <v>n/a</v>
          </cell>
          <cell r="Q75" t="str">
            <v>n/a</v>
          </cell>
          <cell r="R75" t="str">
            <v>n/a</v>
          </cell>
          <cell r="S75" t="str">
            <v>n/a</v>
          </cell>
          <cell r="T75" t="str">
            <v>n/a</v>
          </cell>
          <cell r="U75" t="str">
            <v>n/a</v>
          </cell>
          <cell r="V75">
            <v>0.2034058117711017</v>
          </cell>
          <cell r="W75">
            <v>0.25729922766930419</v>
          </cell>
          <cell r="X75">
            <v>0.29781136878170739</v>
          </cell>
          <cell r="Y75">
            <v>0.44432191679596117</v>
          </cell>
          <cell r="Z75">
            <v>0.68628949766885861</v>
          </cell>
          <cell r="AA75" t="str">
            <v>n/a</v>
          </cell>
          <cell r="AB75" t="str">
            <v>n/a</v>
          </cell>
          <cell r="AC75" t="str">
            <v>n/a</v>
          </cell>
          <cell r="AD75" t="str">
            <v>n/a</v>
          </cell>
        </row>
        <row r="76">
          <cell r="A76">
            <v>0</v>
          </cell>
        </row>
        <row r="77">
          <cell r="A77" t="str">
            <v>Outstanding mortgage bonds as % GDP</v>
          </cell>
          <cell r="C77" t="str">
            <v>n/a</v>
          </cell>
          <cell r="D77" t="str">
            <v>n/a</v>
          </cell>
          <cell r="E77" t="str">
            <v>n/a</v>
          </cell>
          <cell r="F77" t="str">
            <v>n/a</v>
          </cell>
          <cell r="G77" t="str">
            <v>n/a</v>
          </cell>
          <cell r="H77" t="str">
            <v>n/a</v>
          </cell>
          <cell r="I77" t="str">
            <v>n/a</v>
          </cell>
          <cell r="J77" t="str">
            <v>n/a</v>
          </cell>
          <cell r="K77" t="str">
            <v>n/a</v>
          </cell>
          <cell r="L77" t="str">
            <v>n/a</v>
          </cell>
          <cell r="M77" t="str">
            <v>n/a</v>
          </cell>
          <cell r="N77" t="str">
            <v>n/a</v>
          </cell>
          <cell r="O77" t="str">
            <v>n/a</v>
          </cell>
          <cell r="P77" t="str">
            <v>n/a</v>
          </cell>
          <cell r="Q77" t="str">
            <v>n/a</v>
          </cell>
          <cell r="R77" t="str">
            <v>n/a</v>
          </cell>
          <cell r="S77" t="str">
            <v>n/a</v>
          </cell>
          <cell r="T77" t="str">
            <v>n/a</v>
          </cell>
          <cell r="U77" t="str">
            <v>n/a</v>
          </cell>
          <cell r="V77">
            <v>4.7212504550634294E-4</v>
          </cell>
          <cell r="W77">
            <v>9.5474614466060947E-4</v>
          </cell>
          <cell r="X77">
            <v>1.0935193919637779E-3</v>
          </cell>
          <cell r="Y77">
            <v>1.7929383732565778E-3</v>
          </cell>
          <cell r="Z77">
            <v>1.6493755494981954E-3</v>
          </cell>
          <cell r="AA77" t="str">
            <v>n/a</v>
          </cell>
          <cell r="AB77" t="str">
            <v>n/a</v>
          </cell>
          <cell r="AC77" t="str">
            <v>n/a</v>
          </cell>
          <cell r="AD77" t="str">
            <v>n/a</v>
          </cell>
        </row>
        <row r="78">
          <cell r="A78">
            <v>0</v>
          </cell>
        </row>
        <row r="79">
          <cell r="A79" t="str">
            <v>MACROECONOMIC INFORMATION</v>
          </cell>
        </row>
        <row r="80">
          <cell r="A80" t="str">
            <v>Exchange rate, 1€=</v>
          </cell>
          <cell r="C80" t="str">
            <v>n/a</v>
          </cell>
          <cell r="D80" t="str">
            <v>n/a</v>
          </cell>
          <cell r="E80" t="str">
            <v>n/a</v>
          </cell>
          <cell r="F80" t="str">
            <v>n/a</v>
          </cell>
          <cell r="G80" t="str">
            <v>n/a</v>
          </cell>
          <cell r="H80" t="str">
            <v>n/a</v>
          </cell>
          <cell r="I80" t="str">
            <v>n/a</v>
          </cell>
          <cell r="J80" t="str">
            <v>n/a</v>
          </cell>
          <cell r="K80" t="str">
            <v>n/a</v>
          </cell>
          <cell r="L80" t="str">
            <v>n/a</v>
          </cell>
          <cell r="M80" t="str">
            <v>n/a</v>
          </cell>
          <cell r="N80">
            <v>3.288524175</v>
          </cell>
          <cell r="O80">
            <v>3.1949907200000003</v>
          </cell>
          <cell r="P80">
            <v>3.4871244799999999</v>
          </cell>
          <cell r="Q80">
            <v>3.7384805700000001</v>
          </cell>
          <cell r="R80">
            <v>3.8897547039999996</v>
          </cell>
          <cell r="S80">
            <v>4.2274000000000003</v>
          </cell>
          <cell r="T80">
            <v>4.0082000000000004</v>
          </cell>
          <cell r="U80">
            <v>3.6720999999999999</v>
          </cell>
          <cell r="V80">
            <v>3.8574000000000002</v>
          </cell>
          <cell r="W80">
            <v>4.3996000000000004</v>
          </cell>
          <cell r="X80">
            <v>4.5267999999999997</v>
          </cell>
          <cell r="Y80">
            <v>4.0229999999999997</v>
          </cell>
          <cell r="Z80">
            <v>3.8959000000000001</v>
          </cell>
          <cell r="AA80" t="str">
            <v>n/a</v>
          </cell>
          <cell r="AB80" t="str">
            <v>n/a</v>
          </cell>
          <cell r="AC80" t="str">
            <v>n/a</v>
          </cell>
          <cell r="AD80" t="str">
            <v>n/a</v>
          </cell>
        </row>
        <row r="81">
          <cell r="A81" t="str">
            <v>Population, 000s</v>
          </cell>
          <cell r="C81" t="str">
            <v>n/a</v>
          </cell>
          <cell r="D81" t="str">
            <v>n/a</v>
          </cell>
          <cell r="E81" t="str">
            <v>n/a</v>
          </cell>
          <cell r="F81" t="str">
            <v>n/a</v>
          </cell>
          <cell r="G81" t="str">
            <v>n/a</v>
          </cell>
          <cell r="H81" t="str">
            <v>n/a</v>
          </cell>
          <cell r="I81" t="str">
            <v>n/a</v>
          </cell>
          <cell r="J81" t="str">
            <v>n/a</v>
          </cell>
          <cell r="K81" t="str">
            <v>n/a</v>
          </cell>
          <cell r="L81">
            <v>38309.199999999997</v>
          </cell>
          <cell r="M81">
            <v>37418.1</v>
          </cell>
          <cell r="N81">
            <v>38504.699999999997</v>
          </cell>
          <cell r="O81">
            <v>38580.6</v>
          </cell>
          <cell r="P81">
            <v>38609.4</v>
          </cell>
          <cell r="Q81">
            <v>38639.341</v>
          </cell>
          <cell r="R81">
            <v>38659.978999999999</v>
          </cell>
          <cell r="S81">
            <v>38666.983</v>
          </cell>
          <cell r="T81">
            <v>38653.559000000001</v>
          </cell>
          <cell r="U81">
            <v>38253.955000000002</v>
          </cell>
          <cell r="V81">
            <v>38242.197</v>
          </cell>
          <cell r="W81">
            <v>38218.531000000003</v>
          </cell>
          <cell r="X81">
            <v>38190.608</v>
          </cell>
          <cell r="Y81">
            <v>38173.834999999999</v>
          </cell>
          <cell r="Z81">
            <v>38157.055</v>
          </cell>
          <cell r="AA81" t="str">
            <v>n/a</v>
          </cell>
          <cell r="AB81" t="str">
            <v>n/a</v>
          </cell>
          <cell r="AC81" t="str">
            <v>n/a</v>
          </cell>
          <cell r="AD81" t="str">
            <v>n/a</v>
          </cell>
        </row>
        <row r="82">
          <cell r="A82" t="str">
            <v>Number of Households, 000s</v>
          </cell>
          <cell r="C82" t="str">
            <v>n/a</v>
          </cell>
          <cell r="D82" t="str">
            <v>n/a</v>
          </cell>
          <cell r="E82" t="str">
            <v>n/a</v>
          </cell>
          <cell r="F82" t="str">
            <v>n/a</v>
          </cell>
          <cell r="G82" t="str">
            <v>n/a</v>
          </cell>
          <cell r="H82" t="str">
            <v>n/a</v>
          </cell>
          <cell r="I82" t="str">
            <v>n/a</v>
          </cell>
          <cell r="J82" t="str">
            <v>n/a</v>
          </cell>
          <cell r="K82" t="str">
            <v>n/a</v>
          </cell>
          <cell r="L82" t="str">
            <v>n/a</v>
          </cell>
          <cell r="M82" t="str">
            <v>n/a</v>
          </cell>
          <cell r="N82" t="str">
            <v>n/a</v>
          </cell>
          <cell r="O82" t="str">
            <v>n/a</v>
          </cell>
          <cell r="P82" t="str">
            <v>n/a</v>
          </cell>
          <cell r="Q82" t="str">
            <v>n/a</v>
          </cell>
          <cell r="R82">
            <v>11970.4</v>
          </cell>
          <cell r="S82" t="str">
            <v>n/a</v>
          </cell>
          <cell r="T82" t="str">
            <v>n/a</v>
          </cell>
          <cell r="U82" t="str">
            <v>n/a</v>
          </cell>
          <cell r="V82">
            <v>13337</v>
          </cell>
          <cell r="W82" t="str">
            <v>n/a</v>
          </cell>
          <cell r="X82" t="str">
            <v>n/a</v>
          </cell>
          <cell r="Y82" t="str">
            <v>n/a</v>
          </cell>
          <cell r="Z82" t="str">
            <v>n/a</v>
          </cell>
          <cell r="AA82" t="str">
            <v>n/a</v>
          </cell>
          <cell r="AB82" t="str">
            <v>n/a</v>
          </cell>
          <cell r="AC82" t="str">
            <v>n/a</v>
          </cell>
          <cell r="AD82" t="str">
            <v>n/a</v>
          </cell>
        </row>
        <row r="83">
          <cell r="A83" t="str">
            <v>Population density, pop/km</v>
          </cell>
          <cell r="C83" t="str">
            <v>n/a</v>
          </cell>
          <cell r="D83" t="str">
            <v>n/a</v>
          </cell>
          <cell r="E83" t="str">
            <v>n/a</v>
          </cell>
          <cell r="F83" t="str">
            <v>n/a</v>
          </cell>
          <cell r="G83" t="str">
            <v>n/a</v>
          </cell>
          <cell r="H83" t="str">
            <v>n/a</v>
          </cell>
          <cell r="I83" t="str">
            <v>n/a</v>
          </cell>
          <cell r="J83" t="str">
            <v>n/a</v>
          </cell>
          <cell r="K83" t="str">
            <v>n/a</v>
          </cell>
          <cell r="L83" t="str">
            <v>n/a</v>
          </cell>
          <cell r="M83" t="str">
            <v>n/a</v>
          </cell>
          <cell r="N83" t="str">
            <v>n/a</v>
          </cell>
          <cell r="O83">
            <v>123.4</v>
          </cell>
          <cell r="P83">
            <v>123.5</v>
          </cell>
          <cell r="Q83">
            <v>123.6</v>
          </cell>
          <cell r="R83">
            <v>123.7</v>
          </cell>
          <cell r="S83">
            <v>123.6</v>
          </cell>
          <cell r="T83">
            <v>123.6</v>
          </cell>
          <cell r="U83">
            <v>123.6</v>
          </cell>
          <cell r="V83">
            <v>122.3</v>
          </cell>
          <cell r="W83">
            <v>122.2</v>
          </cell>
          <cell r="X83">
            <v>122.1</v>
          </cell>
          <cell r="Y83" t="str">
            <v>n/a</v>
          </cell>
          <cell r="Z83" t="str">
            <v>n/a</v>
          </cell>
          <cell r="AA83" t="str">
            <v>n/a</v>
          </cell>
          <cell r="AB83" t="str">
            <v>n/a</v>
          </cell>
          <cell r="AC83" t="str">
            <v>n/a</v>
          </cell>
          <cell r="AD83" t="str">
            <v>n/a</v>
          </cell>
        </row>
        <row r="84">
          <cell r="A84" t="str">
            <v>GDP, € mill</v>
          </cell>
          <cell r="C84" t="str">
            <v>n/a</v>
          </cell>
          <cell r="D84" t="str">
            <v>n/a</v>
          </cell>
          <cell r="E84" t="str">
            <v>n/a</v>
          </cell>
          <cell r="F84" t="str">
            <v>n/a</v>
          </cell>
          <cell r="G84" t="str">
            <v>n/a</v>
          </cell>
          <cell r="H84" t="str">
            <v>n/a</v>
          </cell>
          <cell r="I84" t="str">
            <v>n/a</v>
          </cell>
          <cell r="J84" t="str">
            <v>n/a</v>
          </cell>
          <cell r="K84" t="str">
            <v>n/a</v>
          </cell>
          <cell r="L84" t="str">
            <v>n/a</v>
          </cell>
          <cell r="M84" t="str">
            <v>n/a</v>
          </cell>
          <cell r="N84" t="str">
            <v>n/a</v>
          </cell>
          <cell r="O84">
            <v>103948.4</v>
          </cell>
          <cell r="P84">
            <v>123435.7</v>
          </cell>
          <cell r="Q84">
            <v>138705.4</v>
          </cell>
          <cell r="R84">
            <v>153429.4</v>
          </cell>
          <cell r="S84">
            <v>157469.79999999999</v>
          </cell>
          <cell r="T84">
            <v>185713.8</v>
          </cell>
          <cell r="U84">
            <v>212293.8</v>
          </cell>
          <cell r="V84">
            <v>209617.4</v>
          </cell>
          <cell r="W84">
            <v>191643.8</v>
          </cell>
          <cell r="X84">
            <v>204236.5</v>
          </cell>
          <cell r="Y84">
            <v>244420.1</v>
          </cell>
          <cell r="Z84">
            <v>271530.3</v>
          </cell>
          <cell r="AA84" t="str">
            <v>n/a</v>
          </cell>
          <cell r="AB84" t="str">
            <v>n/a</v>
          </cell>
          <cell r="AC84" t="str">
            <v>n/a</v>
          </cell>
          <cell r="AD84" t="str">
            <v>n/a</v>
          </cell>
        </row>
        <row r="85">
          <cell r="A85" t="str">
            <v>Annual GDP Growth %</v>
          </cell>
          <cell r="C85" t="str">
            <v>n/a</v>
          </cell>
          <cell r="D85" t="str">
            <v>n/a</v>
          </cell>
          <cell r="E85" t="str">
            <v>n/a</v>
          </cell>
          <cell r="F85" t="str">
            <v>n/a</v>
          </cell>
          <cell r="G85" t="str">
            <v>n/a</v>
          </cell>
          <cell r="H85" t="str">
            <v>n/a</v>
          </cell>
          <cell r="I85" t="str">
            <v>n/a</v>
          </cell>
          <cell r="J85" t="str">
            <v>n/a</v>
          </cell>
          <cell r="K85" t="str">
            <v>n/a</v>
          </cell>
          <cell r="L85" t="str">
            <v>n/a</v>
          </cell>
          <cell r="M85" t="str">
            <v>n/a</v>
          </cell>
          <cell r="N85" t="str">
            <v>n/a</v>
          </cell>
          <cell r="O85">
            <v>2.7E-2</v>
          </cell>
          <cell r="P85">
            <v>6.2E-2</v>
          </cell>
          <cell r="Q85">
            <v>7.0999999999999994E-2</v>
          </cell>
          <cell r="R85">
            <v>0.05</v>
          </cell>
          <cell r="S85">
            <v>4.4999999999999998E-2</v>
          </cell>
          <cell r="T85">
            <v>4.2999999999999997E-2</v>
          </cell>
          <cell r="U85">
            <v>1.2E-2</v>
          </cell>
          <cell r="V85">
            <v>1.4E-2</v>
          </cell>
          <cell r="W85">
            <v>3.9E-2</v>
          </cell>
          <cell r="X85">
            <v>5.2999999999999999E-2</v>
          </cell>
          <cell r="Y85">
            <v>3.5999999999999997E-2</v>
          </cell>
          <cell r="Z85">
            <v>6.0999999999999999E-2</v>
          </cell>
          <cell r="AA85" t="str">
            <v>n/a</v>
          </cell>
          <cell r="AB85" t="str">
            <v>n/a</v>
          </cell>
          <cell r="AC85" t="str">
            <v>n/a</v>
          </cell>
          <cell r="AD85" t="str">
            <v>n/a</v>
          </cell>
        </row>
        <row r="86">
          <cell r="A86" t="str">
            <v>Gross fixed Capital Formation, € mill</v>
          </cell>
          <cell r="C86" t="str">
            <v>n/a</v>
          </cell>
          <cell r="D86" t="str">
            <v>n/a</v>
          </cell>
          <cell r="E86" t="str">
            <v>n/a</v>
          </cell>
          <cell r="F86" t="str">
            <v>n/a</v>
          </cell>
          <cell r="G86" t="str">
            <v>n/a</v>
          </cell>
          <cell r="H86" t="str">
            <v>n/a</v>
          </cell>
          <cell r="I86" t="str">
            <v>n/a</v>
          </cell>
          <cell r="J86" t="str">
            <v>n/a</v>
          </cell>
          <cell r="K86" t="str">
            <v>n/a</v>
          </cell>
          <cell r="L86" t="str">
            <v>n/a</v>
          </cell>
          <cell r="M86" t="str">
            <v>n/a</v>
          </cell>
          <cell r="N86" t="str">
            <v>n/a</v>
          </cell>
          <cell r="O86" t="str">
            <v>n/a</v>
          </cell>
          <cell r="P86" t="str">
            <v>n/a</v>
          </cell>
          <cell r="Q86" t="str">
            <v>n/a</v>
          </cell>
          <cell r="R86" t="str">
            <v>n/a</v>
          </cell>
          <cell r="S86" t="str">
            <v>n/a</v>
          </cell>
          <cell r="T86" t="str">
            <v>n/a</v>
          </cell>
          <cell r="U86" t="str">
            <v>n/a</v>
          </cell>
          <cell r="V86" t="str">
            <v>n/a</v>
          </cell>
          <cell r="W86" t="str">
            <v>n/a</v>
          </cell>
          <cell r="X86" t="str">
            <v>n/a</v>
          </cell>
          <cell r="Y86" t="str">
            <v>n/a</v>
          </cell>
          <cell r="Z86" t="str">
            <v>n/a</v>
          </cell>
          <cell r="AA86" t="str">
            <v>n/a</v>
          </cell>
          <cell r="AB86" t="str">
            <v>n/a</v>
          </cell>
          <cell r="AC86" t="str">
            <v>n/a</v>
          </cell>
          <cell r="AD86" t="str">
            <v>n/a</v>
          </cell>
        </row>
        <row r="87">
          <cell r="A87" t="str">
            <v>Inflation (HICP) %</v>
          </cell>
          <cell r="C87" t="str">
            <v>n/a</v>
          </cell>
          <cell r="D87" t="str">
            <v>n/a</v>
          </cell>
          <cell r="E87" t="str">
            <v>n/a</v>
          </cell>
          <cell r="F87" t="str">
            <v>n/a</v>
          </cell>
          <cell r="G87" t="str">
            <v>n/a</v>
          </cell>
          <cell r="H87" t="str">
            <v>n/a</v>
          </cell>
          <cell r="I87" t="str">
            <v>n/a</v>
          </cell>
          <cell r="J87" t="str">
            <v>n/a</v>
          </cell>
          <cell r="K87" t="str">
            <v>n/a</v>
          </cell>
          <cell r="L87" t="str">
            <v>n/a</v>
          </cell>
          <cell r="M87" t="str">
            <v>n/a</v>
          </cell>
          <cell r="N87" t="str">
            <v>n/a</v>
          </cell>
          <cell r="O87" t="str">
            <v>n/a</v>
          </cell>
          <cell r="P87" t="str">
            <v>n/a</v>
          </cell>
          <cell r="Q87">
            <v>0.15</v>
          </cell>
          <cell r="R87">
            <v>0.11799999999999999</v>
          </cell>
          <cell r="S87">
            <v>7.1999999999999995E-2</v>
          </cell>
          <cell r="T87">
            <v>0.10100000000000001</v>
          </cell>
          <cell r="U87">
            <v>5.2999999999999999E-2</v>
          </cell>
          <cell r="V87">
            <v>1.9E-2</v>
          </cell>
          <cell r="W87">
            <v>7.0000000000000001E-3</v>
          </cell>
          <cell r="X87">
            <v>3.5999999999999997E-2</v>
          </cell>
          <cell r="Y87">
            <v>2.1999999999999999E-2</v>
          </cell>
          <cell r="Z87">
            <v>1.2999999999999999E-2</v>
          </cell>
          <cell r="AA87" t="str">
            <v>n/a</v>
          </cell>
          <cell r="AB87" t="str">
            <v>n/a</v>
          </cell>
          <cell r="AC87" t="str">
            <v>n/a</v>
          </cell>
          <cell r="AD87" t="str">
            <v>n/a</v>
          </cell>
        </row>
        <row r="88">
          <cell r="A88" t="str">
            <v>Unemployment rate %</v>
          </cell>
          <cell r="C88" t="str">
            <v>n/a</v>
          </cell>
          <cell r="D88" t="str">
            <v>n/a</v>
          </cell>
          <cell r="E88" t="str">
            <v>n/a</v>
          </cell>
          <cell r="F88" t="str">
            <v>n/a</v>
          </cell>
          <cell r="G88" t="str">
            <v>n/a</v>
          </cell>
          <cell r="H88" t="str">
            <v>n/a</v>
          </cell>
          <cell r="I88" t="str">
            <v>n/a</v>
          </cell>
          <cell r="J88" t="str">
            <v>n/a</v>
          </cell>
          <cell r="K88" t="str">
            <v>n/a</v>
          </cell>
          <cell r="L88" t="str">
            <v>n/a</v>
          </cell>
          <cell r="M88" t="str">
            <v>n/a</v>
          </cell>
          <cell r="N88" t="str">
            <v>n/a</v>
          </cell>
          <cell r="O88" t="str">
            <v>n/a</v>
          </cell>
          <cell r="P88" t="str">
            <v>n/a</v>
          </cell>
          <cell r="Q88">
            <v>0.109</v>
          </cell>
          <cell r="R88">
            <v>0.10199999999999999</v>
          </cell>
          <cell r="S88">
            <v>0.13400000000000001</v>
          </cell>
          <cell r="T88">
            <v>0.161</v>
          </cell>
          <cell r="U88">
            <v>0.182</v>
          </cell>
          <cell r="V88">
            <v>0.19899999999999998</v>
          </cell>
          <cell r="W88">
            <v>0.19600000000000001</v>
          </cell>
          <cell r="X88">
            <v>0.19</v>
          </cell>
          <cell r="Y88">
            <v>0.17699999999999999</v>
          </cell>
          <cell r="Z88">
            <v>0.13800000000000001</v>
          </cell>
          <cell r="AA88" t="str">
            <v>n/a</v>
          </cell>
          <cell r="AB88" t="str">
            <v>n/a</v>
          </cell>
          <cell r="AC88" t="str">
            <v>n/a</v>
          </cell>
          <cell r="AD88" t="str">
            <v>n/a</v>
          </cell>
        </row>
      </sheetData>
      <sheetData sheetId="21" refreshError="1">
        <row r="1">
          <cell r="A1" t="str">
            <v>Portugal</v>
          </cell>
        </row>
        <row r="3">
          <cell r="A3" t="str">
            <v>HOUSING SUPPLY</v>
          </cell>
          <cell r="C3">
            <v>1983</v>
          </cell>
          <cell r="D3">
            <v>1984</v>
          </cell>
          <cell r="E3">
            <v>1985</v>
          </cell>
          <cell r="F3">
            <v>1986</v>
          </cell>
          <cell r="G3">
            <v>1987</v>
          </cell>
          <cell r="H3">
            <v>1988</v>
          </cell>
          <cell r="I3">
            <v>1989</v>
          </cell>
          <cell r="J3">
            <v>1990</v>
          </cell>
          <cell r="K3">
            <v>1991</v>
          </cell>
          <cell r="L3">
            <v>1992</v>
          </cell>
          <cell r="M3">
            <v>1993</v>
          </cell>
          <cell r="N3">
            <v>1994</v>
          </cell>
          <cell r="O3">
            <v>1995</v>
          </cell>
          <cell r="P3">
            <v>1996</v>
          </cell>
          <cell r="Q3">
            <v>1997</v>
          </cell>
          <cell r="R3">
            <v>1998</v>
          </cell>
          <cell r="S3">
            <v>1999</v>
          </cell>
          <cell r="T3">
            <v>2000</v>
          </cell>
          <cell r="U3">
            <v>2001</v>
          </cell>
          <cell r="V3">
            <v>2002</v>
          </cell>
          <cell r="W3">
            <v>2003</v>
          </cell>
          <cell r="X3">
            <v>2004</v>
          </cell>
          <cell r="Y3">
            <v>2005</v>
          </cell>
          <cell r="Z3">
            <v>2006</v>
          </cell>
          <cell r="AA3">
            <v>2007</v>
          </cell>
          <cell r="AB3">
            <v>2008</v>
          </cell>
          <cell r="AC3">
            <v>2009</v>
          </cell>
          <cell r="AD3">
            <v>2010</v>
          </cell>
        </row>
        <row r="4">
          <cell r="A4" t="str">
            <v>Housing Stock</v>
          </cell>
        </row>
        <row r="5">
          <cell r="A5" t="str">
            <v xml:space="preserve">Total Number of Dwellings (national) </v>
          </cell>
          <cell r="B5" t="str">
            <v>000s</v>
          </cell>
          <cell r="C5">
            <v>3383000</v>
          </cell>
          <cell r="D5">
            <v>3483000</v>
          </cell>
          <cell r="E5">
            <v>3583000</v>
          </cell>
          <cell r="F5">
            <v>3682000</v>
          </cell>
          <cell r="G5">
            <v>3782000</v>
          </cell>
          <cell r="H5">
            <v>3882000</v>
          </cell>
          <cell r="I5">
            <v>3982000</v>
          </cell>
          <cell r="J5">
            <v>4081000</v>
          </cell>
          <cell r="K5">
            <v>4181000</v>
          </cell>
          <cell r="L5">
            <v>4278000</v>
          </cell>
          <cell r="M5">
            <v>4374000</v>
          </cell>
          <cell r="N5">
            <v>4471000</v>
          </cell>
          <cell r="O5">
            <v>4567000</v>
          </cell>
          <cell r="P5">
            <v>4664000</v>
          </cell>
          <cell r="Q5">
            <v>4760000</v>
          </cell>
          <cell r="R5">
            <v>4857000</v>
          </cell>
          <cell r="S5">
            <v>4953000</v>
          </cell>
          <cell r="T5">
            <v>5050000</v>
          </cell>
          <cell r="U5">
            <v>5052000</v>
          </cell>
          <cell r="V5">
            <v>5053000</v>
          </cell>
          <cell r="W5">
            <v>5055000</v>
          </cell>
          <cell r="X5">
            <v>5463000</v>
          </cell>
          <cell r="Y5">
            <v>5462430</v>
          </cell>
          <cell r="Z5">
            <v>5519654</v>
          </cell>
          <cell r="AA5" t="str">
            <v>n/a</v>
          </cell>
          <cell r="AB5">
            <v>0</v>
          </cell>
          <cell r="AC5">
            <v>0</v>
          </cell>
          <cell r="AD5">
            <v>0</v>
          </cell>
        </row>
        <row r="6">
          <cell r="A6" t="str">
            <v xml:space="preserve">Proportion of which: </v>
          </cell>
        </row>
        <row r="7">
          <cell r="A7" t="str">
            <v>% Owner occupied</v>
          </cell>
          <cell r="B7" t="str">
            <v>%</v>
          </cell>
          <cell r="C7">
            <v>0.56999999999999995</v>
          </cell>
          <cell r="D7" t="str">
            <v>n/a</v>
          </cell>
          <cell r="E7" t="str">
            <v>n/a</v>
          </cell>
          <cell r="F7" t="str">
            <v>n/a</v>
          </cell>
          <cell r="G7" t="str">
            <v>n/a</v>
          </cell>
          <cell r="H7" t="str">
            <v>n/a</v>
          </cell>
          <cell r="I7" t="str">
            <v>n/a</v>
          </cell>
          <cell r="J7" t="str">
            <v>n/a</v>
          </cell>
          <cell r="K7">
            <v>0.64749999999999996</v>
          </cell>
          <cell r="L7" t="str">
            <v>n/a</v>
          </cell>
          <cell r="M7" t="str">
            <v>n/a</v>
          </cell>
          <cell r="N7" t="str">
            <v>n/a</v>
          </cell>
          <cell r="O7" t="str">
            <v>n/a</v>
          </cell>
          <cell r="P7" t="str">
            <v>n/a</v>
          </cell>
          <cell r="Q7" t="str">
            <v>n/a</v>
          </cell>
          <cell r="R7" t="str">
            <v>n/a</v>
          </cell>
          <cell r="S7" t="str">
            <v>n/a</v>
          </cell>
          <cell r="T7" t="str">
            <v>n/a</v>
          </cell>
          <cell r="U7">
            <v>0.75700000000000001</v>
          </cell>
          <cell r="V7" t="str">
            <v>n/a</v>
          </cell>
          <cell r="W7">
            <v>0.75</v>
          </cell>
          <cell r="X7">
            <v>0.75</v>
          </cell>
          <cell r="Y7">
            <v>0.75</v>
          </cell>
          <cell r="Z7">
            <v>0.75</v>
          </cell>
          <cell r="AA7" t="str">
            <v>n/a</v>
          </cell>
          <cell r="AB7" t="str">
            <v>n/a</v>
          </cell>
          <cell r="AC7" t="str">
            <v>n/a</v>
          </cell>
          <cell r="AD7" t="str">
            <v>n/a</v>
          </cell>
        </row>
        <row r="8">
          <cell r="A8" t="str">
            <v>% Rented from private landlords</v>
          </cell>
          <cell r="B8" t="str">
            <v>%</v>
          </cell>
          <cell r="C8" t="str">
            <v>n/a</v>
          </cell>
          <cell r="D8" t="str">
            <v>n/a</v>
          </cell>
          <cell r="E8" t="str">
            <v>n/a</v>
          </cell>
          <cell r="F8" t="str">
            <v>n/a</v>
          </cell>
          <cell r="G8" t="str">
            <v>n/a</v>
          </cell>
          <cell r="H8" t="str">
            <v>n/a</v>
          </cell>
          <cell r="I8" t="str">
            <v>n/a</v>
          </cell>
          <cell r="J8" t="str">
            <v>n/a</v>
          </cell>
          <cell r="K8">
            <v>0.30630000000000002</v>
          </cell>
          <cell r="L8" t="str">
            <v>n/a</v>
          </cell>
          <cell r="M8" t="str">
            <v>n/a</v>
          </cell>
          <cell r="N8" t="str">
            <v>n/a</v>
          </cell>
          <cell r="O8" t="str">
            <v>n/a</v>
          </cell>
          <cell r="P8" t="str">
            <v>n/a</v>
          </cell>
          <cell r="Q8" t="str">
            <v>n/a</v>
          </cell>
          <cell r="R8" t="str">
            <v>n/a</v>
          </cell>
          <cell r="S8" t="str">
            <v>n/a</v>
          </cell>
          <cell r="T8" t="str">
            <v>n/a</v>
          </cell>
          <cell r="U8">
            <v>0.21</v>
          </cell>
          <cell r="V8" t="str">
            <v>n/a</v>
          </cell>
          <cell r="W8">
            <v>0.2</v>
          </cell>
          <cell r="X8">
            <v>0.2</v>
          </cell>
          <cell r="Y8">
            <v>0.2</v>
          </cell>
          <cell r="Z8">
            <v>0.2</v>
          </cell>
          <cell r="AA8" t="str">
            <v>n/a</v>
          </cell>
          <cell r="AB8" t="str">
            <v>n/a</v>
          </cell>
          <cell r="AC8" t="str">
            <v>n/a</v>
          </cell>
          <cell r="AD8" t="str">
            <v>n/a</v>
          </cell>
        </row>
        <row r="9">
          <cell r="A9" t="str">
            <v>% Rented from government or social landlords</v>
          </cell>
          <cell r="B9" t="str">
            <v>%</v>
          </cell>
          <cell r="C9" t="str">
            <v>n/a</v>
          </cell>
          <cell r="D9" t="str">
            <v>n/a</v>
          </cell>
          <cell r="E9" t="str">
            <v>n/a</v>
          </cell>
          <cell r="F9" t="str">
            <v>n/a</v>
          </cell>
          <cell r="G9" t="str">
            <v>n/a</v>
          </cell>
          <cell r="H9" t="str">
            <v>n/a</v>
          </cell>
          <cell r="I9" t="str">
            <v>n/a</v>
          </cell>
          <cell r="J9" t="str">
            <v>n/a</v>
          </cell>
          <cell r="K9">
            <v>4.6199999999999998E-2</v>
          </cell>
          <cell r="L9" t="str">
            <v>n/a</v>
          </cell>
          <cell r="M9" t="str">
            <v>n/a</v>
          </cell>
          <cell r="N9" t="str">
            <v>n/a</v>
          </cell>
          <cell r="O9" t="str">
            <v>n/a</v>
          </cell>
          <cell r="P9" t="str">
            <v>n/a</v>
          </cell>
          <cell r="Q9" t="str">
            <v>n/a</v>
          </cell>
          <cell r="R9" t="str">
            <v>n/a</v>
          </cell>
          <cell r="S9" t="str">
            <v>n/a</v>
          </cell>
          <cell r="T9" t="str">
            <v>n/a</v>
          </cell>
          <cell r="U9">
            <v>3.3000000000000002E-2</v>
          </cell>
          <cell r="V9" t="str">
            <v>n/a</v>
          </cell>
          <cell r="W9">
            <v>0.03</v>
          </cell>
          <cell r="X9">
            <v>0.04</v>
          </cell>
          <cell r="Y9">
            <v>0.04</v>
          </cell>
          <cell r="Z9">
            <v>0.04</v>
          </cell>
          <cell r="AA9" t="str">
            <v>n/a</v>
          </cell>
          <cell r="AB9" t="str">
            <v>n/a</v>
          </cell>
          <cell r="AC9" t="str">
            <v>n/a</v>
          </cell>
          <cell r="AD9" t="str">
            <v>n/a</v>
          </cell>
        </row>
        <row r="10">
          <cell r="A10" t="str">
            <v>% Other</v>
          </cell>
          <cell r="B10" t="str">
            <v>%</v>
          </cell>
          <cell r="C10" t="str">
            <v>n/a</v>
          </cell>
          <cell r="D10" t="str">
            <v>n/a</v>
          </cell>
          <cell r="E10" t="str">
            <v>n/a</v>
          </cell>
          <cell r="F10" t="str">
            <v>n/a</v>
          </cell>
          <cell r="G10" t="str">
            <v>n/a</v>
          </cell>
          <cell r="H10" t="str">
            <v>n/a</v>
          </cell>
          <cell r="I10" t="str">
            <v>n/a</v>
          </cell>
          <cell r="J10" t="str">
            <v>n/a</v>
          </cell>
          <cell r="K10" t="str">
            <v>n/a</v>
          </cell>
          <cell r="L10" t="str">
            <v>n/a</v>
          </cell>
          <cell r="M10" t="str">
            <v>n/a</v>
          </cell>
          <cell r="N10" t="str">
            <v>n/a</v>
          </cell>
          <cell r="O10" t="str">
            <v>n/a</v>
          </cell>
          <cell r="P10" t="str">
            <v>n/a</v>
          </cell>
          <cell r="Q10" t="str">
            <v>n/a</v>
          </cell>
          <cell r="R10" t="str">
            <v>n/a</v>
          </cell>
          <cell r="S10" t="str">
            <v>n/a</v>
          </cell>
          <cell r="T10" t="str">
            <v>n/a</v>
          </cell>
          <cell r="U10" t="str">
            <v>n/a</v>
          </cell>
          <cell r="V10" t="str">
            <v>n/a</v>
          </cell>
          <cell r="W10">
            <v>0.02</v>
          </cell>
          <cell r="X10">
            <v>0.01</v>
          </cell>
          <cell r="Y10">
            <v>0.01</v>
          </cell>
          <cell r="Z10">
            <v>0.01</v>
          </cell>
          <cell r="AA10" t="str">
            <v>n/a</v>
          </cell>
          <cell r="AB10" t="str">
            <v>n/a</v>
          </cell>
          <cell r="AC10" t="str">
            <v>n/a</v>
          </cell>
          <cell r="AD10" t="str">
            <v>n/a</v>
          </cell>
        </row>
        <row r="12">
          <cell r="A12" t="str">
            <v>Housebuilding</v>
          </cell>
        </row>
        <row r="13">
          <cell r="A13" t="str">
            <v xml:space="preserve">Housing Starts </v>
          </cell>
          <cell r="B13" t="str">
            <v>000s</v>
          </cell>
          <cell r="C13" t="str">
            <v>n/a</v>
          </cell>
          <cell r="D13" t="str">
            <v>n/a</v>
          </cell>
          <cell r="E13" t="str">
            <v>n/a</v>
          </cell>
          <cell r="F13" t="str">
            <v>n/a</v>
          </cell>
          <cell r="G13" t="str">
            <v>n/a</v>
          </cell>
          <cell r="H13" t="str">
            <v>n/a</v>
          </cell>
          <cell r="I13" t="str">
            <v>n/a</v>
          </cell>
          <cell r="J13" t="str">
            <v>n/a</v>
          </cell>
          <cell r="K13" t="str">
            <v>n/a</v>
          </cell>
          <cell r="L13" t="str">
            <v>n/a</v>
          </cell>
          <cell r="M13" t="str">
            <v>n/a</v>
          </cell>
          <cell r="N13" t="str">
            <v>n/a</v>
          </cell>
          <cell r="O13" t="str">
            <v>n/a</v>
          </cell>
          <cell r="P13" t="str">
            <v>n/a</v>
          </cell>
          <cell r="Q13" t="str">
            <v>n/a</v>
          </cell>
          <cell r="R13" t="str">
            <v>n/a</v>
          </cell>
          <cell r="S13" t="str">
            <v>n/a</v>
          </cell>
          <cell r="T13" t="str">
            <v>n/a</v>
          </cell>
          <cell r="U13" t="str">
            <v>n/a</v>
          </cell>
          <cell r="V13" t="str">
            <v>n/a</v>
          </cell>
          <cell r="W13" t="str">
            <v>n/a</v>
          </cell>
          <cell r="X13" t="str">
            <v>n/a</v>
          </cell>
          <cell r="Y13" t="str">
            <v>n/a</v>
          </cell>
          <cell r="Z13" t="str">
            <v>n/a</v>
          </cell>
          <cell r="AA13" t="str">
            <v>n/a</v>
          </cell>
          <cell r="AB13" t="str">
            <v>n/a</v>
          </cell>
          <cell r="AC13" t="str">
            <v>n/a</v>
          </cell>
          <cell r="AD13" t="str">
            <v>n/a</v>
          </cell>
        </row>
        <row r="14">
          <cell r="A14" t="str">
            <v>Annual % change in housing starts</v>
          </cell>
          <cell r="C14" t="str">
            <v>n/a</v>
          </cell>
          <cell r="D14" t="str">
            <v>n/a</v>
          </cell>
          <cell r="E14" t="str">
            <v>n/a</v>
          </cell>
          <cell r="F14" t="str">
            <v>n/a</v>
          </cell>
          <cell r="G14" t="str">
            <v>n/a</v>
          </cell>
          <cell r="H14" t="str">
            <v>n/a</v>
          </cell>
          <cell r="I14" t="str">
            <v>n/a</v>
          </cell>
          <cell r="J14" t="str">
            <v>n/a</v>
          </cell>
          <cell r="K14" t="str">
            <v>n/a</v>
          </cell>
          <cell r="L14" t="str">
            <v>n/a</v>
          </cell>
          <cell r="M14" t="str">
            <v>n/a</v>
          </cell>
          <cell r="N14" t="str">
            <v>n/a</v>
          </cell>
          <cell r="O14" t="str">
            <v>n/a</v>
          </cell>
          <cell r="P14" t="str">
            <v>n/a</v>
          </cell>
          <cell r="Q14" t="str">
            <v>n/a</v>
          </cell>
          <cell r="R14" t="str">
            <v>n/a</v>
          </cell>
          <cell r="S14" t="str">
            <v>n/a</v>
          </cell>
          <cell r="T14" t="str">
            <v>n/a</v>
          </cell>
          <cell r="U14" t="str">
            <v>n/a</v>
          </cell>
          <cell r="V14" t="str">
            <v>n/a</v>
          </cell>
          <cell r="W14" t="str">
            <v>n/a</v>
          </cell>
          <cell r="X14" t="str">
            <v>n/a</v>
          </cell>
          <cell r="Y14" t="str">
            <v>n/a</v>
          </cell>
          <cell r="Z14" t="str">
            <v>n/a</v>
          </cell>
          <cell r="AA14" t="str">
            <v>n/a</v>
          </cell>
          <cell r="AB14" t="str">
            <v>n/a</v>
          </cell>
          <cell r="AC14" t="str">
            <v>n/a</v>
          </cell>
          <cell r="AD14" t="str">
            <v>n/a</v>
          </cell>
        </row>
        <row r="15">
          <cell r="A15" t="str">
            <v>Housing Completions</v>
          </cell>
          <cell r="B15" t="str">
            <v>000s</v>
          </cell>
          <cell r="C15">
            <v>38127</v>
          </cell>
          <cell r="D15">
            <v>41250</v>
          </cell>
          <cell r="E15">
            <v>35475</v>
          </cell>
          <cell r="F15">
            <v>37274</v>
          </cell>
          <cell r="G15">
            <v>38833</v>
          </cell>
          <cell r="H15">
            <v>45974</v>
          </cell>
          <cell r="I15">
            <v>58182</v>
          </cell>
          <cell r="J15">
            <v>62081</v>
          </cell>
          <cell r="K15">
            <v>63229</v>
          </cell>
          <cell r="L15">
            <v>52185</v>
          </cell>
          <cell r="M15">
            <v>63199</v>
          </cell>
          <cell r="N15">
            <v>59353</v>
          </cell>
          <cell r="O15">
            <v>65304</v>
          </cell>
          <cell r="P15">
            <v>72305</v>
          </cell>
          <cell r="Q15">
            <v>78403</v>
          </cell>
          <cell r="R15">
            <v>84520</v>
          </cell>
          <cell r="S15">
            <v>105348</v>
          </cell>
          <cell r="T15">
            <v>107887</v>
          </cell>
          <cell r="U15">
            <v>102904</v>
          </cell>
          <cell r="V15">
            <v>50238</v>
          </cell>
          <cell r="W15">
            <v>34839</v>
          </cell>
          <cell r="X15">
            <v>66505</v>
          </cell>
          <cell r="Y15">
            <v>59412</v>
          </cell>
          <cell r="Z15">
            <v>58376</v>
          </cell>
          <cell r="AA15" t="str">
            <v>n/a</v>
          </cell>
          <cell r="AB15" t="str">
            <v>n/a</v>
          </cell>
          <cell r="AC15" t="str">
            <v>n/a</v>
          </cell>
          <cell r="AD15" t="str">
            <v>n/a</v>
          </cell>
        </row>
        <row r="16">
          <cell r="A16" t="str">
            <v>Annual % change in housing completions</v>
          </cell>
          <cell r="C16" t="e">
            <v>#VALUE!</v>
          </cell>
          <cell r="D16">
            <v>8.1910457156345817E-2</v>
          </cell>
          <cell r="E16">
            <v>-0.14000000000000001</v>
          </cell>
          <cell r="F16">
            <v>5.0711768851303685E-2</v>
          </cell>
          <cell r="G16">
            <v>4.1825401083865454E-2</v>
          </cell>
          <cell r="H16">
            <v>0.18388999047202126</v>
          </cell>
          <cell r="I16">
            <v>0.26554139296123891</v>
          </cell>
          <cell r="J16">
            <v>6.7013853081709041E-2</v>
          </cell>
          <cell r="K16">
            <v>1.8491970168006411E-2</v>
          </cell>
          <cell r="L16">
            <v>-0.17466668775403693</v>
          </cell>
          <cell r="M16">
            <v>0.21105681709303448</v>
          </cell>
          <cell r="N16">
            <v>-6.0855393281539216E-2</v>
          </cell>
          <cell r="O16">
            <v>0.10026451906390577</v>
          </cell>
          <cell r="P16">
            <v>0.10720629670464299</v>
          </cell>
          <cell r="Q16">
            <v>8.4337182767443508E-2</v>
          </cell>
          <cell r="R16">
            <v>7.8019973725495184E-2</v>
          </cell>
          <cell r="S16">
            <v>0.24642688121154754</v>
          </cell>
          <cell r="T16">
            <v>2.4101074533925626E-2</v>
          </cell>
          <cell r="U16">
            <v>-4.6187214400252086E-2</v>
          </cell>
          <cell r="V16">
            <v>-0.51179740340511537</v>
          </cell>
          <cell r="W16">
            <v>-0.30652096022930853</v>
          </cell>
          <cell r="X16">
            <v>0.90892390711558879</v>
          </cell>
          <cell r="Y16">
            <v>-0.10665363506503267</v>
          </cell>
          <cell r="Z16">
            <v>-1.7437554702753655E-2</v>
          </cell>
          <cell r="AA16" t="str">
            <v>n/a</v>
          </cell>
          <cell r="AB16" t="str">
            <v>n/a</v>
          </cell>
          <cell r="AC16" t="str">
            <v>n/a</v>
          </cell>
          <cell r="AD16" t="str">
            <v>n/a</v>
          </cell>
        </row>
        <row r="17">
          <cell r="A17" t="str">
            <v>Number of Building Permits issued</v>
          </cell>
          <cell r="B17" t="str">
            <v>000s</v>
          </cell>
          <cell r="C17">
            <v>55017</v>
          </cell>
          <cell r="D17">
            <v>49486</v>
          </cell>
          <cell r="E17">
            <v>45225</v>
          </cell>
          <cell r="F17">
            <v>45604</v>
          </cell>
          <cell r="G17">
            <v>48510</v>
          </cell>
          <cell r="H17">
            <v>48232</v>
          </cell>
          <cell r="I17">
            <v>44936</v>
          </cell>
          <cell r="J17">
            <v>44818</v>
          </cell>
          <cell r="K17">
            <v>47171</v>
          </cell>
          <cell r="L17">
            <v>35496</v>
          </cell>
          <cell r="M17">
            <v>36800</v>
          </cell>
          <cell r="N17">
            <v>40927</v>
          </cell>
          <cell r="O17">
            <v>40184</v>
          </cell>
          <cell r="P17">
            <v>40581</v>
          </cell>
          <cell r="Q17">
            <v>44200</v>
          </cell>
          <cell r="R17">
            <v>47998</v>
          </cell>
          <cell r="S17">
            <v>52004</v>
          </cell>
          <cell r="T17">
            <v>49673</v>
          </cell>
          <cell r="U17">
            <v>47647</v>
          </cell>
          <cell r="V17">
            <v>47194</v>
          </cell>
          <cell r="W17">
            <v>43095</v>
          </cell>
          <cell r="X17">
            <v>79236</v>
          </cell>
          <cell r="Y17">
            <v>73112</v>
          </cell>
          <cell r="Z17">
            <v>68615</v>
          </cell>
          <cell r="AA17" t="str">
            <v>n/a</v>
          </cell>
          <cell r="AB17" t="str">
            <v>n/a</v>
          </cell>
          <cell r="AC17" t="str">
            <v>n/a</v>
          </cell>
          <cell r="AD17" t="str">
            <v>n/a</v>
          </cell>
        </row>
        <row r="18">
          <cell r="A18" t="str">
            <v>Annual % change in building permits issued</v>
          </cell>
          <cell r="C18" t="e">
            <v>#VALUE!</v>
          </cell>
          <cell r="D18">
            <v>-0.10053256266244981</v>
          </cell>
          <cell r="E18">
            <v>-8.6105161055652135E-2</v>
          </cell>
          <cell r="F18">
            <v>8.3803206191266355E-3</v>
          </cell>
          <cell r="G18">
            <v>6.3722480484168065E-2</v>
          </cell>
          <cell r="H18">
            <v>-5.7307771593485546E-3</v>
          </cell>
          <cell r="I18">
            <v>-6.8336374191408145E-2</v>
          </cell>
          <cell r="J18">
            <v>-2.6259569165034691E-3</v>
          </cell>
          <cell r="K18">
            <v>5.2501227185505872E-2</v>
          </cell>
          <cell r="L18">
            <v>-0.24750376290517484</v>
          </cell>
          <cell r="M18">
            <v>3.6736533693937368E-2</v>
          </cell>
          <cell r="N18">
            <v>0.11214673913043471</v>
          </cell>
          <cell r="O18">
            <v>-1.8154274684193838E-2</v>
          </cell>
          <cell r="P18">
            <v>9.8795540513636482E-3</v>
          </cell>
          <cell r="Q18">
            <v>8.9179665360636706E-2</v>
          </cell>
          <cell r="R18">
            <v>8.5927601809954846E-2</v>
          </cell>
          <cell r="S18">
            <v>8.3461810908787903E-2</v>
          </cell>
          <cell r="T18">
            <v>-4.4823475117298672E-2</v>
          </cell>
          <cell r="U18">
            <v>-4.0786745314355888E-2</v>
          </cell>
          <cell r="V18">
            <v>-9.5074191449618928E-3</v>
          </cell>
          <cell r="W18">
            <v>-8.6854261134890032E-2</v>
          </cell>
          <cell r="X18">
            <v>0.8386355725722241</v>
          </cell>
          <cell r="Y18">
            <v>-7.7288101368065076E-2</v>
          </cell>
          <cell r="Z18">
            <v>-6.1508370718897032E-2</v>
          </cell>
          <cell r="AA18" t="str">
            <v>n/a</v>
          </cell>
          <cell r="AB18" t="str">
            <v>n/a</v>
          </cell>
          <cell r="AC18" t="str">
            <v>n/a</v>
          </cell>
          <cell r="AD18" t="str">
            <v>n/a</v>
          </cell>
        </row>
        <row r="20">
          <cell r="A20" t="str">
            <v>MARKET ACTIVITY AND PRICES</v>
          </cell>
        </row>
        <row r="21">
          <cell r="A21" t="str">
            <v>Total Number of Transactions</v>
          </cell>
          <cell r="B21" t="str">
            <v>000s</v>
          </cell>
          <cell r="C21" t="str">
            <v>n/a</v>
          </cell>
          <cell r="D21">
            <v>93318</v>
          </cell>
          <cell r="E21">
            <v>100143</v>
          </cell>
          <cell r="F21">
            <v>110743</v>
          </cell>
          <cell r="G21">
            <v>134962</v>
          </cell>
          <cell r="H21">
            <v>142161</v>
          </cell>
          <cell r="I21">
            <v>125302</v>
          </cell>
          <cell r="J21">
            <v>103403</v>
          </cell>
          <cell r="K21">
            <v>150182</v>
          </cell>
          <cell r="L21">
            <v>166030</v>
          </cell>
          <cell r="M21">
            <v>178073</v>
          </cell>
          <cell r="N21" t="str">
            <v>n/a</v>
          </cell>
          <cell r="O21" t="str">
            <v>n/a</v>
          </cell>
          <cell r="P21" t="str">
            <v>n/a</v>
          </cell>
          <cell r="Q21" t="str">
            <v>n/a</v>
          </cell>
          <cell r="R21" t="str">
            <v>n/a</v>
          </cell>
          <cell r="S21" t="str">
            <v>n/a</v>
          </cell>
          <cell r="T21" t="str">
            <v>n/a</v>
          </cell>
          <cell r="U21" t="str">
            <v>n/a</v>
          </cell>
          <cell r="V21" t="str">
            <v>n/a</v>
          </cell>
          <cell r="W21" t="str">
            <v>n/a</v>
          </cell>
          <cell r="X21" t="str">
            <v>n/a</v>
          </cell>
          <cell r="Y21" t="str">
            <v>n/a</v>
          </cell>
          <cell r="Z21" t="str">
            <v>n/a</v>
          </cell>
          <cell r="AA21" t="str">
            <v>n/a</v>
          </cell>
          <cell r="AB21" t="str">
            <v>n/a</v>
          </cell>
          <cell r="AC21" t="str">
            <v>n/a</v>
          </cell>
          <cell r="AD21" t="str">
            <v>n/a</v>
          </cell>
        </row>
        <row r="22">
          <cell r="A22" t="str">
            <v>Annual % change in transactions</v>
          </cell>
          <cell r="C22" t="str">
            <v>n/a</v>
          </cell>
          <cell r="D22" t="str">
            <v>n/a</v>
          </cell>
          <cell r="E22">
            <v>7.3137015366810276E-2</v>
          </cell>
          <cell r="F22">
            <v>0.10584863644987674</v>
          </cell>
          <cell r="G22">
            <v>0.21869553831844901</v>
          </cell>
          <cell r="H22">
            <v>5.3340940412856863E-2</v>
          </cell>
          <cell r="I22">
            <v>-0.11859089342365348</v>
          </cell>
          <cell r="J22">
            <v>-0.17476975626885449</v>
          </cell>
          <cell r="K22">
            <v>0.45239499821088369</v>
          </cell>
          <cell r="L22">
            <v>0.10552529597421789</v>
          </cell>
          <cell r="M22">
            <v>7.2535084020959983E-2</v>
          </cell>
          <cell r="N22" t="str">
            <v>n/a</v>
          </cell>
          <cell r="O22" t="str">
            <v>n/a</v>
          </cell>
          <cell r="P22" t="str">
            <v>n/a</v>
          </cell>
          <cell r="Q22" t="str">
            <v>n/a</v>
          </cell>
          <cell r="R22" t="str">
            <v>n/a</v>
          </cell>
          <cell r="S22" t="str">
            <v>n/a</v>
          </cell>
          <cell r="T22" t="str">
            <v>n/a</v>
          </cell>
          <cell r="U22" t="str">
            <v>n/a</v>
          </cell>
          <cell r="V22" t="str">
            <v>n/a</v>
          </cell>
          <cell r="W22" t="str">
            <v>n/a</v>
          </cell>
          <cell r="X22" t="str">
            <v>n/a</v>
          </cell>
          <cell r="Y22" t="str">
            <v>n/a</v>
          </cell>
          <cell r="Z22" t="str">
            <v>n/a</v>
          </cell>
          <cell r="AA22" t="str">
            <v>n/a</v>
          </cell>
          <cell r="AB22" t="str">
            <v>n/a</v>
          </cell>
          <cell r="AC22" t="str">
            <v>n/a</v>
          </cell>
          <cell r="AD22" t="str">
            <v>n/a</v>
          </cell>
        </row>
        <row r="23">
          <cell r="A23" t="str">
            <v xml:space="preserve">Residential house prices (all dwellings, national) </v>
          </cell>
          <cell r="B23" t="str">
            <v>1990=100</v>
          </cell>
          <cell r="C23" t="str">
            <v>n/a</v>
          </cell>
          <cell r="D23" t="str">
            <v>n/a</v>
          </cell>
          <cell r="E23" t="str">
            <v>n/a</v>
          </cell>
          <cell r="F23" t="str">
            <v>n/a</v>
          </cell>
          <cell r="G23" t="str">
            <v>n/a</v>
          </cell>
          <cell r="H23">
            <v>100</v>
          </cell>
          <cell r="I23">
            <v>117.7</v>
          </cell>
          <cell r="J23">
            <v>136.69999999999999</v>
          </cell>
          <cell r="K23">
            <v>157.6</v>
          </cell>
          <cell r="L23">
            <v>187.2</v>
          </cell>
          <cell r="M23">
            <v>197.2</v>
          </cell>
          <cell r="N23">
            <v>200.5</v>
          </cell>
          <cell r="O23">
            <v>208.2</v>
          </cell>
          <cell r="P23">
            <v>212.8</v>
          </cell>
          <cell r="Q23">
            <v>222.2</v>
          </cell>
          <cell r="R23">
            <v>235.1</v>
          </cell>
          <cell r="S23">
            <v>255.40000000000003</v>
          </cell>
          <cell r="T23">
            <v>277.8</v>
          </cell>
          <cell r="U23">
            <v>292.5</v>
          </cell>
          <cell r="V23">
            <v>294.60000000000002</v>
          </cell>
          <cell r="W23">
            <v>298.39999999999998</v>
          </cell>
          <cell r="X23">
            <v>300.8</v>
          </cell>
          <cell r="Y23">
            <v>308.89999999999998</v>
          </cell>
          <cell r="Z23">
            <v>315.39999999999998</v>
          </cell>
          <cell r="AA23" t="str">
            <v>n/a</v>
          </cell>
          <cell r="AB23" t="str">
            <v>n/a</v>
          </cell>
          <cell r="AC23" t="str">
            <v>n/a</v>
          </cell>
          <cell r="AD23" t="str">
            <v>n/a</v>
          </cell>
        </row>
        <row r="24">
          <cell r="A24" t="str">
            <v>Annual % change in house prices</v>
          </cell>
          <cell r="C24" t="str">
            <v>n/a</v>
          </cell>
          <cell r="D24" t="str">
            <v>n/a</v>
          </cell>
          <cell r="E24" t="str">
            <v>n/a</v>
          </cell>
          <cell r="F24" t="str">
            <v>n/a</v>
          </cell>
          <cell r="G24" t="str">
            <v>n/a</v>
          </cell>
          <cell r="H24" t="str">
            <v>n/a</v>
          </cell>
          <cell r="I24">
            <v>0.17700000000000005</v>
          </cell>
          <cell r="J24">
            <v>0.16142735768903971</v>
          </cell>
          <cell r="K24">
            <v>0.15288953913679593</v>
          </cell>
          <cell r="L24">
            <v>0.18781725888324874</v>
          </cell>
          <cell r="M24">
            <v>5.3418803418803451E-2</v>
          </cell>
          <cell r="N24">
            <v>1.6734279918864114E-2</v>
          </cell>
          <cell r="O24">
            <v>3.8403990024937551E-2</v>
          </cell>
          <cell r="P24">
            <v>2.2094140249759864E-2</v>
          </cell>
          <cell r="Q24">
            <v>4.4172932330826864E-2</v>
          </cell>
          <cell r="R24">
            <v>5.8055805580558006E-2</v>
          </cell>
          <cell r="S24">
            <v>8.634623564440691E-2</v>
          </cell>
          <cell r="T24">
            <v>8.7705559906029684E-2</v>
          </cell>
          <cell r="U24">
            <v>5.291576673866083E-2</v>
          </cell>
          <cell r="V24">
            <v>7.1794871794872428E-3</v>
          </cell>
          <cell r="W24">
            <v>1.2898845892735711E-2</v>
          </cell>
          <cell r="X24">
            <v>8.0428954423592547E-3</v>
          </cell>
          <cell r="Y24">
            <v>2.6928191489361541E-2</v>
          </cell>
          <cell r="Z24">
            <v>2.1042408546455116E-2</v>
          </cell>
          <cell r="AA24" t="str">
            <v>n/a</v>
          </cell>
          <cell r="AB24" t="str">
            <v>n/a</v>
          </cell>
          <cell r="AC24" t="str">
            <v>n/a</v>
          </cell>
          <cell r="AD24" t="str">
            <v>n/a</v>
          </cell>
        </row>
        <row r="25">
          <cell r="A25" t="str">
            <v>Residential house prices new dwellings (national)</v>
          </cell>
          <cell r="B25" t="str">
            <v>1990=100</v>
          </cell>
          <cell r="C25" t="str">
            <v>n/a</v>
          </cell>
          <cell r="D25" t="str">
            <v>n/a</v>
          </cell>
          <cell r="E25" t="str">
            <v>n/a</v>
          </cell>
          <cell r="F25" t="str">
            <v>n/a</v>
          </cell>
          <cell r="G25" t="str">
            <v>n/a</v>
          </cell>
          <cell r="H25" t="str">
            <v>n/a</v>
          </cell>
          <cell r="I25" t="str">
            <v>n/a</v>
          </cell>
          <cell r="J25" t="str">
            <v>n/a</v>
          </cell>
          <cell r="K25" t="str">
            <v>n/a</v>
          </cell>
          <cell r="L25" t="str">
            <v>n/a</v>
          </cell>
          <cell r="M25" t="str">
            <v>n/a</v>
          </cell>
          <cell r="N25" t="str">
            <v>n/a</v>
          </cell>
          <cell r="O25" t="str">
            <v>n/a</v>
          </cell>
          <cell r="P25" t="str">
            <v>n/a</v>
          </cell>
          <cell r="Q25" t="str">
            <v>n/a</v>
          </cell>
          <cell r="R25" t="str">
            <v>n/a</v>
          </cell>
          <cell r="S25" t="str">
            <v>n/a</v>
          </cell>
          <cell r="T25" t="str">
            <v>n/a</v>
          </cell>
          <cell r="U25" t="str">
            <v>n/a</v>
          </cell>
          <cell r="V25" t="str">
            <v>n/a</v>
          </cell>
          <cell r="W25" t="str">
            <v>n/a</v>
          </cell>
          <cell r="X25" t="str">
            <v>n/a</v>
          </cell>
          <cell r="Y25" t="str">
            <v>n/a</v>
          </cell>
          <cell r="Z25" t="str">
            <v>n/a</v>
          </cell>
          <cell r="AA25" t="str">
            <v>n/a</v>
          </cell>
          <cell r="AB25" t="str">
            <v>n/a</v>
          </cell>
          <cell r="AC25" t="str">
            <v>n/a</v>
          </cell>
          <cell r="AD25" t="str">
            <v>n/a</v>
          </cell>
        </row>
        <row r="26">
          <cell r="A26" t="str">
            <v>Annual % change in new house prices</v>
          </cell>
          <cell r="C26" t="str">
            <v>n/a</v>
          </cell>
          <cell r="D26" t="str">
            <v>n/a</v>
          </cell>
          <cell r="E26" t="str">
            <v>n/a</v>
          </cell>
          <cell r="F26" t="str">
            <v>n/a</v>
          </cell>
          <cell r="G26" t="str">
            <v>n/a</v>
          </cell>
          <cell r="H26" t="str">
            <v>n/a</v>
          </cell>
          <cell r="I26" t="str">
            <v>n/a</v>
          </cell>
          <cell r="J26" t="str">
            <v>n/a</v>
          </cell>
          <cell r="K26" t="str">
            <v>n/a</v>
          </cell>
          <cell r="L26" t="str">
            <v>n/a</v>
          </cell>
          <cell r="M26" t="str">
            <v>n/a</v>
          </cell>
          <cell r="N26" t="str">
            <v>n/a</v>
          </cell>
          <cell r="O26" t="str">
            <v>n/a</v>
          </cell>
          <cell r="P26" t="str">
            <v>n/a</v>
          </cell>
          <cell r="Q26" t="str">
            <v>n/a</v>
          </cell>
          <cell r="R26" t="str">
            <v>n/a</v>
          </cell>
          <cell r="S26" t="str">
            <v>n/a</v>
          </cell>
          <cell r="T26" t="str">
            <v>n/a</v>
          </cell>
          <cell r="U26" t="str">
            <v>n/a</v>
          </cell>
          <cell r="V26" t="str">
            <v>n/a</v>
          </cell>
          <cell r="W26" t="str">
            <v>n/a</v>
          </cell>
          <cell r="X26" t="str">
            <v>n/a</v>
          </cell>
          <cell r="Y26" t="str">
            <v>n/a</v>
          </cell>
          <cell r="Z26" t="str">
            <v>n/a</v>
          </cell>
          <cell r="AA26" t="str">
            <v>n/a</v>
          </cell>
          <cell r="AB26" t="str">
            <v>n/a</v>
          </cell>
          <cell r="AC26" t="str">
            <v>n/a</v>
          </cell>
          <cell r="AD26" t="str">
            <v>n/a</v>
          </cell>
        </row>
        <row r="27">
          <cell r="A27" t="str">
            <v>Building Price for new residential dwellings</v>
          </cell>
          <cell r="B27" t="str">
            <v>1990=100</v>
          </cell>
          <cell r="C27" t="str">
            <v>n/a</v>
          </cell>
          <cell r="D27" t="str">
            <v>n/a</v>
          </cell>
          <cell r="E27">
            <v>25.40263171264543</v>
          </cell>
          <cell r="F27">
            <v>28.196921201036428</v>
          </cell>
          <cell r="G27">
            <v>32.261342275059697</v>
          </cell>
          <cell r="H27">
            <v>39.374079154600416</v>
          </cell>
          <cell r="I27">
            <v>48.519026571152772</v>
          </cell>
          <cell r="J27">
            <v>61.728395061728392</v>
          </cell>
          <cell r="K27">
            <v>67.825026672763286</v>
          </cell>
          <cell r="L27">
            <v>72.143474063913018</v>
          </cell>
          <cell r="M27">
            <v>74.68373723517756</v>
          </cell>
          <cell r="N27">
            <v>79.510237260580197</v>
          </cell>
          <cell r="O27">
            <v>84.590763603109281</v>
          </cell>
          <cell r="P27">
            <v>88.147132042879633</v>
          </cell>
          <cell r="Q27">
            <v>91.449474165523554</v>
          </cell>
          <cell r="R27">
            <v>93.827160493827151</v>
          </cell>
          <cell r="S27">
            <v>96.913580246913583</v>
          </cell>
          <cell r="T27">
            <v>100</v>
          </cell>
          <cell r="U27" t="str">
            <v>n/a</v>
          </cell>
          <cell r="V27" t="str">
            <v>n/a</v>
          </cell>
          <cell r="W27" t="str">
            <v>n/a</v>
          </cell>
          <cell r="X27" t="str">
            <v>n/a</v>
          </cell>
          <cell r="Y27" t="str">
            <v>n/a</v>
          </cell>
          <cell r="Z27" t="str">
            <v>n/a</v>
          </cell>
          <cell r="AA27" t="str">
            <v>n/a</v>
          </cell>
          <cell r="AB27" t="str">
            <v>n/a</v>
          </cell>
          <cell r="AC27" t="str">
            <v>n/a</v>
          </cell>
          <cell r="AD27" t="str">
            <v>n/a</v>
          </cell>
        </row>
        <row r="28">
          <cell r="A28" t="str">
            <v>Annual % change in building prices</v>
          </cell>
          <cell r="C28" t="str">
            <v>n/a</v>
          </cell>
          <cell r="D28" t="str">
            <v>n/a</v>
          </cell>
          <cell r="E28" t="str">
            <v>n/a</v>
          </cell>
          <cell r="F28">
            <v>0.1100000000000001</v>
          </cell>
          <cell r="G28">
            <v>0.14414414414414423</v>
          </cell>
          <cell r="H28">
            <v>0.22047244094488194</v>
          </cell>
          <cell r="I28">
            <v>0.23225806451612896</v>
          </cell>
          <cell r="J28">
            <v>0.2722513089005234</v>
          </cell>
          <cell r="K28">
            <v>9.8765432098765205E-2</v>
          </cell>
          <cell r="L28">
            <v>6.3670411985018882E-2</v>
          </cell>
          <cell r="M28">
            <v>3.5211267605633756E-2</v>
          </cell>
          <cell r="N28">
            <v>6.4625850340136237E-2</v>
          </cell>
          <cell r="O28">
            <v>6.3897763578274702E-2</v>
          </cell>
          <cell r="P28">
            <v>4.2042042042041983E-2</v>
          </cell>
          <cell r="Q28">
            <v>3.746397694524517E-2</v>
          </cell>
          <cell r="R28">
            <v>2.5999999999999801E-2</v>
          </cell>
          <cell r="S28">
            <v>3.289473684210531E-2</v>
          </cell>
          <cell r="T28">
            <v>3.1847133757961776E-2</v>
          </cell>
          <cell r="U28" t="str">
            <v>n/a</v>
          </cell>
          <cell r="V28" t="str">
            <v>n/a</v>
          </cell>
          <cell r="W28" t="str">
            <v>n/a</v>
          </cell>
          <cell r="X28" t="str">
            <v>n/a</v>
          </cell>
          <cell r="Y28" t="str">
            <v>n/a</v>
          </cell>
          <cell r="Z28" t="str">
            <v>n/a</v>
          </cell>
          <cell r="AA28" t="str">
            <v>n/a</v>
          </cell>
          <cell r="AB28" t="str">
            <v>n/a</v>
          </cell>
          <cell r="AC28" t="str">
            <v>n/a</v>
          </cell>
          <cell r="AD28" t="str">
            <v>n/a</v>
          </cell>
        </row>
        <row r="30">
          <cell r="A30" t="str">
            <v>LENDING</v>
          </cell>
        </row>
        <row r="31">
          <cell r="A31" t="str">
            <v>EXCHANGE RATE</v>
          </cell>
          <cell r="C31">
            <v>1</v>
          </cell>
          <cell r="D31">
            <v>1</v>
          </cell>
          <cell r="E31">
            <v>1</v>
          </cell>
          <cell r="F31">
            <v>1</v>
          </cell>
          <cell r="G31">
            <v>1</v>
          </cell>
          <cell r="H31">
            <v>1</v>
          </cell>
          <cell r="I31">
            <v>1</v>
          </cell>
          <cell r="J31">
            <v>1</v>
          </cell>
          <cell r="K31">
            <v>1</v>
          </cell>
          <cell r="L31">
            <v>1</v>
          </cell>
          <cell r="M31">
            <v>1</v>
          </cell>
          <cell r="N31">
            <v>1</v>
          </cell>
          <cell r="O31">
            <v>1</v>
          </cell>
          <cell r="P31">
            <v>1</v>
          </cell>
          <cell r="Q31">
            <v>1</v>
          </cell>
          <cell r="R31">
            <v>1</v>
          </cell>
          <cell r="S31">
            <v>1</v>
          </cell>
          <cell r="T31">
            <v>1</v>
          </cell>
          <cell r="U31">
            <v>1</v>
          </cell>
          <cell r="V31">
            <v>1</v>
          </cell>
          <cell r="W31">
            <v>1</v>
          </cell>
          <cell r="X31">
            <v>1</v>
          </cell>
          <cell r="Y31">
            <v>1</v>
          </cell>
          <cell r="Z31">
            <v>1</v>
          </cell>
          <cell r="AA31">
            <v>1</v>
          </cell>
          <cell r="AB31">
            <v>1</v>
          </cell>
          <cell r="AC31">
            <v>1</v>
          </cell>
          <cell r="AD31">
            <v>1</v>
          </cell>
        </row>
        <row r="32">
          <cell r="A32" t="str">
            <v>Values</v>
          </cell>
        </row>
        <row r="33">
          <cell r="A33" t="str">
            <v>If emf members only - approx market share</v>
          </cell>
          <cell r="C33">
            <v>0</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row>
        <row r="34">
          <cell r="A34" t="str">
            <v>Total national outstanding residential loans</v>
          </cell>
          <cell r="B34" t="str">
            <v>€ millions</v>
          </cell>
          <cell r="C34" t="str">
            <v>n/a</v>
          </cell>
          <cell r="D34" t="str">
            <v>n/a</v>
          </cell>
          <cell r="E34" t="str">
            <v>n/a</v>
          </cell>
          <cell r="F34" t="str">
            <v>n/a</v>
          </cell>
          <cell r="G34" t="str">
            <v>n/a</v>
          </cell>
          <cell r="H34" t="str">
            <v>n/a</v>
          </cell>
          <cell r="I34" t="str">
            <v>n/a</v>
          </cell>
          <cell r="J34" t="str">
            <v>n/a</v>
          </cell>
          <cell r="K34" t="str">
            <v>n/a</v>
          </cell>
          <cell r="L34" t="str">
            <v>n/a</v>
          </cell>
          <cell r="M34" t="str">
            <v>n/a</v>
          </cell>
          <cell r="N34" t="str">
            <v>n/a</v>
          </cell>
          <cell r="O34" t="str">
            <v>n/a</v>
          </cell>
          <cell r="P34" t="str">
            <v>n/a</v>
          </cell>
          <cell r="Q34" t="str">
            <v>n/a</v>
          </cell>
          <cell r="R34" t="str">
            <v>n/a</v>
          </cell>
          <cell r="S34">
            <v>42180</v>
          </cell>
          <cell r="T34">
            <v>50735</v>
          </cell>
          <cell r="U34">
            <v>57365</v>
          </cell>
          <cell r="V34">
            <v>64838</v>
          </cell>
          <cell r="W34">
            <v>66233</v>
          </cell>
          <cell r="X34">
            <v>71101</v>
          </cell>
          <cell r="Y34">
            <v>79452</v>
          </cell>
          <cell r="Z34">
            <v>91895</v>
          </cell>
          <cell r="AA34" t="str">
            <v>n/a</v>
          </cell>
          <cell r="AB34" t="str">
            <v>n/a</v>
          </cell>
          <cell r="AC34" t="str">
            <v>n/a</v>
          </cell>
          <cell r="AD34" t="str">
            <v>n/a</v>
          </cell>
        </row>
        <row r="35">
          <cell r="A35" t="str">
            <v>Annual % change</v>
          </cell>
          <cell r="C35" t="str">
            <v>n/a</v>
          </cell>
          <cell r="D35" t="str">
            <v>n/a</v>
          </cell>
          <cell r="E35" t="str">
            <v>n/a</v>
          </cell>
          <cell r="F35" t="str">
            <v>n/a</v>
          </cell>
          <cell r="G35" t="str">
            <v>n/a</v>
          </cell>
          <cell r="H35" t="str">
            <v>n/a</v>
          </cell>
          <cell r="I35" t="str">
            <v>n/a</v>
          </cell>
          <cell r="J35" t="str">
            <v>n/a</v>
          </cell>
          <cell r="K35" t="str">
            <v>n/a</v>
          </cell>
          <cell r="L35" t="str">
            <v>n/a</v>
          </cell>
          <cell r="M35" t="str">
            <v>n/a</v>
          </cell>
          <cell r="N35" t="str">
            <v>n/a</v>
          </cell>
          <cell r="O35" t="str">
            <v>n/a</v>
          </cell>
          <cell r="P35" t="str">
            <v>n/a</v>
          </cell>
          <cell r="Q35" t="str">
            <v>n/a</v>
          </cell>
          <cell r="R35" t="str">
            <v>n/a</v>
          </cell>
          <cell r="S35" t="str">
            <v>n/a</v>
          </cell>
          <cell r="T35">
            <v>0.20282124229492648</v>
          </cell>
          <cell r="U35">
            <v>0.13067901842909224</v>
          </cell>
          <cell r="V35">
            <v>0.1302710712106685</v>
          </cell>
          <cell r="W35">
            <v>2.1515160862457305E-2</v>
          </cell>
          <cell r="X35">
            <v>7.3498105174157891E-2</v>
          </cell>
          <cell r="Y35">
            <v>0.11745263779693671</v>
          </cell>
          <cell r="Z35">
            <v>0.1566102804208831</v>
          </cell>
          <cell r="AA35" t="str">
            <v>n/a</v>
          </cell>
          <cell r="AB35" t="str">
            <v>n/a</v>
          </cell>
          <cell r="AC35" t="str">
            <v>n/a</v>
          </cell>
          <cell r="AD35" t="str">
            <v>n/a</v>
          </cell>
        </row>
        <row r="36">
          <cell r="A36" t="str">
            <v>Total national outstanding residential and commercial loans</v>
          </cell>
          <cell r="B36" t="str">
            <v>€ millions</v>
          </cell>
          <cell r="C36" t="str">
            <v>n/a</v>
          </cell>
          <cell r="D36" t="str">
            <v>n/a</v>
          </cell>
          <cell r="E36" t="str">
            <v>n/a</v>
          </cell>
          <cell r="F36" t="str">
            <v>n/a</v>
          </cell>
          <cell r="G36" t="str">
            <v>n/a</v>
          </cell>
          <cell r="H36" t="str">
            <v>n/a</v>
          </cell>
          <cell r="I36" t="str">
            <v>n/a</v>
          </cell>
          <cell r="J36" t="str">
            <v>n/a</v>
          </cell>
          <cell r="K36" t="str">
            <v>n/a</v>
          </cell>
          <cell r="L36" t="str">
            <v>n/a</v>
          </cell>
          <cell r="M36" t="str">
            <v>n/a</v>
          </cell>
          <cell r="N36" t="str">
            <v>n/a</v>
          </cell>
          <cell r="O36" t="str">
            <v>n/a</v>
          </cell>
          <cell r="P36" t="str">
            <v>n/a</v>
          </cell>
          <cell r="Q36" t="str">
            <v>n/a</v>
          </cell>
          <cell r="R36" t="str">
            <v>n/a</v>
          </cell>
          <cell r="S36" t="str">
            <v>n/a</v>
          </cell>
          <cell r="T36" t="str">
            <v>n/a</v>
          </cell>
          <cell r="U36" t="str">
            <v>n/a</v>
          </cell>
          <cell r="V36" t="str">
            <v>n/a</v>
          </cell>
          <cell r="W36" t="str">
            <v>n/a</v>
          </cell>
          <cell r="X36">
            <v>86821</v>
          </cell>
          <cell r="Y36" t="str">
            <v>n/a</v>
          </cell>
          <cell r="Z36" t="str">
            <v>n/a</v>
          </cell>
          <cell r="AA36" t="str">
            <v>n/a</v>
          </cell>
          <cell r="AB36" t="str">
            <v>n/a</v>
          </cell>
          <cell r="AC36" t="str">
            <v>n/a</v>
          </cell>
          <cell r="AD36" t="str">
            <v>n/a</v>
          </cell>
        </row>
        <row r="37">
          <cell r="A37" t="str">
            <v>Annual % change</v>
          </cell>
          <cell r="C37" t="str">
            <v>n/a</v>
          </cell>
          <cell r="D37" t="str">
            <v>n/a</v>
          </cell>
          <cell r="E37" t="str">
            <v>n/a</v>
          </cell>
          <cell r="F37" t="str">
            <v>n/a</v>
          </cell>
          <cell r="G37" t="str">
            <v>n/a</v>
          </cell>
          <cell r="H37" t="str">
            <v>n/a</v>
          </cell>
          <cell r="I37" t="str">
            <v>n/a</v>
          </cell>
          <cell r="J37" t="str">
            <v>n/a</v>
          </cell>
          <cell r="K37" t="str">
            <v>n/a</v>
          </cell>
          <cell r="L37" t="str">
            <v>n/a</v>
          </cell>
          <cell r="M37" t="str">
            <v>n/a</v>
          </cell>
          <cell r="N37" t="str">
            <v>n/a</v>
          </cell>
          <cell r="O37" t="str">
            <v>n/a</v>
          </cell>
          <cell r="P37" t="str">
            <v>n/a</v>
          </cell>
          <cell r="Q37" t="str">
            <v>n/a</v>
          </cell>
          <cell r="R37" t="str">
            <v>n/a</v>
          </cell>
          <cell r="S37" t="str">
            <v>n/a</v>
          </cell>
          <cell r="T37" t="str">
            <v>n/a</v>
          </cell>
          <cell r="U37" t="str">
            <v>n/a</v>
          </cell>
          <cell r="V37" t="str">
            <v>n/a</v>
          </cell>
          <cell r="W37" t="str">
            <v>n/a</v>
          </cell>
          <cell r="X37" t="str">
            <v>n/a</v>
          </cell>
          <cell r="Y37" t="str">
            <v>n/a</v>
          </cell>
          <cell r="Z37" t="str">
            <v>n/a</v>
          </cell>
          <cell r="AA37" t="str">
            <v>n/a</v>
          </cell>
          <cell r="AB37" t="str">
            <v>n/a</v>
          </cell>
          <cell r="AC37" t="str">
            <v>n/a</v>
          </cell>
          <cell r="AD37" t="str">
            <v>n/a</v>
          </cell>
        </row>
        <row r="38">
          <cell r="A38" t="str">
            <v>Total national gross residential lending</v>
          </cell>
          <cell r="B38" t="str">
            <v>€ millions</v>
          </cell>
          <cell r="C38" t="str">
            <v>n/a</v>
          </cell>
          <cell r="D38" t="str">
            <v>n/a</v>
          </cell>
          <cell r="E38" t="str">
            <v>n/a</v>
          </cell>
          <cell r="F38" t="str">
            <v>n/a</v>
          </cell>
          <cell r="G38" t="str">
            <v>n/a</v>
          </cell>
          <cell r="H38" t="str">
            <v>n/a</v>
          </cell>
          <cell r="I38" t="str">
            <v>n/a</v>
          </cell>
          <cell r="J38" t="str">
            <v>n/a</v>
          </cell>
          <cell r="K38" t="str">
            <v>n/a</v>
          </cell>
          <cell r="L38" t="str">
            <v>n/a</v>
          </cell>
          <cell r="M38" t="str">
            <v>n/a</v>
          </cell>
          <cell r="N38" t="str">
            <v>n/a</v>
          </cell>
          <cell r="O38" t="str">
            <v>n/a</v>
          </cell>
          <cell r="P38" t="str">
            <v>n/a</v>
          </cell>
          <cell r="Q38" t="str">
            <v>n/a</v>
          </cell>
          <cell r="R38" t="str">
            <v>n/a</v>
          </cell>
          <cell r="S38" t="str">
            <v>n/a</v>
          </cell>
          <cell r="T38" t="str">
            <v>n/a</v>
          </cell>
          <cell r="U38" t="str">
            <v>n/a</v>
          </cell>
          <cell r="V38" t="str">
            <v>n/a</v>
          </cell>
          <cell r="W38" t="str">
            <v>n/a</v>
          </cell>
          <cell r="X38">
            <v>18260</v>
          </cell>
          <cell r="Y38">
            <v>17578</v>
          </cell>
          <cell r="Z38" t="str">
            <v>n/a</v>
          </cell>
          <cell r="AA38" t="str">
            <v>n/a</v>
          </cell>
          <cell r="AB38" t="str">
            <v>n/a</v>
          </cell>
          <cell r="AC38" t="str">
            <v>n/a</v>
          </cell>
          <cell r="AD38" t="str">
            <v>n/a</v>
          </cell>
        </row>
        <row r="39">
          <cell r="A39" t="str">
            <v>Annual % change in gross residential lending</v>
          </cell>
          <cell r="C39" t="str">
            <v>n/a</v>
          </cell>
          <cell r="D39" t="str">
            <v>n/a</v>
          </cell>
          <cell r="E39" t="str">
            <v>n/a</v>
          </cell>
          <cell r="F39" t="str">
            <v>n/a</v>
          </cell>
          <cell r="G39" t="str">
            <v>n/a</v>
          </cell>
          <cell r="H39" t="str">
            <v>n/a</v>
          </cell>
          <cell r="I39" t="str">
            <v>n/a</v>
          </cell>
          <cell r="J39" t="str">
            <v>n/a</v>
          </cell>
          <cell r="K39" t="str">
            <v>n/a</v>
          </cell>
          <cell r="L39" t="str">
            <v>n/a</v>
          </cell>
          <cell r="M39" t="str">
            <v>n/a</v>
          </cell>
          <cell r="N39" t="str">
            <v>n/a</v>
          </cell>
          <cell r="O39" t="str">
            <v>n/a</v>
          </cell>
          <cell r="P39" t="str">
            <v>n/a</v>
          </cell>
          <cell r="Q39" t="str">
            <v>n/a</v>
          </cell>
          <cell r="R39" t="str">
            <v>n/a</v>
          </cell>
          <cell r="S39" t="str">
            <v>n/a</v>
          </cell>
          <cell r="T39" t="str">
            <v>n/a</v>
          </cell>
          <cell r="U39" t="str">
            <v>n/a</v>
          </cell>
          <cell r="V39" t="str">
            <v>n/a</v>
          </cell>
          <cell r="W39" t="str">
            <v>n/a</v>
          </cell>
          <cell r="X39" t="str">
            <v>n/a</v>
          </cell>
          <cell r="Y39">
            <v>-3.7349397590361488E-2</v>
          </cell>
          <cell r="Z39" t="str">
            <v>n/a</v>
          </cell>
          <cell r="AA39" t="str">
            <v>n/a</v>
          </cell>
          <cell r="AB39" t="str">
            <v>n/a</v>
          </cell>
          <cell r="AC39" t="str">
            <v>n/a</v>
          </cell>
          <cell r="AD39" t="str">
            <v>n/a</v>
          </cell>
        </row>
        <row r="40">
          <cell r="A40" t="str">
            <v>Gross residential and commercial lending</v>
          </cell>
          <cell r="B40" t="str">
            <v>€ millions</v>
          </cell>
          <cell r="C40" t="str">
            <v>n/a</v>
          </cell>
          <cell r="D40" t="str">
            <v>n/a</v>
          </cell>
          <cell r="E40" t="str">
            <v>n/a</v>
          </cell>
          <cell r="F40" t="str">
            <v>n/a</v>
          </cell>
          <cell r="G40" t="str">
            <v>n/a</v>
          </cell>
          <cell r="H40" t="str">
            <v>n/a</v>
          </cell>
          <cell r="I40" t="str">
            <v>n/a</v>
          </cell>
          <cell r="J40" t="str">
            <v>n/a</v>
          </cell>
          <cell r="K40" t="str">
            <v>n/a</v>
          </cell>
          <cell r="L40" t="str">
            <v>n/a</v>
          </cell>
          <cell r="M40" t="str">
            <v>n/a</v>
          </cell>
          <cell r="N40" t="str">
            <v>n/a</v>
          </cell>
          <cell r="O40" t="str">
            <v>n/a</v>
          </cell>
          <cell r="P40" t="str">
            <v>n/a</v>
          </cell>
          <cell r="Q40" t="str">
            <v>n/a</v>
          </cell>
          <cell r="R40" t="str">
            <v>n/a</v>
          </cell>
          <cell r="S40" t="str">
            <v>n/a</v>
          </cell>
          <cell r="T40" t="str">
            <v>n/a</v>
          </cell>
          <cell r="U40" t="str">
            <v>n/a</v>
          </cell>
          <cell r="V40" t="str">
            <v>n/a</v>
          </cell>
          <cell r="W40" t="str">
            <v>n/a</v>
          </cell>
          <cell r="X40">
            <v>19780</v>
          </cell>
          <cell r="Y40" t="str">
            <v>n/a</v>
          </cell>
          <cell r="Z40" t="str">
            <v>n/a</v>
          </cell>
          <cell r="AA40" t="str">
            <v>n/a</v>
          </cell>
          <cell r="AB40" t="str">
            <v>n/a</v>
          </cell>
          <cell r="AC40" t="str">
            <v>n/a</v>
          </cell>
          <cell r="AD40" t="str">
            <v>n/a</v>
          </cell>
        </row>
        <row r="41">
          <cell r="A41" t="str">
            <v xml:space="preserve">Annual % change in gross residential and commercial </v>
          </cell>
          <cell r="C41" t="str">
            <v>n/a</v>
          </cell>
          <cell r="D41" t="str">
            <v>n/a</v>
          </cell>
          <cell r="E41" t="str">
            <v>n/a</v>
          </cell>
          <cell r="F41" t="str">
            <v>n/a</v>
          </cell>
          <cell r="G41" t="str">
            <v>n/a</v>
          </cell>
          <cell r="H41" t="str">
            <v>n/a</v>
          </cell>
          <cell r="I41" t="str">
            <v>n/a</v>
          </cell>
          <cell r="J41" t="str">
            <v>n/a</v>
          </cell>
          <cell r="K41" t="str">
            <v>n/a</v>
          </cell>
          <cell r="L41" t="str">
            <v>n/a</v>
          </cell>
          <cell r="M41" t="str">
            <v>n/a</v>
          </cell>
          <cell r="N41" t="str">
            <v>n/a</v>
          </cell>
          <cell r="O41" t="str">
            <v>n/a</v>
          </cell>
          <cell r="P41" t="str">
            <v>n/a</v>
          </cell>
          <cell r="Q41" t="str">
            <v>n/a</v>
          </cell>
          <cell r="R41" t="str">
            <v>n/a</v>
          </cell>
          <cell r="S41" t="str">
            <v>n/a</v>
          </cell>
          <cell r="T41" t="str">
            <v>n/a</v>
          </cell>
          <cell r="U41" t="str">
            <v>n/a</v>
          </cell>
          <cell r="V41" t="str">
            <v>n/a</v>
          </cell>
          <cell r="W41" t="str">
            <v>n/a</v>
          </cell>
          <cell r="X41" t="str">
            <v>n/a</v>
          </cell>
          <cell r="Y41" t="str">
            <v>n/a</v>
          </cell>
          <cell r="Z41" t="str">
            <v>n/a</v>
          </cell>
          <cell r="AA41" t="str">
            <v>n/a</v>
          </cell>
          <cell r="AB41" t="str">
            <v>n/a</v>
          </cell>
          <cell r="AC41" t="str">
            <v>n/a</v>
          </cell>
          <cell r="AD41" t="str">
            <v>n/a</v>
          </cell>
        </row>
        <row r="42">
          <cell r="A42" t="str">
            <v>Total national net residential lending</v>
          </cell>
          <cell r="B42" t="str">
            <v>€ millions</v>
          </cell>
          <cell r="C42" t="str">
            <v>n/a</v>
          </cell>
          <cell r="D42" t="str">
            <v>n/a</v>
          </cell>
          <cell r="E42" t="str">
            <v>n/a</v>
          </cell>
          <cell r="F42" t="str">
            <v>n/a</v>
          </cell>
          <cell r="G42" t="str">
            <v>n/a</v>
          </cell>
          <cell r="H42" t="str">
            <v>n/a</v>
          </cell>
          <cell r="I42" t="str">
            <v>n/a</v>
          </cell>
          <cell r="J42" t="str">
            <v>n/a</v>
          </cell>
          <cell r="K42" t="str">
            <v>n/a</v>
          </cell>
          <cell r="L42" t="str">
            <v>n/a</v>
          </cell>
          <cell r="M42" t="str">
            <v>n/a</v>
          </cell>
          <cell r="N42" t="str">
            <v>n/a</v>
          </cell>
          <cell r="O42" t="str">
            <v>n/a</v>
          </cell>
          <cell r="P42" t="str">
            <v>n/a</v>
          </cell>
          <cell r="Q42" t="str">
            <v>n/a</v>
          </cell>
          <cell r="R42" t="str">
            <v>n/a</v>
          </cell>
          <cell r="S42" t="str">
            <v>n/a</v>
          </cell>
          <cell r="T42">
            <v>8555</v>
          </cell>
          <cell r="U42">
            <v>6630</v>
          </cell>
          <cell r="V42">
            <v>7473</v>
          </cell>
          <cell r="W42">
            <v>1395</v>
          </cell>
          <cell r="X42">
            <v>5569</v>
          </cell>
          <cell r="Y42">
            <v>8351</v>
          </cell>
          <cell r="Z42">
            <v>12443</v>
          </cell>
          <cell r="AA42" t="str">
            <v>n/a</v>
          </cell>
          <cell r="AB42" t="str">
            <v>n/a</v>
          </cell>
          <cell r="AC42" t="str">
            <v>n/a</v>
          </cell>
          <cell r="AD42" t="str">
            <v>n/a</v>
          </cell>
        </row>
        <row r="43">
          <cell r="A43" t="str">
            <v>Annual % change in net residential lending</v>
          </cell>
          <cell r="C43" t="str">
            <v>n/a</v>
          </cell>
          <cell r="D43" t="str">
            <v>n/a</v>
          </cell>
          <cell r="E43" t="str">
            <v>n/a</v>
          </cell>
          <cell r="F43" t="str">
            <v>n/a</v>
          </cell>
          <cell r="G43" t="str">
            <v>n/a</v>
          </cell>
          <cell r="H43" t="str">
            <v>n/a</v>
          </cell>
          <cell r="I43" t="str">
            <v>n/a</v>
          </cell>
          <cell r="J43" t="str">
            <v>n/a</v>
          </cell>
          <cell r="K43" t="str">
            <v>n/a</v>
          </cell>
          <cell r="L43" t="str">
            <v>n/a</v>
          </cell>
          <cell r="M43" t="str">
            <v>n/a</v>
          </cell>
          <cell r="N43" t="str">
            <v>n/a</v>
          </cell>
          <cell r="O43" t="str">
            <v>n/a</v>
          </cell>
          <cell r="P43" t="str">
            <v>n/a</v>
          </cell>
          <cell r="Q43" t="str">
            <v>n/a</v>
          </cell>
          <cell r="R43" t="str">
            <v>n/a</v>
          </cell>
          <cell r="S43" t="str">
            <v>n/a</v>
          </cell>
          <cell r="T43" t="str">
            <v>n/a</v>
          </cell>
          <cell r="U43">
            <v>-0.22501461133839862</v>
          </cell>
          <cell r="V43">
            <v>0.12714932126696832</v>
          </cell>
          <cell r="W43">
            <v>-0.81332798073063028</v>
          </cell>
          <cell r="X43">
            <v>2.992114695340502</v>
          </cell>
          <cell r="Y43">
            <v>0.49955108637098222</v>
          </cell>
          <cell r="Z43">
            <v>0.49000119746138182</v>
          </cell>
          <cell r="AA43" t="str">
            <v>n/a</v>
          </cell>
          <cell r="AB43" t="str">
            <v>n/a</v>
          </cell>
          <cell r="AC43" t="str">
            <v>n/a</v>
          </cell>
          <cell r="AD43" t="str">
            <v>n/a</v>
          </cell>
        </row>
        <row r="44">
          <cell r="A44" t="str">
            <v>Total national net residential and commercial lending</v>
          </cell>
          <cell r="B44" t="str">
            <v>€ millions</v>
          </cell>
          <cell r="C44" t="str">
            <v>n/a</v>
          </cell>
          <cell r="D44" t="str">
            <v>n/a</v>
          </cell>
          <cell r="E44" t="str">
            <v>n/a</v>
          </cell>
          <cell r="F44" t="str">
            <v>n/a</v>
          </cell>
          <cell r="G44" t="str">
            <v>n/a</v>
          </cell>
          <cell r="H44" t="str">
            <v>n/a</v>
          </cell>
          <cell r="I44" t="str">
            <v>n/a</v>
          </cell>
          <cell r="J44" t="str">
            <v>n/a</v>
          </cell>
          <cell r="K44" t="str">
            <v>n/a</v>
          </cell>
          <cell r="L44" t="str">
            <v>n/a</v>
          </cell>
          <cell r="M44" t="str">
            <v>n/a</v>
          </cell>
          <cell r="N44" t="str">
            <v>n/a</v>
          </cell>
          <cell r="O44" t="str">
            <v>n/a</v>
          </cell>
          <cell r="P44" t="str">
            <v>n/a</v>
          </cell>
          <cell r="Q44" t="str">
            <v>n/a</v>
          </cell>
          <cell r="R44" t="str">
            <v>n/a</v>
          </cell>
          <cell r="S44" t="str">
            <v>n/a</v>
          </cell>
          <cell r="T44" t="str">
            <v>n/a</v>
          </cell>
          <cell r="U44" t="str">
            <v>n/a</v>
          </cell>
          <cell r="V44" t="str">
            <v>n/a</v>
          </cell>
          <cell r="W44" t="str">
            <v>n/a</v>
          </cell>
          <cell r="X44">
            <v>6426</v>
          </cell>
          <cell r="Y44" t="str">
            <v>n/a</v>
          </cell>
          <cell r="Z44" t="str">
            <v>n/a</v>
          </cell>
          <cell r="AA44" t="str">
            <v>n/a</v>
          </cell>
          <cell r="AB44" t="str">
            <v>n/a</v>
          </cell>
          <cell r="AC44" t="str">
            <v>n/a</v>
          </cell>
          <cell r="AD44" t="str">
            <v>n/a</v>
          </cell>
        </row>
        <row r="45">
          <cell r="A45" t="str">
            <v>Annual % changein net residential and commercial lending</v>
          </cell>
          <cell r="C45" t="str">
            <v>n/a</v>
          </cell>
          <cell r="D45" t="str">
            <v>n/a</v>
          </cell>
          <cell r="E45" t="str">
            <v>n/a</v>
          </cell>
          <cell r="F45" t="str">
            <v>n/a</v>
          </cell>
          <cell r="G45" t="str">
            <v>n/a</v>
          </cell>
          <cell r="H45" t="str">
            <v>n/a</v>
          </cell>
          <cell r="I45" t="str">
            <v>n/a</v>
          </cell>
          <cell r="J45" t="str">
            <v>n/a</v>
          </cell>
          <cell r="K45" t="str">
            <v>n/a</v>
          </cell>
          <cell r="L45" t="str">
            <v>n/a</v>
          </cell>
          <cell r="M45" t="str">
            <v>n/a</v>
          </cell>
          <cell r="N45" t="str">
            <v>n/a</v>
          </cell>
          <cell r="O45" t="str">
            <v>n/a</v>
          </cell>
          <cell r="P45" t="str">
            <v>n/a</v>
          </cell>
          <cell r="Q45" t="str">
            <v>n/a</v>
          </cell>
          <cell r="R45" t="str">
            <v>n/a</v>
          </cell>
          <cell r="S45" t="str">
            <v>n/a</v>
          </cell>
          <cell r="T45" t="str">
            <v>n/a</v>
          </cell>
          <cell r="U45" t="str">
            <v>n/a</v>
          </cell>
          <cell r="V45" t="str">
            <v>n/a</v>
          </cell>
          <cell r="W45" t="str">
            <v>n/a</v>
          </cell>
          <cell r="X45" t="str">
            <v>n/a</v>
          </cell>
          <cell r="Y45" t="str">
            <v>n/a</v>
          </cell>
          <cell r="Z45" t="str">
            <v>n/a</v>
          </cell>
          <cell r="AA45" t="str">
            <v>n/a</v>
          </cell>
          <cell r="AB45" t="str">
            <v>n/a</v>
          </cell>
          <cell r="AC45" t="str">
            <v>n/a</v>
          </cell>
          <cell r="AD45" t="str">
            <v>n/a</v>
          </cell>
        </row>
        <row r="47">
          <cell r="A47" t="str">
            <v>Volumes</v>
          </cell>
        </row>
        <row r="48">
          <cell r="A48" t="str">
            <v xml:space="preserve">Total number of new loans </v>
          </cell>
          <cell r="B48" t="str">
            <v>000s</v>
          </cell>
          <cell r="C48" t="str">
            <v>n/a</v>
          </cell>
          <cell r="D48" t="str">
            <v>n/a</v>
          </cell>
          <cell r="E48" t="str">
            <v>n/a</v>
          </cell>
          <cell r="F48" t="str">
            <v>n/a</v>
          </cell>
          <cell r="G48" t="str">
            <v>n/a</v>
          </cell>
          <cell r="H48" t="str">
            <v>n/a</v>
          </cell>
          <cell r="I48" t="str">
            <v>n/a</v>
          </cell>
          <cell r="J48" t="str">
            <v>n/a</v>
          </cell>
          <cell r="K48" t="str">
            <v>n/a</v>
          </cell>
          <cell r="L48" t="str">
            <v>n/a</v>
          </cell>
          <cell r="M48" t="str">
            <v>n/a</v>
          </cell>
          <cell r="N48" t="str">
            <v>n/a</v>
          </cell>
          <cell r="O48" t="str">
            <v>n/a</v>
          </cell>
          <cell r="P48" t="str">
            <v>n/a</v>
          </cell>
          <cell r="Q48" t="str">
            <v>n/a</v>
          </cell>
          <cell r="R48" t="str">
            <v>n/a</v>
          </cell>
          <cell r="S48" t="str">
            <v>n/a</v>
          </cell>
          <cell r="T48" t="str">
            <v>n/a</v>
          </cell>
          <cell r="U48" t="str">
            <v>n/a</v>
          </cell>
          <cell r="V48" t="str">
            <v>n/a</v>
          </cell>
          <cell r="W48" t="str">
            <v>n/a</v>
          </cell>
          <cell r="X48" t="str">
            <v>n/a</v>
          </cell>
          <cell r="Y48" t="str">
            <v>n/a</v>
          </cell>
          <cell r="Z48" t="str">
            <v>n/a</v>
          </cell>
          <cell r="AA48" t="str">
            <v>n/a</v>
          </cell>
          <cell r="AB48" t="str">
            <v>n/a</v>
          </cell>
          <cell r="AC48" t="str">
            <v>n/a</v>
          </cell>
          <cell r="AD48" t="str">
            <v>n/a</v>
          </cell>
        </row>
        <row r="49">
          <cell r="A49" t="str">
            <v>Residential</v>
          </cell>
          <cell r="B49" t="str">
            <v>%</v>
          </cell>
          <cell r="C49" t="str">
            <v>n/a</v>
          </cell>
          <cell r="D49" t="str">
            <v>n/a</v>
          </cell>
          <cell r="E49" t="str">
            <v>n/a</v>
          </cell>
          <cell r="F49" t="str">
            <v>n/a</v>
          </cell>
          <cell r="G49" t="str">
            <v>n/a</v>
          </cell>
          <cell r="H49" t="str">
            <v>n/a</v>
          </cell>
          <cell r="I49" t="str">
            <v>n/a</v>
          </cell>
          <cell r="J49" t="str">
            <v>n/a</v>
          </cell>
          <cell r="K49" t="str">
            <v>n/a</v>
          </cell>
          <cell r="L49" t="str">
            <v>n/a</v>
          </cell>
          <cell r="M49" t="str">
            <v>n/a</v>
          </cell>
          <cell r="N49" t="str">
            <v>n/a</v>
          </cell>
          <cell r="O49" t="str">
            <v>n/a</v>
          </cell>
          <cell r="P49" t="str">
            <v>n/a</v>
          </cell>
          <cell r="Q49" t="str">
            <v>n/a</v>
          </cell>
          <cell r="R49" t="str">
            <v>n/a</v>
          </cell>
          <cell r="S49" t="str">
            <v>n/a</v>
          </cell>
          <cell r="T49" t="str">
            <v>n/a</v>
          </cell>
          <cell r="U49" t="str">
            <v>n/a</v>
          </cell>
          <cell r="V49" t="str">
            <v>n/a</v>
          </cell>
          <cell r="W49" t="str">
            <v>n/a</v>
          </cell>
          <cell r="X49" t="str">
            <v>n/a</v>
          </cell>
          <cell r="Y49" t="str">
            <v>n/a</v>
          </cell>
          <cell r="Z49" t="str">
            <v>n/a</v>
          </cell>
          <cell r="AA49" t="str">
            <v>n/a</v>
          </cell>
          <cell r="AB49" t="str">
            <v>n/a</v>
          </cell>
          <cell r="AC49" t="str">
            <v>n/a</v>
          </cell>
          <cell r="AD49" t="str">
            <v>n/a</v>
          </cell>
        </row>
        <row r="50">
          <cell r="A50" t="str">
            <v xml:space="preserve">Commercial </v>
          </cell>
          <cell r="B50" t="str">
            <v>%</v>
          </cell>
          <cell r="C50" t="str">
            <v>n/a</v>
          </cell>
          <cell r="D50" t="str">
            <v>n/a</v>
          </cell>
          <cell r="E50" t="str">
            <v>n/a</v>
          </cell>
          <cell r="F50" t="str">
            <v>n/a</v>
          </cell>
          <cell r="G50" t="str">
            <v>n/a</v>
          </cell>
          <cell r="H50" t="str">
            <v>n/a</v>
          </cell>
          <cell r="I50" t="str">
            <v>n/a</v>
          </cell>
          <cell r="J50" t="str">
            <v>n/a</v>
          </cell>
          <cell r="K50" t="str">
            <v>n/a</v>
          </cell>
          <cell r="L50" t="str">
            <v>n/a</v>
          </cell>
          <cell r="M50" t="str">
            <v>n/a</v>
          </cell>
          <cell r="N50" t="str">
            <v>n/a</v>
          </cell>
          <cell r="O50" t="str">
            <v>n/a</v>
          </cell>
          <cell r="P50" t="str">
            <v>n/a</v>
          </cell>
          <cell r="Q50" t="str">
            <v>n/a</v>
          </cell>
          <cell r="R50" t="str">
            <v>n/a</v>
          </cell>
          <cell r="S50" t="str">
            <v>n/a</v>
          </cell>
          <cell r="T50" t="str">
            <v>n/a</v>
          </cell>
          <cell r="U50" t="str">
            <v>n/a</v>
          </cell>
          <cell r="V50" t="str">
            <v>n/a</v>
          </cell>
          <cell r="W50" t="str">
            <v>n/a</v>
          </cell>
          <cell r="X50" t="str">
            <v>n/a</v>
          </cell>
          <cell r="Y50" t="str">
            <v>n/a</v>
          </cell>
          <cell r="Z50" t="str">
            <v>n/a</v>
          </cell>
          <cell r="AA50" t="str">
            <v>n/a</v>
          </cell>
          <cell r="AB50" t="str">
            <v>n/a</v>
          </cell>
          <cell r="AC50" t="str">
            <v>n/a</v>
          </cell>
          <cell r="AD50" t="str">
            <v>n/a</v>
          </cell>
        </row>
        <row r="51">
          <cell r="A51">
            <v>0</v>
          </cell>
          <cell r="C51">
            <v>0</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row>
        <row r="52">
          <cell r="A52" t="str">
            <v>INTEREST RATES</v>
          </cell>
        </row>
        <row r="53">
          <cell r="A53" t="str">
            <v>Representative interest rate on NEW mortgage loans %</v>
          </cell>
          <cell r="B53" t="str">
            <v>% end of period</v>
          </cell>
          <cell r="C53" t="str">
            <v>n/a</v>
          </cell>
          <cell r="D53" t="str">
            <v>n/a</v>
          </cell>
          <cell r="E53" t="str">
            <v>n/a</v>
          </cell>
          <cell r="F53" t="str">
            <v>n/a</v>
          </cell>
          <cell r="G53" t="str">
            <v>n/a</v>
          </cell>
          <cell r="H53" t="str">
            <v>n/a</v>
          </cell>
          <cell r="I53" t="str">
            <v>n/a</v>
          </cell>
          <cell r="J53" t="str">
            <v>n/a</v>
          </cell>
          <cell r="K53" t="str">
            <v>n/a</v>
          </cell>
          <cell r="L53" t="str">
            <v>n/a</v>
          </cell>
          <cell r="M53" t="str">
            <v>n/a</v>
          </cell>
          <cell r="N53" t="str">
            <v>n/a</v>
          </cell>
          <cell r="O53" t="str">
            <v>n/a</v>
          </cell>
          <cell r="P53">
            <v>0.115</v>
          </cell>
          <cell r="Q53">
            <v>0.08</v>
          </cell>
          <cell r="R53">
            <v>5.7000000000000002E-2</v>
          </cell>
          <cell r="S53">
            <v>0.05</v>
          </cell>
          <cell r="T53">
            <v>6.8000000000000005E-2</v>
          </cell>
          <cell r="U53">
            <v>0.05</v>
          </cell>
          <cell r="V53">
            <v>5.0999999999999997E-2</v>
          </cell>
          <cell r="W53">
            <v>4.2999999999999997E-2</v>
          </cell>
          <cell r="X53">
            <v>4.1000000000000002E-2</v>
          </cell>
          <cell r="Y53">
            <v>4.1000000000000002E-2</v>
          </cell>
          <cell r="Z53">
            <v>0.05</v>
          </cell>
          <cell r="AA53" t="str">
            <v>n/a</v>
          </cell>
          <cell r="AB53" t="str">
            <v>n/a</v>
          </cell>
          <cell r="AC53" t="str">
            <v>n/a</v>
          </cell>
          <cell r="AD53" t="str">
            <v>n/a</v>
          </cell>
        </row>
        <row r="54">
          <cell r="A54" t="str">
            <v>RISKS</v>
          </cell>
        </row>
        <row r="55">
          <cell r="A55" t="str">
            <v>Loan to value ratios</v>
          </cell>
          <cell r="B55" t="str">
            <v>% average</v>
          </cell>
          <cell r="C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row>
        <row r="56">
          <cell r="A56" t="str">
            <v>Average LTV</v>
          </cell>
          <cell r="C56">
            <v>0</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row>
        <row r="57">
          <cell r="A57" t="str">
            <v>First time buyer LTV</v>
          </cell>
          <cell r="C57">
            <v>0</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row>
        <row r="58">
          <cell r="A58" t="str">
            <v xml:space="preserve">Some indicator of bad debt eg possessions/ arrears </v>
          </cell>
          <cell r="C58">
            <v>0</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row>
        <row r="59">
          <cell r="A59">
            <v>0</v>
          </cell>
        </row>
        <row r="60">
          <cell r="A60" t="str">
            <v>FUNDING</v>
          </cell>
        </row>
        <row r="61">
          <cell r="A61" t="str">
            <v>Total Mortgage Bonds Outstanding</v>
          </cell>
          <cell r="B61" t="str">
            <v>€ millions</v>
          </cell>
          <cell r="C61" t="str">
            <v>n/a</v>
          </cell>
          <cell r="D61" t="str">
            <v>n/a</v>
          </cell>
          <cell r="E61" t="str">
            <v>n/a</v>
          </cell>
          <cell r="F61" t="str">
            <v>n/a</v>
          </cell>
          <cell r="G61" t="str">
            <v>n/a</v>
          </cell>
          <cell r="H61" t="str">
            <v>n/a</v>
          </cell>
          <cell r="I61" t="str">
            <v>n/a</v>
          </cell>
          <cell r="J61" t="str">
            <v>n/a</v>
          </cell>
          <cell r="K61" t="str">
            <v>n/a</v>
          </cell>
          <cell r="L61">
            <v>28.465374718192791</v>
          </cell>
          <cell r="M61">
            <v>25.385349607034787</v>
          </cell>
          <cell r="N61">
            <v>12.763176703628826</v>
          </cell>
          <cell r="O61" t="str">
            <v>n/a</v>
          </cell>
          <cell r="P61">
            <v>51.094965102138836</v>
          </cell>
          <cell r="Q61">
            <v>98.972173973287411</v>
          </cell>
          <cell r="R61">
            <v>99.759579413613196</v>
          </cell>
          <cell r="S61" t="str">
            <v>n/a</v>
          </cell>
          <cell r="T61" t="str">
            <v>n/a</v>
          </cell>
          <cell r="U61" t="str">
            <v>n/a</v>
          </cell>
          <cell r="V61" t="str">
            <v>n/a</v>
          </cell>
          <cell r="W61" t="str">
            <v>n/a</v>
          </cell>
          <cell r="X61" t="str">
            <v>n/a</v>
          </cell>
          <cell r="Y61" t="str">
            <v>n/a</v>
          </cell>
          <cell r="Z61">
            <v>1985</v>
          </cell>
          <cell r="AA61" t="str">
            <v>n/a</v>
          </cell>
          <cell r="AB61" t="str">
            <v>n/a</v>
          </cell>
          <cell r="AC61" t="str">
            <v>n/a</v>
          </cell>
          <cell r="AD61" t="str">
            <v>n/a</v>
          </cell>
        </row>
        <row r="62">
          <cell r="A62" t="str">
            <v>Annual % change in mortgage bonds outstanding</v>
          </cell>
          <cell r="C62" t="str">
            <v>n/a</v>
          </cell>
          <cell r="D62" t="str">
            <v>n/a</v>
          </cell>
          <cell r="E62" t="str">
            <v>n/a</v>
          </cell>
          <cell r="F62" t="str">
            <v>n/a</v>
          </cell>
          <cell r="G62" t="str">
            <v>n/a</v>
          </cell>
          <cell r="H62" t="str">
            <v>n/a</v>
          </cell>
          <cell r="I62" t="str">
            <v>n/a</v>
          </cell>
          <cell r="J62" t="str">
            <v>n/a</v>
          </cell>
          <cell r="K62" t="str">
            <v>n/a</v>
          </cell>
          <cell r="L62" t="str">
            <v>n/a</v>
          </cell>
          <cell r="M62">
            <v>-0.10820251416502513</v>
          </cell>
          <cell r="N62">
            <v>-0.49722273274929041</v>
          </cell>
          <cell r="O62" t="str">
            <v>n/a</v>
          </cell>
          <cell r="P62" t="str">
            <v>n/a</v>
          </cell>
          <cell r="Q62">
            <v>0.93702400570079725</v>
          </cell>
          <cell r="R62">
            <v>7.9558264582357818E-3</v>
          </cell>
          <cell r="S62" t="str">
            <v>n/a</v>
          </cell>
          <cell r="T62" t="str">
            <v>n/a</v>
          </cell>
          <cell r="U62" t="str">
            <v>n/a</v>
          </cell>
          <cell r="V62" t="str">
            <v>n/a</v>
          </cell>
          <cell r="W62" t="str">
            <v>n/a</v>
          </cell>
          <cell r="X62" t="str">
            <v>n/a</v>
          </cell>
          <cell r="Y62" t="str">
            <v>n/a</v>
          </cell>
          <cell r="Z62" t="str">
            <v>n/a</v>
          </cell>
          <cell r="AA62" t="str">
            <v>n/a</v>
          </cell>
          <cell r="AB62" t="str">
            <v>n/a</v>
          </cell>
          <cell r="AC62" t="str">
            <v>n/a</v>
          </cell>
          <cell r="AD62" t="str">
            <v>n/a</v>
          </cell>
        </row>
        <row r="63">
          <cell r="A63" t="str">
            <v>New Issues of Mortgage Bonds</v>
          </cell>
          <cell r="B63" t="str">
            <v>€ millions</v>
          </cell>
          <cell r="C63" t="str">
            <v>n/a</v>
          </cell>
          <cell r="D63" t="str">
            <v>n/a</v>
          </cell>
          <cell r="E63" t="str">
            <v>n/a</v>
          </cell>
          <cell r="F63" t="str">
            <v>n/a</v>
          </cell>
          <cell r="G63" t="str">
            <v>n/a</v>
          </cell>
          <cell r="H63" t="str">
            <v>n/a</v>
          </cell>
          <cell r="I63" t="str">
            <v>n/a</v>
          </cell>
          <cell r="J63" t="str">
            <v>n/a</v>
          </cell>
          <cell r="K63" t="str">
            <v>n/a</v>
          </cell>
          <cell r="L63" t="str">
            <v>n/a</v>
          </cell>
          <cell r="M63" t="str">
            <v>n/a</v>
          </cell>
          <cell r="N63" t="str">
            <v>n/a</v>
          </cell>
          <cell r="O63" t="str">
            <v>n/a</v>
          </cell>
          <cell r="P63">
            <v>51.094965102138836</v>
          </cell>
          <cell r="Q63">
            <v>49.486086986643706</v>
          </cell>
          <cell r="R63" t="str">
            <v>n/a</v>
          </cell>
          <cell r="S63" t="str">
            <v>n/a</v>
          </cell>
          <cell r="T63" t="str">
            <v>n/a</v>
          </cell>
          <cell r="U63" t="str">
            <v>n/a</v>
          </cell>
          <cell r="V63" t="str">
            <v>n/a</v>
          </cell>
          <cell r="W63" t="str">
            <v>n/a</v>
          </cell>
          <cell r="X63" t="str">
            <v>n/a</v>
          </cell>
          <cell r="Y63" t="str">
            <v>n/a</v>
          </cell>
          <cell r="Z63" t="str">
            <v>n/a</v>
          </cell>
          <cell r="AA63" t="str">
            <v>n/a</v>
          </cell>
          <cell r="AB63" t="str">
            <v>n/a</v>
          </cell>
          <cell r="AC63" t="str">
            <v>n/a</v>
          </cell>
          <cell r="AD63" t="str">
            <v>n/a</v>
          </cell>
        </row>
        <row r="64">
          <cell r="A64" t="str">
            <v>Annual % change in mortgage bond issues</v>
          </cell>
          <cell r="C64" t="str">
            <v>n/a</v>
          </cell>
          <cell r="D64" t="str">
            <v>n/a</v>
          </cell>
          <cell r="E64" t="str">
            <v>n/a</v>
          </cell>
          <cell r="F64" t="str">
            <v>n/a</v>
          </cell>
          <cell r="G64" t="str">
            <v>n/a</v>
          </cell>
          <cell r="H64" t="str">
            <v>n/a</v>
          </cell>
          <cell r="I64" t="str">
            <v>n/a</v>
          </cell>
          <cell r="J64" t="str">
            <v>n/a</v>
          </cell>
          <cell r="K64" t="str">
            <v>n/a</v>
          </cell>
          <cell r="L64" t="str">
            <v>n/a</v>
          </cell>
          <cell r="M64" t="str">
            <v>n/a</v>
          </cell>
          <cell r="N64" t="str">
            <v>n/a</v>
          </cell>
          <cell r="O64" t="str">
            <v>n/a</v>
          </cell>
          <cell r="P64" t="str">
            <v>n/a</v>
          </cell>
          <cell r="Q64">
            <v>-3.1487997149601377E-2</v>
          </cell>
          <cell r="R64" t="str">
            <v>n/a</v>
          </cell>
          <cell r="S64" t="str">
            <v>n/a</v>
          </cell>
          <cell r="T64" t="str">
            <v>n/a</v>
          </cell>
          <cell r="U64" t="str">
            <v>n/a</v>
          </cell>
          <cell r="V64" t="str">
            <v>n/a</v>
          </cell>
          <cell r="W64" t="str">
            <v>n/a</v>
          </cell>
          <cell r="X64" t="str">
            <v>n/a</v>
          </cell>
          <cell r="Y64" t="str">
            <v>n/a</v>
          </cell>
          <cell r="Z64" t="str">
            <v>n/a</v>
          </cell>
          <cell r="AA64" t="str">
            <v>n/a</v>
          </cell>
          <cell r="AB64" t="str">
            <v>n/a</v>
          </cell>
          <cell r="AC64" t="str">
            <v>n/a</v>
          </cell>
          <cell r="AD64" t="str">
            <v>n/a</v>
          </cell>
        </row>
        <row r="65">
          <cell r="A65" t="str">
            <v>Mortgage backed securities outstanding</v>
          </cell>
          <cell r="B65" t="str">
            <v>€ millions</v>
          </cell>
          <cell r="C65" t="str">
            <v>n/a</v>
          </cell>
          <cell r="D65" t="str">
            <v>n/a</v>
          </cell>
          <cell r="E65" t="str">
            <v>n/a</v>
          </cell>
          <cell r="F65" t="str">
            <v>n/a</v>
          </cell>
          <cell r="G65" t="str">
            <v>n/a</v>
          </cell>
          <cell r="H65" t="str">
            <v>n/a</v>
          </cell>
          <cell r="I65" t="str">
            <v>n/a</v>
          </cell>
          <cell r="J65" t="str">
            <v>n/a</v>
          </cell>
          <cell r="K65" t="str">
            <v>n/a</v>
          </cell>
          <cell r="L65" t="str">
            <v>n/a</v>
          </cell>
          <cell r="M65" t="str">
            <v>n/a</v>
          </cell>
          <cell r="N65" t="str">
            <v>n/a</v>
          </cell>
          <cell r="O65" t="str">
            <v>n/a</v>
          </cell>
          <cell r="P65" t="str">
            <v>n/a</v>
          </cell>
          <cell r="Q65" t="str">
            <v>n/a</v>
          </cell>
          <cell r="R65" t="str">
            <v>n/a</v>
          </cell>
          <cell r="S65" t="str">
            <v>n/a</v>
          </cell>
          <cell r="T65" t="str">
            <v>n/a</v>
          </cell>
          <cell r="U65" t="str">
            <v>n/a</v>
          </cell>
          <cell r="V65" t="str">
            <v>n/a</v>
          </cell>
          <cell r="W65" t="str">
            <v>n/a</v>
          </cell>
          <cell r="X65" t="str">
            <v>n/a</v>
          </cell>
          <cell r="Y65" t="str">
            <v>n/a</v>
          </cell>
          <cell r="Z65" t="str">
            <v>n/a</v>
          </cell>
          <cell r="AA65" t="str">
            <v>n/a</v>
          </cell>
          <cell r="AB65" t="str">
            <v>n/a</v>
          </cell>
          <cell r="AC65" t="str">
            <v>n/a</v>
          </cell>
          <cell r="AD65" t="str">
            <v>n/a</v>
          </cell>
        </row>
        <row r="66">
          <cell r="A66" t="str">
            <v>Annual % change in MBS outstanding</v>
          </cell>
          <cell r="C66" t="str">
            <v>n/a</v>
          </cell>
          <cell r="D66" t="str">
            <v>n/a</v>
          </cell>
          <cell r="E66" t="str">
            <v>n/a</v>
          </cell>
          <cell r="F66" t="str">
            <v>n/a</v>
          </cell>
          <cell r="G66" t="str">
            <v>n/a</v>
          </cell>
          <cell r="H66" t="str">
            <v>n/a</v>
          </cell>
          <cell r="I66" t="str">
            <v>n/a</v>
          </cell>
          <cell r="J66" t="str">
            <v>n/a</v>
          </cell>
          <cell r="K66" t="str">
            <v>n/a</v>
          </cell>
          <cell r="L66" t="str">
            <v>n/a</v>
          </cell>
          <cell r="M66" t="str">
            <v>n/a</v>
          </cell>
          <cell r="N66" t="str">
            <v>n/a</v>
          </cell>
          <cell r="O66" t="str">
            <v>n/a</v>
          </cell>
          <cell r="P66" t="str">
            <v>n/a</v>
          </cell>
          <cell r="Q66" t="str">
            <v>n/a</v>
          </cell>
          <cell r="R66" t="str">
            <v>n/a</v>
          </cell>
          <cell r="S66" t="str">
            <v>n/a</v>
          </cell>
          <cell r="T66" t="str">
            <v>n/a</v>
          </cell>
          <cell r="U66" t="str">
            <v>n/a</v>
          </cell>
          <cell r="V66" t="str">
            <v>n/a</v>
          </cell>
          <cell r="W66" t="str">
            <v>n/a</v>
          </cell>
          <cell r="X66" t="str">
            <v>n/a</v>
          </cell>
          <cell r="Y66" t="str">
            <v>n/a</v>
          </cell>
          <cell r="Z66" t="str">
            <v>n/a</v>
          </cell>
          <cell r="AA66" t="str">
            <v>n/a</v>
          </cell>
          <cell r="AB66" t="str">
            <v>n/a</v>
          </cell>
          <cell r="AC66" t="str">
            <v>n/a</v>
          </cell>
          <cell r="AD66" t="str">
            <v>n/a</v>
          </cell>
        </row>
        <row r="67">
          <cell r="A67" t="str">
            <v>New Issues of Mortgage Backed Securities</v>
          </cell>
          <cell r="B67" t="str">
            <v>€ millions</v>
          </cell>
          <cell r="C67" t="str">
            <v>n/a</v>
          </cell>
          <cell r="D67" t="str">
            <v>n/a</v>
          </cell>
          <cell r="E67" t="str">
            <v>n/a</v>
          </cell>
          <cell r="F67" t="str">
            <v>n/a</v>
          </cell>
          <cell r="G67" t="str">
            <v>n/a</v>
          </cell>
          <cell r="H67" t="str">
            <v>n/a</v>
          </cell>
          <cell r="I67" t="str">
            <v>n/a</v>
          </cell>
          <cell r="J67" t="str">
            <v>n/a</v>
          </cell>
          <cell r="K67" t="str">
            <v>n/a</v>
          </cell>
          <cell r="L67" t="str">
            <v>n/a</v>
          </cell>
          <cell r="M67" t="str">
            <v>n/a</v>
          </cell>
          <cell r="N67" t="str">
            <v>n/a</v>
          </cell>
          <cell r="O67" t="str">
            <v>n/a</v>
          </cell>
          <cell r="P67" t="str">
            <v>n/a</v>
          </cell>
          <cell r="Q67" t="str">
            <v>n/a</v>
          </cell>
          <cell r="R67" t="str">
            <v>n/a</v>
          </cell>
          <cell r="S67" t="str">
            <v>n/a</v>
          </cell>
          <cell r="T67" t="str">
            <v>n/a</v>
          </cell>
          <cell r="U67">
            <v>1000</v>
          </cell>
          <cell r="V67">
            <v>1900</v>
          </cell>
          <cell r="W67">
            <v>8000</v>
          </cell>
          <cell r="X67">
            <v>4920</v>
          </cell>
          <cell r="Y67">
            <v>7000</v>
          </cell>
          <cell r="Z67">
            <v>4400</v>
          </cell>
          <cell r="AA67" t="str">
            <v>n/a</v>
          </cell>
          <cell r="AB67" t="str">
            <v>n/a</v>
          </cell>
          <cell r="AC67" t="str">
            <v>n/a</v>
          </cell>
          <cell r="AD67" t="str">
            <v>n/a</v>
          </cell>
        </row>
        <row r="68">
          <cell r="A68" t="str">
            <v>Annual % change in MBS issues</v>
          </cell>
          <cell r="C68" t="str">
            <v>n/a</v>
          </cell>
          <cell r="D68" t="str">
            <v>n/a</v>
          </cell>
          <cell r="E68" t="str">
            <v>n/a</v>
          </cell>
          <cell r="F68" t="str">
            <v>n/a</v>
          </cell>
          <cell r="G68" t="str">
            <v>n/a</v>
          </cell>
          <cell r="H68" t="str">
            <v>n/a</v>
          </cell>
          <cell r="I68" t="str">
            <v>n/a</v>
          </cell>
          <cell r="J68" t="str">
            <v>n/a</v>
          </cell>
          <cell r="K68" t="str">
            <v>n/a</v>
          </cell>
          <cell r="L68" t="str">
            <v>n/a</v>
          </cell>
          <cell r="M68" t="str">
            <v>n/a</v>
          </cell>
          <cell r="N68" t="str">
            <v>n/a</v>
          </cell>
          <cell r="O68" t="str">
            <v>n/a</v>
          </cell>
          <cell r="P68" t="str">
            <v>n/a</v>
          </cell>
          <cell r="Q68" t="str">
            <v>n/a</v>
          </cell>
          <cell r="R68" t="str">
            <v>n/a</v>
          </cell>
          <cell r="S68" t="str">
            <v>n/a</v>
          </cell>
          <cell r="T68" t="str">
            <v>n/a</v>
          </cell>
          <cell r="U68" t="str">
            <v>n/a</v>
          </cell>
          <cell r="V68">
            <v>0.89999999999999991</v>
          </cell>
          <cell r="W68">
            <v>3.2105263157894735</v>
          </cell>
          <cell r="X68">
            <v>-0.38500000000000001</v>
          </cell>
          <cell r="Y68">
            <v>0.4227642276422765</v>
          </cell>
          <cell r="Z68">
            <v>-0.37142857142857144</v>
          </cell>
          <cell r="AA68" t="str">
            <v>n/a</v>
          </cell>
          <cell r="AB68" t="str">
            <v>n/a</v>
          </cell>
          <cell r="AC68" t="str">
            <v>n/a</v>
          </cell>
          <cell r="AD68" t="str">
            <v>n/a</v>
          </cell>
        </row>
        <row r="69">
          <cell r="A69">
            <v>0</v>
          </cell>
        </row>
        <row r="70">
          <cell r="A70" t="str">
            <v>GENERAL INFORMATION</v>
          </cell>
        </row>
        <row r="71">
          <cell r="A71" t="str">
            <v>Outstanding residential loans as % GDP</v>
          </cell>
          <cell r="B71" t="str">
            <v>%</v>
          </cell>
          <cell r="C71" t="str">
            <v>n/a</v>
          </cell>
          <cell r="D71" t="str">
            <v>n/a</v>
          </cell>
          <cell r="E71" t="str">
            <v>n/a</v>
          </cell>
          <cell r="F71" t="str">
            <v>n/a</v>
          </cell>
          <cell r="G71" t="str">
            <v>n/a</v>
          </cell>
          <cell r="H71" t="str">
            <v>n/a</v>
          </cell>
          <cell r="I71" t="str">
            <v>n/a</v>
          </cell>
          <cell r="J71" t="str">
            <v>n/a</v>
          </cell>
          <cell r="K71" t="str">
            <v>n/a</v>
          </cell>
          <cell r="L71" t="str">
            <v>n/a</v>
          </cell>
          <cell r="M71" t="str">
            <v>n/a</v>
          </cell>
          <cell r="N71" t="str">
            <v>n/a</v>
          </cell>
          <cell r="O71" t="str">
            <v>n/a</v>
          </cell>
          <cell r="P71" t="str">
            <v>n/a</v>
          </cell>
          <cell r="Q71" t="str">
            <v>n/a</v>
          </cell>
          <cell r="R71" t="str">
            <v>n/a</v>
          </cell>
          <cell r="S71">
            <v>0.36937562558727483</v>
          </cell>
          <cell r="T71">
            <v>0.4149426800872496</v>
          </cell>
          <cell r="U71">
            <v>0.44362933885192302</v>
          </cell>
          <cell r="V71">
            <v>0.47874382723341918</v>
          </cell>
          <cell r="W71">
            <v>0.47793502167675939</v>
          </cell>
          <cell r="X71">
            <v>0.49331843916518653</v>
          </cell>
          <cell r="Y71">
            <v>0.53349341090112123</v>
          </cell>
          <cell r="Z71">
            <v>0.59204668596882537</v>
          </cell>
          <cell r="AA71" t="str">
            <v>n/a</v>
          </cell>
          <cell r="AB71" t="str">
            <v>n/a</v>
          </cell>
          <cell r="AC71" t="str">
            <v>n/a</v>
          </cell>
          <cell r="AD71" t="str">
            <v>n/a</v>
          </cell>
        </row>
        <row r="72">
          <cell r="A72" t="str">
            <v>Outstanding residential and commercial loans as % GDP</v>
          </cell>
          <cell r="B72" t="str">
            <v>%</v>
          </cell>
          <cell r="C72" t="str">
            <v>n/a</v>
          </cell>
          <cell r="D72" t="str">
            <v>n/a</v>
          </cell>
          <cell r="E72" t="str">
            <v>n/a</v>
          </cell>
          <cell r="F72" t="str">
            <v>n/a</v>
          </cell>
          <cell r="G72" t="str">
            <v>n/a</v>
          </cell>
          <cell r="H72" t="str">
            <v>n/a</v>
          </cell>
          <cell r="I72" t="str">
            <v>n/a</v>
          </cell>
          <cell r="J72" t="str">
            <v>n/a</v>
          </cell>
          <cell r="K72" t="str">
            <v>n/a</v>
          </cell>
          <cell r="L72" t="str">
            <v>n/a</v>
          </cell>
          <cell r="M72" t="str">
            <v>n/a</v>
          </cell>
          <cell r="N72" t="str">
            <v>n/a</v>
          </cell>
          <cell r="O72" t="str">
            <v>n/a</v>
          </cell>
          <cell r="P72" t="str">
            <v>n/a</v>
          </cell>
          <cell r="Q72" t="str">
            <v>n/a</v>
          </cell>
          <cell r="R72" t="str">
            <v>n/a</v>
          </cell>
          <cell r="S72" t="str">
            <v>n/a</v>
          </cell>
          <cell r="T72" t="str">
            <v>n/a</v>
          </cell>
          <cell r="U72" t="str">
            <v>n/a</v>
          </cell>
          <cell r="V72" t="str">
            <v>n/a</v>
          </cell>
          <cell r="W72" t="str">
            <v>n/a</v>
          </cell>
          <cell r="X72">
            <v>0.60238815497335707</v>
          </cell>
          <cell r="Y72" t="str">
            <v>n/a</v>
          </cell>
          <cell r="Z72" t="str">
            <v>n/a</v>
          </cell>
          <cell r="AA72" t="str">
            <v>n/a</v>
          </cell>
          <cell r="AB72" t="str">
            <v>n/a</v>
          </cell>
          <cell r="AC72" t="str">
            <v>n/a</v>
          </cell>
          <cell r="AD72" t="str">
            <v>n/a</v>
          </cell>
        </row>
        <row r="73">
          <cell r="A73">
            <v>0</v>
          </cell>
        </row>
        <row r="74">
          <cell r="A74" t="str">
            <v>Outstanding residential loans per capita, 000s</v>
          </cell>
          <cell r="B74" t="str">
            <v>000s</v>
          </cell>
          <cell r="C74" t="str">
            <v>n/a</v>
          </cell>
          <cell r="D74" t="str">
            <v>n/a</v>
          </cell>
          <cell r="E74" t="str">
            <v>n/a</v>
          </cell>
          <cell r="F74" t="str">
            <v>n/a</v>
          </cell>
          <cell r="G74" t="str">
            <v>n/a</v>
          </cell>
          <cell r="H74" t="str">
            <v>n/a</v>
          </cell>
          <cell r="I74" t="str">
            <v>n/a</v>
          </cell>
          <cell r="J74" t="str">
            <v>n/a</v>
          </cell>
          <cell r="K74" t="str">
            <v>n/a</v>
          </cell>
          <cell r="L74" t="str">
            <v>n/a</v>
          </cell>
          <cell r="M74" t="str">
            <v>n/a</v>
          </cell>
          <cell r="N74" t="str">
            <v>n/a</v>
          </cell>
          <cell r="O74" t="str">
            <v>n/a</v>
          </cell>
          <cell r="P74" t="str">
            <v>n/a</v>
          </cell>
          <cell r="Q74" t="str">
            <v>n/a</v>
          </cell>
          <cell r="R74" t="str">
            <v>n/a</v>
          </cell>
          <cell r="S74">
            <v>4.156122402829947</v>
          </cell>
          <cell r="T74">
            <v>4.9764522147787149</v>
          </cell>
          <cell r="U74">
            <v>5.5929524022347241</v>
          </cell>
          <cell r="V74">
            <v>6.2770709454815119</v>
          </cell>
          <cell r="W74">
            <v>6.363989693936035</v>
          </cell>
          <cell r="X74">
            <v>6.7878890868794626</v>
          </cell>
          <cell r="Y74">
            <v>7.5458330147764494</v>
          </cell>
          <cell r="Z74">
            <v>8.6942807253108718</v>
          </cell>
          <cell r="AA74" t="str">
            <v>n/a</v>
          </cell>
          <cell r="AB74" t="str">
            <v>n/a</v>
          </cell>
          <cell r="AC74" t="str">
            <v>n/a</v>
          </cell>
          <cell r="AD74" t="str">
            <v>n/a</v>
          </cell>
        </row>
        <row r="75">
          <cell r="A75" t="str">
            <v>Outstanding residential and commercial loans per capita</v>
          </cell>
          <cell r="B75" t="str">
            <v>000s</v>
          </cell>
          <cell r="C75" t="str">
            <v>n/a</v>
          </cell>
          <cell r="D75" t="str">
            <v>n/a</v>
          </cell>
          <cell r="E75" t="str">
            <v>n/a</v>
          </cell>
          <cell r="F75" t="str">
            <v>n/a</v>
          </cell>
          <cell r="G75" t="str">
            <v>n/a</v>
          </cell>
          <cell r="H75" t="str">
            <v>n/a</v>
          </cell>
          <cell r="I75" t="str">
            <v>n/a</v>
          </cell>
          <cell r="J75" t="str">
            <v>n/a</v>
          </cell>
          <cell r="K75" t="str">
            <v>n/a</v>
          </cell>
          <cell r="L75" t="str">
            <v>n/a</v>
          </cell>
          <cell r="M75" t="str">
            <v>n/a</v>
          </cell>
          <cell r="N75" t="str">
            <v>n/a</v>
          </cell>
          <cell r="O75" t="str">
            <v>n/a</v>
          </cell>
          <cell r="P75" t="str">
            <v>n/a</v>
          </cell>
          <cell r="Q75" t="str">
            <v>n/a</v>
          </cell>
          <cell r="R75" t="str">
            <v>n/a</v>
          </cell>
          <cell r="S75" t="str">
            <v>n/a</v>
          </cell>
          <cell r="T75" t="str">
            <v>n/a</v>
          </cell>
          <cell r="U75" t="str">
            <v>n/a</v>
          </cell>
          <cell r="V75" t="str">
            <v>n/a</v>
          </cell>
          <cell r="W75" t="str">
            <v>n/a</v>
          </cell>
          <cell r="X75">
            <v>8.2886502076196091</v>
          </cell>
          <cell r="Y75" t="str">
            <v>n/a</v>
          </cell>
          <cell r="Z75" t="str">
            <v>n/a</v>
          </cell>
          <cell r="AA75" t="str">
            <v>n/a</v>
          </cell>
          <cell r="AB75" t="str">
            <v>n/a</v>
          </cell>
          <cell r="AC75" t="str">
            <v>n/a</v>
          </cell>
          <cell r="AD75" t="str">
            <v>n/a</v>
          </cell>
        </row>
        <row r="76">
          <cell r="A76">
            <v>0</v>
          </cell>
        </row>
        <row r="77">
          <cell r="A77" t="str">
            <v>Outstanding mortgage bonds as % GDP</v>
          </cell>
          <cell r="C77" t="str">
            <v>n/a</v>
          </cell>
          <cell r="D77" t="str">
            <v>n/a</v>
          </cell>
          <cell r="E77" t="str">
            <v>n/a</v>
          </cell>
          <cell r="F77" t="str">
            <v>n/a</v>
          </cell>
          <cell r="G77" t="str">
            <v>n/a</v>
          </cell>
          <cell r="H77" t="str">
            <v>n/a</v>
          </cell>
          <cell r="I77" t="str">
            <v>n/a</v>
          </cell>
          <cell r="J77" t="str">
            <v>n/a</v>
          </cell>
          <cell r="K77" t="str">
            <v>n/a</v>
          </cell>
          <cell r="L77">
            <v>3.9027345130993583E-4</v>
          </cell>
          <cell r="M77">
            <v>3.5564669235667556E-4</v>
          </cell>
          <cell r="N77">
            <v>1.6727009629566444E-4</v>
          </cell>
          <cell r="O77" t="str">
            <v>n/a</v>
          </cell>
          <cell r="P77">
            <v>5.5124392846003128E-4</v>
          </cell>
          <cell r="Q77">
            <v>1.001424385097119E-3</v>
          </cell>
          <cell r="R77">
            <v>9.4326023174660077E-4</v>
          </cell>
          <cell r="S77" t="str">
            <v>n/a</v>
          </cell>
          <cell r="T77" t="str">
            <v>n/a</v>
          </cell>
          <cell r="U77" t="str">
            <v>n/a</v>
          </cell>
          <cell r="V77" t="str">
            <v>n/a</v>
          </cell>
          <cell r="W77" t="str">
            <v>n/a</v>
          </cell>
          <cell r="X77" t="str">
            <v>n/a</v>
          </cell>
          <cell r="Y77" t="str">
            <v>n/a</v>
          </cell>
          <cell r="Z77">
            <v>1.2788646516656167E-2</v>
          </cell>
          <cell r="AA77" t="str">
            <v>n/a</v>
          </cell>
          <cell r="AB77" t="str">
            <v>n/a</v>
          </cell>
          <cell r="AC77" t="str">
            <v>n/a</v>
          </cell>
          <cell r="AD77" t="str">
            <v>n/a</v>
          </cell>
        </row>
        <row r="78">
          <cell r="A78">
            <v>0</v>
          </cell>
        </row>
        <row r="79">
          <cell r="A79" t="str">
            <v>MACROECONOMIC INFORMATION</v>
          </cell>
        </row>
        <row r="80">
          <cell r="A80" t="str">
            <v>Exchange rate, 1€=</v>
          </cell>
          <cell r="C80">
            <v>98.69</v>
          </cell>
          <cell r="D80">
            <v>115.68</v>
          </cell>
          <cell r="E80">
            <v>130.25</v>
          </cell>
          <cell r="F80">
            <v>147.09</v>
          </cell>
          <cell r="G80">
            <v>169.46700000000001</v>
          </cell>
          <cell r="H80">
            <v>171.70400000000001</v>
          </cell>
          <cell r="I80">
            <v>179.03</v>
          </cell>
          <cell r="J80">
            <v>182.81800000000001</v>
          </cell>
          <cell r="K80">
            <v>179.886</v>
          </cell>
          <cell r="L80">
            <v>175.65199999999999</v>
          </cell>
          <cell r="M80">
            <v>196.964</v>
          </cell>
          <cell r="N80">
            <v>195.876</v>
          </cell>
          <cell r="O80">
            <v>196.35900000000001</v>
          </cell>
          <cell r="P80">
            <v>195.714</v>
          </cell>
          <cell r="Q80">
            <v>202.077</v>
          </cell>
          <cell r="R80">
            <v>200.482</v>
          </cell>
          <cell r="S80">
            <v>200.482</v>
          </cell>
          <cell r="T80">
            <v>200.482</v>
          </cell>
          <cell r="U80">
            <v>200.482</v>
          </cell>
          <cell r="V80">
            <v>200.482</v>
          </cell>
          <cell r="W80">
            <v>1</v>
          </cell>
          <cell r="X80">
            <v>1</v>
          </cell>
          <cell r="Y80">
            <v>1</v>
          </cell>
          <cell r="Z80">
            <v>1</v>
          </cell>
          <cell r="AA80">
            <v>1</v>
          </cell>
          <cell r="AB80">
            <v>1</v>
          </cell>
          <cell r="AC80">
            <v>1</v>
          </cell>
          <cell r="AD80">
            <v>1</v>
          </cell>
        </row>
        <row r="81">
          <cell r="A81" t="str">
            <v>Population, 000s</v>
          </cell>
          <cell r="C81" t="str">
            <v>n/a</v>
          </cell>
          <cell r="D81" t="str">
            <v>n/a</v>
          </cell>
          <cell r="E81">
            <v>10009</v>
          </cell>
          <cell r="F81">
            <v>10014</v>
          </cell>
          <cell r="G81">
            <v>10007</v>
          </cell>
          <cell r="H81">
            <v>9981</v>
          </cell>
          <cell r="I81">
            <v>9955</v>
          </cell>
          <cell r="J81">
            <v>9920</v>
          </cell>
          <cell r="K81">
            <v>9873</v>
          </cell>
          <cell r="L81">
            <v>9860</v>
          </cell>
          <cell r="M81">
            <v>9974.6</v>
          </cell>
          <cell r="N81">
            <v>9990.6</v>
          </cell>
          <cell r="O81">
            <v>10017.6</v>
          </cell>
          <cell r="P81">
            <v>10043.200000000001</v>
          </cell>
          <cell r="Q81">
            <v>10072.541999999999</v>
          </cell>
          <cell r="R81">
            <v>10109.697</v>
          </cell>
          <cell r="S81">
            <v>10148.883</v>
          </cell>
          <cell r="T81">
            <v>10195.013999999999</v>
          </cell>
          <cell r="U81">
            <v>10256.657999999999</v>
          </cell>
          <cell r="V81">
            <v>10329.34</v>
          </cell>
          <cell r="W81">
            <v>10407.465</v>
          </cell>
          <cell r="X81">
            <v>10474.684999999999</v>
          </cell>
          <cell r="Y81">
            <v>10529.254999999999</v>
          </cell>
          <cell r="Z81">
            <v>10569.592000000001</v>
          </cell>
          <cell r="AA81" t="str">
            <v>n/a</v>
          </cell>
          <cell r="AB81" t="str">
            <v>n/a</v>
          </cell>
          <cell r="AC81" t="str">
            <v>n/a</v>
          </cell>
          <cell r="AD81" t="str">
            <v>n/a</v>
          </cell>
        </row>
        <row r="82">
          <cell r="A82" t="str">
            <v>Number of Households, 000s</v>
          </cell>
          <cell r="C82" t="str">
            <v>n/a</v>
          </cell>
          <cell r="D82" t="str">
            <v>n/a</v>
          </cell>
          <cell r="E82" t="str">
            <v>n/a</v>
          </cell>
          <cell r="F82" t="str">
            <v>n/a</v>
          </cell>
          <cell r="G82" t="str">
            <v>n/a</v>
          </cell>
          <cell r="H82" t="str">
            <v>n/a</v>
          </cell>
          <cell r="I82" t="str">
            <v>n/a</v>
          </cell>
          <cell r="J82" t="str">
            <v>n/a</v>
          </cell>
          <cell r="K82">
            <v>3495.1390000000001</v>
          </cell>
          <cell r="L82" t="str">
            <v>n/a</v>
          </cell>
          <cell r="M82" t="str">
            <v>n/a</v>
          </cell>
          <cell r="N82" t="str">
            <v>n/a</v>
          </cell>
          <cell r="O82">
            <v>3300</v>
          </cell>
          <cell r="P82" t="str">
            <v>n/a</v>
          </cell>
          <cell r="Q82" t="str">
            <v>n/a</v>
          </cell>
          <cell r="R82" t="str">
            <v>n/a</v>
          </cell>
          <cell r="S82" t="str">
            <v>n/a</v>
          </cell>
          <cell r="T82" t="str">
            <v>n/a</v>
          </cell>
          <cell r="U82">
            <v>4094.777</v>
          </cell>
          <cell r="V82" t="str">
            <v>n/a</v>
          </cell>
          <cell r="W82" t="str">
            <v>n/a</v>
          </cell>
          <cell r="X82" t="str">
            <v>n/a</v>
          </cell>
          <cell r="Y82" t="str">
            <v>n/a</v>
          </cell>
          <cell r="Z82" t="str">
            <v>n/a</v>
          </cell>
          <cell r="AA82" t="str">
            <v>n/a</v>
          </cell>
          <cell r="AB82" t="str">
            <v>n/a</v>
          </cell>
          <cell r="AC82" t="str">
            <v>n/a</v>
          </cell>
          <cell r="AD82" t="str">
            <v>n/a</v>
          </cell>
        </row>
        <row r="83">
          <cell r="A83" t="str">
            <v>Population density, pop/km</v>
          </cell>
          <cell r="C83" t="str">
            <v>n/a</v>
          </cell>
          <cell r="D83" t="str">
            <v>n/a</v>
          </cell>
          <cell r="E83">
            <v>109</v>
          </cell>
          <cell r="F83" t="str">
            <v>n/a</v>
          </cell>
          <cell r="G83" t="str">
            <v>n/a</v>
          </cell>
          <cell r="H83" t="str">
            <v>n/a</v>
          </cell>
          <cell r="I83" t="str">
            <v>n/a</v>
          </cell>
          <cell r="J83">
            <v>107.7</v>
          </cell>
          <cell r="K83">
            <v>107.4</v>
          </cell>
          <cell r="L83">
            <v>108.4</v>
          </cell>
          <cell r="M83">
            <v>108.5</v>
          </cell>
          <cell r="N83">
            <v>108.8</v>
          </cell>
          <cell r="O83">
            <v>109.1</v>
          </cell>
          <cell r="P83">
            <v>109.3</v>
          </cell>
          <cell r="Q83">
            <v>109.6</v>
          </cell>
          <cell r="R83">
            <v>110</v>
          </cell>
          <cell r="S83">
            <v>110.5</v>
          </cell>
          <cell r="T83">
            <v>111.1</v>
          </cell>
          <cell r="U83">
            <v>112.1</v>
          </cell>
          <cell r="V83">
            <v>112.8</v>
          </cell>
          <cell r="W83" t="str">
            <v>n/a</v>
          </cell>
          <cell r="X83" t="str">
            <v>n/a</v>
          </cell>
          <cell r="Y83" t="str">
            <v>n/a</v>
          </cell>
          <cell r="Z83" t="str">
            <v>n/a</v>
          </cell>
          <cell r="AA83" t="str">
            <v>n/a</v>
          </cell>
          <cell r="AB83" t="str">
            <v>n/a</v>
          </cell>
          <cell r="AC83" t="str">
            <v>n/a</v>
          </cell>
          <cell r="AD83" t="str">
            <v>n/a</v>
          </cell>
        </row>
        <row r="84">
          <cell r="A84" t="str">
            <v>GDP, € mill</v>
          </cell>
          <cell r="C84" t="str">
            <v>n/a</v>
          </cell>
          <cell r="D84" t="str">
            <v>n/a</v>
          </cell>
          <cell r="E84">
            <v>31100</v>
          </cell>
          <cell r="F84">
            <v>34400</v>
          </cell>
          <cell r="G84">
            <v>36500</v>
          </cell>
          <cell r="H84">
            <v>41581</v>
          </cell>
          <cell r="I84">
            <v>48198</v>
          </cell>
          <cell r="J84">
            <v>54321</v>
          </cell>
          <cell r="K84">
            <v>63302</v>
          </cell>
          <cell r="L84">
            <v>72937</v>
          </cell>
          <cell r="M84">
            <v>71378</v>
          </cell>
          <cell r="N84">
            <v>76302.8</v>
          </cell>
          <cell r="O84">
            <v>85746.2</v>
          </cell>
          <cell r="P84">
            <v>92690.3</v>
          </cell>
          <cell r="Q84">
            <v>98831.4</v>
          </cell>
          <cell r="R84">
            <v>105760.4</v>
          </cell>
          <cell r="S84">
            <v>114192.7</v>
          </cell>
          <cell r="T84">
            <v>122269.9</v>
          </cell>
          <cell r="U84">
            <v>129308.4</v>
          </cell>
          <cell r="V84">
            <v>135433.60000000001</v>
          </cell>
          <cell r="W84">
            <v>138581.6</v>
          </cell>
          <cell r="X84">
            <v>144128</v>
          </cell>
          <cell r="Y84">
            <v>148927.79999999999</v>
          </cell>
          <cell r="Z84">
            <v>155215.79999999999</v>
          </cell>
          <cell r="AA84" t="str">
            <v>n/a</v>
          </cell>
          <cell r="AB84" t="str">
            <v>n/a</v>
          </cell>
          <cell r="AC84" t="str">
            <v>n/a</v>
          </cell>
          <cell r="AD84" t="str">
            <v>n/a</v>
          </cell>
        </row>
        <row r="85">
          <cell r="A85" t="str">
            <v>Annual GDP Growth %</v>
          </cell>
          <cell r="C85" t="str">
            <v>n/a</v>
          </cell>
          <cell r="D85" t="str">
            <v>n/a</v>
          </cell>
          <cell r="E85" t="str">
            <v>n/a</v>
          </cell>
          <cell r="F85" t="str">
            <v>n/a</v>
          </cell>
          <cell r="G85" t="str">
            <v>n/a</v>
          </cell>
          <cell r="H85">
            <v>7.4999999999999997E-2</v>
          </cell>
          <cell r="I85">
            <v>5.0999999999999997E-2</v>
          </cell>
          <cell r="J85">
            <v>4.4000000000000004E-2</v>
          </cell>
          <cell r="K85">
            <v>2.3E-2</v>
          </cell>
          <cell r="L85">
            <v>1.1000000000000001E-2</v>
          </cell>
          <cell r="M85">
            <v>-0.02</v>
          </cell>
          <cell r="N85">
            <v>0.01</v>
          </cell>
          <cell r="O85">
            <v>4.2999999999999997E-2</v>
          </cell>
          <cell r="P85">
            <v>3.5999999999999997E-2</v>
          </cell>
          <cell r="Q85">
            <v>4.2000000000000003E-2</v>
          </cell>
          <cell r="R85">
            <v>4.8000000000000001E-2</v>
          </cell>
          <cell r="S85">
            <v>3.9E-2</v>
          </cell>
          <cell r="T85">
            <v>3.9E-2</v>
          </cell>
          <cell r="U85">
            <v>0.02</v>
          </cell>
          <cell r="V85">
            <v>8.0000000000000002E-3</v>
          </cell>
          <cell r="W85">
            <v>-7.0000000000000001E-3</v>
          </cell>
          <cell r="X85">
            <v>1.2999999999999999E-2</v>
          </cell>
          <cell r="Y85">
            <v>5.0000000000000001E-3</v>
          </cell>
          <cell r="Z85">
            <v>1.2999999999999999E-2</v>
          </cell>
          <cell r="AA85" t="str">
            <v>n/a</v>
          </cell>
          <cell r="AB85" t="str">
            <v>n/a</v>
          </cell>
          <cell r="AC85" t="str">
            <v>n/a</v>
          </cell>
          <cell r="AD85" t="str">
            <v>n/a</v>
          </cell>
        </row>
        <row r="86">
          <cell r="A86" t="str">
            <v>Gross fixed Capital Formation, € mill</v>
          </cell>
          <cell r="C86" t="str">
            <v>n/a</v>
          </cell>
          <cell r="D86" t="str">
            <v>n/a</v>
          </cell>
          <cell r="E86">
            <v>7400</v>
          </cell>
          <cell r="F86">
            <v>8300</v>
          </cell>
          <cell r="G86">
            <v>9800</v>
          </cell>
          <cell r="H86">
            <v>11900</v>
          </cell>
          <cell r="I86">
            <v>13400</v>
          </cell>
          <cell r="J86">
            <v>15000</v>
          </cell>
          <cell r="K86">
            <v>16600</v>
          </cell>
          <cell r="L86">
            <v>18300</v>
          </cell>
          <cell r="M86">
            <v>16700</v>
          </cell>
          <cell r="N86">
            <v>17500</v>
          </cell>
          <cell r="O86">
            <v>19100</v>
          </cell>
          <cell r="P86">
            <v>20500</v>
          </cell>
          <cell r="Q86">
            <v>22700</v>
          </cell>
          <cell r="R86">
            <v>24700</v>
          </cell>
          <cell r="S86">
            <v>27291</v>
          </cell>
          <cell r="T86">
            <v>28207</v>
          </cell>
          <cell r="U86">
            <v>28191</v>
          </cell>
          <cell r="V86">
            <v>32252.6</v>
          </cell>
          <cell r="W86" t="str">
            <v>n/a</v>
          </cell>
          <cell r="X86" t="str">
            <v>n/a</v>
          </cell>
          <cell r="Y86" t="str">
            <v>n/a</v>
          </cell>
          <cell r="Z86" t="str">
            <v>n/a</v>
          </cell>
          <cell r="AA86" t="str">
            <v>n/a</v>
          </cell>
          <cell r="AB86" t="str">
            <v>n/a</v>
          </cell>
          <cell r="AC86" t="str">
            <v>n/a</v>
          </cell>
          <cell r="AD86" t="str">
            <v>n/a</v>
          </cell>
        </row>
        <row r="87">
          <cell r="A87" t="str">
            <v>Inflation (HICP) %</v>
          </cell>
          <cell r="C87" t="str">
            <v>n/a</v>
          </cell>
          <cell r="D87" t="str">
            <v>n/a</v>
          </cell>
          <cell r="E87" t="e">
            <v>#DIV/0!</v>
          </cell>
          <cell r="F87">
            <v>0.11700000000000021</v>
          </cell>
          <cell r="G87">
            <v>9.4001790510295224E-2</v>
          </cell>
          <cell r="H87">
            <v>9.5744680851063801E-2</v>
          </cell>
          <cell r="I87">
            <v>0.12770724421209834</v>
          </cell>
          <cell r="J87">
            <v>0.13178807947019888</v>
          </cell>
          <cell r="K87">
            <v>0.10942071386775898</v>
          </cell>
          <cell r="L87">
            <v>9.0189873417721333E-2</v>
          </cell>
          <cell r="M87">
            <v>5.8999999999999997E-2</v>
          </cell>
          <cell r="N87">
            <v>0.05</v>
          </cell>
          <cell r="O87">
            <v>0.04</v>
          </cell>
          <cell r="P87">
            <v>2.8806584362139898E-2</v>
          </cell>
          <cell r="Q87">
            <v>1.9E-2</v>
          </cell>
          <cell r="R87">
            <v>2.1999999999999999E-2</v>
          </cell>
          <cell r="S87">
            <v>2.1999999999999999E-2</v>
          </cell>
          <cell r="T87">
            <v>2.8000000000000001E-2</v>
          </cell>
          <cell r="U87">
            <v>4.3999999999999997E-2</v>
          </cell>
          <cell r="V87">
            <v>3.6999999999999998E-2</v>
          </cell>
          <cell r="W87">
            <v>3.3000000000000002E-2</v>
          </cell>
          <cell r="X87">
            <v>2.5000000000000001E-2</v>
          </cell>
          <cell r="Y87">
            <v>2.1000000000000001E-2</v>
          </cell>
          <cell r="Z87">
            <v>3.04E-2</v>
          </cell>
          <cell r="AA87" t="str">
            <v>n/a</v>
          </cell>
          <cell r="AB87" t="str">
            <v>n/a</v>
          </cell>
          <cell r="AC87" t="str">
            <v>n/a</v>
          </cell>
          <cell r="AD87" t="str">
            <v>n/a</v>
          </cell>
        </row>
        <row r="88">
          <cell r="A88" t="str">
            <v>Unemployment rate %</v>
          </cell>
          <cell r="C88" t="str">
            <v>n/a</v>
          </cell>
          <cell r="D88" t="str">
            <v>n/a</v>
          </cell>
          <cell r="E88" t="str">
            <v>n/a</v>
          </cell>
          <cell r="F88">
            <v>8.8000000000000009E-2</v>
          </cell>
          <cell r="G88">
            <v>7.400000000000001E-2</v>
          </cell>
          <cell r="H88">
            <v>6.0999999999999999E-2</v>
          </cell>
          <cell r="I88">
            <v>5.2000000000000005E-2</v>
          </cell>
          <cell r="J88">
            <v>4.7E-2</v>
          </cell>
          <cell r="K88">
            <v>3.9E-2</v>
          </cell>
          <cell r="L88">
            <v>4.2999999999999997E-2</v>
          </cell>
          <cell r="M88">
            <v>5.5999999999999994E-2</v>
          </cell>
          <cell r="N88">
            <v>6.9000000000000006E-2</v>
          </cell>
          <cell r="O88">
            <v>7.2999999999999995E-2</v>
          </cell>
          <cell r="P88">
            <v>7.2999999999999995E-2</v>
          </cell>
          <cell r="Q88">
            <v>6.8000000000000005E-2</v>
          </cell>
          <cell r="R88">
            <v>5.0999999999999997E-2</v>
          </cell>
          <cell r="S88">
            <v>4.4999999999999998E-2</v>
          </cell>
          <cell r="T88">
            <v>0.04</v>
          </cell>
          <cell r="U88">
            <v>0.04</v>
          </cell>
          <cell r="V88">
            <v>0.05</v>
          </cell>
          <cell r="W88">
            <v>6.3E-2</v>
          </cell>
          <cell r="X88">
            <v>6.7000000000000004E-2</v>
          </cell>
          <cell r="Y88">
            <v>7.5999999999999998E-2</v>
          </cell>
          <cell r="Z88">
            <v>7.6999999999999999E-2</v>
          </cell>
          <cell r="AA88" t="str">
            <v>n/a</v>
          </cell>
          <cell r="AB88" t="str">
            <v>n/a</v>
          </cell>
          <cell r="AC88" t="str">
            <v>n/a</v>
          </cell>
          <cell r="AD88" t="str">
            <v>n/a</v>
          </cell>
        </row>
      </sheetData>
      <sheetData sheetId="22" refreshError="1">
        <row r="1">
          <cell r="A1" t="str">
            <v>Slovenia</v>
          </cell>
        </row>
        <row r="3">
          <cell r="A3" t="str">
            <v>HOUSING SUPPLY</v>
          </cell>
          <cell r="C3">
            <v>1983</v>
          </cell>
          <cell r="D3">
            <v>1984</v>
          </cell>
          <cell r="E3">
            <v>1985</v>
          </cell>
          <cell r="F3">
            <v>1986</v>
          </cell>
          <cell r="G3">
            <v>1987</v>
          </cell>
          <cell r="H3">
            <v>1988</v>
          </cell>
          <cell r="I3">
            <v>1989</v>
          </cell>
          <cell r="J3">
            <v>1990</v>
          </cell>
          <cell r="K3">
            <v>1991</v>
          </cell>
          <cell r="L3">
            <v>1992</v>
          </cell>
          <cell r="M3">
            <v>1993</v>
          </cell>
          <cell r="N3">
            <v>1994</v>
          </cell>
          <cell r="O3">
            <v>1995</v>
          </cell>
          <cell r="P3">
            <v>1996</v>
          </cell>
          <cell r="Q3">
            <v>1997</v>
          </cell>
          <cell r="R3">
            <v>1998</v>
          </cell>
          <cell r="S3">
            <v>1999</v>
          </cell>
          <cell r="T3">
            <v>2000</v>
          </cell>
          <cell r="U3">
            <v>2001</v>
          </cell>
          <cell r="V3">
            <v>2002</v>
          </cell>
          <cell r="W3">
            <v>2003</v>
          </cell>
          <cell r="X3">
            <v>2004</v>
          </cell>
          <cell r="Y3">
            <v>2005</v>
          </cell>
          <cell r="Z3">
            <v>2006</v>
          </cell>
          <cell r="AA3">
            <v>2007</v>
          </cell>
          <cell r="AB3">
            <v>2008</v>
          </cell>
          <cell r="AC3">
            <v>2009</v>
          </cell>
          <cell r="AD3">
            <v>2010</v>
          </cell>
        </row>
        <row r="4">
          <cell r="A4" t="str">
            <v>Housing Stock</v>
          </cell>
        </row>
        <row r="5">
          <cell r="A5" t="str">
            <v xml:space="preserve">Total Number of Dwellings (national) </v>
          </cell>
          <cell r="B5" t="str">
            <v>000s</v>
          </cell>
          <cell r="C5" t="str">
            <v>n/a</v>
          </cell>
          <cell r="D5" t="str">
            <v>n/a</v>
          </cell>
          <cell r="E5" t="str">
            <v>n/a</v>
          </cell>
          <cell r="F5" t="str">
            <v>n/a</v>
          </cell>
          <cell r="G5" t="str">
            <v>n/a</v>
          </cell>
          <cell r="H5" t="str">
            <v>n/a</v>
          </cell>
          <cell r="I5" t="str">
            <v>n/a</v>
          </cell>
          <cell r="J5" t="str">
            <v>n/a</v>
          </cell>
          <cell r="K5">
            <v>652422</v>
          </cell>
          <cell r="L5" t="str">
            <v>n/a</v>
          </cell>
          <cell r="M5" t="str">
            <v>n/a</v>
          </cell>
          <cell r="N5" t="str">
            <v>n/a</v>
          </cell>
          <cell r="O5" t="str">
            <v>n/a</v>
          </cell>
          <cell r="P5">
            <v>684146</v>
          </cell>
          <cell r="Q5">
            <v>690146</v>
          </cell>
          <cell r="R5">
            <v>696749</v>
          </cell>
          <cell r="S5">
            <v>740100</v>
          </cell>
          <cell r="T5">
            <v>746700</v>
          </cell>
          <cell r="U5">
            <v>753200</v>
          </cell>
          <cell r="V5">
            <v>784912</v>
          </cell>
          <cell r="W5">
            <v>791268</v>
          </cell>
          <cell r="X5">
            <v>797981</v>
          </cell>
          <cell r="Y5">
            <v>805203</v>
          </cell>
          <cell r="Z5" t="str">
            <v>n/a</v>
          </cell>
          <cell r="AA5" t="str">
            <v>n/a</v>
          </cell>
          <cell r="AB5">
            <v>0</v>
          </cell>
          <cell r="AC5">
            <v>0</v>
          </cell>
          <cell r="AD5">
            <v>0</v>
          </cell>
        </row>
        <row r="6">
          <cell r="A6" t="str">
            <v xml:space="preserve">Proportion of which: </v>
          </cell>
        </row>
        <row r="7">
          <cell r="A7" t="str">
            <v>% Owner occupied</v>
          </cell>
          <cell r="B7" t="str">
            <v>%</v>
          </cell>
          <cell r="C7" t="str">
            <v>n/a</v>
          </cell>
          <cell r="D7" t="str">
            <v>n/a</v>
          </cell>
          <cell r="E7" t="str">
            <v>n/a</v>
          </cell>
          <cell r="F7" t="str">
            <v>n/a</v>
          </cell>
          <cell r="G7" t="str">
            <v>n/a</v>
          </cell>
          <cell r="H7" t="str">
            <v>n/a</v>
          </cell>
          <cell r="I7" t="str">
            <v>n/a</v>
          </cell>
          <cell r="J7" t="str">
            <v>n/a</v>
          </cell>
          <cell r="K7">
            <v>0.66900000000000004</v>
          </cell>
          <cell r="L7" t="str">
            <v>n/a</v>
          </cell>
          <cell r="M7" t="str">
            <v>n/a</v>
          </cell>
          <cell r="N7" t="str">
            <v>n/a</v>
          </cell>
          <cell r="O7" t="str">
            <v>n/a</v>
          </cell>
          <cell r="P7" t="str">
            <v>n/a</v>
          </cell>
          <cell r="Q7" t="str">
            <v>n/a</v>
          </cell>
          <cell r="R7" t="str">
            <v>n/a</v>
          </cell>
          <cell r="S7" t="str">
            <v>n/a</v>
          </cell>
          <cell r="T7" t="str">
            <v>n/a</v>
          </cell>
          <cell r="U7" t="str">
            <v>n/a</v>
          </cell>
          <cell r="V7">
            <v>0.82199999999999995</v>
          </cell>
          <cell r="W7">
            <v>0.84</v>
          </cell>
          <cell r="X7" t="str">
            <v>n/a</v>
          </cell>
          <cell r="Y7" t="str">
            <v>n/a</v>
          </cell>
          <cell r="Z7" t="str">
            <v>n/a</v>
          </cell>
          <cell r="AA7" t="str">
            <v>n/a</v>
          </cell>
          <cell r="AB7" t="str">
            <v>n/a</v>
          </cell>
          <cell r="AC7" t="str">
            <v>n/a</v>
          </cell>
          <cell r="AD7" t="str">
            <v>n/a</v>
          </cell>
        </row>
        <row r="8">
          <cell r="A8" t="str">
            <v>% Rented from private landlords</v>
          </cell>
          <cell r="B8" t="str">
            <v>%</v>
          </cell>
          <cell r="C8" t="str">
            <v>n/a</v>
          </cell>
          <cell r="D8" t="str">
            <v>n/a</v>
          </cell>
          <cell r="E8" t="str">
            <v>n/a</v>
          </cell>
          <cell r="F8" t="str">
            <v>n/a</v>
          </cell>
          <cell r="G8" t="str">
            <v>n/a</v>
          </cell>
          <cell r="H8" t="str">
            <v>n/a</v>
          </cell>
          <cell r="I8" t="str">
            <v>n/a</v>
          </cell>
          <cell r="J8" t="str">
            <v>n/a</v>
          </cell>
          <cell r="K8" t="str">
            <v>n/a</v>
          </cell>
          <cell r="L8" t="str">
            <v>n/a</v>
          </cell>
          <cell r="M8" t="str">
            <v>n/a</v>
          </cell>
          <cell r="N8" t="str">
            <v>n/a</v>
          </cell>
          <cell r="O8" t="str">
            <v>n/a</v>
          </cell>
          <cell r="P8" t="str">
            <v>n/a</v>
          </cell>
          <cell r="Q8" t="str">
            <v>n/a</v>
          </cell>
          <cell r="R8" t="str">
            <v>n/a</v>
          </cell>
          <cell r="S8" t="str">
            <v>n/a</v>
          </cell>
          <cell r="T8" t="str">
            <v>n/a</v>
          </cell>
          <cell r="U8" t="str">
            <v>n/a</v>
          </cell>
          <cell r="V8">
            <v>2.5999999999999999E-2</v>
          </cell>
          <cell r="W8">
            <v>0.03</v>
          </cell>
          <cell r="X8" t="str">
            <v>n/a</v>
          </cell>
          <cell r="Y8" t="str">
            <v>n/a</v>
          </cell>
          <cell r="Z8" t="str">
            <v>n/a</v>
          </cell>
          <cell r="AA8" t="str">
            <v>n/a</v>
          </cell>
          <cell r="AB8" t="str">
            <v>n/a</v>
          </cell>
          <cell r="AC8" t="str">
            <v>n/a</v>
          </cell>
          <cell r="AD8" t="str">
            <v>n/a</v>
          </cell>
        </row>
        <row r="9">
          <cell r="A9" t="str">
            <v>% Rented from government or social landlords</v>
          </cell>
          <cell r="B9" t="str">
            <v>%</v>
          </cell>
          <cell r="C9" t="str">
            <v>n/a</v>
          </cell>
          <cell r="D9" t="str">
            <v>n/a</v>
          </cell>
          <cell r="E9" t="str">
            <v>n/a</v>
          </cell>
          <cell r="F9" t="str">
            <v>n/a</v>
          </cell>
          <cell r="G9" t="str">
            <v>n/a</v>
          </cell>
          <cell r="H9" t="str">
            <v>n/a</v>
          </cell>
          <cell r="I9" t="str">
            <v>n/a</v>
          </cell>
          <cell r="J9" t="str">
            <v>n/a</v>
          </cell>
          <cell r="K9" t="str">
            <v>n/a</v>
          </cell>
          <cell r="L9" t="str">
            <v>n/a</v>
          </cell>
          <cell r="M9" t="str">
            <v>n/a</v>
          </cell>
          <cell r="N9" t="str">
            <v>n/a</v>
          </cell>
          <cell r="O9" t="str">
            <v>n/a</v>
          </cell>
          <cell r="P9" t="str">
            <v>n/a</v>
          </cell>
          <cell r="Q9" t="str">
            <v>n/a</v>
          </cell>
          <cell r="R9" t="str">
            <v>n/a</v>
          </cell>
          <cell r="S9" t="str">
            <v>n/a</v>
          </cell>
          <cell r="T9" t="str">
            <v>n/a</v>
          </cell>
          <cell r="U9" t="str">
            <v>n/a</v>
          </cell>
          <cell r="V9">
            <v>6.5000000000000002E-2</v>
          </cell>
          <cell r="W9">
            <v>6.5000000000000002E-2</v>
          </cell>
          <cell r="X9" t="str">
            <v>n/a</v>
          </cell>
          <cell r="Y9" t="str">
            <v>n/a</v>
          </cell>
          <cell r="Z9" t="str">
            <v>n/a</v>
          </cell>
          <cell r="AA9" t="str">
            <v>n/a</v>
          </cell>
          <cell r="AB9" t="str">
            <v>n/a</v>
          </cell>
          <cell r="AC9" t="str">
            <v>n/a</v>
          </cell>
          <cell r="AD9" t="str">
            <v>n/a</v>
          </cell>
        </row>
        <row r="10">
          <cell r="A10" t="str">
            <v>% Other</v>
          </cell>
          <cell r="B10" t="str">
            <v>%</v>
          </cell>
          <cell r="C10" t="str">
            <v>n/a</v>
          </cell>
          <cell r="D10" t="str">
            <v>n/a</v>
          </cell>
          <cell r="E10" t="str">
            <v>n/a</v>
          </cell>
          <cell r="F10" t="str">
            <v>n/a</v>
          </cell>
          <cell r="G10" t="str">
            <v>n/a</v>
          </cell>
          <cell r="H10" t="str">
            <v>n/a</v>
          </cell>
          <cell r="I10" t="str">
            <v>n/a</v>
          </cell>
          <cell r="J10" t="str">
            <v>n/a</v>
          </cell>
          <cell r="K10" t="str">
            <v>n/a</v>
          </cell>
          <cell r="L10" t="str">
            <v>n/a</v>
          </cell>
          <cell r="M10" t="str">
            <v>n/a</v>
          </cell>
          <cell r="N10" t="str">
            <v>n/a</v>
          </cell>
          <cell r="O10" t="str">
            <v>n/a</v>
          </cell>
          <cell r="P10" t="str">
            <v>n/a</v>
          </cell>
          <cell r="Q10" t="str">
            <v>n/a</v>
          </cell>
          <cell r="R10" t="str">
            <v>n/a</v>
          </cell>
          <cell r="S10" t="str">
            <v>n/a</v>
          </cell>
          <cell r="T10" t="str">
            <v>n/a</v>
          </cell>
          <cell r="U10" t="str">
            <v>n/a</v>
          </cell>
          <cell r="V10">
            <v>8.6999999999999994E-2</v>
          </cell>
          <cell r="W10">
            <v>6.500000000000003E-2</v>
          </cell>
          <cell r="X10" t="str">
            <v>n/a</v>
          </cell>
          <cell r="Y10" t="str">
            <v>n/a</v>
          </cell>
          <cell r="Z10" t="str">
            <v>n/a</v>
          </cell>
          <cell r="AA10" t="str">
            <v>n/a</v>
          </cell>
          <cell r="AB10" t="str">
            <v>n/a</v>
          </cell>
          <cell r="AC10" t="str">
            <v>n/a</v>
          </cell>
          <cell r="AD10" t="str">
            <v>n/a</v>
          </cell>
        </row>
        <row r="12">
          <cell r="A12" t="str">
            <v>Housebuilding</v>
          </cell>
        </row>
        <row r="13">
          <cell r="A13" t="str">
            <v xml:space="preserve">Housing Starts </v>
          </cell>
          <cell r="B13" t="str">
            <v>000s</v>
          </cell>
          <cell r="C13" t="str">
            <v>n/a</v>
          </cell>
          <cell r="D13" t="str">
            <v>n/a</v>
          </cell>
          <cell r="E13" t="str">
            <v>n/a</v>
          </cell>
          <cell r="F13" t="str">
            <v>n/a</v>
          </cell>
          <cell r="G13" t="str">
            <v>n/a</v>
          </cell>
          <cell r="H13" t="str">
            <v>n/a</v>
          </cell>
          <cell r="I13" t="str">
            <v>n/a</v>
          </cell>
          <cell r="J13">
            <v>7117</v>
          </cell>
          <cell r="K13">
            <v>4632</v>
          </cell>
          <cell r="L13">
            <v>4589</v>
          </cell>
          <cell r="M13">
            <v>3635</v>
          </cell>
          <cell r="N13">
            <v>3905</v>
          </cell>
          <cell r="O13">
            <v>5243</v>
          </cell>
          <cell r="P13">
            <v>5416</v>
          </cell>
          <cell r="Q13">
            <v>5634</v>
          </cell>
          <cell r="R13">
            <v>5925</v>
          </cell>
          <cell r="S13">
            <v>7386</v>
          </cell>
          <cell r="T13">
            <v>5087</v>
          </cell>
          <cell r="U13">
            <v>5816</v>
          </cell>
          <cell r="V13">
            <v>4863</v>
          </cell>
          <cell r="W13">
            <v>7141</v>
          </cell>
          <cell r="X13">
            <v>6303</v>
          </cell>
          <cell r="Y13" t="str">
            <v>n/a</v>
          </cell>
          <cell r="Z13" t="str">
            <v>n/a</v>
          </cell>
          <cell r="AA13" t="str">
            <v>n/a</v>
          </cell>
          <cell r="AB13" t="str">
            <v>n/a</v>
          </cell>
          <cell r="AC13" t="str">
            <v>n/a</v>
          </cell>
          <cell r="AD13" t="str">
            <v>n/a</v>
          </cell>
        </row>
        <row r="14">
          <cell r="A14" t="str">
            <v>Annual % change in housing starts</v>
          </cell>
          <cell r="C14" t="str">
            <v>n/a</v>
          </cell>
          <cell r="D14" t="str">
            <v>n/a</v>
          </cell>
          <cell r="E14" t="str">
            <v>n/a</v>
          </cell>
          <cell r="F14" t="str">
            <v>n/a</v>
          </cell>
          <cell r="G14" t="str">
            <v>n/a</v>
          </cell>
          <cell r="H14" t="str">
            <v>n/a</v>
          </cell>
          <cell r="I14" t="str">
            <v>n/a</v>
          </cell>
          <cell r="J14" t="str">
            <v>n/a</v>
          </cell>
          <cell r="K14">
            <v>-0.34916397358437545</v>
          </cell>
          <cell r="L14">
            <v>-9.2832469775474546E-3</v>
          </cell>
          <cell r="M14">
            <v>-0.20788842885160164</v>
          </cell>
          <cell r="N14">
            <v>7.427785419532329E-2</v>
          </cell>
          <cell r="O14">
            <v>0.34263764404609476</v>
          </cell>
          <cell r="P14">
            <v>3.2996376120541626E-2</v>
          </cell>
          <cell r="Q14">
            <v>4.0251107828655819E-2</v>
          </cell>
          <cell r="R14">
            <v>5.165069222577201E-2</v>
          </cell>
          <cell r="S14">
            <v>0.24658227848101255</v>
          </cell>
          <cell r="T14">
            <v>-0.3112645545626862</v>
          </cell>
          <cell r="U14">
            <v>0.14330646746608999</v>
          </cell>
          <cell r="V14">
            <v>-0.16385832187070148</v>
          </cell>
          <cell r="W14">
            <v>0.46843512235245743</v>
          </cell>
          <cell r="X14">
            <v>-0.11735051113289452</v>
          </cell>
          <cell r="Y14" t="str">
            <v>n/a</v>
          </cell>
          <cell r="Z14" t="str">
            <v>n/a</v>
          </cell>
          <cell r="AA14" t="str">
            <v>n/a</v>
          </cell>
          <cell r="AB14" t="str">
            <v>n/a</v>
          </cell>
          <cell r="AC14" t="str">
            <v>n/a</v>
          </cell>
          <cell r="AD14" t="str">
            <v>n/a</v>
          </cell>
        </row>
        <row r="15">
          <cell r="A15" t="str">
            <v>Housing Completions</v>
          </cell>
          <cell r="B15" t="str">
            <v>000s</v>
          </cell>
          <cell r="C15" t="str">
            <v>n/a</v>
          </cell>
          <cell r="D15" t="str">
            <v>n/a</v>
          </cell>
          <cell r="E15" t="str">
            <v>n/a</v>
          </cell>
          <cell r="F15" t="str">
            <v>n/a</v>
          </cell>
          <cell r="G15" t="str">
            <v>n/a</v>
          </cell>
          <cell r="H15" t="str">
            <v>n/a</v>
          </cell>
          <cell r="I15" t="str">
            <v>n/a</v>
          </cell>
          <cell r="J15">
            <v>8072</v>
          </cell>
          <cell r="K15">
            <v>6243</v>
          </cell>
          <cell r="L15">
            <v>6779</v>
          </cell>
          <cell r="M15">
            <v>8318</v>
          </cell>
          <cell r="N15">
            <v>5770</v>
          </cell>
          <cell r="O15">
            <v>6066</v>
          </cell>
          <cell r="P15">
            <v>6714</v>
          </cell>
          <cell r="Q15">
            <v>6615</v>
          </cell>
          <cell r="R15">
            <v>6955</v>
          </cell>
          <cell r="S15">
            <v>5446</v>
          </cell>
          <cell r="T15">
            <v>6751</v>
          </cell>
          <cell r="U15">
            <v>7986</v>
          </cell>
          <cell r="V15">
            <v>7778</v>
          </cell>
          <cell r="W15">
            <v>6502</v>
          </cell>
          <cell r="X15">
            <v>6073</v>
          </cell>
          <cell r="Y15">
            <v>6272</v>
          </cell>
          <cell r="Z15" t="str">
            <v>n/a</v>
          </cell>
          <cell r="AA15" t="str">
            <v>n/a</v>
          </cell>
          <cell r="AB15" t="str">
            <v>n/a</v>
          </cell>
          <cell r="AC15" t="str">
            <v>n/a</v>
          </cell>
          <cell r="AD15" t="str">
            <v>n/a</v>
          </cell>
        </row>
        <row r="16">
          <cell r="A16" t="str">
            <v>Annual % change in housing completions</v>
          </cell>
          <cell r="C16" t="str">
            <v>n/a</v>
          </cell>
          <cell r="D16" t="str">
            <v>n/a</v>
          </cell>
          <cell r="E16" t="str">
            <v>n/a</v>
          </cell>
          <cell r="F16" t="str">
            <v>n/a</v>
          </cell>
          <cell r="G16" t="str">
            <v>n/a</v>
          </cell>
          <cell r="H16" t="str">
            <v>n/a</v>
          </cell>
          <cell r="I16" t="str">
            <v>n/a</v>
          </cell>
          <cell r="J16" t="str">
            <v>n/a</v>
          </cell>
          <cell r="K16">
            <v>-0.22658572844400393</v>
          </cell>
          <cell r="L16">
            <v>8.5856158897965829E-2</v>
          </cell>
          <cell r="M16">
            <v>0.22702463490190294</v>
          </cell>
          <cell r="N16">
            <v>-0.30632363548930031</v>
          </cell>
          <cell r="O16">
            <v>5.1299826689774619E-2</v>
          </cell>
          <cell r="P16">
            <v>0.10682492581602365</v>
          </cell>
          <cell r="Q16">
            <v>-1.4745308310991967E-2</v>
          </cell>
          <cell r="R16">
            <v>5.1398337112622761E-2</v>
          </cell>
          <cell r="S16">
            <v>-0.21696621135873473</v>
          </cell>
          <cell r="T16">
            <v>0.23962541314726415</v>
          </cell>
          <cell r="U16">
            <v>0.18293586135387341</v>
          </cell>
          <cell r="V16">
            <v>-2.6045579764587989E-2</v>
          </cell>
          <cell r="W16">
            <v>-0.16405245564412441</v>
          </cell>
          <cell r="X16">
            <v>-6.5979698554290978E-2</v>
          </cell>
          <cell r="Y16">
            <v>3.2767989461551128E-2</v>
          </cell>
          <cell r="Z16" t="str">
            <v>n/a</v>
          </cell>
          <cell r="AA16" t="str">
            <v>n/a</v>
          </cell>
          <cell r="AB16" t="str">
            <v>n/a</v>
          </cell>
          <cell r="AC16" t="str">
            <v>n/a</v>
          </cell>
          <cell r="AD16" t="str">
            <v>n/a</v>
          </cell>
        </row>
        <row r="17">
          <cell r="A17" t="str">
            <v>Number of Building Permits issued</v>
          </cell>
          <cell r="B17" t="str">
            <v>000s</v>
          </cell>
          <cell r="C17" t="str">
            <v>n/a</v>
          </cell>
          <cell r="D17" t="str">
            <v>n/a</v>
          </cell>
          <cell r="E17" t="str">
            <v>n/a</v>
          </cell>
          <cell r="F17" t="str">
            <v>n/a</v>
          </cell>
          <cell r="G17" t="str">
            <v>n/a</v>
          </cell>
          <cell r="H17" t="str">
            <v>n/a</v>
          </cell>
          <cell r="I17" t="str">
            <v>n/a</v>
          </cell>
          <cell r="J17" t="str">
            <v>n/a</v>
          </cell>
          <cell r="K17" t="str">
            <v>n/a</v>
          </cell>
          <cell r="L17" t="str">
            <v>n/a</v>
          </cell>
          <cell r="M17" t="str">
            <v>n/a</v>
          </cell>
          <cell r="N17" t="str">
            <v>n/a</v>
          </cell>
          <cell r="O17" t="str">
            <v>n/a</v>
          </cell>
          <cell r="P17" t="str">
            <v>n/a</v>
          </cell>
          <cell r="Q17" t="str">
            <v>n/a</v>
          </cell>
          <cell r="R17" t="str">
            <v>n/a</v>
          </cell>
          <cell r="S17">
            <v>6915</v>
          </cell>
          <cell r="T17">
            <v>6100</v>
          </cell>
          <cell r="U17">
            <v>5567</v>
          </cell>
          <cell r="V17">
            <v>5249</v>
          </cell>
          <cell r="W17">
            <v>5660</v>
          </cell>
          <cell r="X17">
            <v>5541</v>
          </cell>
          <cell r="Y17">
            <v>5839</v>
          </cell>
          <cell r="Z17">
            <v>6676</v>
          </cell>
          <cell r="AA17" t="str">
            <v>n/a</v>
          </cell>
          <cell r="AB17" t="str">
            <v>n/a</v>
          </cell>
          <cell r="AC17" t="str">
            <v>n/a</v>
          </cell>
          <cell r="AD17" t="str">
            <v>n/a</v>
          </cell>
        </row>
        <row r="18">
          <cell r="A18" t="str">
            <v>Annual % change in building permits issued</v>
          </cell>
          <cell r="C18" t="str">
            <v>n/a</v>
          </cell>
          <cell r="D18" t="str">
            <v>n/a</v>
          </cell>
          <cell r="E18" t="str">
            <v>n/a</v>
          </cell>
          <cell r="F18" t="str">
            <v>n/a</v>
          </cell>
          <cell r="G18" t="str">
            <v>n/a</v>
          </cell>
          <cell r="H18" t="str">
            <v>n/a</v>
          </cell>
          <cell r="I18" t="str">
            <v>n/a</v>
          </cell>
          <cell r="J18" t="str">
            <v>n/a</v>
          </cell>
          <cell r="K18" t="str">
            <v>n/a</v>
          </cell>
          <cell r="L18" t="str">
            <v>n/a</v>
          </cell>
          <cell r="M18" t="str">
            <v>n/a</v>
          </cell>
          <cell r="N18" t="str">
            <v>n/a</v>
          </cell>
          <cell r="O18" t="str">
            <v>n/a</v>
          </cell>
          <cell r="P18" t="str">
            <v>n/a</v>
          </cell>
          <cell r="Q18" t="str">
            <v>n/a</v>
          </cell>
          <cell r="R18" t="str">
            <v>n/a</v>
          </cell>
          <cell r="S18" t="str">
            <v>n/a</v>
          </cell>
          <cell r="T18">
            <v>-0.11785972523499644</v>
          </cell>
          <cell r="U18">
            <v>-8.7377049180327848E-2</v>
          </cell>
          <cell r="V18">
            <v>-5.7122328004311163E-2</v>
          </cell>
          <cell r="W18">
            <v>7.8300628691179375E-2</v>
          </cell>
          <cell r="X18">
            <v>-2.1024734982332149E-2</v>
          </cell>
          <cell r="Y18">
            <v>5.3780905973650928E-2</v>
          </cell>
          <cell r="Z18">
            <v>0.14334646343551971</v>
          </cell>
          <cell r="AA18" t="str">
            <v>n/a</v>
          </cell>
          <cell r="AB18" t="str">
            <v>n/a</v>
          </cell>
          <cell r="AC18" t="str">
            <v>n/a</v>
          </cell>
          <cell r="AD18" t="str">
            <v>n/a</v>
          </cell>
        </row>
        <row r="20">
          <cell r="A20" t="str">
            <v>MARKET ACTIVITY AND PRICES</v>
          </cell>
        </row>
        <row r="21">
          <cell r="A21" t="str">
            <v>Total Number of Transactions</v>
          </cell>
          <cell r="B21" t="str">
            <v>000s</v>
          </cell>
          <cell r="C21" t="str">
            <v>n/a</v>
          </cell>
          <cell r="D21" t="str">
            <v>n/a</v>
          </cell>
          <cell r="E21" t="str">
            <v>n/a</v>
          </cell>
          <cell r="F21" t="str">
            <v>n/a</v>
          </cell>
          <cell r="G21" t="str">
            <v>n/a</v>
          </cell>
          <cell r="H21" t="str">
            <v>n/a</v>
          </cell>
          <cell r="I21" t="str">
            <v>n/a</v>
          </cell>
          <cell r="J21" t="str">
            <v>n/a</v>
          </cell>
          <cell r="K21" t="str">
            <v>n/a</v>
          </cell>
          <cell r="L21" t="str">
            <v>n/a</v>
          </cell>
          <cell r="M21" t="str">
            <v>n/a</v>
          </cell>
          <cell r="N21" t="str">
            <v>n/a</v>
          </cell>
          <cell r="O21" t="str">
            <v>n/a</v>
          </cell>
          <cell r="P21" t="str">
            <v>n/a</v>
          </cell>
          <cell r="Q21" t="str">
            <v>n/a</v>
          </cell>
          <cell r="R21" t="str">
            <v>n/a</v>
          </cell>
          <cell r="S21" t="str">
            <v>n/a</v>
          </cell>
          <cell r="T21" t="str">
            <v>n/a</v>
          </cell>
          <cell r="U21" t="str">
            <v>n/a</v>
          </cell>
          <cell r="V21" t="str">
            <v>n/a</v>
          </cell>
          <cell r="W21" t="str">
            <v>n/a</v>
          </cell>
          <cell r="X21" t="str">
            <v>n/a</v>
          </cell>
          <cell r="Y21" t="str">
            <v>n/a</v>
          </cell>
          <cell r="Z21" t="str">
            <v>n/a</v>
          </cell>
          <cell r="AA21" t="str">
            <v>n/a</v>
          </cell>
          <cell r="AB21" t="str">
            <v>n/a</v>
          </cell>
          <cell r="AC21" t="str">
            <v>n/a</v>
          </cell>
          <cell r="AD21" t="str">
            <v>n/a</v>
          </cell>
        </row>
        <row r="22">
          <cell r="A22" t="str">
            <v>Annual % change in transactions</v>
          </cell>
          <cell r="C22" t="str">
            <v>n/a</v>
          </cell>
          <cell r="D22" t="str">
            <v>n/a</v>
          </cell>
          <cell r="E22" t="str">
            <v>n/a</v>
          </cell>
          <cell r="F22" t="str">
            <v>n/a</v>
          </cell>
          <cell r="G22" t="str">
            <v>n/a</v>
          </cell>
          <cell r="H22" t="str">
            <v>n/a</v>
          </cell>
          <cell r="I22" t="str">
            <v>n/a</v>
          </cell>
          <cell r="J22" t="str">
            <v>n/a</v>
          </cell>
          <cell r="K22" t="str">
            <v>n/a</v>
          </cell>
          <cell r="L22" t="str">
            <v>n/a</v>
          </cell>
          <cell r="M22" t="str">
            <v>n/a</v>
          </cell>
          <cell r="N22" t="str">
            <v>n/a</v>
          </cell>
          <cell r="O22" t="str">
            <v>n/a</v>
          </cell>
          <cell r="P22" t="str">
            <v>n/a</v>
          </cell>
          <cell r="Q22" t="str">
            <v>n/a</v>
          </cell>
          <cell r="R22" t="str">
            <v>n/a</v>
          </cell>
          <cell r="S22" t="str">
            <v>n/a</v>
          </cell>
          <cell r="T22" t="str">
            <v>n/a</v>
          </cell>
          <cell r="U22" t="str">
            <v>n/a</v>
          </cell>
          <cell r="V22" t="str">
            <v>n/a</v>
          </cell>
          <cell r="W22" t="str">
            <v>n/a</v>
          </cell>
          <cell r="X22" t="str">
            <v>n/a</v>
          </cell>
          <cell r="Y22" t="str">
            <v>n/a</v>
          </cell>
          <cell r="Z22" t="str">
            <v>n/a</v>
          </cell>
          <cell r="AA22" t="str">
            <v>n/a</v>
          </cell>
          <cell r="AB22" t="str">
            <v>n/a</v>
          </cell>
          <cell r="AC22" t="str">
            <v>n/a</v>
          </cell>
          <cell r="AD22" t="str">
            <v>n/a</v>
          </cell>
        </row>
        <row r="23">
          <cell r="A23" t="str">
            <v xml:space="preserve">Residential house prices (all dwellings, national) </v>
          </cell>
          <cell r="B23" t="str">
            <v>1990=100</v>
          </cell>
          <cell r="C23" t="str">
            <v>n/a</v>
          </cell>
          <cell r="D23" t="str">
            <v>n/a</v>
          </cell>
          <cell r="E23" t="str">
            <v>n/a</v>
          </cell>
          <cell r="F23" t="str">
            <v>n/a</v>
          </cell>
          <cell r="G23" t="str">
            <v>n/a</v>
          </cell>
          <cell r="H23" t="str">
            <v>n/a</v>
          </cell>
          <cell r="I23" t="str">
            <v>n/a</v>
          </cell>
          <cell r="J23" t="str">
            <v>n/a</v>
          </cell>
          <cell r="K23" t="str">
            <v>n/a</v>
          </cell>
          <cell r="L23" t="str">
            <v>n/a</v>
          </cell>
          <cell r="M23" t="str">
            <v>n/a</v>
          </cell>
          <cell r="N23" t="str">
            <v>n/a</v>
          </cell>
          <cell r="O23" t="str">
            <v>n/a</v>
          </cell>
          <cell r="P23" t="str">
            <v>n/a</v>
          </cell>
          <cell r="Q23" t="str">
            <v>n/a</v>
          </cell>
          <cell r="R23" t="str">
            <v>n/a</v>
          </cell>
          <cell r="S23" t="str">
            <v>n/a</v>
          </cell>
          <cell r="T23" t="str">
            <v>n/a</v>
          </cell>
          <cell r="U23" t="str">
            <v>n/a</v>
          </cell>
          <cell r="V23" t="str">
            <v>n/a</v>
          </cell>
          <cell r="W23">
            <v>100</v>
          </cell>
          <cell r="X23">
            <v>112</v>
          </cell>
          <cell r="Y23">
            <v>127</v>
          </cell>
          <cell r="Z23">
            <v>146</v>
          </cell>
          <cell r="AA23" t="str">
            <v>n/a</v>
          </cell>
          <cell r="AB23" t="str">
            <v>n/a</v>
          </cell>
          <cell r="AC23" t="str">
            <v>n/a</v>
          </cell>
          <cell r="AD23" t="str">
            <v>n/a</v>
          </cell>
        </row>
        <row r="24">
          <cell r="A24" t="str">
            <v>Annual % change in house prices</v>
          </cell>
          <cell r="C24" t="str">
            <v>n/a</v>
          </cell>
          <cell r="D24" t="str">
            <v>n/a</v>
          </cell>
          <cell r="E24" t="str">
            <v>n/a</v>
          </cell>
          <cell r="F24" t="str">
            <v>n/a</v>
          </cell>
          <cell r="G24" t="str">
            <v>n/a</v>
          </cell>
          <cell r="H24" t="str">
            <v>n/a</v>
          </cell>
          <cell r="I24" t="str">
            <v>n/a</v>
          </cell>
          <cell r="J24" t="str">
            <v>n/a</v>
          </cell>
          <cell r="K24" t="str">
            <v>n/a</v>
          </cell>
          <cell r="L24" t="str">
            <v>n/a</v>
          </cell>
          <cell r="M24" t="str">
            <v>n/a</v>
          </cell>
          <cell r="N24" t="str">
            <v>n/a</v>
          </cell>
          <cell r="O24" t="str">
            <v>n/a</v>
          </cell>
          <cell r="P24" t="str">
            <v>n/a</v>
          </cell>
          <cell r="Q24" t="str">
            <v>n/a</v>
          </cell>
          <cell r="R24" t="str">
            <v>n/a</v>
          </cell>
          <cell r="S24" t="str">
            <v>n/a</v>
          </cell>
          <cell r="T24" t="str">
            <v>n/a</v>
          </cell>
          <cell r="U24" t="str">
            <v>n/a</v>
          </cell>
          <cell r="V24" t="str">
            <v>n/a</v>
          </cell>
          <cell r="W24" t="str">
            <v>n/a</v>
          </cell>
          <cell r="X24">
            <v>0.12000000000000011</v>
          </cell>
          <cell r="Y24">
            <v>0.1339285714285714</v>
          </cell>
          <cell r="Z24">
            <v>0.14960629921259838</v>
          </cell>
          <cell r="AA24" t="str">
            <v>n/a</v>
          </cell>
          <cell r="AB24" t="str">
            <v>n/a</v>
          </cell>
          <cell r="AC24" t="str">
            <v>n/a</v>
          </cell>
          <cell r="AD24" t="str">
            <v>n/a</v>
          </cell>
        </row>
        <row r="25">
          <cell r="A25" t="str">
            <v>Residential house prices new dwellings (national)</v>
          </cell>
          <cell r="B25" t="str">
            <v>1990=100</v>
          </cell>
          <cell r="C25" t="str">
            <v>n/a</v>
          </cell>
          <cell r="D25" t="str">
            <v>n/a</v>
          </cell>
          <cell r="E25" t="str">
            <v>n/a</v>
          </cell>
          <cell r="F25" t="str">
            <v>n/a</v>
          </cell>
          <cell r="G25" t="str">
            <v>n/a</v>
          </cell>
          <cell r="H25" t="str">
            <v>n/a</v>
          </cell>
          <cell r="I25" t="str">
            <v>n/a</v>
          </cell>
          <cell r="J25" t="str">
            <v>n/a</v>
          </cell>
          <cell r="K25" t="str">
            <v>n/a</v>
          </cell>
          <cell r="L25" t="str">
            <v>n/a</v>
          </cell>
          <cell r="M25" t="str">
            <v>n/a</v>
          </cell>
          <cell r="N25" t="str">
            <v>n/a</v>
          </cell>
          <cell r="O25" t="str">
            <v>n/a</v>
          </cell>
          <cell r="P25" t="str">
            <v>n/a</v>
          </cell>
          <cell r="Q25" t="str">
            <v>n/a</v>
          </cell>
          <cell r="R25" t="str">
            <v>n/a</v>
          </cell>
          <cell r="S25" t="str">
            <v>n/a</v>
          </cell>
          <cell r="T25" t="str">
            <v>n/a</v>
          </cell>
          <cell r="U25" t="str">
            <v>n/a</v>
          </cell>
          <cell r="V25" t="str">
            <v>n/a</v>
          </cell>
          <cell r="W25" t="str">
            <v>n/a</v>
          </cell>
          <cell r="X25" t="str">
            <v>n/a</v>
          </cell>
          <cell r="Y25" t="str">
            <v>n/a</v>
          </cell>
          <cell r="Z25" t="str">
            <v>n/a</v>
          </cell>
          <cell r="AA25" t="str">
            <v>n/a</v>
          </cell>
          <cell r="AB25" t="str">
            <v>n/a</v>
          </cell>
          <cell r="AC25" t="str">
            <v>n/a</v>
          </cell>
          <cell r="AD25" t="str">
            <v>n/a</v>
          </cell>
        </row>
        <row r="26">
          <cell r="A26" t="str">
            <v>Annual % change in new house prices</v>
          </cell>
          <cell r="C26" t="str">
            <v>n/a</v>
          </cell>
          <cell r="D26" t="str">
            <v>n/a</v>
          </cell>
          <cell r="E26" t="str">
            <v>n/a</v>
          </cell>
          <cell r="F26" t="str">
            <v>n/a</v>
          </cell>
          <cell r="G26" t="str">
            <v>n/a</v>
          </cell>
          <cell r="H26" t="str">
            <v>n/a</v>
          </cell>
          <cell r="I26" t="str">
            <v>n/a</v>
          </cell>
          <cell r="J26" t="str">
            <v>n/a</v>
          </cell>
          <cell r="K26" t="str">
            <v>n/a</v>
          </cell>
          <cell r="L26" t="str">
            <v>n/a</v>
          </cell>
          <cell r="M26" t="str">
            <v>n/a</v>
          </cell>
          <cell r="N26" t="str">
            <v>n/a</v>
          </cell>
          <cell r="O26" t="str">
            <v>n/a</v>
          </cell>
          <cell r="P26" t="str">
            <v>n/a</v>
          </cell>
          <cell r="Q26" t="str">
            <v>n/a</v>
          </cell>
          <cell r="R26" t="str">
            <v>n/a</v>
          </cell>
          <cell r="S26" t="str">
            <v>n/a</v>
          </cell>
          <cell r="T26" t="str">
            <v>n/a</v>
          </cell>
          <cell r="U26" t="str">
            <v>n/a</v>
          </cell>
          <cell r="V26" t="str">
            <v>n/a</v>
          </cell>
          <cell r="W26" t="str">
            <v>n/a</v>
          </cell>
          <cell r="X26" t="str">
            <v>n/a</v>
          </cell>
          <cell r="Y26" t="str">
            <v>n/a</v>
          </cell>
          <cell r="Z26" t="str">
            <v>n/a</v>
          </cell>
          <cell r="AA26" t="str">
            <v>n/a</v>
          </cell>
          <cell r="AB26" t="str">
            <v>n/a</v>
          </cell>
          <cell r="AC26" t="str">
            <v>n/a</v>
          </cell>
          <cell r="AD26" t="str">
            <v>n/a</v>
          </cell>
        </row>
        <row r="27">
          <cell r="A27" t="str">
            <v>Building Price for new residential dwellings</v>
          </cell>
          <cell r="B27" t="str">
            <v>1990=100</v>
          </cell>
          <cell r="C27" t="str">
            <v>n/a</v>
          </cell>
          <cell r="D27" t="str">
            <v>n/a</v>
          </cell>
          <cell r="E27" t="str">
            <v>n/a</v>
          </cell>
          <cell r="F27" t="str">
            <v>n/a</v>
          </cell>
          <cell r="G27" t="str">
            <v>n/a</v>
          </cell>
          <cell r="H27" t="str">
            <v>n/a</v>
          </cell>
          <cell r="I27" t="str">
            <v>n/a</v>
          </cell>
          <cell r="J27" t="str">
            <v>n/a</v>
          </cell>
          <cell r="K27" t="str">
            <v>n/a</v>
          </cell>
          <cell r="L27" t="str">
            <v>n/a</v>
          </cell>
          <cell r="M27" t="str">
            <v>n/a</v>
          </cell>
          <cell r="N27" t="str">
            <v>n/a</v>
          </cell>
          <cell r="O27" t="str">
            <v>n/a</v>
          </cell>
          <cell r="P27" t="str">
            <v>n/a</v>
          </cell>
          <cell r="Q27" t="str">
            <v>n/a</v>
          </cell>
          <cell r="R27" t="str">
            <v>n/a</v>
          </cell>
          <cell r="S27" t="str">
            <v>n/a</v>
          </cell>
          <cell r="T27" t="str">
            <v>n/a</v>
          </cell>
          <cell r="U27" t="str">
            <v>n/a</v>
          </cell>
          <cell r="V27" t="str">
            <v>n/a</v>
          </cell>
          <cell r="W27" t="str">
            <v>n/a</v>
          </cell>
          <cell r="X27" t="str">
            <v>n/a</v>
          </cell>
          <cell r="Y27" t="str">
            <v>n/a</v>
          </cell>
          <cell r="Z27" t="str">
            <v>n/a</v>
          </cell>
          <cell r="AA27" t="str">
            <v>n/a</v>
          </cell>
          <cell r="AB27" t="str">
            <v>n/a</v>
          </cell>
          <cell r="AC27" t="str">
            <v>n/a</v>
          </cell>
          <cell r="AD27" t="str">
            <v>n/a</v>
          </cell>
        </row>
        <row r="28">
          <cell r="A28" t="str">
            <v>Annual % change in building prices</v>
          </cell>
          <cell r="C28" t="str">
            <v>n/a</v>
          </cell>
          <cell r="D28" t="str">
            <v>n/a</v>
          </cell>
          <cell r="E28" t="str">
            <v>n/a</v>
          </cell>
          <cell r="F28" t="str">
            <v>n/a</v>
          </cell>
          <cell r="G28" t="str">
            <v>n/a</v>
          </cell>
          <cell r="H28" t="str">
            <v>n/a</v>
          </cell>
          <cell r="I28" t="str">
            <v>n/a</v>
          </cell>
          <cell r="J28" t="str">
            <v>n/a</v>
          </cell>
          <cell r="K28" t="str">
            <v>n/a</v>
          </cell>
          <cell r="L28" t="str">
            <v>n/a</v>
          </cell>
          <cell r="M28" t="str">
            <v>n/a</v>
          </cell>
          <cell r="N28" t="str">
            <v>n/a</v>
          </cell>
          <cell r="O28" t="str">
            <v>n/a</v>
          </cell>
          <cell r="P28" t="str">
            <v>n/a</v>
          </cell>
          <cell r="Q28" t="str">
            <v>n/a</v>
          </cell>
          <cell r="R28" t="str">
            <v>n/a</v>
          </cell>
          <cell r="S28" t="str">
            <v>n/a</v>
          </cell>
          <cell r="T28" t="str">
            <v>n/a</v>
          </cell>
          <cell r="U28" t="str">
            <v>n/a</v>
          </cell>
          <cell r="V28" t="str">
            <v>n/a</v>
          </cell>
          <cell r="W28" t="str">
            <v>n/a</v>
          </cell>
          <cell r="X28" t="str">
            <v>n/a</v>
          </cell>
          <cell r="Y28" t="str">
            <v>n/a</v>
          </cell>
          <cell r="Z28" t="str">
            <v>n/a</v>
          </cell>
          <cell r="AA28" t="str">
            <v>n/a</v>
          </cell>
          <cell r="AB28" t="str">
            <v>n/a</v>
          </cell>
          <cell r="AC28" t="str">
            <v>n/a</v>
          </cell>
          <cell r="AD28" t="str">
            <v>n/a</v>
          </cell>
        </row>
        <row r="30">
          <cell r="A30" t="str">
            <v>LENDING</v>
          </cell>
        </row>
        <row r="31">
          <cell r="A31" t="str">
            <v>EXCHANGE RATE</v>
          </cell>
          <cell r="C31" t="str">
            <v>n/a</v>
          </cell>
          <cell r="D31" t="str">
            <v>n/a</v>
          </cell>
          <cell r="E31" t="str">
            <v>n/a</v>
          </cell>
          <cell r="F31" t="str">
            <v>n/a</v>
          </cell>
          <cell r="G31" t="str">
            <v>n/a</v>
          </cell>
          <cell r="H31" t="str">
            <v>n/a</v>
          </cell>
          <cell r="I31" t="str">
            <v>n/a</v>
          </cell>
          <cell r="J31" t="str">
            <v>n/a</v>
          </cell>
          <cell r="K31" t="str">
            <v>n/a</v>
          </cell>
          <cell r="L31" t="str">
            <v>n/a</v>
          </cell>
          <cell r="M31" t="str">
            <v>n/a</v>
          </cell>
          <cell r="N31" t="str">
            <v>n/a</v>
          </cell>
          <cell r="O31" t="str">
            <v>n/a</v>
          </cell>
          <cell r="P31" t="str">
            <v>n/a</v>
          </cell>
          <cell r="Q31" t="str">
            <v>n/a</v>
          </cell>
          <cell r="R31" t="str">
            <v>n/a</v>
          </cell>
          <cell r="S31">
            <v>1.0658000000000001</v>
          </cell>
          <cell r="T31">
            <v>0.92359999999999998</v>
          </cell>
          <cell r="U31">
            <v>0.89559999999999995</v>
          </cell>
          <cell r="V31">
            <v>0.9456</v>
          </cell>
          <cell r="W31">
            <v>1.1312</v>
          </cell>
          <cell r="X31">
            <v>239.09</v>
          </cell>
          <cell r="Y31">
            <v>239.57</v>
          </cell>
          <cell r="Z31">
            <v>239.6</v>
          </cell>
          <cell r="AA31" t="str">
            <v>n/a</v>
          </cell>
          <cell r="AB31" t="str">
            <v>n/a</v>
          </cell>
          <cell r="AC31" t="str">
            <v>n/a</v>
          </cell>
          <cell r="AD31" t="str">
            <v>n/a</v>
          </cell>
        </row>
        <row r="32">
          <cell r="A32" t="str">
            <v>Values</v>
          </cell>
        </row>
        <row r="33">
          <cell r="A33" t="str">
            <v>If emf members only - approx market share</v>
          </cell>
          <cell r="C33">
            <v>0</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537.17525143448643</v>
          </cell>
          <cell r="Y33">
            <v>568.1849993926113</v>
          </cell>
          <cell r="Z33">
            <v>0</v>
          </cell>
          <cell r="AA33">
            <v>0</v>
          </cell>
          <cell r="AB33">
            <v>0</v>
          </cell>
          <cell r="AC33">
            <v>0</v>
          </cell>
          <cell r="AD33">
            <v>0</v>
          </cell>
        </row>
        <row r="34">
          <cell r="A34" t="str">
            <v>Total national outstanding residential loans</v>
          </cell>
          <cell r="B34" t="str">
            <v>€ millions</v>
          </cell>
          <cell r="C34" t="str">
            <v>n/a</v>
          </cell>
          <cell r="D34" t="str">
            <v>n/a</v>
          </cell>
          <cell r="E34" t="str">
            <v>n/a</v>
          </cell>
          <cell r="F34" t="str">
            <v>n/a</v>
          </cell>
          <cell r="G34" t="str">
            <v>n/a</v>
          </cell>
          <cell r="H34" t="str">
            <v>n/a</v>
          </cell>
          <cell r="I34" t="str">
            <v>n/a</v>
          </cell>
          <cell r="J34" t="str">
            <v>n/a</v>
          </cell>
          <cell r="K34" t="str">
            <v>n/a</v>
          </cell>
          <cell r="L34" t="str">
            <v>n/a</v>
          </cell>
          <cell r="M34" t="str">
            <v>n/a</v>
          </cell>
          <cell r="N34" t="str">
            <v>n/a</v>
          </cell>
          <cell r="O34" t="str">
            <v>n/a</v>
          </cell>
          <cell r="P34" t="str">
            <v>n/a</v>
          </cell>
          <cell r="Q34" t="str">
            <v>n/a</v>
          </cell>
          <cell r="R34" t="str">
            <v>n/a</v>
          </cell>
          <cell r="S34">
            <v>51.587702210147441</v>
          </cell>
          <cell r="T34">
            <v>64.9444310126961</v>
          </cell>
          <cell r="U34">
            <v>98.616211338206284</v>
          </cell>
          <cell r="V34">
            <v>200.63537667379561</v>
          </cell>
          <cell r="W34">
            <v>262.65744754915988</v>
          </cell>
          <cell r="X34">
            <v>799.83269898364631</v>
          </cell>
          <cell r="Y34">
            <v>1368.0176983762576</v>
          </cell>
          <cell r="Z34">
            <v>1956.1310517529216</v>
          </cell>
          <cell r="AA34" t="str">
            <v>n/a</v>
          </cell>
          <cell r="AB34" t="str">
            <v>n/a</v>
          </cell>
          <cell r="AC34" t="str">
            <v>n/a</v>
          </cell>
          <cell r="AD34" t="str">
            <v>n/a</v>
          </cell>
        </row>
        <row r="35">
          <cell r="A35" t="str">
            <v>Annual % change</v>
          </cell>
          <cell r="C35" t="str">
            <v>n/a</v>
          </cell>
          <cell r="D35" t="str">
            <v>n/a</v>
          </cell>
          <cell r="E35" t="str">
            <v>n/a</v>
          </cell>
          <cell r="F35" t="str">
            <v>n/a</v>
          </cell>
          <cell r="G35" t="str">
            <v>n/a</v>
          </cell>
          <cell r="H35" t="str">
            <v>n/a</v>
          </cell>
          <cell r="I35" t="str">
            <v>n/a</v>
          </cell>
          <cell r="J35" t="str">
            <v>n/a</v>
          </cell>
          <cell r="K35" t="str">
            <v>n/a</v>
          </cell>
          <cell r="L35" t="str">
            <v>n/a</v>
          </cell>
          <cell r="M35" t="str">
            <v>n/a</v>
          </cell>
          <cell r="N35" t="str">
            <v>n/a</v>
          </cell>
          <cell r="O35" t="str">
            <v>n/a</v>
          </cell>
          <cell r="P35" t="str">
            <v>n/a</v>
          </cell>
          <cell r="Q35" t="str">
            <v>n/a</v>
          </cell>
          <cell r="R35" t="str">
            <v>n/a</v>
          </cell>
          <cell r="S35" t="str">
            <v>n/a</v>
          </cell>
          <cell r="T35">
            <v>0.25891303993612169</v>
          </cell>
          <cell r="U35">
            <v>0.51847063405525295</v>
          </cell>
          <cell r="V35">
            <v>1.034507044543747</v>
          </cell>
          <cell r="W35">
            <v>0.30912828985390384</v>
          </cell>
          <cell r="X35">
            <v>2.0451552257392085</v>
          </cell>
          <cell r="Y35">
            <v>0.7103798083206756</v>
          </cell>
          <cell r="Z35">
            <v>0.42990186024253485</v>
          </cell>
          <cell r="AA35" t="str">
            <v>n/a</v>
          </cell>
          <cell r="AB35" t="str">
            <v>n/a</v>
          </cell>
          <cell r="AC35" t="str">
            <v>n/a</v>
          </cell>
          <cell r="AD35" t="str">
            <v>n/a</v>
          </cell>
        </row>
        <row r="36">
          <cell r="A36" t="str">
            <v>Total national outstanding residential and commercial loans</v>
          </cell>
          <cell r="B36" t="str">
            <v>€ millions</v>
          </cell>
          <cell r="C36" t="str">
            <v>n/a</v>
          </cell>
          <cell r="D36" t="str">
            <v>n/a</v>
          </cell>
          <cell r="E36" t="str">
            <v>n/a</v>
          </cell>
          <cell r="F36" t="str">
            <v>n/a</v>
          </cell>
          <cell r="G36" t="str">
            <v>n/a</v>
          </cell>
          <cell r="H36" t="str">
            <v>n/a</v>
          </cell>
          <cell r="I36" t="str">
            <v>n/a</v>
          </cell>
          <cell r="J36" t="str">
            <v>n/a</v>
          </cell>
          <cell r="K36" t="str">
            <v>n/a</v>
          </cell>
          <cell r="L36" t="str">
            <v>n/a</v>
          </cell>
          <cell r="M36" t="str">
            <v>n/a</v>
          </cell>
          <cell r="N36" t="str">
            <v>n/a</v>
          </cell>
          <cell r="O36" t="str">
            <v>n/a</v>
          </cell>
          <cell r="P36" t="str">
            <v>n/a</v>
          </cell>
          <cell r="Q36" t="str">
            <v>n/a</v>
          </cell>
          <cell r="R36" t="str">
            <v>n/a</v>
          </cell>
          <cell r="S36" t="str">
            <v>n/a</v>
          </cell>
          <cell r="T36" t="str">
            <v>n/a</v>
          </cell>
          <cell r="U36" t="str">
            <v>n/a</v>
          </cell>
          <cell r="V36" t="str">
            <v>n/a</v>
          </cell>
          <cell r="W36" t="str">
            <v>n/a</v>
          </cell>
          <cell r="X36" t="str">
            <v>n/a</v>
          </cell>
          <cell r="Y36" t="str">
            <v>n/a</v>
          </cell>
          <cell r="Z36" t="str">
            <v>n/a</v>
          </cell>
          <cell r="AA36" t="str">
            <v>n/a</v>
          </cell>
          <cell r="AB36" t="str">
            <v>n/a</v>
          </cell>
          <cell r="AC36" t="str">
            <v>n/a</v>
          </cell>
          <cell r="AD36" t="str">
            <v>n/a</v>
          </cell>
        </row>
        <row r="37">
          <cell r="A37" t="str">
            <v>Annual % change</v>
          </cell>
          <cell r="C37" t="str">
            <v>n/a</v>
          </cell>
          <cell r="D37" t="str">
            <v>n/a</v>
          </cell>
          <cell r="E37" t="str">
            <v>n/a</v>
          </cell>
          <cell r="F37" t="str">
            <v>n/a</v>
          </cell>
          <cell r="G37" t="str">
            <v>n/a</v>
          </cell>
          <cell r="H37" t="str">
            <v>n/a</v>
          </cell>
          <cell r="I37" t="str">
            <v>n/a</v>
          </cell>
          <cell r="J37" t="str">
            <v>n/a</v>
          </cell>
          <cell r="K37" t="str">
            <v>n/a</v>
          </cell>
          <cell r="L37" t="str">
            <v>n/a</v>
          </cell>
          <cell r="M37" t="str">
            <v>n/a</v>
          </cell>
          <cell r="N37" t="str">
            <v>n/a</v>
          </cell>
          <cell r="O37" t="str">
            <v>n/a</v>
          </cell>
          <cell r="P37" t="str">
            <v>n/a</v>
          </cell>
          <cell r="Q37" t="str">
            <v>n/a</v>
          </cell>
          <cell r="R37" t="str">
            <v>n/a</v>
          </cell>
          <cell r="S37" t="str">
            <v>n/a</v>
          </cell>
          <cell r="T37" t="str">
            <v>n/a</v>
          </cell>
          <cell r="U37" t="str">
            <v>n/a</v>
          </cell>
          <cell r="V37" t="str">
            <v>n/a</v>
          </cell>
          <cell r="W37" t="str">
            <v>n/a</v>
          </cell>
          <cell r="X37" t="str">
            <v>n/a</v>
          </cell>
          <cell r="Y37" t="str">
            <v>n/a</v>
          </cell>
          <cell r="Z37" t="str">
            <v>n/a</v>
          </cell>
          <cell r="AA37" t="str">
            <v>n/a</v>
          </cell>
          <cell r="AB37" t="str">
            <v>n/a</v>
          </cell>
          <cell r="AC37" t="str">
            <v>n/a</v>
          </cell>
          <cell r="AD37" t="str">
            <v>n/a</v>
          </cell>
        </row>
        <row r="38">
          <cell r="A38" t="str">
            <v>Total national gross residential lending</v>
          </cell>
          <cell r="B38" t="str">
            <v>€ millions</v>
          </cell>
          <cell r="C38" t="str">
            <v>n/a</v>
          </cell>
          <cell r="D38" t="str">
            <v>n/a</v>
          </cell>
          <cell r="E38" t="str">
            <v>n/a</v>
          </cell>
          <cell r="F38" t="str">
            <v>n/a</v>
          </cell>
          <cell r="G38" t="str">
            <v>n/a</v>
          </cell>
          <cell r="H38" t="str">
            <v>n/a</v>
          </cell>
          <cell r="I38" t="str">
            <v>n/a</v>
          </cell>
          <cell r="J38" t="str">
            <v>n/a</v>
          </cell>
          <cell r="K38" t="str">
            <v>n/a</v>
          </cell>
          <cell r="L38" t="str">
            <v>n/a</v>
          </cell>
          <cell r="M38" t="str">
            <v>n/a</v>
          </cell>
          <cell r="N38" t="str">
            <v>n/a</v>
          </cell>
          <cell r="O38" t="str">
            <v>n/a</v>
          </cell>
          <cell r="P38" t="str">
            <v>n/a</v>
          </cell>
          <cell r="Q38" t="str">
            <v>n/a</v>
          </cell>
          <cell r="R38" t="str">
            <v>n/a</v>
          </cell>
          <cell r="S38" t="str">
            <v>n/a</v>
          </cell>
          <cell r="T38" t="str">
            <v>n/a</v>
          </cell>
          <cell r="U38" t="str">
            <v>n/a</v>
          </cell>
          <cell r="V38" t="str">
            <v>n/a</v>
          </cell>
          <cell r="W38" t="str">
            <v>n/a</v>
          </cell>
          <cell r="X38" t="str">
            <v>n/a</v>
          </cell>
          <cell r="Y38" t="str">
            <v>n/a</v>
          </cell>
          <cell r="Z38" t="str">
            <v>n/a</v>
          </cell>
          <cell r="AA38" t="str">
            <v>n/a</v>
          </cell>
          <cell r="AB38" t="str">
            <v>n/a</v>
          </cell>
          <cell r="AC38" t="str">
            <v>n/a</v>
          </cell>
          <cell r="AD38" t="str">
            <v>n/a</v>
          </cell>
        </row>
        <row r="39">
          <cell r="A39" t="str">
            <v>Annual % change in gross residential lending</v>
          </cell>
          <cell r="C39" t="str">
            <v>n/a</v>
          </cell>
          <cell r="D39" t="str">
            <v>n/a</v>
          </cell>
          <cell r="E39" t="str">
            <v>n/a</v>
          </cell>
          <cell r="F39" t="str">
            <v>n/a</v>
          </cell>
          <cell r="G39" t="str">
            <v>n/a</v>
          </cell>
          <cell r="H39" t="str">
            <v>n/a</v>
          </cell>
          <cell r="I39" t="str">
            <v>n/a</v>
          </cell>
          <cell r="J39" t="str">
            <v>n/a</v>
          </cell>
          <cell r="K39" t="str">
            <v>n/a</v>
          </cell>
          <cell r="L39" t="str">
            <v>n/a</v>
          </cell>
          <cell r="M39" t="str">
            <v>n/a</v>
          </cell>
          <cell r="N39" t="str">
            <v>n/a</v>
          </cell>
          <cell r="O39" t="str">
            <v>n/a</v>
          </cell>
          <cell r="P39" t="str">
            <v>n/a</v>
          </cell>
          <cell r="Q39" t="str">
            <v>n/a</v>
          </cell>
          <cell r="R39" t="str">
            <v>n/a</v>
          </cell>
          <cell r="S39" t="str">
            <v>n/a</v>
          </cell>
          <cell r="T39" t="str">
            <v>n/a</v>
          </cell>
          <cell r="U39" t="str">
            <v>n/a</v>
          </cell>
          <cell r="V39" t="str">
            <v>n/a</v>
          </cell>
          <cell r="W39" t="str">
            <v>n/a</v>
          </cell>
          <cell r="X39" t="str">
            <v>n/a</v>
          </cell>
          <cell r="Y39" t="str">
            <v>n/a</v>
          </cell>
          <cell r="Z39" t="str">
            <v>n/a</v>
          </cell>
          <cell r="AA39" t="str">
            <v>n/a</v>
          </cell>
          <cell r="AB39" t="str">
            <v>n/a</v>
          </cell>
          <cell r="AC39" t="str">
            <v>n/a</v>
          </cell>
          <cell r="AD39" t="str">
            <v>n/a</v>
          </cell>
        </row>
        <row r="40">
          <cell r="A40" t="str">
            <v>Gross residential and commercial lending</v>
          </cell>
          <cell r="B40" t="str">
            <v>€ millions</v>
          </cell>
          <cell r="C40" t="str">
            <v>n/a</v>
          </cell>
          <cell r="D40" t="str">
            <v>n/a</v>
          </cell>
          <cell r="E40" t="str">
            <v>n/a</v>
          </cell>
          <cell r="F40" t="str">
            <v>n/a</v>
          </cell>
          <cell r="G40" t="str">
            <v>n/a</v>
          </cell>
          <cell r="H40" t="str">
            <v>n/a</v>
          </cell>
          <cell r="I40" t="str">
            <v>n/a</v>
          </cell>
          <cell r="J40" t="str">
            <v>n/a</v>
          </cell>
          <cell r="K40" t="str">
            <v>n/a</v>
          </cell>
          <cell r="L40" t="str">
            <v>n/a</v>
          </cell>
          <cell r="M40" t="str">
            <v>n/a</v>
          </cell>
          <cell r="N40" t="str">
            <v>n/a</v>
          </cell>
          <cell r="O40" t="str">
            <v>n/a</v>
          </cell>
          <cell r="P40" t="str">
            <v>n/a</v>
          </cell>
          <cell r="Q40" t="str">
            <v>n/a</v>
          </cell>
          <cell r="R40" t="str">
            <v>n/a</v>
          </cell>
          <cell r="S40" t="str">
            <v>n/a</v>
          </cell>
          <cell r="T40" t="str">
            <v>n/a</v>
          </cell>
          <cell r="U40" t="str">
            <v>n/a</v>
          </cell>
          <cell r="V40" t="str">
            <v>n/a</v>
          </cell>
          <cell r="W40" t="str">
            <v>n/a</v>
          </cell>
          <cell r="X40" t="str">
            <v>n/a</v>
          </cell>
          <cell r="Y40" t="str">
            <v>n/a</v>
          </cell>
          <cell r="Z40" t="str">
            <v>n/a</v>
          </cell>
          <cell r="AA40" t="str">
            <v>n/a</v>
          </cell>
          <cell r="AB40" t="str">
            <v>n/a</v>
          </cell>
          <cell r="AC40" t="str">
            <v>n/a</v>
          </cell>
          <cell r="AD40" t="str">
            <v>n/a</v>
          </cell>
        </row>
        <row r="41">
          <cell r="A41" t="str">
            <v xml:space="preserve">Annual % change in gross residential and commercial </v>
          </cell>
          <cell r="C41" t="str">
            <v>n/a</v>
          </cell>
          <cell r="D41" t="str">
            <v>n/a</v>
          </cell>
          <cell r="E41" t="str">
            <v>n/a</v>
          </cell>
          <cell r="F41" t="str">
            <v>n/a</v>
          </cell>
          <cell r="G41" t="str">
            <v>n/a</v>
          </cell>
          <cell r="H41" t="str">
            <v>n/a</v>
          </cell>
          <cell r="I41" t="str">
            <v>n/a</v>
          </cell>
          <cell r="J41" t="str">
            <v>n/a</v>
          </cell>
          <cell r="K41" t="str">
            <v>n/a</v>
          </cell>
          <cell r="L41" t="str">
            <v>n/a</v>
          </cell>
          <cell r="M41" t="str">
            <v>n/a</v>
          </cell>
          <cell r="N41" t="str">
            <v>n/a</v>
          </cell>
          <cell r="O41" t="str">
            <v>n/a</v>
          </cell>
          <cell r="P41" t="str">
            <v>n/a</v>
          </cell>
          <cell r="Q41" t="str">
            <v>n/a</v>
          </cell>
          <cell r="R41" t="str">
            <v>n/a</v>
          </cell>
          <cell r="S41" t="str">
            <v>n/a</v>
          </cell>
          <cell r="T41" t="str">
            <v>n/a</v>
          </cell>
          <cell r="U41" t="str">
            <v>n/a</v>
          </cell>
          <cell r="V41" t="str">
            <v>n/a</v>
          </cell>
          <cell r="W41" t="str">
            <v>n/a</v>
          </cell>
          <cell r="X41" t="str">
            <v>n/a</v>
          </cell>
          <cell r="Y41" t="str">
            <v>n/a</v>
          </cell>
          <cell r="Z41" t="str">
            <v>n/a</v>
          </cell>
          <cell r="AA41" t="str">
            <v>n/a</v>
          </cell>
          <cell r="AB41" t="str">
            <v>n/a</v>
          </cell>
          <cell r="AC41" t="str">
            <v>n/a</v>
          </cell>
          <cell r="AD41" t="str">
            <v>n/a</v>
          </cell>
        </row>
        <row r="42">
          <cell r="A42" t="str">
            <v>Total national net residential lending</v>
          </cell>
          <cell r="B42" t="str">
            <v>€ millions</v>
          </cell>
          <cell r="C42" t="str">
            <v>n/a</v>
          </cell>
          <cell r="D42" t="str">
            <v>n/a</v>
          </cell>
          <cell r="E42" t="str">
            <v>n/a</v>
          </cell>
          <cell r="F42" t="str">
            <v>n/a</v>
          </cell>
          <cell r="G42" t="str">
            <v>n/a</v>
          </cell>
          <cell r="H42" t="str">
            <v>n/a</v>
          </cell>
          <cell r="I42" t="str">
            <v>n/a</v>
          </cell>
          <cell r="J42" t="str">
            <v>n/a</v>
          </cell>
          <cell r="K42" t="str">
            <v>n/a</v>
          </cell>
          <cell r="L42" t="str">
            <v>n/a</v>
          </cell>
          <cell r="M42" t="str">
            <v>n/a</v>
          </cell>
          <cell r="N42" t="str">
            <v>n/a</v>
          </cell>
          <cell r="O42" t="str">
            <v>n/a</v>
          </cell>
          <cell r="P42" t="str">
            <v>n/a</v>
          </cell>
          <cell r="Q42" t="str">
            <v>n/a</v>
          </cell>
          <cell r="R42" t="str">
            <v>n/a</v>
          </cell>
          <cell r="S42" t="str">
            <v>n/a</v>
          </cell>
          <cell r="T42">
            <v>5.4141440750876644</v>
          </cell>
          <cell r="U42">
            <v>31.641360418905126</v>
          </cell>
          <cell r="V42">
            <v>107.23364351548602</v>
          </cell>
          <cell r="W42">
            <v>94.941029424388731</v>
          </cell>
          <cell r="X42">
            <v>563</v>
          </cell>
          <cell r="Y42">
            <v>569.78753600200366</v>
          </cell>
          <cell r="Z42">
            <v>588.2846410684474</v>
          </cell>
          <cell r="AA42" t="str">
            <v>n/a</v>
          </cell>
          <cell r="AB42" t="str">
            <v>n/a</v>
          </cell>
          <cell r="AC42" t="str">
            <v>n/a</v>
          </cell>
          <cell r="AD42" t="str">
            <v>n/a</v>
          </cell>
        </row>
        <row r="43">
          <cell r="A43" t="str">
            <v>Annual % change in net residential lending</v>
          </cell>
          <cell r="C43" t="str">
            <v>n/a</v>
          </cell>
          <cell r="D43" t="str">
            <v>n/a</v>
          </cell>
          <cell r="E43" t="str">
            <v>n/a</v>
          </cell>
          <cell r="F43" t="str">
            <v>n/a</v>
          </cell>
          <cell r="G43" t="str">
            <v>n/a</v>
          </cell>
          <cell r="H43" t="str">
            <v>n/a</v>
          </cell>
          <cell r="I43" t="str">
            <v>n/a</v>
          </cell>
          <cell r="J43" t="str">
            <v>n/a</v>
          </cell>
          <cell r="K43" t="str">
            <v>n/a</v>
          </cell>
          <cell r="L43" t="str">
            <v>n/a</v>
          </cell>
          <cell r="M43" t="str">
            <v>n/a</v>
          </cell>
          <cell r="N43" t="str">
            <v>n/a</v>
          </cell>
          <cell r="O43" t="str">
            <v>n/a</v>
          </cell>
          <cell r="P43" t="str">
            <v>n/a</v>
          </cell>
          <cell r="Q43" t="str">
            <v>n/a</v>
          </cell>
          <cell r="R43" t="str">
            <v>n/a</v>
          </cell>
          <cell r="S43" t="str">
            <v>n/a</v>
          </cell>
          <cell r="T43" t="str">
            <v>n/a</v>
          </cell>
          <cell r="U43">
            <v>4.8442036229693048</v>
          </cell>
          <cell r="V43">
            <v>2.389033913074607</v>
          </cell>
          <cell r="W43">
            <v>-0.11463393099500596</v>
          </cell>
          <cell r="X43">
            <v>4.9299967928868371</v>
          </cell>
          <cell r="Y43">
            <v>1.2056014213150279E-2</v>
          </cell>
          <cell r="Z43">
            <v>3.2463161964249476E-2</v>
          </cell>
          <cell r="AA43" t="str">
            <v>n/a</v>
          </cell>
          <cell r="AB43" t="str">
            <v>n/a</v>
          </cell>
          <cell r="AC43" t="str">
            <v>n/a</v>
          </cell>
          <cell r="AD43" t="str">
            <v>n/a</v>
          </cell>
        </row>
        <row r="44">
          <cell r="A44" t="str">
            <v>Total national net residential and commercial lending</v>
          </cell>
          <cell r="B44" t="str">
            <v>€ millions</v>
          </cell>
          <cell r="C44" t="str">
            <v>n/a</v>
          </cell>
          <cell r="D44" t="str">
            <v>n/a</v>
          </cell>
          <cell r="E44" t="str">
            <v>n/a</v>
          </cell>
          <cell r="F44" t="str">
            <v>n/a</v>
          </cell>
          <cell r="G44" t="str">
            <v>n/a</v>
          </cell>
          <cell r="H44" t="str">
            <v>n/a</v>
          </cell>
          <cell r="I44" t="str">
            <v>n/a</v>
          </cell>
          <cell r="J44" t="str">
            <v>n/a</v>
          </cell>
          <cell r="K44" t="str">
            <v>n/a</v>
          </cell>
          <cell r="L44" t="str">
            <v>n/a</v>
          </cell>
          <cell r="M44" t="str">
            <v>n/a</v>
          </cell>
          <cell r="N44" t="str">
            <v>n/a</v>
          </cell>
          <cell r="O44" t="str">
            <v>n/a</v>
          </cell>
          <cell r="P44" t="str">
            <v>n/a</v>
          </cell>
          <cell r="Q44" t="str">
            <v>n/a</v>
          </cell>
          <cell r="R44" t="str">
            <v>n/a</v>
          </cell>
          <cell r="S44" t="str">
            <v>n/a</v>
          </cell>
          <cell r="T44" t="str">
            <v>n/a</v>
          </cell>
          <cell r="U44" t="str">
            <v>n/a</v>
          </cell>
          <cell r="V44" t="str">
            <v>n/a</v>
          </cell>
          <cell r="W44" t="str">
            <v>n/a</v>
          </cell>
          <cell r="X44" t="str">
            <v>n/a</v>
          </cell>
          <cell r="Y44" t="str">
            <v>n/a</v>
          </cell>
          <cell r="Z44" t="str">
            <v>n/a</v>
          </cell>
          <cell r="AA44" t="str">
            <v>n/a</v>
          </cell>
          <cell r="AB44" t="str">
            <v>n/a</v>
          </cell>
          <cell r="AC44" t="str">
            <v>n/a</v>
          </cell>
          <cell r="AD44" t="str">
            <v>n/a</v>
          </cell>
        </row>
        <row r="45">
          <cell r="A45" t="str">
            <v>Annual % changein net residential and commercial lending</v>
          </cell>
          <cell r="C45" t="str">
            <v>n/a</v>
          </cell>
          <cell r="D45" t="str">
            <v>n/a</v>
          </cell>
          <cell r="E45" t="str">
            <v>n/a</v>
          </cell>
          <cell r="F45" t="str">
            <v>n/a</v>
          </cell>
          <cell r="G45" t="str">
            <v>n/a</v>
          </cell>
          <cell r="H45" t="str">
            <v>n/a</v>
          </cell>
          <cell r="I45" t="str">
            <v>n/a</v>
          </cell>
          <cell r="J45" t="str">
            <v>n/a</v>
          </cell>
          <cell r="K45" t="str">
            <v>n/a</v>
          </cell>
          <cell r="L45" t="str">
            <v>n/a</v>
          </cell>
          <cell r="M45" t="str">
            <v>n/a</v>
          </cell>
          <cell r="N45" t="str">
            <v>n/a</v>
          </cell>
          <cell r="O45" t="str">
            <v>n/a</v>
          </cell>
          <cell r="P45" t="str">
            <v>n/a</v>
          </cell>
          <cell r="Q45" t="str">
            <v>n/a</v>
          </cell>
          <cell r="R45" t="str">
            <v>n/a</v>
          </cell>
          <cell r="S45" t="str">
            <v>n/a</v>
          </cell>
          <cell r="T45" t="str">
            <v>n/a</v>
          </cell>
          <cell r="U45" t="str">
            <v>n/a</v>
          </cell>
          <cell r="V45" t="str">
            <v>n/a</v>
          </cell>
          <cell r="W45" t="str">
            <v>n/a</v>
          </cell>
          <cell r="X45" t="str">
            <v>n/a</v>
          </cell>
          <cell r="Y45" t="str">
            <v>n/a</v>
          </cell>
          <cell r="Z45" t="str">
            <v>n/a</v>
          </cell>
          <cell r="AA45" t="str">
            <v>n/a</v>
          </cell>
          <cell r="AB45" t="str">
            <v>n/a</v>
          </cell>
          <cell r="AC45" t="str">
            <v>n/a</v>
          </cell>
          <cell r="AD45" t="str">
            <v>n/a</v>
          </cell>
        </row>
        <row r="47">
          <cell r="A47" t="str">
            <v>Volumes</v>
          </cell>
        </row>
        <row r="48">
          <cell r="A48" t="str">
            <v xml:space="preserve">Total number of new loans </v>
          </cell>
          <cell r="B48" t="str">
            <v>000s</v>
          </cell>
          <cell r="C48" t="str">
            <v>n/a</v>
          </cell>
          <cell r="D48" t="str">
            <v>n/a</v>
          </cell>
          <cell r="E48" t="str">
            <v>n/a</v>
          </cell>
          <cell r="F48" t="str">
            <v>n/a</v>
          </cell>
          <cell r="G48" t="str">
            <v>n/a</v>
          </cell>
          <cell r="H48" t="str">
            <v>n/a</v>
          </cell>
          <cell r="I48" t="str">
            <v>n/a</v>
          </cell>
          <cell r="J48" t="str">
            <v>n/a</v>
          </cell>
          <cell r="K48" t="str">
            <v>n/a</v>
          </cell>
          <cell r="L48" t="str">
            <v>n/a</v>
          </cell>
          <cell r="M48" t="str">
            <v>n/a</v>
          </cell>
          <cell r="N48" t="str">
            <v>n/a</v>
          </cell>
          <cell r="O48" t="str">
            <v>n/a</v>
          </cell>
          <cell r="P48" t="str">
            <v>n/a</v>
          </cell>
          <cell r="Q48" t="str">
            <v>n/a</v>
          </cell>
          <cell r="R48" t="str">
            <v>n/a</v>
          </cell>
          <cell r="S48" t="str">
            <v>n/a</v>
          </cell>
          <cell r="T48" t="str">
            <v>n/a</v>
          </cell>
          <cell r="U48" t="str">
            <v>n/a</v>
          </cell>
          <cell r="V48" t="str">
            <v>n/a</v>
          </cell>
          <cell r="W48" t="str">
            <v>n/a</v>
          </cell>
          <cell r="X48" t="str">
            <v>n/a</v>
          </cell>
          <cell r="Y48" t="str">
            <v>n/a</v>
          </cell>
          <cell r="Z48" t="str">
            <v>n/a</v>
          </cell>
          <cell r="AA48" t="str">
            <v>n/a</v>
          </cell>
          <cell r="AB48" t="str">
            <v>n/a</v>
          </cell>
          <cell r="AC48" t="str">
            <v>n/a</v>
          </cell>
          <cell r="AD48" t="str">
            <v>n/a</v>
          </cell>
        </row>
        <row r="49">
          <cell r="A49" t="str">
            <v>Residential</v>
          </cell>
          <cell r="B49" t="str">
            <v>%</v>
          </cell>
          <cell r="C49" t="str">
            <v>n/a</v>
          </cell>
          <cell r="D49" t="str">
            <v>n/a</v>
          </cell>
          <cell r="E49" t="str">
            <v>n/a</v>
          </cell>
          <cell r="F49" t="str">
            <v>n/a</v>
          </cell>
          <cell r="G49" t="str">
            <v>n/a</v>
          </cell>
          <cell r="H49" t="str">
            <v>n/a</v>
          </cell>
          <cell r="I49" t="str">
            <v>n/a</v>
          </cell>
          <cell r="J49" t="str">
            <v>n/a</v>
          </cell>
          <cell r="K49" t="str">
            <v>n/a</v>
          </cell>
          <cell r="L49" t="str">
            <v>n/a</v>
          </cell>
          <cell r="M49" t="str">
            <v>n/a</v>
          </cell>
          <cell r="N49" t="str">
            <v>n/a</v>
          </cell>
          <cell r="O49" t="str">
            <v>n/a</v>
          </cell>
          <cell r="P49" t="str">
            <v>n/a</v>
          </cell>
          <cell r="Q49" t="str">
            <v>n/a</v>
          </cell>
          <cell r="R49" t="str">
            <v>n/a</v>
          </cell>
          <cell r="S49" t="str">
            <v>n/a</v>
          </cell>
          <cell r="T49" t="str">
            <v>n/a</v>
          </cell>
          <cell r="U49" t="str">
            <v>n/a</v>
          </cell>
          <cell r="V49" t="str">
            <v>n/a</v>
          </cell>
          <cell r="W49" t="str">
            <v>n/a</v>
          </cell>
          <cell r="X49" t="str">
            <v>n/a</v>
          </cell>
          <cell r="Y49" t="str">
            <v>n/a</v>
          </cell>
          <cell r="Z49" t="str">
            <v>n/a</v>
          </cell>
          <cell r="AA49" t="str">
            <v>n/a</v>
          </cell>
          <cell r="AB49" t="str">
            <v>n/a</v>
          </cell>
          <cell r="AC49" t="str">
            <v>n/a</v>
          </cell>
          <cell r="AD49" t="str">
            <v>n/a</v>
          </cell>
        </row>
        <row r="50">
          <cell r="A50" t="str">
            <v xml:space="preserve">Commercial </v>
          </cell>
          <cell r="B50" t="str">
            <v>%</v>
          </cell>
          <cell r="C50" t="str">
            <v>n/a</v>
          </cell>
          <cell r="D50" t="str">
            <v>n/a</v>
          </cell>
          <cell r="E50" t="str">
            <v>n/a</v>
          </cell>
          <cell r="F50" t="str">
            <v>n/a</v>
          </cell>
          <cell r="G50" t="str">
            <v>n/a</v>
          </cell>
          <cell r="H50" t="str">
            <v>n/a</v>
          </cell>
          <cell r="I50" t="str">
            <v>n/a</v>
          </cell>
          <cell r="J50" t="str">
            <v>n/a</v>
          </cell>
          <cell r="K50" t="str">
            <v>n/a</v>
          </cell>
          <cell r="L50" t="str">
            <v>n/a</v>
          </cell>
          <cell r="M50" t="str">
            <v>n/a</v>
          </cell>
          <cell r="N50" t="str">
            <v>n/a</v>
          </cell>
          <cell r="O50" t="str">
            <v>n/a</v>
          </cell>
          <cell r="P50" t="str">
            <v>n/a</v>
          </cell>
          <cell r="Q50" t="str">
            <v>n/a</v>
          </cell>
          <cell r="R50" t="str">
            <v>n/a</v>
          </cell>
          <cell r="S50" t="str">
            <v>n/a</v>
          </cell>
          <cell r="T50" t="str">
            <v>n/a</v>
          </cell>
          <cell r="U50" t="str">
            <v>n/a</v>
          </cell>
          <cell r="V50" t="str">
            <v>n/a</v>
          </cell>
          <cell r="W50" t="str">
            <v>n/a</v>
          </cell>
          <cell r="X50" t="str">
            <v>n/a</v>
          </cell>
          <cell r="Y50" t="str">
            <v>n/a</v>
          </cell>
          <cell r="Z50" t="str">
            <v>n/a</v>
          </cell>
          <cell r="AA50" t="str">
            <v>n/a</v>
          </cell>
          <cell r="AB50" t="str">
            <v>n/a</v>
          </cell>
          <cell r="AC50" t="str">
            <v>n/a</v>
          </cell>
          <cell r="AD50" t="str">
            <v>n/a</v>
          </cell>
        </row>
        <row r="51">
          <cell r="A51">
            <v>0</v>
          </cell>
          <cell r="C51">
            <v>0</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row>
        <row r="52">
          <cell r="A52" t="str">
            <v>INTEREST RATES</v>
          </cell>
        </row>
        <row r="53">
          <cell r="A53" t="str">
            <v>Representative interest rate on NEW mortgage loans %</v>
          </cell>
          <cell r="B53" t="str">
            <v>% end of period</v>
          </cell>
          <cell r="C53" t="str">
            <v>n/a</v>
          </cell>
          <cell r="D53" t="str">
            <v>n/a</v>
          </cell>
          <cell r="E53" t="str">
            <v>n/a</v>
          </cell>
          <cell r="F53" t="str">
            <v>n/a</v>
          </cell>
          <cell r="G53" t="str">
            <v>n/a</v>
          </cell>
          <cell r="H53" t="str">
            <v>n/a</v>
          </cell>
          <cell r="I53" t="str">
            <v>n/a</v>
          </cell>
          <cell r="J53" t="str">
            <v>n/a</v>
          </cell>
          <cell r="K53" t="str">
            <v>n/a</v>
          </cell>
          <cell r="L53" t="str">
            <v>n/a</v>
          </cell>
          <cell r="M53">
            <v>0.47699999999999998</v>
          </cell>
          <cell r="N53">
            <v>0.35199999999999998</v>
          </cell>
          <cell r="O53">
            <v>0.218</v>
          </cell>
          <cell r="P53">
            <v>0.219</v>
          </cell>
          <cell r="Q53">
            <v>0.19600000000000001</v>
          </cell>
          <cell r="R53">
            <v>0.16200000000000001</v>
          </cell>
          <cell r="S53">
            <v>0.124</v>
          </cell>
          <cell r="T53">
            <v>0.154</v>
          </cell>
          <cell r="U53">
            <v>0.14799999999999999</v>
          </cell>
          <cell r="V53">
            <v>0.13500000000000001</v>
          </cell>
          <cell r="W53">
            <v>0.1016</v>
          </cell>
          <cell r="X53">
            <v>7.5800000000000006E-2</v>
          </cell>
          <cell r="Y53">
            <v>6.13E-2</v>
          </cell>
          <cell r="Z53">
            <v>5.6399999999999999E-2</v>
          </cell>
          <cell r="AA53" t="str">
            <v>n/a</v>
          </cell>
          <cell r="AB53" t="str">
            <v>n/a</v>
          </cell>
          <cell r="AC53" t="str">
            <v>n/a</v>
          </cell>
          <cell r="AD53" t="str">
            <v>n/a</v>
          </cell>
        </row>
        <row r="54">
          <cell r="A54" t="str">
            <v>RISKS</v>
          </cell>
        </row>
        <row r="55">
          <cell r="A55" t="str">
            <v>Loan to value ratios</v>
          </cell>
          <cell r="B55" t="str">
            <v>% average</v>
          </cell>
          <cell r="C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row>
        <row r="56">
          <cell r="A56" t="str">
            <v>Average LTV</v>
          </cell>
          <cell r="C56">
            <v>0</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row>
        <row r="57">
          <cell r="A57" t="str">
            <v>First time buyer LTV</v>
          </cell>
          <cell r="C57">
            <v>0</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row>
        <row r="58">
          <cell r="A58" t="str">
            <v xml:space="preserve">Some indicator of bad debt eg possessions/ arrears </v>
          </cell>
          <cell r="C58">
            <v>0</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row>
        <row r="59">
          <cell r="A59">
            <v>0</v>
          </cell>
        </row>
        <row r="60">
          <cell r="A60" t="str">
            <v>FUNDING</v>
          </cell>
        </row>
        <row r="61">
          <cell r="A61" t="str">
            <v>Total Mortgage Bonds Outstanding</v>
          </cell>
          <cell r="B61" t="str">
            <v>€ millions</v>
          </cell>
          <cell r="C61" t="str">
            <v>n/a</v>
          </cell>
          <cell r="D61" t="str">
            <v>n/a</v>
          </cell>
          <cell r="E61" t="str">
            <v>n/a</v>
          </cell>
          <cell r="F61" t="str">
            <v>n/a</v>
          </cell>
          <cell r="G61" t="str">
            <v>n/a</v>
          </cell>
          <cell r="H61" t="str">
            <v>n/a</v>
          </cell>
          <cell r="I61" t="str">
            <v>n/a</v>
          </cell>
          <cell r="J61" t="str">
            <v>n/a</v>
          </cell>
          <cell r="K61" t="str">
            <v>n/a</v>
          </cell>
          <cell r="L61" t="str">
            <v>n/a</v>
          </cell>
          <cell r="M61" t="str">
            <v>n/a</v>
          </cell>
          <cell r="N61" t="str">
            <v>n/a</v>
          </cell>
          <cell r="O61" t="str">
            <v>n/a</v>
          </cell>
          <cell r="P61" t="str">
            <v>n/a</v>
          </cell>
          <cell r="Q61" t="str">
            <v>n/a</v>
          </cell>
          <cell r="R61" t="str">
            <v>n/a</v>
          </cell>
          <cell r="S61" t="str">
            <v>n/a</v>
          </cell>
          <cell r="T61" t="str">
            <v>n/a</v>
          </cell>
          <cell r="U61" t="str">
            <v>n/a</v>
          </cell>
          <cell r="V61" t="str">
            <v>n/a</v>
          </cell>
          <cell r="W61" t="str">
            <v>n/a</v>
          </cell>
          <cell r="X61" t="str">
            <v>n/a</v>
          </cell>
          <cell r="Y61" t="str">
            <v>n/a</v>
          </cell>
          <cell r="Z61" t="str">
            <v>n/a</v>
          </cell>
          <cell r="AA61" t="str">
            <v>n/a</v>
          </cell>
          <cell r="AB61" t="str">
            <v>n/a</v>
          </cell>
          <cell r="AC61" t="str">
            <v>n/a</v>
          </cell>
          <cell r="AD61" t="str">
            <v>n/a</v>
          </cell>
        </row>
        <row r="62">
          <cell r="A62" t="str">
            <v>Annual % change in mortgage bonds outstanding</v>
          </cell>
          <cell r="C62" t="str">
            <v>n/a</v>
          </cell>
          <cell r="D62" t="str">
            <v>n/a</v>
          </cell>
          <cell r="E62" t="str">
            <v>n/a</v>
          </cell>
          <cell r="F62" t="str">
            <v>n/a</v>
          </cell>
          <cell r="G62" t="str">
            <v>n/a</v>
          </cell>
          <cell r="H62" t="str">
            <v>n/a</v>
          </cell>
          <cell r="I62" t="str">
            <v>n/a</v>
          </cell>
          <cell r="J62" t="str">
            <v>n/a</v>
          </cell>
          <cell r="K62" t="str">
            <v>n/a</v>
          </cell>
          <cell r="L62" t="str">
            <v>n/a</v>
          </cell>
          <cell r="M62" t="str">
            <v>n/a</v>
          </cell>
          <cell r="N62" t="str">
            <v>n/a</v>
          </cell>
          <cell r="O62" t="str">
            <v>n/a</v>
          </cell>
          <cell r="P62" t="str">
            <v>n/a</v>
          </cell>
          <cell r="Q62" t="str">
            <v>n/a</v>
          </cell>
          <cell r="R62" t="str">
            <v>n/a</v>
          </cell>
          <cell r="S62" t="str">
            <v>n/a</v>
          </cell>
          <cell r="T62" t="str">
            <v>n/a</v>
          </cell>
          <cell r="U62" t="str">
            <v>n/a</v>
          </cell>
          <cell r="V62" t="str">
            <v>n/a</v>
          </cell>
          <cell r="W62" t="str">
            <v>n/a</v>
          </cell>
          <cell r="X62" t="str">
            <v>n/a</v>
          </cell>
          <cell r="Y62" t="str">
            <v>n/a</v>
          </cell>
          <cell r="Z62" t="str">
            <v>n/a</v>
          </cell>
          <cell r="AA62" t="str">
            <v>n/a</v>
          </cell>
          <cell r="AB62" t="str">
            <v>n/a</v>
          </cell>
          <cell r="AC62" t="str">
            <v>n/a</v>
          </cell>
          <cell r="AD62" t="str">
            <v>n/a</v>
          </cell>
        </row>
        <row r="63">
          <cell r="A63" t="str">
            <v>New Issues of Mortgage Bonds</v>
          </cell>
          <cell r="B63" t="str">
            <v>€ millions</v>
          </cell>
          <cell r="C63" t="str">
            <v>n/a</v>
          </cell>
          <cell r="D63" t="str">
            <v>n/a</v>
          </cell>
          <cell r="E63" t="str">
            <v>n/a</v>
          </cell>
          <cell r="F63" t="str">
            <v>n/a</v>
          </cell>
          <cell r="G63" t="str">
            <v>n/a</v>
          </cell>
          <cell r="H63" t="str">
            <v>n/a</v>
          </cell>
          <cell r="I63" t="str">
            <v>n/a</v>
          </cell>
          <cell r="J63" t="str">
            <v>n/a</v>
          </cell>
          <cell r="K63" t="str">
            <v>n/a</v>
          </cell>
          <cell r="L63" t="str">
            <v>n/a</v>
          </cell>
          <cell r="M63" t="str">
            <v>n/a</v>
          </cell>
          <cell r="N63" t="str">
            <v>n/a</v>
          </cell>
          <cell r="O63" t="str">
            <v>n/a</v>
          </cell>
          <cell r="P63" t="str">
            <v>n/a</v>
          </cell>
          <cell r="Q63" t="str">
            <v>n/a</v>
          </cell>
          <cell r="R63" t="str">
            <v>n/a</v>
          </cell>
          <cell r="S63" t="str">
            <v>n/a</v>
          </cell>
          <cell r="T63" t="str">
            <v>n/a</v>
          </cell>
          <cell r="U63" t="str">
            <v>n/a</v>
          </cell>
          <cell r="V63" t="str">
            <v>n/a</v>
          </cell>
          <cell r="W63" t="str">
            <v>n/a</v>
          </cell>
          <cell r="X63" t="str">
            <v>n/a</v>
          </cell>
          <cell r="Y63" t="str">
            <v>n/a</v>
          </cell>
          <cell r="Z63" t="str">
            <v>n/a</v>
          </cell>
          <cell r="AA63" t="str">
            <v>n/a</v>
          </cell>
          <cell r="AB63" t="str">
            <v>n/a</v>
          </cell>
          <cell r="AC63" t="str">
            <v>n/a</v>
          </cell>
          <cell r="AD63" t="str">
            <v>n/a</v>
          </cell>
        </row>
        <row r="64">
          <cell r="A64" t="str">
            <v>Annual % change in mortgage bond issues</v>
          </cell>
          <cell r="C64" t="str">
            <v>n/a</v>
          </cell>
          <cell r="D64" t="str">
            <v>n/a</v>
          </cell>
          <cell r="E64" t="str">
            <v>n/a</v>
          </cell>
          <cell r="F64" t="str">
            <v>n/a</v>
          </cell>
          <cell r="G64" t="str">
            <v>n/a</v>
          </cell>
          <cell r="H64" t="str">
            <v>n/a</v>
          </cell>
          <cell r="I64" t="str">
            <v>n/a</v>
          </cell>
          <cell r="J64" t="str">
            <v>n/a</v>
          </cell>
          <cell r="K64" t="str">
            <v>n/a</v>
          </cell>
          <cell r="L64" t="str">
            <v>n/a</v>
          </cell>
          <cell r="M64" t="str">
            <v>n/a</v>
          </cell>
          <cell r="N64" t="str">
            <v>n/a</v>
          </cell>
          <cell r="O64" t="str">
            <v>n/a</v>
          </cell>
          <cell r="P64" t="str">
            <v>n/a</v>
          </cell>
          <cell r="Q64" t="str">
            <v>n/a</v>
          </cell>
          <cell r="R64" t="str">
            <v>n/a</v>
          </cell>
          <cell r="S64" t="str">
            <v>n/a</v>
          </cell>
          <cell r="T64" t="str">
            <v>n/a</v>
          </cell>
          <cell r="U64" t="str">
            <v>n/a</v>
          </cell>
          <cell r="V64" t="str">
            <v>n/a</v>
          </cell>
          <cell r="W64" t="str">
            <v>n/a</v>
          </cell>
          <cell r="X64" t="str">
            <v>n/a</v>
          </cell>
          <cell r="Y64" t="str">
            <v>n/a</v>
          </cell>
          <cell r="Z64" t="str">
            <v>n/a</v>
          </cell>
          <cell r="AA64" t="str">
            <v>n/a</v>
          </cell>
          <cell r="AB64" t="str">
            <v>n/a</v>
          </cell>
          <cell r="AC64" t="str">
            <v>n/a</v>
          </cell>
          <cell r="AD64" t="str">
            <v>n/a</v>
          </cell>
        </row>
        <row r="65">
          <cell r="A65" t="str">
            <v>Mortgage backed securities outstanding</v>
          </cell>
          <cell r="B65" t="str">
            <v>€ millions</v>
          </cell>
          <cell r="C65" t="str">
            <v>n/a</v>
          </cell>
          <cell r="D65" t="str">
            <v>n/a</v>
          </cell>
          <cell r="E65" t="str">
            <v>n/a</v>
          </cell>
          <cell r="F65" t="str">
            <v>n/a</v>
          </cell>
          <cell r="G65" t="str">
            <v>n/a</v>
          </cell>
          <cell r="H65" t="str">
            <v>n/a</v>
          </cell>
          <cell r="I65" t="str">
            <v>n/a</v>
          </cell>
          <cell r="J65" t="str">
            <v>n/a</v>
          </cell>
          <cell r="K65" t="str">
            <v>n/a</v>
          </cell>
          <cell r="L65" t="str">
            <v>n/a</v>
          </cell>
          <cell r="M65" t="str">
            <v>n/a</v>
          </cell>
          <cell r="N65" t="str">
            <v>n/a</v>
          </cell>
          <cell r="O65" t="str">
            <v>n/a</v>
          </cell>
          <cell r="P65" t="str">
            <v>n/a</v>
          </cell>
          <cell r="Q65" t="str">
            <v>n/a</v>
          </cell>
          <cell r="R65" t="str">
            <v>n/a</v>
          </cell>
          <cell r="S65" t="str">
            <v>n/a</v>
          </cell>
          <cell r="T65" t="str">
            <v>n/a</v>
          </cell>
          <cell r="U65" t="str">
            <v>n/a</v>
          </cell>
          <cell r="V65" t="str">
            <v>n/a</v>
          </cell>
          <cell r="W65" t="str">
            <v>n/a</v>
          </cell>
          <cell r="X65" t="str">
            <v>n/a</v>
          </cell>
          <cell r="Y65" t="str">
            <v>n/a</v>
          </cell>
          <cell r="Z65" t="str">
            <v>n/a</v>
          </cell>
          <cell r="AA65" t="str">
            <v>n/a</v>
          </cell>
          <cell r="AB65" t="str">
            <v>n/a</v>
          </cell>
          <cell r="AC65" t="str">
            <v>n/a</v>
          </cell>
          <cell r="AD65" t="str">
            <v>n/a</v>
          </cell>
        </row>
        <row r="66">
          <cell r="A66" t="str">
            <v>Annual % change in MBS outstanding</v>
          </cell>
          <cell r="C66" t="str">
            <v>n/a</v>
          </cell>
          <cell r="D66" t="str">
            <v>n/a</v>
          </cell>
          <cell r="E66" t="str">
            <v>n/a</v>
          </cell>
          <cell r="F66" t="str">
            <v>n/a</v>
          </cell>
          <cell r="G66" t="str">
            <v>n/a</v>
          </cell>
          <cell r="H66" t="str">
            <v>n/a</v>
          </cell>
          <cell r="I66" t="str">
            <v>n/a</v>
          </cell>
          <cell r="J66" t="str">
            <v>n/a</v>
          </cell>
          <cell r="K66" t="str">
            <v>n/a</v>
          </cell>
          <cell r="L66" t="str">
            <v>n/a</v>
          </cell>
          <cell r="M66" t="str">
            <v>n/a</v>
          </cell>
          <cell r="N66" t="str">
            <v>n/a</v>
          </cell>
          <cell r="O66" t="str">
            <v>n/a</v>
          </cell>
          <cell r="P66" t="str">
            <v>n/a</v>
          </cell>
          <cell r="Q66" t="str">
            <v>n/a</v>
          </cell>
          <cell r="R66" t="str">
            <v>n/a</v>
          </cell>
          <cell r="S66" t="str">
            <v>n/a</v>
          </cell>
          <cell r="T66" t="str">
            <v>n/a</v>
          </cell>
          <cell r="U66" t="str">
            <v>n/a</v>
          </cell>
          <cell r="V66" t="str">
            <v>n/a</v>
          </cell>
          <cell r="W66" t="str">
            <v>n/a</v>
          </cell>
          <cell r="X66" t="str">
            <v>n/a</v>
          </cell>
          <cell r="Y66" t="str">
            <v>n/a</v>
          </cell>
          <cell r="Z66" t="str">
            <v>n/a</v>
          </cell>
          <cell r="AA66" t="str">
            <v>n/a</v>
          </cell>
          <cell r="AB66" t="str">
            <v>n/a</v>
          </cell>
          <cell r="AC66" t="str">
            <v>n/a</v>
          </cell>
          <cell r="AD66" t="str">
            <v>n/a</v>
          </cell>
        </row>
        <row r="67">
          <cell r="A67" t="str">
            <v>New Issues of Mortgage Backed Securities</v>
          </cell>
          <cell r="B67" t="str">
            <v>€ millions</v>
          </cell>
          <cell r="C67" t="str">
            <v>n/a</v>
          </cell>
          <cell r="D67" t="str">
            <v>n/a</v>
          </cell>
          <cell r="E67" t="str">
            <v>n/a</v>
          </cell>
          <cell r="F67" t="str">
            <v>n/a</v>
          </cell>
          <cell r="G67" t="str">
            <v>n/a</v>
          </cell>
          <cell r="H67" t="str">
            <v>n/a</v>
          </cell>
          <cell r="I67" t="str">
            <v>n/a</v>
          </cell>
          <cell r="J67" t="str">
            <v>n/a</v>
          </cell>
          <cell r="K67" t="str">
            <v>n/a</v>
          </cell>
          <cell r="L67" t="str">
            <v>n/a</v>
          </cell>
          <cell r="M67" t="str">
            <v>n/a</v>
          </cell>
          <cell r="N67" t="str">
            <v>n/a</v>
          </cell>
          <cell r="O67" t="str">
            <v>n/a</v>
          </cell>
          <cell r="P67" t="str">
            <v>n/a</v>
          </cell>
          <cell r="Q67" t="str">
            <v>n/a</v>
          </cell>
          <cell r="R67" t="str">
            <v>n/a</v>
          </cell>
          <cell r="S67" t="str">
            <v>n/a</v>
          </cell>
          <cell r="T67" t="str">
            <v>n/a</v>
          </cell>
          <cell r="U67" t="str">
            <v>n/a</v>
          </cell>
          <cell r="V67" t="str">
            <v>n/a</v>
          </cell>
          <cell r="W67" t="str">
            <v>n/a</v>
          </cell>
          <cell r="X67" t="str">
            <v>n/a</v>
          </cell>
          <cell r="Y67" t="str">
            <v>n/a</v>
          </cell>
          <cell r="Z67" t="str">
            <v>n/a</v>
          </cell>
          <cell r="AA67" t="str">
            <v>n/a</v>
          </cell>
          <cell r="AB67" t="str">
            <v>n/a</v>
          </cell>
          <cell r="AC67" t="str">
            <v>n/a</v>
          </cell>
          <cell r="AD67" t="str">
            <v>n/a</v>
          </cell>
        </row>
        <row r="68">
          <cell r="A68" t="str">
            <v>Annual % change in MBS issues</v>
          </cell>
          <cell r="C68" t="str">
            <v>n/a</v>
          </cell>
          <cell r="D68" t="str">
            <v>n/a</v>
          </cell>
          <cell r="E68" t="str">
            <v>n/a</v>
          </cell>
          <cell r="F68" t="str">
            <v>n/a</v>
          </cell>
          <cell r="G68" t="str">
            <v>n/a</v>
          </cell>
          <cell r="H68" t="str">
            <v>n/a</v>
          </cell>
          <cell r="I68" t="str">
            <v>n/a</v>
          </cell>
          <cell r="J68" t="str">
            <v>n/a</v>
          </cell>
          <cell r="K68" t="str">
            <v>n/a</v>
          </cell>
          <cell r="L68" t="str">
            <v>n/a</v>
          </cell>
          <cell r="M68" t="str">
            <v>n/a</v>
          </cell>
          <cell r="N68" t="str">
            <v>n/a</v>
          </cell>
          <cell r="O68" t="str">
            <v>n/a</v>
          </cell>
          <cell r="P68" t="str">
            <v>n/a</v>
          </cell>
          <cell r="Q68" t="str">
            <v>n/a</v>
          </cell>
          <cell r="R68" t="str">
            <v>n/a</v>
          </cell>
          <cell r="S68" t="str">
            <v>n/a</v>
          </cell>
          <cell r="T68" t="str">
            <v>n/a</v>
          </cell>
          <cell r="U68" t="str">
            <v>n/a</v>
          </cell>
          <cell r="V68" t="str">
            <v>n/a</v>
          </cell>
          <cell r="W68" t="str">
            <v>n/a</v>
          </cell>
          <cell r="X68" t="str">
            <v>n/a</v>
          </cell>
          <cell r="Y68" t="str">
            <v>n/a</v>
          </cell>
          <cell r="Z68" t="str">
            <v>n/a</v>
          </cell>
          <cell r="AA68" t="str">
            <v>n/a</v>
          </cell>
          <cell r="AB68" t="str">
            <v>n/a</v>
          </cell>
          <cell r="AC68" t="str">
            <v>n/a</v>
          </cell>
          <cell r="AD68" t="str">
            <v>n/a</v>
          </cell>
        </row>
        <row r="69">
          <cell r="A69">
            <v>0</v>
          </cell>
        </row>
        <row r="70">
          <cell r="A70" t="str">
            <v>GENERAL INFORMATION</v>
          </cell>
        </row>
        <row r="71">
          <cell r="A71" t="str">
            <v>Outstanding residential loans as % GDP</v>
          </cell>
          <cell r="B71" t="str">
            <v>%</v>
          </cell>
          <cell r="C71" t="str">
            <v>n/a</v>
          </cell>
          <cell r="D71" t="str">
            <v>n/a</v>
          </cell>
          <cell r="E71" t="str">
            <v>n/a</v>
          </cell>
          <cell r="F71" t="str">
            <v>n/a</v>
          </cell>
          <cell r="G71" t="str">
            <v>n/a</v>
          </cell>
          <cell r="H71" t="str">
            <v>n/a</v>
          </cell>
          <cell r="I71" t="str">
            <v>n/a</v>
          </cell>
          <cell r="J71" t="str">
            <v>n/a</v>
          </cell>
          <cell r="K71" t="str">
            <v>n/a</v>
          </cell>
          <cell r="L71" t="str">
            <v>n/a</v>
          </cell>
          <cell r="M71" t="str">
            <v>n/a</v>
          </cell>
          <cell r="N71" t="str">
            <v>n/a</v>
          </cell>
          <cell r="O71" t="str">
            <v>n/a</v>
          </cell>
          <cell r="P71" t="str">
            <v>n/a</v>
          </cell>
          <cell r="Q71" t="str">
            <v>n/a</v>
          </cell>
          <cell r="R71" t="str">
            <v>n/a</v>
          </cell>
          <cell r="S71">
            <v>2.559967755085052E-3</v>
          </cell>
          <cell r="T71">
            <v>3.1202882256167173E-3</v>
          </cell>
          <cell r="U71">
            <v>4.4788294890253239E-3</v>
          </cell>
          <cell r="V71">
            <v>8.4659849223087721E-3</v>
          </cell>
          <cell r="W71">
            <v>1.0565379504153621E-2</v>
          </cell>
          <cell r="X71">
            <v>3.0490492561952343E-2</v>
          </cell>
          <cell r="Y71">
            <v>4.9505411811529315E-2</v>
          </cell>
          <cell r="Z71">
            <v>6.5770432581515631E-2</v>
          </cell>
          <cell r="AA71" t="str">
            <v>n/a</v>
          </cell>
          <cell r="AB71" t="str">
            <v>n/a</v>
          </cell>
          <cell r="AC71" t="str">
            <v>n/a</v>
          </cell>
          <cell r="AD71" t="str">
            <v>n/a</v>
          </cell>
        </row>
        <row r="72">
          <cell r="A72" t="str">
            <v>Outstanding residential and commercial loans as % GDP</v>
          </cell>
          <cell r="B72" t="str">
            <v>%</v>
          </cell>
          <cell r="C72" t="str">
            <v>n/a</v>
          </cell>
          <cell r="D72" t="str">
            <v>n/a</v>
          </cell>
          <cell r="E72" t="str">
            <v>n/a</v>
          </cell>
          <cell r="F72" t="str">
            <v>n/a</v>
          </cell>
          <cell r="G72" t="str">
            <v>n/a</v>
          </cell>
          <cell r="H72" t="str">
            <v>n/a</v>
          </cell>
          <cell r="I72" t="str">
            <v>n/a</v>
          </cell>
          <cell r="J72" t="str">
            <v>n/a</v>
          </cell>
          <cell r="K72" t="str">
            <v>n/a</v>
          </cell>
          <cell r="L72" t="str">
            <v>n/a</v>
          </cell>
          <cell r="M72" t="str">
            <v>n/a</v>
          </cell>
          <cell r="N72" t="str">
            <v>n/a</v>
          </cell>
          <cell r="O72" t="str">
            <v>n/a</v>
          </cell>
          <cell r="P72" t="str">
            <v>n/a</v>
          </cell>
          <cell r="Q72" t="str">
            <v>n/a</v>
          </cell>
          <cell r="R72" t="str">
            <v>n/a</v>
          </cell>
          <cell r="S72" t="str">
            <v>n/a</v>
          </cell>
          <cell r="T72" t="str">
            <v>n/a</v>
          </cell>
          <cell r="U72" t="str">
            <v>n/a</v>
          </cell>
          <cell r="V72" t="str">
            <v>n/a</v>
          </cell>
          <cell r="W72" t="str">
            <v>n/a</v>
          </cell>
          <cell r="X72" t="str">
            <v>n/a</v>
          </cell>
          <cell r="Y72" t="str">
            <v>n/a</v>
          </cell>
          <cell r="Z72" t="str">
            <v>n/a</v>
          </cell>
          <cell r="AA72" t="str">
            <v>n/a</v>
          </cell>
          <cell r="AB72" t="str">
            <v>n/a</v>
          </cell>
          <cell r="AC72" t="str">
            <v>n/a</v>
          </cell>
          <cell r="AD72" t="str">
            <v>n/a</v>
          </cell>
        </row>
        <row r="73">
          <cell r="A73">
            <v>0</v>
          </cell>
        </row>
        <row r="74">
          <cell r="A74" t="str">
            <v>Outstanding residential loans per capita, 000s</v>
          </cell>
          <cell r="B74" t="str">
            <v>000s</v>
          </cell>
          <cell r="C74" t="str">
            <v>n/a</v>
          </cell>
          <cell r="D74" t="str">
            <v>n/a</v>
          </cell>
          <cell r="E74" t="str">
            <v>n/a</v>
          </cell>
          <cell r="F74" t="str">
            <v>n/a</v>
          </cell>
          <cell r="G74" t="str">
            <v>n/a</v>
          </cell>
          <cell r="H74" t="str">
            <v>n/a</v>
          </cell>
          <cell r="I74" t="str">
            <v>n/a</v>
          </cell>
          <cell r="J74" t="str">
            <v>n/a</v>
          </cell>
          <cell r="K74" t="str">
            <v>n/a</v>
          </cell>
          <cell r="L74" t="str">
            <v>n/a</v>
          </cell>
          <cell r="M74" t="str">
            <v>n/a</v>
          </cell>
          <cell r="N74" t="str">
            <v>n/a</v>
          </cell>
          <cell r="O74" t="str">
            <v>n/a</v>
          </cell>
          <cell r="P74" t="str">
            <v>n/a</v>
          </cell>
          <cell r="Q74" t="str">
            <v>n/a</v>
          </cell>
          <cell r="R74" t="str">
            <v>n/a</v>
          </cell>
          <cell r="S74">
            <v>2.6076336053541739E-2</v>
          </cell>
          <cell r="T74">
            <v>3.2672251365332299E-2</v>
          </cell>
          <cell r="U74">
            <v>4.955354437438949E-2</v>
          </cell>
          <cell r="V74">
            <v>0.10061823500485731</v>
          </cell>
          <cell r="W74">
            <v>0.13165569068238966</v>
          </cell>
          <cell r="X74">
            <v>0.40063087465677349</v>
          </cell>
          <cell r="Y74">
            <v>0.68483407424759724</v>
          </cell>
          <cell r="Z74">
            <v>0.97642610644374184</v>
          </cell>
          <cell r="AA74" t="str">
            <v>n/a</v>
          </cell>
          <cell r="AB74" t="str">
            <v>n/a</v>
          </cell>
          <cell r="AC74" t="str">
            <v>n/a</v>
          </cell>
          <cell r="AD74" t="str">
            <v>n/a</v>
          </cell>
        </row>
        <row r="75">
          <cell r="A75" t="str">
            <v>Outstanding residential and commercial loans per capita</v>
          </cell>
          <cell r="B75" t="str">
            <v>000s</v>
          </cell>
          <cell r="C75" t="str">
            <v>n/a</v>
          </cell>
          <cell r="D75" t="str">
            <v>n/a</v>
          </cell>
          <cell r="E75" t="str">
            <v>n/a</v>
          </cell>
          <cell r="F75" t="str">
            <v>n/a</v>
          </cell>
          <cell r="G75" t="str">
            <v>n/a</v>
          </cell>
          <cell r="H75" t="str">
            <v>n/a</v>
          </cell>
          <cell r="I75" t="str">
            <v>n/a</v>
          </cell>
          <cell r="J75" t="str">
            <v>n/a</v>
          </cell>
          <cell r="K75" t="str">
            <v>n/a</v>
          </cell>
          <cell r="L75" t="str">
            <v>n/a</v>
          </cell>
          <cell r="M75" t="str">
            <v>n/a</v>
          </cell>
          <cell r="N75" t="str">
            <v>n/a</v>
          </cell>
          <cell r="O75" t="str">
            <v>n/a</v>
          </cell>
          <cell r="P75" t="str">
            <v>n/a</v>
          </cell>
          <cell r="Q75" t="str">
            <v>n/a</v>
          </cell>
          <cell r="R75" t="str">
            <v>n/a</v>
          </cell>
          <cell r="S75" t="str">
            <v>n/a</v>
          </cell>
          <cell r="T75" t="str">
            <v>n/a</v>
          </cell>
          <cell r="U75" t="str">
            <v>n/a</v>
          </cell>
          <cell r="V75" t="str">
            <v>n/a</v>
          </cell>
          <cell r="W75" t="str">
            <v>n/a</v>
          </cell>
          <cell r="X75" t="str">
            <v>n/a</v>
          </cell>
          <cell r="Y75" t="str">
            <v>n/a</v>
          </cell>
          <cell r="Z75" t="str">
            <v>n/a</v>
          </cell>
          <cell r="AA75" t="str">
            <v>n/a</v>
          </cell>
          <cell r="AB75" t="str">
            <v>n/a</v>
          </cell>
          <cell r="AC75" t="str">
            <v>n/a</v>
          </cell>
          <cell r="AD75" t="str">
            <v>n/a</v>
          </cell>
        </row>
        <row r="76">
          <cell r="A76">
            <v>0</v>
          </cell>
        </row>
        <row r="77">
          <cell r="A77" t="str">
            <v>Outstanding mortgage bonds as % GDP</v>
          </cell>
          <cell r="C77" t="str">
            <v>n/a</v>
          </cell>
          <cell r="D77" t="str">
            <v>n/a</v>
          </cell>
          <cell r="E77" t="str">
            <v>n/a</v>
          </cell>
          <cell r="F77" t="str">
            <v>n/a</v>
          </cell>
          <cell r="G77" t="str">
            <v>n/a</v>
          </cell>
          <cell r="H77" t="str">
            <v>n/a</v>
          </cell>
          <cell r="I77" t="str">
            <v>n/a</v>
          </cell>
          <cell r="J77" t="str">
            <v>n/a</v>
          </cell>
          <cell r="K77" t="str">
            <v>n/a</v>
          </cell>
          <cell r="L77" t="str">
            <v>n/a</v>
          </cell>
          <cell r="M77" t="str">
            <v>n/a</v>
          </cell>
          <cell r="N77" t="str">
            <v>n/a</v>
          </cell>
          <cell r="O77" t="str">
            <v>n/a</v>
          </cell>
          <cell r="P77" t="str">
            <v>n/a</v>
          </cell>
          <cell r="Q77" t="str">
            <v>n/a</v>
          </cell>
          <cell r="R77" t="str">
            <v>n/a</v>
          </cell>
          <cell r="S77" t="str">
            <v>n/a</v>
          </cell>
          <cell r="T77" t="str">
            <v>n/a</v>
          </cell>
          <cell r="U77" t="str">
            <v>n/a</v>
          </cell>
          <cell r="V77" t="str">
            <v>n/a</v>
          </cell>
          <cell r="W77" t="str">
            <v>n/a</v>
          </cell>
          <cell r="X77" t="str">
            <v>n/a</v>
          </cell>
          <cell r="Y77" t="str">
            <v>n/a</v>
          </cell>
          <cell r="Z77" t="str">
            <v>n/a</v>
          </cell>
          <cell r="AA77" t="str">
            <v>n/a</v>
          </cell>
          <cell r="AB77" t="str">
            <v>n/a</v>
          </cell>
          <cell r="AC77" t="str">
            <v>n/a</v>
          </cell>
          <cell r="AD77" t="str">
            <v>n/a</v>
          </cell>
        </row>
        <row r="78">
          <cell r="A78">
            <v>0</v>
          </cell>
        </row>
        <row r="79">
          <cell r="A79" t="str">
            <v>MACROECONOMIC INFORMATION</v>
          </cell>
        </row>
        <row r="80">
          <cell r="A80" t="str">
            <v>Exchange rate, 1€=</v>
          </cell>
          <cell r="C80" t="str">
            <v>n/a</v>
          </cell>
          <cell r="D80" t="str">
            <v>n/a</v>
          </cell>
          <cell r="E80" t="str">
            <v>n/a</v>
          </cell>
          <cell r="F80" t="str">
            <v>n/a</v>
          </cell>
          <cell r="G80" t="str">
            <v>n/a</v>
          </cell>
          <cell r="H80" t="str">
            <v>n/a</v>
          </cell>
          <cell r="I80" t="str">
            <v>n/a</v>
          </cell>
          <cell r="J80" t="str">
            <v>n/a</v>
          </cell>
          <cell r="K80" t="str">
            <v>n/a</v>
          </cell>
          <cell r="L80" t="str">
            <v>n/a</v>
          </cell>
          <cell r="M80" t="str">
            <v>n/a</v>
          </cell>
          <cell r="N80" t="str">
            <v>n/a</v>
          </cell>
          <cell r="O80" t="str">
            <v>n/a</v>
          </cell>
          <cell r="P80" t="str">
            <v>n/a</v>
          </cell>
          <cell r="Q80" t="str">
            <v>n/a</v>
          </cell>
          <cell r="R80" t="str">
            <v>n/a</v>
          </cell>
          <cell r="S80">
            <v>1.0658000000000001</v>
          </cell>
          <cell r="T80">
            <v>0.92359999999999998</v>
          </cell>
          <cell r="U80">
            <v>0.89559999999999995</v>
          </cell>
          <cell r="V80">
            <v>0.9456</v>
          </cell>
          <cell r="W80">
            <v>1.1312</v>
          </cell>
          <cell r="X80">
            <v>239.09</v>
          </cell>
          <cell r="Y80">
            <v>239.57</v>
          </cell>
          <cell r="Z80">
            <v>239.6</v>
          </cell>
          <cell r="AA80" t="str">
            <v>n/a</v>
          </cell>
          <cell r="AB80" t="str">
            <v>n/a</v>
          </cell>
          <cell r="AC80" t="str">
            <v>n/a</v>
          </cell>
          <cell r="AD80" t="str">
            <v>n/a</v>
          </cell>
        </row>
        <row r="81">
          <cell r="A81" t="str">
            <v>Population, 000s</v>
          </cell>
          <cell r="C81" t="str">
            <v>n/a</v>
          </cell>
          <cell r="D81" t="str">
            <v>n/a</v>
          </cell>
          <cell r="E81" t="str">
            <v>n/a</v>
          </cell>
          <cell r="F81" t="str">
            <v>n/a</v>
          </cell>
          <cell r="G81" t="str">
            <v>n/a</v>
          </cell>
          <cell r="H81" t="str">
            <v>n/a</v>
          </cell>
          <cell r="I81" t="str">
            <v>n/a</v>
          </cell>
          <cell r="J81" t="str">
            <v>n/a</v>
          </cell>
          <cell r="K81" t="str">
            <v>n/a</v>
          </cell>
          <cell r="L81" t="str">
            <v>n/a</v>
          </cell>
          <cell r="M81">
            <v>1994.1</v>
          </cell>
          <cell r="N81">
            <v>1989.4</v>
          </cell>
          <cell r="O81">
            <v>1989.5</v>
          </cell>
          <cell r="P81">
            <v>1990.3</v>
          </cell>
          <cell r="Q81">
            <v>1986.989</v>
          </cell>
          <cell r="R81">
            <v>1984.923</v>
          </cell>
          <cell r="S81">
            <v>1978.3340000000001</v>
          </cell>
          <cell r="T81">
            <v>1987.7550000000001</v>
          </cell>
          <cell r="U81">
            <v>1990.0940000000001</v>
          </cell>
          <cell r="V81">
            <v>1994.0260000000001</v>
          </cell>
          <cell r="W81">
            <v>1995.0329999999999</v>
          </cell>
          <cell r="X81">
            <v>1996.433</v>
          </cell>
          <cell r="Y81">
            <v>1997.59</v>
          </cell>
          <cell r="Z81">
            <v>2003.3579999999999</v>
          </cell>
          <cell r="AA81" t="str">
            <v>n/a</v>
          </cell>
          <cell r="AB81" t="str">
            <v>n/a</v>
          </cell>
          <cell r="AC81" t="str">
            <v>n/a</v>
          </cell>
          <cell r="AD81" t="str">
            <v>n/a</v>
          </cell>
        </row>
        <row r="82">
          <cell r="A82" t="str">
            <v>Number of Households, 000s</v>
          </cell>
          <cell r="C82" t="str">
            <v>n/a</v>
          </cell>
          <cell r="D82" t="str">
            <v>n/a</v>
          </cell>
          <cell r="E82" t="str">
            <v>n/a</v>
          </cell>
          <cell r="F82" t="str">
            <v>n/a</v>
          </cell>
          <cell r="G82" t="str">
            <v>n/a</v>
          </cell>
          <cell r="H82" t="str">
            <v>n/a</v>
          </cell>
          <cell r="I82" t="str">
            <v>n/a</v>
          </cell>
          <cell r="J82" t="str">
            <v>n/a</v>
          </cell>
          <cell r="K82" t="str">
            <v>n/a</v>
          </cell>
          <cell r="L82" t="str">
            <v>n/a</v>
          </cell>
          <cell r="M82" t="str">
            <v>n/a</v>
          </cell>
          <cell r="N82" t="str">
            <v>n/a</v>
          </cell>
          <cell r="O82" t="str">
            <v>n/a</v>
          </cell>
          <cell r="P82" t="str">
            <v>n/a</v>
          </cell>
          <cell r="Q82" t="str">
            <v>n/a</v>
          </cell>
          <cell r="R82" t="str">
            <v>n/a</v>
          </cell>
          <cell r="S82" t="str">
            <v>n/a</v>
          </cell>
          <cell r="T82" t="str">
            <v>n/a</v>
          </cell>
          <cell r="U82" t="str">
            <v>n/a</v>
          </cell>
          <cell r="V82">
            <v>684.84699999999998</v>
          </cell>
          <cell r="W82" t="str">
            <v>n/a</v>
          </cell>
          <cell r="X82" t="str">
            <v>n/a</v>
          </cell>
          <cell r="Y82" t="str">
            <v>n/a</v>
          </cell>
          <cell r="Z82" t="str">
            <v>n/a</v>
          </cell>
          <cell r="AA82" t="str">
            <v>n/a</v>
          </cell>
          <cell r="AB82" t="str">
            <v>n/a</v>
          </cell>
          <cell r="AC82" t="str">
            <v>n/a</v>
          </cell>
          <cell r="AD82" t="str">
            <v>n/a</v>
          </cell>
        </row>
        <row r="83">
          <cell r="A83" t="str">
            <v>Population density, pop/km</v>
          </cell>
          <cell r="C83" t="str">
            <v>n/a</v>
          </cell>
          <cell r="D83" t="str">
            <v>n/a</v>
          </cell>
          <cell r="E83" t="str">
            <v>n/a</v>
          </cell>
          <cell r="F83" t="str">
            <v>n/a</v>
          </cell>
          <cell r="G83" t="str">
            <v>n/a</v>
          </cell>
          <cell r="H83" t="str">
            <v>n/a</v>
          </cell>
          <cell r="I83" t="str">
            <v>n/a</v>
          </cell>
          <cell r="J83" t="str">
            <v>n/a</v>
          </cell>
          <cell r="K83">
            <v>98.7</v>
          </cell>
          <cell r="L83">
            <v>98.4</v>
          </cell>
          <cell r="M83">
            <v>98.2</v>
          </cell>
          <cell r="N83">
            <v>98.1</v>
          </cell>
          <cell r="O83">
            <v>98</v>
          </cell>
          <cell r="P83">
            <v>98.2</v>
          </cell>
          <cell r="Q83">
            <v>98</v>
          </cell>
          <cell r="R83">
            <v>97.8</v>
          </cell>
          <cell r="S83">
            <v>97.9</v>
          </cell>
          <cell r="T83">
            <v>98.2</v>
          </cell>
          <cell r="U83">
            <v>98.3</v>
          </cell>
          <cell r="V83">
            <v>98.4</v>
          </cell>
          <cell r="W83">
            <v>99</v>
          </cell>
          <cell r="X83">
            <v>99</v>
          </cell>
          <cell r="Y83" t="str">
            <v>n/a</v>
          </cell>
          <cell r="Z83" t="str">
            <v>n/a</v>
          </cell>
          <cell r="AA83" t="str">
            <v>n/a</v>
          </cell>
          <cell r="AB83" t="str">
            <v>n/a</v>
          </cell>
          <cell r="AC83" t="str">
            <v>n/a</v>
          </cell>
          <cell r="AD83" t="str">
            <v>n/a</v>
          </cell>
        </row>
        <row r="84">
          <cell r="A84" t="str">
            <v>GDP, € mill</v>
          </cell>
          <cell r="C84" t="str">
            <v>n/a</v>
          </cell>
          <cell r="D84" t="str">
            <v>n/a</v>
          </cell>
          <cell r="E84" t="str">
            <v>n/a</v>
          </cell>
          <cell r="F84" t="str">
            <v>n/a</v>
          </cell>
          <cell r="G84" t="str">
            <v>n/a</v>
          </cell>
          <cell r="H84" t="str">
            <v>n/a</v>
          </cell>
          <cell r="I84" t="str">
            <v>n/a</v>
          </cell>
          <cell r="J84" t="str">
            <v>n/a</v>
          </cell>
          <cell r="K84" t="str">
            <v>n/a</v>
          </cell>
          <cell r="L84" t="str">
            <v>n/a</v>
          </cell>
          <cell r="M84" t="str">
            <v>n/a</v>
          </cell>
          <cell r="N84" t="str">
            <v>n/a</v>
          </cell>
          <cell r="O84">
            <v>15319.3</v>
          </cell>
          <cell r="P84">
            <v>16129</v>
          </cell>
          <cell r="Q84">
            <v>17398.900000000001</v>
          </cell>
          <cell r="R84">
            <v>18793.5</v>
          </cell>
          <cell r="S84">
            <v>20151.7</v>
          </cell>
          <cell r="T84">
            <v>20813.599999999999</v>
          </cell>
          <cell r="U84">
            <v>22018.3</v>
          </cell>
          <cell r="V84">
            <v>23699</v>
          </cell>
          <cell r="W84">
            <v>24860.2</v>
          </cell>
          <cell r="X84">
            <v>26232.2</v>
          </cell>
          <cell r="Y84">
            <v>27633.7</v>
          </cell>
          <cell r="Z84">
            <v>29741.8</v>
          </cell>
          <cell r="AA84" t="str">
            <v>n/a</v>
          </cell>
          <cell r="AB84" t="str">
            <v>n/a</v>
          </cell>
          <cell r="AC84" t="str">
            <v>n/a</v>
          </cell>
          <cell r="AD84" t="str">
            <v>n/a</v>
          </cell>
        </row>
        <row r="85">
          <cell r="A85" t="str">
            <v>Annual GDP Growth %</v>
          </cell>
          <cell r="C85" t="str">
            <v>n/a</v>
          </cell>
          <cell r="D85" t="str">
            <v>n/a</v>
          </cell>
          <cell r="E85" t="str">
            <v>n/a</v>
          </cell>
          <cell r="F85" t="str">
            <v>n/a</v>
          </cell>
          <cell r="G85" t="str">
            <v>n/a</v>
          </cell>
          <cell r="H85" t="str">
            <v>n/a</v>
          </cell>
          <cell r="I85" t="str">
            <v>n/a</v>
          </cell>
          <cell r="J85" t="str">
            <v>n/a</v>
          </cell>
          <cell r="K85" t="str">
            <v>n/a</v>
          </cell>
          <cell r="L85" t="str">
            <v>n/a</v>
          </cell>
          <cell r="M85" t="str">
            <v>n/a</v>
          </cell>
          <cell r="N85" t="str">
            <v>n/a</v>
          </cell>
          <cell r="O85">
            <v>4.1000000000000002E-2</v>
          </cell>
          <cell r="P85">
            <v>3.6999999999999998E-2</v>
          </cell>
          <cell r="Q85">
            <v>4.8000000000000001E-2</v>
          </cell>
          <cell r="R85">
            <v>3.9E-2</v>
          </cell>
          <cell r="S85">
            <v>5.3999999999999999E-2</v>
          </cell>
          <cell r="T85">
            <v>4.1000000000000002E-2</v>
          </cell>
          <cell r="U85">
            <v>2.7E-2</v>
          </cell>
          <cell r="V85">
            <v>3.5000000000000003E-2</v>
          </cell>
          <cell r="W85">
            <v>2.7E-2</v>
          </cell>
          <cell r="X85">
            <v>4.3999999999999997E-2</v>
          </cell>
          <cell r="Y85">
            <v>0.04</v>
          </cell>
          <cell r="Z85">
            <v>5.1999999999999998E-2</v>
          </cell>
          <cell r="AA85" t="str">
            <v>n/a</v>
          </cell>
          <cell r="AB85" t="str">
            <v>n/a</v>
          </cell>
          <cell r="AC85" t="str">
            <v>n/a</v>
          </cell>
          <cell r="AD85" t="str">
            <v>n/a</v>
          </cell>
        </row>
        <row r="86">
          <cell r="A86" t="str">
            <v>Gross fixed Capital Formation, € mill</v>
          </cell>
          <cell r="C86" t="str">
            <v>n/a</v>
          </cell>
          <cell r="D86" t="str">
            <v>n/a</v>
          </cell>
          <cell r="E86" t="str">
            <v>n/a</v>
          </cell>
          <cell r="F86" t="str">
            <v>n/a</v>
          </cell>
          <cell r="G86" t="str">
            <v>n/a</v>
          </cell>
          <cell r="H86" t="str">
            <v>n/a</v>
          </cell>
          <cell r="I86" t="str">
            <v>n/a</v>
          </cell>
          <cell r="J86" t="str">
            <v>n/a</v>
          </cell>
          <cell r="K86" t="str">
            <v>n/a</v>
          </cell>
          <cell r="L86" t="str">
            <v>n/a</v>
          </cell>
          <cell r="M86" t="str">
            <v>n/a</v>
          </cell>
          <cell r="N86" t="str">
            <v>n/a</v>
          </cell>
          <cell r="O86" t="str">
            <v>n/a</v>
          </cell>
          <cell r="P86" t="str">
            <v>n/a</v>
          </cell>
          <cell r="Q86" t="str">
            <v>n/a</v>
          </cell>
          <cell r="R86" t="str">
            <v>n/a</v>
          </cell>
          <cell r="S86" t="str">
            <v>n/a</v>
          </cell>
          <cell r="T86" t="str">
            <v>n/a</v>
          </cell>
          <cell r="U86" t="str">
            <v>n/a</v>
          </cell>
          <cell r="V86" t="str">
            <v>n/a</v>
          </cell>
          <cell r="W86" t="str">
            <v>n/a</v>
          </cell>
          <cell r="X86" t="str">
            <v>n/a</v>
          </cell>
          <cell r="Y86" t="str">
            <v>n/a</v>
          </cell>
          <cell r="Z86" t="str">
            <v>n/a</v>
          </cell>
          <cell r="AA86" t="str">
            <v>n/a</v>
          </cell>
          <cell r="AB86" t="str">
            <v>n/a</v>
          </cell>
          <cell r="AC86" t="str">
            <v>n/a</v>
          </cell>
          <cell r="AD86" t="str">
            <v>n/a</v>
          </cell>
        </row>
        <row r="87">
          <cell r="A87" t="str">
            <v>Inflation (HICP) %</v>
          </cell>
          <cell r="C87" t="str">
            <v>n/a</v>
          </cell>
          <cell r="D87" t="str">
            <v>n/a</v>
          </cell>
          <cell r="E87" t="str">
            <v>n/a</v>
          </cell>
          <cell r="F87" t="str">
            <v>n/a</v>
          </cell>
          <cell r="G87" t="str">
            <v>n/a</v>
          </cell>
          <cell r="H87" t="str">
            <v>n/a</v>
          </cell>
          <cell r="I87" t="str">
            <v>n/a</v>
          </cell>
          <cell r="J87" t="str">
            <v>n/a</v>
          </cell>
          <cell r="K87" t="str">
            <v>n/a</v>
          </cell>
          <cell r="L87" t="str">
            <v>n/a</v>
          </cell>
          <cell r="M87" t="str">
            <v>n/a</v>
          </cell>
          <cell r="N87" t="str">
            <v>n/a</v>
          </cell>
          <cell r="O87" t="str">
            <v>n/a</v>
          </cell>
          <cell r="P87">
            <v>9.9000000000000005E-2</v>
          </cell>
          <cell r="Q87">
            <v>8.3000000000000004E-2</v>
          </cell>
          <cell r="R87">
            <v>7.9000000000000001E-2</v>
          </cell>
          <cell r="S87">
            <v>6.0999999999999999E-2</v>
          </cell>
          <cell r="T87">
            <v>8.8999999999999996E-2</v>
          </cell>
          <cell r="U87">
            <v>8.5999999999999993E-2</v>
          </cell>
          <cell r="V87">
            <v>7.4999999999999997E-2</v>
          </cell>
          <cell r="W87">
            <v>5.7000000000000002E-2</v>
          </cell>
          <cell r="X87">
            <v>3.6999999999999998E-2</v>
          </cell>
          <cell r="Y87">
            <v>2.5000000000000001E-2</v>
          </cell>
          <cell r="Z87">
            <v>2.5399999999999999E-2</v>
          </cell>
          <cell r="AA87" t="str">
            <v>n/a</v>
          </cell>
          <cell r="AB87" t="str">
            <v>n/a</v>
          </cell>
          <cell r="AC87" t="str">
            <v>n/a</v>
          </cell>
          <cell r="AD87" t="str">
            <v>n/a</v>
          </cell>
        </row>
        <row r="88">
          <cell r="A88" t="str">
            <v>Unemployment rate %</v>
          </cell>
          <cell r="C88" t="str">
            <v>n/a</v>
          </cell>
          <cell r="D88" t="str">
            <v>n/a</v>
          </cell>
          <cell r="E88" t="str">
            <v>n/a</v>
          </cell>
          <cell r="F88" t="str">
            <v>n/a</v>
          </cell>
          <cell r="G88" t="str">
            <v>n/a</v>
          </cell>
          <cell r="H88" t="str">
            <v>n/a</v>
          </cell>
          <cell r="I88" t="str">
            <v>n/a</v>
          </cell>
          <cell r="J88" t="str">
            <v>n/a</v>
          </cell>
          <cell r="K88" t="str">
            <v>n/a</v>
          </cell>
          <cell r="L88" t="str">
            <v>n/a</v>
          </cell>
          <cell r="M88" t="str">
            <v>n/a</v>
          </cell>
          <cell r="N88" t="str">
            <v>n/a</v>
          </cell>
          <cell r="O88" t="str">
            <v>n/a</v>
          </cell>
          <cell r="P88">
            <v>6.9000000000000006E-2</v>
          </cell>
          <cell r="Q88">
            <v>6.9000000000000006E-2</v>
          </cell>
          <cell r="R88">
            <v>7.400000000000001E-2</v>
          </cell>
          <cell r="S88">
            <v>7.2999999999999995E-2</v>
          </cell>
          <cell r="T88">
            <v>6.7000000000000004E-2</v>
          </cell>
          <cell r="U88">
            <v>6.2E-2</v>
          </cell>
          <cell r="V88">
            <v>6.3E-2</v>
          </cell>
          <cell r="W88">
            <v>6.7000000000000004E-2</v>
          </cell>
          <cell r="X88">
            <v>6.3E-2</v>
          </cell>
          <cell r="Y88">
            <v>6.5000000000000002E-2</v>
          </cell>
          <cell r="Z88">
            <v>0.06</v>
          </cell>
          <cell r="AA88" t="str">
            <v>n/a</v>
          </cell>
          <cell r="AB88" t="str">
            <v>n/a</v>
          </cell>
          <cell r="AC88" t="str">
            <v>n/a</v>
          </cell>
          <cell r="AD88" t="str">
            <v>n/a</v>
          </cell>
        </row>
      </sheetData>
      <sheetData sheetId="23" refreshError="1">
        <row r="1">
          <cell r="A1" t="str">
            <v>Slovakia</v>
          </cell>
        </row>
        <row r="3">
          <cell r="A3" t="str">
            <v>HOUSING SUPPLY</v>
          </cell>
          <cell r="C3">
            <v>1983</v>
          </cell>
          <cell r="D3">
            <v>1984</v>
          </cell>
          <cell r="E3">
            <v>1985</v>
          </cell>
          <cell r="F3">
            <v>1986</v>
          </cell>
          <cell r="G3">
            <v>1987</v>
          </cell>
          <cell r="H3">
            <v>1988</v>
          </cell>
          <cell r="I3">
            <v>1989</v>
          </cell>
          <cell r="J3">
            <v>1990</v>
          </cell>
          <cell r="K3">
            <v>1991</v>
          </cell>
          <cell r="L3">
            <v>1992</v>
          </cell>
          <cell r="M3">
            <v>1993</v>
          </cell>
          <cell r="N3">
            <v>1994</v>
          </cell>
          <cell r="O3">
            <v>1995</v>
          </cell>
          <cell r="P3">
            <v>1996</v>
          </cell>
          <cell r="Q3">
            <v>1997</v>
          </cell>
          <cell r="R3">
            <v>1998</v>
          </cell>
          <cell r="S3">
            <v>1999</v>
          </cell>
          <cell r="T3">
            <v>2000</v>
          </cell>
          <cell r="U3">
            <v>2001</v>
          </cell>
          <cell r="V3">
            <v>2002</v>
          </cell>
          <cell r="W3">
            <v>2003</v>
          </cell>
          <cell r="X3">
            <v>2004</v>
          </cell>
          <cell r="Y3">
            <v>2005</v>
          </cell>
          <cell r="Z3">
            <v>2006</v>
          </cell>
          <cell r="AA3">
            <v>2007</v>
          </cell>
          <cell r="AB3">
            <v>2008</v>
          </cell>
          <cell r="AC3">
            <v>2009</v>
          </cell>
          <cell r="AD3">
            <v>2010</v>
          </cell>
        </row>
        <row r="4">
          <cell r="A4" t="str">
            <v>Housing Stock</v>
          </cell>
        </row>
        <row r="5">
          <cell r="A5" t="str">
            <v xml:space="preserve">Total Number of Dwellings (national) </v>
          </cell>
          <cell r="B5" t="str">
            <v>000s</v>
          </cell>
          <cell r="C5" t="str">
            <v>n/a</v>
          </cell>
          <cell r="D5" t="str">
            <v>n/a</v>
          </cell>
          <cell r="E5" t="str">
            <v>n/a</v>
          </cell>
          <cell r="F5" t="str">
            <v>n/a</v>
          </cell>
          <cell r="G5" t="str">
            <v>n/a</v>
          </cell>
          <cell r="H5" t="str">
            <v>n/a</v>
          </cell>
          <cell r="I5" t="str">
            <v>n/a</v>
          </cell>
          <cell r="J5" t="str">
            <v>n/a</v>
          </cell>
          <cell r="K5">
            <v>1768833</v>
          </cell>
          <cell r="L5" t="str">
            <v>n/a</v>
          </cell>
          <cell r="M5" t="str">
            <v>n/a</v>
          </cell>
          <cell r="N5" t="str">
            <v>n/a</v>
          </cell>
          <cell r="O5" t="str">
            <v>n/a</v>
          </cell>
          <cell r="P5" t="str">
            <v>n/a</v>
          </cell>
          <cell r="Q5" t="str">
            <v>n/a</v>
          </cell>
          <cell r="R5" t="str">
            <v>n/a</v>
          </cell>
          <cell r="S5" t="str">
            <v>n/a</v>
          </cell>
          <cell r="T5" t="str">
            <v>n/a</v>
          </cell>
          <cell r="U5">
            <v>1884846</v>
          </cell>
          <cell r="V5">
            <v>1899059</v>
          </cell>
          <cell r="W5">
            <v>1913030</v>
          </cell>
          <cell r="X5">
            <v>1925631</v>
          </cell>
          <cell r="Y5">
            <v>1940494</v>
          </cell>
          <cell r="Z5">
            <v>1954938</v>
          </cell>
          <cell r="AA5" t="str">
            <v>n/a</v>
          </cell>
          <cell r="AB5">
            <v>0</v>
          </cell>
          <cell r="AC5">
            <v>0</v>
          </cell>
          <cell r="AD5">
            <v>0</v>
          </cell>
        </row>
        <row r="6">
          <cell r="A6" t="str">
            <v xml:space="preserve">Proportion of which: </v>
          </cell>
        </row>
        <row r="7">
          <cell r="A7" t="str">
            <v>% Owner occupied</v>
          </cell>
          <cell r="B7" t="str">
            <v>%</v>
          </cell>
          <cell r="C7" t="str">
            <v>n/a</v>
          </cell>
          <cell r="D7" t="str">
            <v>n/a</v>
          </cell>
          <cell r="E7" t="str">
            <v>n/a</v>
          </cell>
          <cell r="F7" t="str">
            <v>n/a</v>
          </cell>
          <cell r="G7" t="str">
            <v>n/a</v>
          </cell>
          <cell r="H7" t="str">
            <v>n/a</v>
          </cell>
          <cell r="I7" t="str">
            <v>n/a</v>
          </cell>
          <cell r="J7" t="str">
            <v>n/a</v>
          </cell>
          <cell r="K7">
            <v>0.55600000000000005</v>
          </cell>
          <cell r="L7" t="str">
            <v>n/a</v>
          </cell>
          <cell r="M7" t="str">
            <v>n/a</v>
          </cell>
          <cell r="N7" t="str">
            <v>n/a</v>
          </cell>
          <cell r="O7" t="str">
            <v>n/a</v>
          </cell>
          <cell r="P7">
            <v>0.56000000000000005</v>
          </cell>
          <cell r="Q7">
            <v>0.56999999999999995</v>
          </cell>
          <cell r="R7">
            <v>0.65</v>
          </cell>
          <cell r="S7" t="str">
            <v>n/a</v>
          </cell>
          <cell r="T7">
            <v>0.7</v>
          </cell>
          <cell r="U7">
            <v>0.76</v>
          </cell>
          <cell r="V7">
            <v>0.82</v>
          </cell>
          <cell r="W7">
            <v>0.79</v>
          </cell>
          <cell r="X7" t="str">
            <v>n/a</v>
          </cell>
          <cell r="Y7" t="str">
            <v>n/a</v>
          </cell>
          <cell r="Z7">
            <v>0.79</v>
          </cell>
          <cell r="AA7" t="str">
            <v>n/a</v>
          </cell>
          <cell r="AB7" t="str">
            <v>n/a</v>
          </cell>
          <cell r="AC7" t="str">
            <v>n/a</v>
          </cell>
          <cell r="AD7" t="str">
            <v>n/a</v>
          </cell>
        </row>
        <row r="8">
          <cell r="A8" t="str">
            <v>% Rented from private landlords</v>
          </cell>
          <cell r="B8" t="str">
            <v>%</v>
          </cell>
          <cell r="C8" t="str">
            <v>n/a</v>
          </cell>
          <cell r="D8" t="str">
            <v>n/a</v>
          </cell>
          <cell r="E8" t="str">
            <v>n/a</v>
          </cell>
          <cell r="F8" t="str">
            <v>n/a</v>
          </cell>
          <cell r="G8" t="str">
            <v>n/a</v>
          </cell>
          <cell r="H8" t="str">
            <v>n/a</v>
          </cell>
          <cell r="I8" t="str">
            <v>n/a</v>
          </cell>
          <cell r="J8" t="str">
            <v>n/a</v>
          </cell>
          <cell r="K8">
            <v>0.22</v>
          </cell>
          <cell r="L8" t="str">
            <v>n/a</v>
          </cell>
          <cell r="M8" t="str">
            <v>n/a</v>
          </cell>
          <cell r="N8" t="str">
            <v>n/a</v>
          </cell>
          <cell r="O8" t="str">
            <v>n/a</v>
          </cell>
          <cell r="P8">
            <v>0.2</v>
          </cell>
          <cell r="Q8">
            <v>0.2</v>
          </cell>
          <cell r="R8">
            <v>0.2</v>
          </cell>
          <cell r="S8" t="str">
            <v>n/a</v>
          </cell>
          <cell r="T8">
            <v>0.13</v>
          </cell>
          <cell r="U8">
            <v>0.15</v>
          </cell>
          <cell r="V8">
            <v>0.12</v>
          </cell>
          <cell r="W8">
            <v>0.13</v>
          </cell>
          <cell r="X8" t="str">
            <v>n/a</v>
          </cell>
          <cell r="Y8" t="str">
            <v>n/a</v>
          </cell>
          <cell r="Z8">
            <v>0.06</v>
          </cell>
          <cell r="AA8" t="str">
            <v>n/a</v>
          </cell>
          <cell r="AB8" t="str">
            <v>n/a</v>
          </cell>
          <cell r="AC8" t="str">
            <v>n/a</v>
          </cell>
          <cell r="AD8" t="str">
            <v>n/a</v>
          </cell>
        </row>
        <row r="9">
          <cell r="A9" t="str">
            <v>% Rented from government or social landlords</v>
          </cell>
          <cell r="B9" t="str">
            <v>%</v>
          </cell>
          <cell r="C9" t="str">
            <v>n/a</v>
          </cell>
          <cell r="D9" t="str">
            <v>n/a</v>
          </cell>
          <cell r="E9" t="str">
            <v>n/a</v>
          </cell>
          <cell r="F9" t="str">
            <v>n/a</v>
          </cell>
          <cell r="G9" t="str">
            <v>n/a</v>
          </cell>
          <cell r="H9" t="str">
            <v>n/a</v>
          </cell>
          <cell r="I9" t="str">
            <v>n/a</v>
          </cell>
          <cell r="J9" t="str">
            <v>n/a</v>
          </cell>
          <cell r="K9">
            <v>0.221</v>
          </cell>
          <cell r="L9" t="str">
            <v>n/a</v>
          </cell>
          <cell r="M9" t="str">
            <v>n/a</v>
          </cell>
          <cell r="N9" t="str">
            <v>n/a</v>
          </cell>
          <cell r="O9" t="str">
            <v>n/a</v>
          </cell>
          <cell r="P9">
            <v>0.22</v>
          </cell>
          <cell r="Q9">
            <v>0.21</v>
          </cell>
          <cell r="R9">
            <v>0.14000000000000001</v>
          </cell>
          <cell r="S9" t="str">
            <v>n/a</v>
          </cell>
          <cell r="T9">
            <v>0.15</v>
          </cell>
          <cell r="U9">
            <v>7.0000000000000007E-2</v>
          </cell>
          <cell r="V9">
            <v>0.05</v>
          </cell>
          <cell r="W9">
            <v>0.06</v>
          </cell>
          <cell r="X9" t="str">
            <v>n/a</v>
          </cell>
          <cell r="Y9" t="str">
            <v>n/a</v>
          </cell>
          <cell r="Z9">
            <v>0.14000000000000001</v>
          </cell>
          <cell r="AA9" t="str">
            <v>n/a</v>
          </cell>
          <cell r="AB9" t="str">
            <v>n/a</v>
          </cell>
          <cell r="AC9" t="str">
            <v>n/a</v>
          </cell>
          <cell r="AD9" t="str">
            <v>n/a</v>
          </cell>
        </row>
        <row r="10">
          <cell r="A10" t="str">
            <v>% Other</v>
          </cell>
          <cell r="B10" t="str">
            <v>%</v>
          </cell>
          <cell r="C10" t="str">
            <v>n/a</v>
          </cell>
          <cell r="D10" t="str">
            <v>n/a</v>
          </cell>
          <cell r="E10" t="str">
            <v>n/a</v>
          </cell>
          <cell r="F10" t="str">
            <v>n/a</v>
          </cell>
          <cell r="G10" t="str">
            <v>n/a</v>
          </cell>
          <cell r="H10" t="str">
            <v>n/a</v>
          </cell>
          <cell r="I10" t="str">
            <v>n/a</v>
          </cell>
          <cell r="J10" t="str">
            <v>n/a</v>
          </cell>
          <cell r="K10">
            <v>5.0000000000000001E-3</v>
          </cell>
          <cell r="L10" t="str">
            <v>n/a</v>
          </cell>
          <cell r="M10" t="str">
            <v>n/a</v>
          </cell>
          <cell r="N10" t="str">
            <v>n/a</v>
          </cell>
          <cell r="O10" t="str">
            <v>n/a</v>
          </cell>
          <cell r="P10">
            <v>0.02</v>
          </cell>
          <cell r="Q10">
            <v>0.02</v>
          </cell>
          <cell r="R10">
            <v>0.01</v>
          </cell>
          <cell r="S10" t="str">
            <v>n/a</v>
          </cell>
          <cell r="T10">
            <v>0.02</v>
          </cell>
          <cell r="U10">
            <v>0.02</v>
          </cell>
          <cell r="V10">
            <v>0.01</v>
          </cell>
          <cell r="W10">
            <v>0.02</v>
          </cell>
          <cell r="X10" t="str">
            <v>n/a</v>
          </cell>
          <cell r="Y10" t="str">
            <v>n/a</v>
          </cell>
          <cell r="Z10">
            <v>0.01</v>
          </cell>
          <cell r="AA10" t="str">
            <v>n/a</v>
          </cell>
          <cell r="AB10" t="str">
            <v>n/a</v>
          </cell>
          <cell r="AC10" t="str">
            <v>n/a</v>
          </cell>
          <cell r="AD10" t="str">
            <v>n/a</v>
          </cell>
        </row>
        <row r="12">
          <cell r="A12" t="str">
            <v>Housebuilding</v>
          </cell>
        </row>
        <row r="13">
          <cell r="A13" t="str">
            <v xml:space="preserve">Housing Starts </v>
          </cell>
          <cell r="B13" t="str">
            <v>000s</v>
          </cell>
          <cell r="C13" t="str">
            <v>n/a</v>
          </cell>
          <cell r="D13" t="str">
            <v>n/a</v>
          </cell>
          <cell r="E13" t="str">
            <v>n/a</v>
          </cell>
          <cell r="F13" t="str">
            <v>n/a</v>
          </cell>
          <cell r="G13" t="str">
            <v>n/a</v>
          </cell>
          <cell r="H13" t="str">
            <v>n/a</v>
          </cell>
          <cell r="I13" t="str">
            <v>n/a</v>
          </cell>
          <cell r="J13" t="str">
            <v>n/a</v>
          </cell>
          <cell r="K13" t="str">
            <v>n/a</v>
          </cell>
          <cell r="L13" t="str">
            <v>n/a</v>
          </cell>
          <cell r="M13" t="str">
            <v>n/a</v>
          </cell>
          <cell r="N13">
            <v>3809</v>
          </cell>
          <cell r="O13">
            <v>6541</v>
          </cell>
          <cell r="P13">
            <v>6443</v>
          </cell>
          <cell r="Q13">
            <v>12844</v>
          </cell>
          <cell r="R13">
            <v>16857</v>
          </cell>
          <cell r="S13">
            <v>11168</v>
          </cell>
          <cell r="T13">
            <v>9884</v>
          </cell>
          <cell r="U13">
            <v>12128</v>
          </cell>
          <cell r="V13">
            <v>14607</v>
          </cell>
          <cell r="W13">
            <v>14065</v>
          </cell>
          <cell r="X13">
            <v>16586</v>
          </cell>
          <cell r="Y13">
            <v>19796</v>
          </cell>
          <cell r="Z13">
            <v>20592</v>
          </cell>
          <cell r="AA13" t="str">
            <v>n/a</v>
          </cell>
          <cell r="AB13" t="str">
            <v>n/a</v>
          </cell>
          <cell r="AC13" t="str">
            <v>n/a</v>
          </cell>
          <cell r="AD13" t="str">
            <v>n/a</v>
          </cell>
        </row>
        <row r="14">
          <cell r="A14" t="str">
            <v>Annual % change in housing starts</v>
          </cell>
          <cell r="C14" t="str">
            <v>n/a</v>
          </cell>
          <cell r="D14" t="str">
            <v>n/a</v>
          </cell>
          <cell r="E14" t="str">
            <v>n/a</v>
          </cell>
          <cell r="F14" t="str">
            <v>n/a</v>
          </cell>
          <cell r="G14" t="str">
            <v>n/a</v>
          </cell>
          <cell r="H14" t="str">
            <v>n/a</v>
          </cell>
          <cell r="I14" t="str">
            <v>n/a</v>
          </cell>
          <cell r="J14" t="str">
            <v>n/a</v>
          </cell>
          <cell r="K14" t="str">
            <v>n/a</v>
          </cell>
          <cell r="L14" t="str">
            <v>n/a</v>
          </cell>
          <cell r="M14" t="str">
            <v>n/a</v>
          </cell>
          <cell r="N14" t="str">
            <v>n/a</v>
          </cell>
          <cell r="O14">
            <v>0.71724862168548165</v>
          </cell>
          <cell r="P14">
            <v>-1.4982418590429591E-2</v>
          </cell>
          <cell r="Q14">
            <v>0.9934812975322056</v>
          </cell>
          <cell r="R14">
            <v>0.31244160697601986</v>
          </cell>
          <cell r="S14">
            <v>-0.33748591089754998</v>
          </cell>
          <cell r="T14">
            <v>-0.11497134670487108</v>
          </cell>
          <cell r="U14">
            <v>0.2270335896398219</v>
          </cell>
          <cell r="V14">
            <v>0.20440303430079165</v>
          </cell>
          <cell r="W14">
            <v>-3.7105497364277373E-2</v>
          </cell>
          <cell r="X14">
            <v>0.17923924635620336</v>
          </cell>
          <cell r="Y14">
            <v>0.19353671771373437</v>
          </cell>
          <cell r="Z14">
            <v>4.0210143463325965E-2</v>
          </cell>
          <cell r="AA14" t="str">
            <v>n/a</v>
          </cell>
          <cell r="AB14" t="str">
            <v>n/a</v>
          </cell>
          <cell r="AC14" t="str">
            <v>n/a</v>
          </cell>
          <cell r="AD14" t="str">
            <v>n/a</v>
          </cell>
        </row>
        <row r="15">
          <cell r="A15" t="str">
            <v>Housing Completions</v>
          </cell>
          <cell r="B15" t="str">
            <v>000s</v>
          </cell>
          <cell r="C15" t="str">
            <v>n/a</v>
          </cell>
          <cell r="D15" t="str">
            <v>n/a</v>
          </cell>
          <cell r="E15" t="str">
            <v>n/a</v>
          </cell>
          <cell r="F15" t="str">
            <v>n/a</v>
          </cell>
          <cell r="G15" t="str">
            <v>n/a</v>
          </cell>
          <cell r="H15" t="str">
            <v>n/a</v>
          </cell>
          <cell r="I15" t="str">
            <v>n/a</v>
          </cell>
          <cell r="J15" t="str">
            <v>n/a</v>
          </cell>
          <cell r="K15" t="str">
            <v>n/a</v>
          </cell>
          <cell r="L15" t="str">
            <v>n/a</v>
          </cell>
          <cell r="M15" t="str">
            <v>n/a</v>
          </cell>
          <cell r="N15">
            <v>6709</v>
          </cell>
          <cell r="O15">
            <v>6157</v>
          </cell>
          <cell r="P15">
            <v>6257</v>
          </cell>
          <cell r="Q15">
            <v>7172</v>
          </cell>
          <cell r="R15">
            <v>8234</v>
          </cell>
          <cell r="S15">
            <v>10745</v>
          </cell>
          <cell r="T15">
            <v>12931</v>
          </cell>
          <cell r="U15">
            <v>10321</v>
          </cell>
          <cell r="V15">
            <v>14213</v>
          </cell>
          <cell r="W15">
            <v>13980</v>
          </cell>
          <cell r="X15">
            <v>12592</v>
          </cell>
          <cell r="Y15">
            <v>14863</v>
          </cell>
          <cell r="Z15">
            <v>14444</v>
          </cell>
          <cell r="AA15" t="str">
            <v>n/a</v>
          </cell>
          <cell r="AB15" t="str">
            <v>n/a</v>
          </cell>
          <cell r="AC15" t="str">
            <v>n/a</v>
          </cell>
          <cell r="AD15" t="str">
            <v>n/a</v>
          </cell>
        </row>
        <row r="16">
          <cell r="A16" t="str">
            <v>Annual % change in housing completions</v>
          </cell>
          <cell r="C16" t="str">
            <v>n/a</v>
          </cell>
          <cell r="D16" t="str">
            <v>n/a</v>
          </cell>
          <cell r="E16" t="str">
            <v>n/a</v>
          </cell>
          <cell r="F16" t="str">
            <v>n/a</v>
          </cell>
          <cell r="G16" t="str">
            <v>n/a</v>
          </cell>
          <cell r="H16" t="str">
            <v>n/a</v>
          </cell>
          <cell r="I16" t="str">
            <v>n/a</v>
          </cell>
          <cell r="J16" t="str">
            <v>n/a</v>
          </cell>
          <cell r="K16" t="str">
            <v>n/a</v>
          </cell>
          <cell r="L16" t="str">
            <v>n/a</v>
          </cell>
          <cell r="M16" t="str">
            <v>n/a</v>
          </cell>
          <cell r="N16" t="str">
            <v>n/a</v>
          </cell>
          <cell r="O16">
            <v>-8.2277537636011311E-2</v>
          </cell>
          <cell r="P16">
            <v>1.6241676140977823E-2</v>
          </cell>
          <cell r="Q16">
            <v>0.14623621543870868</v>
          </cell>
          <cell r="R16">
            <v>0.14807585052983829</v>
          </cell>
          <cell r="S16">
            <v>0.30495506436725761</v>
          </cell>
          <cell r="T16">
            <v>0.203443462075384</v>
          </cell>
          <cell r="U16">
            <v>-0.20184053824143533</v>
          </cell>
          <cell r="V16">
            <v>0.37709524270903971</v>
          </cell>
          <cell r="W16">
            <v>-1.6393442622950838E-2</v>
          </cell>
          <cell r="X16">
            <v>-9.9284692417739628E-2</v>
          </cell>
          <cell r="Y16">
            <v>0.18035260482846249</v>
          </cell>
          <cell r="Z16">
            <v>-2.8190809392450999E-2</v>
          </cell>
          <cell r="AA16" t="str">
            <v>n/a</v>
          </cell>
          <cell r="AB16" t="str">
            <v>n/a</v>
          </cell>
          <cell r="AC16" t="str">
            <v>n/a</v>
          </cell>
          <cell r="AD16" t="str">
            <v>n/a</v>
          </cell>
        </row>
        <row r="17">
          <cell r="A17" t="str">
            <v>Number of Building Permits issued</v>
          </cell>
          <cell r="B17" t="str">
            <v>000s</v>
          </cell>
          <cell r="C17" t="str">
            <v>n/a</v>
          </cell>
          <cell r="D17" t="str">
            <v>n/a</v>
          </cell>
          <cell r="E17" t="str">
            <v>n/a</v>
          </cell>
          <cell r="F17" t="str">
            <v>n/a</v>
          </cell>
          <cell r="G17" t="str">
            <v>n/a</v>
          </cell>
          <cell r="H17" t="str">
            <v>n/a</v>
          </cell>
          <cell r="I17" t="str">
            <v>n/a</v>
          </cell>
          <cell r="J17" t="str">
            <v>n/a</v>
          </cell>
          <cell r="K17" t="str">
            <v>n/a</v>
          </cell>
          <cell r="L17" t="str">
            <v>n/a</v>
          </cell>
          <cell r="M17" t="str">
            <v>n/a</v>
          </cell>
          <cell r="N17">
            <v>3809</v>
          </cell>
          <cell r="O17">
            <v>6541</v>
          </cell>
          <cell r="P17">
            <v>6443</v>
          </cell>
          <cell r="Q17">
            <v>12844</v>
          </cell>
          <cell r="R17">
            <v>16857</v>
          </cell>
          <cell r="S17">
            <v>11168</v>
          </cell>
          <cell r="T17">
            <v>9884</v>
          </cell>
          <cell r="U17">
            <v>12128</v>
          </cell>
          <cell r="V17">
            <v>14607</v>
          </cell>
          <cell r="W17">
            <v>14065</v>
          </cell>
          <cell r="X17">
            <v>16586</v>
          </cell>
          <cell r="Y17">
            <v>19796</v>
          </cell>
          <cell r="Z17">
            <v>20592</v>
          </cell>
          <cell r="AA17" t="str">
            <v>n/a</v>
          </cell>
          <cell r="AB17" t="str">
            <v>n/a</v>
          </cell>
          <cell r="AC17" t="str">
            <v>n/a</v>
          </cell>
          <cell r="AD17" t="str">
            <v>n/a</v>
          </cell>
        </row>
        <row r="18">
          <cell r="A18" t="str">
            <v>Annual % change in building permits issued</v>
          </cell>
          <cell r="C18" t="str">
            <v>n/a</v>
          </cell>
          <cell r="D18" t="str">
            <v>n/a</v>
          </cell>
          <cell r="E18" t="str">
            <v>n/a</v>
          </cell>
          <cell r="F18" t="str">
            <v>n/a</v>
          </cell>
          <cell r="G18" t="str">
            <v>n/a</v>
          </cell>
          <cell r="H18" t="str">
            <v>n/a</v>
          </cell>
          <cell r="I18" t="str">
            <v>n/a</v>
          </cell>
          <cell r="J18" t="str">
            <v>n/a</v>
          </cell>
          <cell r="K18" t="str">
            <v>n/a</v>
          </cell>
          <cell r="L18" t="str">
            <v>n/a</v>
          </cell>
          <cell r="M18" t="str">
            <v>n/a</v>
          </cell>
          <cell r="N18" t="str">
            <v>n/a</v>
          </cell>
          <cell r="O18">
            <v>0.71724862168548165</v>
          </cell>
          <cell r="P18">
            <v>-1.4982418590429591E-2</v>
          </cell>
          <cell r="Q18">
            <v>0.9934812975322056</v>
          </cell>
          <cell r="R18">
            <v>0.31244160697601986</v>
          </cell>
          <cell r="S18">
            <v>-0.33748591089754998</v>
          </cell>
          <cell r="T18">
            <v>-0.11497134670487108</v>
          </cell>
          <cell r="U18">
            <v>0.2270335896398219</v>
          </cell>
          <cell r="V18">
            <v>0.20440303430079165</v>
          </cell>
          <cell r="W18">
            <v>-3.7105497364277373E-2</v>
          </cell>
          <cell r="X18">
            <v>0.17923924635620336</v>
          </cell>
          <cell r="Y18">
            <v>0.19353671771373437</v>
          </cell>
          <cell r="Z18">
            <v>4.0210143463325965E-2</v>
          </cell>
          <cell r="AA18" t="str">
            <v>n/a</v>
          </cell>
          <cell r="AB18" t="str">
            <v>n/a</v>
          </cell>
          <cell r="AC18" t="str">
            <v>n/a</v>
          </cell>
          <cell r="AD18" t="str">
            <v>n/a</v>
          </cell>
        </row>
        <row r="20">
          <cell r="A20" t="str">
            <v>MARKET ACTIVITY AND PRICES</v>
          </cell>
        </row>
        <row r="21">
          <cell r="A21" t="str">
            <v>Total Number of Transactions</v>
          </cell>
          <cell r="B21" t="str">
            <v>000s</v>
          </cell>
          <cell r="C21" t="str">
            <v>n/a</v>
          </cell>
          <cell r="D21" t="str">
            <v>n/a</v>
          </cell>
          <cell r="E21" t="str">
            <v>n/a</v>
          </cell>
          <cell r="F21" t="str">
            <v>n/a</v>
          </cell>
          <cell r="G21" t="str">
            <v>n/a</v>
          </cell>
          <cell r="H21" t="str">
            <v>n/a</v>
          </cell>
          <cell r="I21" t="str">
            <v>n/a</v>
          </cell>
          <cell r="J21" t="str">
            <v>n/a</v>
          </cell>
          <cell r="K21" t="str">
            <v>n/a</v>
          </cell>
          <cell r="L21" t="str">
            <v>n/a</v>
          </cell>
          <cell r="M21" t="str">
            <v>n/a</v>
          </cell>
          <cell r="N21" t="str">
            <v>n/a</v>
          </cell>
          <cell r="O21" t="str">
            <v>n/a</v>
          </cell>
          <cell r="P21" t="str">
            <v>n/a</v>
          </cell>
          <cell r="Q21" t="str">
            <v>n/a</v>
          </cell>
          <cell r="R21" t="str">
            <v>n/a</v>
          </cell>
          <cell r="S21" t="str">
            <v>n/a</v>
          </cell>
          <cell r="T21" t="str">
            <v>n/a</v>
          </cell>
          <cell r="U21" t="str">
            <v>n/a</v>
          </cell>
          <cell r="V21" t="str">
            <v>n/a</v>
          </cell>
          <cell r="W21" t="str">
            <v>n/a</v>
          </cell>
          <cell r="X21" t="str">
            <v>n/a</v>
          </cell>
          <cell r="Y21" t="str">
            <v>n/a</v>
          </cell>
          <cell r="Z21" t="str">
            <v>n/a</v>
          </cell>
          <cell r="AA21" t="str">
            <v>n/a</v>
          </cell>
          <cell r="AB21" t="str">
            <v>n/a</v>
          </cell>
          <cell r="AC21" t="str">
            <v>n/a</v>
          </cell>
          <cell r="AD21" t="str">
            <v>n/a</v>
          </cell>
        </row>
        <row r="22">
          <cell r="A22" t="str">
            <v>Annual % change in transactions</v>
          </cell>
          <cell r="C22" t="str">
            <v>n/a</v>
          </cell>
          <cell r="D22" t="str">
            <v>n/a</v>
          </cell>
          <cell r="E22" t="str">
            <v>n/a</v>
          </cell>
          <cell r="F22" t="str">
            <v>n/a</v>
          </cell>
          <cell r="G22" t="str">
            <v>n/a</v>
          </cell>
          <cell r="H22" t="str">
            <v>n/a</v>
          </cell>
          <cell r="I22" t="str">
            <v>n/a</v>
          </cell>
          <cell r="J22" t="str">
            <v>n/a</v>
          </cell>
          <cell r="K22" t="str">
            <v>n/a</v>
          </cell>
          <cell r="L22" t="str">
            <v>n/a</v>
          </cell>
          <cell r="M22" t="str">
            <v>n/a</v>
          </cell>
          <cell r="N22" t="str">
            <v>n/a</v>
          </cell>
          <cell r="O22" t="str">
            <v>n/a</v>
          </cell>
          <cell r="P22" t="str">
            <v>n/a</v>
          </cell>
          <cell r="Q22" t="str">
            <v>n/a</v>
          </cell>
          <cell r="R22" t="str">
            <v>n/a</v>
          </cell>
          <cell r="S22" t="str">
            <v>n/a</v>
          </cell>
          <cell r="T22" t="str">
            <v>n/a</v>
          </cell>
          <cell r="U22" t="str">
            <v>n/a</v>
          </cell>
          <cell r="V22" t="str">
            <v>n/a</v>
          </cell>
          <cell r="W22" t="str">
            <v>n/a</v>
          </cell>
          <cell r="X22" t="str">
            <v>n/a</v>
          </cell>
          <cell r="Y22" t="str">
            <v>n/a</v>
          </cell>
          <cell r="Z22" t="str">
            <v>n/a</v>
          </cell>
          <cell r="AA22" t="str">
            <v>n/a</v>
          </cell>
          <cell r="AB22" t="str">
            <v>n/a</v>
          </cell>
          <cell r="AC22" t="str">
            <v>n/a</v>
          </cell>
          <cell r="AD22" t="str">
            <v>n/a</v>
          </cell>
        </row>
        <row r="23">
          <cell r="A23" t="str">
            <v xml:space="preserve">Residential house prices (all dwellings, national) </v>
          </cell>
          <cell r="B23" t="str">
            <v>1990=100</v>
          </cell>
          <cell r="C23" t="str">
            <v>n/a</v>
          </cell>
          <cell r="D23" t="str">
            <v>n/a</v>
          </cell>
          <cell r="E23" t="str">
            <v>n/a</v>
          </cell>
          <cell r="F23" t="str">
            <v>n/a</v>
          </cell>
          <cell r="G23" t="str">
            <v>n/a</v>
          </cell>
          <cell r="H23" t="str">
            <v>n/a</v>
          </cell>
          <cell r="I23" t="str">
            <v>n/a</v>
          </cell>
          <cell r="J23" t="str">
            <v>n/a</v>
          </cell>
          <cell r="K23" t="str">
            <v>n/a</v>
          </cell>
          <cell r="L23" t="str">
            <v>n/a</v>
          </cell>
          <cell r="M23" t="str">
            <v>n/a</v>
          </cell>
          <cell r="N23" t="str">
            <v>n/a</v>
          </cell>
          <cell r="O23" t="str">
            <v>n/a</v>
          </cell>
          <cell r="P23" t="str">
            <v>n/a</v>
          </cell>
          <cell r="Q23" t="str">
            <v>n/a</v>
          </cell>
          <cell r="R23" t="str">
            <v>n/a</v>
          </cell>
          <cell r="S23" t="str">
            <v>n/a</v>
          </cell>
          <cell r="T23" t="str">
            <v>n/a</v>
          </cell>
          <cell r="U23" t="str">
            <v>n/a</v>
          </cell>
          <cell r="V23" t="str">
            <v>n/a</v>
          </cell>
          <cell r="W23" t="str">
            <v>n/a</v>
          </cell>
          <cell r="X23" t="str">
            <v>n/a</v>
          </cell>
          <cell r="Y23" t="str">
            <v>n/a</v>
          </cell>
          <cell r="Z23" t="str">
            <v>n/a</v>
          </cell>
          <cell r="AA23" t="str">
            <v>n/a</v>
          </cell>
          <cell r="AB23" t="str">
            <v>n/a</v>
          </cell>
          <cell r="AC23" t="str">
            <v>n/a</v>
          </cell>
          <cell r="AD23" t="str">
            <v>n/a</v>
          </cell>
        </row>
        <row r="24">
          <cell r="A24" t="str">
            <v>Annual % change in house prices</v>
          </cell>
          <cell r="C24" t="str">
            <v>n/a</v>
          </cell>
          <cell r="D24" t="str">
            <v>n/a</v>
          </cell>
          <cell r="E24" t="str">
            <v>n/a</v>
          </cell>
          <cell r="F24" t="str">
            <v>n/a</v>
          </cell>
          <cell r="G24" t="str">
            <v>n/a</v>
          </cell>
          <cell r="H24" t="str">
            <v>n/a</v>
          </cell>
          <cell r="I24" t="str">
            <v>n/a</v>
          </cell>
          <cell r="J24" t="str">
            <v>n/a</v>
          </cell>
          <cell r="K24" t="str">
            <v>n/a</v>
          </cell>
          <cell r="L24" t="str">
            <v>n/a</v>
          </cell>
          <cell r="M24" t="str">
            <v>n/a</v>
          </cell>
          <cell r="N24" t="str">
            <v>n/a</v>
          </cell>
          <cell r="O24" t="str">
            <v>n/a</v>
          </cell>
          <cell r="P24" t="str">
            <v>n/a</v>
          </cell>
          <cell r="Q24" t="str">
            <v>n/a</v>
          </cell>
          <cell r="R24" t="str">
            <v>n/a</v>
          </cell>
          <cell r="S24" t="str">
            <v>n/a</v>
          </cell>
          <cell r="T24" t="str">
            <v>n/a</v>
          </cell>
          <cell r="U24" t="str">
            <v>n/a</v>
          </cell>
          <cell r="V24" t="str">
            <v>n/a</v>
          </cell>
          <cell r="W24" t="str">
            <v>n/a</v>
          </cell>
          <cell r="X24" t="str">
            <v>n/a</v>
          </cell>
          <cell r="Y24" t="str">
            <v>n/a</v>
          </cell>
          <cell r="Z24" t="str">
            <v>n/a</v>
          </cell>
          <cell r="AA24" t="str">
            <v>n/a</v>
          </cell>
          <cell r="AB24" t="str">
            <v>n/a</v>
          </cell>
          <cell r="AC24" t="str">
            <v>n/a</v>
          </cell>
          <cell r="AD24" t="str">
            <v>n/a</v>
          </cell>
        </row>
        <row r="25">
          <cell r="A25" t="str">
            <v>Residential house prices new dwellings (national)</v>
          </cell>
          <cell r="B25" t="str">
            <v>1990=100</v>
          </cell>
          <cell r="C25" t="str">
            <v>n/a</v>
          </cell>
          <cell r="D25" t="str">
            <v>n/a</v>
          </cell>
          <cell r="E25" t="str">
            <v>n/a</v>
          </cell>
          <cell r="F25" t="str">
            <v>n/a</v>
          </cell>
          <cell r="G25" t="str">
            <v>n/a</v>
          </cell>
          <cell r="H25" t="str">
            <v>n/a</v>
          </cell>
          <cell r="I25" t="str">
            <v>n/a</v>
          </cell>
          <cell r="J25" t="str">
            <v>n/a</v>
          </cell>
          <cell r="K25" t="str">
            <v>n/a</v>
          </cell>
          <cell r="L25" t="str">
            <v>n/a</v>
          </cell>
          <cell r="M25" t="str">
            <v>n/a</v>
          </cell>
          <cell r="N25" t="str">
            <v>n/a</v>
          </cell>
          <cell r="O25" t="str">
            <v>n/a</v>
          </cell>
          <cell r="P25" t="str">
            <v>n/a</v>
          </cell>
          <cell r="Q25" t="str">
            <v>n/a</v>
          </cell>
          <cell r="R25" t="str">
            <v>n/a</v>
          </cell>
          <cell r="S25" t="str">
            <v>n/a</v>
          </cell>
          <cell r="T25" t="str">
            <v>n/a</v>
          </cell>
          <cell r="U25" t="str">
            <v>n/a</v>
          </cell>
          <cell r="V25" t="str">
            <v>n/a</v>
          </cell>
          <cell r="W25" t="str">
            <v>n/a</v>
          </cell>
          <cell r="X25" t="str">
            <v>n/a</v>
          </cell>
          <cell r="Y25" t="str">
            <v>n/a</v>
          </cell>
          <cell r="Z25" t="str">
            <v>n/a</v>
          </cell>
          <cell r="AA25" t="str">
            <v>n/a</v>
          </cell>
          <cell r="AB25" t="str">
            <v>n/a</v>
          </cell>
          <cell r="AC25" t="str">
            <v>n/a</v>
          </cell>
          <cell r="AD25" t="str">
            <v>n/a</v>
          </cell>
        </row>
        <row r="26">
          <cell r="A26" t="str">
            <v>Annual % change in new house prices</v>
          </cell>
          <cell r="C26" t="str">
            <v>n/a</v>
          </cell>
          <cell r="D26" t="str">
            <v>n/a</v>
          </cell>
          <cell r="E26" t="str">
            <v>n/a</v>
          </cell>
          <cell r="F26" t="str">
            <v>n/a</v>
          </cell>
          <cell r="G26" t="str">
            <v>n/a</v>
          </cell>
          <cell r="H26" t="str">
            <v>n/a</v>
          </cell>
          <cell r="I26" t="str">
            <v>n/a</v>
          </cell>
          <cell r="J26" t="str">
            <v>n/a</v>
          </cell>
          <cell r="K26" t="str">
            <v>n/a</v>
          </cell>
          <cell r="L26" t="str">
            <v>n/a</v>
          </cell>
          <cell r="M26" t="str">
            <v>n/a</v>
          </cell>
          <cell r="N26" t="str">
            <v>n/a</v>
          </cell>
          <cell r="O26" t="str">
            <v>n/a</v>
          </cell>
          <cell r="P26" t="str">
            <v>n/a</v>
          </cell>
          <cell r="Q26" t="str">
            <v>n/a</v>
          </cell>
          <cell r="R26" t="str">
            <v>n/a</v>
          </cell>
          <cell r="S26" t="str">
            <v>n/a</v>
          </cell>
          <cell r="T26" t="str">
            <v>n/a</v>
          </cell>
          <cell r="U26" t="str">
            <v>n/a</v>
          </cell>
          <cell r="V26" t="str">
            <v>n/a</v>
          </cell>
          <cell r="W26" t="str">
            <v>n/a</v>
          </cell>
          <cell r="X26" t="str">
            <v>n/a</v>
          </cell>
          <cell r="Y26" t="str">
            <v>n/a</v>
          </cell>
          <cell r="Z26" t="str">
            <v>n/a</v>
          </cell>
          <cell r="AA26" t="str">
            <v>n/a</v>
          </cell>
          <cell r="AB26" t="str">
            <v>n/a</v>
          </cell>
          <cell r="AC26" t="str">
            <v>n/a</v>
          </cell>
          <cell r="AD26" t="str">
            <v>n/a</v>
          </cell>
        </row>
        <row r="27">
          <cell r="A27" t="str">
            <v>Building Price for new residential dwellings</v>
          </cell>
          <cell r="B27" t="str">
            <v>1990=100</v>
          </cell>
          <cell r="C27" t="str">
            <v>n/a</v>
          </cell>
          <cell r="D27" t="str">
            <v>n/a</v>
          </cell>
          <cell r="E27" t="str">
            <v>n/a</v>
          </cell>
          <cell r="F27" t="str">
            <v>n/a</v>
          </cell>
          <cell r="G27" t="str">
            <v>n/a</v>
          </cell>
          <cell r="H27" t="str">
            <v>n/a</v>
          </cell>
          <cell r="I27" t="str">
            <v>n/a</v>
          </cell>
          <cell r="J27" t="str">
            <v>n/a</v>
          </cell>
          <cell r="K27" t="str">
            <v>n/a</v>
          </cell>
          <cell r="L27" t="str">
            <v>n/a</v>
          </cell>
          <cell r="M27" t="str">
            <v>n/a</v>
          </cell>
          <cell r="N27" t="str">
            <v>n/a</v>
          </cell>
          <cell r="O27" t="str">
            <v>n/a</v>
          </cell>
          <cell r="P27" t="str">
            <v>n/a</v>
          </cell>
          <cell r="Q27" t="str">
            <v>n/a</v>
          </cell>
          <cell r="R27" t="str">
            <v>n/a</v>
          </cell>
          <cell r="S27" t="str">
            <v>n/a</v>
          </cell>
          <cell r="T27" t="str">
            <v>n/a</v>
          </cell>
          <cell r="U27" t="str">
            <v>n/a</v>
          </cell>
          <cell r="V27" t="str">
            <v>n/a</v>
          </cell>
          <cell r="W27" t="str">
            <v>n/a</v>
          </cell>
          <cell r="X27" t="str">
            <v>n/a</v>
          </cell>
          <cell r="Y27" t="str">
            <v>n/a</v>
          </cell>
          <cell r="Z27" t="str">
            <v>n/a</v>
          </cell>
          <cell r="AA27" t="str">
            <v>n/a</v>
          </cell>
          <cell r="AB27" t="str">
            <v>n/a</v>
          </cell>
          <cell r="AC27" t="str">
            <v>n/a</v>
          </cell>
          <cell r="AD27" t="str">
            <v>n/a</v>
          </cell>
        </row>
        <row r="28">
          <cell r="A28" t="str">
            <v>Annual % change in building prices</v>
          </cell>
          <cell r="C28" t="str">
            <v>n/a</v>
          </cell>
          <cell r="D28" t="str">
            <v>n/a</v>
          </cell>
          <cell r="E28" t="str">
            <v>n/a</v>
          </cell>
          <cell r="F28" t="str">
            <v>n/a</v>
          </cell>
          <cell r="G28" t="str">
            <v>n/a</v>
          </cell>
          <cell r="H28" t="str">
            <v>n/a</v>
          </cell>
          <cell r="I28" t="str">
            <v>n/a</v>
          </cell>
          <cell r="J28" t="str">
            <v>n/a</v>
          </cell>
          <cell r="K28" t="str">
            <v>n/a</v>
          </cell>
          <cell r="L28" t="str">
            <v>n/a</v>
          </cell>
          <cell r="M28" t="str">
            <v>n/a</v>
          </cell>
          <cell r="N28" t="str">
            <v>n/a</v>
          </cell>
          <cell r="O28" t="str">
            <v>n/a</v>
          </cell>
          <cell r="P28" t="str">
            <v>n/a</v>
          </cell>
          <cell r="Q28" t="str">
            <v>n/a</v>
          </cell>
          <cell r="R28" t="str">
            <v>n/a</v>
          </cell>
          <cell r="S28" t="str">
            <v>n/a</v>
          </cell>
          <cell r="T28" t="str">
            <v>n/a</v>
          </cell>
          <cell r="U28" t="str">
            <v>n/a</v>
          </cell>
          <cell r="V28" t="str">
            <v>n/a</v>
          </cell>
          <cell r="W28" t="str">
            <v>n/a</v>
          </cell>
          <cell r="X28" t="str">
            <v>n/a</v>
          </cell>
          <cell r="Y28" t="str">
            <v>n/a</v>
          </cell>
          <cell r="Z28" t="str">
            <v>n/a</v>
          </cell>
          <cell r="AA28" t="str">
            <v>n/a</v>
          </cell>
          <cell r="AB28" t="str">
            <v>n/a</v>
          </cell>
          <cell r="AC28" t="str">
            <v>n/a</v>
          </cell>
          <cell r="AD28" t="str">
            <v>n/a</v>
          </cell>
        </row>
        <row r="30">
          <cell r="A30" t="str">
            <v>LENDING</v>
          </cell>
        </row>
        <row r="31">
          <cell r="A31" t="str">
            <v>EXCHANGE RATE</v>
          </cell>
          <cell r="C31" t="str">
            <v>n/a</v>
          </cell>
          <cell r="D31" t="str">
            <v>n/a</v>
          </cell>
          <cell r="E31" t="str">
            <v>n/a</v>
          </cell>
          <cell r="F31" t="str">
            <v>n/a</v>
          </cell>
          <cell r="G31" t="str">
            <v>n/a</v>
          </cell>
          <cell r="H31" t="str">
            <v>n/a</v>
          </cell>
          <cell r="I31" t="str">
            <v>n/a</v>
          </cell>
          <cell r="J31" t="str">
            <v>n/a</v>
          </cell>
          <cell r="K31" t="str">
            <v>n/a</v>
          </cell>
          <cell r="L31" t="str">
            <v>n/a</v>
          </cell>
          <cell r="M31" t="str">
            <v>n/a</v>
          </cell>
          <cell r="N31" t="str">
            <v>n/a</v>
          </cell>
          <cell r="O31" t="str">
            <v>n/a</v>
          </cell>
          <cell r="P31" t="str">
            <v>n/a</v>
          </cell>
          <cell r="Q31" t="str">
            <v>n/a</v>
          </cell>
          <cell r="R31">
            <v>42.991</v>
          </cell>
          <cell r="S31">
            <v>44.122999999999998</v>
          </cell>
          <cell r="T31">
            <v>42.601999999999997</v>
          </cell>
          <cell r="U31">
            <v>43.3</v>
          </cell>
          <cell r="V31">
            <v>42.694000000000003</v>
          </cell>
          <cell r="W31">
            <v>41.488999999999997</v>
          </cell>
          <cell r="X31">
            <v>40.021999999999998</v>
          </cell>
          <cell r="Y31">
            <v>38.598999999999997</v>
          </cell>
          <cell r="Z31">
            <v>37.234000000000002</v>
          </cell>
          <cell r="AA31" t="str">
            <v>n/a</v>
          </cell>
          <cell r="AB31" t="str">
            <v>n/a</v>
          </cell>
          <cell r="AC31" t="str">
            <v>n/a</v>
          </cell>
          <cell r="AD31" t="str">
            <v>n/a</v>
          </cell>
        </row>
        <row r="32">
          <cell r="A32" t="str">
            <v>Values</v>
          </cell>
        </row>
        <row r="33">
          <cell r="A33" t="str">
            <v>If emf members only - approx market share</v>
          </cell>
          <cell r="C33">
            <v>0</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row>
        <row r="34">
          <cell r="A34" t="str">
            <v>Total national outstanding residential loans</v>
          </cell>
          <cell r="B34" t="str">
            <v>€ millions</v>
          </cell>
          <cell r="C34" t="str">
            <v>n/a</v>
          </cell>
          <cell r="D34" t="str">
            <v>n/a</v>
          </cell>
          <cell r="E34" t="str">
            <v>n/a</v>
          </cell>
          <cell r="F34" t="str">
            <v>n/a</v>
          </cell>
          <cell r="G34" t="str">
            <v>n/a</v>
          </cell>
          <cell r="H34" t="str">
            <v>n/a</v>
          </cell>
          <cell r="I34" t="str">
            <v>n/a</v>
          </cell>
          <cell r="J34" t="str">
            <v>n/a</v>
          </cell>
          <cell r="K34" t="str">
            <v>n/a</v>
          </cell>
          <cell r="L34" t="str">
            <v>n/a</v>
          </cell>
          <cell r="M34" t="str">
            <v>n/a</v>
          </cell>
          <cell r="N34" t="str">
            <v>n/a</v>
          </cell>
          <cell r="O34" t="str">
            <v>n/a</v>
          </cell>
          <cell r="P34" t="str">
            <v>n/a</v>
          </cell>
          <cell r="Q34" t="str">
            <v>n/a</v>
          </cell>
          <cell r="R34" t="str">
            <v>n/a</v>
          </cell>
          <cell r="S34" t="str">
            <v>n/a</v>
          </cell>
          <cell r="T34" t="str">
            <v>n/a</v>
          </cell>
          <cell r="U34" t="str">
            <v>n/a</v>
          </cell>
          <cell r="V34">
            <v>1010.9148826533002</v>
          </cell>
          <cell r="W34">
            <v>1415.3402106582469</v>
          </cell>
          <cell r="X34">
            <v>2196.292039378342</v>
          </cell>
          <cell r="Y34">
            <v>3077.7999430037048</v>
          </cell>
          <cell r="Z34">
            <v>4208.5190954503942</v>
          </cell>
          <cell r="AA34" t="str">
            <v>n/a</v>
          </cell>
          <cell r="AB34" t="str">
            <v>n/a</v>
          </cell>
          <cell r="AC34" t="str">
            <v>n/a</v>
          </cell>
          <cell r="AD34" t="str">
            <v>n/a</v>
          </cell>
        </row>
        <row r="35">
          <cell r="A35" t="str">
            <v>Annual % change</v>
          </cell>
          <cell r="C35" t="str">
            <v>n/a</v>
          </cell>
          <cell r="D35" t="str">
            <v>n/a</v>
          </cell>
          <cell r="E35" t="str">
            <v>n/a</v>
          </cell>
          <cell r="F35" t="str">
            <v>n/a</v>
          </cell>
          <cell r="G35" t="str">
            <v>n/a</v>
          </cell>
          <cell r="H35" t="str">
            <v>n/a</v>
          </cell>
          <cell r="I35" t="str">
            <v>n/a</v>
          </cell>
          <cell r="J35" t="str">
            <v>n/a</v>
          </cell>
          <cell r="K35" t="str">
            <v>n/a</v>
          </cell>
          <cell r="L35" t="str">
            <v>n/a</v>
          </cell>
          <cell r="M35" t="str">
            <v>n/a</v>
          </cell>
          <cell r="N35" t="str">
            <v>n/a</v>
          </cell>
          <cell r="O35" t="str">
            <v>n/a</v>
          </cell>
          <cell r="P35" t="str">
            <v>n/a</v>
          </cell>
          <cell r="Q35" t="str">
            <v>n/a</v>
          </cell>
          <cell r="R35" t="str">
            <v>n/a</v>
          </cell>
          <cell r="S35" t="str">
            <v>n/a</v>
          </cell>
          <cell r="T35" t="str">
            <v>n/a</v>
          </cell>
          <cell r="U35" t="str">
            <v>n/a</v>
          </cell>
          <cell r="V35" t="str">
            <v>n/a</v>
          </cell>
          <cell r="W35">
            <v>0.40005873387032431</v>
          </cell>
          <cell r="X35">
            <v>0.55177675504385615</v>
          </cell>
          <cell r="Y35">
            <v>0.40136188076102686</v>
          </cell>
          <cell r="Z35">
            <v>0.36737902832735481</v>
          </cell>
          <cell r="AA35" t="str">
            <v>n/a</v>
          </cell>
          <cell r="AB35" t="str">
            <v>n/a</v>
          </cell>
          <cell r="AC35" t="str">
            <v>n/a</v>
          </cell>
          <cell r="AD35" t="str">
            <v>n/a</v>
          </cell>
        </row>
        <row r="36">
          <cell r="A36" t="str">
            <v>Total national outstanding residential and commercial loans</v>
          </cell>
          <cell r="B36" t="str">
            <v>€ millions</v>
          </cell>
          <cell r="C36" t="str">
            <v>n/a</v>
          </cell>
          <cell r="D36" t="str">
            <v>n/a</v>
          </cell>
          <cell r="E36" t="str">
            <v>n/a</v>
          </cell>
          <cell r="F36" t="str">
            <v>n/a</v>
          </cell>
          <cell r="G36" t="str">
            <v>n/a</v>
          </cell>
          <cell r="H36" t="str">
            <v>n/a</v>
          </cell>
          <cell r="I36" t="str">
            <v>n/a</v>
          </cell>
          <cell r="J36" t="str">
            <v>n/a</v>
          </cell>
          <cell r="K36" t="str">
            <v>n/a</v>
          </cell>
          <cell r="L36" t="str">
            <v>n/a</v>
          </cell>
          <cell r="M36" t="str">
            <v>n/a</v>
          </cell>
          <cell r="N36" t="str">
            <v>n/a</v>
          </cell>
          <cell r="O36" t="str">
            <v>n/a</v>
          </cell>
          <cell r="P36" t="str">
            <v>n/a</v>
          </cell>
          <cell r="Q36" t="str">
            <v>n/a</v>
          </cell>
          <cell r="R36" t="str">
            <v>n/a</v>
          </cell>
          <cell r="S36" t="str">
            <v>n/a</v>
          </cell>
          <cell r="T36" t="str">
            <v>n/a</v>
          </cell>
          <cell r="U36" t="str">
            <v>n/a</v>
          </cell>
          <cell r="V36" t="str">
            <v>n/a</v>
          </cell>
          <cell r="W36" t="str">
            <v>n/a</v>
          </cell>
          <cell r="X36" t="str">
            <v>n/a</v>
          </cell>
          <cell r="Y36" t="str">
            <v>n/a</v>
          </cell>
          <cell r="Z36" t="str">
            <v>n/a</v>
          </cell>
          <cell r="AA36" t="str">
            <v>n/a</v>
          </cell>
          <cell r="AB36" t="str">
            <v>n/a</v>
          </cell>
          <cell r="AC36" t="str">
            <v>n/a</v>
          </cell>
          <cell r="AD36" t="str">
            <v>n/a</v>
          </cell>
        </row>
        <row r="37">
          <cell r="A37" t="str">
            <v>Annual % change</v>
          </cell>
          <cell r="C37" t="str">
            <v>n/a</v>
          </cell>
          <cell r="D37" t="str">
            <v>n/a</v>
          </cell>
          <cell r="E37" t="str">
            <v>n/a</v>
          </cell>
          <cell r="F37" t="str">
            <v>n/a</v>
          </cell>
          <cell r="G37" t="str">
            <v>n/a</v>
          </cell>
          <cell r="H37" t="str">
            <v>n/a</v>
          </cell>
          <cell r="I37" t="str">
            <v>n/a</v>
          </cell>
          <cell r="J37" t="str">
            <v>n/a</v>
          </cell>
          <cell r="K37" t="str">
            <v>n/a</v>
          </cell>
          <cell r="L37" t="str">
            <v>n/a</v>
          </cell>
          <cell r="M37" t="str">
            <v>n/a</v>
          </cell>
          <cell r="N37" t="str">
            <v>n/a</v>
          </cell>
          <cell r="O37" t="str">
            <v>n/a</v>
          </cell>
          <cell r="P37" t="str">
            <v>n/a</v>
          </cell>
          <cell r="Q37" t="str">
            <v>n/a</v>
          </cell>
          <cell r="R37" t="str">
            <v>n/a</v>
          </cell>
          <cell r="S37" t="str">
            <v>n/a</v>
          </cell>
          <cell r="T37" t="str">
            <v>n/a</v>
          </cell>
          <cell r="U37" t="str">
            <v>n/a</v>
          </cell>
          <cell r="V37" t="str">
            <v>n/a</v>
          </cell>
          <cell r="W37" t="str">
            <v>n/a</v>
          </cell>
          <cell r="X37" t="str">
            <v>n/a</v>
          </cell>
          <cell r="Y37" t="str">
            <v>n/a</v>
          </cell>
          <cell r="Z37" t="str">
            <v>n/a</v>
          </cell>
          <cell r="AA37" t="str">
            <v>n/a</v>
          </cell>
          <cell r="AB37" t="str">
            <v>n/a</v>
          </cell>
          <cell r="AC37" t="str">
            <v>n/a</v>
          </cell>
          <cell r="AD37" t="str">
            <v>n/a</v>
          </cell>
        </row>
        <row r="38">
          <cell r="A38" t="str">
            <v>Total national gross residential lending</v>
          </cell>
          <cell r="B38" t="str">
            <v>€ millions</v>
          </cell>
          <cell r="C38" t="e">
            <v>#VALUE!</v>
          </cell>
          <cell r="D38" t="e">
            <v>#VALUE!</v>
          </cell>
          <cell r="E38" t="e">
            <v>#VALUE!</v>
          </cell>
          <cell r="F38" t="e">
            <v>#VALUE!</v>
          </cell>
          <cell r="G38" t="e">
            <v>#VALUE!</v>
          </cell>
          <cell r="H38" t="e">
            <v>#VALUE!</v>
          </cell>
          <cell r="I38" t="e">
            <v>#VALUE!</v>
          </cell>
          <cell r="J38" t="e">
            <v>#VALUE!</v>
          </cell>
          <cell r="K38" t="str">
            <v>n/a</v>
          </cell>
          <cell r="L38" t="str">
            <v>n/a</v>
          </cell>
          <cell r="M38" t="str">
            <v>n/a</v>
          </cell>
          <cell r="N38" t="str">
            <v>n/a</v>
          </cell>
          <cell r="O38" t="str">
            <v>n/a</v>
          </cell>
          <cell r="P38" t="str">
            <v>n/a</v>
          </cell>
          <cell r="Q38" t="str">
            <v>n/a</v>
          </cell>
          <cell r="R38" t="str">
            <v>n/a</v>
          </cell>
          <cell r="S38" t="str">
            <v>n/a</v>
          </cell>
          <cell r="T38" t="str">
            <v>n/a</v>
          </cell>
          <cell r="U38" t="str">
            <v>n/a</v>
          </cell>
          <cell r="V38" t="str">
            <v>n/a</v>
          </cell>
          <cell r="W38" t="str">
            <v>n/a</v>
          </cell>
          <cell r="X38" t="str">
            <v>n/a</v>
          </cell>
          <cell r="Y38" t="str">
            <v>n/a</v>
          </cell>
          <cell r="Z38" t="str">
            <v>n/a</v>
          </cell>
          <cell r="AA38" t="str">
            <v>n/a</v>
          </cell>
          <cell r="AB38" t="str">
            <v>n/a</v>
          </cell>
          <cell r="AC38" t="str">
            <v>n/a</v>
          </cell>
          <cell r="AD38" t="str">
            <v>n/a</v>
          </cell>
        </row>
        <row r="39">
          <cell r="A39" t="str">
            <v>Annual % change in gross residential lending</v>
          </cell>
          <cell r="C39" t="e">
            <v>#VALUE!</v>
          </cell>
          <cell r="D39" t="e">
            <v>#VALUE!</v>
          </cell>
          <cell r="E39" t="e">
            <v>#VALUE!</v>
          </cell>
          <cell r="F39" t="e">
            <v>#VALUE!</v>
          </cell>
          <cell r="G39" t="e">
            <v>#VALUE!</v>
          </cell>
          <cell r="H39" t="e">
            <v>#VALUE!</v>
          </cell>
          <cell r="I39" t="e">
            <v>#VALUE!</v>
          </cell>
          <cell r="J39" t="e">
            <v>#VALUE!</v>
          </cell>
          <cell r="K39" t="str">
            <v>n/a</v>
          </cell>
          <cell r="L39" t="str">
            <v>n/a</v>
          </cell>
          <cell r="M39" t="str">
            <v>n/a</v>
          </cell>
          <cell r="N39" t="str">
            <v>n/a</v>
          </cell>
          <cell r="O39" t="str">
            <v>n/a</v>
          </cell>
          <cell r="P39" t="str">
            <v>n/a</v>
          </cell>
          <cell r="Q39" t="str">
            <v>n/a</v>
          </cell>
          <cell r="R39" t="str">
            <v>n/a</v>
          </cell>
          <cell r="S39" t="str">
            <v>n/a</v>
          </cell>
          <cell r="T39" t="str">
            <v>n/a</v>
          </cell>
          <cell r="U39" t="str">
            <v>n/a</v>
          </cell>
          <cell r="V39" t="str">
            <v>n/a</v>
          </cell>
          <cell r="W39" t="str">
            <v>n/a</v>
          </cell>
          <cell r="X39" t="str">
            <v>n/a</v>
          </cell>
          <cell r="Y39" t="str">
            <v>n/a</v>
          </cell>
          <cell r="Z39" t="str">
            <v>n/a</v>
          </cell>
          <cell r="AA39" t="str">
            <v>n/a</v>
          </cell>
          <cell r="AB39" t="str">
            <v>n/a</v>
          </cell>
          <cell r="AC39" t="str">
            <v>n/a</v>
          </cell>
          <cell r="AD39" t="str">
            <v>n/a</v>
          </cell>
        </row>
        <row r="40">
          <cell r="A40" t="str">
            <v>Gross residential and commercial lending</v>
          </cell>
          <cell r="B40" t="str">
            <v>€ millions</v>
          </cell>
          <cell r="C40" t="str">
            <v>n/a</v>
          </cell>
          <cell r="D40" t="str">
            <v>n/a</v>
          </cell>
          <cell r="E40" t="str">
            <v>n/a</v>
          </cell>
          <cell r="F40" t="str">
            <v>n/a</v>
          </cell>
          <cell r="G40" t="str">
            <v>n/a</v>
          </cell>
          <cell r="H40" t="str">
            <v>n/a</v>
          </cell>
          <cell r="I40" t="str">
            <v>n/a</v>
          </cell>
          <cell r="J40" t="str">
            <v>n/a</v>
          </cell>
          <cell r="K40" t="str">
            <v>n/a</v>
          </cell>
          <cell r="L40" t="str">
            <v>n/a</v>
          </cell>
          <cell r="M40" t="str">
            <v>n/a</v>
          </cell>
          <cell r="N40" t="str">
            <v>n/a</v>
          </cell>
          <cell r="O40" t="str">
            <v>n/a</v>
          </cell>
          <cell r="P40" t="str">
            <v>n/a</v>
          </cell>
          <cell r="Q40" t="str">
            <v>n/a</v>
          </cell>
          <cell r="R40" t="str">
            <v>n/a</v>
          </cell>
          <cell r="S40" t="str">
            <v>n/a</v>
          </cell>
          <cell r="T40" t="str">
            <v>n/a</v>
          </cell>
          <cell r="U40" t="str">
            <v>n/a</v>
          </cell>
          <cell r="V40" t="str">
            <v>n/a</v>
          </cell>
          <cell r="W40" t="str">
            <v>n/a</v>
          </cell>
          <cell r="X40" t="str">
            <v>n/a</v>
          </cell>
          <cell r="Y40" t="str">
            <v>n/a</v>
          </cell>
          <cell r="Z40" t="str">
            <v>n/a</v>
          </cell>
          <cell r="AA40" t="str">
            <v>n/a</v>
          </cell>
          <cell r="AB40" t="str">
            <v>n/a</v>
          </cell>
          <cell r="AC40" t="str">
            <v>n/a</v>
          </cell>
          <cell r="AD40" t="str">
            <v>n/a</v>
          </cell>
        </row>
        <row r="41">
          <cell r="A41" t="str">
            <v xml:space="preserve">Annual % change in gross residential and commercial </v>
          </cell>
          <cell r="C41" t="str">
            <v>n/a</v>
          </cell>
          <cell r="D41" t="str">
            <v>n/a</v>
          </cell>
          <cell r="E41" t="str">
            <v>n/a</v>
          </cell>
          <cell r="F41" t="str">
            <v>n/a</v>
          </cell>
          <cell r="G41" t="str">
            <v>n/a</v>
          </cell>
          <cell r="H41" t="str">
            <v>n/a</v>
          </cell>
          <cell r="I41" t="str">
            <v>n/a</v>
          </cell>
          <cell r="J41" t="str">
            <v>n/a</v>
          </cell>
          <cell r="K41" t="str">
            <v>n/a</v>
          </cell>
          <cell r="L41" t="str">
            <v>n/a</v>
          </cell>
          <cell r="M41" t="str">
            <v>n/a</v>
          </cell>
          <cell r="N41" t="str">
            <v>n/a</v>
          </cell>
          <cell r="O41" t="str">
            <v>n/a</v>
          </cell>
          <cell r="P41" t="str">
            <v>n/a</v>
          </cell>
          <cell r="Q41" t="str">
            <v>n/a</v>
          </cell>
          <cell r="R41" t="str">
            <v>n/a</v>
          </cell>
          <cell r="S41" t="str">
            <v>n/a</v>
          </cell>
          <cell r="T41" t="str">
            <v>n/a</v>
          </cell>
          <cell r="U41" t="str">
            <v>n/a</v>
          </cell>
          <cell r="V41" t="str">
            <v>n/a</v>
          </cell>
          <cell r="W41" t="str">
            <v>n/a</v>
          </cell>
          <cell r="X41" t="str">
            <v>n/a</v>
          </cell>
          <cell r="Y41" t="str">
            <v>n/a</v>
          </cell>
          <cell r="Z41" t="str">
            <v>n/a</v>
          </cell>
          <cell r="AA41" t="str">
            <v>n/a</v>
          </cell>
          <cell r="AB41" t="str">
            <v>n/a</v>
          </cell>
          <cell r="AC41" t="str">
            <v>n/a</v>
          </cell>
          <cell r="AD41" t="str">
            <v>n/a</v>
          </cell>
        </row>
        <row r="42">
          <cell r="A42" t="str">
            <v>Total national net residential lending</v>
          </cell>
          <cell r="B42" t="str">
            <v>€ millions</v>
          </cell>
          <cell r="C42" t="str">
            <v>n/a</v>
          </cell>
          <cell r="D42" t="str">
            <v>n/a</v>
          </cell>
          <cell r="E42" t="str">
            <v>n/a</v>
          </cell>
          <cell r="F42" t="str">
            <v>n/a</v>
          </cell>
          <cell r="G42" t="str">
            <v>n/a</v>
          </cell>
          <cell r="H42" t="str">
            <v>n/a</v>
          </cell>
          <cell r="I42" t="str">
            <v>n/a</v>
          </cell>
          <cell r="J42" t="str">
            <v>n/a</v>
          </cell>
          <cell r="K42" t="str">
            <v>n/a</v>
          </cell>
          <cell r="L42" t="str">
            <v>n/a</v>
          </cell>
          <cell r="M42" t="str">
            <v>n/a</v>
          </cell>
          <cell r="N42" t="str">
            <v>n/a</v>
          </cell>
          <cell r="O42" t="str">
            <v>n/a</v>
          </cell>
          <cell r="P42" t="str">
            <v>n/a</v>
          </cell>
          <cell r="Q42" t="str">
            <v>n/a</v>
          </cell>
          <cell r="R42" t="str">
            <v>n/a</v>
          </cell>
          <cell r="S42" t="str">
            <v>n/a</v>
          </cell>
          <cell r="T42" t="str">
            <v>n/a</v>
          </cell>
          <cell r="U42" t="str">
            <v>n/a</v>
          </cell>
          <cell r="V42" t="str">
            <v>n/a</v>
          </cell>
          <cell r="W42">
            <v>375.06447492106349</v>
          </cell>
          <cell r="X42">
            <v>729.07275998200987</v>
          </cell>
          <cell r="Y42">
            <v>800.53887406409501</v>
          </cell>
          <cell r="Z42">
            <v>1017.8868775850029</v>
          </cell>
          <cell r="AA42" t="str">
            <v>n/a</v>
          </cell>
          <cell r="AB42" t="str">
            <v>n/a</v>
          </cell>
          <cell r="AC42" t="str">
            <v>n/a</v>
          </cell>
          <cell r="AD42" t="str">
            <v>n/a</v>
          </cell>
        </row>
        <row r="43">
          <cell r="A43" t="str">
            <v>Annual % change in net residential lending</v>
          </cell>
          <cell r="C43" t="str">
            <v>n/a</v>
          </cell>
          <cell r="D43" t="str">
            <v>n/a</v>
          </cell>
          <cell r="E43" t="str">
            <v>n/a</v>
          </cell>
          <cell r="F43" t="str">
            <v>n/a</v>
          </cell>
          <cell r="G43" t="str">
            <v>n/a</v>
          </cell>
          <cell r="H43" t="str">
            <v>n/a</v>
          </cell>
          <cell r="I43" t="str">
            <v>n/a</v>
          </cell>
          <cell r="J43" t="str">
            <v>n/a</v>
          </cell>
          <cell r="K43" t="str">
            <v>n/a</v>
          </cell>
          <cell r="L43" t="str">
            <v>n/a</v>
          </cell>
          <cell r="M43" t="str">
            <v>n/a</v>
          </cell>
          <cell r="N43" t="str">
            <v>n/a</v>
          </cell>
          <cell r="O43" t="str">
            <v>n/a</v>
          </cell>
          <cell r="P43" t="str">
            <v>n/a</v>
          </cell>
          <cell r="Q43" t="str">
            <v>n/a</v>
          </cell>
          <cell r="R43" t="str">
            <v>n/a</v>
          </cell>
          <cell r="S43" t="str">
            <v>n/a</v>
          </cell>
          <cell r="T43" t="str">
            <v>n/a</v>
          </cell>
          <cell r="U43" t="str">
            <v>n/a</v>
          </cell>
          <cell r="V43" t="str">
            <v>n/a</v>
          </cell>
          <cell r="W43" t="str">
            <v>n/a</v>
          </cell>
          <cell r="X43">
            <v>0.94385981273073494</v>
          </cell>
          <cell r="Y43">
            <v>9.8023294799614469E-2</v>
          </cell>
          <cell r="Z43">
            <v>0.27150212258587447</v>
          </cell>
          <cell r="AA43" t="str">
            <v>n/a</v>
          </cell>
          <cell r="AB43" t="str">
            <v>n/a</v>
          </cell>
          <cell r="AC43" t="str">
            <v>n/a</v>
          </cell>
          <cell r="AD43" t="str">
            <v>n/a</v>
          </cell>
        </row>
        <row r="44">
          <cell r="A44" t="str">
            <v>Total national net residential and commercial lending</v>
          </cell>
          <cell r="B44" t="str">
            <v>€ millions</v>
          </cell>
          <cell r="C44" t="str">
            <v>n/a</v>
          </cell>
          <cell r="D44" t="str">
            <v>n/a</v>
          </cell>
          <cell r="E44" t="str">
            <v>n/a</v>
          </cell>
          <cell r="F44" t="str">
            <v>n/a</v>
          </cell>
          <cell r="G44" t="str">
            <v>n/a</v>
          </cell>
          <cell r="H44" t="str">
            <v>n/a</v>
          </cell>
          <cell r="I44" t="str">
            <v>n/a</v>
          </cell>
          <cell r="J44" t="str">
            <v>n/a</v>
          </cell>
          <cell r="K44" t="str">
            <v>n/a</v>
          </cell>
          <cell r="L44" t="str">
            <v>n/a</v>
          </cell>
          <cell r="M44" t="str">
            <v>n/a</v>
          </cell>
          <cell r="N44" t="str">
            <v>n/a</v>
          </cell>
          <cell r="O44" t="str">
            <v>n/a</v>
          </cell>
          <cell r="P44" t="str">
            <v>n/a</v>
          </cell>
          <cell r="Q44" t="str">
            <v>n/a</v>
          </cell>
          <cell r="R44" t="str">
            <v>n/a</v>
          </cell>
          <cell r="S44" t="str">
            <v>n/a</v>
          </cell>
          <cell r="T44" t="str">
            <v>n/a</v>
          </cell>
          <cell r="U44" t="str">
            <v>n/a</v>
          </cell>
          <cell r="V44" t="str">
            <v>n/a</v>
          </cell>
          <cell r="W44" t="str">
            <v>n/a</v>
          </cell>
          <cell r="X44" t="str">
            <v>n/a</v>
          </cell>
          <cell r="Y44" t="str">
            <v>n/a</v>
          </cell>
          <cell r="Z44" t="str">
            <v>n/a</v>
          </cell>
          <cell r="AA44" t="str">
            <v>n/a</v>
          </cell>
          <cell r="AB44" t="str">
            <v>n/a</v>
          </cell>
          <cell r="AC44" t="str">
            <v>n/a</v>
          </cell>
          <cell r="AD44" t="str">
            <v>n/a</v>
          </cell>
        </row>
        <row r="45">
          <cell r="A45" t="str">
            <v>Annual % changein net residential and commercial lending</v>
          </cell>
          <cell r="C45" t="str">
            <v>n/a</v>
          </cell>
          <cell r="D45" t="str">
            <v>n/a</v>
          </cell>
          <cell r="E45" t="str">
            <v>n/a</v>
          </cell>
          <cell r="F45" t="str">
            <v>n/a</v>
          </cell>
          <cell r="G45" t="str">
            <v>n/a</v>
          </cell>
          <cell r="H45" t="str">
            <v>n/a</v>
          </cell>
          <cell r="I45" t="str">
            <v>n/a</v>
          </cell>
          <cell r="J45" t="str">
            <v>n/a</v>
          </cell>
          <cell r="K45" t="str">
            <v>n/a</v>
          </cell>
          <cell r="L45" t="str">
            <v>n/a</v>
          </cell>
          <cell r="M45" t="str">
            <v>n/a</v>
          </cell>
          <cell r="N45" t="str">
            <v>n/a</v>
          </cell>
          <cell r="O45" t="str">
            <v>n/a</v>
          </cell>
          <cell r="P45" t="str">
            <v>n/a</v>
          </cell>
          <cell r="Q45" t="str">
            <v>n/a</v>
          </cell>
          <cell r="R45" t="str">
            <v>n/a</v>
          </cell>
          <cell r="S45" t="str">
            <v>n/a</v>
          </cell>
          <cell r="T45" t="str">
            <v>n/a</v>
          </cell>
          <cell r="U45" t="str">
            <v>n/a</v>
          </cell>
          <cell r="V45" t="str">
            <v>n/a</v>
          </cell>
          <cell r="W45" t="str">
            <v>n/a</v>
          </cell>
          <cell r="X45" t="str">
            <v>n/a</v>
          </cell>
          <cell r="Y45" t="str">
            <v>n/a</v>
          </cell>
          <cell r="Z45" t="str">
            <v>n/a</v>
          </cell>
          <cell r="AA45" t="str">
            <v>n/a</v>
          </cell>
          <cell r="AB45" t="str">
            <v>n/a</v>
          </cell>
          <cell r="AC45" t="str">
            <v>n/a</v>
          </cell>
          <cell r="AD45" t="str">
            <v>n/a</v>
          </cell>
        </row>
        <row r="47">
          <cell r="A47" t="str">
            <v>Volumes</v>
          </cell>
        </row>
        <row r="48">
          <cell r="A48" t="str">
            <v xml:space="preserve">Total number of new loans </v>
          </cell>
          <cell r="B48" t="str">
            <v>000s</v>
          </cell>
          <cell r="C48" t="str">
            <v>n/a</v>
          </cell>
          <cell r="D48" t="str">
            <v>n/a</v>
          </cell>
          <cell r="E48" t="str">
            <v>n/a</v>
          </cell>
          <cell r="F48" t="str">
            <v>n/a</v>
          </cell>
          <cell r="G48" t="str">
            <v>n/a</v>
          </cell>
          <cell r="H48" t="str">
            <v>n/a</v>
          </cell>
          <cell r="I48" t="str">
            <v>n/a</v>
          </cell>
          <cell r="J48" t="str">
            <v>n/a</v>
          </cell>
          <cell r="K48" t="str">
            <v>n/a</v>
          </cell>
          <cell r="L48" t="str">
            <v>n/a</v>
          </cell>
          <cell r="M48" t="str">
            <v>n/a</v>
          </cell>
          <cell r="N48" t="str">
            <v>n/a</v>
          </cell>
          <cell r="O48" t="str">
            <v>n/a</v>
          </cell>
          <cell r="P48" t="str">
            <v>n/a</v>
          </cell>
          <cell r="Q48" t="str">
            <v>n/a</v>
          </cell>
          <cell r="R48" t="str">
            <v>n/a</v>
          </cell>
          <cell r="S48" t="str">
            <v>n/a</v>
          </cell>
          <cell r="T48" t="str">
            <v>n/a</v>
          </cell>
          <cell r="U48" t="str">
            <v>n/a</v>
          </cell>
          <cell r="V48" t="str">
            <v>n/a</v>
          </cell>
          <cell r="W48" t="str">
            <v>n/a</v>
          </cell>
          <cell r="X48" t="str">
            <v>n/a</v>
          </cell>
          <cell r="Y48" t="str">
            <v>n/a</v>
          </cell>
          <cell r="Z48" t="str">
            <v>n/a</v>
          </cell>
          <cell r="AA48" t="str">
            <v>n/a</v>
          </cell>
          <cell r="AB48" t="str">
            <v>n/a</v>
          </cell>
          <cell r="AC48" t="str">
            <v>n/a</v>
          </cell>
          <cell r="AD48" t="str">
            <v>n/a</v>
          </cell>
        </row>
        <row r="49">
          <cell r="A49" t="str">
            <v>Residential</v>
          </cell>
          <cell r="B49" t="str">
            <v>%</v>
          </cell>
          <cell r="C49" t="str">
            <v>n/a</v>
          </cell>
          <cell r="D49" t="str">
            <v>n/a</v>
          </cell>
          <cell r="E49" t="str">
            <v>n/a</v>
          </cell>
          <cell r="F49" t="str">
            <v>n/a</v>
          </cell>
          <cell r="G49" t="str">
            <v>n/a</v>
          </cell>
          <cell r="H49" t="str">
            <v>n/a</v>
          </cell>
          <cell r="I49" t="str">
            <v>n/a</v>
          </cell>
          <cell r="J49" t="str">
            <v>n/a</v>
          </cell>
          <cell r="K49" t="str">
            <v>n/a</v>
          </cell>
          <cell r="L49" t="str">
            <v>n/a</v>
          </cell>
          <cell r="M49" t="str">
            <v>n/a</v>
          </cell>
          <cell r="N49" t="str">
            <v>n/a</v>
          </cell>
          <cell r="O49" t="str">
            <v>n/a</v>
          </cell>
          <cell r="P49" t="str">
            <v>n/a</v>
          </cell>
          <cell r="Q49" t="str">
            <v>n/a</v>
          </cell>
          <cell r="R49" t="str">
            <v>n/a</v>
          </cell>
          <cell r="S49" t="str">
            <v>n/a</v>
          </cell>
          <cell r="T49" t="str">
            <v>n/a</v>
          </cell>
          <cell r="U49" t="str">
            <v>n/a</v>
          </cell>
          <cell r="V49" t="str">
            <v>n/a</v>
          </cell>
          <cell r="W49" t="str">
            <v>n/a</v>
          </cell>
          <cell r="X49" t="str">
            <v>n/a</v>
          </cell>
          <cell r="Y49" t="str">
            <v>n/a</v>
          </cell>
          <cell r="Z49" t="str">
            <v>n/a</v>
          </cell>
          <cell r="AA49" t="str">
            <v>n/a</v>
          </cell>
          <cell r="AB49" t="str">
            <v>n/a</v>
          </cell>
          <cell r="AC49" t="str">
            <v>n/a</v>
          </cell>
          <cell r="AD49" t="str">
            <v>n/a</v>
          </cell>
        </row>
        <row r="50">
          <cell r="A50" t="str">
            <v xml:space="preserve">Commercial </v>
          </cell>
          <cell r="B50" t="str">
            <v>%</v>
          </cell>
          <cell r="C50" t="str">
            <v>n/a</v>
          </cell>
          <cell r="D50" t="str">
            <v>n/a</v>
          </cell>
          <cell r="E50" t="str">
            <v>n/a</v>
          </cell>
          <cell r="F50" t="str">
            <v>n/a</v>
          </cell>
          <cell r="G50" t="str">
            <v>n/a</v>
          </cell>
          <cell r="H50" t="str">
            <v>n/a</v>
          </cell>
          <cell r="I50" t="str">
            <v>n/a</v>
          </cell>
          <cell r="J50" t="str">
            <v>n/a</v>
          </cell>
          <cell r="K50" t="str">
            <v>n/a</v>
          </cell>
          <cell r="L50" t="str">
            <v>n/a</v>
          </cell>
          <cell r="M50" t="str">
            <v>n/a</v>
          </cell>
          <cell r="N50" t="str">
            <v>n/a</v>
          </cell>
          <cell r="O50" t="str">
            <v>n/a</v>
          </cell>
          <cell r="P50" t="str">
            <v>n/a</v>
          </cell>
          <cell r="Q50" t="str">
            <v>n/a</v>
          </cell>
          <cell r="R50" t="str">
            <v>n/a</v>
          </cell>
          <cell r="S50" t="str">
            <v>n/a</v>
          </cell>
          <cell r="T50" t="str">
            <v>n/a</v>
          </cell>
          <cell r="U50" t="str">
            <v>n/a</v>
          </cell>
          <cell r="V50" t="str">
            <v>n/a</v>
          </cell>
          <cell r="W50" t="str">
            <v>n/a</v>
          </cell>
          <cell r="X50" t="str">
            <v>n/a</v>
          </cell>
          <cell r="Y50" t="str">
            <v>n/a</v>
          </cell>
          <cell r="Z50" t="str">
            <v>n/a</v>
          </cell>
          <cell r="AA50" t="str">
            <v>n/a</v>
          </cell>
          <cell r="AB50" t="str">
            <v>n/a</v>
          </cell>
          <cell r="AC50" t="str">
            <v>n/a</v>
          </cell>
          <cell r="AD50" t="str">
            <v>n/a</v>
          </cell>
        </row>
        <row r="51">
          <cell r="A51">
            <v>0</v>
          </cell>
          <cell r="C51">
            <v>0</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row>
        <row r="52">
          <cell r="A52" t="str">
            <v>INTEREST RATES</v>
          </cell>
        </row>
        <row r="53">
          <cell r="A53" t="str">
            <v>Representative interest rate on NEW mortgage loans %</v>
          </cell>
          <cell r="B53" t="str">
            <v>% end of period</v>
          </cell>
          <cell r="C53" t="str">
            <v>n/a</v>
          </cell>
          <cell r="D53" t="str">
            <v>n/a</v>
          </cell>
          <cell r="E53" t="str">
            <v>n/a</v>
          </cell>
          <cell r="F53" t="str">
            <v>n/a</v>
          </cell>
          <cell r="G53" t="str">
            <v>n/a</v>
          </cell>
          <cell r="H53" t="str">
            <v>n/a</v>
          </cell>
          <cell r="I53" t="str">
            <v>n/a</v>
          </cell>
          <cell r="J53" t="str">
            <v>n/a</v>
          </cell>
          <cell r="K53" t="str">
            <v>n/a</v>
          </cell>
          <cell r="L53" t="str">
            <v>n/a</v>
          </cell>
          <cell r="M53" t="str">
            <v>n/a</v>
          </cell>
          <cell r="N53" t="str">
            <v>n/a</v>
          </cell>
          <cell r="O53" t="str">
            <v>n/a</v>
          </cell>
          <cell r="P53" t="str">
            <v>n/a</v>
          </cell>
          <cell r="Q53" t="str">
            <v>n/a</v>
          </cell>
          <cell r="R53" t="str">
            <v>n/a</v>
          </cell>
          <cell r="S53" t="str">
            <v>n/a</v>
          </cell>
          <cell r="T53">
            <v>9.98E-2</v>
          </cell>
          <cell r="U53">
            <v>9.0999999999999998E-2</v>
          </cell>
          <cell r="V53">
            <v>8.6199999999999999E-2</v>
          </cell>
          <cell r="W53">
            <v>7.2099999999999997E-2</v>
          </cell>
          <cell r="X53">
            <v>6.8699999999999997E-2</v>
          </cell>
          <cell r="Y53">
            <v>4.65E-2</v>
          </cell>
          <cell r="Z53">
            <v>6.3E-2</v>
          </cell>
          <cell r="AA53" t="str">
            <v>n/a</v>
          </cell>
          <cell r="AB53" t="str">
            <v>n/a</v>
          </cell>
          <cell r="AC53" t="str">
            <v>n/a</v>
          </cell>
          <cell r="AD53" t="str">
            <v>n/a</v>
          </cell>
        </row>
        <row r="54">
          <cell r="A54" t="str">
            <v>RISKS</v>
          </cell>
        </row>
        <row r="55">
          <cell r="A55" t="str">
            <v>Loan to value ratios</v>
          </cell>
          <cell r="B55" t="str">
            <v>% average</v>
          </cell>
          <cell r="C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row>
        <row r="56">
          <cell r="A56" t="str">
            <v>Average LTV</v>
          </cell>
          <cell r="C56">
            <v>0</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row>
        <row r="57">
          <cell r="A57" t="str">
            <v>First time buyer LTV</v>
          </cell>
          <cell r="C57">
            <v>0</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row>
        <row r="58">
          <cell r="A58" t="str">
            <v xml:space="preserve">Some indicator of bad debt eg possessions/ arrears </v>
          </cell>
          <cell r="C58">
            <v>0</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row>
        <row r="59">
          <cell r="A59">
            <v>0</v>
          </cell>
        </row>
        <row r="60">
          <cell r="A60" t="str">
            <v>FUNDING</v>
          </cell>
        </row>
        <row r="61">
          <cell r="A61" t="str">
            <v>Total Mortgage Bonds Outstanding</v>
          </cell>
          <cell r="B61" t="str">
            <v>€ millions</v>
          </cell>
          <cell r="C61" t="str">
            <v>n/a</v>
          </cell>
          <cell r="D61" t="str">
            <v>n/a</v>
          </cell>
          <cell r="E61" t="str">
            <v>n/a</v>
          </cell>
          <cell r="F61" t="str">
            <v>n/a</v>
          </cell>
          <cell r="G61" t="str">
            <v>n/a</v>
          </cell>
          <cell r="H61" t="str">
            <v>n/a</v>
          </cell>
          <cell r="I61" t="str">
            <v>n/a</v>
          </cell>
          <cell r="J61" t="str">
            <v>n/a</v>
          </cell>
          <cell r="K61" t="str">
            <v>n/a</v>
          </cell>
          <cell r="L61" t="str">
            <v>n/a</v>
          </cell>
          <cell r="M61" t="str">
            <v>n/a</v>
          </cell>
          <cell r="N61" t="str">
            <v>n/a</v>
          </cell>
          <cell r="O61" t="str">
            <v>n/a</v>
          </cell>
          <cell r="P61" t="str">
            <v>n/a</v>
          </cell>
          <cell r="Q61" t="str">
            <v>n/a</v>
          </cell>
          <cell r="R61" t="str">
            <v>n/a</v>
          </cell>
          <cell r="S61" t="str">
            <v>n/a</v>
          </cell>
          <cell r="T61" t="str">
            <v>n/a</v>
          </cell>
          <cell r="U61" t="str">
            <v>n/a</v>
          </cell>
          <cell r="V61" t="str">
            <v>n/a</v>
          </cell>
          <cell r="W61" t="str">
            <v>n/a</v>
          </cell>
          <cell r="X61" t="str">
            <v>n/a</v>
          </cell>
          <cell r="Y61" t="str">
            <v>n/a</v>
          </cell>
          <cell r="Z61" t="str">
            <v>n/a</v>
          </cell>
          <cell r="AA61" t="str">
            <v>n/a</v>
          </cell>
          <cell r="AB61" t="str">
            <v>n/a</v>
          </cell>
          <cell r="AC61" t="str">
            <v>n/a</v>
          </cell>
          <cell r="AD61" t="str">
            <v>n/a</v>
          </cell>
        </row>
        <row r="62">
          <cell r="A62" t="str">
            <v>Annual % change in mortgage bonds outstanding</v>
          </cell>
          <cell r="C62" t="str">
            <v>n/a</v>
          </cell>
          <cell r="D62" t="str">
            <v>n/a</v>
          </cell>
          <cell r="E62" t="str">
            <v>n/a</v>
          </cell>
          <cell r="F62" t="str">
            <v>n/a</v>
          </cell>
          <cell r="G62" t="str">
            <v>n/a</v>
          </cell>
          <cell r="H62" t="str">
            <v>n/a</v>
          </cell>
          <cell r="I62" t="str">
            <v>n/a</v>
          </cell>
          <cell r="J62" t="str">
            <v>n/a</v>
          </cell>
          <cell r="K62" t="str">
            <v>n/a</v>
          </cell>
          <cell r="L62" t="str">
            <v>n/a</v>
          </cell>
          <cell r="M62" t="str">
            <v>n/a</v>
          </cell>
          <cell r="N62" t="str">
            <v>n/a</v>
          </cell>
          <cell r="O62" t="str">
            <v>n/a</v>
          </cell>
          <cell r="P62" t="str">
            <v>n/a</v>
          </cell>
          <cell r="Q62" t="str">
            <v>n/a</v>
          </cell>
          <cell r="R62" t="str">
            <v>n/a</v>
          </cell>
          <cell r="S62" t="str">
            <v>n/a</v>
          </cell>
          <cell r="T62" t="str">
            <v>n/a</v>
          </cell>
          <cell r="U62" t="str">
            <v>n/a</v>
          </cell>
          <cell r="V62" t="str">
            <v>n/a</v>
          </cell>
          <cell r="W62" t="str">
            <v>n/a</v>
          </cell>
          <cell r="X62" t="str">
            <v>n/a</v>
          </cell>
          <cell r="Y62" t="str">
            <v>n/a</v>
          </cell>
          <cell r="Z62" t="str">
            <v>n/a</v>
          </cell>
          <cell r="AA62" t="str">
            <v>n/a</v>
          </cell>
          <cell r="AB62" t="str">
            <v>n/a</v>
          </cell>
          <cell r="AC62" t="str">
            <v>n/a</v>
          </cell>
          <cell r="AD62" t="str">
            <v>n/a</v>
          </cell>
        </row>
        <row r="63">
          <cell r="A63" t="str">
            <v>New Issues of Mortgage Bonds</v>
          </cell>
          <cell r="B63" t="str">
            <v>€ millions</v>
          </cell>
          <cell r="C63" t="str">
            <v>n/a</v>
          </cell>
          <cell r="D63" t="str">
            <v>n/a</v>
          </cell>
          <cell r="E63" t="str">
            <v>n/a</v>
          </cell>
          <cell r="F63" t="str">
            <v>n/a</v>
          </cell>
          <cell r="G63" t="str">
            <v>n/a</v>
          </cell>
          <cell r="H63" t="str">
            <v>n/a</v>
          </cell>
          <cell r="I63" t="str">
            <v>n/a</v>
          </cell>
          <cell r="J63" t="str">
            <v>n/a</v>
          </cell>
          <cell r="K63" t="str">
            <v>n/a</v>
          </cell>
          <cell r="L63" t="str">
            <v>n/a</v>
          </cell>
          <cell r="M63" t="str">
            <v>n/a</v>
          </cell>
          <cell r="N63" t="str">
            <v>n/a</v>
          </cell>
          <cell r="O63" t="str">
            <v>n/a</v>
          </cell>
          <cell r="P63" t="str">
            <v>n/a</v>
          </cell>
          <cell r="Q63" t="str">
            <v>n/a</v>
          </cell>
          <cell r="R63" t="str">
            <v>n/a</v>
          </cell>
          <cell r="S63" t="str">
            <v>n/a</v>
          </cell>
          <cell r="T63" t="str">
            <v>n/a</v>
          </cell>
          <cell r="U63" t="str">
            <v>n/a</v>
          </cell>
          <cell r="V63" t="str">
            <v>n/a</v>
          </cell>
          <cell r="W63" t="str">
            <v>n/a</v>
          </cell>
          <cell r="X63">
            <v>753.2731997401429</v>
          </cell>
          <cell r="Y63" t="str">
            <v>n/a</v>
          </cell>
          <cell r="Z63" t="str">
            <v>n/a</v>
          </cell>
          <cell r="AA63" t="str">
            <v>n/a</v>
          </cell>
          <cell r="AB63" t="str">
            <v>n/a</v>
          </cell>
          <cell r="AC63" t="str">
            <v>n/a</v>
          </cell>
          <cell r="AD63" t="str">
            <v>n/a</v>
          </cell>
        </row>
        <row r="64">
          <cell r="A64" t="str">
            <v>Annual % change in mortgage bond issues</v>
          </cell>
          <cell r="C64" t="str">
            <v>n/a</v>
          </cell>
          <cell r="D64" t="str">
            <v>n/a</v>
          </cell>
          <cell r="E64" t="str">
            <v>n/a</v>
          </cell>
          <cell r="F64" t="str">
            <v>n/a</v>
          </cell>
          <cell r="G64" t="str">
            <v>n/a</v>
          </cell>
          <cell r="H64" t="str">
            <v>n/a</v>
          </cell>
          <cell r="I64" t="str">
            <v>n/a</v>
          </cell>
          <cell r="J64" t="str">
            <v>n/a</v>
          </cell>
          <cell r="K64" t="str">
            <v>n/a</v>
          </cell>
          <cell r="L64" t="str">
            <v>n/a</v>
          </cell>
          <cell r="M64" t="str">
            <v>n/a</v>
          </cell>
          <cell r="N64" t="str">
            <v>n/a</v>
          </cell>
          <cell r="O64" t="str">
            <v>n/a</v>
          </cell>
          <cell r="P64" t="str">
            <v>n/a</v>
          </cell>
          <cell r="Q64" t="str">
            <v>n/a</v>
          </cell>
          <cell r="R64" t="str">
            <v>n/a</v>
          </cell>
          <cell r="S64" t="str">
            <v>n/a</v>
          </cell>
          <cell r="T64" t="str">
            <v>n/a</v>
          </cell>
          <cell r="U64" t="str">
            <v>n/a</v>
          </cell>
          <cell r="V64" t="str">
            <v>n/a</v>
          </cell>
          <cell r="W64" t="str">
            <v>n/a</v>
          </cell>
          <cell r="X64" t="str">
            <v>n/a</v>
          </cell>
          <cell r="Y64" t="str">
            <v>n/a</v>
          </cell>
          <cell r="Z64" t="str">
            <v>n/a</v>
          </cell>
          <cell r="AA64" t="str">
            <v>n/a</v>
          </cell>
          <cell r="AB64" t="str">
            <v>n/a</v>
          </cell>
          <cell r="AC64" t="str">
            <v>n/a</v>
          </cell>
          <cell r="AD64" t="str">
            <v>n/a</v>
          </cell>
        </row>
        <row r="65">
          <cell r="A65" t="str">
            <v>Mortgage backed securities outstanding</v>
          </cell>
          <cell r="B65" t="str">
            <v>€ millions</v>
          </cell>
          <cell r="C65" t="str">
            <v>n/a</v>
          </cell>
          <cell r="D65" t="str">
            <v>n/a</v>
          </cell>
          <cell r="E65" t="str">
            <v>n/a</v>
          </cell>
          <cell r="F65" t="str">
            <v>n/a</v>
          </cell>
          <cell r="G65" t="str">
            <v>n/a</v>
          </cell>
          <cell r="H65" t="str">
            <v>n/a</v>
          </cell>
          <cell r="I65" t="str">
            <v>n/a</v>
          </cell>
          <cell r="J65" t="str">
            <v>n/a</v>
          </cell>
          <cell r="K65" t="str">
            <v>n/a</v>
          </cell>
          <cell r="L65" t="str">
            <v>n/a</v>
          </cell>
          <cell r="M65" t="str">
            <v>n/a</v>
          </cell>
          <cell r="N65" t="str">
            <v>n/a</v>
          </cell>
          <cell r="O65" t="str">
            <v>n/a</v>
          </cell>
          <cell r="P65" t="str">
            <v>n/a</v>
          </cell>
          <cell r="Q65" t="str">
            <v>n/a</v>
          </cell>
          <cell r="R65" t="str">
            <v>n/a</v>
          </cell>
          <cell r="S65" t="str">
            <v>n/a</v>
          </cell>
          <cell r="T65" t="str">
            <v>n/a</v>
          </cell>
          <cell r="U65" t="str">
            <v>n/a</v>
          </cell>
          <cell r="V65" t="str">
            <v>n/a</v>
          </cell>
          <cell r="W65" t="str">
            <v>n/a</v>
          </cell>
          <cell r="X65" t="str">
            <v>n/a</v>
          </cell>
          <cell r="Y65" t="str">
            <v>n/a</v>
          </cell>
          <cell r="Z65" t="str">
            <v>n/a</v>
          </cell>
          <cell r="AA65" t="str">
            <v>n/a</v>
          </cell>
          <cell r="AB65" t="str">
            <v>n/a</v>
          </cell>
          <cell r="AC65" t="str">
            <v>n/a</v>
          </cell>
          <cell r="AD65" t="str">
            <v>n/a</v>
          </cell>
        </row>
        <row r="66">
          <cell r="A66" t="str">
            <v>Annual % change in MBS outstanding</v>
          </cell>
          <cell r="C66" t="str">
            <v>n/a</v>
          </cell>
          <cell r="D66" t="str">
            <v>n/a</v>
          </cell>
          <cell r="E66" t="str">
            <v>n/a</v>
          </cell>
          <cell r="F66" t="str">
            <v>n/a</v>
          </cell>
          <cell r="G66" t="str">
            <v>n/a</v>
          </cell>
          <cell r="H66" t="str">
            <v>n/a</v>
          </cell>
          <cell r="I66" t="str">
            <v>n/a</v>
          </cell>
          <cell r="J66" t="str">
            <v>n/a</v>
          </cell>
          <cell r="K66" t="str">
            <v>n/a</v>
          </cell>
          <cell r="L66" t="str">
            <v>n/a</v>
          </cell>
          <cell r="M66" t="str">
            <v>n/a</v>
          </cell>
          <cell r="N66" t="str">
            <v>n/a</v>
          </cell>
          <cell r="O66" t="str">
            <v>n/a</v>
          </cell>
          <cell r="P66" t="str">
            <v>n/a</v>
          </cell>
          <cell r="Q66" t="str">
            <v>n/a</v>
          </cell>
          <cell r="R66" t="str">
            <v>n/a</v>
          </cell>
          <cell r="S66" t="str">
            <v>n/a</v>
          </cell>
          <cell r="T66" t="str">
            <v>n/a</v>
          </cell>
          <cell r="U66" t="str">
            <v>n/a</v>
          </cell>
          <cell r="V66" t="str">
            <v>n/a</v>
          </cell>
          <cell r="W66" t="str">
            <v>n/a</v>
          </cell>
          <cell r="X66" t="str">
            <v>n/a</v>
          </cell>
          <cell r="Y66" t="str">
            <v>n/a</v>
          </cell>
          <cell r="Z66" t="str">
            <v>n/a</v>
          </cell>
          <cell r="AA66" t="str">
            <v>n/a</v>
          </cell>
          <cell r="AB66" t="str">
            <v>n/a</v>
          </cell>
          <cell r="AC66" t="str">
            <v>n/a</v>
          </cell>
          <cell r="AD66" t="str">
            <v>n/a</v>
          </cell>
        </row>
        <row r="67">
          <cell r="A67" t="str">
            <v>New Issues of Mortgage Backed Securities</v>
          </cell>
          <cell r="B67" t="str">
            <v>€ millions</v>
          </cell>
          <cell r="C67" t="str">
            <v>n/a</v>
          </cell>
          <cell r="D67" t="str">
            <v>n/a</v>
          </cell>
          <cell r="E67" t="str">
            <v>n/a</v>
          </cell>
          <cell r="F67" t="str">
            <v>n/a</v>
          </cell>
          <cell r="G67" t="str">
            <v>n/a</v>
          </cell>
          <cell r="H67" t="str">
            <v>n/a</v>
          </cell>
          <cell r="I67" t="str">
            <v>n/a</v>
          </cell>
          <cell r="J67" t="str">
            <v>n/a</v>
          </cell>
          <cell r="K67" t="str">
            <v>n/a</v>
          </cell>
          <cell r="L67" t="str">
            <v>n/a</v>
          </cell>
          <cell r="M67" t="str">
            <v>n/a</v>
          </cell>
          <cell r="N67" t="str">
            <v>n/a</v>
          </cell>
          <cell r="O67" t="str">
            <v>n/a</v>
          </cell>
          <cell r="P67" t="str">
            <v>n/a</v>
          </cell>
          <cell r="Q67" t="str">
            <v>n/a</v>
          </cell>
          <cell r="R67" t="str">
            <v>n/a</v>
          </cell>
          <cell r="S67" t="str">
            <v>n/a</v>
          </cell>
          <cell r="T67" t="str">
            <v>n/a</v>
          </cell>
          <cell r="U67" t="str">
            <v>n/a</v>
          </cell>
          <cell r="V67" t="str">
            <v>n/a</v>
          </cell>
          <cell r="W67" t="str">
            <v>n/a</v>
          </cell>
          <cell r="X67" t="str">
            <v>n/a</v>
          </cell>
          <cell r="Y67" t="str">
            <v>n/a</v>
          </cell>
          <cell r="Z67" t="str">
            <v>n/a</v>
          </cell>
          <cell r="AA67" t="str">
            <v>n/a</v>
          </cell>
          <cell r="AB67" t="str">
            <v>n/a</v>
          </cell>
          <cell r="AC67" t="str">
            <v>n/a</v>
          </cell>
          <cell r="AD67" t="str">
            <v>n/a</v>
          </cell>
        </row>
        <row r="68">
          <cell r="A68" t="str">
            <v>Annual % change in MBS issues</v>
          </cell>
          <cell r="C68" t="str">
            <v>n/a</v>
          </cell>
          <cell r="D68" t="str">
            <v>n/a</v>
          </cell>
          <cell r="E68" t="str">
            <v>n/a</v>
          </cell>
          <cell r="F68" t="str">
            <v>n/a</v>
          </cell>
          <cell r="G68" t="str">
            <v>n/a</v>
          </cell>
          <cell r="H68" t="str">
            <v>n/a</v>
          </cell>
          <cell r="I68" t="str">
            <v>n/a</v>
          </cell>
          <cell r="J68" t="str">
            <v>n/a</v>
          </cell>
          <cell r="K68" t="str">
            <v>n/a</v>
          </cell>
          <cell r="L68" t="str">
            <v>n/a</v>
          </cell>
          <cell r="M68" t="str">
            <v>n/a</v>
          </cell>
          <cell r="N68" t="str">
            <v>n/a</v>
          </cell>
          <cell r="O68" t="str">
            <v>n/a</v>
          </cell>
          <cell r="P68" t="str">
            <v>n/a</v>
          </cell>
          <cell r="Q68" t="str">
            <v>n/a</v>
          </cell>
          <cell r="R68" t="str">
            <v>n/a</v>
          </cell>
          <cell r="S68" t="str">
            <v>n/a</v>
          </cell>
          <cell r="T68" t="str">
            <v>n/a</v>
          </cell>
          <cell r="U68" t="str">
            <v>n/a</v>
          </cell>
          <cell r="V68" t="str">
            <v>n/a</v>
          </cell>
          <cell r="W68" t="str">
            <v>n/a</v>
          </cell>
          <cell r="X68" t="str">
            <v>n/a</v>
          </cell>
          <cell r="Y68" t="str">
            <v>n/a</v>
          </cell>
          <cell r="Z68" t="str">
            <v>n/a</v>
          </cell>
          <cell r="AA68" t="str">
            <v>n/a</v>
          </cell>
          <cell r="AB68" t="str">
            <v>n/a</v>
          </cell>
          <cell r="AC68" t="str">
            <v>n/a</v>
          </cell>
          <cell r="AD68" t="str">
            <v>n/a</v>
          </cell>
        </row>
        <row r="69">
          <cell r="A69">
            <v>0</v>
          </cell>
        </row>
        <row r="70">
          <cell r="A70" t="str">
            <v>GENERAL INFORMATION</v>
          </cell>
        </row>
        <row r="71">
          <cell r="A71" t="str">
            <v>Outstanding residential loans as % GDP</v>
          </cell>
          <cell r="B71" t="str">
            <v>%</v>
          </cell>
          <cell r="C71" t="str">
            <v>n/a</v>
          </cell>
          <cell r="D71" t="str">
            <v>n/a</v>
          </cell>
          <cell r="E71" t="str">
            <v>n/a</v>
          </cell>
          <cell r="F71" t="str">
            <v>n/a</v>
          </cell>
          <cell r="G71" t="str">
            <v>n/a</v>
          </cell>
          <cell r="H71" t="str">
            <v>n/a</v>
          </cell>
          <cell r="I71" t="str">
            <v>n/a</v>
          </cell>
          <cell r="J71" t="str">
            <v>n/a</v>
          </cell>
          <cell r="K71" t="str">
            <v>n/a</v>
          </cell>
          <cell r="L71" t="str">
            <v>n/a</v>
          </cell>
          <cell r="M71" t="str">
            <v>n/a</v>
          </cell>
          <cell r="N71" t="str">
            <v>n/a</v>
          </cell>
          <cell r="O71" t="str">
            <v>n/a</v>
          </cell>
          <cell r="P71" t="str">
            <v>n/a</v>
          </cell>
          <cell r="Q71" t="str">
            <v>n/a</v>
          </cell>
          <cell r="R71" t="str">
            <v>n/a</v>
          </cell>
          <cell r="S71" t="str">
            <v>n/a</v>
          </cell>
          <cell r="T71" t="str">
            <v>n/a</v>
          </cell>
          <cell r="U71" t="str">
            <v>n/a</v>
          </cell>
          <cell r="V71">
            <v>3.8831010676672932E-2</v>
          </cell>
          <cell r="W71">
            <v>4.8423127028261598E-2</v>
          </cell>
          <cell r="X71">
            <v>6.4858356472078355E-2</v>
          </cell>
          <cell r="Y71">
            <v>8.0754172911319574E-2</v>
          </cell>
          <cell r="Z71">
            <v>9.5766999400401273E-2</v>
          </cell>
          <cell r="AA71" t="str">
            <v>n/a</v>
          </cell>
          <cell r="AB71" t="str">
            <v>n/a</v>
          </cell>
          <cell r="AC71" t="str">
            <v>n/a</v>
          </cell>
          <cell r="AD71" t="str">
            <v>n/a</v>
          </cell>
        </row>
        <row r="72">
          <cell r="A72" t="str">
            <v>Outstanding residential and commercial loans as % GDP</v>
          </cell>
          <cell r="B72" t="str">
            <v>%</v>
          </cell>
          <cell r="C72" t="str">
            <v>n/a</v>
          </cell>
          <cell r="D72" t="str">
            <v>n/a</v>
          </cell>
          <cell r="E72" t="str">
            <v>n/a</v>
          </cell>
          <cell r="F72" t="str">
            <v>n/a</v>
          </cell>
          <cell r="G72" t="str">
            <v>n/a</v>
          </cell>
          <cell r="H72" t="str">
            <v>n/a</v>
          </cell>
          <cell r="I72" t="str">
            <v>n/a</v>
          </cell>
          <cell r="J72" t="str">
            <v>n/a</v>
          </cell>
          <cell r="K72" t="str">
            <v>n/a</v>
          </cell>
          <cell r="L72" t="str">
            <v>n/a</v>
          </cell>
          <cell r="M72" t="str">
            <v>n/a</v>
          </cell>
          <cell r="N72" t="str">
            <v>n/a</v>
          </cell>
          <cell r="O72" t="str">
            <v>n/a</v>
          </cell>
          <cell r="P72" t="str">
            <v>n/a</v>
          </cell>
          <cell r="Q72" t="str">
            <v>n/a</v>
          </cell>
          <cell r="R72" t="str">
            <v>n/a</v>
          </cell>
          <cell r="S72" t="str">
            <v>n/a</v>
          </cell>
          <cell r="T72" t="str">
            <v>n/a</v>
          </cell>
          <cell r="U72" t="str">
            <v>n/a</v>
          </cell>
          <cell r="V72" t="str">
            <v>n/a</v>
          </cell>
          <cell r="W72" t="str">
            <v>n/a</v>
          </cell>
          <cell r="X72" t="str">
            <v>n/a</v>
          </cell>
          <cell r="Y72" t="str">
            <v>n/a</v>
          </cell>
          <cell r="Z72" t="str">
            <v>n/a</v>
          </cell>
          <cell r="AA72" t="str">
            <v>n/a</v>
          </cell>
          <cell r="AB72" t="str">
            <v>n/a</v>
          </cell>
          <cell r="AC72" t="str">
            <v>n/a</v>
          </cell>
          <cell r="AD72" t="str">
            <v>n/a</v>
          </cell>
        </row>
        <row r="73">
          <cell r="A73">
            <v>0</v>
          </cell>
        </row>
        <row r="74">
          <cell r="A74" t="str">
            <v>Outstanding residential loans per capita, 000s</v>
          </cell>
          <cell r="B74" t="str">
            <v>000s</v>
          </cell>
          <cell r="C74" t="str">
            <v>n/a</v>
          </cell>
          <cell r="D74" t="str">
            <v>n/a</v>
          </cell>
          <cell r="E74" t="str">
            <v>n/a</v>
          </cell>
          <cell r="F74" t="str">
            <v>n/a</v>
          </cell>
          <cell r="G74" t="str">
            <v>n/a</v>
          </cell>
          <cell r="H74" t="str">
            <v>n/a</v>
          </cell>
          <cell r="I74" t="str">
            <v>n/a</v>
          </cell>
          <cell r="J74" t="str">
            <v>n/a</v>
          </cell>
          <cell r="K74" t="str">
            <v>n/a</v>
          </cell>
          <cell r="L74" t="str">
            <v>n/a</v>
          </cell>
          <cell r="M74" t="str">
            <v>n/a</v>
          </cell>
          <cell r="N74" t="str">
            <v>n/a</v>
          </cell>
          <cell r="O74" t="str">
            <v>n/a</v>
          </cell>
          <cell r="P74" t="str">
            <v>n/a</v>
          </cell>
          <cell r="Q74" t="str">
            <v>n/a</v>
          </cell>
          <cell r="R74" t="str">
            <v>n/a</v>
          </cell>
          <cell r="S74" t="str">
            <v>n/a</v>
          </cell>
          <cell r="T74" t="str">
            <v>n/a</v>
          </cell>
          <cell r="U74" t="str">
            <v>n/a</v>
          </cell>
          <cell r="V74">
            <v>0.18793903916456947</v>
          </cell>
          <cell r="W74">
            <v>0.26311542091010975</v>
          </cell>
          <cell r="X74">
            <v>0.40822869949019869</v>
          </cell>
          <cell r="Y74">
            <v>0.57156948604869473</v>
          </cell>
          <cell r="Z74">
            <v>0.78092012058428073</v>
          </cell>
          <cell r="AA74" t="str">
            <v>n/a</v>
          </cell>
          <cell r="AB74" t="str">
            <v>n/a</v>
          </cell>
          <cell r="AC74" t="str">
            <v>n/a</v>
          </cell>
          <cell r="AD74" t="str">
            <v>n/a</v>
          </cell>
        </row>
        <row r="75">
          <cell r="A75" t="str">
            <v>Outstanding residential and commercial loans per capita</v>
          </cell>
          <cell r="B75" t="str">
            <v>000s</v>
          </cell>
          <cell r="C75" t="str">
            <v>n/a</v>
          </cell>
          <cell r="D75" t="str">
            <v>n/a</v>
          </cell>
          <cell r="E75" t="str">
            <v>n/a</v>
          </cell>
          <cell r="F75" t="str">
            <v>n/a</v>
          </cell>
          <cell r="G75" t="str">
            <v>n/a</v>
          </cell>
          <cell r="H75" t="str">
            <v>n/a</v>
          </cell>
          <cell r="I75" t="str">
            <v>n/a</v>
          </cell>
          <cell r="J75" t="str">
            <v>n/a</v>
          </cell>
          <cell r="K75" t="str">
            <v>n/a</v>
          </cell>
          <cell r="L75" t="str">
            <v>n/a</v>
          </cell>
          <cell r="M75" t="str">
            <v>n/a</v>
          </cell>
          <cell r="N75" t="str">
            <v>n/a</v>
          </cell>
          <cell r="O75" t="str">
            <v>n/a</v>
          </cell>
          <cell r="P75" t="str">
            <v>n/a</v>
          </cell>
          <cell r="Q75" t="str">
            <v>n/a</v>
          </cell>
          <cell r="R75" t="str">
            <v>n/a</v>
          </cell>
          <cell r="S75" t="str">
            <v>n/a</v>
          </cell>
          <cell r="T75" t="str">
            <v>n/a</v>
          </cell>
          <cell r="U75" t="str">
            <v>n/a</v>
          </cell>
          <cell r="V75" t="str">
            <v>n/a</v>
          </cell>
          <cell r="W75" t="str">
            <v>n/a</v>
          </cell>
          <cell r="X75" t="str">
            <v>n/a</v>
          </cell>
          <cell r="Y75" t="str">
            <v>n/a</v>
          </cell>
          <cell r="Z75" t="str">
            <v>n/a</v>
          </cell>
          <cell r="AA75" t="str">
            <v>n/a</v>
          </cell>
          <cell r="AB75" t="str">
            <v>n/a</v>
          </cell>
          <cell r="AC75" t="str">
            <v>n/a</v>
          </cell>
          <cell r="AD75" t="str">
            <v>n/a</v>
          </cell>
        </row>
        <row r="76">
          <cell r="A76">
            <v>0</v>
          </cell>
        </row>
        <row r="77">
          <cell r="A77" t="str">
            <v>Outstanding mortgage bonds as % GDP</v>
          </cell>
          <cell r="C77" t="str">
            <v>n/a</v>
          </cell>
          <cell r="D77" t="str">
            <v>n/a</v>
          </cell>
          <cell r="E77" t="str">
            <v>n/a</v>
          </cell>
          <cell r="F77" t="str">
            <v>n/a</v>
          </cell>
          <cell r="G77" t="str">
            <v>n/a</v>
          </cell>
          <cell r="H77" t="str">
            <v>n/a</v>
          </cell>
          <cell r="I77" t="str">
            <v>n/a</v>
          </cell>
          <cell r="J77" t="str">
            <v>n/a</v>
          </cell>
          <cell r="K77" t="str">
            <v>n/a</v>
          </cell>
          <cell r="L77" t="str">
            <v>n/a</v>
          </cell>
          <cell r="M77" t="str">
            <v>n/a</v>
          </cell>
          <cell r="N77" t="str">
            <v>n/a</v>
          </cell>
          <cell r="O77" t="str">
            <v>n/a</v>
          </cell>
          <cell r="P77" t="str">
            <v>n/a</v>
          </cell>
          <cell r="Q77" t="str">
            <v>n/a</v>
          </cell>
          <cell r="R77" t="str">
            <v>n/a</v>
          </cell>
          <cell r="S77" t="str">
            <v>n/a</v>
          </cell>
          <cell r="T77" t="str">
            <v>n/a</v>
          </cell>
          <cell r="U77" t="str">
            <v>n/a</v>
          </cell>
          <cell r="V77" t="str">
            <v>n/a</v>
          </cell>
          <cell r="W77" t="str">
            <v>n/a</v>
          </cell>
          <cell r="X77" t="str">
            <v>n/a</v>
          </cell>
          <cell r="Y77" t="str">
            <v>n/a</v>
          </cell>
          <cell r="Z77" t="str">
            <v>n/a</v>
          </cell>
          <cell r="AA77" t="str">
            <v>n/a</v>
          </cell>
          <cell r="AB77" t="str">
            <v>n/a</v>
          </cell>
          <cell r="AC77" t="str">
            <v>n/a</v>
          </cell>
          <cell r="AD77" t="str">
            <v>n/a</v>
          </cell>
        </row>
        <row r="78">
          <cell r="A78">
            <v>0</v>
          </cell>
        </row>
        <row r="79">
          <cell r="A79" t="str">
            <v>MACROECONOMIC INFORMATION</v>
          </cell>
        </row>
        <row r="80">
          <cell r="A80" t="str">
            <v>Exchange rate, 1€=</v>
          </cell>
          <cell r="C80" t="str">
            <v>n/a</v>
          </cell>
          <cell r="D80" t="str">
            <v>n/a</v>
          </cell>
          <cell r="E80" t="str">
            <v>n/a</v>
          </cell>
          <cell r="F80" t="str">
            <v>n/a</v>
          </cell>
          <cell r="G80" t="str">
            <v>n/a</v>
          </cell>
          <cell r="H80" t="str">
            <v>n/a</v>
          </cell>
          <cell r="I80" t="str">
            <v>n/a</v>
          </cell>
          <cell r="J80" t="str">
            <v>n/a</v>
          </cell>
          <cell r="K80" t="str">
            <v>n/a</v>
          </cell>
          <cell r="L80" t="str">
            <v>n/a</v>
          </cell>
          <cell r="M80" t="str">
            <v>n/a</v>
          </cell>
          <cell r="N80" t="str">
            <v>n/a</v>
          </cell>
          <cell r="O80" t="str">
            <v>n/a</v>
          </cell>
          <cell r="P80" t="str">
            <v>n/a</v>
          </cell>
          <cell r="Q80" t="str">
            <v>n/a</v>
          </cell>
          <cell r="R80">
            <v>42.991</v>
          </cell>
          <cell r="S80">
            <v>44.122999999999998</v>
          </cell>
          <cell r="T80">
            <v>42.601999999999997</v>
          </cell>
          <cell r="U80">
            <v>43.3</v>
          </cell>
          <cell r="V80">
            <v>42.694000000000003</v>
          </cell>
          <cell r="W80">
            <v>41.488999999999997</v>
          </cell>
          <cell r="X80">
            <v>40.021999999999998</v>
          </cell>
          <cell r="Y80">
            <v>38.598999999999997</v>
          </cell>
          <cell r="Z80">
            <v>37.234000000000002</v>
          </cell>
          <cell r="AA80" t="str">
            <v>n/a</v>
          </cell>
          <cell r="AB80" t="str">
            <v>n/a</v>
          </cell>
          <cell r="AC80" t="str">
            <v>n/a</v>
          </cell>
          <cell r="AD80" t="str">
            <v>n/a</v>
          </cell>
        </row>
        <row r="81">
          <cell r="A81" t="str">
            <v>Population, 000s</v>
          </cell>
          <cell r="C81">
            <v>5109.6260000000002</v>
          </cell>
          <cell r="D81">
            <v>5144.5680000000002</v>
          </cell>
          <cell r="E81">
            <v>5178.9669999999996</v>
          </cell>
          <cell r="F81">
            <v>5208.7079999999996</v>
          </cell>
          <cell r="G81">
            <v>5236.9719999999998</v>
          </cell>
          <cell r="H81">
            <v>5264.22</v>
          </cell>
          <cell r="I81">
            <v>5287.6629999999996</v>
          </cell>
          <cell r="J81">
            <v>5310.7110000000002</v>
          </cell>
          <cell r="K81">
            <v>5295.8770000000004</v>
          </cell>
          <cell r="L81">
            <v>5314.1549999999997</v>
          </cell>
          <cell r="M81">
            <v>5314.2</v>
          </cell>
          <cell r="N81">
            <v>5336.2</v>
          </cell>
          <cell r="O81">
            <v>5356.2</v>
          </cell>
          <cell r="P81">
            <v>5367.8</v>
          </cell>
          <cell r="Q81">
            <v>5378.9319999999998</v>
          </cell>
          <cell r="R81">
            <v>5387.65</v>
          </cell>
          <cell r="S81">
            <v>5393.3819999999996</v>
          </cell>
          <cell r="T81">
            <v>5398.6570000000002</v>
          </cell>
          <cell r="U81">
            <v>5378.7830000000004</v>
          </cell>
          <cell r="V81">
            <v>5378.951</v>
          </cell>
          <cell r="W81">
            <v>5379.1610000000001</v>
          </cell>
          <cell r="X81">
            <v>5380.0529999999999</v>
          </cell>
          <cell r="Y81">
            <v>5384.8220000000001</v>
          </cell>
          <cell r="Z81">
            <v>5389.18</v>
          </cell>
          <cell r="AA81" t="str">
            <v>n/a</v>
          </cell>
          <cell r="AB81" t="str">
            <v>n/a</v>
          </cell>
          <cell r="AC81" t="str">
            <v>n/a</v>
          </cell>
          <cell r="AD81" t="str">
            <v>n/a</v>
          </cell>
        </row>
        <row r="82">
          <cell r="A82" t="str">
            <v>Number of Households, 000s</v>
          </cell>
          <cell r="C82" t="str">
            <v>n/a</v>
          </cell>
          <cell r="D82" t="str">
            <v>n/a</v>
          </cell>
          <cell r="E82" t="str">
            <v>n/a</v>
          </cell>
          <cell r="F82" t="str">
            <v>n/a</v>
          </cell>
          <cell r="G82" t="str">
            <v>n/a</v>
          </cell>
          <cell r="H82" t="str">
            <v>n/a</v>
          </cell>
          <cell r="I82" t="str">
            <v>n/a</v>
          </cell>
          <cell r="J82" t="str">
            <v>n/a</v>
          </cell>
          <cell r="K82" t="str">
            <v>n/a</v>
          </cell>
          <cell r="L82" t="str">
            <v>n/a</v>
          </cell>
          <cell r="M82" t="str">
            <v>n/a</v>
          </cell>
          <cell r="N82" t="str">
            <v>n/a</v>
          </cell>
          <cell r="O82" t="str">
            <v>n/a</v>
          </cell>
          <cell r="P82" t="str">
            <v>n/a</v>
          </cell>
          <cell r="Q82" t="str">
            <v>n/a</v>
          </cell>
          <cell r="R82" t="str">
            <v>n/a</v>
          </cell>
          <cell r="S82" t="str">
            <v>n/a</v>
          </cell>
          <cell r="T82" t="str">
            <v>n/a</v>
          </cell>
          <cell r="U82" t="str">
            <v>n/a</v>
          </cell>
          <cell r="V82" t="str">
            <v>n/a</v>
          </cell>
          <cell r="W82" t="str">
            <v>n/a</v>
          </cell>
          <cell r="X82" t="str">
            <v>n/a</v>
          </cell>
          <cell r="Y82" t="str">
            <v>n/a</v>
          </cell>
          <cell r="Z82" t="str">
            <v>n/a</v>
          </cell>
          <cell r="AA82" t="str">
            <v>n/a</v>
          </cell>
          <cell r="AB82" t="str">
            <v>n/a</v>
          </cell>
          <cell r="AC82" t="str">
            <v>n/a</v>
          </cell>
          <cell r="AD82" t="str">
            <v>n/a</v>
          </cell>
        </row>
        <row r="83">
          <cell r="A83" t="str">
            <v>Population density, pop/km</v>
          </cell>
          <cell r="C83" t="str">
            <v>n/a</v>
          </cell>
          <cell r="D83" t="str">
            <v>n/a</v>
          </cell>
          <cell r="E83" t="str">
            <v>n/a</v>
          </cell>
          <cell r="F83" t="str">
            <v>n/a</v>
          </cell>
          <cell r="G83" t="str">
            <v>n/a</v>
          </cell>
          <cell r="H83" t="str">
            <v>n/a</v>
          </cell>
          <cell r="I83" t="str">
            <v>n/a</v>
          </cell>
          <cell r="J83">
            <v>108</v>
          </cell>
          <cell r="K83" t="str">
            <v>n/a</v>
          </cell>
          <cell r="L83" t="str">
            <v>n/a</v>
          </cell>
          <cell r="M83" t="str">
            <v>n/a</v>
          </cell>
          <cell r="N83" t="str">
            <v>n/a</v>
          </cell>
          <cell r="O83">
            <v>109.6</v>
          </cell>
          <cell r="P83">
            <v>109.6</v>
          </cell>
          <cell r="Q83">
            <v>109.8</v>
          </cell>
          <cell r="R83">
            <v>109.9</v>
          </cell>
          <cell r="S83">
            <v>110</v>
          </cell>
          <cell r="T83">
            <v>110.1</v>
          </cell>
          <cell r="U83">
            <v>109.7</v>
          </cell>
          <cell r="V83">
            <v>109.7</v>
          </cell>
          <cell r="W83" t="str">
            <v>n/a</v>
          </cell>
          <cell r="X83" t="str">
            <v>n/a</v>
          </cell>
          <cell r="Y83" t="str">
            <v>n/a</v>
          </cell>
          <cell r="Z83" t="str">
            <v>n/a</v>
          </cell>
          <cell r="AA83" t="str">
            <v>n/a</v>
          </cell>
          <cell r="AB83" t="str">
            <v>n/a</v>
          </cell>
          <cell r="AC83" t="str">
            <v>n/a</v>
          </cell>
          <cell r="AD83" t="str">
            <v>n/a</v>
          </cell>
        </row>
        <row r="84">
          <cell r="A84" t="str">
            <v>GDP, € mill</v>
          </cell>
          <cell r="C84" t="str">
            <v>n/a</v>
          </cell>
          <cell r="D84" t="str">
            <v>n/a</v>
          </cell>
          <cell r="E84" t="str">
            <v>n/a</v>
          </cell>
          <cell r="F84" t="str">
            <v>n/a</v>
          </cell>
          <cell r="G84" t="str">
            <v>n/a</v>
          </cell>
          <cell r="H84" t="str">
            <v>n/a</v>
          </cell>
          <cell r="I84" t="str">
            <v>n/a</v>
          </cell>
          <cell r="J84" t="str">
            <v>n/a</v>
          </cell>
          <cell r="K84" t="str">
            <v>n/a</v>
          </cell>
          <cell r="L84" t="str">
            <v>n/a</v>
          </cell>
          <cell r="M84" t="str">
            <v>n/a</v>
          </cell>
          <cell r="N84" t="str">
            <v>n/a</v>
          </cell>
          <cell r="O84">
            <v>14833.5</v>
          </cell>
          <cell r="P84">
            <v>16402.900000000001</v>
          </cell>
          <cell r="Q84">
            <v>19019.7</v>
          </cell>
          <cell r="R84">
            <v>19980.599999999999</v>
          </cell>
          <cell r="S84">
            <v>19313.5</v>
          </cell>
          <cell r="T84">
            <v>22095.5</v>
          </cell>
          <cell r="U84">
            <v>23570.3</v>
          </cell>
          <cell r="V84">
            <v>26033.7</v>
          </cell>
          <cell r="W84">
            <v>29228.6</v>
          </cell>
          <cell r="X84">
            <v>33862.9</v>
          </cell>
          <cell r="Y84">
            <v>38113.199999999997</v>
          </cell>
          <cell r="Z84">
            <v>43945.4</v>
          </cell>
          <cell r="AA84" t="str">
            <v>n/a</v>
          </cell>
          <cell r="AB84" t="str">
            <v>n/a</v>
          </cell>
          <cell r="AC84" t="str">
            <v>n/a</v>
          </cell>
          <cell r="AD84" t="str">
            <v>n/a</v>
          </cell>
        </row>
        <row r="85">
          <cell r="A85" t="str">
            <v>Annual GDP Growth %</v>
          </cell>
          <cell r="C85" t="str">
            <v>n/a</v>
          </cell>
          <cell r="D85" t="str">
            <v>n/a</v>
          </cell>
          <cell r="E85" t="str">
            <v>n/a</v>
          </cell>
          <cell r="F85" t="str">
            <v>n/a</v>
          </cell>
          <cell r="G85" t="str">
            <v>n/a</v>
          </cell>
          <cell r="H85" t="str">
            <v>n/a</v>
          </cell>
          <cell r="I85" t="str">
            <v>n/a</v>
          </cell>
          <cell r="J85" t="str">
            <v>n/a</v>
          </cell>
          <cell r="K85" t="str">
            <v>n/a</v>
          </cell>
          <cell r="L85" t="str">
            <v>n/a</v>
          </cell>
          <cell r="M85" t="str">
            <v>n/a</v>
          </cell>
          <cell r="N85" t="str">
            <v>n/a</v>
          </cell>
          <cell r="O85">
            <v>5.8000000000000003E-2</v>
          </cell>
          <cell r="P85">
            <v>6.0999999999999999E-2</v>
          </cell>
          <cell r="Q85">
            <v>5.7000000000000002E-2</v>
          </cell>
          <cell r="R85">
            <v>3.6999999999999998E-2</v>
          </cell>
          <cell r="S85">
            <v>3.0000000000000001E-3</v>
          </cell>
          <cell r="T85">
            <v>7.0000000000000001E-3</v>
          </cell>
          <cell r="U85">
            <v>3.2000000000000001E-2</v>
          </cell>
          <cell r="V85">
            <v>4.1000000000000002E-2</v>
          </cell>
          <cell r="W85">
            <v>4.2000000000000003E-2</v>
          </cell>
          <cell r="X85">
            <v>5.3999999999999999E-2</v>
          </cell>
          <cell r="Y85">
            <v>0.06</v>
          </cell>
          <cell r="Z85">
            <v>8.3000000000000004E-2</v>
          </cell>
          <cell r="AA85" t="str">
            <v>n/a</v>
          </cell>
          <cell r="AB85" t="str">
            <v>n/a</v>
          </cell>
          <cell r="AC85" t="str">
            <v>n/a</v>
          </cell>
          <cell r="AD85" t="str">
            <v>n/a</v>
          </cell>
        </row>
        <row r="86">
          <cell r="A86" t="str">
            <v>Gross fixed Capital Formation, € mill</v>
          </cell>
          <cell r="C86" t="str">
            <v>n/a</v>
          </cell>
          <cell r="D86" t="str">
            <v>n/a</v>
          </cell>
          <cell r="E86" t="str">
            <v>n/a</v>
          </cell>
          <cell r="F86" t="str">
            <v>n/a</v>
          </cell>
          <cell r="G86" t="str">
            <v>n/a</v>
          </cell>
          <cell r="H86" t="str">
            <v>n/a</v>
          </cell>
          <cell r="I86" t="str">
            <v>n/a</v>
          </cell>
          <cell r="J86" t="str">
            <v>n/a</v>
          </cell>
          <cell r="K86" t="str">
            <v>n/a</v>
          </cell>
          <cell r="L86" t="str">
            <v>n/a</v>
          </cell>
          <cell r="M86" t="str">
            <v>n/a</v>
          </cell>
          <cell r="N86" t="str">
            <v>n/a</v>
          </cell>
          <cell r="O86" t="str">
            <v>n/a</v>
          </cell>
          <cell r="P86" t="str">
            <v>n/a</v>
          </cell>
          <cell r="Q86" t="str">
            <v>n/a</v>
          </cell>
          <cell r="R86" t="str">
            <v>n/a</v>
          </cell>
          <cell r="S86" t="str">
            <v>n/a</v>
          </cell>
          <cell r="T86" t="str">
            <v>n/a</v>
          </cell>
          <cell r="U86" t="str">
            <v>n/a</v>
          </cell>
          <cell r="V86" t="str">
            <v>n/a</v>
          </cell>
          <cell r="W86" t="str">
            <v>n/a</v>
          </cell>
          <cell r="X86" t="str">
            <v>n/a</v>
          </cell>
          <cell r="Y86" t="str">
            <v>n/a</v>
          </cell>
          <cell r="Z86" t="str">
            <v>n/a</v>
          </cell>
          <cell r="AA86" t="str">
            <v>n/a</v>
          </cell>
          <cell r="AB86" t="str">
            <v>n/a</v>
          </cell>
          <cell r="AC86" t="str">
            <v>n/a</v>
          </cell>
          <cell r="AD86" t="str">
            <v>n/a</v>
          </cell>
        </row>
        <row r="87">
          <cell r="A87" t="str">
            <v>Inflation (HICP) %</v>
          </cell>
          <cell r="C87" t="str">
            <v>n/a</v>
          </cell>
          <cell r="D87" t="str">
            <v>n/a</v>
          </cell>
          <cell r="E87" t="str">
            <v>n/a</v>
          </cell>
          <cell r="F87" t="str">
            <v>n/a</v>
          </cell>
          <cell r="G87" t="str">
            <v>n/a</v>
          </cell>
          <cell r="H87" t="str">
            <v>n/a</v>
          </cell>
          <cell r="I87" t="str">
            <v>n/a</v>
          </cell>
          <cell r="J87" t="str">
            <v>n/a</v>
          </cell>
          <cell r="K87" t="str">
            <v>n/a</v>
          </cell>
          <cell r="L87" t="str">
            <v>n/a</v>
          </cell>
          <cell r="M87" t="str">
            <v>n/a</v>
          </cell>
          <cell r="N87" t="str">
            <v>n/a</v>
          </cell>
          <cell r="O87" t="str">
            <v>n/a</v>
          </cell>
          <cell r="P87">
            <v>5.8000000000000003E-2</v>
          </cell>
          <cell r="Q87">
            <v>0.06</v>
          </cell>
          <cell r="R87">
            <v>6.7000000000000004E-2</v>
          </cell>
          <cell r="S87">
            <v>0.104</v>
          </cell>
          <cell r="T87">
            <v>0.122</v>
          </cell>
          <cell r="U87">
            <v>7.1999999999999995E-2</v>
          </cell>
          <cell r="V87">
            <v>3.5000000000000003E-2</v>
          </cell>
          <cell r="W87">
            <v>8.4000000000000005E-2</v>
          </cell>
          <cell r="X87">
            <v>7.4999999999999997E-2</v>
          </cell>
          <cell r="Y87">
            <v>2.8000000000000001E-2</v>
          </cell>
          <cell r="Z87">
            <v>4.2599999999999999E-2</v>
          </cell>
          <cell r="AA87" t="str">
            <v>n/a</v>
          </cell>
          <cell r="AB87" t="str">
            <v>n/a</v>
          </cell>
          <cell r="AC87" t="str">
            <v>n/a</v>
          </cell>
          <cell r="AD87" t="str">
            <v>n/a</v>
          </cell>
        </row>
        <row r="88">
          <cell r="A88" t="str">
            <v>Unemployment rate %</v>
          </cell>
          <cell r="C88" t="str">
            <v>n/a</v>
          </cell>
          <cell r="D88" t="str">
            <v>n/a</v>
          </cell>
          <cell r="E88" t="str">
            <v>n/a</v>
          </cell>
          <cell r="F88" t="str">
            <v>n/a</v>
          </cell>
          <cell r="G88" t="str">
            <v>n/a</v>
          </cell>
          <cell r="H88" t="str">
            <v>n/a</v>
          </cell>
          <cell r="I88" t="str">
            <v>n/a</v>
          </cell>
          <cell r="J88" t="str">
            <v>n/a</v>
          </cell>
          <cell r="K88" t="str">
            <v>n/a</v>
          </cell>
          <cell r="L88" t="str">
            <v>n/a</v>
          </cell>
          <cell r="M88" t="str">
            <v>n/a</v>
          </cell>
          <cell r="N88" t="str">
            <v>n/a</v>
          </cell>
          <cell r="O88" t="str">
            <v>n/a</v>
          </cell>
          <cell r="P88" t="str">
            <v>n/a</v>
          </cell>
          <cell r="Q88" t="str">
            <v>n/a</v>
          </cell>
          <cell r="R88">
            <v>0.126</v>
          </cell>
          <cell r="S88">
            <v>0.16399999999999998</v>
          </cell>
          <cell r="T88">
            <v>0.188</v>
          </cell>
          <cell r="U88">
            <v>0.193</v>
          </cell>
          <cell r="V88">
            <v>0.187</v>
          </cell>
          <cell r="W88">
            <v>0.17600000000000002</v>
          </cell>
          <cell r="X88">
            <v>0.182</v>
          </cell>
          <cell r="Y88">
            <v>0.16300000000000001</v>
          </cell>
          <cell r="Z88">
            <v>0.13400000000000001</v>
          </cell>
          <cell r="AA88" t="str">
            <v>n/a</v>
          </cell>
          <cell r="AB88" t="str">
            <v>n/a</v>
          </cell>
          <cell r="AC88" t="str">
            <v>n/a</v>
          </cell>
          <cell r="AD88" t="str">
            <v>n/a</v>
          </cell>
        </row>
      </sheetData>
      <sheetData sheetId="24" refreshError="1">
        <row r="1">
          <cell r="A1" t="str">
            <v>Finland</v>
          </cell>
        </row>
        <row r="3">
          <cell r="A3" t="str">
            <v>HOUSING SUPPLY</v>
          </cell>
          <cell r="C3">
            <v>1983</v>
          </cell>
          <cell r="D3">
            <v>1984</v>
          </cell>
          <cell r="E3">
            <v>1985</v>
          </cell>
          <cell r="F3">
            <v>1986</v>
          </cell>
          <cell r="G3">
            <v>1987</v>
          </cell>
          <cell r="H3">
            <v>1988</v>
          </cell>
          <cell r="I3">
            <v>1989</v>
          </cell>
          <cell r="J3">
            <v>1990</v>
          </cell>
          <cell r="K3">
            <v>1991</v>
          </cell>
          <cell r="L3">
            <v>1992</v>
          </cell>
          <cell r="M3">
            <v>1993</v>
          </cell>
          <cell r="N3">
            <v>1994</v>
          </cell>
          <cell r="O3">
            <v>1995</v>
          </cell>
          <cell r="P3">
            <v>1996</v>
          </cell>
          <cell r="Q3">
            <v>1997</v>
          </cell>
          <cell r="R3">
            <v>1998</v>
          </cell>
          <cell r="S3">
            <v>1999</v>
          </cell>
          <cell r="T3">
            <v>2000</v>
          </cell>
          <cell r="U3">
            <v>2001</v>
          </cell>
          <cell r="V3">
            <v>2002</v>
          </cell>
          <cell r="W3">
            <v>2003</v>
          </cell>
          <cell r="X3">
            <v>2004</v>
          </cell>
          <cell r="Y3">
            <v>2005</v>
          </cell>
          <cell r="Z3">
            <v>2006</v>
          </cell>
          <cell r="AA3">
            <v>2007</v>
          </cell>
          <cell r="AB3">
            <v>2008</v>
          </cell>
          <cell r="AC3">
            <v>2009</v>
          </cell>
          <cell r="AD3">
            <v>2010</v>
          </cell>
        </row>
        <row r="4">
          <cell r="A4" t="str">
            <v>Housing Stock</v>
          </cell>
        </row>
        <row r="5">
          <cell r="A5" t="str">
            <v xml:space="preserve">Total Number of Dwellings (national) </v>
          </cell>
          <cell r="B5" t="str">
            <v>000s</v>
          </cell>
          <cell r="C5" t="str">
            <v>n/a</v>
          </cell>
          <cell r="D5" t="str">
            <v>n/a</v>
          </cell>
          <cell r="E5" t="str">
            <v>n/a</v>
          </cell>
          <cell r="F5" t="str">
            <v>n/a</v>
          </cell>
          <cell r="G5">
            <v>2064000</v>
          </cell>
          <cell r="H5">
            <v>2112000</v>
          </cell>
          <cell r="I5">
            <v>2153000</v>
          </cell>
          <cell r="J5">
            <v>2210000</v>
          </cell>
          <cell r="K5">
            <v>2290000</v>
          </cell>
          <cell r="L5">
            <v>2297000</v>
          </cell>
          <cell r="M5">
            <v>2331000</v>
          </cell>
          <cell r="N5">
            <v>2352000</v>
          </cell>
          <cell r="O5">
            <v>2374000</v>
          </cell>
          <cell r="P5">
            <v>2391000</v>
          </cell>
          <cell r="Q5">
            <v>2416000</v>
          </cell>
          <cell r="R5">
            <v>2449000</v>
          </cell>
          <cell r="S5">
            <v>2478000</v>
          </cell>
          <cell r="T5">
            <v>2512000</v>
          </cell>
          <cell r="U5">
            <v>2544000</v>
          </cell>
          <cell r="V5">
            <v>2574000</v>
          </cell>
          <cell r="W5">
            <v>2603000</v>
          </cell>
          <cell r="X5">
            <v>2635000</v>
          </cell>
          <cell r="Y5">
            <v>2669177</v>
          </cell>
          <cell r="Z5" t="str">
            <v>n/a</v>
          </cell>
          <cell r="AA5" t="str">
            <v>n/a</v>
          </cell>
          <cell r="AB5">
            <v>0</v>
          </cell>
          <cell r="AC5">
            <v>0</v>
          </cell>
          <cell r="AD5">
            <v>0</v>
          </cell>
        </row>
        <row r="6">
          <cell r="A6" t="str">
            <v xml:space="preserve">Proportion of which: </v>
          </cell>
        </row>
        <row r="7">
          <cell r="A7" t="str">
            <v>% Owner occupied</v>
          </cell>
          <cell r="B7" t="str">
            <v>%</v>
          </cell>
          <cell r="C7">
            <v>0.65</v>
          </cell>
          <cell r="D7" t="str">
            <v>n/a</v>
          </cell>
          <cell r="E7" t="str">
            <v>n/a</v>
          </cell>
          <cell r="F7" t="str">
            <v>n/a</v>
          </cell>
          <cell r="G7" t="str">
            <v>n/a</v>
          </cell>
          <cell r="H7" t="str">
            <v>n/a</v>
          </cell>
          <cell r="I7" t="str">
            <v>n/a</v>
          </cell>
          <cell r="J7">
            <v>0.66800000000000004</v>
          </cell>
          <cell r="K7" t="str">
            <v>n/a</v>
          </cell>
          <cell r="L7" t="str">
            <v>n/a</v>
          </cell>
          <cell r="M7" t="str">
            <v>n/a</v>
          </cell>
          <cell r="N7" t="str">
            <v>n/a</v>
          </cell>
          <cell r="O7" t="str">
            <v>n/a</v>
          </cell>
          <cell r="P7" t="str">
            <v>n/a</v>
          </cell>
          <cell r="Q7">
            <v>0.60799999999999998</v>
          </cell>
          <cell r="R7">
            <v>0.6</v>
          </cell>
          <cell r="S7">
            <v>0.59</v>
          </cell>
          <cell r="T7">
            <v>0.57999999999999996</v>
          </cell>
          <cell r="U7">
            <v>0.58599999999999997</v>
          </cell>
          <cell r="V7">
            <v>0.57699999999999996</v>
          </cell>
          <cell r="W7">
            <v>0.57999999999999996</v>
          </cell>
          <cell r="X7">
            <v>0.56999999999999995</v>
          </cell>
          <cell r="Y7">
            <v>0.57999999999999996</v>
          </cell>
          <cell r="Z7" t="str">
            <v>n/a</v>
          </cell>
          <cell r="AA7" t="str">
            <v>n/a</v>
          </cell>
          <cell r="AB7" t="str">
            <v>n/a</v>
          </cell>
          <cell r="AC7" t="str">
            <v>n/a</v>
          </cell>
          <cell r="AD7" t="str">
            <v>n/a</v>
          </cell>
        </row>
        <row r="8">
          <cell r="A8" t="str">
            <v>% Rented from private landlords</v>
          </cell>
          <cell r="B8" t="str">
            <v>%</v>
          </cell>
          <cell r="C8" t="str">
            <v>n/a</v>
          </cell>
          <cell r="D8" t="str">
            <v>n/a</v>
          </cell>
          <cell r="E8" t="str">
            <v>n/a</v>
          </cell>
          <cell r="F8" t="str">
            <v>n/a</v>
          </cell>
          <cell r="G8" t="str">
            <v>n/a</v>
          </cell>
          <cell r="H8" t="str">
            <v>n/a</v>
          </cell>
          <cell r="I8" t="str">
            <v>n/a</v>
          </cell>
          <cell r="J8" t="str">
            <v>n/a</v>
          </cell>
          <cell r="K8" t="str">
            <v>n/a</v>
          </cell>
          <cell r="L8" t="str">
            <v>n/a</v>
          </cell>
          <cell r="M8" t="str">
            <v>n/a</v>
          </cell>
          <cell r="N8" t="str">
            <v>n/a</v>
          </cell>
          <cell r="O8" t="str">
            <v>n/a</v>
          </cell>
          <cell r="P8" t="str">
            <v>n/a</v>
          </cell>
          <cell r="Q8" t="str">
            <v>n/a</v>
          </cell>
          <cell r="R8" t="str">
            <v>n/a</v>
          </cell>
          <cell r="S8" t="str">
            <v>n/a</v>
          </cell>
          <cell r="T8">
            <v>0.17</v>
          </cell>
          <cell r="U8">
            <v>0.16</v>
          </cell>
          <cell r="V8">
            <v>0.16</v>
          </cell>
          <cell r="W8">
            <v>0.16</v>
          </cell>
          <cell r="X8">
            <v>0.15</v>
          </cell>
          <cell r="Y8">
            <v>0.17</v>
          </cell>
          <cell r="Z8" t="str">
            <v>n/a</v>
          </cell>
          <cell r="AA8" t="str">
            <v>n/a</v>
          </cell>
          <cell r="AB8" t="str">
            <v>n/a</v>
          </cell>
          <cell r="AC8" t="str">
            <v>n/a</v>
          </cell>
          <cell r="AD8" t="str">
            <v>n/a</v>
          </cell>
        </row>
        <row r="9">
          <cell r="A9" t="str">
            <v>% Rented from government or social landlords</v>
          </cell>
          <cell r="B9" t="str">
            <v>%</v>
          </cell>
          <cell r="C9" t="str">
            <v>n/a</v>
          </cell>
          <cell r="D9" t="str">
            <v>n/a</v>
          </cell>
          <cell r="E9" t="str">
            <v>n/a</v>
          </cell>
          <cell r="F9" t="str">
            <v>n/a</v>
          </cell>
          <cell r="G9" t="str">
            <v>n/a</v>
          </cell>
          <cell r="H9" t="str">
            <v>n/a</v>
          </cell>
          <cell r="I9" t="str">
            <v>n/a</v>
          </cell>
          <cell r="J9" t="str">
            <v>n/a</v>
          </cell>
          <cell r="K9" t="str">
            <v>n/a</v>
          </cell>
          <cell r="L9" t="str">
            <v>n/a</v>
          </cell>
          <cell r="M9" t="str">
            <v>n/a</v>
          </cell>
          <cell r="N9" t="str">
            <v>n/a</v>
          </cell>
          <cell r="O9" t="str">
            <v>n/a</v>
          </cell>
          <cell r="P9" t="str">
            <v>n/a</v>
          </cell>
          <cell r="Q9" t="str">
            <v>n/a</v>
          </cell>
          <cell r="R9" t="str">
            <v>n/a</v>
          </cell>
          <cell r="S9" t="str">
            <v>n/a</v>
          </cell>
          <cell r="T9">
            <v>0.15</v>
          </cell>
          <cell r="U9">
            <v>0.15</v>
          </cell>
          <cell r="V9">
            <v>0.15</v>
          </cell>
          <cell r="W9">
            <v>0.15</v>
          </cell>
          <cell r="X9">
            <v>0.17</v>
          </cell>
          <cell r="Y9">
            <v>0.16</v>
          </cell>
          <cell r="Z9" t="str">
            <v>n/a</v>
          </cell>
          <cell r="AA9" t="str">
            <v>n/a</v>
          </cell>
          <cell r="AB9" t="str">
            <v>n/a</v>
          </cell>
          <cell r="AC9" t="str">
            <v>n/a</v>
          </cell>
          <cell r="AD9" t="str">
            <v>n/a</v>
          </cell>
        </row>
        <row r="10">
          <cell r="A10" t="str">
            <v>% Other</v>
          </cell>
          <cell r="B10" t="str">
            <v>%</v>
          </cell>
          <cell r="C10" t="str">
            <v>n/a</v>
          </cell>
          <cell r="D10" t="str">
            <v>n/a</v>
          </cell>
          <cell r="E10" t="str">
            <v>n/a</v>
          </cell>
          <cell r="F10" t="str">
            <v>n/a</v>
          </cell>
          <cell r="G10" t="str">
            <v>n/a</v>
          </cell>
          <cell r="H10" t="str">
            <v>n/a</v>
          </cell>
          <cell r="I10" t="str">
            <v>n/a</v>
          </cell>
          <cell r="J10" t="str">
            <v>n/a</v>
          </cell>
          <cell r="K10" t="str">
            <v>n/a</v>
          </cell>
          <cell r="L10" t="str">
            <v>n/a</v>
          </cell>
          <cell r="M10" t="str">
            <v>n/a</v>
          </cell>
          <cell r="N10" t="str">
            <v>n/a</v>
          </cell>
          <cell r="O10" t="str">
            <v>n/a</v>
          </cell>
          <cell r="P10" t="str">
            <v>n/a</v>
          </cell>
          <cell r="Q10" t="str">
            <v>n/a</v>
          </cell>
          <cell r="R10">
            <v>7.3999999999999996E-2</v>
          </cell>
          <cell r="S10">
            <v>9.4E-2</v>
          </cell>
          <cell r="T10">
            <v>0.10100000000000001</v>
          </cell>
          <cell r="U10">
            <v>9.8000000000000004E-2</v>
          </cell>
          <cell r="V10">
            <v>9.2999999999999999E-2</v>
          </cell>
          <cell r="W10">
            <v>0.09</v>
          </cell>
          <cell r="X10">
            <v>0.11</v>
          </cell>
          <cell r="Y10">
            <v>0.09</v>
          </cell>
          <cell r="Z10" t="str">
            <v>n/a</v>
          </cell>
          <cell r="AA10" t="str">
            <v>n/a</v>
          </cell>
          <cell r="AB10" t="str">
            <v>n/a</v>
          </cell>
          <cell r="AC10" t="str">
            <v>n/a</v>
          </cell>
          <cell r="AD10" t="str">
            <v>n/a</v>
          </cell>
        </row>
        <row r="12">
          <cell r="A12" t="str">
            <v>Housebuilding</v>
          </cell>
        </row>
        <row r="13">
          <cell r="A13" t="str">
            <v xml:space="preserve">Housing Starts </v>
          </cell>
          <cell r="B13" t="str">
            <v>000s</v>
          </cell>
          <cell r="C13" t="str">
            <v>n/a</v>
          </cell>
          <cell r="D13">
            <v>53109</v>
          </cell>
          <cell r="E13">
            <v>44894</v>
          </cell>
          <cell r="F13">
            <v>42889</v>
          </cell>
          <cell r="G13">
            <v>43623</v>
          </cell>
          <cell r="H13">
            <v>60158</v>
          </cell>
          <cell r="I13">
            <v>69317</v>
          </cell>
          <cell r="J13">
            <v>53556</v>
          </cell>
          <cell r="K13">
            <v>39366</v>
          </cell>
          <cell r="L13">
            <v>31606</v>
          </cell>
          <cell r="M13">
            <v>27434</v>
          </cell>
          <cell r="N13">
            <v>26820</v>
          </cell>
          <cell r="O13">
            <v>18310</v>
          </cell>
          <cell r="P13">
            <v>23564</v>
          </cell>
          <cell r="Q13">
            <v>29804</v>
          </cell>
          <cell r="R13">
            <v>31597</v>
          </cell>
          <cell r="S13">
            <v>34590</v>
          </cell>
          <cell r="T13">
            <v>32309</v>
          </cell>
          <cell r="U13">
            <v>27625</v>
          </cell>
          <cell r="V13">
            <v>28154</v>
          </cell>
          <cell r="W13">
            <v>31377</v>
          </cell>
          <cell r="X13">
            <v>32380</v>
          </cell>
          <cell r="Y13">
            <v>34275</v>
          </cell>
          <cell r="Z13">
            <v>33353</v>
          </cell>
          <cell r="AA13" t="str">
            <v>n/a</v>
          </cell>
          <cell r="AB13" t="str">
            <v>n/a</v>
          </cell>
          <cell r="AC13" t="str">
            <v>n/a</v>
          </cell>
          <cell r="AD13" t="str">
            <v>n/a</v>
          </cell>
        </row>
        <row r="14">
          <cell r="A14" t="str">
            <v>Annual % change in housing starts</v>
          </cell>
          <cell r="C14" t="str">
            <v>n/a</v>
          </cell>
          <cell r="D14" t="str">
            <v>n/a</v>
          </cell>
          <cell r="E14">
            <v>-0.15468188066052835</v>
          </cell>
          <cell r="F14">
            <v>-4.4660756448523187E-2</v>
          </cell>
          <cell r="G14">
            <v>1.7113945300659905E-2</v>
          </cell>
          <cell r="H14">
            <v>0.37904316530270732</v>
          </cell>
          <cell r="I14">
            <v>0.15224907742943583</v>
          </cell>
          <cell r="J14">
            <v>-0.22737567984765639</v>
          </cell>
          <cell r="K14">
            <v>-0.26495630741653597</v>
          </cell>
          <cell r="L14">
            <v>-0.19712442209012859</v>
          </cell>
          <cell r="M14">
            <v>-0.13200025311649688</v>
          </cell>
          <cell r="N14">
            <v>-2.2380987096303873E-2</v>
          </cell>
          <cell r="O14">
            <v>-0.31730052199850856</v>
          </cell>
          <cell r="P14">
            <v>0.28694702348443468</v>
          </cell>
          <cell r="Q14">
            <v>0.26481072822950269</v>
          </cell>
          <cell r="R14">
            <v>6.0159710106026054E-2</v>
          </cell>
          <cell r="S14">
            <v>9.4724182675570479E-2</v>
          </cell>
          <cell r="T14">
            <v>-6.5943914426134675E-2</v>
          </cell>
          <cell r="U14">
            <v>-0.14497508434182427</v>
          </cell>
          <cell r="V14">
            <v>1.9149321266968222E-2</v>
          </cell>
          <cell r="W14">
            <v>0.11447751651630322</v>
          </cell>
          <cell r="X14">
            <v>3.1966089811008125E-2</v>
          </cell>
          <cell r="Y14">
            <v>5.8523780111179757E-2</v>
          </cell>
          <cell r="Z14">
            <v>-2.6900072939460284E-2</v>
          </cell>
          <cell r="AA14" t="str">
            <v>n/a</v>
          </cell>
          <cell r="AB14" t="str">
            <v>n/a</v>
          </cell>
          <cell r="AC14" t="str">
            <v>n/a</v>
          </cell>
          <cell r="AD14" t="str">
            <v>n/a</v>
          </cell>
        </row>
        <row r="15">
          <cell r="A15" t="str">
            <v>Housing Completions</v>
          </cell>
          <cell r="B15" t="str">
            <v>000s</v>
          </cell>
          <cell r="C15" t="str">
            <v>n/a</v>
          </cell>
          <cell r="D15">
            <v>50337</v>
          </cell>
          <cell r="E15">
            <v>50306</v>
          </cell>
          <cell r="F15">
            <v>41910</v>
          </cell>
          <cell r="G15">
            <v>43635</v>
          </cell>
          <cell r="H15">
            <v>46537</v>
          </cell>
          <cell r="I15">
            <v>58244</v>
          </cell>
          <cell r="J15">
            <v>65397</v>
          </cell>
          <cell r="K15">
            <v>51803</v>
          </cell>
          <cell r="L15">
            <v>37358</v>
          </cell>
          <cell r="M15">
            <v>30412</v>
          </cell>
          <cell r="N15">
            <v>26731</v>
          </cell>
          <cell r="O15">
            <v>25031</v>
          </cell>
          <cell r="P15">
            <v>20837</v>
          </cell>
          <cell r="Q15">
            <v>26854</v>
          </cell>
          <cell r="R15">
            <v>29842</v>
          </cell>
          <cell r="S15">
            <v>28939</v>
          </cell>
          <cell r="T15">
            <v>32740</v>
          </cell>
          <cell r="U15">
            <v>30592</v>
          </cell>
          <cell r="V15">
            <v>27171</v>
          </cell>
          <cell r="W15">
            <v>28101</v>
          </cell>
          <cell r="X15">
            <v>30662</v>
          </cell>
          <cell r="Y15">
            <v>34177</v>
          </cell>
          <cell r="Z15">
            <v>33683</v>
          </cell>
          <cell r="AA15" t="str">
            <v>n/a</v>
          </cell>
          <cell r="AB15" t="str">
            <v>n/a</v>
          </cell>
          <cell r="AC15" t="str">
            <v>n/a</v>
          </cell>
          <cell r="AD15" t="str">
            <v>n/a</v>
          </cell>
        </row>
        <row r="16">
          <cell r="A16" t="str">
            <v>Annual % change in housing completions</v>
          </cell>
          <cell r="C16" t="str">
            <v>n/a</v>
          </cell>
          <cell r="D16" t="str">
            <v>n/a</v>
          </cell>
          <cell r="E16">
            <v>-6.1584917654999849E-4</v>
          </cell>
          <cell r="F16">
            <v>-0.16689858068620045</v>
          </cell>
          <cell r="G16">
            <v>4.1159627773801111E-2</v>
          </cell>
          <cell r="H16">
            <v>6.650624498682256E-2</v>
          </cell>
          <cell r="I16">
            <v>0.25156327223499586</v>
          </cell>
          <cell r="J16">
            <v>0.12281093331501958</v>
          </cell>
          <cell r="K16">
            <v>-0.20786886248604675</v>
          </cell>
          <cell r="L16">
            <v>-0.27884485454510355</v>
          </cell>
          <cell r="M16">
            <v>-0.18593072434284486</v>
          </cell>
          <cell r="N16">
            <v>-0.12103774825726688</v>
          </cell>
          <cell r="O16">
            <v>-6.3596573266993417E-2</v>
          </cell>
          <cell r="P16">
            <v>-0.16755223522831686</v>
          </cell>
          <cell r="Q16">
            <v>0.28876517732879003</v>
          </cell>
          <cell r="R16">
            <v>0.11126833991211726</v>
          </cell>
          <cell r="S16">
            <v>-3.0259365994236287E-2</v>
          </cell>
          <cell r="T16">
            <v>0.13134524344310439</v>
          </cell>
          <cell r="U16">
            <v>-6.5607819181429439E-2</v>
          </cell>
          <cell r="V16">
            <v>-0.11182662133891208</v>
          </cell>
          <cell r="W16">
            <v>3.4227669206138955E-2</v>
          </cell>
          <cell r="X16">
            <v>9.1135546777694643E-2</v>
          </cell>
          <cell r="Y16">
            <v>0.11463700997977955</v>
          </cell>
          <cell r="Z16">
            <v>-1.4454165081780102E-2</v>
          </cell>
          <cell r="AA16" t="str">
            <v>n/a</v>
          </cell>
          <cell r="AB16" t="str">
            <v>n/a</v>
          </cell>
          <cell r="AC16" t="str">
            <v>n/a</v>
          </cell>
          <cell r="AD16" t="str">
            <v>n/a</v>
          </cell>
        </row>
        <row r="17">
          <cell r="A17" t="str">
            <v>Number of Building Permits issued</v>
          </cell>
          <cell r="B17" t="str">
            <v>000s</v>
          </cell>
          <cell r="C17" t="str">
            <v>n/a</v>
          </cell>
          <cell r="D17">
            <v>56034</v>
          </cell>
          <cell r="E17">
            <v>49867</v>
          </cell>
          <cell r="F17">
            <v>46431</v>
          </cell>
          <cell r="G17">
            <v>47291</v>
          </cell>
          <cell r="H17">
            <v>62454</v>
          </cell>
          <cell r="I17">
            <v>76167</v>
          </cell>
          <cell r="J17">
            <v>58710</v>
          </cell>
          <cell r="K17">
            <v>47898</v>
          </cell>
          <cell r="L17">
            <v>33416</v>
          </cell>
          <cell r="M17">
            <v>29145</v>
          </cell>
          <cell r="N17">
            <v>24417</v>
          </cell>
          <cell r="O17">
            <v>19289</v>
          </cell>
          <cell r="P17">
            <v>25708</v>
          </cell>
          <cell r="Q17">
            <v>32750</v>
          </cell>
          <cell r="R17">
            <v>33947</v>
          </cell>
          <cell r="S17">
            <v>39045</v>
          </cell>
          <cell r="T17">
            <v>36939</v>
          </cell>
          <cell r="U17">
            <v>30162</v>
          </cell>
          <cell r="V17">
            <v>31235</v>
          </cell>
          <cell r="W17">
            <v>35923</v>
          </cell>
          <cell r="X17">
            <v>35046</v>
          </cell>
          <cell r="Y17">
            <v>37135</v>
          </cell>
          <cell r="Z17">
            <v>35465</v>
          </cell>
          <cell r="AA17" t="str">
            <v>n/a</v>
          </cell>
          <cell r="AB17" t="str">
            <v>n/a</v>
          </cell>
          <cell r="AC17" t="str">
            <v>n/a</v>
          </cell>
          <cell r="AD17" t="str">
            <v>n/a</v>
          </cell>
        </row>
        <row r="18">
          <cell r="A18" t="str">
            <v>Annual % change in building permits issued</v>
          </cell>
          <cell r="C18" t="str">
            <v>n/a</v>
          </cell>
          <cell r="D18" t="str">
            <v>n/a</v>
          </cell>
          <cell r="E18">
            <v>-0.11005817896277259</v>
          </cell>
          <cell r="F18">
            <v>-6.890328273206725E-2</v>
          </cell>
          <cell r="G18">
            <v>1.8522108074346955E-2</v>
          </cell>
          <cell r="H18">
            <v>0.32063183269543893</v>
          </cell>
          <cell r="I18">
            <v>0.2195696032279757</v>
          </cell>
          <cell r="J18">
            <v>-0.22919374532277759</v>
          </cell>
          <cell r="K18">
            <v>-0.18415942769545224</v>
          </cell>
          <cell r="L18">
            <v>-0.30235082884462816</v>
          </cell>
          <cell r="M18">
            <v>-0.12781302370122094</v>
          </cell>
          <cell r="N18">
            <v>-0.16222336592897579</v>
          </cell>
          <cell r="O18">
            <v>-0.21001761068108282</v>
          </cell>
          <cell r="P18">
            <v>0.33278034112706734</v>
          </cell>
          <cell r="Q18">
            <v>0.27392251439240711</v>
          </cell>
          <cell r="R18">
            <v>3.6549618320610655E-2</v>
          </cell>
          <cell r="S18">
            <v>0.15017527322001945</v>
          </cell>
          <cell r="T18">
            <v>-5.393776411832496E-2</v>
          </cell>
          <cell r="U18">
            <v>-0.18346463087793385</v>
          </cell>
          <cell r="V18">
            <v>3.5574564020953492E-2</v>
          </cell>
          <cell r="W18">
            <v>0.15008804226028483</v>
          </cell>
          <cell r="X18">
            <v>-2.4413328508198107E-2</v>
          </cell>
          <cell r="Y18">
            <v>5.9607373166695288E-2</v>
          </cell>
          <cell r="Z18">
            <v>-4.4971051568601039E-2</v>
          </cell>
          <cell r="AA18" t="str">
            <v>n/a</v>
          </cell>
          <cell r="AB18" t="str">
            <v>n/a</v>
          </cell>
          <cell r="AC18" t="str">
            <v>n/a</v>
          </cell>
          <cell r="AD18" t="str">
            <v>n/a</v>
          </cell>
        </row>
        <row r="20">
          <cell r="A20" t="str">
            <v>MARKET ACTIVITY AND PRICES</v>
          </cell>
        </row>
        <row r="21">
          <cell r="A21" t="str">
            <v>Total Number of Transactions</v>
          </cell>
          <cell r="B21" t="str">
            <v>000s</v>
          </cell>
          <cell r="C21" t="str">
            <v>n/a</v>
          </cell>
          <cell r="D21" t="str">
            <v>n/a</v>
          </cell>
          <cell r="E21" t="str">
            <v>n/a</v>
          </cell>
          <cell r="F21" t="str">
            <v>n/a</v>
          </cell>
          <cell r="G21">
            <v>93681</v>
          </cell>
          <cell r="H21">
            <v>103292</v>
          </cell>
          <cell r="I21">
            <v>72909</v>
          </cell>
          <cell r="J21">
            <v>56315</v>
          </cell>
          <cell r="K21">
            <v>62128</v>
          </cell>
          <cell r="L21">
            <v>67994</v>
          </cell>
          <cell r="M21">
            <v>75175</v>
          </cell>
          <cell r="N21">
            <v>71088</v>
          </cell>
          <cell r="O21">
            <v>68225</v>
          </cell>
          <cell r="P21">
            <v>83305</v>
          </cell>
          <cell r="Q21">
            <v>81400</v>
          </cell>
          <cell r="R21">
            <v>90467</v>
          </cell>
          <cell r="S21">
            <v>93736</v>
          </cell>
          <cell r="T21">
            <v>68540</v>
          </cell>
          <cell r="U21">
            <v>68757</v>
          </cell>
          <cell r="V21">
            <v>68112</v>
          </cell>
          <cell r="W21">
            <v>71374</v>
          </cell>
          <cell r="X21">
            <v>73939</v>
          </cell>
          <cell r="Y21">
            <v>81208</v>
          </cell>
          <cell r="Z21">
            <v>77121</v>
          </cell>
          <cell r="AA21" t="str">
            <v>n/a</v>
          </cell>
          <cell r="AB21" t="str">
            <v>n/a</v>
          </cell>
          <cell r="AC21" t="str">
            <v>n/a</v>
          </cell>
          <cell r="AD21" t="str">
            <v>n/a</v>
          </cell>
        </row>
        <row r="22">
          <cell r="A22" t="str">
            <v>Annual % change in transactions</v>
          </cell>
          <cell r="C22" t="str">
            <v>n/a</v>
          </cell>
          <cell r="D22" t="str">
            <v>n/a</v>
          </cell>
          <cell r="E22" t="str">
            <v>n/a</v>
          </cell>
          <cell r="F22" t="str">
            <v>n/a</v>
          </cell>
          <cell r="G22" t="str">
            <v>n/a</v>
          </cell>
          <cell r="H22">
            <v>0.10259284166479854</v>
          </cell>
          <cell r="I22">
            <v>-0.29414669093443824</v>
          </cell>
          <cell r="J22">
            <v>-0.22759878752966023</v>
          </cell>
          <cell r="K22">
            <v>0.10322294237769691</v>
          </cell>
          <cell r="L22">
            <v>9.4417975791913467E-2</v>
          </cell>
          <cell r="M22">
            <v>0.10561225990528578</v>
          </cell>
          <cell r="N22">
            <v>-5.436647821749252E-2</v>
          </cell>
          <cell r="O22">
            <v>-4.0274026558631548E-2</v>
          </cell>
          <cell r="P22">
            <v>0.22103334554781973</v>
          </cell>
          <cell r="Q22">
            <v>-2.2867775043514782E-2</v>
          </cell>
          <cell r="R22">
            <v>0.11138820638820635</v>
          </cell>
          <cell r="S22">
            <v>3.6134723158720794E-2</v>
          </cell>
          <cell r="T22">
            <v>-0.26879747375608087</v>
          </cell>
          <cell r="U22">
            <v>3.1660344324482281E-3</v>
          </cell>
          <cell r="V22">
            <v>-9.3808630393996673E-3</v>
          </cell>
          <cell r="W22">
            <v>4.7891707775428616E-2</v>
          </cell>
          <cell r="X22">
            <v>3.5937456216549535E-2</v>
          </cell>
          <cell r="Y22">
            <v>9.8310769688527033E-2</v>
          </cell>
          <cell r="Z22">
            <v>-5.0327553935572866E-2</v>
          </cell>
          <cell r="AA22" t="str">
            <v>n/a</v>
          </cell>
          <cell r="AB22" t="str">
            <v>n/a</v>
          </cell>
          <cell r="AC22" t="str">
            <v>n/a</v>
          </cell>
          <cell r="AD22" t="str">
            <v>n/a</v>
          </cell>
        </row>
        <row r="23">
          <cell r="A23" t="str">
            <v xml:space="preserve">Residential house prices (all dwellings, national) </v>
          </cell>
          <cell r="B23" t="str">
            <v>1990=100</v>
          </cell>
          <cell r="C23" t="str">
            <v>n/a</v>
          </cell>
          <cell r="D23" t="str">
            <v>n/a</v>
          </cell>
          <cell r="E23" t="str">
            <v>n/a</v>
          </cell>
          <cell r="F23">
            <v>54.921348314606746</v>
          </cell>
          <cell r="G23">
            <v>61.258426966292149</v>
          </cell>
          <cell r="H23">
            <v>82.786516853932582</v>
          </cell>
          <cell r="I23">
            <v>101.21348314606742</v>
          </cell>
          <cell r="J23">
            <v>95.50561797752809</v>
          </cell>
          <cell r="K23">
            <v>82.067415730337075</v>
          </cell>
          <cell r="L23">
            <v>67.55056179775282</v>
          </cell>
          <cell r="M23">
            <v>62.292134831460679</v>
          </cell>
          <cell r="N23">
            <v>65.887640449438194</v>
          </cell>
          <cell r="O23">
            <v>63.550561797752813</v>
          </cell>
          <cell r="P23">
            <v>66.966292134831463</v>
          </cell>
          <cell r="Q23">
            <v>78.741573033707851</v>
          </cell>
          <cell r="R23">
            <v>86.786516853932582</v>
          </cell>
          <cell r="S23">
            <v>94.426966292134836</v>
          </cell>
          <cell r="T23">
            <v>100</v>
          </cell>
          <cell r="U23">
            <v>99.146067415730329</v>
          </cell>
          <cell r="V23">
            <v>106.51685393258428</v>
          </cell>
          <cell r="W23">
            <v>113.33393258426968</v>
          </cell>
          <cell r="X23">
            <v>121.38064179775282</v>
          </cell>
          <cell r="Y23">
            <v>128.76729269662923</v>
          </cell>
          <cell r="Z23">
            <v>138.42732934904453</v>
          </cell>
          <cell r="AA23" t="str">
            <v>n/a</v>
          </cell>
          <cell r="AB23" t="str">
            <v>n/a</v>
          </cell>
          <cell r="AC23" t="str">
            <v>n/a</v>
          </cell>
          <cell r="AD23" t="str">
            <v>n/a</v>
          </cell>
        </row>
        <row r="24">
          <cell r="A24" t="str">
            <v>Annual % change in house prices</v>
          </cell>
          <cell r="C24" t="str">
            <v>n/a</v>
          </cell>
          <cell r="D24" t="str">
            <v>n/a</v>
          </cell>
          <cell r="E24" t="str">
            <v>n/a</v>
          </cell>
          <cell r="F24" t="str">
            <v>n/a</v>
          </cell>
          <cell r="G24">
            <v>0.11538461538461564</v>
          </cell>
          <cell r="H24">
            <v>0.35143066764490061</v>
          </cell>
          <cell r="I24">
            <v>0.22258414766558099</v>
          </cell>
          <cell r="J24">
            <v>-5.6394316163410285E-2</v>
          </cell>
          <cell r="K24">
            <v>-0.14070588235294124</v>
          </cell>
          <cell r="L24">
            <v>-0.1768893756845562</v>
          </cell>
          <cell r="M24">
            <v>-7.7844311377245567E-2</v>
          </cell>
          <cell r="N24">
            <v>5.7720057720057616E-2</v>
          </cell>
          <cell r="O24">
            <v>-3.547066848567515E-2</v>
          </cell>
          <cell r="P24">
            <v>5.3748231966053606E-2</v>
          </cell>
          <cell r="Q24">
            <v>0.17583892617449637</v>
          </cell>
          <cell r="R24">
            <v>0.10216894977168955</v>
          </cell>
          <cell r="S24">
            <v>8.8037286380113988E-2</v>
          </cell>
          <cell r="T24">
            <v>5.9019514516896576E-2</v>
          </cell>
          <cell r="U24">
            <v>-8.5393258426966767E-3</v>
          </cell>
          <cell r="V24">
            <v>7.4342701722575066E-2</v>
          </cell>
          <cell r="W24">
            <v>6.4000000000000057E-2</v>
          </cell>
          <cell r="X24">
            <v>7.0999999999999952E-2</v>
          </cell>
          <cell r="Y24">
            <v>6.085526315789469E-2</v>
          </cell>
          <cell r="Z24">
            <v>7.5019334880123356E-2</v>
          </cell>
          <cell r="AA24" t="str">
            <v>n/a</v>
          </cell>
          <cell r="AB24" t="str">
            <v>n/a</v>
          </cell>
          <cell r="AC24" t="str">
            <v>n/a</v>
          </cell>
          <cell r="AD24" t="str">
            <v>n/a</v>
          </cell>
        </row>
        <row r="25">
          <cell r="A25" t="str">
            <v>Residential house prices new dwellings (national)</v>
          </cell>
          <cell r="B25" t="str">
            <v>1990=100</v>
          </cell>
          <cell r="C25" t="str">
            <v>n/a</v>
          </cell>
          <cell r="D25" t="str">
            <v>n/a</v>
          </cell>
          <cell r="E25" t="str">
            <v>n/a</v>
          </cell>
          <cell r="F25" t="str">
            <v>n/a</v>
          </cell>
          <cell r="G25" t="str">
            <v>n/a</v>
          </cell>
          <cell r="H25" t="str">
            <v>n/a</v>
          </cell>
          <cell r="I25" t="str">
            <v>n/a</v>
          </cell>
          <cell r="J25" t="str">
            <v>n/a</v>
          </cell>
          <cell r="K25" t="str">
            <v>n/a</v>
          </cell>
          <cell r="L25" t="str">
            <v>n/a</v>
          </cell>
          <cell r="M25" t="str">
            <v>n/a</v>
          </cell>
          <cell r="N25" t="str">
            <v>n/a</v>
          </cell>
          <cell r="O25" t="str">
            <v>n/a</v>
          </cell>
          <cell r="P25" t="str">
            <v>n/a</v>
          </cell>
          <cell r="Q25" t="str">
            <v>n/a</v>
          </cell>
          <cell r="R25" t="str">
            <v>n/a</v>
          </cell>
          <cell r="S25" t="str">
            <v>n/a</v>
          </cell>
          <cell r="T25" t="str">
            <v>n/a</v>
          </cell>
          <cell r="U25" t="str">
            <v>n/a</v>
          </cell>
          <cell r="V25" t="str">
            <v>n/a</v>
          </cell>
          <cell r="W25" t="str">
            <v>n/a</v>
          </cell>
          <cell r="X25" t="str">
            <v>n/a</v>
          </cell>
          <cell r="Y25" t="str">
            <v>n/a</v>
          </cell>
          <cell r="Z25" t="str">
            <v>n/a</v>
          </cell>
          <cell r="AA25" t="str">
            <v>n/a</v>
          </cell>
          <cell r="AB25" t="str">
            <v>n/a</v>
          </cell>
          <cell r="AC25" t="str">
            <v>n/a</v>
          </cell>
          <cell r="AD25" t="str">
            <v>n/a</v>
          </cell>
        </row>
        <row r="26">
          <cell r="A26" t="str">
            <v>Annual % change in new house prices</v>
          </cell>
          <cell r="C26" t="str">
            <v>n/a</v>
          </cell>
          <cell r="D26" t="str">
            <v>n/a</v>
          </cell>
          <cell r="E26" t="str">
            <v>n/a</v>
          </cell>
          <cell r="F26" t="str">
            <v>n/a</v>
          </cell>
          <cell r="G26" t="str">
            <v>n/a</v>
          </cell>
          <cell r="H26" t="str">
            <v>n/a</v>
          </cell>
          <cell r="I26" t="str">
            <v>n/a</v>
          </cell>
          <cell r="J26" t="str">
            <v>n/a</v>
          </cell>
          <cell r="K26" t="str">
            <v>n/a</v>
          </cell>
          <cell r="L26" t="str">
            <v>n/a</v>
          </cell>
          <cell r="M26" t="str">
            <v>n/a</v>
          </cell>
          <cell r="N26" t="str">
            <v>n/a</v>
          </cell>
          <cell r="O26" t="str">
            <v>n/a</v>
          </cell>
          <cell r="P26" t="str">
            <v>n/a</v>
          </cell>
          <cell r="Q26" t="str">
            <v>n/a</v>
          </cell>
          <cell r="R26" t="str">
            <v>n/a</v>
          </cell>
          <cell r="S26" t="str">
            <v>n/a</v>
          </cell>
          <cell r="T26" t="str">
            <v>n/a</v>
          </cell>
          <cell r="U26" t="str">
            <v>n/a</v>
          </cell>
          <cell r="V26" t="str">
            <v>n/a</v>
          </cell>
          <cell r="W26" t="str">
            <v>n/a</v>
          </cell>
          <cell r="X26" t="str">
            <v>n/a</v>
          </cell>
          <cell r="Y26" t="str">
            <v>n/a</v>
          </cell>
          <cell r="Z26" t="str">
            <v>n/a</v>
          </cell>
          <cell r="AA26" t="str">
            <v>n/a</v>
          </cell>
          <cell r="AB26" t="str">
            <v>n/a</v>
          </cell>
          <cell r="AC26" t="str">
            <v>n/a</v>
          </cell>
          <cell r="AD26" t="str">
            <v>n/a</v>
          </cell>
        </row>
        <row r="27">
          <cell r="A27" t="str">
            <v>Building Price for new residential dwellings</v>
          </cell>
          <cell r="B27" t="str">
            <v>1990=100</v>
          </cell>
          <cell r="C27" t="str">
            <v>n/a</v>
          </cell>
          <cell r="D27">
            <v>62.311832861965144</v>
          </cell>
          <cell r="E27">
            <v>65.824286105282368</v>
          </cell>
          <cell r="F27">
            <v>68.698111486178277</v>
          </cell>
          <cell r="G27">
            <v>71.800018246510362</v>
          </cell>
          <cell r="H27">
            <v>76.589727214670205</v>
          </cell>
          <cell r="I27">
            <v>82.565459355898184</v>
          </cell>
          <cell r="J27">
            <v>88.541191497126178</v>
          </cell>
          <cell r="K27">
            <v>90.36584253261563</v>
          </cell>
          <cell r="L27">
            <v>88.769272876562368</v>
          </cell>
          <cell r="M27">
            <v>89.042970531885786</v>
          </cell>
          <cell r="N27">
            <v>90.411458808502871</v>
          </cell>
          <cell r="O27">
            <v>91.551865705683781</v>
          </cell>
          <cell r="P27">
            <v>90.822005291488011</v>
          </cell>
          <cell r="Q27">
            <v>93.05720280996259</v>
          </cell>
          <cell r="R27">
            <v>95.221238938053091</v>
          </cell>
          <cell r="S27">
            <v>97.345132743362825</v>
          </cell>
          <cell r="T27">
            <v>100</v>
          </cell>
          <cell r="U27">
            <v>102.65486725663717</v>
          </cell>
          <cell r="V27">
            <v>103.53982300884957</v>
          </cell>
          <cell r="W27">
            <v>106.19469026548674</v>
          </cell>
          <cell r="X27">
            <v>110.12389380530973</v>
          </cell>
          <cell r="Y27">
            <v>114.16772594333563</v>
          </cell>
          <cell r="Z27">
            <v>118.4605142062005</v>
          </cell>
          <cell r="AA27" t="str">
            <v>n/a</v>
          </cell>
          <cell r="AB27" t="str">
            <v>n/a</v>
          </cell>
          <cell r="AC27" t="str">
            <v>n/a</v>
          </cell>
          <cell r="AD27" t="str">
            <v>n/a</v>
          </cell>
        </row>
        <row r="28">
          <cell r="A28" t="str">
            <v>Annual % change in building prices</v>
          </cell>
          <cell r="C28" t="str">
            <v>n/a</v>
          </cell>
          <cell r="D28" t="str">
            <v>n/a</v>
          </cell>
          <cell r="E28">
            <v>5.6368960468521356E-2</v>
          </cell>
          <cell r="F28">
            <v>4.3659043659043828E-2</v>
          </cell>
          <cell r="G28">
            <v>4.5152722443559057E-2</v>
          </cell>
          <cell r="H28">
            <v>6.670902160101666E-2</v>
          </cell>
          <cell r="I28">
            <v>7.8022632519356705E-2</v>
          </cell>
          <cell r="J28">
            <v>7.2375690607734855E-2</v>
          </cell>
          <cell r="K28">
            <v>2.060793405461081E-2</v>
          </cell>
          <cell r="L28">
            <v>-1.766784452296799E-2</v>
          </cell>
          <cell r="M28">
            <v>3.0832476875641834E-3</v>
          </cell>
          <cell r="N28">
            <v>1.5368852459016313E-2</v>
          </cell>
          <cell r="O28">
            <v>1.2613521695257202E-2</v>
          </cell>
          <cell r="P28">
            <v>-7.9720976581961756E-3</v>
          </cell>
          <cell r="Q28">
            <v>2.4610748367654312E-2</v>
          </cell>
          <cell r="R28">
            <v>2.3254901960784391E-2</v>
          </cell>
          <cell r="S28">
            <v>2.2304832713754719E-2</v>
          </cell>
          <cell r="T28">
            <v>2.7272727272727337E-2</v>
          </cell>
          <cell r="U28">
            <v>2.6548672566371723E-2</v>
          </cell>
          <cell r="V28">
            <v>8.6206896551723755E-3</v>
          </cell>
          <cell r="W28">
            <v>2.5641025641025772E-2</v>
          </cell>
          <cell r="X28">
            <v>3.6999999999999922E-2</v>
          </cell>
          <cell r="Y28">
            <v>3.67207514944492E-2</v>
          </cell>
          <cell r="Z28">
            <v>3.7600716204117868E-2</v>
          </cell>
          <cell r="AA28" t="str">
            <v>n/a</v>
          </cell>
          <cell r="AB28" t="str">
            <v>n/a</v>
          </cell>
          <cell r="AC28" t="str">
            <v>n/a</v>
          </cell>
          <cell r="AD28" t="str">
            <v>n/a</v>
          </cell>
        </row>
        <row r="30">
          <cell r="A30" t="str">
            <v>LENDING</v>
          </cell>
        </row>
        <row r="31">
          <cell r="A31" t="str">
            <v>EXCHANGE RATE</v>
          </cell>
          <cell r="C31">
            <v>1</v>
          </cell>
          <cell r="D31">
            <v>1</v>
          </cell>
          <cell r="E31">
            <v>1</v>
          </cell>
          <cell r="F31">
            <v>1</v>
          </cell>
          <cell r="G31">
            <v>1</v>
          </cell>
          <cell r="H31">
            <v>1</v>
          </cell>
          <cell r="I31">
            <v>1</v>
          </cell>
          <cell r="J31">
            <v>1</v>
          </cell>
          <cell r="K31">
            <v>1</v>
          </cell>
          <cell r="L31">
            <v>1</v>
          </cell>
          <cell r="M31">
            <v>1</v>
          </cell>
          <cell r="N31">
            <v>1</v>
          </cell>
          <cell r="O31">
            <v>1</v>
          </cell>
          <cell r="P31">
            <v>1</v>
          </cell>
          <cell r="Q31">
            <v>1</v>
          </cell>
          <cell r="R31">
            <v>1</v>
          </cell>
          <cell r="S31">
            <v>1</v>
          </cell>
          <cell r="T31">
            <v>1</v>
          </cell>
          <cell r="U31">
            <v>1</v>
          </cell>
          <cell r="V31">
            <v>1</v>
          </cell>
          <cell r="W31">
            <v>1</v>
          </cell>
          <cell r="X31">
            <v>1</v>
          </cell>
          <cell r="Y31">
            <v>1</v>
          </cell>
          <cell r="Z31">
            <v>1</v>
          </cell>
          <cell r="AA31">
            <v>1</v>
          </cell>
          <cell r="AB31">
            <v>1</v>
          </cell>
          <cell r="AC31">
            <v>1</v>
          </cell>
          <cell r="AD31">
            <v>1</v>
          </cell>
        </row>
        <row r="32">
          <cell r="A32" t="str">
            <v>Values</v>
          </cell>
        </row>
        <row r="33">
          <cell r="A33" t="str">
            <v>If emf members only - approx market share</v>
          </cell>
          <cell r="C33">
            <v>0</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row>
        <row r="34">
          <cell r="A34" t="str">
            <v>Total national outstanding residential loans</v>
          </cell>
          <cell r="B34" t="str">
            <v>€ millions</v>
          </cell>
          <cell r="C34">
            <v>13899.627944763641</v>
          </cell>
          <cell r="D34">
            <v>16326.189342223635</v>
          </cell>
          <cell r="E34">
            <v>18295.052213147235</v>
          </cell>
          <cell r="F34">
            <v>19046.375915208428</v>
          </cell>
          <cell r="G34">
            <v>21071.937017184911</v>
          </cell>
          <cell r="H34">
            <v>27400.045965312605</v>
          </cell>
          <cell r="I34">
            <v>26130</v>
          </cell>
          <cell r="J34">
            <v>27990</v>
          </cell>
          <cell r="K34">
            <v>29690</v>
          </cell>
          <cell r="L34">
            <v>30490</v>
          </cell>
          <cell r="M34">
            <v>30120</v>
          </cell>
          <cell r="N34">
            <v>30530</v>
          </cell>
          <cell r="O34">
            <v>30280</v>
          </cell>
          <cell r="P34">
            <v>30460</v>
          </cell>
          <cell r="Q34">
            <v>31930</v>
          </cell>
          <cell r="R34">
            <v>34360</v>
          </cell>
          <cell r="S34">
            <v>37240</v>
          </cell>
          <cell r="T34">
            <v>39990</v>
          </cell>
          <cell r="U34">
            <v>43370</v>
          </cell>
          <cell r="V34">
            <v>46873</v>
          </cell>
          <cell r="W34">
            <v>51025</v>
          </cell>
          <cell r="X34">
            <v>58125</v>
          </cell>
          <cell r="Y34">
            <v>65946</v>
          </cell>
          <cell r="Z34">
            <v>73200.06</v>
          </cell>
          <cell r="AA34" t="str">
            <v>n/a</v>
          </cell>
          <cell r="AB34" t="str">
            <v>n/a</v>
          </cell>
          <cell r="AC34" t="str">
            <v>n/a</v>
          </cell>
          <cell r="AD34" t="str">
            <v>n/a</v>
          </cell>
        </row>
        <row r="35">
          <cell r="A35" t="str">
            <v>Annual % change</v>
          </cell>
          <cell r="C35" t="e">
            <v>#VALUE!</v>
          </cell>
          <cell r="D35">
            <v>0.17457743524524671</v>
          </cell>
          <cell r="E35">
            <v>0.12059537162365408</v>
          </cell>
          <cell r="F35">
            <v>4.1067043335425657E-2</v>
          </cell>
          <cell r="G35">
            <v>0.10634889865630992</v>
          </cell>
          <cell r="H35">
            <v>0.30030978846258405</v>
          </cell>
          <cell r="I35">
            <v>-4.6351964771169873E-2</v>
          </cell>
          <cell r="J35">
            <v>7.1182548794489042E-2</v>
          </cell>
          <cell r="K35">
            <v>6.0735977134690922E-2</v>
          </cell>
          <cell r="L35">
            <v>2.6945099360053959E-2</v>
          </cell>
          <cell r="M35">
            <v>-1.2135126270908514E-2</v>
          </cell>
          <cell r="N35">
            <v>1.3612217795484716E-2</v>
          </cell>
          <cell r="O35">
            <v>-8.1886668850311706E-3</v>
          </cell>
          <cell r="P35">
            <v>5.944517833553542E-3</v>
          </cell>
          <cell r="Q35">
            <v>4.8260013131976365E-2</v>
          </cell>
          <cell r="R35">
            <v>7.6103977450673321E-2</v>
          </cell>
          <cell r="S35">
            <v>8.3818393480791675E-2</v>
          </cell>
          <cell r="T35">
            <v>7.3845327604726174E-2</v>
          </cell>
          <cell r="U35">
            <v>8.4521130282570578E-2</v>
          </cell>
          <cell r="V35">
            <v>8.0770117592806168E-2</v>
          </cell>
          <cell r="W35">
            <v>8.8579779403921144E-2</v>
          </cell>
          <cell r="X35">
            <v>0.1391474767270946</v>
          </cell>
          <cell r="Y35">
            <v>0.13455483870967733</v>
          </cell>
          <cell r="Z35">
            <v>0.10999999999999988</v>
          </cell>
          <cell r="AA35" t="str">
            <v>n/a</v>
          </cell>
          <cell r="AB35" t="str">
            <v>n/a</v>
          </cell>
          <cell r="AC35" t="str">
            <v>n/a</v>
          </cell>
          <cell r="AD35" t="str">
            <v>n/a</v>
          </cell>
        </row>
        <row r="36">
          <cell r="A36" t="str">
            <v>Total national outstanding residential and commercial loans</v>
          </cell>
          <cell r="B36" t="str">
            <v>€ millions</v>
          </cell>
          <cell r="C36" t="str">
            <v>n/a</v>
          </cell>
          <cell r="D36" t="str">
            <v>n/a</v>
          </cell>
          <cell r="E36" t="str">
            <v>n/a</v>
          </cell>
          <cell r="F36" t="str">
            <v>n/a</v>
          </cell>
          <cell r="G36" t="str">
            <v>n/a</v>
          </cell>
          <cell r="H36" t="str">
            <v>n/a</v>
          </cell>
          <cell r="I36" t="str">
            <v>n/a</v>
          </cell>
          <cell r="J36" t="str">
            <v>n/a</v>
          </cell>
          <cell r="K36" t="str">
            <v>n/a</v>
          </cell>
          <cell r="L36" t="str">
            <v>n/a</v>
          </cell>
          <cell r="M36" t="str">
            <v>n/a</v>
          </cell>
          <cell r="N36" t="str">
            <v>n/a</v>
          </cell>
          <cell r="O36" t="str">
            <v>n/a</v>
          </cell>
          <cell r="P36" t="str">
            <v>n/a</v>
          </cell>
          <cell r="Q36" t="str">
            <v>n/a</v>
          </cell>
          <cell r="R36" t="str">
            <v>n/a</v>
          </cell>
          <cell r="S36" t="str">
            <v>n/a</v>
          </cell>
          <cell r="T36" t="str">
            <v>n/a</v>
          </cell>
          <cell r="U36" t="str">
            <v>n/a</v>
          </cell>
          <cell r="V36" t="str">
            <v>n/a</v>
          </cell>
          <cell r="W36" t="str">
            <v>n/a</v>
          </cell>
          <cell r="X36" t="str">
            <v>n/a</v>
          </cell>
          <cell r="Y36" t="str">
            <v>n/a</v>
          </cell>
          <cell r="Z36" t="str">
            <v>n/a</v>
          </cell>
          <cell r="AA36" t="str">
            <v>n/a</v>
          </cell>
          <cell r="AB36" t="str">
            <v>n/a</v>
          </cell>
          <cell r="AC36" t="str">
            <v>n/a</v>
          </cell>
          <cell r="AD36" t="str">
            <v>n/a</v>
          </cell>
        </row>
        <row r="37">
          <cell r="A37" t="str">
            <v>Annual % change</v>
          </cell>
          <cell r="C37" t="str">
            <v>n/a</v>
          </cell>
          <cell r="D37" t="str">
            <v>n/a</v>
          </cell>
          <cell r="E37" t="str">
            <v>n/a</v>
          </cell>
          <cell r="F37" t="str">
            <v>n/a</v>
          </cell>
          <cell r="G37" t="str">
            <v>n/a</v>
          </cell>
          <cell r="H37" t="str">
            <v>n/a</v>
          </cell>
          <cell r="I37" t="str">
            <v>n/a</v>
          </cell>
          <cell r="J37" t="str">
            <v>n/a</v>
          </cell>
          <cell r="K37" t="str">
            <v>n/a</v>
          </cell>
          <cell r="L37" t="str">
            <v>n/a</v>
          </cell>
          <cell r="M37" t="str">
            <v>n/a</v>
          </cell>
          <cell r="N37" t="str">
            <v>n/a</v>
          </cell>
          <cell r="O37" t="str">
            <v>n/a</v>
          </cell>
          <cell r="P37" t="str">
            <v>n/a</v>
          </cell>
          <cell r="Q37" t="str">
            <v>n/a</v>
          </cell>
          <cell r="R37" t="str">
            <v>n/a</v>
          </cell>
          <cell r="S37" t="str">
            <v>n/a</v>
          </cell>
          <cell r="T37" t="str">
            <v>n/a</v>
          </cell>
          <cell r="U37" t="str">
            <v>n/a</v>
          </cell>
          <cell r="V37" t="str">
            <v>n/a</v>
          </cell>
          <cell r="W37" t="str">
            <v>n/a</v>
          </cell>
          <cell r="X37" t="str">
            <v>n/a</v>
          </cell>
          <cell r="Y37" t="str">
            <v>n/a</v>
          </cell>
          <cell r="Z37" t="str">
            <v>n/a</v>
          </cell>
          <cell r="AA37" t="str">
            <v>n/a</v>
          </cell>
          <cell r="AB37" t="str">
            <v>n/a</v>
          </cell>
          <cell r="AC37" t="str">
            <v>n/a</v>
          </cell>
          <cell r="AD37" t="str">
            <v>n/a</v>
          </cell>
        </row>
        <row r="38">
          <cell r="A38" t="str">
            <v>Total national gross residential lending</v>
          </cell>
          <cell r="B38" t="str">
            <v>€ millions</v>
          </cell>
          <cell r="C38">
            <v>3787.0413221804333</v>
          </cell>
          <cell r="D38">
            <v>4167.0106366089858</v>
          </cell>
          <cell r="E38">
            <v>4865.3450413487226</v>
          </cell>
          <cell r="F38">
            <v>4886.1988778530613</v>
          </cell>
          <cell r="G38">
            <v>6132.5782034027525</v>
          </cell>
          <cell r="H38">
            <v>9986.3745680491829</v>
          </cell>
          <cell r="I38">
            <v>10117.641227302016</v>
          </cell>
          <cell r="J38">
            <v>7918.6431893230319</v>
          </cell>
          <cell r="K38">
            <v>6416.6226575271849</v>
          </cell>
          <cell r="L38">
            <v>4640.4554039514633</v>
          </cell>
          <cell r="M38">
            <v>4735.9986635193372</v>
          </cell>
          <cell r="N38">
            <v>5096.5532842512239</v>
          </cell>
          <cell r="O38">
            <v>4777.8495278279734</v>
          </cell>
          <cell r="P38">
            <v>5708.2989396152134</v>
          </cell>
          <cell r="Q38">
            <v>6592.6424892983641</v>
          </cell>
          <cell r="R38">
            <v>9058.0971554375992</v>
          </cell>
          <cell r="S38">
            <v>8443.2020962943152</v>
          </cell>
          <cell r="T38">
            <v>7457</v>
          </cell>
          <cell r="U38">
            <v>8787</v>
          </cell>
          <cell r="V38">
            <v>8202</v>
          </cell>
          <cell r="W38">
            <v>13851</v>
          </cell>
          <cell r="X38">
            <v>19494</v>
          </cell>
          <cell r="Y38">
            <v>28806</v>
          </cell>
          <cell r="Z38">
            <v>27000</v>
          </cell>
          <cell r="AA38" t="str">
            <v>n/a</v>
          </cell>
          <cell r="AB38" t="str">
            <v>n/a</v>
          </cell>
          <cell r="AC38" t="str">
            <v>n/a</v>
          </cell>
          <cell r="AD38" t="str">
            <v>n/a</v>
          </cell>
        </row>
        <row r="39">
          <cell r="A39" t="str">
            <v>Annual % change in gross residential lending</v>
          </cell>
          <cell r="C39" t="e">
            <v>#VALUE!</v>
          </cell>
          <cell r="D39">
            <v>0.10033408196607185</v>
          </cell>
          <cell r="E39">
            <v>0.16758642241144472</v>
          </cell>
          <cell r="F39">
            <v>4.286198887665682E-3</v>
          </cell>
          <cell r="G39">
            <v>0.25508157909801166</v>
          </cell>
          <cell r="H39">
            <v>0.62841373347804907</v>
          </cell>
          <cell r="I39">
            <v>1.3144575977834139E-2</v>
          </cell>
          <cell r="J39">
            <v>-0.21734295460537612</v>
          </cell>
          <cell r="K39">
            <v>-0.18968155224130712</v>
          </cell>
          <cell r="L39">
            <v>-0.276807184772217</v>
          </cell>
          <cell r="M39">
            <v>2.0589198958041122E-2</v>
          </cell>
          <cell r="N39">
            <v>7.6130642415333183E-2</v>
          </cell>
          <cell r="O39">
            <v>-6.2533194229141498E-2</v>
          </cell>
          <cell r="P39">
            <v>0.19474230118967895</v>
          </cell>
          <cell r="Q39">
            <v>0.15492243118976567</v>
          </cell>
          <cell r="R39">
            <v>0.37397063015950471</v>
          </cell>
          <cell r="S39">
            <v>-6.7883469186920897E-2</v>
          </cell>
          <cell r="T39">
            <v>-0.11680427461604348</v>
          </cell>
          <cell r="U39">
            <v>0.17835590720128747</v>
          </cell>
          <cell r="V39">
            <v>-6.657562307954934E-2</v>
          </cell>
          <cell r="W39">
            <v>0.68873445501097286</v>
          </cell>
          <cell r="X39">
            <v>0.40740740740740744</v>
          </cell>
          <cell r="Y39">
            <v>0.47768544167436144</v>
          </cell>
          <cell r="Z39">
            <v>-6.2695271818371201E-2</v>
          </cell>
          <cell r="AA39" t="str">
            <v>n/a</v>
          </cell>
          <cell r="AB39" t="str">
            <v>n/a</v>
          </cell>
          <cell r="AC39" t="str">
            <v>n/a</v>
          </cell>
          <cell r="AD39" t="str">
            <v>n/a</v>
          </cell>
        </row>
        <row r="40">
          <cell r="A40" t="str">
            <v>Gross residential and commercial lending</v>
          </cell>
          <cell r="B40" t="str">
            <v>€ millions</v>
          </cell>
          <cell r="C40" t="str">
            <v>n/a</v>
          </cell>
          <cell r="D40" t="str">
            <v>n/a</v>
          </cell>
          <cell r="E40" t="str">
            <v>n/a</v>
          </cell>
          <cell r="F40" t="str">
            <v>n/a</v>
          </cell>
          <cell r="G40" t="str">
            <v>n/a</v>
          </cell>
          <cell r="H40" t="str">
            <v>n/a</v>
          </cell>
          <cell r="I40" t="str">
            <v>n/a</v>
          </cell>
          <cell r="J40" t="str">
            <v>n/a</v>
          </cell>
          <cell r="K40" t="str">
            <v>n/a</v>
          </cell>
          <cell r="L40" t="str">
            <v>n/a</v>
          </cell>
          <cell r="M40" t="str">
            <v>n/a</v>
          </cell>
          <cell r="N40" t="str">
            <v>n/a</v>
          </cell>
          <cell r="O40" t="str">
            <v>n/a</v>
          </cell>
          <cell r="P40" t="str">
            <v>n/a</v>
          </cell>
          <cell r="Q40" t="str">
            <v>n/a</v>
          </cell>
          <cell r="R40" t="str">
            <v>n/a</v>
          </cell>
          <cell r="S40" t="str">
            <v>n/a</v>
          </cell>
          <cell r="T40" t="str">
            <v>n/a</v>
          </cell>
          <cell r="U40" t="str">
            <v>n/a</v>
          </cell>
          <cell r="V40" t="str">
            <v>n/a</v>
          </cell>
          <cell r="W40" t="str">
            <v>n/a</v>
          </cell>
          <cell r="X40" t="str">
            <v>n/a</v>
          </cell>
          <cell r="Y40" t="str">
            <v>n/a</v>
          </cell>
          <cell r="Z40" t="str">
            <v>n/a</v>
          </cell>
          <cell r="AA40" t="str">
            <v>n/a</v>
          </cell>
          <cell r="AB40" t="str">
            <v>n/a</v>
          </cell>
          <cell r="AC40" t="str">
            <v>n/a</v>
          </cell>
          <cell r="AD40" t="str">
            <v>n/a</v>
          </cell>
        </row>
        <row r="41">
          <cell r="A41" t="str">
            <v xml:space="preserve">Annual % change in gross residential and commercial </v>
          </cell>
          <cell r="C41" t="str">
            <v>n/a</v>
          </cell>
          <cell r="D41" t="str">
            <v>n/a</v>
          </cell>
          <cell r="E41" t="str">
            <v>n/a</v>
          </cell>
          <cell r="F41" t="str">
            <v>n/a</v>
          </cell>
          <cell r="G41" t="str">
            <v>n/a</v>
          </cell>
          <cell r="H41" t="str">
            <v>n/a</v>
          </cell>
          <cell r="I41" t="str">
            <v>n/a</v>
          </cell>
          <cell r="J41" t="str">
            <v>n/a</v>
          </cell>
          <cell r="K41" t="str">
            <v>n/a</v>
          </cell>
          <cell r="L41" t="str">
            <v>n/a</v>
          </cell>
          <cell r="M41" t="str">
            <v>n/a</v>
          </cell>
          <cell r="N41" t="str">
            <v>n/a</v>
          </cell>
          <cell r="O41" t="str">
            <v>n/a</v>
          </cell>
          <cell r="P41" t="str">
            <v>n/a</v>
          </cell>
          <cell r="Q41" t="str">
            <v>n/a</v>
          </cell>
          <cell r="R41" t="str">
            <v>n/a</v>
          </cell>
          <cell r="S41" t="str">
            <v>n/a</v>
          </cell>
          <cell r="T41" t="str">
            <v>n/a</v>
          </cell>
          <cell r="U41" t="str">
            <v>n/a</v>
          </cell>
          <cell r="V41" t="str">
            <v>n/a</v>
          </cell>
          <cell r="W41" t="str">
            <v>n/a</v>
          </cell>
          <cell r="X41" t="str">
            <v>n/a</v>
          </cell>
          <cell r="Y41" t="str">
            <v>n/a</v>
          </cell>
          <cell r="Z41" t="str">
            <v>n/a</v>
          </cell>
          <cell r="AA41" t="str">
            <v>n/a</v>
          </cell>
          <cell r="AB41" t="str">
            <v>n/a</v>
          </cell>
          <cell r="AC41" t="str">
            <v>n/a</v>
          </cell>
          <cell r="AD41" t="str">
            <v>n/a</v>
          </cell>
        </row>
        <row r="42">
          <cell r="A42" t="str">
            <v>Total national net residential lending</v>
          </cell>
          <cell r="B42" t="str">
            <v>€ millions</v>
          </cell>
          <cell r="C42">
            <v>1791.7662822163254</v>
          </cell>
          <cell r="D42">
            <v>1767.6879928030905</v>
          </cell>
          <cell r="E42">
            <v>1864.4205001043838</v>
          </cell>
          <cell r="F42">
            <v>1798.4874712334381</v>
          </cell>
          <cell r="G42">
            <v>2625.3860575838435</v>
          </cell>
          <cell r="H42">
            <v>5167.4040268897079</v>
          </cell>
          <cell r="I42">
            <v>3670</v>
          </cell>
          <cell r="J42">
            <v>1860</v>
          </cell>
          <cell r="K42">
            <v>1700</v>
          </cell>
          <cell r="L42">
            <v>800</v>
          </cell>
          <cell r="M42" t="str">
            <v>n/a</v>
          </cell>
          <cell r="N42">
            <v>410</v>
          </cell>
          <cell r="O42" t="str">
            <v>n/a</v>
          </cell>
          <cell r="P42">
            <v>180</v>
          </cell>
          <cell r="Q42">
            <v>1470</v>
          </cell>
          <cell r="R42">
            <v>2430</v>
          </cell>
          <cell r="S42">
            <v>2880</v>
          </cell>
          <cell r="T42">
            <v>2750</v>
          </cell>
          <cell r="U42">
            <v>3380</v>
          </cell>
          <cell r="V42">
            <v>3503</v>
          </cell>
          <cell r="W42">
            <v>4815.9512874452903</v>
          </cell>
          <cell r="X42">
            <v>5497.3570701593999</v>
          </cell>
          <cell r="Y42">
            <v>6945.3215600593003</v>
          </cell>
          <cell r="Z42">
            <v>6808</v>
          </cell>
          <cell r="AA42" t="str">
            <v>n/a</v>
          </cell>
          <cell r="AB42" t="str">
            <v>n/a</v>
          </cell>
          <cell r="AC42" t="str">
            <v>n/a</v>
          </cell>
          <cell r="AD42" t="str">
            <v>n/a</v>
          </cell>
        </row>
        <row r="43">
          <cell r="A43" t="str">
            <v>Annual % change in net residential lending</v>
          </cell>
          <cell r="C43" t="e">
            <v>#VALUE!</v>
          </cell>
          <cell r="D43">
            <v>-1.3438298092902645E-2</v>
          </cell>
          <cell r="E43">
            <v>5.4722613772977491E-2</v>
          </cell>
          <cell r="F43">
            <v>-3.5363818874151076E-2</v>
          </cell>
          <cell r="G43">
            <v>0.45977444912824561</v>
          </cell>
          <cell r="H43">
            <v>0.96824539841020441</v>
          </cell>
          <cell r="I43">
            <v>-0.28977877849257405</v>
          </cell>
          <cell r="J43">
            <v>-0.49318801089918252</v>
          </cell>
          <cell r="K43">
            <v>-8.6021505376344121E-2</v>
          </cell>
          <cell r="L43">
            <v>-0.52941176470588236</v>
          </cell>
          <cell r="M43" t="str">
            <v>n/a</v>
          </cell>
          <cell r="N43" t="str">
            <v>n/a</v>
          </cell>
          <cell r="O43" t="str">
            <v>n/a</v>
          </cell>
          <cell r="P43" t="str">
            <v>n/a</v>
          </cell>
          <cell r="Q43">
            <v>7.1666666666666661</v>
          </cell>
          <cell r="R43">
            <v>0.65306122448979598</v>
          </cell>
          <cell r="S43">
            <v>0.18518518518518512</v>
          </cell>
          <cell r="T43">
            <v>-4.513888888888884E-2</v>
          </cell>
          <cell r="U43">
            <v>0.22909090909090901</v>
          </cell>
          <cell r="V43">
            <v>3.639053254437874E-2</v>
          </cell>
          <cell r="W43">
            <v>0.37480767554818439</v>
          </cell>
          <cell r="X43">
            <v>0.1414893428200712</v>
          </cell>
          <cell r="Y43">
            <v>0.26339283976289285</v>
          </cell>
          <cell r="Z43">
            <v>-1.9771807377357509E-2</v>
          </cell>
          <cell r="AA43" t="str">
            <v>n/a</v>
          </cell>
          <cell r="AB43" t="str">
            <v>n/a</v>
          </cell>
          <cell r="AC43" t="str">
            <v>n/a</v>
          </cell>
          <cell r="AD43" t="str">
            <v>n/a</v>
          </cell>
        </row>
        <row r="44">
          <cell r="A44" t="str">
            <v>Total national net residential and commercial lending</v>
          </cell>
          <cell r="B44" t="str">
            <v>€ millions</v>
          </cell>
          <cell r="C44" t="str">
            <v>n/a</v>
          </cell>
          <cell r="D44" t="str">
            <v>n/a</v>
          </cell>
          <cell r="E44" t="str">
            <v>n/a</v>
          </cell>
          <cell r="F44" t="str">
            <v>n/a</v>
          </cell>
          <cell r="G44" t="str">
            <v>n/a</v>
          </cell>
          <cell r="H44" t="str">
            <v>n/a</v>
          </cell>
          <cell r="I44" t="str">
            <v>n/a</v>
          </cell>
          <cell r="J44" t="str">
            <v>n/a</v>
          </cell>
          <cell r="K44" t="str">
            <v>n/a</v>
          </cell>
          <cell r="L44" t="str">
            <v>n/a</v>
          </cell>
          <cell r="M44" t="str">
            <v>n/a</v>
          </cell>
          <cell r="N44" t="str">
            <v>n/a</v>
          </cell>
          <cell r="O44" t="str">
            <v>n/a</v>
          </cell>
          <cell r="P44" t="str">
            <v>n/a</v>
          </cell>
          <cell r="Q44">
            <v>1671.4777367522854</v>
          </cell>
          <cell r="R44">
            <v>5718.389499691375</v>
          </cell>
          <cell r="S44">
            <v>7400.2687643064855</v>
          </cell>
          <cell r="T44">
            <v>3868.3223086147536</v>
          </cell>
          <cell r="U44" t="str">
            <v>n/a</v>
          </cell>
          <cell r="V44" t="str">
            <v>n/a</v>
          </cell>
          <cell r="W44" t="str">
            <v>n/a</v>
          </cell>
          <cell r="X44" t="str">
            <v>n/a</v>
          </cell>
          <cell r="Y44" t="str">
            <v>n/a</v>
          </cell>
          <cell r="Z44" t="str">
            <v>n/a</v>
          </cell>
          <cell r="AA44" t="str">
            <v>n/a</v>
          </cell>
          <cell r="AB44" t="str">
            <v>n/a</v>
          </cell>
          <cell r="AC44" t="str">
            <v>n/a</v>
          </cell>
          <cell r="AD44" t="str">
            <v>n/a</v>
          </cell>
        </row>
        <row r="45">
          <cell r="A45" t="str">
            <v>Annual % changein net residential and commercial lending</v>
          </cell>
          <cell r="C45" t="str">
            <v>n/a</v>
          </cell>
          <cell r="D45" t="str">
            <v>n/a</v>
          </cell>
          <cell r="E45" t="str">
            <v>n/a</v>
          </cell>
          <cell r="F45" t="str">
            <v>n/a</v>
          </cell>
          <cell r="G45" t="str">
            <v>n/a</v>
          </cell>
          <cell r="H45" t="str">
            <v>n/a</v>
          </cell>
          <cell r="I45" t="str">
            <v>n/a</v>
          </cell>
          <cell r="J45" t="str">
            <v>n/a</v>
          </cell>
          <cell r="K45" t="str">
            <v>n/a</v>
          </cell>
          <cell r="L45" t="str">
            <v>n/a</v>
          </cell>
          <cell r="M45" t="str">
            <v>n/a</v>
          </cell>
          <cell r="N45" t="str">
            <v>n/a</v>
          </cell>
          <cell r="O45" t="str">
            <v>n/a</v>
          </cell>
          <cell r="P45" t="str">
            <v>n/a</v>
          </cell>
          <cell r="Q45" t="str">
            <v>n/a</v>
          </cell>
          <cell r="R45">
            <v>2.4211580411488578</v>
          </cell>
          <cell r="S45">
            <v>0.29411764705882359</v>
          </cell>
          <cell r="T45">
            <v>-0.47727272727272729</v>
          </cell>
          <cell r="U45" t="str">
            <v>n/a</v>
          </cell>
          <cell r="V45" t="str">
            <v>n/a</v>
          </cell>
          <cell r="W45" t="str">
            <v>n/a</v>
          </cell>
          <cell r="X45" t="str">
            <v>n/a</v>
          </cell>
          <cell r="Y45" t="str">
            <v>n/a</v>
          </cell>
          <cell r="Z45" t="str">
            <v>n/a</v>
          </cell>
          <cell r="AA45" t="str">
            <v>n/a</v>
          </cell>
          <cell r="AB45" t="str">
            <v>n/a</v>
          </cell>
          <cell r="AC45" t="str">
            <v>n/a</v>
          </cell>
          <cell r="AD45" t="str">
            <v>n/a</v>
          </cell>
        </row>
        <row r="47">
          <cell r="A47" t="str">
            <v>Volumes</v>
          </cell>
        </row>
        <row r="48">
          <cell r="A48" t="str">
            <v xml:space="preserve">Total number of new loans </v>
          </cell>
          <cell r="B48" t="str">
            <v>000s</v>
          </cell>
          <cell r="C48" t="str">
            <v>n/a</v>
          </cell>
          <cell r="D48" t="str">
            <v>n/a</v>
          </cell>
          <cell r="E48" t="str">
            <v>n/a</v>
          </cell>
          <cell r="F48" t="str">
            <v>n/a</v>
          </cell>
          <cell r="G48" t="str">
            <v>n/a</v>
          </cell>
          <cell r="H48" t="str">
            <v>n/a</v>
          </cell>
          <cell r="I48" t="str">
            <v>n/a</v>
          </cell>
          <cell r="J48" t="str">
            <v>n/a</v>
          </cell>
          <cell r="K48" t="str">
            <v>n/a</v>
          </cell>
          <cell r="L48" t="str">
            <v>n/a</v>
          </cell>
          <cell r="M48" t="str">
            <v>n/a</v>
          </cell>
          <cell r="N48" t="str">
            <v>n/a</v>
          </cell>
          <cell r="O48" t="str">
            <v>n/a</v>
          </cell>
          <cell r="P48" t="str">
            <v>n/a</v>
          </cell>
          <cell r="Q48" t="str">
            <v>n/a</v>
          </cell>
          <cell r="R48" t="str">
            <v>n/a</v>
          </cell>
          <cell r="S48" t="str">
            <v>n/a</v>
          </cell>
          <cell r="T48" t="str">
            <v>n/a</v>
          </cell>
          <cell r="U48" t="str">
            <v>n/a</v>
          </cell>
          <cell r="V48" t="str">
            <v>n/a</v>
          </cell>
          <cell r="W48" t="str">
            <v>n/a</v>
          </cell>
          <cell r="X48" t="str">
            <v>n/a</v>
          </cell>
          <cell r="Y48" t="str">
            <v>n/a</v>
          </cell>
          <cell r="Z48" t="str">
            <v>n/a</v>
          </cell>
          <cell r="AA48" t="str">
            <v>n/a</v>
          </cell>
          <cell r="AB48" t="str">
            <v>n/a</v>
          </cell>
          <cell r="AC48" t="str">
            <v>n/a</v>
          </cell>
          <cell r="AD48" t="str">
            <v>n/a</v>
          </cell>
        </row>
        <row r="49">
          <cell r="A49" t="str">
            <v>Residential</v>
          </cell>
          <cell r="B49" t="str">
            <v>%</v>
          </cell>
          <cell r="C49" t="str">
            <v>n/a</v>
          </cell>
          <cell r="D49" t="str">
            <v>n/a</v>
          </cell>
          <cell r="E49" t="str">
            <v>n/a</v>
          </cell>
          <cell r="F49" t="str">
            <v>n/a</v>
          </cell>
          <cell r="G49" t="str">
            <v>n/a</v>
          </cell>
          <cell r="H49" t="str">
            <v>n/a</v>
          </cell>
          <cell r="I49" t="str">
            <v>n/a</v>
          </cell>
          <cell r="J49" t="str">
            <v>n/a</v>
          </cell>
          <cell r="K49" t="str">
            <v>n/a</v>
          </cell>
          <cell r="L49" t="str">
            <v>n/a</v>
          </cell>
          <cell r="M49" t="str">
            <v>n/a</v>
          </cell>
          <cell r="N49" t="str">
            <v>n/a</v>
          </cell>
          <cell r="O49" t="str">
            <v>n/a</v>
          </cell>
          <cell r="P49" t="str">
            <v>n/a</v>
          </cell>
          <cell r="Q49" t="str">
            <v>n/a</v>
          </cell>
          <cell r="R49" t="str">
            <v>n/a</v>
          </cell>
          <cell r="S49" t="str">
            <v>n/a</v>
          </cell>
          <cell r="T49" t="str">
            <v>n/a</v>
          </cell>
          <cell r="U49" t="str">
            <v>n/a</v>
          </cell>
          <cell r="V49" t="str">
            <v>n/a</v>
          </cell>
          <cell r="W49" t="str">
            <v>n/a</v>
          </cell>
          <cell r="X49" t="str">
            <v>n/a</v>
          </cell>
          <cell r="Y49" t="str">
            <v>n/a</v>
          </cell>
          <cell r="Z49" t="str">
            <v>n/a</v>
          </cell>
          <cell r="AA49" t="str">
            <v>n/a</v>
          </cell>
          <cell r="AB49" t="str">
            <v>n/a</v>
          </cell>
          <cell r="AC49" t="str">
            <v>n/a</v>
          </cell>
          <cell r="AD49" t="str">
            <v>n/a</v>
          </cell>
        </row>
        <row r="50">
          <cell r="A50" t="str">
            <v xml:space="preserve">Commercial </v>
          </cell>
          <cell r="B50" t="str">
            <v>%</v>
          </cell>
          <cell r="C50" t="str">
            <v>n/a</v>
          </cell>
          <cell r="D50" t="str">
            <v>n/a</v>
          </cell>
          <cell r="E50" t="str">
            <v>n/a</v>
          </cell>
          <cell r="F50" t="str">
            <v>n/a</v>
          </cell>
          <cell r="G50" t="str">
            <v>n/a</v>
          </cell>
          <cell r="H50" t="str">
            <v>n/a</v>
          </cell>
          <cell r="I50" t="str">
            <v>n/a</v>
          </cell>
          <cell r="J50" t="str">
            <v>n/a</v>
          </cell>
          <cell r="K50" t="str">
            <v>n/a</v>
          </cell>
          <cell r="L50" t="str">
            <v>n/a</v>
          </cell>
          <cell r="M50" t="str">
            <v>n/a</v>
          </cell>
          <cell r="N50" t="str">
            <v>n/a</v>
          </cell>
          <cell r="O50" t="str">
            <v>n/a</v>
          </cell>
          <cell r="P50" t="str">
            <v>n/a</v>
          </cell>
          <cell r="Q50" t="str">
            <v>n/a</v>
          </cell>
          <cell r="R50" t="str">
            <v>n/a</v>
          </cell>
          <cell r="S50" t="str">
            <v>n/a</v>
          </cell>
          <cell r="T50" t="str">
            <v>n/a</v>
          </cell>
          <cell r="U50" t="str">
            <v>n/a</v>
          </cell>
          <cell r="V50" t="str">
            <v>n/a</v>
          </cell>
          <cell r="W50" t="str">
            <v>n/a</v>
          </cell>
          <cell r="X50" t="str">
            <v>n/a</v>
          </cell>
          <cell r="Y50" t="str">
            <v>n/a</v>
          </cell>
          <cell r="Z50" t="str">
            <v>n/a</v>
          </cell>
          <cell r="AA50" t="str">
            <v>n/a</v>
          </cell>
          <cell r="AB50" t="str">
            <v>n/a</v>
          </cell>
          <cell r="AC50" t="str">
            <v>n/a</v>
          </cell>
          <cell r="AD50" t="str">
            <v>n/a</v>
          </cell>
        </row>
        <row r="51">
          <cell r="A51">
            <v>0</v>
          </cell>
          <cell r="C51">
            <v>0</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row>
        <row r="52">
          <cell r="A52" t="str">
            <v>INTEREST RATES</v>
          </cell>
        </row>
        <row r="53">
          <cell r="A53" t="str">
            <v>Representative interest rate on NEW mortgage loans %</v>
          </cell>
          <cell r="B53" t="str">
            <v>% end of period</v>
          </cell>
          <cell r="C53" t="str">
            <v>n/a</v>
          </cell>
          <cell r="D53" t="str">
            <v>n/a</v>
          </cell>
          <cell r="E53" t="str">
            <v>n/a</v>
          </cell>
          <cell r="F53" t="str">
            <v>n/a</v>
          </cell>
          <cell r="G53" t="str">
            <v>n/a</v>
          </cell>
          <cell r="H53" t="str">
            <v>n/a</v>
          </cell>
          <cell r="I53" t="str">
            <v>n/a</v>
          </cell>
          <cell r="J53">
            <v>0.1474</v>
          </cell>
          <cell r="K53">
            <v>0.14899999999999999</v>
          </cell>
          <cell r="L53">
            <v>0.151</v>
          </cell>
          <cell r="M53">
            <v>0.109</v>
          </cell>
          <cell r="N53">
            <v>8.3000000000000004E-2</v>
          </cell>
          <cell r="O53">
            <v>6.9000000000000006E-2</v>
          </cell>
          <cell r="P53">
            <v>5.5E-2</v>
          </cell>
          <cell r="Q53">
            <v>5.8999999999999997E-2</v>
          </cell>
          <cell r="R53">
            <v>5.6000000000000001E-2</v>
          </cell>
          <cell r="S53">
            <v>0.05</v>
          </cell>
          <cell r="T53">
            <v>6.5000000000000002E-2</v>
          </cell>
          <cell r="U53">
            <v>5.2999999999999999E-2</v>
          </cell>
          <cell r="V53">
            <v>4.1000000000000002E-2</v>
          </cell>
          <cell r="W53">
            <v>3.4833606346298798E-2</v>
          </cell>
          <cell r="X53">
            <v>3.1393614568096202E-2</v>
          </cell>
          <cell r="Y53">
            <v>2.9909224857618901E-2</v>
          </cell>
          <cell r="Z53">
            <v>3.7200124980404599E-2</v>
          </cell>
          <cell r="AA53" t="str">
            <v>n/a</v>
          </cell>
          <cell r="AB53" t="str">
            <v>n/a</v>
          </cell>
          <cell r="AC53" t="str">
            <v>n/a</v>
          </cell>
          <cell r="AD53" t="str">
            <v>n/a</v>
          </cell>
        </row>
        <row r="54">
          <cell r="A54" t="str">
            <v>RISKS</v>
          </cell>
        </row>
        <row r="55">
          <cell r="A55" t="str">
            <v>Loan to value ratios</v>
          </cell>
          <cell r="B55" t="str">
            <v>% average</v>
          </cell>
          <cell r="C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row>
        <row r="56">
          <cell r="A56" t="str">
            <v>Average LTV</v>
          </cell>
          <cell r="C56">
            <v>0</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row>
        <row r="57">
          <cell r="A57" t="str">
            <v>First time buyer LTV</v>
          </cell>
          <cell r="C57">
            <v>0</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row>
        <row r="58">
          <cell r="A58" t="str">
            <v xml:space="preserve">Some indicator of bad debt eg possessions/ arrears </v>
          </cell>
          <cell r="C58">
            <v>0</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row>
        <row r="59">
          <cell r="A59">
            <v>0</v>
          </cell>
        </row>
        <row r="60">
          <cell r="A60" t="str">
            <v>FUNDING</v>
          </cell>
        </row>
        <row r="61">
          <cell r="A61" t="str">
            <v>Total Mortgage Bonds Outstanding</v>
          </cell>
          <cell r="B61" t="str">
            <v>€ millions</v>
          </cell>
          <cell r="C61">
            <v>1215.5960058122262</v>
          </cell>
          <cell r="D61">
            <v>1488.7019103561413</v>
          </cell>
          <cell r="E61">
            <v>1808.3941528091996</v>
          </cell>
          <cell r="F61">
            <v>2147.9033041885723</v>
          </cell>
          <cell r="G61">
            <v>2404.0593420100668</v>
          </cell>
          <cell r="H61">
            <v>2692.0488217284601</v>
          </cell>
          <cell r="I61">
            <v>3881.3756753630846</v>
          </cell>
          <cell r="J61">
            <v>4016.6179748665277</v>
          </cell>
          <cell r="K61">
            <v>3710.1056399589766</v>
          </cell>
          <cell r="L61">
            <v>3027.8259163587613</v>
          </cell>
          <cell r="M61">
            <v>2784.489399419002</v>
          </cell>
          <cell r="N61">
            <v>2789.488476672288</v>
          </cell>
          <cell r="O61">
            <v>2295.1413876772517</v>
          </cell>
          <cell r="P61">
            <v>1698.9495686555817</v>
          </cell>
          <cell r="Q61">
            <v>1278.5133208418231</v>
          </cell>
          <cell r="R61">
            <v>1162.8513235548874</v>
          </cell>
          <cell r="S61" t="str">
            <v>n/a</v>
          </cell>
          <cell r="T61" t="str">
            <v>n/a</v>
          </cell>
          <cell r="U61">
            <v>48</v>
          </cell>
          <cell r="V61">
            <v>47</v>
          </cell>
          <cell r="W61">
            <v>65</v>
          </cell>
          <cell r="X61">
            <v>250</v>
          </cell>
          <cell r="Y61">
            <v>1500</v>
          </cell>
          <cell r="Z61" t="str">
            <v>n/a</v>
          </cell>
          <cell r="AA61" t="str">
            <v>n/a</v>
          </cell>
          <cell r="AB61" t="str">
            <v>n/a</v>
          </cell>
          <cell r="AC61" t="str">
            <v>n/a</v>
          </cell>
          <cell r="AD61" t="str">
            <v>n/a</v>
          </cell>
        </row>
        <row r="62">
          <cell r="A62" t="str">
            <v>Annual % change in mortgage bonds outstanding</v>
          </cell>
          <cell r="C62" t="e">
            <v>#VALUE!</v>
          </cell>
          <cell r="D62">
            <v>0.22466831351706662</v>
          </cell>
          <cell r="E62">
            <v>0.2147456386192037</v>
          </cell>
          <cell r="F62">
            <v>0.18774068189281179</v>
          </cell>
          <cell r="G62">
            <v>0.11925864508051687</v>
          </cell>
          <cell r="H62">
            <v>0.11979299956780665</v>
          </cell>
          <cell r="I62">
            <v>0.44179245340394835</v>
          </cell>
          <cell r="J62">
            <v>3.4843908658955591E-2</v>
          </cell>
          <cell r="K62">
            <v>-7.6311049949363552E-2</v>
          </cell>
          <cell r="L62">
            <v>-0.18389765408614056</v>
          </cell>
          <cell r="M62">
            <v>-8.0366746194046046E-2</v>
          </cell>
          <cell r="N62">
            <v>1.7953299640247611E-3</v>
          </cell>
          <cell r="O62">
            <v>-0.17721782797424068</v>
          </cell>
          <cell r="P62">
            <v>-0.25976256723122104</v>
          </cell>
          <cell r="Q62">
            <v>-0.24746835078009977</v>
          </cell>
          <cell r="R62">
            <v>-9.0466008763036898E-2</v>
          </cell>
          <cell r="S62" t="str">
            <v>n/a</v>
          </cell>
          <cell r="T62" t="str">
            <v>n/a</v>
          </cell>
          <cell r="U62" t="str">
            <v>n/a</v>
          </cell>
          <cell r="V62">
            <v>-2.083333333333337E-2</v>
          </cell>
          <cell r="W62">
            <v>0.38297872340425543</v>
          </cell>
          <cell r="X62">
            <v>2.8461538461538463</v>
          </cell>
          <cell r="Y62">
            <v>5</v>
          </cell>
          <cell r="Z62" t="str">
            <v>n/a</v>
          </cell>
          <cell r="AA62" t="str">
            <v>n/a</v>
          </cell>
          <cell r="AB62" t="str">
            <v>n/a</v>
          </cell>
          <cell r="AC62" t="str">
            <v>n/a</v>
          </cell>
          <cell r="AD62" t="str">
            <v>n/a</v>
          </cell>
        </row>
        <row r="63">
          <cell r="A63" t="str">
            <v>New Issues of Mortgage Bonds</v>
          </cell>
          <cell r="B63" t="str">
            <v>€ millions</v>
          </cell>
          <cell r="C63">
            <v>258.47835269057975</v>
          </cell>
          <cell r="D63">
            <v>465.47070963645029</v>
          </cell>
          <cell r="E63">
            <v>669.12074849495764</v>
          </cell>
          <cell r="F63">
            <v>878.15829742115056</v>
          </cell>
          <cell r="G63">
            <v>777.75530367270096</v>
          </cell>
          <cell r="H63">
            <v>585.85253342745273</v>
          </cell>
          <cell r="I63">
            <v>775.11854997273758</v>
          </cell>
          <cell r="J63">
            <v>969.38186721412035</v>
          </cell>
          <cell r="K63">
            <v>810.36897382702875</v>
          </cell>
          <cell r="L63">
            <v>250.68393116001263</v>
          </cell>
          <cell r="M63">
            <v>168.60693546840244</v>
          </cell>
          <cell r="N63">
            <v>261.51990019057018</v>
          </cell>
          <cell r="O63">
            <v>124.92719911460048</v>
          </cell>
          <cell r="P63">
            <v>253.29793569046853</v>
          </cell>
          <cell r="Q63">
            <v>348.50310811285146</v>
          </cell>
          <cell r="R63">
            <v>176.59732278458657</v>
          </cell>
          <cell r="S63" t="str">
            <v>n/a</v>
          </cell>
          <cell r="T63" t="str">
            <v>n/a</v>
          </cell>
          <cell r="U63" t="str">
            <v>n/a</v>
          </cell>
          <cell r="V63" t="str">
            <v>n/a</v>
          </cell>
          <cell r="W63" t="str">
            <v>n/a</v>
          </cell>
          <cell r="X63">
            <v>500</v>
          </cell>
          <cell r="Y63" t="str">
            <v>n/a</v>
          </cell>
          <cell r="Z63" t="str">
            <v>n/a</v>
          </cell>
          <cell r="AA63" t="str">
            <v>n/a</v>
          </cell>
          <cell r="AB63" t="str">
            <v>n/a</v>
          </cell>
          <cell r="AC63" t="str">
            <v>n/a</v>
          </cell>
          <cell r="AD63" t="str">
            <v>n/a</v>
          </cell>
        </row>
        <row r="64">
          <cell r="A64" t="str">
            <v>Annual % change in mortgage bond issues</v>
          </cell>
          <cell r="C64" t="e">
            <v>#VALUE!</v>
          </cell>
          <cell r="D64">
            <v>0.80081118898826209</v>
          </cell>
          <cell r="E64">
            <v>0.43751418648353946</v>
          </cell>
          <cell r="F64">
            <v>0.31240631738946623</v>
          </cell>
          <cell r="G64">
            <v>-0.11433359343446248</v>
          </cell>
          <cell r="H64">
            <v>-0.2467392627720425</v>
          </cell>
          <cell r="I64">
            <v>0.32306084850057593</v>
          </cell>
          <cell r="J64">
            <v>0.25062400744791291</v>
          </cell>
          <cell r="K64">
            <v>-0.16403534949965004</v>
          </cell>
          <cell r="L64">
            <v>-0.69065457926388918</v>
          </cell>
          <cell r="M64">
            <v>-0.32741227294389319</v>
          </cell>
          <cell r="N64">
            <v>0.55106253170457498</v>
          </cell>
          <cell r="O64">
            <v>-0.52230327778663987</v>
          </cell>
          <cell r="P64">
            <v>1.027564353364784</v>
          </cell>
          <cell r="Q64">
            <v>0.37586240946994609</v>
          </cell>
          <cell r="R64">
            <v>-0.49326901633427833</v>
          </cell>
          <cell r="S64" t="str">
            <v>n/a</v>
          </cell>
          <cell r="T64" t="str">
            <v>n/a</v>
          </cell>
          <cell r="U64" t="str">
            <v>n/a</v>
          </cell>
          <cell r="V64" t="str">
            <v>n/a</v>
          </cell>
          <cell r="W64" t="str">
            <v>n/a</v>
          </cell>
          <cell r="X64" t="str">
            <v>n/a</v>
          </cell>
          <cell r="Y64" t="str">
            <v>n/a</v>
          </cell>
          <cell r="Z64" t="str">
            <v>n/a</v>
          </cell>
          <cell r="AA64" t="str">
            <v>n/a</v>
          </cell>
          <cell r="AB64" t="str">
            <v>n/a</v>
          </cell>
          <cell r="AC64" t="str">
            <v>n/a</v>
          </cell>
          <cell r="AD64" t="str">
            <v>n/a</v>
          </cell>
        </row>
        <row r="65">
          <cell r="A65" t="str">
            <v>Mortgage backed securities outstanding</v>
          </cell>
          <cell r="B65" t="str">
            <v>€ millions</v>
          </cell>
          <cell r="C65" t="str">
            <v>n/a</v>
          </cell>
          <cell r="D65" t="str">
            <v>n/a</v>
          </cell>
          <cell r="E65" t="str">
            <v>n/a</v>
          </cell>
          <cell r="F65" t="str">
            <v>n/a</v>
          </cell>
          <cell r="G65" t="str">
            <v>n/a</v>
          </cell>
          <cell r="H65" t="str">
            <v>n/a</v>
          </cell>
          <cell r="I65" t="str">
            <v>n/a</v>
          </cell>
          <cell r="J65" t="str">
            <v>n/a</v>
          </cell>
          <cell r="K65" t="str">
            <v>n/a</v>
          </cell>
          <cell r="L65" t="str">
            <v>n/a</v>
          </cell>
          <cell r="M65" t="str">
            <v>n/a</v>
          </cell>
          <cell r="N65" t="str">
            <v>n/a</v>
          </cell>
          <cell r="O65" t="str">
            <v>n/a</v>
          </cell>
          <cell r="P65" t="str">
            <v>n/a</v>
          </cell>
          <cell r="Q65" t="str">
            <v>n/a</v>
          </cell>
          <cell r="R65" t="str">
            <v>n/a</v>
          </cell>
          <cell r="S65" t="str">
            <v>n/a</v>
          </cell>
          <cell r="T65" t="str">
            <v>n/a</v>
          </cell>
          <cell r="U65" t="str">
            <v>n/a</v>
          </cell>
          <cell r="V65" t="str">
            <v>n/a</v>
          </cell>
          <cell r="W65" t="str">
            <v>n/a</v>
          </cell>
          <cell r="X65" t="str">
            <v>n/a</v>
          </cell>
          <cell r="Y65" t="str">
            <v>n/a</v>
          </cell>
          <cell r="Z65" t="str">
            <v>n/a</v>
          </cell>
          <cell r="AA65" t="str">
            <v>n/a</v>
          </cell>
          <cell r="AB65" t="str">
            <v>n/a</v>
          </cell>
          <cell r="AC65" t="str">
            <v>n/a</v>
          </cell>
          <cell r="AD65" t="str">
            <v>n/a</v>
          </cell>
        </row>
        <row r="66">
          <cell r="A66" t="str">
            <v>Annual % change in MBS outstanding</v>
          </cell>
          <cell r="C66" t="str">
            <v>n/a</v>
          </cell>
          <cell r="D66" t="str">
            <v>n/a</v>
          </cell>
          <cell r="E66" t="str">
            <v>n/a</v>
          </cell>
          <cell r="F66" t="str">
            <v>n/a</v>
          </cell>
          <cell r="G66" t="str">
            <v>n/a</v>
          </cell>
          <cell r="H66" t="str">
            <v>n/a</v>
          </cell>
          <cell r="I66" t="str">
            <v>n/a</v>
          </cell>
          <cell r="J66" t="str">
            <v>n/a</v>
          </cell>
          <cell r="K66" t="str">
            <v>n/a</v>
          </cell>
          <cell r="L66" t="str">
            <v>n/a</v>
          </cell>
          <cell r="M66" t="str">
            <v>n/a</v>
          </cell>
          <cell r="N66" t="str">
            <v>n/a</v>
          </cell>
          <cell r="O66" t="str">
            <v>n/a</v>
          </cell>
          <cell r="P66" t="str">
            <v>n/a</v>
          </cell>
          <cell r="Q66" t="str">
            <v>n/a</v>
          </cell>
          <cell r="R66" t="str">
            <v>n/a</v>
          </cell>
          <cell r="S66" t="str">
            <v>n/a</v>
          </cell>
          <cell r="T66" t="str">
            <v>n/a</v>
          </cell>
          <cell r="U66" t="str">
            <v>n/a</v>
          </cell>
          <cell r="V66" t="str">
            <v>n/a</v>
          </cell>
          <cell r="W66" t="str">
            <v>n/a</v>
          </cell>
          <cell r="X66" t="str">
            <v>n/a</v>
          </cell>
          <cell r="Y66" t="str">
            <v>n/a</v>
          </cell>
          <cell r="Z66" t="str">
            <v>n/a</v>
          </cell>
          <cell r="AA66" t="str">
            <v>n/a</v>
          </cell>
          <cell r="AB66" t="str">
            <v>n/a</v>
          </cell>
          <cell r="AC66" t="str">
            <v>n/a</v>
          </cell>
          <cell r="AD66" t="str">
            <v>n/a</v>
          </cell>
        </row>
        <row r="67">
          <cell r="A67" t="str">
            <v>New Issues of Mortgage Backed Securities</v>
          </cell>
          <cell r="B67" t="str">
            <v>€ millions</v>
          </cell>
          <cell r="C67" t="str">
            <v>n/a</v>
          </cell>
          <cell r="D67" t="str">
            <v>n/a</v>
          </cell>
          <cell r="E67" t="str">
            <v>n/a</v>
          </cell>
          <cell r="F67" t="str">
            <v>n/a</v>
          </cell>
          <cell r="G67" t="str">
            <v>n/a</v>
          </cell>
          <cell r="H67" t="str">
            <v>n/a</v>
          </cell>
          <cell r="I67" t="str">
            <v>n/a</v>
          </cell>
          <cell r="J67" t="str">
            <v>n/a</v>
          </cell>
          <cell r="K67" t="str">
            <v>n/a</v>
          </cell>
          <cell r="L67" t="str">
            <v>n/a</v>
          </cell>
          <cell r="M67" t="str">
            <v>n/a</v>
          </cell>
          <cell r="N67" t="str">
            <v>n/a</v>
          </cell>
          <cell r="O67" t="str">
            <v>n/a</v>
          </cell>
          <cell r="P67" t="str">
            <v>n/a</v>
          </cell>
          <cell r="Q67" t="str">
            <v>n/a</v>
          </cell>
          <cell r="R67" t="str">
            <v>n/a</v>
          </cell>
          <cell r="S67" t="str">
            <v>n/a</v>
          </cell>
          <cell r="T67" t="str">
            <v>n/a</v>
          </cell>
          <cell r="U67" t="str">
            <v>n/a</v>
          </cell>
          <cell r="V67" t="str">
            <v>n/a</v>
          </cell>
          <cell r="W67" t="str">
            <v>n/a</v>
          </cell>
          <cell r="X67" t="str">
            <v>n/a</v>
          </cell>
          <cell r="Y67" t="str">
            <v>n/a</v>
          </cell>
          <cell r="Z67" t="str">
            <v>n/a</v>
          </cell>
          <cell r="AA67" t="str">
            <v>n/a</v>
          </cell>
          <cell r="AB67" t="str">
            <v>n/a</v>
          </cell>
          <cell r="AC67" t="str">
            <v>n/a</v>
          </cell>
          <cell r="AD67" t="str">
            <v>n/a</v>
          </cell>
        </row>
        <row r="68">
          <cell r="A68" t="str">
            <v>Annual % change in MBS issues</v>
          </cell>
          <cell r="C68" t="str">
            <v>n/a</v>
          </cell>
          <cell r="D68" t="str">
            <v>n/a</v>
          </cell>
          <cell r="E68" t="str">
            <v>n/a</v>
          </cell>
          <cell r="F68" t="str">
            <v>n/a</v>
          </cell>
          <cell r="G68" t="str">
            <v>n/a</v>
          </cell>
          <cell r="H68" t="str">
            <v>n/a</v>
          </cell>
          <cell r="I68" t="str">
            <v>n/a</v>
          </cell>
          <cell r="J68" t="str">
            <v>n/a</v>
          </cell>
          <cell r="K68" t="str">
            <v>n/a</v>
          </cell>
          <cell r="L68" t="str">
            <v>n/a</v>
          </cell>
          <cell r="M68" t="str">
            <v>n/a</v>
          </cell>
          <cell r="N68" t="str">
            <v>n/a</v>
          </cell>
          <cell r="O68" t="str">
            <v>n/a</v>
          </cell>
          <cell r="P68" t="str">
            <v>n/a</v>
          </cell>
          <cell r="Q68" t="str">
            <v>n/a</v>
          </cell>
          <cell r="R68" t="str">
            <v>n/a</v>
          </cell>
          <cell r="S68" t="str">
            <v>n/a</v>
          </cell>
          <cell r="T68" t="str">
            <v>n/a</v>
          </cell>
          <cell r="U68" t="str">
            <v>n/a</v>
          </cell>
          <cell r="V68" t="str">
            <v>n/a</v>
          </cell>
          <cell r="W68" t="str">
            <v>n/a</v>
          </cell>
          <cell r="X68" t="str">
            <v>n/a</v>
          </cell>
          <cell r="Y68" t="str">
            <v>n/a</v>
          </cell>
          <cell r="Z68" t="str">
            <v>n/a</v>
          </cell>
          <cell r="AA68" t="str">
            <v>n/a</v>
          </cell>
          <cell r="AB68" t="str">
            <v>n/a</v>
          </cell>
          <cell r="AC68" t="str">
            <v>n/a</v>
          </cell>
          <cell r="AD68" t="str">
            <v>n/a</v>
          </cell>
        </row>
        <row r="69">
          <cell r="A69">
            <v>0</v>
          </cell>
        </row>
        <row r="70">
          <cell r="A70" t="str">
            <v>GENERAL INFORMATION</v>
          </cell>
        </row>
        <row r="71">
          <cell r="A71" t="str">
            <v>Outstanding residential loans as % GDP</v>
          </cell>
          <cell r="B71" t="str">
            <v>%</v>
          </cell>
          <cell r="C71" t="e">
            <v>#DIV/0!</v>
          </cell>
          <cell r="D71" t="e">
            <v>#DIV/0!</v>
          </cell>
          <cell r="E71">
            <v>0.25913671690010248</v>
          </cell>
          <cell r="F71">
            <v>0.26713009698749546</v>
          </cell>
          <cell r="G71">
            <v>0.27581069394221086</v>
          </cell>
          <cell r="H71">
            <v>0.31186384963763081</v>
          </cell>
          <cell r="I71">
            <v>0.25341376367445106</v>
          </cell>
          <cell r="J71">
            <v>0.26364372774711303</v>
          </cell>
          <cell r="K71">
            <v>0.30255166510414544</v>
          </cell>
          <cell r="L71">
            <v>0.37135827730683035</v>
          </cell>
          <cell r="M71">
            <v>0.41810105496946143</v>
          </cell>
          <cell r="N71">
            <v>0.36168186212256193</v>
          </cell>
          <cell r="O71">
            <v>0.30237757852280367</v>
          </cell>
          <cell r="P71">
            <v>0.30049434575396361</v>
          </cell>
          <cell r="Q71">
            <v>0.29342787721058805</v>
          </cell>
          <cell r="R71">
            <v>0.29521182909331478</v>
          </cell>
          <cell r="S71">
            <v>0.30338827018175596</v>
          </cell>
          <cell r="T71">
            <v>0.3023315592113221</v>
          </cell>
          <cell r="U71">
            <v>0.31007807361226297</v>
          </cell>
          <cell r="V71">
            <v>0.32556572714517901</v>
          </cell>
          <cell r="W71">
            <v>0.34963477641190094</v>
          </cell>
          <cell r="X71">
            <v>0.38153533099215597</v>
          </cell>
          <cell r="Y71">
            <v>0.41960524808796018</v>
          </cell>
          <cell r="Z71">
            <v>0.43816104200835615</v>
          </cell>
          <cell r="AA71" t="str">
            <v>n/a</v>
          </cell>
          <cell r="AB71" t="str">
            <v>n/a</v>
          </cell>
          <cell r="AC71" t="str">
            <v>n/a</v>
          </cell>
          <cell r="AD71" t="str">
            <v>n/a</v>
          </cell>
        </row>
        <row r="72">
          <cell r="A72" t="str">
            <v>Outstanding residential and commercial loans as % GDP</v>
          </cell>
          <cell r="B72" t="str">
            <v>%</v>
          </cell>
          <cell r="C72" t="str">
            <v>n/a</v>
          </cell>
          <cell r="D72" t="str">
            <v>n/a</v>
          </cell>
          <cell r="E72" t="str">
            <v>n/a</v>
          </cell>
          <cell r="F72" t="str">
            <v>n/a</v>
          </cell>
          <cell r="G72" t="str">
            <v>n/a</v>
          </cell>
          <cell r="H72" t="str">
            <v>n/a</v>
          </cell>
          <cell r="I72" t="str">
            <v>n/a</v>
          </cell>
          <cell r="J72" t="str">
            <v>n/a</v>
          </cell>
          <cell r="K72" t="str">
            <v>n/a</v>
          </cell>
          <cell r="L72" t="str">
            <v>n/a</v>
          </cell>
          <cell r="M72" t="str">
            <v>n/a</v>
          </cell>
          <cell r="N72" t="str">
            <v>n/a</v>
          </cell>
          <cell r="O72" t="str">
            <v>n/a</v>
          </cell>
          <cell r="P72" t="str">
            <v>n/a</v>
          </cell>
          <cell r="Q72" t="str">
            <v>n/a</v>
          </cell>
          <cell r="R72" t="str">
            <v>n/a</v>
          </cell>
          <cell r="S72" t="str">
            <v>n/a</v>
          </cell>
          <cell r="T72" t="str">
            <v>n/a</v>
          </cell>
          <cell r="U72" t="str">
            <v>n/a</v>
          </cell>
          <cell r="V72" t="str">
            <v>n/a</v>
          </cell>
          <cell r="W72" t="str">
            <v>n/a</v>
          </cell>
          <cell r="X72" t="str">
            <v>n/a</v>
          </cell>
          <cell r="Y72" t="str">
            <v>n/a</v>
          </cell>
          <cell r="Z72" t="str">
            <v>n/a</v>
          </cell>
          <cell r="AA72" t="str">
            <v>n/a</v>
          </cell>
          <cell r="AB72" t="str">
            <v>n/a</v>
          </cell>
          <cell r="AC72" t="str">
            <v>n/a</v>
          </cell>
          <cell r="AD72" t="str">
            <v>n/a</v>
          </cell>
        </row>
        <row r="73">
          <cell r="A73">
            <v>0</v>
          </cell>
        </row>
        <row r="74">
          <cell r="A74" t="str">
            <v>Outstanding residential loans per capita, 000s</v>
          </cell>
          <cell r="B74" t="str">
            <v>000s</v>
          </cell>
          <cell r="C74" t="e">
            <v>#DIV/0!</v>
          </cell>
          <cell r="D74" t="e">
            <v>#DIV/0!</v>
          </cell>
          <cell r="E74">
            <v>3.7382615883014374</v>
          </cell>
          <cell r="F74">
            <v>3.8783090847502399</v>
          </cell>
          <cell r="G74">
            <v>4.2776973238296616</v>
          </cell>
          <cell r="H74">
            <v>5.5476910235498291</v>
          </cell>
          <cell r="I74">
            <v>5.2745256358498187</v>
          </cell>
          <cell r="J74">
            <v>5.6272617611580218</v>
          </cell>
          <cell r="K74">
            <v>5.9391878375675136</v>
          </cell>
          <cell r="L74">
            <v>6.0628355537880294</v>
          </cell>
          <cell r="M74">
            <v>5.9584569732937682</v>
          </cell>
          <cell r="N74">
            <v>6.012327930837551</v>
          </cell>
          <cell r="O74">
            <v>5.9386522318977013</v>
          </cell>
          <cell r="P74">
            <v>5.9529393370856782</v>
          </cell>
          <cell r="Q74">
            <v>6.2213579823549585</v>
          </cell>
          <cell r="R74">
            <v>6.6752808095973286</v>
          </cell>
          <cell r="S74">
            <v>7.2175494210261713</v>
          </cell>
          <cell r="T74">
            <v>7.7330621959421446</v>
          </cell>
          <cell r="U74">
            <v>8.3707850530243011</v>
          </cell>
          <cell r="V74">
            <v>9.0228860954231855</v>
          </cell>
          <cell r="W74">
            <v>9.8006355767393121</v>
          </cell>
          <cell r="X74">
            <v>11.135629185559718</v>
          </cell>
          <cell r="Y74">
            <v>12.593259266346116</v>
          </cell>
          <cell r="Z74">
            <v>13.928065028027353</v>
          </cell>
          <cell r="AA74" t="str">
            <v>n/a</v>
          </cell>
          <cell r="AB74" t="str">
            <v>n/a</v>
          </cell>
          <cell r="AC74" t="str">
            <v>n/a</v>
          </cell>
          <cell r="AD74" t="str">
            <v>n/a</v>
          </cell>
        </row>
        <row r="75">
          <cell r="A75" t="str">
            <v>Outstanding residential and commercial loans per capita</v>
          </cell>
          <cell r="B75" t="str">
            <v>000s</v>
          </cell>
          <cell r="C75" t="str">
            <v>n/a</v>
          </cell>
          <cell r="D75" t="str">
            <v>n/a</v>
          </cell>
          <cell r="E75" t="str">
            <v>n/a</v>
          </cell>
          <cell r="F75" t="str">
            <v>n/a</v>
          </cell>
          <cell r="G75" t="str">
            <v>n/a</v>
          </cell>
          <cell r="H75" t="str">
            <v>n/a</v>
          </cell>
          <cell r="I75" t="str">
            <v>n/a</v>
          </cell>
          <cell r="J75" t="str">
            <v>n/a</v>
          </cell>
          <cell r="K75" t="str">
            <v>n/a</v>
          </cell>
          <cell r="L75" t="str">
            <v>n/a</v>
          </cell>
          <cell r="M75" t="str">
            <v>n/a</v>
          </cell>
          <cell r="N75" t="str">
            <v>n/a</v>
          </cell>
          <cell r="O75" t="str">
            <v>n/a</v>
          </cell>
          <cell r="P75" t="str">
            <v>n/a</v>
          </cell>
          <cell r="Q75" t="str">
            <v>n/a</v>
          </cell>
          <cell r="R75" t="str">
            <v>n/a</v>
          </cell>
          <cell r="S75" t="str">
            <v>n/a</v>
          </cell>
          <cell r="T75" t="str">
            <v>n/a</v>
          </cell>
          <cell r="U75" t="str">
            <v>n/a</v>
          </cell>
          <cell r="V75" t="str">
            <v>n/a</v>
          </cell>
          <cell r="W75" t="str">
            <v>n/a</v>
          </cell>
          <cell r="X75" t="str">
            <v>n/a</v>
          </cell>
          <cell r="Y75" t="str">
            <v>n/a</v>
          </cell>
          <cell r="Z75" t="str">
            <v>n/a</v>
          </cell>
          <cell r="AA75" t="str">
            <v>n/a</v>
          </cell>
          <cell r="AB75" t="str">
            <v>n/a</v>
          </cell>
          <cell r="AC75" t="str">
            <v>n/a</v>
          </cell>
          <cell r="AD75" t="str">
            <v>n/a</v>
          </cell>
        </row>
        <row r="76">
          <cell r="A76">
            <v>0</v>
          </cell>
        </row>
        <row r="77">
          <cell r="A77" t="str">
            <v>Outstanding mortgage bonds as % GDP</v>
          </cell>
          <cell r="C77" t="e">
            <v>#DIV/0!</v>
          </cell>
          <cell r="D77" t="e">
            <v>#DIV/0!</v>
          </cell>
          <cell r="E77">
            <v>2.561464805678753E-2</v>
          </cell>
          <cell r="F77">
            <v>3.0124871026487691E-2</v>
          </cell>
          <cell r="G77">
            <v>3.1466745314267887E-2</v>
          </cell>
          <cell r="H77">
            <v>3.0640558414373714E-2</v>
          </cell>
          <cell r="I77">
            <v>3.7642327521171977E-2</v>
          </cell>
          <cell r="J77">
            <v>3.7833373913178682E-2</v>
          </cell>
          <cell r="K77">
            <v>3.7807296701982802E-2</v>
          </cell>
          <cell r="L77">
            <v>3.6877934282845679E-2</v>
          </cell>
          <cell r="M77">
            <v>3.8651990552734619E-2</v>
          </cell>
          <cell r="N77">
            <v>3.3046426027260462E-2</v>
          </cell>
          <cell r="O77">
            <v>2.2919395481285163E-2</v>
          </cell>
          <cell r="P77">
            <v>1.6760497015828553E-2</v>
          </cell>
          <cell r="Q77">
            <v>1.1749184144067511E-2</v>
          </cell>
          <cell r="R77">
            <v>9.9909041382485533E-3</v>
          </cell>
          <cell r="S77" t="str">
            <v>n/a</v>
          </cell>
          <cell r="T77" t="str">
            <v>n/a</v>
          </cell>
          <cell r="U77">
            <v>3.431807132439157E-4</v>
          </cell>
          <cell r="V77">
            <v>3.2644783085834941E-4</v>
          </cell>
          <cell r="W77">
            <v>4.4539461963299481E-4</v>
          </cell>
          <cell r="X77">
            <v>1.6410121763103481E-3</v>
          </cell>
          <cell r="Y77">
            <v>9.5442918771713268E-3</v>
          </cell>
          <cell r="Z77" t="str">
            <v>n/a</v>
          </cell>
          <cell r="AA77" t="str">
            <v>n/a</v>
          </cell>
          <cell r="AB77" t="str">
            <v>n/a</v>
          </cell>
          <cell r="AC77" t="str">
            <v>n/a</v>
          </cell>
          <cell r="AD77" t="str">
            <v>n/a</v>
          </cell>
        </row>
        <row r="78">
          <cell r="A78">
            <v>0</v>
          </cell>
        </row>
        <row r="79">
          <cell r="A79" t="str">
            <v>MACROECONOMIC INFORMATION</v>
          </cell>
        </row>
        <row r="80">
          <cell r="A80" t="str">
            <v>Exchange rate, 1€=</v>
          </cell>
          <cell r="C80">
            <v>4.9481900000000003</v>
          </cell>
          <cell r="D80">
            <v>4.7242499999999996</v>
          </cell>
          <cell r="E80">
            <v>4.6942199999999996</v>
          </cell>
          <cell r="F80">
            <v>4.9797399999999996</v>
          </cell>
          <cell r="G80">
            <v>5.1417200000000003</v>
          </cell>
          <cell r="H80">
            <v>4.87324</v>
          </cell>
          <cell r="I80">
            <v>4.8418400000000004</v>
          </cell>
          <cell r="J80">
            <v>4.9392300000000002</v>
          </cell>
          <cell r="K80">
            <v>5.5480900000000002</v>
          </cell>
          <cell r="L80">
            <v>6.4224300000000003</v>
          </cell>
          <cell r="M80">
            <v>6.4647399999999999</v>
          </cell>
          <cell r="N80">
            <v>5.8351199999999999</v>
          </cell>
          <cell r="O80">
            <v>5.6833099999999996</v>
          </cell>
          <cell r="P80">
            <v>5.8271300000000004</v>
          </cell>
          <cell r="Q80">
            <v>5.9827300000000001</v>
          </cell>
          <cell r="R80">
            <v>5.9457300000000002</v>
          </cell>
          <cell r="S80">
            <v>5.9457300000000002</v>
          </cell>
          <cell r="T80">
            <v>5.9457300000000002</v>
          </cell>
          <cell r="U80">
            <v>5.9457300000000002</v>
          </cell>
          <cell r="V80">
            <v>5.9457300000000002</v>
          </cell>
          <cell r="W80">
            <v>1</v>
          </cell>
          <cell r="X80">
            <v>1</v>
          </cell>
          <cell r="Y80">
            <v>1</v>
          </cell>
          <cell r="Z80">
            <v>1</v>
          </cell>
          <cell r="AA80">
            <v>1</v>
          </cell>
          <cell r="AB80">
            <v>1</v>
          </cell>
          <cell r="AC80">
            <v>1</v>
          </cell>
          <cell r="AD80">
            <v>1</v>
          </cell>
        </row>
        <row r="81">
          <cell r="A81" t="str">
            <v>Population, 000s</v>
          </cell>
          <cell r="C81" t="str">
            <v>n/a</v>
          </cell>
          <cell r="D81" t="str">
            <v>n/a</v>
          </cell>
          <cell r="E81">
            <v>4894</v>
          </cell>
          <cell r="F81">
            <v>4911</v>
          </cell>
          <cell r="G81">
            <v>4926</v>
          </cell>
          <cell r="H81">
            <v>4939</v>
          </cell>
          <cell r="I81">
            <v>4954</v>
          </cell>
          <cell r="J81">
            <v>4974</v>
          </cell>
          <cell r="K81">
            <v>4999</v>
          </cell>
          <cell r="L81">
            <v>5029</v>
          </cell>
          <cell r="M81">
            <v>5055</v>
          </cell>
          <cell r="N81">
            <v>5077.8999999999996</v>
          </cell>
          <cell r="O81">
            <v>5098.8</v>
          </cell>
          <cell r="P81">
            <v>5116.8</v>
          </cell>
          <cell r="Q81">
            <v>5132.32</v>
          </cell>
          <cell r="R81">
            <v>5147.3490000000002</v>
          </cell>
          <cell r="S81">
            <v>5159.6459999999997</v>
          </cell>
          <cell r="T81">
            <v>5171.3019999999997</v>
          </cell>
          <cell r="U81">
            <v>5181.1149999999998</v>
          </cell>
          <cell r="V81">
            <v>5194.9009999999998</v>
          </cell>
          <cell r="W81">
            <v>5206.2950000000001</v>
          </cell>
          <cell r="X81">
            <v>5219.732</v>
          </cell>
          <cell r="Y81">
            <v>5236.6109999999999</v>
          </cell>
          <cell r="Z81">
            <v>5255.58</v>
          </cell>
          <cell r="AA81" t="str">
            <v>n/a</v>
          </cell>
          <cell r="AB81" t="str">
            <v>n/a</v>
          </cell>
          <cell r="AC81" t="str">
            <v>n/a</v>
          </cell>
          <cell r="AD81" t="str">
            <v>n/a</v>
          </cell>
        </row>
        <row r="82">
          <cell r="A82" t="str">
            <v>Number of Households, 000s</v>
          </cell>
          <cell r="C82" t="str">
            <v>n/a</v>
          </cell>
          <cell r="D82" t="str">
            <v>n/a</v>
          </cell>
          <cell r="E82" t="str">
            <v>n/a</v>
          </cell>
          <cell r="F82" t="str">
            <v>n/a</v>
          </cell>
          <cell r="G82" t="str">
            <v>n/a</v>
          </cell>
          <cell r="H82" t="str">
            <v>n/a</v>
          </cell>
          <cell r="I82" t="str">
            <v>n/a</v>
          </cell>
          <cell r="J82" t="str">
            <v>n/a</v>
          </cell>
          <cell r="K82">
            <v>2037</v>
          </cell>
          <cell r="L82" t="str">
            <v>n/a</v>
          </cell>
          <cell r="M82" t="str">
            <v>n/a</v>
          </cell>
          <cell r="N82" t="str">
            <v>n/a</v>
          </cell>
          <cell r="O82">
            <v>2400</v>
          </cell>
          <cell r="P82" t="str">
            <v>n/a</v>
          </cell>
          <cell r="Q82" t="str">
            <v>n/a</v>
          </cell>
          <cell r="R82" t="str">
            <v>n/a</v>
          </cell>
          <cell r="S82" t="str">
            <v>n/a</v>
          </cell>
          <cell r="T82" t="str">
            <v>n/a</v>
          </cell>
          <cell r="U82" t="str">
            <v>n/a</v>
          </cell>
          <cell r="V82" t="str">
            <v>n/a</v>
          </cell>
          <cell r="W82" t="str">
            <v>n/a</v>
          </cell>
          <cell r="X82" t="str">
            <v>n/a</v>
          </cell>
          <cell r="Y82" t="str">
            <v>n/a</v>
          </cell>
          <cell r="Z82" t="str">
            <v>n/a</v>
          </cell>
          <cell r="AA82" t="str">
            <v>n/a</v>
          </cell>
          <cell r="AB82" t="str">
            <v>n/a</v>
          </cell>
          <cell r="AC82" t="str">
            <v>n/a</v>
          </cell>
          <cell r="AD82" t="str">
            <v>n/a</v>
          </cell>
        </row>
        <row r="83">
          <cell r="A83" t="str">
            <v>Population density, pop/km</v>
          </cell>
          <cell r="C83" t="str">
            <v>n/a</v>
          </cell>
          <cell r="D83" t="str">
            <v>n/a</v>
          </cell>
          <cell r="E83">
            <v>14</v>
          </cell>
          <cell r="F83" t="str">
            <v>n/a</v>
          </cell>
          <cell r="G83" t="str">
            <v>n/a</v>
          </cell>
          <cell r="H83" t="str">
            <v>n/a</v>
          </cell>
          <cell r="I83" t="str">
            <v>n/a</v>
          </cell>
          <cell r="J83">
            <v>16.399999999999999</v>
          </cell>
          <cell r="K83">
            <v>16.5</v>
          </cell>
          <cell r="L83">
            <v>16.600000000000001</v>
          </cell>
          <cell r="M83">
            <v>16.600000000000001</v>
          </cell>
          <cell r="N83">
            <v>16.7</v>
          </cell>
          <cell r="O83">
            <v>16.8</v>
          </cell>
          <cell r="P83">
            <v>16.8</v>
          </cell>
          <cell r="Q83">
            <v>16.899999999999999</v>
          </cell>
          <cell r="R83">
            <v>16.899999999999999</v>
          </cell>
          <cell r="S83">
            <v>17</v>
          </cell>
          <cell r="T83">
            <v>17</v>
          </cell>
          <cell r="U83">
            <v>17</v>
          </cell>
          <cell r="V83">
            <v>17.100000000000001</v>
          </cell>
          <cell r="W83" t="str">
            <v>n/a</v>
          </cell>
          <cell r="X83" t="str">
            <v>n/a</v>
          </cell>
          <cell r="Y83" t="str">
            <v>n/a</v>
          </cell>
          <cell r="Z83" t="str">
            <v>n/a</v>
          </cell>
          <cell r="AA83" t="str">
            <v>n/a</v>
          </cell>
          <cell r="AB83" t="str">
            <v>n/a</v>
          </cell>
          <cell r="AC83" t="str">
            <v>n/a</v>
          </cell>
          <cell r="AD83" t="str">
            <v>n/a</v>
          </cell>
        </row>
        <row r="84">
          <cell r="A84" t="str">
            <v>GDP, € mill</v>
          </cell>
          <cell r="C84" t="str">
            <v>n/a</v>
          </cell>
          <cell r="D84" t="str">
            <v>n/a</v>
          </cell>
          <cell r="E84">
            <v>70600</v>
          </cell>
          <cell r="F84">
            <v>71300</v>
          </cell>
          <cell r="G84">
            <v>76400</v>
          </cell>
          <cell r="H84">
            <v>87859</v>
          </cell>
          <cell r="I84">
            <v>103112</v>
          </cell>
          <cell r="J84">
            <v>106166</v>
          </cell>
          <cell r="K84">
            <v>98132</v>
          </cell>
          <cell r="L84">
            <v>82104</v>
          </cell>
          <cell r="M84">
            <v>72040</v>
          </cell>
          <cell r="N84">
            <v>84411.199999999997</v>
          </cell>
          <cell r="O84">
            <v>100139.7</v>
          </cell>
          <cell r="P84">
            <v>101366.3</v>
          </cell>
          <cell r="Q84">
            <v>108817.2</v>
          </cell>
          <cell r="R84">
            <v>116391</v>
          </cell>
          <cell r="S84">
            <v>122747</v>
          </cell>
          <cell r="T84">
            <v>132272</v>
          </cell>
          <cell r="U84">
            <v>139868</v>
          </cell>
          <cell r="V84">
            <v>143974</v>
          </cell>
          <cell r="W84">
            <v>145938</v>
          </cell>
          <cell r="X84">
            <v>152345</v>
          </cell>
          <cell r="Y84">
            <v>157162</v>
          </cell>
          <cell r="Z84">
            <v>167062</v>
          </cell>
          <cell r="AA84" t="str">
            <v>n/a</v>
          </cell>
          <cell r="AB84" t="str">
            <v>n/a</v>
          </cell>
          <cell r="AC84" t="str">
            <v>n/a</v>
          </cell>
          <cell r="AD84" t="str">
            <v>n/a</v>
          </cell>
        </row>
        <row r="85">
          <cell r="A85" t="str">
            <v>Annual GDP Growth %</v>
          </cell>
          <cell r="C85" t="str">
            <v>n/a</v>
          </cell>
          <cell r="D85" t="str">
            <v>n/a</v>
          </cell>
          <cell r="E85" t="str">
            <v>n/a</v>
          </cell>
          <cell r="F85" t="str">
            <v>n/a</v>
          </cell>
          <cell r="G85" t="str">
            <v>n/a</v>
          </cell>
          <cell r="H85">
            <v>4.9000000000000002E-2</v>
          </cell>
          <cell r="I85">
            <v>5.7000000000000002E-2</v>
          </cell>
          <cell r="J85" t="str">
            <v>n/a</v>
          </cell>
          <cell r="K85">
            <v>-5.9000000000000004E-2</v>
          </cell>
          <cell r="L85">
            <v>-3.3000000000000002E-2</v>
          </cell>
          <cell r="M85">
            <v>-1.1000000000000001E-2</v>
          </cell>
          <cell r="N85">
            <v>3.9E-2</v>
          </cell>
          <cell r="O85">
            <v>4.3999999999999997E-2</v>
          </cell>
          <cell r="P85">
            <v>3.7999999999999999E-2</v>
          </cell>
          <cell r="Q85">
            <v>6.0999999999999999E-2</v>
          </cell>
          <cell r="R85">
            <v>5.1999999999999998E-2</v>
          </cell>
          <cell r="S85">
            <v>3.9E-2</v>
          </cell>
          <cell r="T85">
            <v>0.05</v>
          </cell>
          <cell r="U85">
            <v>2.5999999999999999E-2</v>
          </cell>
          <cell r="V85">
            <v>1.6E-2</v>
          </cell>
          <cell r="W85">
            <v>1.7999999999999999E-2</v>
          </cell>
          <cell r="X85">
            <v>3.6999999999999998E-2</v>
          </cell>
          <cell r="Y85">
            <v>2.9000000000000001E-2</v>
          </cell>
          <cell r="Z85">
            <v>5.5E-2</v>
          </cell>
          <cell r="AA85" t="str">
            <v>n/a</v>
          </cell>
          <cell r="AB85" t="str">
            <v>n/a</v>
          </cell>
          <cell r="AC85" t="str">
            <v>n/a</v>
          </cell>
          <cell r="AD85" t="str">
            <v>n/a</v>
          </cell>
        </row>
        <row r="86">
          <cell r="A86" t="str">
            <v>Gross fixed Capital Formation, € mill</v>
          </cell>
          <cell r="C86" t="str">
            <v>n/a</v>
          </cell>
          <cell r="D86" t="str">
            <v>n/a</v>
          </cell>
          <cell r="E86">
            <v>16900</v>
          </cell>
          <cell r="F86">
            <v>16600</v>
          </cell>
          <cell r="G86">
            <v>18300</v>
          </cell>
          <cell r="H86">
            <v>22100</v>
          </cell>
          <cell r="I86">
            <v>28800</v>
          </cell>
          <cell r="J86">
            <v>28700</v>
          </cell>
          <cell r="K86">
            <v>22000</v>
          </cell>
          <cell r="L86">
            <v>15100</v>
          </cell>
          <cell r="M86">
            <v>10600</v>
          </cell>
          <cell r="N86">
            <v>12000</v>
          </cell>
          <cell r="O86">
            <v>14900</v>
          </cell>
          <cell r="P86">
            <v>15800</v>
          </cell>
          <cell r="Q86">
            <v>17800</v>
          </cell>
          <cell r="R86">
            <v>19700</v>
          </cell>
          <cell r="S86">
            <v>23280</v>
          </cell>
          <cell r="T86">
            <v>25109</v>
          </cell>
          <cell r="U86">
            <v>26865</v>
          </cell>
          <cell r="V86">
            <v>27805</v>
          </cell>
          <cell r="W86" t="str">
            <v>n/a</v>
          </cell>
          <cell r="X86" t="str">
            <v>n/a</v>
          </cell>
          <cell r="Y86" t="str">
            <v>n/a</v>
          </cell>
          <cell r="Z86" t="str">
            <v>n/a</v>
          </cell>
          <cell r="AA86" t="str">
            <v>n/a</v>
          </cell>
          <cell r="AB86" t="str">
            <v>n/a</v>
          </cell>
          <cell r="AC86" t="str">
            <v>n/a</v>
          </cell>
          <cell r="AD86" t="str">
            <v>n/a</v>
          </cell>
        </row>
        <row r="87">
          <cell r="A87" t="str">
            <v>Inflation (HICP) %</v>
          </cell>
          <cell r="C87" t="str">
            <v>n/a</v>
          </cell>
          <cell r="D87" t="str">
            <v>n/a</v>
          </cell>
          <cell r="E87" t="e">
            <v>#DIV/0!</v>
          </cell>
          <cell r="F87">
            <v>3.599999999999981E-2</v>
          </cell>
          <cell r="G87">
            <v>3.4749034749034902E-2</v>
          </cell>
          <cell r="H87">
            <v>5.0373134328358216E-2</v>
          </cell>
          <cell r="I87">
            <v>6.5719360568383678E-2</v>
          </cell>
          <cell r="J87">
            <v>6.1666666666666758E-2</v>
          </cell>
          <cell r="K87">
            <v>4.2386185243328045E-2</v>
          </cell>
          <cell r="L87">
            <v>2.9367469879517882E-2</v>
          </cell>
          <cell r="M87">
            <v>3.3013844515441981E-2</v>
          </cell>
          <cell r="N87">
            <v>1.6E-2</v>
          </cell>
          <cell r="O87">
            <v>4.0609137055838129E-3</v>
          </cell>
          <cell r="P87">
            <v>1.2E-2</v>
          </cell>
          <cell r="Q87">
            <v>1.2999999999999999E-2</v>
          </cell>
          <cell r="R87">
            <v>1.2999999999999999E-2</v>
          </cell>
          <cell r="S87">
            <v>2.9000000000000001E-2</v>
          </cell>
          <cell r="T87">
            <v>2.7E-2</v>
          </cell>
          <cell r="U87">
            <v>0.02</v>
          </cell>
          <cell r="V87">
            <v>1.2999999999999999E-2</v>
          </cell>
          <cell r="W87">
            <v>1E-3</v>
          </cell>
          <cell r="X87">
            <v>8.0000000000000002E-3</v>
          </cell>
          <cell r="Y87">
            <v>7.7000000000000002E-3</v>
          </cell>
          <cell r="Z87">
            <v>1.2800000000000001E-2</v>
          </cell>
          <cell r="AA87" t="str">
            <v>n/a</v>
          </cell>
          <cell r="AB87" t="str">
            <v>n/a</v>
          </cell>
          <cell r="AC87" t="str">
            <v>n/a</v>
          </cell>
          <cell r="AD87" t="str">
            <v>n/a</v>
          </cell>
        </row>
        <row r="88">
          <cell r="A88" t="str">
            <v>Unemployment rate %</v>
          </cell>
          <cell r="C88" t="str">
            <v>n/a</v>
          </cell>
          <cell r="D88" t="str">
            <v>n/a</v>
          </cell>
          <cell r="E88">
            <v>5.0999999999999997E-2</v>
          </cell>
          <cell r="F88">
            <v>5.4000000000000006E-2</v>
          </cell>
          <cell r="G88">
            <v>5.0999999999999997E-2</v>
          </cell>
          <cell r="H88">
            <v>4.4999999999999998E-2</v>
          </cell>
          <cell r="I88">
            <v>3.5000000000000003E-2</v>
          </cell>
          <cell r="J88">
            <v>3.4000000000000002E-2</v>
          </cell>
          <cell r="K88">
            <v>7.5999999999999998E-2</v>
          </cell>
          <cell r="L88">
            <v>0.11699999999999999</v>
          </cell>
          <cell r="M88">
            <v>0.16300000000000001</v>
          </cell>
          <cell r="N88">
            <v>0.16600000000000001</v>
          </cell>
          <cell r="O88">
            <v>0.154</v>
          </cell>
          <cell r="P88">
            <v>0.14599999999999999</v>
          </cell>
          <cell r="Q88">
            <v>0.127</v>
          </cell>
          <cell r="R88">
            <v>0.114</v>
          </cell>
          <cell r="S88">
            <v>0.10199999999999999</v>
          </cell>
          <cell r="T88">
            <v>9.8000000000000004E-2</v>
          </cell>
          <cell r="U88">
            <v>9.0999999999999998E-2</v>
          </cell>
          <cell r="V88">
            <v>9.0999999999999998E-2</v>
          </cell>
          <cell r="W88">
            <v>0.09</v>
          </cell>
          <cell r="X88">
            <v>8.8000000000000009E-2</v>
          </cell>
          <cell r="Y88">
            <v>8.4000000000000005E-2</v>
          </cell>
          <cell r="Z88">
            <v>7.6999999999999999E-2</v>
          </cell>
          <cell r="AA88" t="str">
            <v>n/a</v>
          </cell>
          <cell r="AB88" t="str">
            <v>n/a</v>
          </cell>
          <cell r="AC88" t="str">
            <v>n/a</v>
          </cell>
          <cell r="AD88" t="str">
            <v>n/a</v>
          </cell>
        </row>
      </sheetData>
      <sheetData sheetId="25" refreshError="1">
        <row r="1">
          <cell r="A1" t="str">
            <v>Sweden</v>
          </cell>
        </row>
        <row r="3">
          <cell r="A3" t="str">
            <v>HOUSING SUPPLY</v>
          </cell>
          <cell r="C3">
            <v>1983</v>
          </cell>
          <cell r="D3">
            <v>1984</v>
          </cell>
          <cell r="E3">
            <v>1985</v>
          </cell>
          <cell r="F3">
            <v>1986</v>
          </cell>
          <cell r="G3">
            <v>1987</v>
          </cell>
          <cell r="H3">
            <v>1988</v>
          </cell>
          <cell r="I3">
            <v>1989</v>
          </cell>
          <cell r="J3">
            <v>1990</v>
          </cell>
          <cell r="K3">
            <v>1991</v>
          </cell>
          <cell r="L3">
            <v>1992</v>
          </cell>
          <cell r="M3">
            <v>1993</v>
          </cell>
          <cell r="N3">
            <v>1994</v>
          </cell>
          <cell r="O3">
            <v>1995</v>
          </cell>
          <cell r="P3">
            <v>1996</v>
          </cell>
          <cell r="Q3">
            <v>1997</v>
          </cell>
          <cell r="R3">
            <v>1998</v>
          </cell>
          <cell r="S3">
            <v>1999</v>
          </cell>
          <cell r="T3">
            <v>2000</v>
          </cell>
          <cell r="U3">
            <v>2001</v>
          </cell>
          <cell r="V3">
            <v>2002</v>
          </cell>
          <cell r="W3">
            <v>2003</v>
          </cell>
          <cell r="X3">
            <v>2004</v>
          </cell>
          <cell r="Y3">
            <v>2005</v>
          </cell>
          <cell r="Z3">
            <v>2006</v>
          </cell>
          <cell r="AA3">
            <v>2007</v>
          </cell>
          <cell r="AB3">
            <v>2008</v>
          </cell>
          <cell r="AC3">
            <v>2009</v>
          </cell>
          <cell r="AD3">
            <v>2010</v>
          </cell>
        </row>
        <row r="4">
          <cell r="A4" t="str">
            <v>Housing Stock</v>
          </cell>
        </row>
        <row r="5">
          <cell r="A5" t="str">
            <v xml:space="preserve">Total Number of Dwellings (national) </v>
          </cell>
          <cell r="B5" t="str">
            <v>000s</v>
          </cell>
          <cell r="C5" t="str">
            <v>n/a</v>
          </cell>
          <cell r="D5" t="str">
            <v>n/a</v>
          </cell>
          <cell r="E5" t="str">
            <v>n/a</v>
          </cell>
          <cell r="F5" t="str">
            <v>n/a</v>
          </cell>
          <cell r="G5" t="str">
            <v>n/a</v>
          </cell>
          <cell r="H5" t="str">
            <v>n/a</v>
          </cell>
          <cell r="I5" t="str">
            <v>n/a</v>
          </cell>
          <cell r="J5">
            <v>4046000</v>
          </cell>
          <cell r="K5">
            <v>4110000</v>
          </cell>
          <cell r="L5">
            <v>4167000</v>
          </cell>
          <cell r="M5">
            <v>4201500</v>
          </cell>
          <cell r="N5">
            <v>4222000</v>
          </cell>
          <cell r="O5">
            <v>4234000</v>
          </cell>
          <cell r="P5">
            <v>4249000</v>
          </cell>
          <cell r="Q5">
            <v>4260000</v>
          </cell>
          <cell r="R5">
            <v>4271000</v>
          </cell>
          <cell r="S5">
            <v>4283000</v>
          </cell>
          <cell r="T5">
            <v>4294000</v>
          </cell>
          <cell r="U5">
            <v>4308000</v>
          </cell>
          <cell r="V5">
            <v>4329000</v>
          </cell>
          <cell r="W5">
            <v>4351000</v>
          </cell>
          <cell r="X5">
            <v>4380000</v>
          </cell>
          <cell r="Y5">
            <v>4404000</v>
          </cell>
          <cell r="Z5">
            <v>4436000</v>
          </cell>
          <cell r="AA5" t="str">
            <v>n/a</v>
          </cell>
          <cell r="AB5">
            <v>0</v>
          </cell>
          <cell r="AC5">
            <v>0</v>
          </cell>
          <cell r="AD5">
            <v>0</v>
          </cell>
        </row>
        <row r="6">
          <cell r="A6" t="str">
            <v xml:space="preserve">Proportion of which: </v>
          </cell>
        </row>
        <row r="7">
          <cell r="A7" t="str">
            <v>% Owner occupied</v>
          </cell>
          <cell r="B7" t="str">
            <v>%</v>
          </cell>
          <cell r="C7">
            <v>0.52100000000000002</v>
          </cell>
          <cell r="D7">
            <v>0.51900000000000002</v>
          </cell>
          <cell r="E7">
            <v>0.51900000000000002</v>
          </cell>
          <cell r="F7">
            <v>0.51800000000000002</v>
          </cell>
          <cell r="G7">
            <v>0.51800000000000002</v>
          </cell>
          <cell r="H7">
            <v>0.51700000000000002</v>
          </cell>
          <cell r="I7">
            <v>0.51700000000000002</v>
          </cell>
          <cell r="J7">
            <v>0.52200000000000002</v>
          </cell>
          <cell r="K7">
            <v>0.52200000000000002</v>
          </cell>
          <cell r="L7">
            <v>0.504</v>
          </cell>
          <cell r="M7">
            <v>0.504</v>
          </cell>
          <cell r="N7">
            <v>0.50700000000000001</v>
          </cell>
          <cell r="O7">
            <v>0.50700000000000001</v>
          </cell>
          <cell r="P7">
            <v>0.503</v>
          </cell>
          <cell r="Q7">
            <v>0.503</v>
          </cell>
          <cell r="R7">
            <v>0.51200000000000001</v>
          </cell>
          <cell r="S7">
            <v>0.51200000000000001</v>
          </cell>
          <cell r="T7">
            <v>0.498</v>
          </cell>
          <cell r="U7">
            <v>0.498</v>
          </cell>
          <cell r="V7">
            <v>0.504</v>
          </cell>
          <cell r="W7">
            <v>0.48799999999999999</v>
          </cell>
          <cell r="X7">
            <v>0.51</v>
          </cell>
          <cell r="Y7" t="str">
            <v>n/a</v>
          </cell>
          <cell r="Z7" t="str">
            <v>n/a</v>
          </cell>
          <cell r="AA7" t="str">
            <v>n/a</v>
          </cell>
          <cell r="AB7" t="str">
            <v>n/a</v>
          </cell>
          <cell r="AC7" t="str">
            <v>n/a</v>
          </cell>
          <cell r="AD7" t="str">
            <v>n/a</v>
          </cell>
        </row>
        <row r="8">
          <cell r="A8" t="str">
            <v>% Rented from private landlords</v>
          </cell>
          <cell r="B8" t="str">
            <v>%</v>
          </cell>
          <cell r="C8">
            <v>0.36299999999999999</v>
          </cell>
          <cell r="D8">
            <v>0.34300000000000003</v>
          </cell>
          <cell r="E8">
            <v>0.34300000000000003</v>
          </cell>
          <cell r="F8">
            <v>0.34</v>
          </cell>
          <cell r="G8">
            <v>0.34</v>
          </cell>
          <cell r="H8">
            <v>0.34100000000000003</v>
          </cell>
          <cell r="I8">
            <v>0.34100000000000003</v>
          </cell>
          <cell r="J8">
            <v>0.34100000000000003</v>
          </cell>
          <cell r="K8">
            <v>0.34100000000000003</v>
          </cell>
          <cell r="L8">
            <v>0.33600000000000002</v>
          </cell>
          <cell r="M8">
            <v>0.33600000000000002</v>
          </cell>
          <cell r="N8">
            <v>0.33800000000000002</v>
          </cell>
          <cell r="O8">
            <v>0.33800000000000002</v>
          </cell>
          <cell r="P8">
            <v>0.33800000000000002</v>
          </cell>
          <cell r="Q8">
            <v>0.33800000000000002</v>
          </cell>
          <cell r="R8">
            <v>0.32200000000000001</v>
          </cell>
          <cell r="S8">
            <v>0.32200000000000001</v>
          </cell>
          <cell r="T8">
            <v>0.32700000000000001</v>
          </cell>
          <cell r="U8">
            <v>0.32700000000000001</v>
          </cell>
          <cell r="V8">
            <v>0.315</v>
          </cell>
          <cell r="W8">
            <v>0.315</v>
          </cell>
          <cell r="X8">
            <v>0.31</v>
          </cell>
          <cell r="Y8" t="str">
            <v>n/a</v>
          </cell>
          <cell r="Z8" t="str">
            <v>n/a</v>
          </cell>
          <cell r="AA8" t="str">
            <v>n/a</v>
          </cell>
          <cell r="AB8" t="str">
            <v>n/a</v>
          </cell>
          <cell r="AC8" t="str">
            <v>n/a</v>
          </cell>
          <cell r="AD8" t="str">
            <v>n/a</v>
          </cell>
        </row>
        <row r="9">
          <cell r="A9" t="str">
            <v>% Rented from government or social landlords</v>
          </cell>
          <cell r="B9" t="str">
            <v>%</v>
          </cell>
          <cell r="C9" t="str">
            <v>n/a</v>
          </cell>
          <cell r="D9" t="str">
            <v>n/a</v>
          </cell>
          <cell r="E9" t="str">
            <v>n/a</v>
          </cell>
          <cell r="F9" t="str">
            <v>n/a</v>
          </cell>
          <cell r="G9" t="str">
            <v>n/a</v>
          </cell>
          <cell r="H9" t="str">
            <v>n/a</v>
          </cell>
          <cell r="I9" t="str">
            <v>n/a</v>
          </cell>
          <cell r="J9" t="str">
            <v>n/a</v>
          </cell>
          <cell r="K9" t="str">
            <v>n/a</v>
          </cell>
          <cell r="L9" t="str">
            <v>n/a</v>
          </cell>
          <cell r="M9" t="str">
            <v>n/a</v>
          </cell>
          <cell r="N9" t="str">
            <v>n/a</v>
          </cell>
          <cell r="O9" t="str">
            <v>n/a</v>
          </cell>
          <cell r="P9" t="str">
            <v>n/a</v>
          </cell>
          <cell r="Q9" t="str">
            <v>n/a</v>
          </cell>
          <cell r="R9" t="str">
            <v>n/a</v>
          </cell>
          <cell r="S9" t="str">
            <v>n/a</v>
          </cell>
          <cell r="T9" t="str">
            <v>n/a</v>
          </cell>
          <cell r="U9" t="str">
            <v>n/a</v>
          </cell>
          <cell r="V9" t="str">
            <v>n/a</v>
          </cell>
          <cell r="W9" t="str">
            <v>n/a</v>
          </cell>
          <cell r="X9" t="str">
            <v>n/a</v>
          </cell>
          <cell r="Y9" t="str">
            <v>n/a</v>
          </cell>
          <cell r="Z9" t="str">
            <v>n/a</v>
          </cell>
          <cell r="AA9" t="str">
            <v>n/a</v>
          </cell>
          <cell r="AB9" t="str">
            <v>n/a</v>
          </cell>
          <cell r="AC9" t="str">
            <v>n/a</v>
          </cell>
          <cell r="AD9" t="str">
            <v>n/a</v>
          </cell>
        </row>
        <row r="10">
          <cell r="A10" t="str">
            <v>% Other</v>
          </cell>
          <cell r="B10" t="str">
            <v>%</v>
          </cell>
          <cell r="C10">
            <v>0.11600000000000001</v>
          </cell>
          <cell r="D10">
            <v>0.127</v>
          </cell>
          <cell r="E10">
            <v>0.127</v>
          </cell>
          <cell r="F10">
            <v>0.13200000000000001</v>
          </cell>
          <cell r="G10">
            <v>0.13200000000000001</v>
          </cell>
          <cell r="H10">
            <v>0.13200000000000001</v>
          </cell>
          <cell r="I10">
            <v>0.13200000000000001</v>
          </cell>
          <cell r="J10">
            <v>0.13700000000000001</v>
          </cell>
          <cell r="K10">
            <v>0.13700000000000001</v>
          </cell>
          <cell r="L10">
            <v>0.151</v>
          </cell>
          <cell r="M10">
            <v>0.151</v>
          </cell>
          <cell r="N10">
            <v>0.14399999999999999</v>
          </cell>
          <cell r="O10">
            <v>0.14399999999999999</v>
          </cell>
          <cell r="P10">
            <v>0.14599999999999999</v>
          </cell>
          <cell r="Q10">
            <v>0.14599999999999999</v>
          </cell>
          <cell r="R10">
            <v>0.14299999999999999</v>
          </cell>
          <cell r="S10">
            <v>0.14299999999999999</v>
          </cell>
          <cell r="T10">
            <v>0.153</v>
          </cell>
          <cell r="U10">
            <v>0.153</v>
          </cell>
          <cell r="V10">
            <v>0.16</v>
          </cell>
          <cell r="W10">
            <v>0.157</v>
          </cell>
          <cell r="X10">
            <v>0.16</v>
          </cell>
          <cell r="Y10" t="str">
            <v>n/a</v>
          </cell>
          <cell r="Z10" t="str">
            <v>n/a</v>
          </cell>
          <cell r="AA10" t="str">
            <v>n/a</v>
          </cell>
          <cell r="AB10" t="str">
            <v>n/a</v>
          </cell>
          <cell r="AC10" t="str">
            <v>n/a</v>
          </cell>
          <cell r="AD10" t="str">
            <v>n/a</v>
          </cell>
        </row>
        <row r="12">
          <cell r="A12" t="str">
            <v>Housebuilding</v>
          </cell>
        </row>
        <row r="13">
          <cell r="A13" t="str">
            <v xml:space="preserve">Housing Starts </v>
          </cell>
          <cell r="B13" t="str">
            <v>000s</v>
          </cell>
          <cell r="C13" t="str">
            <v>n/a</v>
          </cell>
          <cell r="D13">
            <v>34100</v>
          </cell>
          <cell r="E13">
            <v>27500</v>
          </cell>
          <cell r="F13">
            <v>30700</v>
          </cell>
          <cell r="G13">
            <v>39800</v>
          </cell>
          <cell r="H13">
            <v>50800</v>
          </cell>
          <cell r="I13">
            <v>57500</v>
          </cell>
          <cell r="J13">
            <v>69000</v>
          </cell>
          <cell r="K13">
            <v>57000</v>
          </cell>
          <cell r="L13">
            <v>52000</v>
          </cell>
          <cell r="M13">
            <v>11900</v>
          </cell>
          <cell r="N13">
            <v>11900</v>
          </cell>
          <cell r="O13">
            <v>12800</v>
          </cell>
          <cell r="P13">
            <v>12800</v>
          </cell>
          <cell r="Q13">
            <v>12000</v>
          </cell>
          <cell r="R13">
            <v>12700</v>
          </cell>
          <cell r="S13">
            <v>14600</v>
          </cell>
          <cell r="T13">
            <v>16900</v>
          </cell>
          <cell r="U13">
            <v>19500</v>
          </cell>
          <cell r="V13">
            <v>19200</v>
          </cell>
          <cell r="W13">
            <v>22220</v>
          </cell>
          <cell r="X13">
            <v>27000</v>
          </cell>
          <cell r="Y13">
            <v>31500</v>
          </cell>
          <cell r="Z13">
            <v>44900</v>
          </cell>
          <cell r="AA13" t="str">
            <v>n/a</v>
          </cell>
          <cell r="AB13" t="str">
            <v>n/a</v>
          </cell>
          <cell r="AC13" t="str">
            <v>n/a</v>
          </cell>
          <cell r="AD13" t="str">
            <v>n/a</v>
          </cell>
        </row>
        <row r="14">
          <cell r="A14" t="str">
            <v>Annual % change in housing starts</v>
          </cell>
          <cell r="C14" t="str">
            <v>n/a</v>
          </cell>
          <cell r="D14" t="str">
            <v>n/a</v>
          </cell>
          <cell r="E14">
            <v>-0.19354838709677424</v>
          </cell>
          <cell r="F14">
            <v>0.11636363636363645</v>
          </cell>
          <cell r="G14">
            <v>0.2964169381107491</v>
          </cell>
          <cell r="H14">
            <v>0.27638190954773867</v>
          </cell>
          <cell r="I14">
            <v>0.13188976377952755</v>
          </cell>
          <cell r="J14">
            <v>0.19999999999999996</v>
          </cell>
          <cell r="K14">
            <v>-0.17391304347826086</v>
          </cell>
          <cell r="L14">
            <v>-8.7719298245614086E-2</v>
          </cell>
          <cell r="M14">
            <v>-0.77115384615384619</v>
          </cell>
          <cell r="N14">
            <v>0</v>
          </cell>
          <cell r="O14">
            <v>7.5630252100840289E-2</v>
          </cell>
          <cell r="P14">
            <v>0</v>
          </cell>
          <cell r="Q14">
            <v>-6.25E-2</v>
          </cell>
          <cell r="R14">
            <v>5.8333333333333348E-2</v>
          </cell>
          <cell r="S14">
            <v>0.14960629921259838</v>
          </cell>
          <cell r="T14">
            <v>0.15753424657534243</v>
          </cell>
          <cell r="U14">
            <v>0.15384615384615374</v>
          </cell>
          <cell r="V14">
            <v>-1.538461538461533E-2</v>
          </cell>
          <cell r="W14">
            <v>0.15729166666666661</v>
          </cell>
          <cell r="X14">
            <v>0.21512151215121511</v>
          </cell>
          <cell r="Y14">
            <v>0.16666666666666674</v>
          </cell>
          <cell r="Z14">
            <v>0.42539682539682544</v>
          </cell>
          <cell r="AA14" t="str">
            <v>n/a</v>
          </cell>
          <cell r="AB14" t="str">
            <v>n/a</v>
          </cell>
          <cell r="AC14" t="str">
            <v>n/a</v>
          </cell>
          <cell r="AD14" t="str">
            <v>n/a</v>
          </cell>
        </row>
        <row r="15">
          <cell r="A15" t="str">
            <v>Housing Completions</v>
          </cell>
          <cell r="B15" t="str">
            <v>000s</v>
          </cell>
          <cell r="C15" t="str">
            <v>n/a</v>
          </cell>
          <cell r="D15">
            <v>34988</v>
          </cell>
          <cell r="E15">
            <v>32932</v>
          </cell>
          <cell r="F15">
            <v>28791</v>
          </cell>
          <cell r="G15">
            <v>30884</v>
          </cell>
          <cell r="H15">
            <v>40575</v>
          </cell>
          <cell r="I15">
            <v>50402</v>
          </cell>
          <cell r="J15">
            <v>58426</v>
          </cell>
          <cell r="K15">
            <v>66886</v>
          </cell>
          <cell r="L15">
            <v>57319</v>
          </cell>
          <cell r="M15">
            <v>35100</v>
          </cell>
          <cell r="N15">
            <v>21600</v>
          </cell>
          <cell r="O15">
            <v>12700</v>
          </cell>
          <cell r="P15">
            <v>13100</v>
          </cell>
          <cell r="Q15">
            <v>13000</v>
          </cell>
          <cell r="R15">
            <v>11500</v>
          </cell>
          <cell r="S15">
            <v>11700</v>
          </cell>
          <cell r="T15">
            <v>13000</v>
          </cell>
          <cell r="U15">
            <v>15400</v>
          </cell>
          <cell r="V15">
            <v>19900</v>
          </cell>
          <cell r="W15">
            <v>20000</v>
          </cell>
          <cell r="X15">
            <v>25300</v>
          </cell>
          <cell r="Y15">
            <v>23400</v>
          </cell>
          <cell r="Z15">
            <v>30300</v>
          </cell>
          <cell r="AA15" t="str">
            <v>n/a</v>
          </cell>
          <cell r="AB15" t="str">
            <v>n/a</v>
          </cell>
          <cell r="AC15" t="str">
            <v>n/a</v>
          </cell>
          <cell r="AD15" t="str">
            <v>n/a</v>
          </cell>
        </row>
        <row r="16">
          <cell r="A16" t="str">
            <v>Annual % change in housing completions</v>
          </cell>
          <cell r="C16" t="str">
            <v>n/a</v>
          </cell>
          <cell r="D16" t="str">
            <v>n/a</v>
          </cell>
          <cell r="E16">
            <v>-5.8763004458671553E-2</v>
          </cell>
          <cell r="F16">
            <v>-0.12574395724523257</v>
          </cell>
          <cell r="G16">
            <v>7.2696328713834246E-2</v>
          </cell>
          <cell r="H16">
            <v>0.31378707421318475</v>
          </cell>
          <cell r="I16">
            <v>0.24219346888478133</v>
          </cell>
          <cell r="J16">
            <v>0.15920003174477193</v>
          </cell>
          <cell r="K16">
            <v>0.14479854859138053</v>
          </cell>
          <cell r="L16">
            <v>-0.14303441676883055</v>
          </cell>
          <cell r="M16">
            <v>-0.38763760707618766</v>
          </cell>
          <cell r="N16">
            <v>-0.38461538461538458</v>
          </cell>
          <cell r="O16">
            <v>-0.41203703703703709</v>
          </cell>
          <cell r="P16">
            <v>3.1496062992125928E-2</v>
          </cell>
          <cell r="Q16">
            <v>-7.6335877862595547E-3</v>
          </cell>
          <cell r="R16">
            <v>-0.11538461538461542</v>
          </cell>
          <cell r="S16">
            <v>1.7391304347825987E-2</v>
          </cell>
          <cell r="T16">
            <v>0.11111111111111116</v>
          </cell>
          <cell r="U16">
            <v>0.18461538461538463</v>
          </cell>
          <cell r="V16">
            <v>0.29220779220779214</v>
          </cell>
          <cell r="W16">
            <v>5.0251256281406143E-3</v>
          </cell>
          <cell r="X16">
            <v>0.2649999999999999</v>
          </cell>
          <cell r="Y16">
            <v>-7.5098814229249022E-2</v>
          </cell>
          <cell r="Z16">
            <v>0.29487179487179493</v>
          </cell>
          <cell r="AA16" t="str">
            <v>n/a</v>
          </cell>
          <cell r="AB16" t="str">
            <v>n/a</v>
          </cell>
          <cell r="AC16" t="str">
            <v>n/a</v>
          </cell>
          <cell r="AD16" t="str">
            <v>n/a</v>
          </cell>
        </row>
        <row r="17">
          <cell r="A17" t="str">
            <v>Number of Building Permits issued</v>
          </cell>
          <cell r="B17" t="str">
            <v>000s</v>
          </cell>
          <cell r="C17" t="str">
            <v>n/a</v>
          </cell>
          <cell r="D17" t="str">
            <v>n/a</v>
          </cell>
          <cell r="E17" t="str">
            <v>n/a</v>
          </cell>
          <cell r="F17" t="str">
            <v>n/a</v>
          </cell>
          <cell r="G17" t="str">
            <v>n/a</v>
          </cell>
          <cell r="H17" t="str">
            <v>n/a</v>
          </cell>
          <cell r="I17" t="str">
            <v>n/a</v>
          </cell>
          <cell r="J17" t="str">
            <v>n/a</v>
          </cell>
          <cell r="K17" t="str">
            <v>n/a</v>
          </cell>
          <cell r="L17" t="str">
            <v>n/a</v>
          </cell>
          <cell r="M17" t="str">
            <v>n/a</v>
          </cell>
          <cell r="N17" t="str">
            <v>n/a</v>
          </cell>
          <cell r="O17" t="str">
            <v>n/a</v>
          </cell>
          <cell r="P17">
            <v>11800</v>
          </cell>
          <cell r="Q17">
            <v>12500</v>
          </cell>
          <cell r="R17">
            <v>13800</v>
          </cell>
          <cell r="S17">
            <v>15300</v>
          </cell>
          <cell r="T17">
            <v>18500</v>
          </cell>
          <cell r="U17">
            <v>22000</v>
          </cell>
          <cell r="V17">
            <v>18700</v>
          </cell>
          <cell r="W17">
            <v>25200</v>
          </cell>
          <cell r="X17">
            <v>26200</v>
          </cell>
          <cell r="Y17">
            <v>32700</v>
          </cell>
          <cell r="Z17">
            <v>30500</v>
          </cell>
          <cell r="AA17" t="str">
            <v>n/a</v>
          </cell>
          <cell r="AB17" t="str">
            <v>n/a</v>
          </cell>
          <cell r="AC17" t="str">
            <v>n/a</v>
          </cell>
          <cell r="AD17" t="str">
            <v>n/a</v>
          </cell>
        </row>
        <row r="18">
          <cell r="A18" t="str">
            <v>Annual % change in building permits issued</v>
          </cell>
          <cell r="C18" t="str">
            <v>n/a</v>
          </cell>
          <cell r="D18" t="str">
            <v>n/a</v>
          </cell>
          <cell r="E18" t="str">
            <v>n/a</v>
          </cell>
          <cell r="F18" t="str">
            <v>n/a</v>
          </cell>
          <cell r="G18" t="str">
            <v>n/a</v>
          </cell>
          <cell r="H18" t="str">
            <v>n/a</v>
          </cell>
          <cell r="I18" t="str">
            <v>n/a</v>
          </cell>
          <cell r="J18" t="str">
            <v>n/a</v>
          </cell>
          <cell r="K18" t="str">
            <v>n/a</v>
          </cell>
          <cell r="L18" t="str">
            <v>n/a</v>
          </cell>
          <cell r="M18" t="str">
            <v>n/a</v>
          </cell>
          <cell r="N18" t="str">
            <v>n/a</v>
          </cell>
          <cell r="O18" t="str">
            <v>n/a</v>
          </cell>
          <cell r="P18" t="str">
            <v>n/a</v>
          </cell>
          <cell r="Q18">
            <v>5.9322033898305149E-2</v>
          </cell>
          <cell r="R18">
            <v>0.10400000000000009</v>
          </cell>
          <cell r="S18">
            <v>0.10869565217391308</v>
          </cell>
          <cell r="T18">
            <v>0.20915032679738554</v>
          </cell>
          <cell r="U18">
            <v>0.18918918918918926</v>
          </cell>
          <cell r="V18">
            <v>-0.15000000000000002</v>
          </cell>
          <cell r="W18">
            <v>0.34759358288770059</v>
          </cell>
          <cell r="X18">
            <v>3.9682539682539764E-2</v>
          </cell>
          <cell r="Y18">
            <v>0.24809160305343503</v>
          </cell>
          <cell r="Z18">
            <v>-6.7278287461773667E-2</v>
          </cell>
          <cell r="AA18" t="str">
            <v>n/a</v>
          </cell>
          <cell r="AB18" t="str">
            <v>n/a</v>
          </cell>
          <cell r="AC18" t="str">
            <v>n/a</v>
          </cell>
          <cell r="AD18" t="str">
            <v>n/a</v>
          </cell>
        </row>
        <row r="20">
          <cell r="A20" t="str">
            <v>MARKET ACTIVITY AND PRICES</v>
          </cell>
        </row>
        <row r="21">
          <cell r="A21" t="str">
            <v>Total Number of Transactions</v>
          </cell>
          <cell r="B21" t="str">
            <v>000s</v>
          </cell>
          <cell r="C21" t="str">
            <v>n/a</v>
          </cell>
          <cell r="D21" t="str">
            <v>n/a</v>
          </cell>
          <cell r="E21">
            <v>49100</v>
          </cell>
          <cell r="F21">
            <v>57100</v>
          </cell>
          <cell r="G21">
            <v>54800</v>
          </cell>
          <cell r="H21">
            <v>59600</v>
          </cell>
          <cell r="I21">
            <v>59200</v>
          </cell>
          <cell r="J21">
            <v>54300</v>
          </cell>
          <cell r="K21">
            <v>57200</v>
          </cell>
          <cell r="L21">
            <v>33300</v>
          </cell>
          <cell r="M21">
            <v>35700</v>
          </cell>
          <cell r="N21">
            <v>42700</v>
          </cell>
          <cell r="O21">
            <v>41900</v>
          </cell>
          <cell r="P21">
            <v>46600</v>
          </cell>
          <cell r="Q21">
            <v>54700</v>
          </cell>
          <cell r="R21">
            <v>48600</v>
          </cell>
          <cell r="S21">
            <v>56900</v>
          </cell>
          <cell r="T21">
            <v>51000</v>
          </cell>
          <cell r="U21">
            <v>50700</v>
          </cell>
          <cell r="V21">
            <v>51600</v>
          </cell>
          <cell r="W21">
            <v>54300</v>
          </cell>
          <cell r="X21">
            <v>56200</v>
          </cell>
          <cell r="Y21">
            <v>58200</v>
          </cell>
          <cell r="Z21">
            <v>57900</v>
          </cell>
          <cell r="AA21" t="str">
            <v>n/a</v>
          </cell>
          <cell r="AB21" t="str">
            <v>n/a</v>
          </cell>
          <cell r="AC21" t="str">
            <v>n/a</v>
          </cell>
          <cell r="AD21" t="str">
            <v>n/a</v>
          </cell>
        </row>
        <row r="22">
          <cell r="A22" t="str">
            <v>Annual % change in transactions</v>
          </cell>
          <cell r="C22" t="str">
            <v>n/a</v>
          </cell>
          <cell r="D22" t="str">
            <v>n/a</v>
          </cell>
          <cell r="E22" t="str">
            <v>n/a</v>
          </cell>
          <cell r="F22">
            <v>0.16293279022403251</v>
          </cell>
          <cell r="G22">
            <v>-4.0280210157618179E-2</v>
          </cell>
          <cell r="H22">
            <v>8.7591240875912302E-2</v>
          </cell>
          <cell r="I22">
            <v>-6.7114093959731447E-3</v>
          </cell>
          <cell r="J22">
            <v>-8.2770270270270285E-2</v>
          </cell>
          <cell r="K22">
            <v>5.3406998158379348E-2</v>
          </cell>
          <cell r="L22">
            <v>-0.41783216783216781</v>
          </cell>
          <cell r="M22">
            <v>7.2072072072072002E-2</v>
          </cell>
          <cell r="N22">
            <v>0.19607843137254899</v>
          </cell>
          <cell r="O22">
            <v>-1.87353629976581E-2</v>
          </cell>
          <cell r="P22">
            <v>0.11217183770883055</v>
          </cell>
          <cell r="Q22">
            <v>0.17381974248927046</v>
          </cell>
          <cell r="R22">
            <v>-0.11151736745886653</v>
          </cell>
          <cell r="S22">
            <v>0.17078189300411517</v>
          </cell>
          <cell r="T22">
            <v>-0.1036906854130053</v>
          </cell>
          <cell r="U22">
            <v>-5.8823529411764497E-3</v>
          </cell>
          <cell r="V22">
            <v>1.7751479289940919E-2</v>
          </cell>
          <cell r="W22">
            <v>5.232558139534893E-2</v>
          </cell>
          <cell r="X22">
            <v>3.4990791896869267E-2</v>
          </cell>
          <cell r="Y22">
            <v>3.5587188612099752E-2</v>
          </cell>
          <cell r="Z22">
            <v>-5.1546391752577136E-3</v>
          </cell>
          <cell r="AA22" t="str">
            <v>n/a</v>
          </cell>
          <cell r="AB22" t="str">
            <v>n/a</v>
          </cell>
          <cell r="AC22" t="str">
            <v>n/a</v>
          </cell>
          <cell r="AD22" t="str">
            <v>n/a</v>
          </cell>
        </row>
        <row r="23">
          <cell r="A23" t="str">
            <v xml:space="preserve">Residential house prices (all dwellings, national) </v>
          </cell>
          <cell r="B23" t="str">
            <v>1990=100</v>
          </cell>
          <cell r="C23">
            <v>38.403041825095059</v>
          </cell>
          <cell r="D23">
            <v>39.923954372623569</v>
          </cell>
          <cell r="E23">
            <v>41.444866920152087</v>
          </cell>
          <cell r="F23">
            <v>43.72623574144486</v>
          </cell>
          <cell r="G23">
            <v>49.429657794676807</v>
          </cell>
          <cell r="H23">
            <v>58.555133079847913</v>
          </cell>
          <cell r="I23">
            <v>68.821292775665398</v>
          </cell>
          <cell r="J23">
            <v>77.186311787072242</v>
          </cell>
          <cell r="K23">
            <v>82.50950570342205</v>
          </cell>
          <cell r="L23">
            <v>74.904942965779469</v>
          </cell>
          <cell r="M23">
            <v>66.539923954372611</v>
          </cell>
          <cell r="N23">
            <v>69.581749049429646</v>
          </cell>
          <cell r="O23">
            <v>69.961977186311785</v>
          </cell>
          <cell r="P23">
            <v>70.342205323193909</v>
          </cell>
          <cell r="Q23">
            <v>75.285171102661593</v>
          </cell>
          <cell r="R23">
            <v>82.50950570342205</v>
          </cell>
          <cell r="S23">
            <v>90.114068441064632</v>
          </cell>
          <cell r="T23">
            <v>100</v>
          </cell>
          <cell r="U23">
            <v>107.98479087452471</v>
          </cell>
          <cell r="V23">
            <v>114.82889733840302</v>
          </cell>
          <cell r="W23">
            <v>122.43346007604563</v>
          </cell>
          <cell r="X23">
            <v>134.22053231939165</v>
          </cell>
          <cell r="Y23">
            <v>147.14828897338404</v>
          </cell>
          <cell r="Z23">
            <v>163.8783269961977</v>
          </cell>
          <cell r="AA23" t="str">
            <v>n/a</v>
          </cell>
          <cell r="AB23" t="str">
            <v>n/a</v>
          </cell>
          <cell r="AC23" t="str">
            <v>n/a</v>
          </cell>
          <cell r="AD23" t="str">
            <v>n/a</v>
          </cell>
        </row>
        <row r="24">
          <cell r="A24" t="str">
            <v>Annual % change in house prices</v>
          </cell>
          <cell r="C24" t="e">
            <v>#VALUE!</v>
          </cell>
          <cell r="D24">
            <v>3.9603960396039417E-2</v>
          </cell>
          <cell r="E24">
            <v>3.8095238095238182E-2</v>
          </cell>
          <cell r="F24">
            <v>5.504587155963292E-2</v>
          </cell>
          <cell r="G24">
            <v>0.13043478260869579</v>
          </cell>
          <cell r="H24">
            <v>0.18461538461538463</v>
          </cell>
          <cell r="I24">
            <v>0.17532467532467533</v>
          </cell>
          <cell r="J24">
            <v>0.12154696132596676</v>
          </cell>
          <cell r="K24">
            <v>6.8965517241379226E-2</v>
          </cell>
          <cell r="L24">
            <v>-9.2165898617511455E-2</v>
          </cell>
          <cell r="M24">
            <v>-0.11167512690355352</v>
          </cell>
          <cell r="N24">
            <v>4.5714285714285818E-2</v>
          </cell>
          <cell r="O24">
            <v>5.464480874317168E-3</v>
          </cell>
          <cell r="P24">
            <v>5.4347826086955653E-3</v>
          </cell>
          <cell r="Q24">
            <v>7.0270270270270219E-2</v>
          </cell>
          <cell r="R24">
            <v>9.5959595959596022E-2</v>
          </cell>
          <cell r="S24">
            <v>9.2165898617511566E-2</v>
          </cell>
          <cell r="T24">
            <v>0.10970464135021096</v>
          </cell>
          <cell r="U24">
            <v>7.9847908745247054E-2</v>
          </cell>
          <cell r="V24">
            <v>6.3380281690140761E-2</v>
          </cell>
          <cell r="W24">
            <v>6.6225165562914023E-2</v>
          </cell>
          <cell r="X24">
            <v>9.6273291925465854E-2</v>
          </cell>
          <cell r="Y24">
            <v>9.6317280453257714E-2</v>
          </cell>
          <cell r="Z24">
            <v>0.11369509043927617</v>
          </cell>
          <cell r="AA24" t="str">
            <v>n/a</v>
          </cell>
          <cell r="AB24" t="str">
            <v>n/a</v>
          </cell>
          <cell r="AC24" t="str">
            <v>n/a</v>
          </cell>
          <cell r="AD24" t="str">
            <v>n/a</v>
          </cell>
        </row>
        <row r="25">
          <cell r="A25" t="str">
            <v>Residential house prices new dwellings (national)</v>
          </cell>
          <cell r="B25" t="str">
            <v>1990=100</v>
          </cell>
          <cell r="C25" t="str">
            <v>n/a</v>
          </cell>
          <cell r="D25" t="str">
            <v>n/a</v>
          </cell>
          <cell r="E25" t="str">
            <v>n/a</v>
          </cell>
          <cell r="F25" t="str">
            <v>n/a</v>
          </cell>
          <cell r="G25" t="str">
            <v>n/a</v>
          </cell>
          <cell r="H25" t="str">
            <v>n/a</v>
          </cell>
          <cell r="I25" t="str">
            <v>n/a</v>
          </cell>
          <cell r="J25" t="str">
            <v>n/a</v>
          </cell>
          <cell r="K25" t="str">
            <v>n/a</v>
          </cell>
          <cell r="L25" t="str">
            <v>n/a</v>
          </cell>
          <cell r="M25" t="str">
            <v>n/a</v>
          </cell>
          <cell r="N25" t="str">
            <v>n/a</v>
          </cell>
          <cell r="O25" t="str">
            <v>n/a</v>
          </cell>
          <cell r="P25" t="str">
            <v>n/a</v>
          </cell>
          <cell r="Q25" t="str">
            <v>n/a</v>
          </cell>
          <cell r="R25" t="str">
            <v>n/a</v>
          </cell>
          <cell r="S25" t="str">
            <v>n/a</v>
          </cell>
          <cell r="T25" t="str">
            <v>n/a</v>
          </cell>
          <cell r="U25" t="str">
            <v>n/a</v>
          </cell>
          <cell r="V25" t="str">
            <v>n/a</v>
          </cell>
          <cell r="W25" t="str">
            <v>n/a</v>
          </cell>
          <cell r="X25" t="str">
            <v>n/a</v>
          </cell>
          <cell r="Y25" t="e">
            <v>#VALUE!</v>
          </cell>
          <cell r="Z25" t="str">
            <v>n/a</v>
          </cell>
          <cell r="AA25" t="str">
            <v>n/a</v>
          </cell>
          <cell r="AB25" t="str">
            <v>n/a</v>
          </cell>
          <cell r="AC25" t="str">
            <v>n/a</v>
          </cell>
          <cell r="AD25" t="str">
            <v>n/a</v>
          </cell>
        </row>
        <row r="26">
          <cell r="A26" t="str">
            <v>Annual % change in new house prices</v>
          </cell>
          <cell r="C26" t="str">
            <v>n/a</v>
          </cell>
          <cell r="D26" t="str">
            <v>n/a</v>
          </cell>
          <cell r="E26" t="str">
            <v>n/a</v>
          </cell>
          <cell r="F26" t="str">
            <v>n/a</v>
          </cell>
          <cell r="G26" t="str">
            <v>n/a</v>
          </cell>
          <cell r="H26" t="str">
            <v>n/a</v>
          </cell>
          <cell r="I26" t="str">
            <v>n/a</v>
          </cell>
          <cell r="J26" t="str">
            <v>n/a</v>
          </cell>
          <cell r="K26" t="str">
            <v>n/a</v>
          </cell>
          <cell r="L26" t="str">
            <v>n/a</v>
          </cell>
          <cell r="M26" t="str">
            <v>n/a</v>
          </cell>
          <cell r="N26" t="str">
            <v>n/a</v>
          </cell>
          <cell r="O26" t="str">
            <v>n/a</v>
          </cell>
          <cell r="P26" t="str">
            <v>n/a</v>
          </cell>
          <cell r="Q26" t="str">
            <v>n/a</v>
          </cell>
          <cell r="R26" t="str">
            <v>n/a</v>
          </cell>
          <cell r="S26" t="str">
            <v>n/a</v>
          </cell>
          <cell r="T26" t="str">
            <v>n/a</v>
          </cell>
          <cell r="U26" t="str">
            <v>n/a</v>
          </cell>
          <cell r="V26" t="str">
            <v>n/a</v>
          </cell>
          <cell r="W26" t="str">
            <v>n/a</v>
          </cell>
          <cell r="X26" t="str">
            <v>n/a</v>
          </cell>
          <cell r="Y26" t="e">
            <v>#VALUE!</v>
          </cell>
          <cell r="Z26" t="str">
            <v>n/a</v>
          </cell>
          <cell r="AA26" t="str">
            <v>n/a</v>
          </cell>
          <cell r="AB26" t="str">
            <v>n/a</v>
          </cell>
          <cell r="AC26" t="str">
            <v>n/a</v>
          </cell>
          <cell r="AD26" t="str">
            <v>n/a</v>
          </cell>
        </row>
        <row r="27">
          <cell r="A27" t="str">
            <v>Building Price for new residential dwellings</v>
          </cell>
          <cell r="B27" t="str">
            <v>1990=100</v>
          </cell>
          <cell r="C27" t="str">
            <v>n/a</v>
          </cell>
          <cell r="D27" t="str">
            <v>n/a</v>
          </cell>
          <cell r="E27" t="str">
            <v>n/a</v>
          </cell>
          <cell r="F27" t="str">
            <v>n/a</v>
          </cell>
          <cell r="G27" t="str">
            <v>n/a</v>
          </cell>
          <cell r="H27" t="str">
            <v>n/a</v>
          </cell>
          <cell r="I27" t="str">
            <v>n/a</v>
          </cell>
          <cell r="J27">
            <v>71.429800412938732</v>
          </cell>
          <cell r="K27">
            <v>82.458706125258075</v>
          </cell>
          <cell r="L27">
            <v>82.92326221610459</v>
          </cell>
          <cell r="M27">
            <v>83.164143152099086</v>
          </cell>
          <cell r="N27">
            <v>84.29112181693047</v>
          </cell>
          <cell r="O27">
            <v>89.762560220233993</v>
          </cell>
          <cell r="P27">
            <v>90.846524432209193</v>
          </cell>
          <cell r="Q27">
            <v>91.655196145905009</v>
          </cell>
          <cell r="R27">
            <v>94.287680660701966</v>
          </cell>
          <cell r="S27">
            <v>95.689951823812763</v>
          </cell>
          <cell r="T27">
            <v>100</v>
          </cell>
          <cell r="U27">
            <v>104.46490020646935</v>
          </cell>
          <cell r="V27">
            <v>108.15554026152785</v>
          </cell>
          <cell r="W27">
            <v>111.01169993117685</v>
          </cell>
          <cell r="X27">
            <v>114.45285615966965</v>
          </cell>
          <cell r="Y27">
            <v>118.85753613214038</v>
          </cell>
          <cell r="Z27">
            <v>125.07742601514107</v>
          </cell>
          <cell r="AA27" t="str">
            <v>n/a</v>
          </cell>
          <cell r="AB27" t="str">
            <v>n/a</v>
          </cell>
          <cell r="AC27" t="str">
            <v>n/a</v>
          </cell>
          <cell r="AD27" t="str">
            <v>n/a</v>
          </cell>
        </row>
        <row r="28">
          <cell r="A28" t="str">
            <v>Annual % change in building prices</v>
          </cell>
          <cell r="C28" t="str">
            <v>n/a</v>
          </cell>
          <cell r="D28" t="str">
            <v>n/a</v>
          </cell>
          <cell r="E28" t="str">
            <v>n/a</v>
          </cell>
          <cell r="F28" t="str">
            <v>n/a</v>
          </cell>
          <cell r="G28" t="str">
            <v>n/a</v>
          </cell>
          <cell r="H28" t="str">
            <v>n/a</v>
          </cell>
          <cell r="I28" t="str">
            <v>n/a</v>
          </cell>
          <cell r="J28" t="str">
            <v>n/a</v>
          </cell>
          <cell r="K28">
            <v>0.15440202336504893</v>
          </cell>
          <cell r="L28">
            <v>5.6338028169011789E-3</v>
          </cell>
          <cell r="M28">
            <v>2.9048656499637282E-3</v>
          </cell>
          <cell r="N28">
            <v>1.3551256853211902E-2</v>
          </cell>
          <cell r="O28">
            <v>6.4911206368646779E-2</v>
          </cell>
          <cell r="P28">
            <v>1.2075905692926714E-2</v>
          </cell>
          <cell r="Q28">
            <v>8.9015151515152713E-3</v>
          </cell>
          <cell r="R28">
            <v>2.8721606908203245E-2</v>
          </cell>
          <cell r="S28">
            <v>1.4872262773722555E-2</v>
          </cell>
          <cell r="T28">
            <v>4.5041805268363211E-2</v>
          </cell>
          <cell r="U28">
            <v>4.4649002064693466E-2</v>
          </cell>
          <cell r="V28">
            <v>3.5328996129457169E-2</v>
          </cell>
          <cell r="W28">
            <v>2.6407890550429469E-2</v>
          </cell>
          <cell r="X28">
            <v>3.099814011159352E-2</v>
          </cell>
          <cell r="Y28">
            <v>3.8484666265784506E-2</v>
          </cell>
          <cell r="Z28">
            <v>5.233063115228731E-2</v>
          </cell>
          <cell r="AA28" t="str">
            <v>n/a</v>
          </cell>
          <cell r="AB28" t="str">
            <v>n/a</v>
          </cell>
          <cell r="AC28" t="str">
            <v>n/a</v>
          </cell>
          <cell r="AD28" t="str">
            <v>n/a</v>
          </cell>
        </row>
        <row r="30">
          <cell r="A30" t="str">
            <v>LENDING</v>
          </cell>
        </row>
        <row r="31">
          <cell r="A31" t="str">
            <v>EXCHANGE RATE</v>
          </cell>
          <cell r="C31">
            <v>6.8211399999999998</v>
          </cell>
          <cell r="D31">
            <v>6.5109700000000004</v>
          </cell>
          <cell r="E31">
            <v>6.5213299999999998</v>
          </cell>
          <cell r="F31">
            <v>6.9956699999999996</v>
          </cell>
          <cell r="G31">
            <v>7.5529200000000003</v>
          </cell>
          <cell r="H31">
            <v>7.1761900000000001</v>
          </cell>
          <cell r="I31">
            <v>7.41059</v>
          </cell>
          <cell r="J31">
            <v>7.6753799999999996</v>
          </cell>
          <cell r="K31">
            <v>7.4501999999999997</v>
          </cell>
          <cell r="L31">
            <v>8.5528999999999993</v>
          </cell>
          <cell r="M31">
            <v>9.3248599999999993</v>
          </cell>
          <cell r="N31">
            <v>9.14621</v>
          </cell>
          <cell r="O31">
            <v>8.6546500000000002</v>
          </cell>
          <cell r="P31">
            <v>8.6475799999999996</v>
          </cell>
          <cell r="Q31">
            <v>8.7235700000000005</v>
          </cell>
          <cell r="R31">
            <v>9.4880300000000002</v>
          </cell>
          <cell r="S31">
            <v>8.8074999999999992</v>
          </cell>
          <cell r="T31">
            <v>8.4451999999999998</v>
          </cell>
          <cell r="U31">
            <v>9.2551000000000005</v>
          </cell>
          <cell r="V31">
            <v>9.1610999999999994</v>
          </cell>
          <cell r="W31">
            <v>9.1242000000000001</v>
          </cell>
          <cell r="X31">
            <v>9.1242999999999999</v>
          </cell>
          <cell r="Y31">
            <v>9.2821999999999996</v>
          </cell>
          <cell r="Z31">
            <v>9.2544000000000004</v>
          </cell>
          <cell r="AA31" t="str">
            <v>n/a</v>
          </cell>
          <cell r="AB31" t="str">
            <v>n/a</v>
          </cell>
          <cell r="AC31" t="str">
            <v>n/a</v>
          </cell>
          <cell r="AD31" t="str">
            <v>n/a</v>
          </cell>
        </row>
        <row r="32">
          <cell r="A32" t="str">
            <v>Values</v>
          </cell>
        </row>
        <row r="33">
          <cell r="A33" t="str">
            <v>If emf members only - approx market share</v>
          </cell>
          <cell r="C33">
            <v>0</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row>
        <row r="34">
          <cell r="A34" t="str">
            <v>Total national outstanding residential loans</v>
          </cell>
          <cell r="B34" t="str">
            <v>€ millions</v>
          </cell>
          <cell r="C34" t="str">
            <v>n/a</v>
          </cell>
          <cell r="D34" t="str">
            <v>n/a</v>
          </cell>
          <cell r="E34" t="str">
            <v>n/a</v>
          </cell>
          <cell r="F34" t="str">
            <v>n/a</v>
          </cell>
          <cell r="G34" t="str">
            <v>n/a</v>
          </cell>
          <cell r="H34" t="str">
            <v>n/a</v>
          </cell>
          <cell r="I34" t="str">
            <v>n/a</v>
          </cell>
          <cell r="J34">
            <v>85507.167071858334</v>
          </cell>
          <cell r="K34">
            <v>103272.39537193633</v>
          </cell>
          <cell r="L34">
            <v>97300.330881923102</v>
          </cell>
          <cell r="M34">
            <v>96408.954129070044</v>
          </cell>
          <cell r="N34">
            <v>98488.882280201302</v>
          </cell>
          <cell r="O34">
            <v>106601.6534464132</v>
          </cell>
          <cell r="P34">
            <v>109417.89494864459</v>
          </cell>
          <cell r="Q34">
            <v>107650.8814625205</v>
          </cell>
          <cell r="R34">
            <v>99135.436966367095</v>
          </cell>
          <cell r="S34">
            <v>110417.25801873405</v>
          </cell>
          <cell r="T34">
            <v>118895.94088949937</v>
          </cell>
          <cell r="U34">
            <v>115979.29790061695</v>
          </cell>
          <cell r="V34">
            <v>124144.48046631955</v>
          </cell>
          <cell r="W34">
            <v>133732.27241840379</v>
          </cell>
          <cell r="X34">
            <v>145490.61297852985</v>
          </cell>
          <cell r="Y34">
            <v>159024.80015513566</v>
          </cell>
          <cell r="Z34">
            <v>173498.87621023512</v>
          </cell>
          <cell r="AA34" t="str">
            <v>n/a</v>
          </cell>
          <cell r="AB34" t="str">
            <v>n/a</v>
          </cell>
          <cell r="AC34" t="str">
            <v>n/a</v>
          </cell>
          <cell r="AD34" t="str">
            <v>n/a</v>
          </cell>
        </row>
        <row r="35">
          <cell r="A35" t="str">
            <v>Annual % change</v>
          </cell>
          <cell r="C35" t="str">
            <v>n/a</v>
          </cell>
          <cell r="D35" t="str">
            <v>n/a</v>
          </cell>
          <cell r="E35" t="str">
            <v>n/a</v>
          </cell>
          <cell r="F35" t="str">
            <v>n/a</v>
          </cell>
          <cell r="G35" t="str">
            <v>n/a</v>
          </cell>
          <cell r="H35" t="str">
            <v>n/a</v>
          </cell>
          <cell r="I35" t="str">
            <v>n/a</v>
          </cell>
          <cell r="J35" t="str">
            <v>n/a</v>
          </cell>
          <cell r="K35">
            <v>0.20776303213447012</v>
          </cell>
          <cell r="L35">
            <v>-5.7828275102023152E-2</v>
          </cell>
          <cell r="M35">
            <v>-9.1610865530844521E-3</v>
          </cell>
          <cell r="N35">
            <v>2.1574014259574836E-2</v>
          </cell>
          <cell r="O35">
            <v>8.2372456447734166E-2</v>
          </cell>
          <cell r="P35">
            <v>2.6418366049519859E-2</v>
          </cell>
          <cell r="Q35">
            <v>-1.6149218434091117E-2</v>
          </cell>
          <cell r="R35">
            <v>-7.9102413101170166E-2</v>
          </cell>
          <cell r="S35">
            <v>0.11380210142407954</v>
          </cell>
          <cell r="T35">
            <v>7.6787660035234406E-2</v>
          </cell>
          <cell r="U35">
            <v>-2.4531056039945986E-2</v>
          </cell>
          <cell r="V35">
            <v>7.040206927877235E-2</v>
          </cell>
          <cell r="W35">
            <v>7.7230916075124334E-2</v>
          </cell>
          <cell r="X35">
            <v>8.7924480362811197E-2</v>
          </cell>
          <cell r="Y35">
            <v>9.3024470098308276E-2</v>
          </cell>
          <cell r="Z35">
            <v>9.1017728310171631E-2</v>
          </cell>
          <cell r="AA35" t="str">
            <v>n/a</v>
          </cell>
          <cell r="AB35" t="str">
            <v>n/a</v>
          </cell>
          <cell r="AC35" t="str">
            <v>n/a</v>
          </cell>
          <cell r="AD35" t="str">
            <v>n/a</v>
          </cell>
        </row>
        <row r="36">
          <cell r="A36" t="str">
            <v>Total national outstanding residential and commercial loans</v>
          </cell>
          <cell r="B36" t="str">
            <v>€ millions</v>
          </cell>
          <cell r="C36" t="str">
            <v>n/a</v>
          </cell>
          <cell r="D36" t="str">
            <v>n/a</v>
          </cell>
          <cell r="E36" t="str">
            <v>n/a</v>
          </cell>
          <cell r="F36" t="str">
            <v>n/a</v>
          </cell>
          <cell r="G36" t="str">
            <v>n/a</v>
          </cell>
          <cell r="H36" t="str">
            <v>n/a</v>
          </cell>
          <cell r="I36" t="str">
            <v>n/a</v>
          </cell>
          <cell r="J36">
            <v>93311.340936865672</v>
          </cell>
          <cell r="K36">
            <v>115003.62406378353</v>
          </cell>
          <cell r="L36">
            <v>105776.98792222522</v>
          </cell>
          <cell r="M36">
            <v>104398.35021651801</v>
          </cell>
          <cell r="N36">
            <v>105573.78411385699</v>
          </cell>
          <cell r="O36">
            <v>113707.66004402257</v>
          </cell>
          <cell r="P36">
            <v>117070.44051630631</v>
          </cell>
          <cell r="Q36">
            <v>115351.51319929799</v>
          </cell>
          <cell r="R36">
            <v>107143.10557618388</v>
          </cell>
          <cell r="S36">
            <v>119198.6375248368</v>
          </cell>
          <cell r="T36">
            <v>128504.94955714489</v>
          </cell>
          <cell r="U36">
            <v>124353.81573402772</v>
          </cell>
          <cell r="V36">
            <v>132159.4026918165</v>
          </cell>
          <cell r="W36">
            <v>141913.50573200939</v>
          </cell>
          <cell r="X36">
            <v>152924.93670747345</v>
          </cell>
          <cell r="Y36">
            <v>166338.58352545733</v>
          </cell>
          <cell r="Z36">
            <v>180513.70159059475</v>
          </cell>
          <cell r="AA36" t="str">
            <v>n/a</v>
          </cell>
          <cell r="AB36" t="str">
            <v>n/a</v>
          </cell>
          <cell r="AC36" t="str">
            <v>n/a</v>
          </cell>
          <cell r="AD36" t="str">
            <v>n/a</v>
          </cell>
        </row>
        <row r="37">
          <cell r="A37" t="str">
            <v>Annual % change</v>
          </cell>
          <cell r="C37" t="str">
            <v>n/a</v>
          </cell>
          <cell r="D37" t="str">
            <v>n/a</v>
          </cell>
          <cell r="E37" t="str">
            <v>n/a</v>
          </cell>
          <cell r="F37" t="str">
            <v>n/a</v>
          </cell>
          <cell r="G37" t="str">
            <v>n/a</v>
          </cell>
          <cell r="H37" t="str">
            <v>n/a</v>
          </cell>
          <cell r="I37" t="str">
            <v>n/a</v>
          </cell>
          <cell r="J37" t="str">
            <v>n/a</v>
          </cell>
          <cell r="K37">
            <v>0.23247209727266505</v>
          </cell>
          <cell r="L37">
            <v>-8.0229090314936635E-2</v>
          </cell>
          <cell r="M37">
            <v>-1.3033436977056723E-2</v>
          </cell>
          <cell r="N37">
            <v>1.125912329937373E-2</v>
          </cell>
          <cell r="O37">
            <v>7.7044467037323594E-2</v>
          </cell>
          <cell r="P37">
            <v>2.9573913234885119E-2</v>
          </cell>
          <cell r="Q37">
            <v>-1.468284657875607E-2</v>
          </cell>
          <cell r="R37">
            <v>-7.1159947498322551E-2</v>
          </cell>
          <cell r="S37">
            <v>0.11251803729061094</v>
          </cell>
          <cell r="T37">
            <v>7.8073979917505199E-2</v>
          </cell>
          <cell r="U37">
            <v>-3.2303299113558226E-2</v>
          </cell>
          <cell r="V37">
            <v>6.2769179310779188E-2</v>
          </cell>
          <cell r="W37">
            <v>7.3805592651917218E-2</v>
          </cell>
          <cell r="X37">
            <v>7.7592551312615221E-2</v>
          </cell>
          <cell r="Y37">
            <v>8.7713927543697778E-2</v>
          </cell>
          <cell r="Z37">
            <v>8.5218460832738652E-2</v>
          </cell>
          <cell r="AA37" t="str">
            <v>n/a</v>
          </cell>
          <cell r="AB37" t="str">
            <v>n/a</v>
          </cell>
          <cell r="AC37" t="str">
            <v>n/a</v>
          </cell>
          <cell r="AD37" t="str">
            <v>n/a</v>
          </cell>
        </row>
        <row r="38">
          <cell r="A38" t="str">
            <v>Total national gross residential lending</v>
          </cell>
          <cell r="B38" t="str">
            <v>€ millions</v>
          </cell>
          <cell r="C38" t="str">
            <v>n/a</v>
          </cell>
          <cell r="D38" t="str">
            <v>n/a</v>
          </cell>
          <cell r="E38" t="str">
            <v>n/a</v>
          </cell>
          <cell r="F38" t="str">
            <v>n/a</v>
          </cell>
          <cell r="G38" t="str">
            <v>n/a</v>
          </cell>
          <cell r="H38" t="str">
            <v>n/a</v>
          </cell>
          <cell r="I38" t="str">
            <v>n/a</v>
          </cell>
          <cell r="J38">
            <v>16494.297350750061</v>
          </cell>
          <cell r="K38">
            <v>18603.527422082629</v>
          </cell>
          <cell r="L38">
            <v>11773.784330461014</v>
          </cell>
          <cell r="M38">
            <v>11024.294198518799</v>
          </cell>
          <cell r="N38">
            <v>7467.5740005969683</v>
          </cell>
          <cell r="O38">
            <v>9936.8547543805926</v>
          </cell>
          <cell r="P38">
            <v>18687.309050624568</v>
          </cell>
          <cell r="Q38">
            <v>19155.001908622271</v>
          </cell>
          <cell r="R38">
            <v>16705.259152848379</v>
          </cell>
          <cell r="S38">
            <v>19506.102753335228</v>
          </cell>
          <cell r="T38">
            <v>19466.679297115523</v>
          </cell>
          <cell r="U38">
            <v>22290.41285345377</v>
          </cell>
          <cell r="V38">
            <v>23730.774688629095</v>
          </cell>
          <cell r="W38">
            <v>29558.755836128097</v>
          </cell>
          <cell r="X38">
            <v>33295.704875990486</v>
          </cell>
          <cell r="Y38">
            <v>43879.683695675594</v>
          </cell>
          <cell r="Z38">
            <v>41289.44069847856</v>
          </cell>
          <cell r="AA38" t="str">
            <v>n/a</v>
          </cell>
          <cell r="AB38" t="str">
            <v>n/a</v>
          </cell>
          <cell r="AC38" t="str">
            <v>n/a</v>
          </cell>
          <cell r="AD38" t="str">
            <v>n/a</v>
          </cell>
        </row>
        <row r="39">
          <cell r="A39" t="str">
            <v>Annual % change in gross residential lending</v>
          </cell>
          <cell r="C39" t="str">
            <v>n/a</v>
          </cell>
          <cell r="D39" t="str">
            <v>n/a</v>
          </cell>
          <cell r="E39" t="str">
            <v>n/a</v>
          </cell>
          <cell r="F39" t="str">
            <v>n/a</v>
          </cell>
          <cell r="G39" t="str">
            <v>n/a</v>
          </cell>
          <cell r="H39" t="str">
            <v>n/a</v>
          </cell>
          <cell r="I39" t="str">
            <v>n/a</v>
          </cell>
          <cell r="J39" t="str">
            <v>n/a</v>
          </cell>
          <cell r="K39">
            <v>0.12787632152373263</v>
          </cell>
          <cell r="L39">
            <v>-0.36712086566521895</v>
          </cell>
          <cell r="M39">
            <v>-6.3657538723818963E-2</v>
          </cell>
          <cell r="N39">
            <v>-0.32262566055246455</v>
          </cell>
          <cell r="O39">
            <v>0.33066706183108829</v>
          </cell>
          <cell r="P39">
            <v>0.88060603808125504</v>
          </cell>
          <cell r="Q39">
            <v>2.5027298298043066E-2</v>
          </cell>
          <cell r="R39">
            <v>-0.12789049917406614</v>
          </cell>
          <cell r="S39">
            <v>0.16766238553140211</v>
          </cell>
          <cell r="T39">
            <v>-2.0210831819269526E-3</v>
          </cell>
          <cell r="U39">
            <v>0.14505471186123953</v>
          </cell>
          <cell r="V39">
            <v>6.4617997192104371E-2</v>
          </cell>
          <cell r="W39">
            <v>0.24558747971643569</v>
          </cell>
          <cell r="X39">
            <v>0.1264244361494713</v>
          </cell>
          <cell r="Y39">
            <v>0.31787820258213562</v>
          </cell>
          <cell r="Z39">
            <v>-5.9030575861974688E-2</v>
          </cell>
          <cell r="AA39" t="str">
            <v>n/a</v>
          </cell>
          <cell r="AB39" t="str">
            <v>n/a</v>
          </cell>
          <cell r="AC39" t="str">
            <v>n/a</v>
          </cell>
          <cell r="AD39" t="str">
            <v>n/a</v>
          </cell>
        </row>
        <row r="40">
          <cell r="A40" t="str">
            <v>Gross residential and commercial lending</v>
          </cell>
          <cell r="B40" t="str">
            <v>€ millions</v>
          </cell>
          <cell r="C40" t="str">
            <v>n/a</v>
          </cell>
          <cell r="D40" t="str">
            <v>n/a</v>
          </cell>
          <cell r="E40" t="str">
            <v>n/a</v>
          </cell>
          <cell r="F40" t="str">
            <v>n/a</v>
          </cell>
          <cell r="G40" t="str">
            <v>n/a</v>
          </cell>
          <cell r="H40" t="str">
            <v>n/a</v>
          </cell>
          <cell r="I40" t="str">
            <v>n/a</v>
          </cell>
          <cell r="J40">
            <v>17510.533680417127</v>
          </cell>
          <cell r="K40">
            <v>21543.045824273173</v>
          </cell>
          <cell r="L40">
            <v>13738.030375662058</v>
          </cell>
          <cell r="M40">
            <v>12611.449394414502</v>
          </cell>
          <cell r="N40">
            <v>7883.0466389903577</v>
          </cell>
          <cell r="O40">
            <v>10826.549889365831</v>
          </cell>
          <cell r="P40">
            <v>20636.987457762752</v>
          </cell>
          <cell r="Q40">
            <v>20972.835662463876</v>
          </cell>
          <cell r="R40">
            <v>19442.392150952306</v>
          </cell>
          <cell r="S40">
            <v>21918.251490207211</v>
          </cell>
          <cell r="T40">
            <v>21680.718041017382</v>
          </cell>
          <cell r="U40">
            <v>24216.918239673261</v>
          </cell>
          <cell r="V40">
            <v>25689.324644420434</v>
          </cell>
          <cell r="W40">
            <v>31647.261661077137</v>
          </cell>
          <cell r="X40">
            <v>34764.31068684721</v>
          </cell>
          <cell r="Y40">
            <v>45432.440585206095</v>
          </cell>
          <cell r="Z40">
            <v>42884.249654218533</v>
          </cell>
          <cell r="AA40" t="str">
            <v>n/a</v>
          </cell>
          <cell r="AB40" t="str">
            <v>n/a</v>
          </cell>
          <cell r="AC40" t="str">
            <v>n/a</v>
          </cell>
          <cell r="AD40" t="str">
            <v>n/a</v>
          </cell>
        </row>
        <row r="41">
          <cell r="A41" t="str">
            <v xml:space="preserve">Annual % change in gross residential and commercial </v>
          </cell>
          <cell r="C41" t="str">
            <v>n/a</v>
          </cell>
          <cell r="D41" t="str">
            <v>n/a</v>
          </cell>
          <cell r="E41" t="str">
            <v>n/a</v>
          </cell>
          <cell r="F41" t="str">
            <v>n/a</v>
          </cell>
          <cell r="G41" t="str">
            <v>n/a</v>
          </cell>
          <cell r="H41" t="str">
            <v>n/a</v>
          </cell>
          <cell r="I41" t="str">
            <v>n/a</v>
          </cell>
          <cell r="J41" t="str">
            <v>n/a</v>
          </cell>
          <cell r="K41">
            <v>0.23029064775825758</v>
          </cell>
          <cell r="L41">
            <v>-0.36229860495478217</v>
          </cell>
          <cell r="M41">
            <v>-8.2004548719253001E-2</v>
          </cell>
          <cell r="N41">
            <v>-0.37492936834986712</v>
          </cell>
          <cell r="O41">
            <v>0.37339665552866386</v>
          </cell>
          <cell r="P41">
            <v>0.90614624868011129</v>
          </cell>
          <cell r="Q41">
            <v>1.6274090653420004E-2</v>
          </cell>
          <cell r="R41">
            <v>-7.2972655493156791E-2</v>
          </cell>
          <cell r="S41">
            <v>0.12734334952366622</v>
          </cell>
          <cell r="T41">
            <v>-1.0837244444245719E-2</v>
          </cell>
          <cell r="U41">
            <v>0.11697952963816438</v>
          </cell>
          <cell r="V41">
            <v>6.0800734023002567E-2</v>
          </cell>
          <cell r="W41">
            <v>0.2319226799117402</v>
          </cell>
          <cell r="X41">
            <v>9.8493482916524266E-2</v>
          </cell>
          <cell r="Y41">
            <v>0.30687016907817144</v>
          </cell>
          <cell r="Z41">
            <v>-5.6087476221062027E-2</v>
          </cell>
          <cell r="AA41" t="str">
            <v>n/a</v>
          </cell>
          <cell r="AB41" t="str">
            <v>n/a</v>
          </cell>
          <cell r="AC41" t="str">
            <v>n/a</v>
          </cell>
          <cell r="AD41" t="str">
            <v>n/a</v>
          </cell>
        </row>
        <row r="42">
          <cell r="A42" t="str">
            <v>Total national net residential lending</v>
          </cell>
          <cell r="B42" t="str">
            <v>€ millions</v>
          </cell>
          <cell r="C42" t="str">
            <v>n/a</v>
          </cell>
          <cell r="D42" t="str">
            <v>n/a</v>
          </cell>
          <cell r="E42" t="str">
            <v>n/a</v>
          </cell>
          <cell r="F42" t="str">
            <v>n/a</v>
          </cell>
          <cell r="G42" t="str">
            <v>n/a</v>
          </cell>
          <cell r="H42" t="str">
            <v>n/a</v>
          </cell>
          <cell r="I42" t="str">
            <v>n/a</v>
          </cell>
          <cell r="J42" t="str">
            <v>n/a</v>
          </cell>
          <cell r="K42">
            <v>15188.58554132775</v>
          </cell>
          <cell r="L42">
            <v>7340.6680774941842</v>
          </cell>
          <cell r="M42">
            <v>7164.0753855821968</v>
          </cell>
          <cell r="N42">
            <v>193.85078628196817</v>
          </cell>
          <cell r="O42">
            <v>2512.5221701628602</v>
          </cell>
          <cell r="P42">
            <v>2737.7601594897069</v>
          </cell>
          <cell r="Q42" t="str">
            <v>n/a</v>
          </cell>
          <cell r="R42">
            <v>158.09393520045785</v>
          </cell>
          <cell r="S42">
            <v>3610.5591825149022</v>
          </cell>
          <cell r="T42">
            <v>3741.7704731681902</v>
          </cell>
          <cell r="U42">
            <v>7487.7635033657116</v>
          </cell>
          <cell r="V42">
            <v>6975.1449061793892</v>
          </cell>
          <cell r="W42">
            <v>9096.6879288047166</v>
          </cell>
          <cell r="X42">
            <v>11759.806231710925</v>
          </cell>
          <cell r="Y42">
            <v>16009.135765228071</v>
          </cell>
          <cell r="Z42">
            <v>13997.990145228216</v>
          </cell>
          <cell r="AA42" t="str">
            <v>n/a</v>
          </cell>
          <cell r="AB42" t="str">
            <v>n/a</v>
          </cell>
          <cell r="AC42" t="str">
            <v>n/a</v>
          </cell>
          <cell r="AD42" t="str">
            <v>n/a</v>
          </cell>
        </row>
        <row r="43">
          <cell r="A43" t="str">
            <v>Annual % change in net residential lending</v>
          </cell>
          <cell r="C43" t="str">
            <v>n/a</v>
          </cell>
          <cell r="D43" t="str">
            <v>n/a</v>
          </cell>
          <cell r="E43" t="str">
            <v>n/a</v>
          </cell>
          <cell r="F43" t="str">
            <v>n/a</v>
          </cell>
          <cell r="G43" t="str">
            <v>n/a</v>
          </cell>
          <cell r="H43" t="str">
            <v>n/a</v>
          </cell>
          <cell r="I43" t="str">
            <v>n/a</v>
          </cell>
          <cell r="J43" t="str">
            <v>n/a</v>
          </cell>
          <cell r="K43" t="str">
            <v>n/a</v>
          </cell>
          <cell r="L43">
            <v>-0.51669837474197866</v>
          </cell>
          <cell r="M43">
            <v>-2.4056760235952379E-2</v>
          </cell>
          <cell r="N43">
            <v>-0.9729412693406192</v>
          </cell>
          <cell r="O43">
            <v>11.96111415564876</v>
          </cell>
          <cell r="P43">
            <v>8.9646169893198069E-2</v>
          </cell>
          <cell r="Q43" t="str">
            <v>n/a</v>
          </cell>
          <cell r="R43" t="str">
            <v>n/a</v>
          </cell>
          <cell r="S43">
            <v>21.838062560317912</v>
          </cell>
          <cell r="T43">
            <v>3.6340988755623638E-2</v>
          </cell>
          <cell r="U43">
            <v>1.0011284917286112</v>
          </cell>
          <cell r="V43">
            <v>-6.8460842407202516E-2</v>
          </cell>
          <cell r="W43">
            <v>0.30415755531412958</v>
          </cell>
          <cell r="X43">
            <v>0.29275691589610631</v>
          </cell>
          <cell r="Y43">
            <v>0.36134349918611841</v>
          </cell>
          <cell r="Z43">
            <v>-0.12562487129180788</v>
          </cell>
          <cell r="AA43" t="str">
            <v>n/a</v>
          </cell>
          <cell r="AB43" t="str">
            <v>n/a</v>
          </cell>
          <cell r="AC43" t="str">
            <v>n/a</v>
          </cell>
          <cell r="AD43" t="str">
            <v>n/a</v>
          </cell>
        </row>
        <row r="44">
          <cell r="A44" t="str">
            <v>Total national net residential and commercial lending</v>
          </cell>
          <cell r="B44" t="str">
            <v>€ millions</v>
          </cell>
          <cell r="C44" t="str">
            <v>n/a</v>
          </cell>
          <cell r="D44" t="str">
            <v>n/a</v>
          </cell>
          <cell r="E44" t="str">
            <v>n/a</v>
          </cell>
          <cell r="F44" t="str">
            <v>n/a</v>
          </cell>
          <cell r="G44" t="str">
            <v>n/a</v>
          </cell>
          <cell r="H44" t="str">
            <v>n/a</v>
          </cell>
          <cell r="I44" t="str">
            <v>n/a</v>
          </cell>
          <cell r="J44">
            <v>11712.775132957588</v>
          </cell>
          <cell r="K44">
            <v>18871.976591232451</v>
          </cell>
          <cell r="L44">
            <v>5600.4396169720212</v>
          </cell>
          <cell r="M44">
            <v>7378.1268565962391</v>
          </cell>
          <cell r="N44" t="str">
            <v>n/a</v>
          </cell>
          <cell r="O44">
            <v>2137.5792204190811</v>
          </cell>
          <cell r="P44">
            <v>3272.5918696328918</v>
          </cell>
          <cell r="Q44" t="str">
            <v>n/a</v>
          </cell>
          <cell r="R44">
            <v>1085.5783550431438</v>
          </cell>
          <cell r="S44">
            <v>3769.5146182231056</v>
          </cell>
          <cell r="T44">
            <v>4191.7302136124663</v>
          </cell>
          <cell r="U44">
            <v>7098.7887759181422</v>
          </cell>
          <cell r="V44">
            <v>6527.6003973321986</v>
          </cell>
          <cell r="W44">
            <v>9206.2865785493523</v>
          </cell>
          <cell r="X44">
            <v>11014.543581425425</v>
          </cell>
          <cell r="Y44">
            <v>16019.909073280041</v>
          </cell>
          <cell r="Z44">
            <v>13675.332814661133</v>
          </cell>
          <cell r="AA44" t="str">
            <v>n/a</v>
          </cell>
          <cell r="AB44" t="str">
            <v>n/a</v>
          </cell>
          <cell r="AC44" t="str">
            <v>n/a</v>
          </cell>
          <cell r="AD44" t="str">
            <v>n/a</v>
          </cell>
        </row>
        <row r="45">
          <cell r="A45" t="str">
            <v>Annual % changein net residential and commercial lending</v>
          </cell>
          <cell r="C45" t="str">
            <v>n/a</v>
          </cell>
          <cell r="D45" t="str">
            <v>n/a</v>
          </cell>
          <cell r="E45" t="str">
            <v>n/a</v>
          </cell>
          <cell r="F45" t="str">
            <v>n/a</v>
          </cell>
          <cell r="G45" t="str">
            <v>n/a</v>
          </cell>
          <cell r="H45" t="str">
            <v>n/a</v>
          </cell>
          <cell r="I45" t="str">
            <v>n/a</v>
          </cell>
          <cell r="J45" t="str">
            <v>n/a</v>
          </cell>
          <cell r="K45">
            <v>0.61123016339058633</v>
          </cell>
          <cell r="L45">
            <v>-0.70324043218801602</v>
          </cell>
          <cell r="M45">
            <v>0.31741923156121032</v>
          </cell>
          <cell r="N45" t="str">
            <v>n/a</v>
          </cell>
          <cell r="O45" t="str">
            <v>n/a</v>
          </cell>
          <cell r="P45">
            <v>0.53098039051450296</v>
          </cell>
          <cell r="Q45" t="str">
            <v>n/a</v>
          </cell>
          <cell r="R45" t="str">
            <v>n/a</v>
          </cell>
          <cell r="S45">
            <v>2.4723560954504245</v>
          </cell>
          <cell r="T45">
            <v>0.11200794748168064</v>
          </cell>
          <cell r="U45">
            <v>0.69352234379615529</v>
          </cell>
          <cell r="V45">
            <v>-8.0462793952066458E-2</v>
          </cell>
          <cell r="W45">
            <v>0.41036307650081039</v>
          </cell>
          <cell r="X45">
            <v>0.19641545887668888</v>
          </cell>
          <cell r="Y45">
            <v>0.4544324015654635</v>
          </cell>
          <cell r="Z45">
            <v>-0.14635390549934391</v>
          </cell>
          <cell r="AA45" t="str">
            <v>n/a</v>
          </cell>
          <cell r="AB45" t="str">
            <v>n/a</v>
          </cell>
          <cell r="AC45" t="str">
            <v>n/a</v>
          </cell>
          <cell r="AD45" t="str">
            <v>n/a</v>
          </cell>
        </row>
        <row r="47">
          <cell r="A47" t="str">
            <v>Volumes</v>
          </cell>
        </row>
        <row r="48">
          <cell r="A48" t="str">
            <v xml:space="preserve">Total number of new loans </v>
          </cell>
          <cell r="B48" t="str">
            <v>000s</v>
          </cell>
          <cell r="C48" t="str">
            <v>n/a</v>
          </cell>
          <cell r="D48" t="str">
            <v>n/a</v>
          </cell>
          <cell r="E48" t="str">
            <v>n/a</v>
          </cell>
          <cell r="F48" t="str">
            <v>n/a</v>
          </cell>
          <cell r="G48" t="str">
            <v>n/a</v>
          </cell>
          <cell r="H48" t="str">
            <v>n/a</v>
          </cell>
          <cell r="I48" t="str">
            <v>n/a</v>
          </cell>
          <cell r="J48" t="str">
            <v>n/a</v>
          </cell>
          <cell r="K48" t="str">
            <v>n/a</v>
          </cell>
          <cell r="L48" t="str">
            <v>n/a</v>
          </cell>
          <cell r="M48" t="str">
            <v>n/a</v>
          </cell>
          <cell r="N48" t="str">
            <v>n/a</v>
          </cell>
          <cell r="O48" t="str">
            <v>n/a</v>
          </cell>
          <cell r="P48" t="str">
            <v>n/a</v>
          </cell>
          <cell r="Q48" t="str">
            <v>n/a</v>
          </cell>
          <cell r="R48" t="str">
            <v>n/a</v>
          </cell>
          <cell r="S48" t="str">
            <v>n/a</v>
          </cell>
          <cell r="T48" t="str">
            <v>n/a</v>
          </cell>
          <cell r="U48" t="str">
            <v>n/a</v>
          </cell>
          <cell r="V48" t="str">
            <v>n/a</v>
          </cell>
          <cell r="W48" t="str">
            <v>n/a</v>
          </cell>
          <cell r="X48" t="str">
            <v>n/a</v>
          </cell>
          <cell r="Y48" t="e">
            <v>#VALUE!</v>
          </cell>
          <cell r="Z48" t="str">
            <v>n/a</v>
          </cell>
          <cell r="AA48" t="str">
            <v>n/a</v>
          </cell>
          <cell r="AB48" t="str">
            <v>n/a</v>
          </cell>
          <cell r="AC48" t="str">
            <v>n/a</v>
          </cell>
          <cell r="AD48" t="str">
            <v>n/a</v>
          </cell>
        </row>
        <row r="49">
          <cell r="A49" t="str">
            <v>Residential</v>
          </cell>
          <cell r="B49" t="str">
            <v>%</v>
          </cell>
          <cell r="C49" t="str">
            <v>n/a</v>
          </cell>
          <cell r="D49" t="str">
            <v>n/a</v>
          </cell>
          <cell r="E49" t="str">
            <v>n/a</v>
          </cell>
          <cell r="F49" t="str">
            <v>n/a</v>
          </cell>
          <cell r="G49" t="str">
            <v>n/a</v>
          </cell>
          <cell r="H49" t="str">
            <v>n/a</v>
          </cell>
          <cell r="I49" t="str">
            <v>n/a</v>
          </cell>
          <cell r="J49" t="str">
            <v>n/a</v>
          </cell>
          <cell r="K49" t="str">
            <v>n/a</v>
          </cell>
          <cell r="L49" t="str">
            <v>n/a</v>
          </cell>
          <cell r="M49" t="str">
            <v>n/a</v>
          </cell>
          <cell r="N49" t="str">
            <v>n/a</v>
          </cell>
          <cell r="O49" t="str">
            <v>n/a</v>
          </cell>
          <cell r="P49" t="str">
            <v>n/a</v>
          </cell>
          <cell r="Q49" t="str">
            <v>n/a</v>
          </cell>
          <cell r="R49" t="str">
            <v>n/a</v>
          </cell>
          <cell r="S49" t="str">
            <v>n/a</v>
          </cell>
          <cell r="T49" t="str">
            <v>n/a</v>
          </cell>
          <cell r="U49" t="str">
            <v>n/a</v>
          </cell>
          <cell r="V49" t="str">
            <v>n/a</v>
          </cell>
          <cell r="W49" t="str">
            <v>n/a</v>
          </cell>
          <cell r="X49" t="str">
            <v>n/a</v>
          </cell>
          <cell r="Y49" t="str">
            <v>N/A</v>
          </cell>
          <cell r="Z49" t="str">
            <v>n/a</v>
          </cell>
          <cell r="AA49" t="str">
            <v>n/a</v>
          </cell>
          <cell r="AB49" t="str">
            <v>n/a</v>
          </cell>
          <cell r="AC49" t="str">
            <v>n/a</v>
          </cell>
          <cell r="AD49" t="str">
            <v>n/a</v>
          </cell>
        </row>
        <row r="50">
          <cell r="A50" t="str">
            <v xml:space="preserve">Commercial </v>
          </cell>
          <cell r="B50" t="str">
            <v>%</v>
          </cell>
          <cell r="C50" t="str">
            <v>n/a</v>
          </cell>
          <cell r="D50" t="str">
            <v>n/a</v>
          </cell>
          <cell r="E50" t="str">
            <v>n/a</v>
          </cell>
          <cell r="F50" t="str">
            <v>n/a</v>
          </cell>
          <cell r="G50" t="str">
            <v>n/a</v>
          </cell>
          <cell r="H50" t="str">
            <v>n/a</v>
          </cell>
          <cell r="I50" t="str">
            <v>n/a</v>
          </cell>
          <cell r="J50" t="str">
            <v>n/a</v>
          </cell>
          <cell r="K50" t="str">
            <v>n/a</v>
          </cell>
          <cell r="L50" t="str">
            <v>n/a</v>
          </cell>
          <cell r="M50" t="str">
            <v>n/a</v>
          </cell>
          <cell r="N50" t="str">
            <v>n/a</v>
          </cell>
          <cell r="O50" t="str">
            <v>n/a</v>
          </cell>
          <cell r="P50" t="str">
            <v>n/a</v>
          </cell>
          <cell r="Q50" t="str">
            <v>n/a</v>
          </cell>
          <cell r="R50" t="str">
            <v>n/a</v>
          </cell>
          <cell r="S50" t="str">
            <v>n/a</v>
          </cell>
          <cell r="T50" t="str">
            <v>n/a</v>
          </cell>
          <cell r="U50" t="str">
            <v>n/a</v>
          </cell>
          <cell r="V50" t="str">
            <v>n/a</v>
          </cell>
          <cell r="W50" t="str">
            <v>n/a</v>
          </cell>
          <cell r="X50" t="str">
            <v>n/a</v>
          </cell>
          <cell r="Y50" t="str">
            <v>N/A</v>
          </cell>
          <cell r="Z50" t="str">
            <v>n/a</v>
          </cell>
          <cell r="AA50" t="str">
            <v>n/a</v>
          </cell>
          <cell r="AB50" t="str">
            <v>n/a</v>
          </cell>
          <cell r="AC50" t="str">
            <v>n/a</v>
          </cell>
          <cell r="AD50" t="str">
            <v>n/a</v>
          </cell>
        </row>
        <row r="51">
          <cell r="A51">
            <v>0</v>
          </cell>
          <cell r="C51">
            <v>0</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row>
        <row r="52">
          <cell r="A52" t="str">
            <v>INTEREST RATES</v>
          </cell>
        </row>
        <row r="53">
          <cell r="A53" t="str">
            <v>Representative interest rate on NEW mortgage loans %</v>
          </cell>
          <cell r="B53" t="str">
            <v>% end of period</v>
          </cell>
          <cell r="C53" t="str">
            <v>n/a</v>
          </cell>
          <cell r="D53" t="str">
            <v>n/a</v>
          </cell>
          <cell r="E53" t="str">
            <v>n/a</v>
          </cell>
          <cell r="F53" t="str">
            <v>n/a</v>
          </cell>
          <cell r="G53" t="str">
            <v>n/a</v>
          </cell>
          <cell r="H53" t="str">
            <v>n/a</v>
          </cell>
          <cell r="I53" t="str">
            <v>n/a</v>
          </cell>
          <cell r="J53" t="str">
            <v>n/a</v>
          </cell>
          <cell r="K53" t="str">
            <v>n/a</v>
          </cell>
          <cell r="L53" t="str">
            <v>n/a</v>
          </cell>
          <cell r="M53" t="str">
            <v>n/a</v>
          </cell>
          <cell r="N53" t="str">
            <v>n/a</v>
          </cell>
          <cell r="O53" t="str">
            <v>n/a</v>
          </cell>
          <cell r="P53">
            <v>5.3999999999999999E-2</v>
          </cell>
          <cell r="Q53">
            <v>5.3999999999999999E-2</v>
          </cell>
          <cell r="R53">
            <v>4.5999999999999999E-2</v>
          </cell>
          <cell r="S53">
            <v>4.4000000000000004E-2</v>
          </cell>
          <cell r="T53">
            <v>4.9000000000000002E-2</v>
          </cell>
          <cell r="U53">
            <v>4.7E-2</v>
          </cell>
          <cell r="V53">
            <v>4.9000000000000002E-2</v>
          </cell>
          <cell r="W53">
            <v>3.6999999999999998E-2</v>
          </cell>
          <cell r="X53">
            <v>0.03</v>
          </cell>
          <cell r="Y53">
            <v>2.3599999999999999E-2</v>
          </cell>
          <cell r="Z53">
            <v>3.6299999999999999E-2</v>
          </cell>
          <cell r="AA53" t="str">
            <v>n/a</v>
          </cell>
          <cell r="AB53" t="str">
            <v>n/a</v>
          </cell>
          <cell r="AC53" t="str">
            <v>n/a</v>
          </cell>
          <cell r="AD53" t="str">
            <v>n/a</v>
          </cell>
        </row>
        <row r="54">
          <cell r="A54" t="str">
            <v>RISKS</v>
          </cell>
        </row>
        <row r="55">
          <cell r="A55" t="str">
            <v>Loan to value ratios</v>
          </cell>
          <cell r="B55" t="str">
            <v>% average</v>
          </cell>
          <cell r="C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row>
        <row r="56">
          <cell r="A56" t="str">
            <v>Average LTV</v>
          </cell>
          <cell r="C56">
            <v>0</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row>
        <row r="57">
          <cell r="A57" t="str">
            <v>First time buyer LTV</v>
          </cell>
          <cell r="C57">
            <v>0</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row>
        <row r="58">
          <cell r="A58" t="str">
            <v xml:space="preserve">Some indicator of bad debt eg possessions/ arrears </v>
          </cell>
          <cell r="C58">
            <v>0</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row>
        <row r="59">
          <cell r="A59">
            <v>0</v>
          </cell>
        </row>
        <row r="60">
          <cell r="A60" t="str">
            <v>FUNDING</v>
          </cell>
        </row>
        <row r="61">
          <cell r="A61" t="str">
            <v>Total Mortgage Bonds Outstanding</v>
          </cell>
          <cell r="B61" t="str">
            <v>€ millions</v>
          </cell>
          <cell r="C61" t="str">
            <v>n/a</v>
          </cell>
          <cell r="D61" t="str">
            <v>n/a</v>
          </cell>
          <cell r="E61" t="str">
            <v>n/a</v>
          </cell>
          <cell r="F61" t="str">
            <v>n/a</v>
          </cell>
          <cell r="G61" t="str">
            <v>n/a</v>
          </cell>
          <cell r="H61" t="str">
            <v>n/a</v>
          </cell>
          <cell r="I61" t="str">
            <v>n/a</v>
          </cell>
          <cell r="J61">
            <v>81637.65181658759</v>
          </cell>
          <cell r="K61">
            <v>94225.658371587342</v>
          </cell>
          <cell r="L61">
            <v>92167.568894760843</v>
          </cell>
          <cell r="M61">
            <v>93695.776665815909</v>
          </cell>
          <cell r="N61">
            <v>90737.037527019391</v>
          </cell>
          <cell r="O61">
            <v>90020.97138532465</v>
          </cell>
          <cell r="P61">
            <v>89886.419090658892</v>
          </cell>
          <cell r="Q61">
            <v>67414.143521516991</v>
          </cell>
          <cell r="R61">
            <v>69238.609068478909</v>
          </cell>
          <cell r="S61">
            <v>67088.049957422656</v>
          </cell>
          <cell r="T61">
            <v>59778.690853976223</v>
          </cell>
          <cell r="U61">
            <v>49950.621819321233</v>
          </cell>
          <cell r="V61">
            <v>53278.557051009164</v>
          </cell>
          <cell r="W61">
            <v>60213.72251813858</v>
          </cell>
          <cell r="X61">
            <v>60533.459341867318</v>
          </cell>
          <cell r="Y61">
            <v>73774.681872077752</v>
          </cell>
          <cell r="Z61">
            <v>80757.953514004155</v>
          </cell>
          <cell r="AA61" t="str">
            <v>n/a</v>
          </cell>
          <cell r="AB61" t="str">
            <v>n/a</v>
          </cell>
          <cell r="AC61" t="str">
            <v>n/a</v>
          </cell>
          <cell r="AD61" t="str">
            <v>n/a</v>
          </cell>
        </row>
        <row r="62">
          <cell r="A62" t="str">
            <v>Annual % change in mortgage bonds outstanding</v>
          </cell>
          <cell r="C62" t="str">
            <v>n/a</v>
          </cell>
          <cell r="D62" t="str">
            <v>n/a</v>
          </cell>
          <cell r="E62" t="str">
            <v>n/a</v>
          </cell>
          <cell r="F62" t="str">
            <v>n/a</v>
          </cell>
          <cell r="G62" t="str">
            <v>n/a</v>
          </cell>
          <cell r="H62" t="str">
            <v>n/a</v>
          </cell>
          <cell r="I62" t="str">
            <v>n/a</v>
          </cell>
          <cell r="J62" t="str">
            <v>n/a</v>
          </cell>
          <cell r="K62">
            <v>0.15419363828936161</v>
          </cell>
          <cell r="L62">
            <v>-2.1842134216884301E-2</v>
          </cell>
          <cell r="M62">
            <v>1.6580753831100914E-2</v>
          </cell>
          <cell r="N62">
            <v>-3.1578148387087168E-2</v>
          </cell>
          <cell r="O62">
            <v>-7.8916632194599989E-3</v>
          </cell>
          <cell r="P62">
            <v>-1.4946772134886155E-3</v>
          </cell>
          <cell r="Q62">
            <v>-0.25000746271220908</v>
          </cell>
          <cell r="R62">
            <v>2.7063542628552373E-2</v>
          </cell>
          <cell r="S62">
            <v>-3.1060114291569407E-2</v>
          </cell>
          <cell r="T62">
            <v>-0.10895172997404623</v>
          </cell>
          <cell r="U62">
            <v>-0.16440756554308633</v>
          </cell>
          <cell r="V62">
            <v>6.6624500566290434E-2</v>
          </cell>
          <cell r="W62">
            <v>0.13016804228556067</v>
          </cell>
          <cell r="X62">
            <v>5.3100325035115858E-3</v>
          </cell>
          <cell r="Y62">
            <v>0.21874220760174334</v>
          </cell>
          <cell r="Z62">
            <v>9.4656750320321281E-2</v>
          </cell>
          <cell r="AA62" t="str">
            <v>n/a</v>
          </cell>
          <cell r="AB62" t="str">
            <v>n/a</v>
          </cell>
          <cell r="AC62" t="str">
            <v>n/a</v>
          </cell>
          <cell r="AD62" t="str">
            <v>n/a</v>
          </cell>
        </row>
        <row r="63">
          <cell r="A63" t="str">
            <v>New Issues of Mortgage Bonds</v>
          </cell>
          <cell r="B63" t="str">
            <v>€ millions</v>
          </cell>
          <cell r="C63" t="str">
            <v>n/a</v>
          </cell>
          <cell r="D63" t="str">
            <v>n/a</v>
          </cell>
          <cell r="E63" t="str">
            <v>n/a</v>
          </cell>
          <cell r="F63" t="str">
            <v>n/a</v>
          </cell>
          <cell r="G63" t="str">
            <v>n/a</v>
          </cell>
          <cell r="H63" t="str">
            <v>n/a</v>
          </cell>
          <cell r="I63" t="str">
            <v>n/a</v>
          </cell>
          <cell r="J63">
            <v>12338.151335829627</v>
          </cell>
          <cell r="K63">
            <v>16885.452739523771</v>
          </cell>
          <cell r="L63">
            <v>19981.526733622515</v>
          </cell>
          <cell r="M63">
            <v>24783.213903479518</v>
          </cell>
          <cell r="N63">
            <v>23867.809726651805</v>
          </cell>
          <cell r="O63">
            <v>15667.877961558237</v>
          </cell>
          <cell r="P63">
            <v>18444.466544397394</v>
          </cell>
          <cell r="Q63" t="str">
            <v>n/a</v>
          </cell>
          <cell r="R63">
            <v>26104.892164126799</v>
          </cell>
          <cell r="S63">
            <v>22884.473460119218</v>
          </cell>
          <cell r="T63">
            <v>25571.212049448208</v>
          </cell>
          <cell r="U63">
            <v>23595.747209646572</v>
          </cell>
          <cell r="V63">
            <v>25573.348178712164</v>
          </cell>
          <cell r="W63">
            <v>37229.355998334104</v>
          </cell>
          <cell r="X63">
            <v>28788.447552140991</v>
          </cell>
          <cell r="Y63">
            <v>32975.733231346021</v>
          </cell>
          <cell r="Z63">
            <v>34407.957295988934</v>
          </cell>
          <cell r="AA63" t="str">
            <v>n/a</v>
          </cell>
          <cell r="AB63" t="str">
            <v>n/a</v>
          </cell>
          <cell r="AC63" t="str">
            <v>n/a</v>
          </cell>
          <cell r="AD63" t="str">
            <v>n/a</v>
          </cell>
        </row>
        <row r="64">
          <cell r="A64" t="str">
            <v>Annual % change in mortgage bond issues</v>
          </cell>
          <cell r="C64" t="str">
            <v>n/a</v>
          </cell>
          <cell r="D64" t="str">
            <v>n/a</v>
          </cell>
          <cell r="E64" t="str">
            <v>n/a</v>
          </cell>
          <cell r="F64" t="str">
            <v>n/a</v>
          </cell>
          <cell r="G64" t="str">
            <v>n/a</v>
          </cell>
          <cell r="H64" t="str">
            <v>n/a</v>
          </cell>
          <cell r="I64" t="str">
            <v>n/a</v>
          </cell>
          <cell r="J64" t="str">
            <v>n/a</v>
          </cell>
          <cell r="K64">
            <v>0.36855613778126672</v>
          </cell>
          <cell r="L64">
            <v>0.18335747592078278</v>
          </cell>
          <cell r="M64">
            <v>0.24030632062650659</v>
          </cell>
          <cell r="N64">
            <v>-3.6936459508150832E-2</v>
          </cell>
          <cell r="O64">
            <v>-0.34355610585990126</v>
          </cell>
          <cell r="P64">
            <v>0.17721535677336941</v>
          </cell>
          <cell r="Q64" t="str">
            <v>n/a</v>
          </cell>
          <cell r="R64" t="str">
            <v>n/a</v>
          </cell>
          <cell r="S64">
            <v>-0.12336456644831739</v>
          </cell>
          <cell r="T64">
            <v>0.11740443117518828</v>
          </cell>
          <cell r="U64">
            <v>-7.7253469095699856E-2</v>
          </cell>
          <cell r="V64">
            <v>8.3811754359577773E-2</v>
          </cell>
          <cell r="W64">
            <v>0.45578731960192309</v>
          </cell>
          <cell r="X64">
            <v>-0.22672722156598191</v>
          </cell>
          <cell r="Y64">
            <v>0.14545020781760165</v>
          </cell>
          <cell r="Z64">
            <v>4.3432667731599484E-2</v>
          </cell>
          <cell r="AA64" t="str">
            <v>n/a</v>
          </cell>
          <cell r="AB64" t="str">
            <v>n/a</v>
          </cell>
          <cell r="AC64" t="str">
            <v>n/a</v>
          </cell>
          <cell r="AD64" t="str">
            <v>n/a</v>
          </cell>
        </row>
        <row r="65">
          <cell r="A65" t="str">
            <v>Mortgage backed securities outstanding</v>
          </cell>
          <cell r="B65" t="str">
            <v>€ millions</v>
          </cell>
          <cell r="C65" t="str">
            <v>n/a</v>
          </cell>
          <cell r="D65" t="str">
            <v>n/a</v>
          </cell>
          <cell r="E65" t="str">
            <v>n/a</v>
          </cell>
          <cell r="F65" t="str">
            <v>n/a</v>
          </cell>
          <cell r="G65" t="str">
            <v>n/a</v>
          </cell>
          <cell r="H65" t="str">
            <v>n/a</v>
          </cell>
          <cell r="I65" t="str">
            <v>n/a</v>
          </cell>
          <cell r="J65" t="str">
            <v>n/a</v>
          </cell>
          <cell r="K65" t="str">
            <v>n/a</v>
          </cell>
          <cell r="L65" t="str">
            <v>n/a</v>
          </cell>
          <cell r="M65" t="str">
            <v>n/a</v>
          </cell>
          <cell r="N65" t="str">
            <v>n/a</v>
          </cell>
          <cell r="O65" t="str">
            <v>n/a</v>
          </cell>
          <cell r="P65" t="str">
            <v>n/a</v>
          </cell>
          <cell r="Q65" t="str">
            <v>n/a</v>
          </cell>
          <cell r="R65">
            <v>137.01474384039679</v>
          </cell>
          <cell r="S65">
            <v>158.95543570820325</v>
          </cell>
          <cell r="T65">
            <v>2036.6598778004075</v>
          </cell>
          <cell r="U65">
            <v>2701.2133850525656</v>
          </cell>
          <cell r="V65">
            <v>2587.0255755313228</v>
          </cell>
          <cell r="W65">
            <v>3101.6417877731747</v>
          </cell>
          <cell r="X65">
            <v>2937.2116217134467</v>
          </cell>
          <cell r="Y65">
            <v>1756.0492124711816</v>
          </cell>
          <cell r="Z65">
            <v>896.8706777316736</v>
          </cell>
          <cell r="AA65" t="str">
            <v>n/a</v>
          </cell>
          <cell r="AB65" t="str">
            <v>n/a</v>
          </cell>
          <cell r="AC65" t="str">
            <v>n/a</v>
          </cell>
          <cell r="AD65" t="str">
            <v>n/a</v>
          </cell>
        </row>
        <row r="66">
          <cell r="A66" t="str">
            <v>Annual % change in MBS outstanding</v>
          </cell>
          <cell r="C66" t="str">
            <v>n/a</v>
          </cell>
          <cell r="D66" t="str">
            <v>n/a</v>
          </cell>
          <cell r="E66" t="str">
            <v>n/a</v>
          </cell>
          <cell r="F66" t="str">
            <v>n/a</v>
          </cell>
          <cell r="G66" t="str">
            <v>n/a</v>
          </cell>
          <cell r="H66" t="str">
            <v>n/a</v>
          </cell>
          <cell r="I66" t="str">
            <v>n/a</v>
          </cell>
          <cell r="J66" t="str">
            <v>n/a</v>
          </cell>
          <cell r="K66" t="str">
            <v>n/a</v>
          </cell>
          <cell r="L66" t="str">
            <v>n/a</v>
          </cell>
          <cell r="M66" t="str">
            <v>n/a</v>
          </cell>
          <cell r="N66" t="str">
            <v>n/a</v>
          </cell>
          <cell r="O66" t="str">
            <v>n/a</v>
          </cell>
          <cell r="P66" t="str">
            <v>n/a</v>
          </cell>
          <cell r="Q66" t="str">
            <v>n/a</v>
          </cell>
          <cell r="R66" t="str">
            <v>n/a</v>
          </cell>
          <cell r="S66">
            <v>0.16013380204807981</v>
          </cell>
          <cell r="T66">
            <v>11.812772766947919</v>
          </cell>
          <cell r="U66">
            <v>0.32629577206080973</v>
          </cell>
          <cell r="V66">
            <v>-4.2272783836002192E-2</v>
          </cell>
          <cell r="W66">
            <v>0.19892196548391672</v>
          </cell>
          <cell r="X66">
            <v>-5.301391240855724E-2</v>
          </cell>
          <cell r="Y66">
            <v>-0.40213731980034328</v>
          </cell>
          <cell r="Z66">
            <v>-0.48926791381343926</v>
          </cell>
          <cell r="AA66" t="str">
            <v>n/a</v>
          </cell>
          <cell r="AB66" t="str">
            <v>n/a</v>
          </cell>
          <cell r="AC66" t="str">
            <v>n/a</v>
          </cell>
          <cell r="AD66" t="str">
            <v>n/a</v>
          </cell>
        </row>
        <row r="67">
          <cell r="A67" t="str">
            <v>New Issues of Mortgage Backed Securities</v>
          </cell>
          <cell r="B67" t="str">
            <v>€ millions</v>
          </cell>
          <cell r="C67" t="str">
            <v>n/a</v>
          </cell>
          <cell r="D67" t="str">
            <v>n/a</v>
          </cell>
          <cell r="E67" t="str">
            <v>n/a</v>
          </cell>
          <cell r="F67" t="str">
            <v>n/a</v>
          </cell>
          <cell r="G67" t="str">
            <v>n/a</v>
          </cell>
          <cell r="H67" t="str">
            <v>n/a</v>
          </cell>
          <cell r="I67" t="str">
            <v>n/a</v>
          </cell>
          <cell r="J67" t="str">
            <v>n/a</v>
          </cell>
          <cell r="K67" t="str">
            <v>n/a</v>
          </cell>
          <cell r="L67" t="str">
            <v>n/a</v>
          </cell>
          <cell r="M67" t="str">
            <v>n/a</v>
          </cell>
          <cell r="N67" t="str">
            <v>n/a</v>
          </cell>
          <cell r="O67" t="str">
            <v>n/a</v>
          </cell>
          <cell r="P67" t="str">
            <v>n/a</v>
          </cell>
          <cell r="Q67" t="str">
            <v>n/a</v>
          </cell>
          <cell r="R67" t="str">
            <v>n/a</v>
          </cell>
          <cell r="S67" t="str">
            <v>n/a</v>
          </cell>
          <cell r="T67" t="str">
            <v>n/a</v>
          </cell>
          <cell r="U67">
            <v>280</v>
          </cell>
          <cell r="V67">
            <v>1470</v>
          </cell>
          <cell r="W67">
            <v>1000.0000000000001</v>
          </cell>
          <cell r="X67">
            <v>1513</v>
          </cell>
          <cell r="Y67" t="str">
            <v>n/a</v>
          </cell>
          <cell r="Z67" t="str">
            <v>n/a</v>
          </cell>
          <cell r="AA67" t="str">
            <v>n/a</v>
          </cell>
          <cell r="AB67" t="str">
            <v>n/a</v>
          </cell>
          <cell r="AC67" t="str">
            <v>n/a</v>
          </cell>
          <cell r="AD67" t="str">
            <v>n/a</v>
          </cell>
        </row>
        <row r="68">
          <cell r="A68" t="str">
            <v>Annual % change in MBS issues</v>
          </cell>
          <cell r="C68" t="str">
            <v>n/a</v>
          </cell>
          <cell r="D68" t="str">
            <v>n/a</v>
          </cell>
          <cell r="E68" t="str">
            <v>n/a</v>
          </cell>
          <cell r="F68" t="str">
            <v>n/a</v>
          </cell>
          <cell r="G68" t="str">
            <v>n/a</v>
          </cell>
          <cell r="H68" t="str">
            <v>n/a</v>
          </cell>
          <cell r="I68" t="str">
            <v>n/a</v>
          </cell>
          <cell r="J68" t="str">
            <v>n/a</v>
          </cell>
          <cell r="K68" t="str">
            <v>n/a</v>
          </cell>
          <cell r="L68" t="str">
            <v>n/a</v>
          </cell>
          <cell r="M68" t="str">
            <v>n/a</v>
          </cell>
          <cell r="N68" t="str">
            <v>n/a</v>
          </cell>
          <cell r="O68" t="str">
            <v>n/a</v>
          </cell>
          <cell r="P68" t="str">
            <v>n/a</v>
          </cell>
          <cell r="Q68" t="str">
            <v>n/a</v>
          </cell>
          <cell r="R68" t="str">
            <v>n/a</v>
          </cell>
          <cell r="S68" t="str">
            <v>n/a</v>
          </cell>
          <cell r="T68" t="str">
            <v>n/a</v>
          </cell>
          <cell r="U68" t="str">
            <v>n/a</v>
          </cell>
          <cell r="V68">
            <v>4.25</v>
          </cell>
          <cell r="W68">
            <v>-0.3197278911564625</v>
          </cell>
          <cell r="X68">
            <v>0.5129999999999999</v>
          </cell>
          <cell r="Y68" t="str">
            <v>n/a</v>
          </cell>
          <cell r="Z68" t="str">
            <v>n/a</v>
          </cell>
          <cell r="AA68" t="str">
            <v>n/a</v>
          </cell>
          <cell r="AB68" t="str">
            <v>n/a</v>
          </cell>
          <cell r="AC68" t="str">
            <v>n/a</v>
          </cell>
          <cell r="AD68" t="str">
            <v>n/a</v>
          </cell>
        </row>
        <row r="69">
          <cell r="A69">
            <v>0</v>
          </cell>
        </row>
        <row r="70">
          <cell r="A70" t="str">
            <v>GENERAL INFORMATION</v>
          </cell>
        </row>
        <row r="71">
          <cell r="A71" t="str">
            <v>Outstanding residential loans as % GDP</v>
          </cell>
          <cell r="B71" t="str">
            <v>%</v>
          </cell>
          <cell r="C71" t="str">
            <v>n/a</v>
          </cell>
          <cell r="D71" t="str">
            <v>n/a</v>
          </cell>
          <cell r="E71" t="str">
            <v>n/a</v>
          </cell>
          <cell r="F71" t="str">
            <v>n/a</v>
          </cell>
          <cell r="G71" t="str">
            <v>n/a</v>
          </cell>
          <cell r="H71" t="str">
            <v>n/a</v>
          </cell>
          <cell r="I71" t="str">
            <v>n/a</v>
          </cell>
          <cell r="J71">
            <v>0.47287771506864906</v>
          </cell>
          <cell r="K71">
            <v>0.53367437353722935</v>
          </cell>
          <cell r="L71">
            <v>0.50839040322026396</v>
          </cell>
          <cell r="M71">
            <v>0.60806656656619396</v>
          </cell>
          <cell r="N71">
            <v>0.54834518735312743</v>
          </cell>
          <cell r="O71">
            <v>0.56195424965465224</v>
          </cell>
          <cell r="P71">
            <v>0.50926437272355374</v>
          </cell>
          <cell r="Q71">
            <v>0.48896257871492921</v>
          </cell>
          <cell r="R71">
            <v>0.44477930934612142</v>
          </cell>
          <cell r="S71">
            <v>0.46389868598855916</v>
          </cell>
          <cell r="T71">
            <v>0.45285014296117498</v>
          </cell>
          <cell r="U71">
            <v>0.46907134756956215</v>
          </cell>
          <cell r="V71">
            <v>0.47954839121577991</v>
          </cell>
          <cell r="W71">
            <v>0.49613472768481121</v>
          </cell>
          <cell r="X71">
            <v>0.51753254788473779</v>
          </cell>
          <cell r="Y71">
            <v>0.55273311761033961</v>
          </cell>
          <cell r="Z71">
            <v>0.56700980364743303</v>
          </cell>
          <cell r="AA71" t="str">
            <v>n/a</v>
          </cell>
          <cell r="AB71" t="str">
            <v>n/a</v>
          </cell>
          <cell r="AC71" t="str">
            <v>n/a</v>
          </cell>
          <cell r="AD71" t="str">
            <v>n/a</v>
          </cell>
        </row>
        <row r="72">
          <cell r="A72" t="str">
            <v>Outstanding residential and commercial loans as % GDP</v>
          </cell>
          <cell r="B72" t="str">
            <v>%</v>
          </cell>
          <cell r="C72" t="str">
            <v>n/a</v>
          </cell>
          <cell r="D72" t="str">
            <v>n/a</v>
          </cell>
          <cell r="E72" t="str">
            <v>n/a</v>
          </cell>
          <cell r="F72" t="str">
            <v>n/a</v>
          </cell>
          <cell r="G72" t="str">
            <v>n/a</v>
          </cell>
          <cell r="H72" t="str">
            <v>n/a</v>
          </cell>
          <cell r="I72" t="str">
            <v>n/a</v>
          </cell>
          <cell r="J72">
            <v>0.51603690314210948</v>
          </cell>
          <cell r="K72">
            <v>0.5942971188545596</v>
          </cell>
          <cell r="L72">
            <v>0.55268060297208943</v>
          </cell>
          <cell r="M72">
            <v>0.6584569550079975</v>
          </cell>
          <cell r="N72">
            <v>0.58779097791760637</v>
          </cell>
          <cell r="O72">
            <v>0.59941380564182023</v>
          </cell>
          <cell r="P72">
            <v>0.54488166201688915</v>
          </cell>
          <cell r="Q72">
            <v>0.52393972614367246</v>
          </cell>
          <cell r="R72">
            <v>0.48070637460892202</v>
          </cell>
          <cell r="S72">
            <v>0.50079210724483381</v>
          </cell>
          <cell r="T72">
            <v>0.48944887725188241</v>
          </cell>
          <cell r="U72">
            <v>0.50294158507289188</v>
          </cell>
          <cell r="V72">
            <v>0.51050863241634958</v>
          </cell>
          <cell r="W72">
            <v>0.52648636898103007</v>
          </cell>
          <cell r="X72">
            <v>0.5439775839078379</v>
          </cell>
          <cell r="Y72">
            <v>0.57815412288662893</v>
          </cell>
          <cell r="Z72">
            <v>0.58993487871661721</v>
          </cell>
          <cell r="AA72" t="str">
            <v>n/a</v>
          </cell>
          <cell r="AB72" t="str">
            <v>n/a</v>
          </cell>
          <cell r="AC72" t="str">
            <v>n/a</v>
          </cell>
          <cell r="AD72" t="str">
            <v>n/a</v>
          </cell>
        </row>
        <row r="73">
          <cell r="A73">
            <v>0</v>
          </cell>
        </row>
        <row r="74">
          <cell r="A74" t="str">
            <v>Outstanding residential loans per capita, 000s</v>
          </cell>
          <cell r="B74" t="str">
            <v>000s</v>
          </cell>
          <cell r="C74" t="str">
            <v>n/a</v>
          </cell>
          <cell r="D74" t="str">
            <v>n/a</v>
          </cell>
          <cell r="E74" t="str">
            <v>n/a</v>
          </cell>
          <cell r="F74" t="str">
            <v>n/a</v>
          </cell>
          <cell r="G74" t="str">
            <v>n/a</v>
          </cell>
          <cell r="H74" t="str">
            <v>n/a</v>
          </cell>
          <cell r="I74" t="str">
            <v>n/a</v>
          </cell>
          <cell r="J74">
            <v>10.027813659183574</v>
          </cell>
          <cell r="K74">
            <v>12.020998180879564</v>
          </cell>
          <cell r="L74">
            <v>11.256401073799527</v>
          </cell>
          <cell r="M74">
            <v>11.091688233901294</v>
          </cell>
          <cell r="N74">
            <v>11.262179080879728</v>
          </cell>
          <cell r="O74">
            <v>12.091290486640034</v>
          </cell>
          <cell r="P74">
            <v>12.381091366183263</v>
          </cell>
          <cell r="Q74">
            <v>12.171506996893832</v>
          </cell>
          <cell r="R74">
            <v>11.204751214746002</v>
          </cell>
          <cell r="S74">
            <v>12.470436247827225</v>
          </cell>
          <cell r="T74">
            <v>13.417246940785757</v>
          </cell>
          <cell r="U74">
            <v>13.056626553972777</v>
          </cell>
          <cell r="V74">
            <v>13.934526529007053</v>
          </cell>
          <cell r="W74">
            <v>14.957548755031858</v>
          </cell>
          <cell r="X74">
            <v>16.209443192377822</v>
          </cell>
          <cell r="Y74">
            <v>17.647084951485372</v>
          </cell>
          <cell r="Z74">
            <v>19.175909796183085</v>
          </cell>
          <cell r="AA74" t="str">
            <v>n/a</v>
          </cell>
          <cell r="AB74" t="str">
            <v>n/a</v>
          </cell>
          <cell r="AC74" t="str">
            <v>n/a</v>
          </cell>
          <cell r="AD74" t="str">
            <v>n/a</v>
          </cell>
        </row>
        <row r="75">
          <cell r="A75" t="str">
            <v>Outstanding residential and commercial loans per capita</v>
          </cell>
          <cell r="B75" t="str">
            <v>000s</v>
          </cell>
          <cell r="C75" t="str">
            <v>n/a</v>
          </cell>
          <cell r="D75" t="str">
            <v>n/a</v>
          </cell>
          <cell r="E75" t="str">
            <v>n/a</v>
          </cell>
          <cell r="F75" t="str">
            <v>n/a</v>
          </cell>
          <cell r="G75" t="str">
            <v>n/a</v>
          </cell>
          <cell r="H75" t="str">
            <v>n/a</v>
          </cell>
          <cell r="I75" t="str">
            <v>n/a</v>
          </cell>
          <cell r="J75">
            <v>10.943044556921036</v>
          </cell>
          <cell r="K75">
            <v>13.386523578603601</v>
          </cell>
          <cell r="L75">
            <v>12.237041638387925</v>
          </cell>
          <cell r="M75">
            <v>12.010854833929821</v>
          </cell>
          <cell r="N75">
            <v>12.072335835365747</v>
          </cell>
          <cell r="O75">
            <v>12.897289147954107</v>
          </cell>
          <cell r="P75">
            <v>13.247008827870586</v>
          </cell>
          <cell r="Q75">
            <v>13.042176068909951</v>
          </cell>
          <cell r="R75">
            <v>12.109815411049166</v>
          </cell>
          <cell r="S75">
            <v>13.462198181276534</v>
          </cell>
          <cell r="T75">
            <v>14.501610638868383</v>
          </cell>
          <cell r="U75">
            <v>13.999406462971072</v>
          </cell>
          <cell r="V75">
            <v>14.834156910958793</v>
          </cell>
          <cell r="W75">
            <v>15.872594868820219</v>
          </cell>
          <cell r="X75">
            <v>17.0377182658758</v>
          </cell>
          <cell r="Y75">
            <v>18.458700223612215</v>
          </cell>
          <cell r="Z75">
            <v>19.951221208383558</v>
          </cell>
          <cell r="AA75" t="str">
            <v>n/a</v>
          </cell>
          <cell r="AB75" t="str">
            <v>n/a</v>
          </cell>
          <cell r="AC75" t="str">
            <v>n/a</v>
          </cell>
          <cell r="AD75" t="str">
            <v>n/a</v>
          </cell>
        </row>
        <row r="76">
          <cell r="A76">
            <v>0</v>
          </cell>
        </row>
        <row r="77">
          <cell r="A77" t="str">
            <v>Outstanding mortgage bonds as % GDP</v>
          </cell>
          <cell r="C77" t="str">
            <v>n/a</v>
          </cell>
          <cell r="D77" t="str">
            <v>n/a</v>
          </cell>
          <cell r="E77" t="str">
            <v>n/a</v>
          </cell>
          <cell r="F77" t="str">
            <v>n/a</v>
          </cell>
          <cell r="G77" t="str">
            <v>n/a</v>
          </cell>
          <cell r="H77" t="str">
            <v>n/a</v>
          </cell>
          <cell r="I77" t="str">
            <v>n/a</v>
          </cell>
          <cell r="J77">
            <v>0.4514782511991704</v>
          </cell>
          <cell r="K77">
            <v>0.48692410998587859</v>
          </cell>
          <cell r="L77">
            <v>0.48157192364639995</v>
          </cell>
          <cell r="M77">
            <v>0.59095412592756802</v>
          </cell>
          <cell r="N77">
            <v>0.50518613563983172</v>
          </cell>
          <cell r="O77">
            <v>0.47454861901792716</v>
          </cell>
          <cell r="P77">
            <v>0.41835890606427639</v>
          </cell>
          <cell r="Q77">
            <v>0.30620272691046763</v>
          </cell>
          <cell r="R77">
            <v>0.31064472668852039</v>
          </cell>
          <cell r="S77">
            <v>0.28185864039028052</v>
          </cell>
          <cell r="T77">
            <v>0.22768471738168353</v>
          </cell>
          <cell r="U77">
            <v>0.20202230840200619</v>
          </cell>
          <cell r="V77">
            <v>0.20580573718733489</v>
          </cell>
          <cell r="W77">
            <v>0.22338750612835837</v>
          </cell>
          <cell r="X77">
            <v>0.21532685033155283</v>
          </cell>
          <cell r="Y77">
            <v>0.2564235884722641</v>
          </cell>
          <cell r="Z77">
            <v>0.26392419573633369</v>
          </cell>
          <cell r="AA77" t="str">
            <v>n/a</v>
          </cell>
          <cell r="AB77" t="str">
            <v>n/a</v>
          </cell>
          <cell r="AC77" t="str">
            <v>n/a</v>
          </cell>
          <cell r="AD77" t="str">
            <v>n/a</v>
          </cell>
        </row>
        <row r="78">
          <cell r="A78">
            <v>0</v>
          </cell>
        </row>
        <row r="79">
          <cell r="A79" t="str">
            <v>MACROECONOMIC INFORMATION</v>
          </cell>
        </row>
        <row r="80">
          <cell r="A80" t="str">
            <v>Exchange rate, 1€=</v>
          </cell>
          <cell r="C80">
            <v>6.8211399999999998</v>
          </cell>
          <cell r="D80">
            <v>6.5109700000000004</v>
          </cell>
          <cell r="E80">
            <v>6.5213299999999998</v>
          </cell>
          <cell r="F80">
            <v>6.9956699999999996</v>
          </cell>
          <cell r="G80">
            <v>7.5529200000000003</v>
          </cell>
          <cell r="H80">
            <v>7.1761900000000001</v>
          </cell>
          <cell r="I80">
            <v>7.41059</v>
          </cell>
          <cell r="J80">
            <v>7.6753799999999996</v>
          </cell>
          <cell r="K80">
            <v>7.4501999999999997</v>
          </cell>
          <cell r="L80">
            <v>8.5528999999999993</v>
          </cell>
          <cell r="M80">
            <v>9.3248599999999993</v>
          </cell>
          <cell r="N80">
            <v>9.14621</v>
          </cell>
          <cell r="O80">
            <v>8.6546500000000002</v>
          </cell>
          <cell r="P80">
            <v>8.6475799999999996</v>
          </cell>
          <cell r="Q80">
            <v>8.7235700000000005</v>
          </cell>
          <cell r="R80">
            <v>9.4880300000000002</v>
          </cell>
          <cell r="S80">
            <v>8.8074999999999992</v>
          </cell>
          <cell r="T80">
            <v>8.4451999999999998</v>
          </cell>
          <cell r="U80">
            <v>9.2551000000000005</v>
          </cell>
          <cell r="V80">
            <v>9.1610999999999994</v>
          </cell>
          <cell r="W80">
            <v>9.1242000000000001</v>
          </cell>
          <cell r="X80">
            <v>9.1242999999999999</v>
          </cell>
          <cell r="Y80">
            <v>9.2821999999999996</v>
          </cell>
          <cell r="Z80">
            <v>9.2544000000000004</v>
          </cell>
          <cell r="AA80" t="str">
            <v>n/a</v>
          </cell>
          <cell r="AB80" t="str">
            <v>n/a</v>
          </cell>
          <cell r="AC80" t="str">
            <v>n/a</v>
          </cell>
          <cell r="AD80" t="str">
            <v>n/a</v>
          </cell>
        </row>
        <row r="81">
          <cell r="A81" t="str">
            <v>Population, 000s</v>
          </cell>
          <cell r="C81" t="str">
            <v>n/a</v>
          </cell>
          <cell r="D81" t="str">
            <v>n/a</v>
          </cell>
          <cell r="E81">
            <v>8343</v>
          </cell>
          <cell r="F81">
            <v>8358</v>
          </cell>
          <cell r="G81">
            <v>8382</v>
          </cell>
          <cell r="H81">
            <v>8414</v>
          </cell>
          <cell r="I81">
            <v>8459</v>
          </cell>
          <cell r="J81">
            <v>8527</v>
          </cell>
          <cell r="K81">
            <v>8591</v>
          </cell>
          <cell r="L81">
            <v>8644</v>
          </cell>
          <cell r="M81">
            <v>8692</v>
          </cell>
          <cell r="N81">
            <v>8745.1</v>
          </cell>
          <cell r="O81">
            <v>8816.4</v>
          </cell>
          <cell r="P81">
            <v>8837.5</v>
          </cell>
          <cell r="Q81">
            <v>8844.4989999999998</v>
          </cell>
          <cell r="R81">
            <v>8847.625</v>
          </cell>
          <cell r="S81">
            <v>8854.3220000000001</v>
          </cell>
          <cell r="T81">
            <v>8861.4259999999995</v>
          </cell>
          <cell r="U81">
            <v>8882.7919999999995</v>
          </cell>
          <cell r="V81">
            <v>8909.1280000000006</v>
          </cell>
          <cell r="W81">
            <v>8940.7880000000005</v>
          </cell>
          <cell r="X81">
            <v>8975.67</v>
          </cell>
          <cell r="Y81">
            <v>9011.3919999999998</v>
          </cell>
          <cell r="Z81">
            <v>9047.7520000000004</v>
          </cell>
          <cell r="AA81" t="str">
            <v>n/a</v>
          </cell>
          <cell r="AB81" t="str">
            <v>n/a</v>
          </cell>
          <cell r="AC81" t="str">
            <v>n/a</v>
          </cell>
          <cell r="AD81" t="str">
            <v>n/a</v>
          </cell>
        </row>
        <row r="82">
          <cell r="A82" t="str">
            <v>Number of Households, 000s</v>
          </cell>
          <cell r="C82" t="str">
            <v>n/a</v>
          </cell>
          <cell r="D82" t="str">
            <v>n/a</v>
          </cell>
          <cell r="E82" t="str">
            <v>n/a</v>
          </cell>
          <cell r="F82" t="str">
            <v>n/a</v>
          </cell>
          <cell r="G82" t="str">
            <v>n/a</v>
          </cell>
          <cell r="H82" t="str">
            <v>n/a</v>
          </cell>
          <cell r="I82" t="str">
            <v>n/a</v>
          </cell>
          <cell r="J82" t="str">
            <v>n/a</v>
          </cell>
          <cell r="K82">
            <v>3830</v>
          </cell>
          <cell r="L82" t="str">
            <v>n/a</v>
          </cell>
          <cell r="M82" t="str">
            <v>n/a</v>
          </cell>
          <cell r="N82" t="str">
            <v>n/a</v>
          </cell>
          <cell r="O82">
            <v>4200</v>
          </cell>
          <cell r="P82" t="str">
            <v>n/a</v>
          </cell>
          <cell r="Q82" t="str">
            <v>n/a</v>
          </cell>
          <cell r="R82" t="str">
            <v>n/a</v>
          </cell>
          <cell r="S82" t="str">
            <v>n/a</v>
          </cell>
          <cell r="T82" t="str">
            <v>n/a</v>
          </cell>
          <cell r="U82" t="str">
            <v>n/a</v>
          </cell>
          <cell r="V82" t="str">
            <v>n/a</v>
          </cell>
          <cell r="W82" t="str">
            <v>n/a</v>
          </cell>
          <cell r="X82" t="str">
            <v>n/a</v>
          </cell>
          <cell r="Y82" t="str">
            <v>n/a</v>
          </cell>
          <cell r="Z82" t="str">
            <v>n/a</v>
          </cell>
          <cell r="AA82" t="str">
            <v>n/a</v>
          </cell>
          <cell r="AB82" t="str">
            <v>n/a</v>
          </cell>
          <cell r="AC82" t="str">
            <v>n/a</v>
          </cell>
          <cell r="AD82" t="str">
            <v>n/a</v>
          </cell>
        </row>
        <row r="83">
          <cell r="A83" t="str">
            <v>Population density, pop/km</v>
          </cell>
          <cell r="C83" t="str">
            <v>n/a</v>
          </cell>
          <cell r="D83" t="str">
            <v>n/a</v>
          </cell>
          <cell r="E83">
            <v>19</v>
          </cell>
          <cell r="F83" t="str">
            <v>n/a</v>
          </cell>
          <cell r="G83" t="str">
            <v>n/a</v>
          </cell>
          <cell r="H83" t="str">
            <v>n/a</v>
          </cell>
          <cell r="I83" t="str">
            <v>n/a</v>
          </cell>
          <cell r="J83">
            <v>20.8</v>
          </cell>
          <cell r="K83">
            <v>21</v>
          </cell>
          <cell r="L83">
            <v>21.1</v>
          </cell>
          <cell r="M83">
            <v>21.2</v>
          </cell>
          <cell r="N83">
            <v>21.5</v>
          </cell>
          <cell r="O83">
            <v>21.5</v>
          </cell>
          <cell r="P83">
            <v>21.5</v>
          </cell>
          <cell r="Q83">
            <v>21.5</v>
          </cell>
          <cell r="R83">
            <v>21.5</v>
          </cell>
          <cell r="S83">
            <v>21.6</v>
          </cell>
          <cell r="T83">
            <v>21.6</v>
          </cell>
          <cell r="U83">
            <v>21.6</v>
          </cell>
          <cell r="V83">
            <v>21.7</v>
          </cell>
          <cell r="W83">
            <v>21.8</v>
          </cell>
          <cell r="X83">
            <v>21.86</v>
          </cell>
          <cell r="Y83" t="str">
            <v>n/a</v>
          </cell>
          <cell r="Z83" t="str">
            <v>n/a</v>
          </cell>
          <cell r="AA83" t="str">
            <v>n/a</v>
          </cell>
          <cell r="AB83" t="str">
            <v>n/a</v>
          </cell>
          <cell r="AC83" t="str">
            <v>n/a</v>
          </cell>
          <cell r="AD83" t="str">
            <v>n/a</v>
          </cell>
        </row>
        <row r="84">
          <cell r="A84" t="str">
            <v>GDP, € mill</v>
          </cell>
          <cell r="C84" t="str">
            <v>n/a</v>
          </cell>
          <cell r="D84" t="str">
            <v>n/a</v>
          </cell>
          <cell r="E84">
            <v>132900</v>
          </cell>
          <cell r="F84">
            <v>135400</v>
          </cell>
          <cell r="G84">
            <v>140000</v>
          </cell>
          <cell r="H84">
            <v>153896</v>
          </cell>
          <cell r="I84">
            <v>173621</v>
          </cell>
          <cell r="J84">
            <v>180823</v>
          </cell>
          <cell r="K84">
            <v>193512</v>
          </cell>
          <cell r="L84">
            <v>191389</v>
          </cell>
          <cell r="M84">
            <v>158550</v>
          </cell>
          <cell r="N84">
            <v>179611.1</v>
          </cell>
          <cell r="O84">
            <v>189698.1</v>
          </cell>
          <cell r="P84">
            <v>214854.8</v>
          </cell>
          <cell r="Q84">
            <v>220161.8</v>
          </cell>
          <cell r="R84">
            <v>222886.8</v>
          </cell>
          <cell r="S84">
            <v>238020.2</v>
          </cell>
          <cell r="T84">
            <v>262550.3</v>
          </cell>
          <cell r="U84">
            <v>247253</v>
          </cell>
          <cell r="V84">
            <v>258877.9</v>
          </cell>
          <cell r="W84">
            <v>269548.3</v>
          </cell>
          <cell r="X84">
            <v>281123.59999999998</v>
          </cell>
          <cell r="Y84">
            <v>287706.3</v>
          </cell>
          <cell r="Z84">
            <v>305989.2</v>
          </cell>
          <cell r="AA84" t="str">
            <v>n/a</v>
          </cell>
          <cell r="AB84" t="str">
            <v>n/a</v>
          </cell>
          <cell r="AC84" t="str">
            <v>n/a</v>
          </cell>
          <cell r="AD84" t="str">
            <v>n/a</v>
          </cell>
        </row>
        <row r="85">
          <cell r="A85" t="str">
            <v>Annual GDP Growth %</v>
          </cell>
          <cell r="C85" t="str">
            <v>n/a</v>
          </cell>
          <cell r="D85" t="str">
            <v>n/a</v>
          </cell>
          <cell r="E85" t="str">
            <v>n/a</v>
          </cell>
          <cell r="F85" t="str">
            <v>n/a</v>
          </cell>
          <cell r="G85" t="str">
            <v>n/a</v>
          </cell>
          <cell r="H85">
            <v>2.3E-2</v>
          </cell>
          <cell r="I85">
            <v>2.4E-2</v>
          </cell>
          <cell r="J85">
            <v>1.3999999999999999E-2</v>
          </cell>
          <cell r="K85">
            <v>-1.1000000000000001E-2</v>
          </cell>
          <cell r="L85">
            <v>-1.7000000000000001E-2</v>
          </cell>
          <cell r="M85">
            <v>-1.8000000000000002E-2</v>
          </cell>
          <cell r="N85">
            <v>4.2000000000000003E-2</v>
          </cell>
          <cell r="O85">
            <v>4.1000000000000002E-2</v>
          </cell>
          <cell r="P85">
            <v>1.2999999999999999E-2</v>
          </cell>
          <cell r="Q85">
            <v>2.3E-2</v>
          </cell>
          <cell r="R85">
            <v>3.6999999999999998E-2</v>
          </cell>
          <cell r="S85">
            <v>4.4999999999999998E-2</v>
          </cell>
          <cell r="T85">
            <v>4.2999999999999997E-2</v>
          </cell>
          <cell r="U85">
            <v>1.0999999999999999E-2</v>
          </cell>
          <cell r="V85">
            <v>0.02</v>
          </cell>
          <cell r="W85">
            <v>1.7000000000000001E-2</v>
          </cell>
          <cell r="X85">
            <v>4.1000000000000002E-2</v>
          </cell>
          <cell r="Y85">
            <v>2.9000000000000001E-2</v>
          </cell>
          <cell r="Z85">
            <v>4.2000000000000003E-2</v>
          </cell>
          <cell r="AA85" t="str">
            <v>n/a</v>
          </cell>
          <cell r="AB85" t="str">
            <v>n/a</v>
          </cell>
          <cell r="AC85" t="str">
            <v>n/a</v>
          </cell>
          <cell r="AD85" t="str">
            <v>n/a</v>
          </cell>
        </row>
        <row r="86">
          <cell r="A86" t="str">
            <v>Gross fixed Capital Formation, € mill</v>
          </cell>
          <cell r="C86" t="str">
            <v>n/a</v>
          </cell>
          <cell r="D86" t="str">
            <v>n/a</v>
          </cell>
          <cell r="E86">
            <v>25600</v>
          </cell>
          <cell r="F86">
            <v>25100</v>
          </cell>
          <cell r="G86">
            <v>27100</v>
          </cell>
          <cell r="H86">
            <v>31100</v>
          </cell>
          <cell r="I86">
            <v>38200</v>
          </cell>
          <cell r="J86">
            <v>38900</v>
          </cell>
          <cell r="K86">
            <v>37500</v>
          </cell>
          <cell r="L86">
            <v>32500</v>
          </cell>
          <cell r="M86">
            <v>22600</v>
          </cell>
          <cell r="N86">
            <v>22800</v>
          </cell>
          <cell r="O86">
            <v>25800</v>
          </cell>
          <cell r="P86">
            <v>29300</v>
          </cell>
          <cell r="Q86">
            <v>27500</v>
          </cell>
          <cell r="R86">
            <v>29600</v>
          </cell>
          <cell r="S86">
            <v>37120</v>
          </cell>
          <cell r="T86">
            <v>43017</v>
          </cell>
          <cell r="U86">
            <v>40962</v>
          </cell>
          <cell r="V86">
            <v>43634.3</v>
          </cell>
          <cell r="W86" t="str">
            <v>n/a</v>
          </cell>
          <cell r="X86" t="str">
            <v>n/a</v>
          </cell>
          <cell r="Y86" t="str">
            <v>n/a</v>
          </cell>
          <cell r="Z86" t="str">
            <v>n/a</v>
          </cell>
          <cell r="AA86" t="str">
            <v>n/a</v>
          </cell>
          <cell r="AB86" t="str">
            <v>n/a</v>
          </cell>
          <cell r="AC86" t="str">
            <v>n/a</v>
          </cell>
          <cell r="AD86" t="str">
            <v>n/a</v>
          </cell>
        </row>
        <row r="87">
          <cell r="A87" t="str">
            <v>Inflation (HICP) %</v>
          </cell>
          <cell r="C87" t="str">
            <v>n/a</v>
          </cell>
          <cell r="D87" t="str">
            <v>n/a</v>
          </cell>
          <cell r="E87" t="e">
            <v>#DIV/0!</v>
          </cell>
          <cell r="F87">
            <v>4.2000000000000037E-2</v>
          </cell>
          <cell r="G87">
            <v>4.2226487523992162E-2</v>
          </cell>
          <cell r="H87">
            <v>5.8011049723756924E-2</v>
          </cell>
          <cell r="I87">
            <v>6.4403829416884273E-2</v>
          </cell>
          <cell r="J87">
            <v>0.10466067048242023</v>
          </cell>
          <cell r="K87">
            <v>9.4004441154700302E-2</v>
          </cell>
          <cell r="L87">
            <v>2.2327469553450552E-2</v>
          </cell>
          <cell r="M87">
            <v>4.7991071428571619E-2</v>
          </cell>
          <cell r="N87">
            <v>2.8753993610223461E-2</v>
          </cell>
          <cell r="O87">
            <v>2.6915113871635699E-2</v>
          </cell>
          <cell r="P87">
            <v>8.0645161290322509E-3</v>
          </cell>
          <cell r="Q87">
            <v>1.7999999999999999E-2</v>
          </cell>
          <cell r="R87">
            <v>9.8135426889107702E-3</v>
          </cell>
          <cell r="S87">
            <v>6.0000000000000001E-3</v>
          </cell>
          <cell r="T87">
            <v>1.2999999999999999E-2</v>
          </cell>
          <cell r="U87">
            <v>2.6717557251908275E-2</v>
          </cell>
          <cell r="V87">
            <v>1.9516728624535462E-2</v>
          </cell>
          <cell r="W87">
            <v>2.3E-2</v>
          </cell>
          <cell r="X87">
            <v>0.01</v>
          </cell>
          <cell r="Y87">
            <v>8.0000000000000002E-3</v>
          </cell>
          <cell r="Z87">
            <v>1.4999999999999999E-2</v>
          </cell>
          <cell r="AA87" t="str">
            <v>n/a</v>
          </cell>
          <cell r="AB87" t="str">
            <v>n/a</v>
          </cell>
          <cell r="AC87" t="str">
            <v>n/a</v>
          </cell>
          <cell r="AD87" t="str">
            <v>n/a</v>
          </cell>
        </row>
        <row r="88">
          <cell r="A88" t="str">
            <v>Unemployment rate %</v>
          </cell>
          <cell r="C88" t="str">
            <v>n/a</v>
          </cell>
          <cell r="D88" t="str">
            <v>n/a</v>
          </cell>
          <cell r="E88">
            <v>2.7999999999999997E-2</v>
          </cell>
          <cell r="F88">
            <v>2.6000000000000002E-2</v>
          </cell>
          <cell r="G88">
            <v>2.1000000000000001E-2</v>
          </cell>
          <cell r="H88">
            <v>1.7000000000000001E-2</v>
          </cell>
          <cell r="I88">
            <v>1.3999999999999999E-2</v>
          </cell>
          <cell r="J88">
            <v>1.7000000000000001E-2</v>
          </cell>
          <cell r="K88">
            <v>2.8999999999999998E-2</v>
          </cell>
          <cell r="L88">
            <v>5.5999999999999994E-2</v>
          </cell>
          <cell r="M88">
            <v>9.0999999999999998E-2</v>
          </cell>
          <cell r="N88">
            <v>9.4E-2</v>
          </cell>
          <cell r="O88">
            <v>8.8000000000000009E-2</v>
          </cell>
          <cell r="P88">
            <v>9.6000000000000002E-2</v>
          </cell>
          <cell r="Q88">
            <v>9.9000000000000005E-2</v>
          </cell>
          <cell r="R88">
            <v>8.199999999999999E-2</v>
          </cell>
          <cell r="S88">
            <v>6.7000000000000004E-2</v>
          </cell>
          <cell r="T88">
            <v>5.5999999999999994E-2</v>
          </cell>
          <cell r="U88">
            <v>4.9000000000000002E-2</v>
          </cell>
          <cell r="V88">
            <v>4.9000000000000002E-2</v>
          </cell>
          <cell r="W88">
            <v>5.5999999999999994E-2</v>
          </cell>
          <cell r="X88">
            <v>6.3E-2</v>
          </cell>
          <cell r="Y88">
            <v>7.400000000000001E-2</v>
          </cell>
          <cell r="Z88">
            <v>7.0999999999999994E-2</v>
          </cell>
          <cell r="AA88" t="str">
            <v>n/a</v>
          </cell>
          <cell r="AB88" t="str">
            <v>n/a</v>
          </cell>
          <cell r="AC88" t="str">
            <v>n/a</v>
          </cell>
          <cell r="AD88" t="str">
            <v>n/a</v>
          </cell>
        </row>
      </sheetData>
      <sheetData sheetId="26" refreshError="1">
        <row r="1">
          <cell r="A1" t="str">
            <v>United Kingdom</v>
          </cell>
        </row>
        <row r="3">
          <cell r="A3" t="str">
            <v>HOUSING SUPPLY</v>
          </cell>
          <cell r="C3">
            <v>1983</v>
          </cell>
          <cell r="D3">
            <v>1984</v>
          </cell>
          <cell r="E3">
            <v>1985</v>
          </cell>
          <cell r="F3">
            <v>1986</v>
          </cell>
          <cell r="G3">
            <v>1987</v>
          </cell>
          <cell r="H3">
            <v>1988</v>
          </cell>
          <cell r="I3">
            <v>1989</v>
          </cell>
          <cell r="J3">
            <v>1990</v>
          </cell>
          <cell r="K3">
            <v>1991</v>
          </cell>
          <cell r="L3">
            <v>1992</v>
          </cell>
          <cell r="M3">
            <v>1993</v>
          </cell>
          <cell r="N3">
            <v>1994</v>
          </cell>
          <cell r="O3">
            <v>1995</v>
          </cell>
          <cell r="P3">
            <v>1996</v>
          </cell>
          <cell r="Q3">
            <v>1997</v>
          </cell>
          <cell r="R3">
            <v>1998</v>
          </cell>
          <cell r="S3">
            <v>1999</v>
          </cell>
          <cell r="T3">
            <v>2000</v>
          </cell>
          <cell r="U3">
            <v>2001</v>
          </cell>
          <cell r="V3">
            <v>2002</v>
          </cell>
          <cell r="W3">
            <v>2003</v>
          </cell>
          <cell r="X3">
            <v>2004</v>
          </cell>
          <cell r="Y3">
            <v>2005</v>
          </cell>
          <cell r="Z3">
            <v>2006</v>
          </cell>
          <cell r="AA3">
            <v>2007</v>
          </cell>
          <cell r="AB3">
            <v>2008</v>
          </cell>
          <cell r="AC3">
            <v>2009</v>
          </cell>
          <cell r="AD3">
            <v>2010</v>
          </cell>
        </row>
        <row r="4">
          <cell r="A4" t="str">
            <v>Housing Stock</v>
          </cell>
        </row>
        <row r="5">
          <cell r="A5" t="str">
            <v xml:space="preserve">Total Number of Dwellings (national) </v>
          </cell>
          <cell r="B5" t="str">
            <v>000s</v>
          </cell>
          <cell r="C5">
            <v>21966000</v>
          </cell>
          <cell r="D5">
            <v>22174000</v>
          </cell>
          <cell r="E5">
            <v>22383000</v>
          </cell>
          <cell r="F5">
            <v>22606000</v>
          </cell>
          <cell r="G5">
            <v>22837000</v>
          </cell>
          <cell r="H5">
            <v>23080000</v>
          </cell>
          <cell r="I5">
            <v>23305000</v>
          </cell>
          <cell r="J5">
            <v>23510000</v>
          </cell>
          <cell r="K5">
            <v>23549537</v>
          </cell>
          <cell r="L5">
            <v>23761000</v>
          </cell>
          <cell r="M5">
            <v>23946000</v>
          </cell>
          <cell r="N5">
            <v>24135000</v>
          </cell>
          <cell r="O5">
            <v>24341000</v>
          </cell>
          <cell r="P5">
            <v>24529000</v>
          </cell>
          <cell r="Q5">
            <v>24721000</v>
          </cell>
          <cell r="R5">
            <v>24913000</v>
          </cell>
          <cell r="S5">
            <v>25098000</v>
          </cell>
          <cell r="T5">
            <v>25283000</v>
          </cell>
          <cell r="U5">
            <v>25478000</v>
          </cell>
          <cell r="V5">
            <v>25605000</v>
          </cell>
          <cell r="W5">
            <v>25787000</v>
          </cell>
          <cell r="X5">
            <v>25977000</v>
          </cell>
          <cell r="Y5">
            <v>26194000</v>
          </cell>
          <cell r="Z5" t="str">
            <v>n/a</v>
          </cell>
          <cell r="AA5" t="str">
            <v>n/a</v>
          </cell>
          <cell r="AB5">
            <v>0</v>
          </cell>
          <cell r="AC5">
            <v>0</v>
          </cell>
          <cell r="AD5">
            <v>0</v>
          </cell>
        </row>
        <row r="6">
          <cell r="A6" t="str">
            <v xml:space="preserve">Proportion of which: </v>
          </cell>
        </row>
        <row r="7">
          <cell r="A7" t="str">
            <v>% Owner occupied</v>
          </cell>
          <cell r="B7" t="str">
            <v>%</v>
          </cell>
          <cell r="C7">
            <v>0.59</v>
          </cell>
          <cell r="D7">
            <v>0.6</v>
          </cell>
          <cell r="E7">
            <v>0.61</v>
          </cell>
          <cell r="F7">
            <v>0.62</v>
          </cell>
          <cell r="G7">
            <v>0.63</v>
          </cell>
          <cell r="H7">
            <v>0.64</v>
          </cell>
          <cell r="I7">
            <v>0.65</v>
          </cell>
          <cell r="J7">
            <v>0.66</v>
          </cell>
          <cell r="K7">
            <v>0.66</v>
          </cell>
          <cell r="L7">
            <v>0.66</v>
          </cell>
          <cell r="M7">
            <v>0.66</v>
          </cell>
          <cell r="N7">
            <v>0.66</v>
          </cell>
          <cell r="O7">
            <v>0.67</v>
          </cell>
          <cell r="P7">
            <v>0.67</v>
          </cell>
          <cell r="Q7">
            <v>0.67452772946078232</v>
          </cell>
          <cell r="R7">
            <v>0.67964516517480833</v>
          </cell>
          <cell r="S7">
            <v>0.68463622599410312</v>
          </cell>
          <cell r="T7">
            <v>0.68967290274097204</v>
          </cell>
          <cell r="U7">
            <v>0.69475626030300641</v>
          </cell>
          <cell r="V7">
            <v>0.69693419254051947</v>
          </cell>
          <cell r="W7">
            <v>0.70058556637065184</v>
          </cell>
          <cell r="X7">
            <v>0.70404588674596758</v>
          </cell>
          <cell r="Y7">
            <v>0.70264182637245165</v>
          </cell>
          <cell r="Z7" t="str">
            <v>n/a</v>
          </cell>
          <cell r="AA7" t="str">
            <v>n/a</v>
          </cell>
          <cell r="AB7" t="str">
            <v>n/a</v>
          </cell>
          <cell r="AC7" t="str">
            <v>n/a</v>
          </cell>
          <cell r="AD7" t="str">
            <v>n/a</v>
          </cell>
        </row>
        <row r="8">
          <cell r="A8" t="str">
            <v>% Rented from private landlords</v>
          </cell>
          <cell r="B8" t="str">
            <v>%</v>
          </cell>
          <cell r="C8">
            <v>0.11</v>
          </cell>
          <cell r="D8">
            <v>0.11</v>
          </cell>
          <cell r="E8">
            <v>0.1</v>
          </cell>
          <cell r="F8">
            <v>0.1</v>
          </cell>
          <cell r="G8">
            <v>0.09</v>
          </cell>
          <cell r="H8">
            <v>0.09</v>
          </cell>
          <cell r="I8">
            <v>0.09</v>
          </cell>
          <cell r="J8">
            <v>0.09</v>
          </cell>
          <cell r="K8">
            <v>0.09</v>
          </cell>
          <cell r="L8">
            <v>0.1</v>
          </cell>
          <cell r="M8">
            <v>0.1</v>
          </cell>
          <cell r="N8">
            <v>0.1</v>
          </cell>
          <cell r="O8">
            <v>0.1</v>
          </cell>
          <cell r="P8">
            <v>0.1</v>
          </cell>
          <cell r="Q8">
            <v>0.10023866348448687</v>
          </cell>
          <cell r="R8">
            <v>9.9466142174768193E-2</v>
          </cell>
          <cell r="S8">
            <v>9.8015778149653357E-2</v>
          </cell>
          <cell r="T8">
            <v>9.6942609658663928E-2</v>
          </cell>
          <cell r="U8">
            <v>9.6279142789857913E-2</v>
          </cell>
          <cell r="V8">
            <v>9.8808826401093536E-2</v>
          </cell>
          <cell r="W8">
            <v>0.10148524450304416</v>
          </cell>
          <cell r="X8">
            <v>0.10409208145667322</v>
          </cell>
          <cell r="Y8">
            <v>0.10800183248072077</v>
          </cell>
          <cell r="Z8" t="str">
            <v>n/a</v>
          </cell>
          <cell r="AA8" t="str">
            <v>n/a</v>
          </cell>
          <cell r="AB8" t="str">
            <v>n/a</v>
          </cell>
          <cell r="AC8" t="str">
            <v>n/a</v>
          </cell>
          <cell r="AD8" t="str">
            <v>n/a</v>
          </cell>
        </row>
        <row r="9">
          <cell r="A9" t="str">
            <v>% Rented from government or social landlords</v>
          </cell>
          <cell r="B9" t="str">
            <v>%</v>
          </cell>
          <cell r="C9">
            <v>0.02</v>
          </cell>
          <cell r="D9">
            <v>0.02</v>
          </cell>
          <cell r="E9">
            <v>0.02</v>
          </cell>
          <cell r="F9">
            <v>0.02</v>
          </cell>
          <cell r="G9">
            <v>0.03</v>
          </cell>
          <cell r="H9">
            <v>0.03</v>
          </cell>
          <cell r="I9">
            <v>0.03</v>
          </cell>
          <cell r="J9">
            <v>0.03</v>
          </cell>
          <cell r="K9">
            <v>0.03</v>
          </cell>
          <cell r="L9">
            <v>0.03</v>
          </cell>
          <cell r="M9">
            <v>0.03</v>
          </cell>
          <cell r="N9">
            <v>0.04</v>
          </cell>
          <cell r="O9">
            <v>0.04</v>
          </cell>
          <cell r="P9">
            <v>0.04</v>
          </cell>
          <cell r="Q9">
            <v>4.6397799441770159E-2</v>
          </cell>
          <cell r="R9">
            <v>4.8970417051338658E-2</v>
          </cell>
          <cell r="S9">
            <v>5.3191489361702128E-2</v>
          </cell>
          <cell r="T9">
            <v>5.8339595775817744E-2</v>
          </cell>
          <cell r="U9">
            <v>6.4212261558992068E-2</v>
          </cell>
          <cell r="V9">
            <v>6.5963678968951375E-2</v>
          </cell>
          <cell r="W9">
            <v>7.1586458292938304E-2</v>
          </cell>
          <cell r="X9">
            <v>7.7029680101628362E-2</v>
          </cell>
          <cell r="Y9">
            <v>8.2232572344811794E-2</v>
          </cell>
          <cell r="Z9" t="str">
            <v>n/a</v>
          </cell>
          <cell r="AA9" t="str">
            <v>n/a</v>
          </cell>
          <cell r="AB9" t="str">
            <v>n/a</v>
          </cell>
          <cell r="AC9" t="str">
            <v>n/a</v>
          </cell>
          <cell r="AD9" t="str">
            <v>n/a</v>
          </cell>
        </row>
        <row r="10">
          <cell r="A10" t="str">
            <v>% Other</v>
          </cell>
          <cell r="B10" t="str">
            <v>%</v>
          </cell>
          <cell r="C10">
            <v>0.28000000000000003</v>
          </cell>
          <cell r="D10">
            <v>0.27</v>
          </cell>
          <cell r="E10">
            <v>0.26</v>
          </cell>
          <cell r="F10">
            <v>0.26</v>
          </cell>
          <cell r="G10">
            <v>0.25</v>
          </cell>
          <cell r="H10">
            <v>0.24</v>
          </cell>
          <cell r="I10">
            <v>0.23</v>
          </cell>
          <cell r="J10">
            <v>0.22</v>
          </cell>
          <cell r="K10">
            <v>0.22</v>
          </cell>
          <cell r="L10">
            <v>0.21</v>
          </cell>
          <cell r="M10">
            <v>0.21</v>
          </cell>
          <cell r="N10">
            <v>0.2</v>
          </cell>
          <cell r="O10">
            <v>0.19</v>
          </cell>
          <cell r="P10">
            <v>0.18</v>
          </cell>
          <cell r="Q10">
            <v>0.17883580761296064</v>
          </cell>
          <cell r="R10">
            <v>0.17191827559908482</v>
          </cell>
          <cell r="S10">
            <v>0.16415650649454139</v>
          </cell>
          <cell r="T10">
            <v>0.15504489182454614</v>
          </cell>
          <cell r="U10">
            <v>0.1447523353481435</v>
          </cell>
          <cell r="V10">
            <v>0.13829330208943566</v>
          </cell>
          <cell r="W10">
            <v>0.12634273083336564</v>
          </cell>
          <cell r="X10">
            <v>0.11483235169573083</v>
          </cell>
          <cell r="Y10">
            <v>0.10700923875696726</v>
          </cell>
          <cell r="Z10" t="str">
            <v>n/a</v>
          </cell>
          <cell r="AA10" t="str">
            <v>n/a</v>
          </cell>
          <cell r="AB10" t="str">
            <v>n/a</v>
          </cell>
          <cell r="AC10" t="str">
            <v>n/a</v>
          </cell>
          <cell r="AD10" t="str">
            <v>n/a</v>
          </cell>
        </row>
        <row r="12">
          <cell r="A12" t="str">
            <v>Housebuilding</v>
          </cell>
        </row>
        <row r="13">
          <cell r="A13" t="str">
            <v xml:space="preserve">Housing Starts </v>
          </cell>
          <cell r="B13" t="str">
            <v>000s</v>
          </cell>
          <cell r="C13" t="str">
            <v>n/a</v>
          </cell>
          <cell r="D13" t="str">
            <v>n/a</v>
          </cell>
          <cell r="E13" t="str">
            <v>n/a</v>
          </cell>
          <cell r="F13" t="str">
            <v>n/a</v>
          </cell>
          <cell r="G13" t="str">
            <v>n/a</v>
          </cell>
          <cell r="H13" t="str">
            <v>n/a</v>
          </cell>
          <cell r="I13" t="str">
            <v>n/a</v>
          </cell>
          <cell r="J13">
            <v>167244</v>
          </cell>
          <cell r="K13">
            <v>172786</v>
          </cell>
          <cell r="L13">
            <v>170639</v>
          </cell>
          <cell r="M13">
            <v>195237</v>
          </cell>
          <cell r="N13">
            <v>205442</v>
          </cell>
          <cell r="O13">
            <v>174828</v>
          </cell>
          <cell r="P13">
            <v>194395</v>
          </cell>
          <cell r="Q13">
            <v>200701</v>
          </cell>
          <cell r="R13">
            <v>187197</v>
          </cell>
          <cell r="S13">
            <v>189501</v>
          </cell>
          <cell r="T13">
            <v>188814</v>
          </cell>
          <cell r="U13">
            <v>193607</v>
          </cell>
          <cell r="V13">
            <v>193407</v>
          </cell>
          <cell r="W13">
            <v>207303</v>
          </cell>
          <cell r="X13">
            <v>227875</v>
          </cell>
          <cell r="Y13">
            <v>226766</v>
          </cell>
          <cell r="Z13">
            <v>231583</v>
          </cell>
          <cell r="AA13" t="str">
            <v>n/a</v>
          </cell>
          <cell r="AB13" t="str">
            <v>n/a</v>
          </cell>
          <cell r="AC13" t="str">
            <v>n/a</v>
          </cell>
          <cell r="AD13" t="str">
            <v>n/a</v>
          </cell>
        </row>
        <row r="14">
          <cell r="A14" t="str">
            <v>Annual % change in housing starts</v>
          </cell>
          <cell r="C14" t="str">
            <v>n/a</v>
          </cell>
          <cell r="D14" t="str">
            <v>n/a</v>
          </cell>
          <cell r="E14" t="str">
            <v>n/a</v>
          </cell>
          <cell r="F14" t="str">
            <v>n/a</v>
          </cell>
          <cell r="G14" t="str">
            <v>n/a</v>
          </cell>
          <cell r="H14" t="str">
            <v>n/a</v>
          </cell>
          <cell r="I14" t="str">
            <v>n/a</v>
          </cell>
          <cell r="J14" t="str">
            <v>n/a</v>
          </cell>
          <cell r="K14">
            <v>3.313721269522385E-2</v>
          </cell>
          <cell r="L14">
            <v>-1.2425775236419634E-2</v>
          </cell>
          <cell r="M14">
            <v>0.14415227468515401</v>
          </cell>
          <cell r="N14">
            <v>5.2269805415981585E-2</v>
          </cell>
          <cell r="O14">
            <v>-0.14901529385422652</v>
          </cell>
          <cell r="P14">
            <v>0.11192143134966948</v>
          </cell>
          <cell r="Q14">
            <v>3.2439105944082947E-2</v>
          </cell>
          <cell r="R14">
            <v>-6.7284168987698068E-2</v>
          </cell>
          <cell r="S14">
            <v>1.2307889549512119E-2</v>
          </cell>
          <cell r="T14">
            <v>-3.6253106843763261E-3</v>
          </cell>
          <cell r="U14">
            <v>2.5384770197125262E-2</v>
          </cell>
          <cell r="V14">
            <v>-1.0330205002918591E-3</v>
          </cell>
          <cell r="W14">
            <v>7.1848485318525279E-2</v>
          </cell>
          <cell r="X14">
            <v>9.9236383458030097E-2</v>
          </cell>
          <cell r="Y14">
            <v>-4.8667032364234641E-3</v>
          </cell>
          <cell r="Z14">
            <v>2.124216152333247E-2</v>
          </cell>
          <cell r="AA14" t="str">
            <v>n/a</v>
          </cell>
          <cell r="AB14" t="str">
            <v>n/a</v>
          </cell>
          <cell r="AC14" t="str">
            <v>n/a</v>
          </cell>
          <cell r="AD14" t="str">
            <v>n/a</v>
          </cell>
        </row>
        <row r="15">
          <cell r="A15" t="str">
            <v>Housing Completions</v>
          </cell>
          <cell r="B15" t="str">
            <v>000s</v>
          </cell>
          <cell r="C15" t="str">
            <v>n/a</v>
          </cell>
          <cell r="D15" t="str">
            <v>n/a</v>
          </cell>
          <cell r="E15" t="str">
            <v>n/a</v>
          </cell>
          <cell r="F15" t="str">
            <v>n/a</v>
          </cell>
          <cell r="G15" t="str">
            <v>n/a</v>
          </cell>
          <cell r="H15" t="str">
            <v>n/a</v>
          </cell>
          <cell r="I15" t="str">
            <v>n/a</v>
          </cell>
          <cell r="J15">
            <v>198074</v>
          </cell>
          <cell r="K15">
            <v>191825</v>
          </cell>
          <cell r="L15">
            <v>178915</v>
          </cell>
          <cell r="M15">
            <v>185960</v>
          </cell>
          <cell r="N15">
            <v>197169</v>
          </cell>
          <cell r="O15">
            <v>198213</v>
          </cell>
          <cell r="P15">
            <v>185626</v>
          </cell>
          <cell r="Q15">
            <v>191075</v>
          </cell>
          <cell r="R15">
            <v>179719</v>
          </cell>
          <cell r="S15">
            <v>182122</v>
          </cell>
          <cell r="T15">
            <v>178433</v>
          </cell>
          <cell r="U15">
            <v>175178</v>
          </cell>
          <cell r="V15">
            <v>182988</v>
          </cell>
          <cell r="W15">
            <v>190618</v>
          </cell>
          <cell r="X15">
            <v>203376</v>
          </cell>
          <cell r="Y15">
            <v>209560</v>
          </cell>
          <cell r="Z15" t="str">
            <v>n/a</v>
          </cell>
          <cell r="AA15" t="str">
            <v>n/a</v>
          </cell>
          <cell r="AB15" t="str">
            <v>n/a</v>
          </cell>
          <cell r="AC15" t="str">
            <v>n/a</v>
          </cell>
          <cell r="AD15" t="str">
            <v>n/a</v>
          </cell>
        </row>
        <row r="16">
          <cell r="A16" t="str">
            <v>Annual % change in housing completions</v>
          </cell>
          <cell r="C16" t="str">
            <v>n/a</v>
          </cell>
          <cell r="D16" t="str">
            <v>n/a</v>
          </cell>
          <cell r="E16" t="str">
            <v>n/a</v>
          </cell>
          <cell r="F16" t="str">
            <v>n/a</v>
          </cell>
          <cell r="G16" t="str">
            <v>n/a</v>
          </cell>
          <cell r="H16" t="str">
            <v>n/a</v>
          </cell>
          <cell r="I16" t="str">
            <v>n/a</v>
          </cell>
          <cell r="J16" t="str">
            <v>n/a</v>
          </cell>
          <cell r="K16">
            <v>-3.1548815089310067E-2</v>
          </cell>
          <cell r="L16">
            <v>-6.7300925322559602E-2</v>
          </cell>
          <cell r="M16">
            <v>3.9376240114020522E-2</v>
          </cell>
          <cell r="N16">
            <v>6.027640352764041E-2</v>
          </cell>
          <cell r="O16">
            <v>5.2949500174976905E-3</v>
          </cell>
          <cell r="P16">
            <v>-6.350239388940182E-2</v>
          </cell>
          <cell r="Q16">
            <v>2.9354724014954758E-2</v>
          </cell>
          <cell r="R16">
            <v>-5.9432160146539292E-2</v>
          </cell>
          <cell r="S16">
            <v>1.3370873419059848E-2</v>
          </cell>
          <cell r="T16">
            <v>-2.0255652804164193E-2</v>
          </cell>
          <cell r="U16">
            <v>-1.8242141307941884E-2</v>
          </cell>
          <cell r="V16">
            <v>4.4583223920811932E-2</v>
          </cell>
          <cell r="W16">
            <v>4.1696723282401038E-2</v>
          </cell>
          <cell r="X16">
            <v>6.6929670860044643E-2</v>
          </cell>
          <cell r="Y16">
            <v>3.0406734324600837E-2</v>
          </cell>
          <cell r="Z16" t="str">
            <v>n/a</v>
          </cell>
          <cell r="AA16" t="str">
            <v>n/a</v>
          </cell>
          <cell r="AB16" t="str">
            <v>n/a</v>
          </cell>
          <cell r="AC16" t="str">
            <v>n/a</v>
          </cell>
          <cell r="AD16" t="str">
            <v>n/a</v>
          </cell>
        </row>
        <row r="17">
          <cell r="A17" t="str">
            <v>Number of Building Permits issued</v>
          </cell>
          <cell r="B17" t="str">
            <v>000s</v>
          </cell>
          <cell r="C17" t="str">
            <v>n/a</v>
          </cell>
          <cell r="D17" t="str">
            <v>n/a</v>
          </cell>
          <cell r="E17" t="str">
            <v>n/a</v>
          </cell>
          <cell r="F17" t="str">
            <v>n/a</v>
          </cell>
          <cell r="G17" t="str">
            <v>n/a</v>
          </cell>
          <cell r="H17" t="str">
            <v>n/a</v>
          </cell>
          <cell r="I17" t="str">
            <v>n/a</v>
          </cell>
          <cell r="J17" t="str">
            <v>n/a</v>
          </cell>
          <cell r="K17" t="str">
            <v>n/a</v>
          </cell>
          <cell r="L17" t="str">
            <v>n/a</v>
          </cell>
          <cell r="M17" t="str">
            <v>n/a</v>
          </cell>
          <cell r="N17" t="str">
            <v>n/a</v>
          </cell>
          <cell r="O17" t="str">
            <v>n/a</v>
          </cell>
          <cell r="P17" t="str">
            <v>n/a</v>
          </cell>
          <cell r="Q17" t="str">
            <v>n/a</v>
          </cell>
          <cell r="R17" t="str">
            <v>n/a</v>
          </cell>
          <cell r="S17" t="str">
            <v>n/a</v>
          </cell>
          <cell r="T17" t="str">
            <v>n/a</v>
          </cell>
          <cell r="U17" t="str">
            <v>n/a</v>
          </cell>
          <cell r="V17" t="str">
            <v>n/a</v>
          </cell>
          <cell r="W17" t="str">
            <v>n/a</v>
          </cell>
          <cell r="X17" t="str">
            <v>n/a</v>
          </cell>
          <cell r="Y17" t="str">
            <v>n/a</v>
          </cell>
          <cell r="Z17" t="str">
            <v>n/a</v>
          </cell>
          <cell r="AA17" t="str">
            <v>n/a</v>
          </cell>
          <cell r="AB17" t="str">
            <v>n/a</v>
          </cell>
          <cell r="AC17" t="str">
            <v>n/a</v>
          </cell>
          <cell r="AD17" t="str">
            <v>n/a</v>
          </cell>
        </row>
        <row r="18">
          <cell r="A18" t="str">
            <v>Annual % change in building permits issued</v>
          </cell>
          <cell r="C18" t="str">
            <v>n/a</v>
          </cell>
          <cell r="D18" t="str">
            <v>n/a</v>
          </cell>
          <cell r="E18" t="str">
            <v>n/a</v>
          </cell>
          <cell r="F18" t="str">
            <v>n/a</v>
          </cell>
          <cell r="G18" t="str">
            <v>n/a</v>
          </cell>
          <cell r="H18" t="str">
            <v>n/a</v>
          </cell>
          <cell r="I18" t="str">
            <v>n/a</v>
          </cell>
          <cell r="J18" t="str">
            <v>n/a</v>
          </cell>
          <cell r="K18" t="str">
            <v>n/a</v>
          </cell>
          <cell r="L18" t="str">
            <v>n/a</v>
          </cell>
          <cell r="M18" t="str">
            <v>n/a</v>
          </cell>
          <cell r="N18" t="str">
            <v>n/a</v>
          </cell>
          <cell r="O18" t="str">
            <v>n/a</v>
          </cell>
          <cell r="P18" t="str">
            <v>n/a</v>
          </cell>
          <cell r="Q18" t="str">
            <v>n/a</v>
          </cell>
          <cell r="R18" t="str">
            <v>n/a</v>
          </cell>
          <cell r="S18" t="str">
            <v>n/a</v>
          </cell>
          <cell r="T18" t="str">
            <v>n/a</v>
          </cell>
          <cell r="U18" t="str">
            <v>n/a</v>
          </cell>
          <cell r="V18" t="str">
            <v>n/a</v>
          </cell>
          <cell r="W18" t="str">
            <v>n/a</v>
          </cell>
          <cell r="X18" t="str">
            <v>n/a</v>
          </cell>
          <cell r="Y18" t="str">
            <v>n/a</v>
          </cell>
          <cell r="Z18" t="str">
            <v>n/a</v>
          </cell>
          <cell r="AA18" t="str">
            <v>n/a</v>
          </cell>
          <cell r="AB18" t="str">
            <v>n/a</v>
          </cell>
          <cell r="AC18" t="str">
            <v>n/a</v>
          </cell>
          <cell r="AD18" t="str">
            <v>n/a</v>
          </cell>
        </row>
        <row r="20">
          <cell r="A20" t="str">
            <v>MARKET ACTIVITY AND PRICES</v>
          </cell>
        </row>
        <row r="21">
          <cell r="A21" t="str">
            <v>Total Number of Transactions</v>
          </cell>
          <cell r="B21" t="str">
            <v>000s</v>
          </cell>
          <cell r="C21">
            <v>1675000</v>
          </cell>
          <cell r="D21">
            <v>1763000</v>
          </cell>
          <cell r="E21">
            <v>1743000</v>
          </cell>
          <cell r="F21">
            <v>1793000</v>
          </cell>
          <cell r="G21">
            <v>1928000</v>
          </cell>
          <cell r="H21">
            <v>2150000</v>
          </cell>
          <cell r="I21">
            <v>1593000</v>
          </cell>
          <cell r="J21">
            <v>1401000</v>
          </cell>
          <cell r="K21">
            <v>1304000</v>
          </cell>
          <cell r="L21">
            <v>1128000</v>
          </cell>
          <cell r="M21">
            <v>1191000</v>
          </cell>
          <cell r="N21">
            <v>1281000</v>
          </cell>
          <cell r="O21">
            <v>1137000</v>
          </cell>
          <cell r="P21">
            <v>1242000</v>
          </cell>
          <cell r="Q21">
            <v>1441000</v>
          </cell>
          <cell r="R21">
            <v>1348000</v>
          </cell>
          <cell r="S21">
            <v>1469000</v>
          </cell>
          <cell r="T21">
            <v>1431000</v>
          </cell>
          <cell r="U21">
            <v>1456759</v>
          </cell>
          <cell r="V21">
            <v>1585768</v>
          </cell>
          <cell r="W21">
            <v>1344516.555035841</v>
          </cell>
          <cell r="X21">
            <v>1791771.847895554</v>
          </cell>
          <cell r="Y21">
            <v>1529465.665761865</v>
          </cell>
          <cell r="Z21">
            <v>1777208.9143503215</v>
          </cell>
          <cell r="AA21" t="str">
            <v>n/a</v>
          </cell>
          <cell r="AB21" t="str">
            <v>n/a</v>
          </cell>
          <cell r="AC21" t="str">
            <v>n/a</v>
          </cell>
          <cell r="AD21" t="str">
            <v>n/a</v>
          </cell>
        </row>
        <row r="22">
          <cell r="A22" t="str">
            <v>Annual % change in transactions</v>
          </cell>
          <cell r="C22" t="e">
            <v>#VALUE!</v>
          </cell>
          <cell r="D22">
            <v>5.2537313432835742E-2</v>
          </cell>
          <cell r="E22">
            <v>-1.1344299489506549E-2</v>
          </cell>
          <cell r="F22">
            <v>2.8686173264486525E-2</v>
          </cell>
          <cell r="G22">
            <v>7.5292805354155057E-2</v>
          </cell>
          <cell r="H22">
            <v>0.11514522821576767</v>
          </cell>
          <cell r="I22">
            <v>-0.2590697674418605</v>
          </cell>
          <cell r="J22">
            <v>-0.12052730696798497</v>
          </cell>
          <cell r="K22">
            <v>-6.9236259814418277E-2</v>
          </cell>
          <cell r="L22">
            <v>-0.13496932515337423</v>
          </cell>
          <cell r="M22">
            <v>5.5851063829787329E-2</v>
          </cell>
          <cell r="N22">
            <v>7.5566750629722845E-2</v>
          </cell>
          <cell r="O22">
            <v>-0.11241217798594849</v>
          </cell>
          <cell r="P22">
            <v>9.2348284960422244E-2</v>
          </cell>
          <cell r="Q22">
            <v>0.16022544283413853</v>
          </cell>
          <cell r="R22">
            <v>-6.4538514920194356E-2</v>
          </cell>
          <cell r="S22">
            <v>8.976261127596441E-2</v>
          </cell>
          <cell r="T22">
            <v>-2.5867937372362149E-2</v>
          </cell>
          <cell r="U22">
            <v>1.80006988120196E-2</v>
          </cell>
          <cell r="V22">
            <v>8.8558917432464801E-2</v>
          </cell>
          <cell r="W22">
            <v>-0.15213539746303306</v>
          </cell>
          <cell r="X22">
            <v>0.33265138401199579</v>
          </cell>
          <cell r="Y22">
            <v>-0.14639485626575122</v>
          </cell>
          <cell r="Z22">
            <v>0.16198026156085654</v>
          </cell>
          <cell r="AA22" t="str">
            <v>n/a</v>
          </cell>
          <cell r="AB22" t="str">
            <v>n/a</v>
          </cell>
          <cell r="AC22" t="str">
            <v>n/a</v>
          </cell>
          <cell r="AD22" t="str">
            <v>n/a</v>
          </cell>
        </row>
        <row r="23">
          <cell r="A23" t="str">
            <v xml:space="preserve">Residential house prices (all dwellings, national) </v>
          </cell>
          <cell r="B23" t="str">
            <v>1990=100</v>
          </cell>
          <cell r="C23">
            <v>27.588708869234807</v>
          </cell>
          <cell r="D23">
            <v>30.096773311892516</v>
          </cell>
          <cell r="E23">
            <v>32.832843612973655</v>
          </cell>
          <cell r="F23">
            <v>37.392960781442213</v>
          </cell>
          <cell r="G23">
            <v>43.663121888086486</v>
          </cell>
          <cell r="H23">
            <v>54.721406021622755</v>
          </cell>
          <cell r="I23">
            <v>66.235701872005876</v>
          </cell>
          <cell r="J23">
            <v>65.437681367523879</v>
          </cell>
          <cell r="K23">
            <v>64.525657933830175</v>
          </cell>
          <cell r="L23">
            <v>62.017593491172448</v>
          </cell>
          <cell r="M23">
            <v>60.535555411420169</v>
          </cell>
          <cell r="N23">
            <v>62.017593491172448</v>
          </cell>
          <cell r="O23">
            <v>62.473605208019315</v>
          </cell>
          <cell r="P23">
            <v>64.639660863041883</v>
          </cell>
          <cell r="Q23">
            <v>70.71990320629159</v>
          </cell>
          <cell r="R23">
            <v>78.463399879007852</v>
          </cell>
          <cell r="S23">
            <v>87.477313974591638</v>
          </cell>
          <cell r="T23">
            <v>100</v>
          </cell>
          <cell r="U23">
            <v>108.40895341802781</v>
          </cell>
          <cell r="V23">
            <v>126.79975801572898</v>
          </cell>
          <cell r="W23">
            <v>146.721769895476</v>
          </cell>
          <cell r="X23">
            <v>164.05021513565657</v>
          </cell>
          <cell r="Y23">
            <v>173.05644654338198</v>
          </cell>
          <cell r="Z23">
            <v>184.00072774770652</v>
          </cell>
          <cell r="AA23" t="str">
            <v>n/a</v>
          </cell>
          <cell r="AB23" t="str">
            <v>n/a</v>
          </cell>
          <cell r="AC23" t="str">
            <v>n/a</v>
          </cell>
          <cell r="AD23" t="str">
            <v>n/a</v>
          </cell>
        </row>
        <row r="24">
          <cell r="A24" t="str">
            <v>Annual % change in house prices</v>
          </cell>
          <cell r="C24" t="e">
            <v>#VALUE!</v>
          </cell>
          <cell r="D24">
            <v>9.0909090909090828E-2</v>
          </cell>
          <cell r="E24">
            <v>9.0909090909090828E-2</v>
          </cell>
          <cell r="F24">
            <v>0.13888888888888884</v>
          </cell>
          <cell r="G24">
            <v>0.16768292682926833</v>
          </cell>
          <cell r="H24">
            <v>0.25326370757180161</v>
          </cell>
          <cell r="I24">
            <v>0.2104166666666667</v>
          </cell>
          <cell r="J24">
            <v>-1.2048192771084265E-2</v>
          </cell>
          <cell r="K24">
            <v>-1.3937282229965042E-2</v>
          </cell>
          <cell r="L24">
            <v>-3.8869257950530312E-2</v>
          </cell>
          <cell r="M24">
            <v>-2.3897058823529327E-2</v>
          </cell>
          <cell r="N24">
            <v>2.4482109227871973E-2</v>
          </cell>
          <cell r="O24">
            <v>7.3529411764707842E-3</v>
          </cell>
          <cell r="P24">
            <v>3.4671532846715314E-2</v>
          </cell>
          <cell r="Q24">
            <v>9.4063648572236369E-2</v>
          </cell>
          <cell r="R24">
            <v>0.10949529512403755</v>
          </cell>
          <cell r="S24">
            <v>0.11488049344641471</v>
          </cell>
          <cell r="T24">
            <v>0.14315352697095451</v>
          </cell>
          <cell r="U24">
            <v>8.4089534180278092E-2</v>
          </cell>
          <cell r="V24">
            <v>0.16964285714285743</v>
          </cell>
          <cell r="W24">
            <v>0.15711395819285223</v>
          </cell>
          <cell r="X24">
            <v>0.11810411810411825</v>
          </cell>
          <cell r="Y24">
            <v>5.4899235580263994E-2</v>
          </cell>
          <cell r="Z24">
            <v>6.3241106719367446E-2</v>
          </cell>
          <cell r="AA24" t="str">
            <v>n/a</v>
          </cell>
          <cell r="AB24" t="str">
            <v>n/a</v>
          </cell>
          <cell r="AC24" t="str">
            <v>n/a</v>
          </cell>
          <cell r="AD24" t="str">
            <v>n/a</v>
          </cell>
        </row>
        <row r="25">
          <cell r="A25" t="str">
            <v>Residential house prices new dwellings (national)</v>
          </cell>
          <cell r="B25" t="str">
            <v>1990=100</v>
          </cell>
          <cell r="C25">
            <v>27.433529337460786</v>
          </cell>
          <cell r="D25">
            <v>29.916736734386117</v>
          </cell>
          <cell r="E25">
            <v>32.163448188747132</v>
          </cell>
          <cell r="F25">
            <v>37.129862982597786</v>
          </cell>
          <cell r="G25">
            <v>42.924013575423558</v>
          </cell>
          <cell r="H25">
            <v>53.921074904664309</v>
          </cell>
          <cell r="I25">
            <v>65.627624061597999</v>
          </cell>
          <cell r="J25">
            <v>65.036384205187218</v>
          </cell>
          <cell r="K25">
            <v>63.144416664672676</v>
          </cell>
          <cell r="L25">
            <v>61.488945066722458</v>
          </cell>
          <cell r="M25">
            <v>60.424713325183035</v>
          </cell>
          <cell r="N25">
            <v>60.542961296465194</v>
          </cell>
          <cell r="O25">
            <v>63.262664635954835</v>
          </cell>
          <cell r="P25">
            <v>66.337111889290952</v>
          </cell>
          <cell r="Q25">
            <v>72.974607013301082</v>
          </cell>
          <cell r="R25">
            <v>77.569528415961315</v>
          </cell>
          <cell r="S25">
            <v>89.419588875453456</v>
          </cell>
          <cell r="T25">
            <v>100</v>
          </cell>
          <cell r="U25">
            <v>106.77146311970978</v>
          </cell>
          <cell r="V25">
            <v>128.47642079806531</v>
          </cell>
          <cell r="W25">
            <v>149.46543570064844</v>
          </cell>
          <cell r="X25">
            <v>163.89168819707177</v>
          </cell>
          <cell r="Y25">
            <v>174.53400561246605</v>
          </cell>
          <cell r="Z25">
            <v>185.05807505657816</v>
          </cell>
          <cell r="AA25" t="str">
            <v>n/a</v>
          </cell>
          <cell r="AB25" t="str">
            <v>n/a</v>
          </cell>
          <cell r="AC25" t="str">
            <v>n/a</v>
          </cell>
          <cell r="AD25" t="str">
            <v>n/a</v>
          </cell>
        </row>
        <row r="26">
          <cell r="A26" t="str">
            <v>Annual % change in new house prices</v>
          </cell>
          <cell r="C26" t="e">
            <v>#VALUE!</v>
          </cell>
          <cell r="D26">
            <v>9.0517241379310276E-2</v>
          </cell>
          <cell r="E26">
            <v>7.5098814229249022E-2</v>
          </cell>
          <cell r="F26">
            <v>0.15441176470588203</v>
          </cell>
          <cell r="G26">
            <v>0.15605095541401282</v>
          </cell>
          <cell r="H26">
            <v>0.25619834710743805</v>
          </cell>
          <cell r="I26">
            <v>0.21710526315789447</v>
          </cell>
          <cell r="J26">
            <v>-9.009009009008806E-3</v>
          </cell>
          <cell r="K26">
            <v>-2.9090909090909167E-2</v>
          </cell>
          <cell r="L26">
            <v>-2.6217228464419429E-2</v>
          </cell>
          <cell r="M26">
            <v>-1.7307692307692246E-2</v>
          </cell>
          <cell r="N26">
            <v>1.9569471624265589E-3</v>
          </cell>
          <cell r="O26">
            <v>4.4921875E-2</v>
          </cell>
          <cell r="P26">
            <v>4.8598130841121412E-2</v>
          </cell>
          <cell r="Q26">
            <v>0.10005704099821755</v>
          </cell>
          <cell r="R26">
            <v>6.2966031483016049E-2</v>
          </cell>
          <cell r="S26">
            <v>0.15276695245518312</v>
          </cell>
          <cell r="T26">
            <v>0.11832319134550362</v>
          </cell>
          <cell r="U26">
            <v>6.7714631197097752E-2</v>
          </cell>
          <cell r="V26">
            <v>0.20328425821064577</v>
          </cell>
          <cell r="W26">
            <v>0.16336861481822362</v>
          </cell>
          <cell r="X26">
            <v>9.6518987341772E-2</v>
          </cell>
          <cell r="Y26">
            <v>6.4935064935064846E-2</v>
          </cell>
          <cell r="Z26">
            <v>6.0298102981029889E-2</v>
          </cell>
          <cell r="AA26" t="str">
            <v>n/a</v>
          </cell>
          <cell r="AB26" t="str">
            <v>n/a</v>
          </cell>
          <cell r="AC26" t="str">
            <v>n/a</v>
          </cell>
          <cell r="AD26" t="str">
            <v>n/a</v>
          </cell>
        </row>
        <row r="27">
          <cell r="A27" t="str">
            <v>Building Price for new residential dwellings</v>
          </cell>
          <cell r="B27" t="str">
            <v>1990=100</v>
          </cell>
          <cell r="C27" t="str">
            <v>n/a</v>
          </cell>
          <cell r="D27" t="str">
            <v>n/a</v>
          </cell>
          <cell r="E27" t="str">
            <v>n/a</v>
          </cell>
          <cell r="F27" t="str">
            <v>n/a</v>
          </cell>
          <cell r="G27" t="str">
            <v>n/a</v>
          </cell>
          <cell r="H27" t="str">
            <v>n/a</v>
          </cell>
          <cell r="I27" t="str">
            <v>n/a</v>
          </cell>
          <cell r="J27" t="str">
            <v>n/a</v>
          </cell>
          <cell r="K27" t="str">
            <v>n/a</v>
          </cell>
          <cell r="L27" t="str">
            <v>n/a</v>
          </cell>
          <cell r="M27" t="str">
            <v>n/a</v>
          </cell>
          <cell r="N27" t="str">
            <v>n/a</v>
          </cell>
          <cell r="O27" t="str">
            <v>n/a</v>
          </cell>
          <cell r="P27" t="str">
            <v>n/a</v>
          </cell>
          <cell r="Q27" t="str">
            <v>n/a</v>
          </cell>
          <cell r="R27" t="str">
            <v>n/a</v>
          </cell>
          <cell r="S27" t="str">
            <v>n/a</v>
          </cell>
          <cell r="T27" t="str">
            <v>n/a</v>
          </cell>
          <cell r="U27" t="str">
            <v>n/a</v>
          </cell>
          <cell r="V27" t="str">
            <v>n/a</v>
          </cell>
          <cell r="W27" t="str">
            <v>n/a</v>
          </cell>
          <cell r="X27" t="str">
            <v>n/a</v>
          </cell>
          <cell r="Y27" t="str">
            <v>n/a</v>
          </cell>
          <cell r="Z27" t="str">
            <v>n/a</v>
          </cell>
          <cell r="AA27" t="str">
            <v>n/a</v>
          </cell>
          <cell r="AB27" t="str">
            <v>n/a</v>
          </cell>
          <cell r="AC27" t="str">
            <v>n/a</v>
          </cell>
          <cell r="AD27" t="str">
            <v>n/a</v>
          </cell>
        </row>
        <row r="28">
          <cell r="A28" t="str">
            <v>Annual % change in building prices</v>
          </cell>
          <cell r="C28" t="str">
            <v>n/a</v>
          </cell>
          <cell r="D28" t="str">
            <v>n/a</v>
          </cell>
          <cell r="E28" t="str">
            <v>n/a</v>
          </cell>
          <cell r="F28" t="str">
            <v>n/a</v>
          </cell>
          <cell r="G28" t="str">
            <v>n/a</v>
          </cell>
          <cell r="H28" t="str">
            <v>n/a</v>
          </cell>
          <cell r="I28" t="str">
            <v>n/a</v>
          </cell>
          <cell r="J28" t="str">
            <v>n/a</v>
          </cell>
          <cell r="K28" t="str">
            <v>n/a</v>
          </cell>
          <cell r="L28" t="str">
            <v>n/a</v>
          </cell>
          <cell r="M28" t="str">
            <v>n/a</v>
          </cell>
          <cell r="N28" t="str">
            <v>n/a</v>
          </cell>
          <cell r="O28" t="str">
            <v>n/a</v>
          </cell>
          <cell r="P28" t="str">
            <v>n/a</v>
          </cell>
          <cell r="Q28" t="str">
            <v>n/a</v>
          </cell>
          <cell r="R28" t="str">
            <v>n/a</v>
          </cell>
          <cell r="S28" t="str">
            <v>n/a</v>
          </cell>
          <cell r="T28" t="str">
            <v>n/a</v>
          </cell>
          <cell r="U28" t="str">
            <v>n/a</v>
          </cell>
          <cell r="V28" t="str">
            <v>n/a</v>
          </cell>
          <cell r="W28" t="str">
            <v>n/a</v>
          </cell>
          <cell r="X28" t="str">
            <v>n/a</v>
          </cell>
          <cell r="Y28" t="str">
            <v>n/a</v>
          </cell>
          <cell r="Z28" t="str">
            <v>n/a</v>
          </cell>
          <cell r="AA28" t="str">
            <v>n/a</v>
          </cell>
          <cell r="AB28" t="str">
            <v>n/a</v>
          </cell>
          <cell r="AC28" t="str">
            <v>n/a</v>
          </cell>
          <cell r="AD28" t="str">
            <v>n/a</v>
          </cell>
        </row>
        <row r="30">
          <cell r="A30" t="str">
            <v>LENDING</v>
          </cell>
        </row>
        <row r="31">
          <cell r="A31" t="str">
            <v>EXCHANGE RATE</v>
          </cell>
          <cell r="C31">
            <v>0.58701000000000003</v>
          </cell>
          <cell r="D31">
            <v>0.59062999999999999</v>
          </cell>
          <cell r="E31">
            <v>0.58897999999999995</v>
          </cell>
          <cell r="F31">
            <v>0.67154000000000003</v>
          </cell>
          <cell r="G31">
            <v>0.696793</v>
          </cell>
          <cell r="H31">
            <v>0.64855099999999999</v>
          </cell>
          <cell r="I31">
            <v>0.74278299999999997</v>
          </cell>
          <cell r="J31">
            <v>0.70784000000000002</v>
          </cell>
          <cell r="K31">
            <v>0.716117</v>
          </cell>
          <cell r="L31">
            <v>0.79573499999999997</v>
          </cell>
          <cell r="M31">
            <v>0.75289399999999995</v>
          </cell>
          <cell r="N31">
            <v>0.78429599999999999</v>
          </cell>
          <cell r="O31">
            <v>0.84492900000000004</v>
          </cell>
          <cell r="P31">
            <v>0.73877800000000005</v>
          </cell>
          <cell r="Q31">
            <v>0.66695400000000005</v>
          </cell>
          <cell r="R31">
            <v>0.70545500000000005</v>
          </cell>
          <cell r="S31">
            <v>0.65873999999999999</v>
          </cell>
          <cell r="T31">
            <v>0.60948000000000002</v>
          </cell>
          <cell r="U31">
            <v>0.62187000000000003</v>
          </cell>
          <cell r="V31">
            <v>0.62883</v>
          </cell>
          <cell r="W31">
            <v>0.69198999999999999</v>
          </cell>
          <cell r="X31">
            <v>0.67866000000000004</v>
          </cell>
          <cell r="Y31">
            <v>0.68379999999999996</v>
          </cell>
          <cell r="Z31">
            <v>0.68172999999999995</v>
          </cell>
          <cell r="AA31" t="str">
            <v>n/a</v>
          </cell>
          <cell r="AB31" t="str">
            <v>n/a</v>
          </cell>
          <cell r="AC31" t="str">
            <v>n/a</v>
          </cell>
          <cell r="AD31" t="str">
            <v>n/a</v>
          </cell>
        </row>
        <row r="32">
          <cell r="A32" t="str">
            <v>Values</v>
          </cell>
        </row>
        <row r="33">
          <cell r="A33" t="str">
            <v>If emf members only - approx market share</v>
          </cell>
          <cell r="C33">
            <v>0</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row>
        <row r="34">
          <cell r="A34" t="str">
            <v>Total national outstanding residential loans</v>
          </cell>
          <cell r="B34" t="str">
            <v>€ millions</v>
          </cell>
          <cell r="C34">
            <v>155462.42823801978</v>
          </cell>
          <cell r="D34">
            <v>183416.01340941028</v>
          </cell>
          <cell r="E34">
            <v>216360.48762266972</v>
          </cell>
          <cell r="F34">
            <v>229752.5091580546</v>
          </cell>
          <cell r="G34">
            <v>263778.48227522377</v>
          </cell>
          <cell r="H34">
            <v>345283.56289636437</v>
          </cell>
          <cell r="I34">
            <v>347347.74489992368</v>
          </cell>
          <cell r="J34">
            <v>415510.56735985534</v>
          </cell>
          <cell r="K34">
            <v>446771.96603348333</v>
          </cell>
          <cell r="L34">
            <v>427153.51216171216</v>
          </cell>
          <cell r="M34">
            <v>475025.70082906762</v>
          </cell>
          <cell r="N34">
            <v>479197.90487265011</v>
          </cell>
          <cell r="O34">
            <v>461987.9303468102</v>
          </cell>
          <cell r="P34">
            <v>554419.59560246777</v>
          </cell>
          <cell r="Q34">
            <v>646734.25753500231</v>
          </cell>
          <cell r="R34">
            <v>647291.46437405644</v>
          </cell>
          <cell r="S34">
            <v>750991.28639523941</v>
          </cell>
          <cell r="T34">
            <v>880197.87359716475</v>
          </cell>
          <cell r="U34">
            <v>950922.21847009822</v>
          </cell>
          <cell r="V34">
            <v>1073695.5934036225</v>
          </cell>
          <cell r="W34">
            <v>1119367.3318978597</v>
          </cell>
          <cell r="X34">
            <v>1293012.7015000146</v>
          </cell>
          <cell r="Y34">
            <v>1414425.2705469436</v>
          </cell>
          <cell r="Z34">
            <v>1583371.7160752793</v>
          </cell>
          <cell r="AA34" t="str">
            <v>n/a</v>
          </cell>
          <cell r="AB34" t="str">
            <v>n/a</v>
          </cell>
          <cell r="AC34" t="str">
            <v>n/a</v>
          </cell>
          <cell r="AD34" t="str">
            <v>n/a</v>
          </cell>
        </row>
        <row r="35">
          <cell r="A35" t="str">
            <v>Annual % change</v>
          </cell>
          <cell r="C35" t="e">
            <v>#VALUE!</v>
          </cell>
          <cell r="D35">
            <v>0.17980926638166439</v>
          </cell>
          <cell r="E35">
            <v>0.17961612838963381</v>
          </cell>
          <cell r="F35">
            <v>6.1896798637006256E-2</v>
          </cell>
          <cell r="G35">
            <v>0.14809837438494111</v>
          </cell>
          <cell r="H35">
            <v>0.30899063455865616</v>
          </cell>
          <cell r="I35">
            <v>5.9782226128697324E-3</v>
          </cell>
          <cell r="J35">
            <v>0.19623798760970912</v>
          </cell>
          <cell r="K35">
            <v>7.5236109811267049E-2</v>
          </cell>
          <cell r="L35">
            <v>-4.3911559729109872E-2</v>
          </cell>
          <cell r="M35">
            <v>0.11207256244970765</v>
          </cell>
          <cell r="N35">
            <v>8.7831122322448163E-3</v>
          </cell>
          <cell r="O35">
            <v>-3.5914127233952708E-2</v>
          </cell>
          <cell r="P35">
            <v>0.20007376639963281</v>
          </cell>
          <cell r="Q35">
            <v>0.16650685268838572</v>
          </cell>
          <cell r="R35">
            <v>8.6157000740594292E-4</v>
          </cell>
          <cell r="S35">
            <v>0.1602057615906658</v>
          </cell>
          <cell r="T35">
            <v>0.17204805107941712</v>
          </cell>
          <cell r="U35">
            <v>8.0350506396816623E-2</v>
          </cell>
          <cell r="V35">
            <v>0.12910979736181738</v>
          </cell>
          <cell r="W35">
            <v>4.2536952535548345E-2</v>
          </cell>
          <cell r="X35">
            <v>0.15512813770234257</v>
          </cell>
          <cell r="Y35">
            <v>9.3898976325661021E-2</v>
          </cell>
          <cell r="Z35">
            <v>0.11944529629550926</v>
          </cell>
          <cell r="AA35" t="str">
            <v>n/a</v>
          </cell>
          <cell r="AB35" t="str">
            <v>n/a</v>
          </cell>
          <cell r="AC35" t="str">
            <v>n/a</v>
          </cell>
          <cell r="AD35" t="str">
            <v>n/a</v>
          </cell>
        </row>
        <row r="36">
          <cell r="A36" t="str">
            <v>Total national outstanding residential and commercial loans</v>
          </cell>
          <cell r="B36" t="str">
            <v>€ millions</v>
          </cell>
          <cell r="C36" t="str">
            <v>n/a</v>
          </cell>
          <cell r="D36" t="str">
            <v>n/a</v>
          </cell>
          <cell r="E36" t="str">
            <v>n/a</v>
          </cell>
          <cell r="F36" t="str">
            <v>n/a</v>
          </cell>
          <cell r="G36" t="str">
            <v>n/a</v>
          </cell>
          <cell r="H36" t="str">
            <v>n/a</v>
          </cell>
          <cell r="I36" t="str">
            <v>n/a</v>
          </cell>
          <cell r="J36" t="str">
            <v>n/a</v>
          </cell>
          <cell r="K36" t="str">
            <v>n/a</v>
          </cell>
          <cell r="L36" t="str">
            <v>n/a</v>
          </cell>
          <cell r="M36" t="str">
            <v>n/a</v>
          </cell>
          <cell r="N36" t="str">
            <v>n/a</v>
          </cell>
          <cell r="O36" t="str">
            <v>n/a</v>
          </cell>
          <cell r="P36" t="str">
            <v>n/a</v>
          </cell>
          <cell r="Q36" t="str">
            <v>n/a</v>
          </cell>
          <cell r="R36" t="str">
            <v>n/a</v>
          </cell>
          <cell r="S36" t="str">
            <v>n/a</v>
          </cell>
          <cell r="T36" t="str">
            <v>n/a</v>
          </cell>
          <cell r="U36" t="str">
            <v>n/a</v>
          </cell>
          <cell r="V36" t="str">
            <v>n/a</v>
          </cell>
          <cell r="W36" t="str">
            <v>n/a</v>
          </cell>
          <cell r="X36" t="str">
            <v>n/a</v>
          </cell>
          <cell r="Y36" t="str">
            <v>n/a</v>
          </cell>
          <cell r="Z36" t="str">
            <v>n/a</v>
          </cell>
          <cell r="AA36" t="str">
            <v>n/a</v>
          </cell>
          <cell r="AB36" t="str">
            <v>n/a</v>
          </cell>
          <cell r="AC36" t="str">
            <v>n/a</v>
          </cell>
          <cell r="AD36" t="str">
            <v>n/a</v>
          </cell>
        </row>
        <row r="37">
          <cell r="A37" t="str">
            <v>Annual % change</v>
          </cell>
          <cell r="C37" t="str">
            <v>n/a</v>
          </cell>
          <cell r="D37" t="str">
            <v>n/a</v>
          </cell>
          <cell r="E37" t="str">
            <v>n/a</v>
          </cell>
          <cell r="F37" t="str">
            <v>n/a</v>
          </cell>
          <cell r="G37" t="str">
            <v>n/a</v>
          </cell>
          <cell r="H37" t="str">
            <v>n/a</v>
          </cell>
          <cell r="I37" t="str">
            <v>n/a</v>
          </cell>
          <cell r="J37" t="str">
            <v>n/a</v>
          </cell>
          <cell r="K37" t="str">
            <v>n/a</v>
          </cell>
          <cell r="L37" t="str">
            <v>n/a</v>
          </cell>
          <cell r="M37" t="str">
            <v>n/a</v>
          </cell>
          <cell r="N37" t="str">
            <v>n/a</v>
          </cell>
          <cell r="O37" t="str">
            <v>n/a</v>
          </cell>
          <cell r="P37" t="str">
            <v>n/a</v>
          </cell>
          <cell r="Q37" t="str">
            <v>n/a</v>
          </cell>
          <cell r="R37" t="str">
            <v>n/a</v>
          </cell>
          <cell r="S37" t="str">
            <v>n/a</v>
          </cell>
          <cell r="T37" t="str">
            <v>n/a</v>
          </cell>
          <cell r="U37" t="str">
            <v>n/a</v>
          </cell>
          <cell r="V37" t="str">
            <v>n/a</v>
          </cell>
          <cell r="W37" t="str">
            <v>n/a</v>
          </cell>
          <cell r="X37" t="str">
            <v>n/a</v>
          </cell>
          <cell r="Y37" t="str">
            <v>n/a</v>
          </cell>
          <cell r="Z37" t="str">
            <v>n/a</v>
          </cell>
          <cell r="AA37" t="str">
            <v>n/a</v>
          </cell>
          <cell r="AB37" t="str">
            <v>n/a</v>
          </cell>
          <cell r="AC37" t="str">
            <v>n/a</v>
          </cell>
          <cell r="AD37" t="str">
            <v>n/a</v>
          </cell>
        </row>
        <row r="38">
          <cell r="A38" t="str">
            <v>Total national gross residential lending</v>
          </cell>
          <cell r="B38" t="str">
            <v>€ millions</v>
          </cell>
          <cell r="C38" t="str">
            <v>n/a</v>
          </cell>
          <cell r="D38" t="str">
            <v>n/a</v>
          </cell>
          <cell r="E38" t="str">
            <v>n/a</v>
          </cell>
          <cell r="F38" t="str">
            <v>n/a</v>
          </cell>
          <cell r="G38" t="str">
            <v>n/a</v>
          </cell>
          <cell r="H38" t="str">
            <v>n/a</v>
          </cell>
          <cell r="I38">
            <v>90471.914408380384</v>
          </cell>
          <cell r="J38">
            <v>98642.348553345379</v>
          </cell>
          <cell r="K38">
            <v>90161.244601091719</v>
          </cell>
          <cell r="L38">
            <v>67514.939018643141</v>
          </cell>
          <cell r="M38">
            <v>71840.126232909286</v>
          </cell>
          <cell r="N38">
            <v>73803.767965156017</v>
          </cell>
          <cell r="O38">
            <v>67802.146689248446</v>
          </cell>
          <cell r="P38">
            <v>96998.015642046725</v>
          </cell>
          <cell r="Q38">
            <v>115792.09360765496</v>
          </cell>
          <cell r="R38">
            <v>126691.28434839913</v>
          </cell>
          <cell r="S38">
            <v>174132.43464796428</v>
          </cell>
          <cell r="T38">
            <v>196551.15836450743</v>
          </cell>
          <cell r="U38">
            <v>257486.29134706609</v>
          </cell>
          <cell r="V38">
            <v>351028.09980439866</v>
          </cell>
          <cell r="W38">
            <v>400789.02874318993</v>
          </cell>
          <cell r="X38">
            <v>429192.82114755543</v>
          </cell>
          <cell r="Y38">
            <v>421439.01725650777</v>
          </cell>
          <cell r="Z38">
            <v>505927.56663194991</v>
          </cell>
          <cell r="AA38" t="str">
            <v>n/a</v>
          </cell>
          <cell r="AB38" t="str">
            <v>n/a</v>
          </cell>
          <cell r="AC38" t="str">
            <v>n/a</v>
          </cell>
          <cell r="AD38" t="str">
            <v>n/a</v>
          </cell>
        </row>
        <row r="39">
          <cell r="A39" t="str">
            <v>Annual % change in gross residential lending</v>
          </cell>
          <cell r="C39" t="str">
            <v>n/a</v>
          </cell>
          <cell r="D39" t="str">
            <v>n/a</v>
          </cell>
          <cell r="E39" t="str">
            <v>n/a</v>
          </cell>
          <cell r="F39" t="str">
            <v>n/a</v>
          </cell>
          <cell r="G39" t="str">
            <v>n/a</v>
          </cell>
          <cell r="H39" t="str">
            <v>n/a</v>
          </cell>
          <cell r="I39" t="str">
            <v>n/a</v>
          </cell>
          <cell r="J39">
            <v>9.0309066613585065E-2</v>
          </cell>
          <cell r="K39">
            <v>-8.597832550253115E-2</v>
          </cell>
          <cell r="L39">
            <v>-0.2511756096829032</v>
          </cell>
          <cell r="M39">
            <v>6.4062669345992029E-2</v>
          </cell>
          <cell r="N39">
            <v>2.7333495014756792E-2</v>
          </cell>
          <cell r="O39">
            <v>-8.1318629676753629E-2</v>
          </cell>
          <cell r="P39">
            <v>0.43060390236033541</v>
          </cell>
          <cell r="Q39">
            <v>0.19375734484058227</v>
          </cell>
          <cell r="R39">
            <v>9.4127244798548393E-2</v>
          </cell>
          <cell r="S39">
            <v>0.37446262024704646</v>
          </cell>
          <cell r="T39">
            <v>0.12874524933775877</v>
          </cell>
          <cell r="U39">
            <v>0.31002174441299113</v>
          </cell>
          <cell r="V39">
            <v>0.36328849962442256</v>
          </cell>
          <cell r="W39">
            <v>0.14175767970290498</v>
          </cell>
          <cell r="X39">
            <v>7.0869685463784249E-2</v>
          </cell>
          <cell r="Y39">
            <v>-1.8066014874889791E-2</v>
          </cell>
          <cell r="Z39">
            <v>0.20047633445390844</v>
          </cell>
          <cell r="AA39" t="str">
            <v>n/a</v>
          </cell>
          <cell r="AB39" t="str">
            <v>n/a</v>
          </cell>
          <cell r="AC39" t="str">
            <v>n/a</v>
          </cell>
          <cell r="AD39" t="str">
            <v>n/a</v>
          </cell>
        </row>
        <row r="40">
          <cell r="A40" t="str">
            <v>Gross residential and commercial lending</v>
          </cell>
          <cell r="B40" t="str">
            <v>€ millions</v>
          </cell>
          <cell r="C40" t="str">
            <v>n/a</v>
          </cell>
          <cell r="D40" t="str">
            <v>n/a</v>
          </cell>
          <cell r="E40" t="str">
            <v>n/a</v>
          </cell>
          <cell r="F40" t="str">
            <v>n/a</v>
          </cell>
          <cell r="G40" t="str">
            <v>n/a</v>
          </cell>
          <cell r="H40" t="str">
            <v>n/a</v>
          </cell>
          <cell r="I40" t="str">
            <v>n/a</v>
          </cell>
          <cell r="J40" t="str">
            <v>n/a</v>
          </cell>
          <cell r="K40" t="str">
            <v>n/a</v>
          </cell>
          <cell r="L40" t="str">
            <v>n/a</v>
          </cell>
          <cell r="M40" t="str">
            <v>n/a</v>
          </cell>
          <cell r="N40" t="str">
            <v>n/a</v>
          </cell>
          <cell r="O40" t="str">
            <v>n/a</v>
          </cell>
          <cell r="P40" t="str">
            <v>n/a</v>
          </cell>
          <cell r="Q40" t="str">
            <v>n/a</v>
          </cell>
          <cell r="R40" t="str">
            <v>n/a</v>
          </cell>
          <cell r="S40" t="str">
            <v>n/a</v>
          </cell>
          <cell r="T40" t="str">
            <v>n/a</v>
          </cell>
          <cell r="U40" t="str">
            <v>n/a</v>
          </cell>
          <cell r="V40" t="str">
            <v>n/a</v>
          </cell>
          <cell r="W40" t="str">
            <v>n/a</v>
          </cell>
          <cell r="X40" t="str">
            <v>n/a</v>
          </cell>
          <cell r="Y40" t="str">
            <v>n/a</v>
          </cell>
          <cell r="Z40" t="str">
            <v>n/a</v>
          </cell>
          <cell r="AA40" t="str">
            <v>n/a</v>
          </cell>
          <cell r="AB40" t="str">
            <v>n/a</v>
          </cell>
          <cell r="AC40" t="str">
            <v>n/a</v>
          </cell>
          <cell r="AD40" t="str">
            <v>n/a</v>
          </cell>
        </row>
        <row r="41">
          <cell r="A41" t="str">
            <v xml:space="preserve">Annual % change in gross residential and commercial </v>
          </cell>
          <cell r="C41" t="str">
            <v>n/a</v>
          </cell>
          <cell r="D41" t="str">
            <v>n/a</v>
          </cell>
          <cell r="E41" t="str">
            <v>n/a</v>
          </cell>
          <cell r="F41" t="str">
            <v>n/a</v>
          </cell>
          <cell r="G41" t="str">
            <v>n/a</v>
          </cell>
          <cell r="H41" t="str">
            <v>n/a</v>
          </cell>
          <cell r="I41" t="str">
            <v>n/a</v>
          </cell>
          <cell r="J41" t="str">
            <v>n/a</v>
          </cell>
          <cell r="K41" t="str">
            <v>n/a</v>
          </cell>
          <cell r="L41" t="str">
            <v>n/a</v>
          </cell>
          <cell r="M41" t="str">
            <v>n/a</v>
          </cell>
          <cell r="N41" t="str">
            <v>n/a</v>
          </cell>
          <cell r="O41" t="str">
            <v>n/a</v>
          </cell>
          <cell r="P41" t="str">
            <v>n/a</v>
          </cell>
          <cell r="Q41" t="str">
            <v>n/a</v>
          </cell>
          <cell r="R41" t="str">
            <v>n/a</v>
          </cell>
          <cell r="S41" t="str">
            <v>n/a</v>
          </cell>
          <cell r="T41" t="str">
            <v>n/a</v>
          </cell>
          <cell r="U41" t="str">
            <v>n/a</v>
          </cell>
          <cell r="V41" t="str">
            <v>n/a</v>
          </cell>
          <cell r="W41" t="str">
            <v>n/a</v>
          </cell>
          <cell r="X41" t="str">
            <v>n/a</v>
          </cell>
          <cell r="Y41" t="str">
            <v>n/a</v>
          </cell>
          <cell r="Z41" t="str">
            <v>n/a</v>
          </cell>
          <cell r="AA41" t="str">
            <v>n/a</v>
          </cell>
          <cell r="AB41" t="str">
            <v>n/a</v>
          </cell>
          <cell r="AC41" t="str">
            <v>n/a</v>
          </cell>
          <cell r="AD41" t="str">
            <v>n/a</v>
          </cell>
        </row>
        <row r="42">
          <cell r="A42" t="str">
            <v>Total national net residential lending</v>
          </cell>
          <cell r="B42" t="str">
            <v>€ millions</v>
          </cell>
          <cell r="C42">
            <v>24631.607638711434</v>
          </cell>
          <cell r="D42">
            <v>28130.978785364779</v>
          </cell>
          <cell r="E42">
            <v>32147.101769160246</v>
          </cell>
          <cell r="F42">
            <v>36848.140095898976</v>
          </cell>
          <cell r="G42">
            <v>35901.623581178341</v>
          </cell>
          <cell r="H42">
            <v>53346.614221549273</v>
          </cell>
          <cell r="I42">
            <v>43621.084489009576</v>
          </cell>
          <cell r="J42">
            <v>47338.381555153705</v>
          </cell>
          <cell r="K42">
            <v>38930.789242539977</v>
          </cell>
          <cell r="L42">
            <v>23622.185777928582</v>
          </cell>
          <cell r="M42">
            <v>22533.052461568295</v>
          </cell>
          <cell r="N42">
            <v>24498.403663922803</v>
          </cell>
          <cell r="O42">
            <v>17949.437171644007</v>
          </cell>
          <cell r="P42">
            <v>25861.625549217762</v>
          </cell>
          <cell r="Q42">
            <v>35732.599249723367</v>
          </cell>
          <cell r="R42">
            <v>35769.822313258817</v>
          </cell>
          <cell r="S42">
            <v>57301.818623432613</v>
          </cell>
          <cell r="T42">
            <v>66873.400275644803</v>
          </cell>
          <cell r="U42">
            <v>86661.199286024406</v>
          </cell>
          <cell r="V42">
            <v>125355.02441041285</v>
          </cell>
          <cell r="W42">
            <v>146075.81034408012</v>
          </cell>
          <cell r="X42">
            <v>148442.51908171986</v>
          </cell>
          <cell r="Y42">
            <v>133518.57268207078</v>
          </cell>
          <cell r="Z42">
            <v>162850.39531779443</v>
          </cell>
          <cell r="AA42" t="str">
            <v>n/a</v>
          </cell>
          <cell r="AB42" t="str">
            <v>n/a</v>
          </cell>
          <cell r="AC42" t="str">
            <v>n/a</v>
          </cell>
          <cell r="AD42" t="str">
            <v>n/a</v>
          </cell>
        </row>
        <row r="43">
          <cell r="A43" t="str">
            <v>Annual % change in net residential lending</v>
          </cell>
          <cell r="C43" t="e">
            <v>#VALUE!</v>
          </cell>
          <cell r="D43">
            <v>0.14206832123915758</v>
          </cell>
          <cell r="E43">
            <v>0.1427651349936272</v>
          </cell>
          <cell r="F43">
            <v>0.14623521462356481</v>
          </cell>
          <cell r="G43">
            <v>-2.568695495233364E-2</v>
          </cell>
          <cell r="H43">
            <v>0.48591091154764876</v>
          </cell>
          <cell r="I43">
            <v>-0.18230828468606142</v>
          </cell>
          <cell r="J43">
            <v>8.5217896567443496E-2</v>
          </cell>
          <cell r="K43">
            <v>-0.177606247539707</v>
          </cell>
          <cell r="L43">
            <v>-0.39322612673579105</v>
          </cell>
          <cell r="M43">
            <v>-4.6106373330528916E-2</v>
          </cell>
          <cell r="N43">
            <v>8.7220815098467241E-2</v>
          </cell>
          <cell r="O43">
            <v>-0.26732217258396429</v>
          </cell>
          <cell r="P43">
            <v>0.44080426042958032</v>
          </cell>
          <cell r="Q43">
            <v>0.38168419389260588</v>
          </cell>
          <cell r="R43">
            <v>1.0417116111625102E-3</v>
          </cell>
          <cell r="S43">
            <v>0.60195983423134081</v>
          </cell>
          <cell r="T43">
            <v>0.16703800825438475</v>
          </cell>
          <cell r="U43">
            <v>0.29589939989317826</v>
          </cell>
          <cell r="V43">
            <v>0.44649538020677371</v>
          </cell>
          <cell r="W43">
            <v>0.16529681224286108</v>
          </cell>
          <cell r="X43">
            <v>1.6201920989279417E-2</v>
          </cell>
          <cell r="Y43">
            <v>-0.10053687105264786</v>
          </cell>
          <cell r="Z43">
            <v>0.21968346460359078</v>
          </cell>
          <cell r="AA43" t="str">
            <v>n/a</v>
          </cell>
          <cell r="AB43" t="str">
            <v>n/a</v>
          </cell>
          <cell r="AC43" t="str">
            <v>n/a</v>
          </cell>
          <cell r="AD43" t="str">
            <v>n/a</v>
          </cell>
        </row>
        <row r="44">
          <cell r="A44" t="str">
            <v>Total national net residential and commercial lending</v>
          </cell>
          <cell r="B44" t="str">
            <v>€ millions</v>
          </cell>
          <cell r="C44" t="str">
            <v>n/a</v>
          </cell>
          <cell r="D44" t="str">
            <v>n/a</v>
          </cell>
          <cell r="E44" t="str">
            <v>n/a</v>
          </cell>
          <cell r="F44" t="str">
            <v>n/a</v>
          </cell>
          <cell r="G44" t="str">
            <v>n/a</v>
          </cell>
          <cell r="H44" t="str">
            <v>n/a</v>
          </cell>
          <cell r="I44" t="str">
            <v>n/a</v>
          </cell>
          <cell r="J44" t="str">
            <v>n/a</v>
          </cell>
          <cell r="K44" t="str">
            <v>n/a</v>
          </cell>
          <cell r="L44" t="str">
            <v>n/a</v>
          </cell>
          <cell r="M44" t="str">
            <v>n/a</v>
          </cell>
          <cell r="N44" t="str">
            <v>n/a</v>
          </cell>
          <cell r="O44" t="str">
            <v>n/a</v>
          </cell>
          <cell r="P44" t="str">
            <v>n/a</v>
          </cell>
          <cell r="Q44" t="str">
            <v>n/a</v>
          </cell>
          <cell r="R44" t="str">
            <v>n/a</v>
          </cell>
          <cell r="S44" t="str">
            <v>n/a</v>
          </cell>
          <cell r="T44" t="str">
            <v>n/a</v>
          </cell>
          <cell r="U44" t="str">
            <v>n/a</v>
          </cell>
          <cell r="V44" t="str">
            <v>n/a</v>
          </cell>
          <cell r="W44" t="str">
            <v>n/a</v>
          </cell>
          <cell r="X44" t="str">
            <v>n/a</v>
          </cell>
          <cell r="Y44" t="str">
            <v>n/a</v>
          </cell>
          <cell r="Z44" t="str">
            <v>n/a</v>
          </cell>
          <cell r="AA44" t="str">
            <v>n/a</v>
          </cell>
          <cell r="AB44" t="str">
            <v>n/a</v>
          </cell>
          <cell r="AC44" t="str">
            <v>n/a</v>
          </cell>
          <cell r="AD44" t="str">
            <v>n/a</v>
          </cell>
        </row>
        <row r="45">
          <cell r="A45" t="str">
            <v>Annual % changein net residential and commercial lending</v>
          </cell>
          <cell r="C45" t="str">
            <v>n/a</v>
          </cell>
          <cell r="D45" t="str">
            <v>n/a</v>
          </cell>
          <cell r="E45" t="str">
            <v>n/a</v>
          </cell>
          <cell r="F45" t="str">
            <v>n/a</v>
          </cell>
          <cell r="G45" t="str">
            <v>n/a</v>
          </cell>
          <cell r="H45" t="str">
            <v>n/a</v>
          </cell>
          <cell r="I45" t="str">
            <v>n/a</v>
          </cell>
          <cell r="J45" t="str">
            <v>n/a</v>
          </cell>
          <cell r="K45" t="str">
            <v>n/a</v>
          </cell>
          <cell r="L45" t="str">
            <v>n/a</v>
          </cell>
          <cell r="M45" t="str">
            <v>n/a</v>
          </cell>
          <cell r="N45" t="str">
            <v>n/a</v>
          </cell>
          <cell r="O45" t="str">
            <v>n/a</v>
          </cell>
          <cell r="P45" t="str">
            <v>n/a</v>
          </cell>
          <cell r="Q45" t="str">
            <v>n/a</v>
          </cell>
          <cell r="R45" t="str">
            <v>n/a</v>
          </cell>
          <cell r="S45" t="str">
            <v>n/a</v>
          </cell>
          <cell r="T45" t="str">
            <v>n/a</v>
          </cell>
          <cell r="U45" t="str">
            <v>n/a</v>
          </cell>
          <cell r="V45" t="str">
            <v>n/a</v>
          </cell>
          <cell r="W45" t="str">
            <v>n/a</v>
          </cell>
          <cell r="X45" t="str">
            <v>n/a</v>
          </cell>
          <cell r="Y45" t="str">
            <v>n/a</v>
          </cell>
          <cell r="Z45" t="str">
            <v>n/a</v>
          </cell>
          <cell r="AA45" t="str">
            <v>n/a</v>
          </cell>
          <cell r="AB45" t="str">
            <v>n/a</v>
          </cell>
          <cell r="AC45" t="str">
            <v>n/a</v>
          </cell>
          <cell r="AD45" t="str">
            <v>n/a</v>
          </cell>
        </row>
        <row r="47">
          <cell r="A47" t="str">
            <v>Volumes</v>
          </cell>
        </row>
        <row r="48">
          <cell r="A48" t="str">
            <v xml:space="preserve">Total number of new loans </v>
          </cell>
          <cell r="B48" t="str">
            <v>000s</v>
          </cell>
          <cell r="C48" t="str">
            <v>n/a</v>
          </cell>
          <cell r="D48" t="str">
            <v>n/a</v>
          </cell>
          <cell r="E48" t="str">
            <v>n/a</v>
          </cell>
          <cell r="F48" t="str">
            <v>n/a</v>
          </cell>
          <cell r="G48" t="str">
            <v>n/a</v>
          </cell>
          <cell r="H48" t="str">
            <v>n/a</v>
          </cell>
          <cell r="I48" t="str">
            <v>n/a</v>
          </cell>
          <cell r="J48" t="str">
            <v>n/a</v>
          </cell>
          <cell r="K48" t="str">
            <v>n/a</v>
          </cell>
          <cell r="L48" t="str">
            <v>n/a</v>
          </cell>
          <cell r="M48" t="str">
            <v>n/a</v>
          </cell>
          <cell r="N48">
            <v>1010</v>
          </cell>
          <cell r="O48">
            <v>910</v>
          </cell>
          <cell r="P48">
            <v>1080</v>
          </cell>
          <cell r="Q48">
            <v>1160</v>
          </cell>
          <cell r="R48">
            <v>1040</v>
          </cell>
          <cell r="S48">
            <v>1140</v>
          </cell>
          <cell r="T48">
            <v>1110</v>
          </cell>
          <cell r="U48">
            <v>1260</v>
          </cell>
          <cell r="V48">
            <v>1420</v>
          </cell>
          <cell r="W48">
            <v>1360</v>
          </cell>
          <cell r="X48">
            <v>1260</v>
          </cell>
          <cell r="Y48">
            <v>1210</v>
          </cell>
          <cell r="Z48" t="str">
            <v>n/a</v>
          </cell>
          <cell r="AA48" t="str">
            <v>n/a</v>
          </cell>
          <cell r="AB48" t="str">
            <v>n/a</v>
          </cell>
          <cell r="AC48" t="str">
            <v>n/a</v>
          </cell>
          <cell r="AD48" t="str">
            <v>n/a</v>
          </cell>
        </row>
        <row r="49">
          <cell r="A49" t="str">
            <v>Residential</v>
          </cell>
          <cell r="B49" t="str">
            <v>%</v>
          </cell>
          <cell r="C49" t="str">
            <v>n/a</v>
          </cell>
          <cell r="D49" t="str">
            <v>n/a</v>
          </cell>
          <cell r="E49" t="str">
            <v>n/a</v>
          </cell>
          <cell r="F49" t="str">
            <v>n/a</v>
          </cell>
          <cell r="G49" t="str">
            <v>n/a</v>
          </cell>
          <cell r="H49" t="str">
            <v>n/a</v>
          </cell>
          <cell r="I49" t="str">
            <v>n/a</v>
          </cell>
          <cell r="J49" t="str">
            <v>n/a</v>
          </cell>
          <cell r="K49" t="str">
            <v>n/a</v>
          </cell>
          <cell r="L49" t="str">
            <v>n/a</v>
          </cell>
          <cell r="M49" t="str">
            <v>n/a</v>
          </cell>
          <cell r="N49" t="str">
            <v>n/a</v>
          </cell>
          <cell r="O49" t="str">
            <v>n/a</v>
          </cell>
          <cell r="P49" t="str">
            <v>n/a</v>
          </cell>
          <cell r="Q49" t="str">
            <v>n/a</v>
          </cell>
          <cell r="R49" t="str">
            <v>n/a</v>
          </cell>
          <cell r="S49" t="str">
            <v>n/a</v>
          </cell>
          <cell r="T49" t="str">
            <v>n/a</v>
          </cell>
          <cell r="U49" t="str">
            <v>n/a</v>
          </cell>
          <cell r="V49" t="str">
            <v>n/a</v>
          </cell>
          <cell r="W49" t="str">
            <v>n/a</v>
          </cell>
          <cell r="X49" t="str">
            <v>n/a</v>
          </cell>
          <cell r="Y49" t="str">
            <v>n/a</v>
          </cell>
          <cell r="Z49" t="str">
            <v>n/a</v>
          </cell>
          <cell r="AA49" t="str">
            <v>n/a</v>
          </cell>
          <cell r="AB49" t="str">
            <v>n/a</v>
          </cell>
          <cell r="AC49" t="str">
            <v>n/a</v>
          </cell>
          <cell r="AD49" t="str">
            <v>n/a</v>
          </cell>
        </row>
        <row r="50">
          <cell r="A50" t="str">
            <v xml:space="preserve">Commercial </v>
          </cell>
          <cell r="B50" t="str">
            <v>%</v>
          </cell>
          <cell r="C50" t="str">
            <v>n/a</v>
          </cell>
          <cell r="D50" t="str">
            <v>n/a</v>
          </cell>
          <cell r="E50" t="str">
            <v>n/a</v>
          </cell>
          <cell r="F50" t="str">
            <v>n/a</v>
          </cell>
          <cell r="G50" t="str">
            <v>n/a</v>
          </cell>
          <cell r="H50" t="str">
            <v>n/a</v>
          </cell>
          <cell r="I50" t="str">
            <v>n/a</v>
          </cell>
          <cell r="J50" t="str">
            <v>n/a</v>
          </cell>
          <cell r="K50" t="str">
            <v>n/a</v>
          </cell>
          <cell r="L50" t="str">
            <v>n/a</v>
          </cell>
          <cell r="M50" t="str">
            <v>n/a</v>
          </cell>
          <cell r="N50" t="str">
            <v>n/a</v>
          </cell>
          <cell r="O50" t="str">
            <v>n/a</v>
          </cell>
          <cell r="P50" t="str">
            <v>n/a</v>
          </cell>
          <cell r="Q50" t="str">
            <v>n/a</v>
          </cell>
          <cell r="R50" t="str">
            <v>n/a</v>
          </cell>
          <cell r="S50" t="str">
            <v>n/a</v>
          </cell>
          <cell r="T50" t="str">
            <v>n/a</v>
          </cell>
          <cell r="U50" t="str">
            <v>n/a</v>
          </cell>
          <cell r="V50" t="str">
            <v>n/a</v>
          </cell>
          <cell r="W50" t="str">
            <v>n/a</v>
          </cell>
          <cell r="X50" t="str">
            <v>n/a</v>
          </cell>
          <cell r="Y50" t="str">
            <v>n/a</v>
          </cell>
          <cell r="Z50" t="str">
            <v>n/a</v>
          </cell>
          <cell r="AA50" t="str">
            <v>n/a</v>
          </cell>
          <cell r="AB50" t="str">
            <v>n/a</v>
          </cell>
          <cell r="AC50" t="str">
            <v>n/a</v>
          </cell>
          <cell r="AD50" t="str">
            <v>n/a</v>
          </cell>
        </row>
        <row r="51">
          <cell r="A51">
            <v>0</v>
          </cell>
          <cell r="C51">
            <v>0</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row>
        <row r="52">
          <cell r="A52" t="str">
            <v>INTEREST RATES</v>
          </cell>
        </row>
        <row r="53">
          <cell r="A53" t="str">
            <v>Representative interest rate on NEW mortgage loans %</v>
          </cell>
          <cell r="B53" t="str">
            <v>% end of period</v>
          </cell>
          <cell r="C53" t="str">
            <v>n/a</v>
          </cell>
          <cell r="D53" t="str">
            <v>n/a</v>
          </cell>
          <cell r="E53" t="str">
            <v>n/a</v>
          </cell>
          <cell r="F53" t="str">
            <v>n/a</v>
          </cell>
          <cell r="G53" t="str">
            <v>n/a</v>
          </cell>
          <cell r="H53" t="str">
            <v>n/a</v>
          </cell>
          <cell r="I53" t="str">
            <v>n/a</v>
          </cell>
          <cell r="J53" t="str">
            <v>n/a</v>
          </cell>
          <cell r="K53" t="str">
            <v>n/a</v>
          </cell>
          <cell r="L53" t="str">
            <v>n/a</v>
          </cell>
          <cell r="M53" t="str">
            <v>n/a</v>
          </cell>
          <cell r="N53" t="str">
            <v>n/a</v>
          </cell>
          <cell r="O53">
            <v>7.9500000000000001E-2</v>
          </cell>
          <cell r="P53">
            <v>7.0099999999999996E-2</v>
          </cell>
          <cell r="Q53">
            <v>5.8366057544974745E-2</v>
          </cell>
          <cell r="R53">
            <v>6.1209213601308717E-2</v>
          </cell>
          <cell r="S53">
            <v>5.9810690780377193E-2</v>
          </cell>
          <cell r="T53">
            <v>5.1881694402420575E-2</v>
          </cell>
          <cell r="U53">
            <v>5.4781417413388274E-2</v>
          </cell>
          <cell r="V53">
            <v>4.584065934065934E-2</v>
          </cell>
          <cell r="W53">
            <v>4.1804198307658934E-2</v>
          </cell>
          <cell r="X53">
            <v>5.0375499885083892E-2</v>
          </cell>
          <cell r="Y53">
            <v>5.2323631588647251E-2</v>
          </cell>
          <cell r="Z53">
            <v>5.1043229028551219E-2</v>
          </cell>
          <cell r="AA53" t="str">
            <v>n/a</v>
          </cell>
          <cell r="AB53" t="str">
            <v>n/a</v>
          </cell>
          <cell r="AC53" t="str">
            <v>n/a</v>
          </cell>
          <cell r="AD53" t="str">
            <v>n/a</v>
          </cell>
        </row>
        <row r="54">
          <cell r="A54" t="str">
            <v>RISKS</v>
          </cell>
        </row>
        <row r="55">
          <cell r="A55" t="str">
            <v>Loan to value ratios</v>
          </cell>
          <cell r="B55" t="str">
            <v>% average</v>
          </cell>
          <cell r="C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row>
        <row r="56">
          <cell r="A56" t="str">
            <v>Average LTV</v>
          </cell>
          <cell r="C56">
            <v>0</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row>
        <row r="57">
          <cell r="A57" t="str">
            <v>First time buyer LTV</v>
          </cell>
          <cell r="C57">
            <v>0</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row>
        <row r="58">
          <cell r="A58" t="str">
            <v xml:space="preserve">Some indicator of bad debt eg possessions/ arrears </v>
          </cell>
          <cell r="C58">
            <v>0</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row>
        <row r="59">
          <cell r="A59">
            <v>0</v>
          </cell>
        </row>
        <row r="60">
          <cell r="A60" t="str">
            <v>FUNDING</v>
          </cell>
        </row>
        <row r="61">
          <cell r="A61" t="str">
            <v>Total Mortgage Bonds Outstanding</v>
          </cell>
          <cell r="B61" t="str">
            <v>€ millions</v>
          </cell>
          <cell r="C61" t="str">
            <v>n/a</v>
          </cell>
          <cell r="D61" t="str">
            <v>n/a</v>
          </cell>
          <cell r="E61" t="str">
            <v>n/a</v>
          </cell>
          <cell r="F61" t="str">
            <v>n/a</v>
          </cell>
          <cell r="G61" t="str">
            <v>n/a</v>
          </cell>
          <cell r="H61" t="str">
            <v>n/a</v>
          </cell>
          <cell r="I61" t="str">
            <v>n/a</v>
          </cell>
          <cell r="J61" t="str">
            <v>n/a</v>
          </cell>
          <cell r="K61" t="str">
            <v>n/a</v>
          </cell>
          <cell r="L61" t="str">
            <v>n/a</v>
          </cell>
          <cell r="M61" t="str">
            <v>n/a</v>
          </cell>
          <cell r="N61" t="str">
            <v>n/a</v>
          </cell>
          <cell r="O61" t="str">
            <v>n/a</v>
          </cell>
          <cell r="P61" t="str">
            <v>n/a</v>
          </cell>
          <cell r="Q61" t="str">
            <v>n/a</v>
          </cell>
          <cell r="R61" t="str">
            <v>n/a</v>
          </cell>
          <cell r="S61" t="str">
            <v>n/a</v>
          </cell>
          <cell r="T61" t="str">
            <v>n/a</v>
          </cell>
          <cell r="U61" t="str">
            <v>n/a</v>
          </cell>
          <cell r="V61" t="str">
            <v>n/a</v>
          </cell>
          <cell r="W61">
            <v>5000</v>
          </cell>
          <cell r="X61">
            <v>15668.339999999998</v>
          </cell>
          <cell r="Y61">
            <v>25438.82</v>
          </cell>
          <cell r="Z61" t="str">
            <v>n/a</v>
          </cell>
          <cell r="AA61" t="str">
            <v>n/a</v>
          </cell>
          <cell r="AB61" t="str">
            <v>n/a</v>
          </cell>
          <cell r="AC61" t="str">
            <v>n/a</v>
          </cell>
          <cell r="AD61" t="str">
            <v>n/a</v>
          </cell>
        </row>
        <row r="62">
          <cell r="A62" t="str">
            <v>Annual % change in mortgage bonds outstanding</v>
          </cell>
          <cell r="C62" t="str">
            <v>n/a</v>
          </cell>
          <cell r="D62" t="str">
            <v>n/a</v>
          </cell>
          <cell r="E62" t="str">
            <v>n/a</v>
          </cell>
          <cell r="F62" t="str">
            <v>n/a</v>
          </cell>
          <cell r="G62" t="str">
            <v>n/a</v>
          </cell>
          <cell r="H62" t="str">
            <v>n/a</v>
          </cell>
          <cell r="I62" t="str">
            <v>n/a</v>
          </cell>
          <cell r="J62" t="str">
            <v>n/a</v>
          </cell>
          <cell r="K62" t="str">
            <v>n/a</v>
          </cell>
          <cell r="L62" t="str">
            <v>n/a</v>
          </cell>
          <cell r="M62" t="str">
            <v>n/a</v>
          </cell>
          <cell r="N62" t="str">
            <v>n/a</v>
          </cell>
          <cell r="O62" t="str">
            <v>n/a</v>
          </cell>
          <cell r="P62" t="str">
            <v>n/a</v>
          </cell>
          <cell r="Q62" t="str">
            <v>n/a</v>
          </cell>
          <cell r="R62" t="str">
            <v>n/a</v>
          </cell>
          <cell r="S62" t="str">
            <v>n/a</v>
          </cell>
          <cell r="T62" t="str">
            <v>n/a</v>
          </cell>
          <cell r="U62" t="str">
            <v>n/a</v>
          </cell>
          <cell r="V62" t="str">
            <v>n/a</v>
          </cell>
          <cell r="W62" t="str">
            <v>n/a</v>
          </cell>
          <cell r="X62">
            <v>2.1336679999999997</v>
          </cell>
          <cell r="Y62">
            <v>0.62358105581063494</v>
          </cell>
          <cell r="Z62" t="str">
            <v>n/a</v>
          </cell>
          <cell r="AA62" t="str">
            <v>n/a</v>
          </cell>
          <cell r="AB62" t="str">
            <v>n/a</v>
          </cell>
          <cell r="AC62" t="str">
            <v>n/a</v>
          </cell>
          <cell r="AD62" t="str">
            <v>n/a</v>
          </cell>
        </row>
        <row r="63">
          <cell r="A63" t="str">
            <v>New Issues of Mortgage Bonds</v>
          </cell>
          <cell r="B63" t="str">
            <v>€ millions</v>
          </cell>
          <cell r="C63" t="str">
            <v>n/a</v>
          </cell>
          <cell r="D63" t="str">
            <v>n/a</v>
          </cell>
          <cell r="E63" t="str">
            <v>n/a</v>
          </cell>
          <cell r="F63" t="str">
            <v>n/a</v>
          </cell>
          <cell r="G63" t="str">
            <v>n/a</v>
          </cell>
          <cell r="H63" t="str">
            <v>n/a</v>
          </cell>
          <cell r="I63" t="str">
            <v>n/a</v>
          </cell>
          <cell r="J63" t="str">
            <v>n/a</v>
          </cell>
          <cell r="K63" t="str">
            <v>n/a</v>
          </cell>
          <cell r="L63" t="str">
            <v>n/a</v>
          </cell>
          <cell r="M63" t="str">
            <v>n/a</v>
          </cell>
          <cell r="N63" t="str">
            <v>n/a</v>
          </cell>
          <cell r="O63" t="str">
            <v>n/a</v>
          </cell>
          <cell r="P63" t="str">
            <v>n/a</v>
          </cell>
          <cell r="Q63" t="str">
            <v>n/a</v>
          </cell>
          <cell r="R63" t="str">
            <v>n/a</v>
          </cell>
          <cell r="S63" t="str">
            <v>n/a</v>
          </cell>
          <cell r="T63" t="str">
            <v>n/a</v>
          </cell>
          <cell r="U63" t="str">
            <v>n/a</v>
          </cell>
          <cell r="V63" t="str">
            <v>n/a</v>
          </cell>
          <cell r="W63" t="str">
            <v>n/a</v>
          </cell>
          <cell r="X63">
            <v>10346.467981021424</v>
          </cell>
          <cell r="Y63" t="str">
            <v>n/a</v>
          </cell>
          <cell r="Z63" t="str">
            <v>n/a</v>
          </cell>
          <cell r="AA63" t="str">
            <v>n/a</v>
          </cell>
          <cell r="AB63" t="str">
            <v>n/a</v>
          </cell>
          <cell r="AC63" t="str">
            <v>n/a</v>
          </cell>
          <cell r="AD63" t="str">
            <v>n/a</v>
          </cell>
        </row>
        <row r="64">
          <cell r="A64" t="str">
            <v>Annual % change in mortgage bond issues</v>
          </cell>
          <cell r="C64" t="str">
            <v>n/a</v>
          </cell>
          <cell r="D64" t="str">
            <v>n/a</v>
          </cell>
          <cell r="E64" t="str">
            <v>n/a</v>
          </cell>
          <cell r="F64" t="str">
            <v>n/a</v>
          </cell>
          <cell r="G64" t="str">
            <v>n/a</v>
          </cell>
          <cell r="H64" t="str">
            <v>n/a</v>
          </cell>
          <cell r="I64" t="str">
            <v>n/a</v>
          </cell>
          <cell r="J64" t="str">
            <v>n/a</v>
          </cell>
          <cell r="K64" t="str">
            <v>n/a</v>
          </cell>
          <cell r="L64" t="str">
            <v>n/a</v>
          </cell>
          <cell r="M64" t="str">
            <v>n/a</v>
          </cell>
          <cell r="N64" t="str">
            <v>n/a</v>
          </cell>
          <cell r="O64" t="str">
            <v>n/a</v>
          </cell>
          <cell r="P64" t="str">
            <v>n/a</v>
          </cell>
          <cell r="Q64" t="str">
            <v>n/a</v>
          </cell>
          <cell r="R64" t="str">
            <v>n/a</v>
          </cell>
          <cell r="S64" t="str">
            <v>n/a</v>
          </cell>
          <cell r="T64" t="str">
            <v>n/a</v>
          </cell>
          <cell r="U64" t="str">
            <v>n/a</v>
          </cell>
          <cell r="V64" t="str">
            <v>n/a</v>
          </cell>
          <cell r="W64" t="str">
            <v>n/a</v>
          </cell>
          <cell r="X64" t="str">
            <v>n/a</v>
          </cell>
          <cell r="Y64" t="str">
            <v>n/a</v>
          </cell>
          <cell r="Z64" t="str">
            <v>n/a</v>
          </cell>
          <cell r="AA64" t="str">
            <v>n/a</v>
          </cell>
          <cell r="AB64" t="str">
            <v>n/a</v>
          </cell>
          <cell r="AC64" t="str">
            <v>n/a</v>
          </cell>
          <cell r="AD64" t="str">
            <v>n/a</v>
          </cell>
        </row>
        <row r="65">
          <cell r="A65" t="str">
            <v>Mortgage backed securities outstanding</v>
          </cell>
          <cell r="B65" t="str">
            <v>€ millions</v>
          </cell>
          <cell r="C65" t="str">
            <v>n/a</v>
          </cell>
          <cell r="D65" t="str">
            <v>n/a</v>
          </cell>
          <cell r="E65" t="str">
            <v>n/a</v>
          </cell>
          <cell r="F65" t="str">
            <v>n/a</v>
          </cell>
          <cell r="G65" t="str">
            <v>n/a</v>
          </cell>
          <cell r="H65" t="str">
            <v>n/a</v>
          </cell>
          <cell r="I65" t="str">
            <v>n/a</v>
          </cell>
          <cell r="J65" t="str">
            <v>n/a</v>
          </cell>
          <cell r="K65" t="str">
            <v>n/a</v>
          </cell>
          <cell r="L65" t="str">
            <v>n/a</v>
          </cell>
          <cell r="M65" t="str">
            <v>n/a</v>
          </cell>
          <cell r="N65" t="str">
            <v>n/a</v>
          </cell>
          <cell r="O65" t="str">
            <v>n/a</v>
          </cell>
          <cell r="P65" t="str">
            <v>n/a</v>
          </cell>
          <cell r="Q65" t="str">
            <v>n/a</v>
          </cell>
          <cell r="R65" t="str">
            <v>n/a</v>
          </cell>
          <cell r="S65" t="str">
            <v>n/a</v>
          </cell>
          <cell r="T65" t="str">
            <v>n/a</v>
          </cell>
          <cell r="U65" t="str">
            <v>n/a</v>
          </cell>
          <cell r="V65" t="str">
            <v>n/a</v>
          </cell>
          <cell r="W65" t="str">
            <v>n/a</v>
          </cell>
          <cell r="X65" t="str">
            <v>n/a</v>
          </cell>
          <cell r="Y65" t="str">
            <v>n/a</v>
          </cell>
          <cell r="Z65" t="str">
            <v>n/a</v>
          </cell>
          <cell r="AA65" t="str">
            <v>n/a</v>
          </cell>
          <cell r="AB65" t="str">
            <v>n/a</v>
          </cell>
          <cell r="AC65" t="str">
            <v>n/a</v>
          </cell>
          <cell r="AD65" t="str">
            <v>n/a</v>
          </cell>
        </row>
        <row r="66">
          <cell r="A66" t="str">
            <v>Annual % change in MBS outstanding</v>
          </cell>
          <cell r="C66" t="str">
            <v>n/a</v>
          </cell>
          <cell r="D66" t="str">
            <v>n/a</v>
          </cell>
          <cell r="E66" t="str">
            <v>n/a</v>
          </cell>
          <cell r="F66" t="str">
            <v>n/a</v>
          </cell>
          <cell r="G66" t="str">
            <v>n/a</v>
          </cell>
          <cell r="H66" t="str">
            <v>n/a</v>
          </cell>
          <cell r="I66" t="str">
            <v>n/a</v>
          </cell>
          <cell r="J66" t="str">
            <v>n/a</v>
          </cell>
          <cell r="K66" t="str">
            <v>n/a</v>
          </cell>
          <cell r="L66" t="str">
            <v>n/a</v>
          </cell>
          <cell r="M66" t="str">
            <v>n/a</v>
          </cell>
          <cell r="N66" t="str">
            <v>n/a</v>
          </cell>
          <cell r="O66" t="str">
            <v>n/a</v>
          </cell>
          <cell r="P66" t="str">
            <v>n/a</v>
          </cell>
          <cell r="Q66" t="str">
            <v>n/a</v>
          </cell>
          <cell r="R66" t="str">
            <v>n/a</v>
          </cell>
          <cell r="S66" t="str">
            <v>n/a</v>
          </cell>
          <cell r="T66" t="str">
            <v>n/a</v>
          </cell>
          <cell r="U66" t="str">
            <v>n/a</v>
          </cell>
          <cell r="V66" t="str">
            <v>n/a</v>
          </cell>
          <cell r="W66" t="str">
            <v>n/a</v>
          </cell>
          <cell r="X66" t="str">
            <v>n/a</v>
          </cell>
          <cell r="Y66" t="str">
            <v>n/a</v>
          </cell>
          <cell r="Z66" t="str">
            <v>n/a</v>
          </cell>
          <cell r="AA66" t="str">
            <v>n/a</v>
          </cell>
          <cell r="AB66" t="str">
            <v>n/a</v>
          </cell>
          <cell r="AC66" t="str">
            <v>n/a</v>
          </cell>
          <cell r="AD66" t="str">
            <v>n/a</v>
          </cell>
        </row>
        <row r="67">
          <cell r="A67" t="str">
            <v>New Issues of Mortgage Backed Securities</v>
          </cell>
          <cell r="B67" t="str">
            <v>€ millions</v>
          </cell>
          <cell r="C67" t="str">
            <v>n/a</v>
          </cell>
          <cell r="D67" t="str">
            <v>n/a</v>
          </cell>
          <cell r="E67" t="str">
            <v>n/a</v>
          </cell>
          <cell r="F67" t="str">
            <v>n/a</v>
          </cell>
          <cell r="G67" t="str">
            <v>n/a</v>
          </cell>
          <cell r="H67" t="str">
            <v>n/a</v>
          </cell>
          <cell r="I67" t="str">
            <v>n/a</v>
          </cell>
          <cell r="J67" t="str">
            <v>n/a</v>
          </cell>
          <cell r="K67" t="str">
            <v>n/a</v>
          </cell>
          <cell r="L67" t="str">
            <v>n/a</v>
          </cell>
          <cell r="M67" t="str">
            <v>n/a</v>
          </cell>
          <cell r="N67" t="str">
            <v>n/a</v>
          </cell>
          <cell r="O67" t="str">
            <v>n/a</v>
          </cell>
          <cell r="P67" t="str">
            <v>n/a</v>
          </cell>
          <cell r="Q67" t="str">
            <v>n/a</v>
          </cell>
          <cell r="R67" t="str">
            <v>n/a</v>
          </cell>
          <cell r="S67" t="str">
            <v>n/a</v>
          </cell>
          <cell r="T67">
            <v>22669.32467021067</v>
          </cell>
          <cell r="U67">
            <v>25393.410198272948</v>
          </cell>
          <cell r="V67">
            <v>35335.623300415056</v>
          </cell>
          <cell r="W67">
            <v>55300.799144496305</v>
          </cell>
          <cell r="X67">
            <v>80440.900450888497</v>
          </cell>
          <cell r="Y67">
            <v>70700</v>
          </cell>
          <cell r="Z67">
            <v>138.80000000000001</v>
          </cell>
          <cell r="AA67" t="str">
            <v>n/a</v>
          </cell>
          <cell r="AB67" t="str">
            <v>n/a</v>
          </cell>
          <cell r="AC67" t="str">
            <v>n/a</v>
          </cell>
          <cell r="AD67" t="str">
            <v>n/a</v>
          </cell>
        </row>
        <row r="68">
          <cell r="A68" t="str">
            <v>Annual % change in MBS issues</v>
          </cell>
          <cell r="C68" t="str">
            <v>n/a</v>
          </cell>
          <cell r="D68" t="str">
            <v>n/a</v>
          </cell>
          <cell r="E68" t="str">
            <v>n/a</v>
          </cell>
          <cell r="F68" t="str">
            <v>n/a</v>
          </cell>
          <cell r="G68" t="str">
            <v>n/a</v>
          </cell>
          <cell r="H68" t="str">
            <v>n/a</v>
          </cell>
          <cell r="I68" t="str">
            <v>n/a</v>
          </cell>
          <cell r="J68" t="str">
            <v>n/a</v>
          </cell>
          <cell r="K68" t="str">
            <v>n/a</v>
          </cell>
          <cell r="L68" t="str">
            <v>n/a</v>
          </cell>
          <cell r="M68" t="str">
            <v>n/a</v>
          </cell>
          <cell r="N68" t="str">
            <v>n/a</v>
          </cell>
          <cell r="O68" t="str">
            <v>n/a</v>
          </cell>
          <cell r="P68" t="str">
            <v>n/a</v>
          </cell>
          <cell r="Q68" t="str">
            <v>n/a</v>
          </cell>
          <cell r="R68" t="str">
            <v>n/a</v>
          </cell>
          <cell r="S68" t="str">
            <v>n/a</v>
          </cell>
          <cell r="T68" t="str">
            <v>n/a</v>
          </cell>
          <cell r="U68">
            <v>0.12016615261776842</v>
          </cell>
          <cell r="V68">
            <v>0.39152729091968497</v>
          </cell>
          <cell r="W68">
            <v>0.56501552765440355</v>
          </cell>
          <cell r="X68">
            <v>0.4546064739625777</v>
          </cell>
          <cell r="Y68">
            <v>0.2853262996085153</v>
          </cell>
          <cell r="Z68">
            <v>0.9691860156676444</v>
          </cell>
          <cell r="AA68" t="str">
            <v>n/a</v>
          </cell>
          <cell r="AB68" t="str">
            <v>n/a</v>
          </cell>
          <cell r="AC68" t="str">
            <v>n/a</v>
          </cell>
          <cell r="AD68" t="str">
            <v>n/a</v>
          </cell>
        </row>
        <row r="69">
          <cell r="A69">
            <v>0</v>
          </cell>
        </row>
        <row r="70">
          <cell r="A70" t="str">
            <v>GENERAL INFORMATION</v>
          </cell>
        </row>
        <row r="71">
          <cell r="A71" t="str">
            <v>Outstanding residential loans as % GDP</v>
          </cell>
          <cell r="B71" t="str">
            <v>%</v>
          </cell>
          <cell r="C71" t="e">
            <v>#DIV/0!</v>
          </cell>
          <cell r="D71" t="e">
            <v>#DIV/0!</v>
          </cell>
          <cell r="E71">
            <v>0.35779806122485486</v>
          </cell>
          <cell r="F71">
            <v>0.40215737643629373</v>
          </cell>
          <cell r="G71">
            <v>0.44058540550396486</v>
          </cell>
          <cell r="H71">
            <v>0.50010799674452922</v>
          </cell>
          <cell r="I71">
            <v>0.46456117495208399</v>
          </cell>
          <cell r="J71">
            <v>0.54450342990414802</v>
          </cell>
          <cell r="K71">
            <v>0.54710500597406031</v>
          </cell>
          <cell r="L71">
            <v>0.52819447408104581</v>
          </cell>
          <cell r="M71">
            <v>0.59034337587188079</v>
          </cell>
          <cell r="N71">
            <v>0.54571574243362742</v>
          </cell>
          <cell r="O71">
            <v>0.53298930053341875</v>
          </cell>
          <cell r="P71">
            <v>0.59089620951184341</v>
          </cell>
          <cell r="Q71">
            <v>0.54877663957322953</v>
          </cell>
          <cell r="R71">
            <v>0.50576967460528188</v>
          </cell>
          <cell r="S71">
            <v>0.54247567852882317</v>
          </cell>
          <cell r="T71">
            <v>0.55943856790827418</v>
          </cell>
          <cell r="U71">
            <v>0.58940671917263732</v>
          </cell>
          <cell r="V71">
            <v>0.63949278335871929</v>
          </cell>
          <cell r="W71">
            <v>0.6926845340625275</v>
          </cell>
          <cell r="X71">
            <v>0.7409600475745628</v>
          </cell>
          <cell r="Y71">
            <v>0.78379483835486907</v>
          </cell>
          <cell r="Z71">
            <v>0.83057382276373115</v>
          </cell>
          <cell r="AA71" t="str">
            <v>n/a</v>
          </cell>
          <cell r="AB71" t="str">
            <v>n/a</v>
          </cell>
          <cell r="AC71" t="str">
            <v>n/a</v>
          </cell>
          <cell r="AD71" t="str">
            <v>n/a</v>
          </cell>
        </row>
        <row r="72">
          <cell r="A72" t="str">
            <v>Outstanding residential and commercial loans as % GDP</v>
          </cell>
          <cell r="B72" t="str">
            <v>%</v>
          </cell>
          <cell r="C72" t="str">
            <v>n/a</v>
          </cell>
          <cell r="D72" t="str">
            <v>n/a</v>
          </cell>
          <cell r="E72" t="str">
            <v>n/a</v>
          </cell>
          <cell r="F72" t="str">
            <v>n/a</v>
          </cell>
          <cell r="G72" t="str">
            <v>n/a</v>
          </cell>
          <cell r="H72" t="str">
            <v>n/a</v>
          </cell>
          <cell r="I72" t="str">
            <v>n/a</v>
          </cell>
          <cell r="J72" t="str">
            <v>n/a</v>
          </cell>
          <cell r="K72" t="str">
            <v>n/a</v>
          </cell>
          <cell r="L72" t="str">
            <v>n/a</v>
          </cell>
          <cell r="M72" t="str">
            <v>n/a</v>
          </cell>
          <cell r="N72" t="str">
            <v>n/a</v>
          </cell>
          <cell r="O72" t="str">
            <v>n/a</v>
          </cell>
          <cell r="P72" t="str">
            <v>n/a</v>
          </cell>
          <cell r="Q72" t="str">
            <v>n/a</v>
          </cell>
          <cell r="R72" t="str">
            <v>n/a</v>
          </cell>
          <cell r="S72" t="str">
            <v>n/a</v>
          </cell>
          <cell r="T72" t="str">
            <v>n/a</v>
          </cell>
          <cell r="U72" t="str">
            <v>n/a</v>
          </cell>
          <cell r="V72" t="str">
            <v>n/a</v>
          </cell>
          <cell r="W72" t="str">
            <v>n/a</v>
          </cell>
          <cell r="X72" t="str">
            <v>n/a</v>
          </cell>
          <cell r="Y72" t="str">
            <v>n/a</v>
          </cell>
          <cell r="Z72" t="str">
            <v>n/a</v>
          </cell>
          <cell r="AA72" t="str">
            <v>n/a</v>
          </cell>
          <cell r="AB72" t="str">
            <v>n/a</v>
          </cell>
          <cell r="AC72" t="str">
            <v>n/a</v>
          </cell>
          <cell r="AD72" t="str">
            <v>n/a</v>
          </cell>
        </row>
        <row r="73">
          <cell r="A73">
            <v>0</v>
          </cell>
        </row>
        <row r="74">
          <cell r="A74" t="str">
            <v>Outstanding residential loans per capita, 000s</v>
          </cell>
          <cell r="B74" t="str">
            <v>000s</v>
          </cell>
          <cell r="C74" t="e">
            <v>#DIV/0!</v>
          </cell>
          <cell r="D74" t="e">
            <v>#DIV/0!</v>
          </cell>
          <cell r="E74">
            <v>3.8227585360378411</v>
          </cell>
          <cell r="F74">
            <v>4.0472186647064294</v>
          </cell>
          <cell r="G74">
            <v>4.6333014047746177</v>
          </cell>
          <cell r="H74">
            <v>6.0491163787029496</v>
          </cell>
          <cell r="I74">
            <v>6.0666796768827815</v>
          </cell>
          <cell r="J74">
            <v>7.231804639373701</v>
          </cell>
          <cell r="K74">
            <v>7.7455655420932947</v>
          </cell>
          <cell r="L74">
            <v>7.3769258110270819</v>
          </cell>
          <cell r="M74">
            <v>8.1761565335844164</v>
          </cell>
          <cell r="N74">
            <v>8.2205192205680291</v>
          </cell>
          <cell r="O74">
            <v>7.897202579594774</v>
          </cell>
          <cell r="P74">
            <v>9.4443722559645789</v>
          </cell>
          <cell r="Q74">
            <v>11.104771593713235</v>
          </cell>
          <cell r="R74">
            <v>11.084783673716254</v>
          </cell>
          <cell r="S74">
            <v>12.8199953003373</v>
          </cell>
          <cell r="T74">
            <v>14.973108619757495</v>
          </cell>
          <cell r="U74">
            <v>16.117385562331123</v>
          </cell>
          <cell r="V74">
            <v>18.131361933859495</v>
          </cell>
          <cell r="W74">
            <v>18.832607902860943</v>
          </cell>
          <cell r="X74">
            <v>21.658566612620969</v>
          </cell>
          <cell r="Y74">
            <v>23.55024351600558</v>
          </cell>
          <cell r="Z74">
            <v>26.217782896905796</v>
          </cell>
          <cell r="AA74" t="str">
            <v>n/a</v>
          </cell>
          <cell r="AB74" t="str">
            <v>n/a</v>
          </cell>
          <cell r="AC74" t="str">
            <v>n/a</v>
          </cell>
          <cell r="AD74" t="str">
            <v>n/a</v>
          </cell>
        </row>
        <row r="75">
          <cell r="A75" t="str">
            <v>Outstanding residential and commercial loans per capita</v>
          </cell>
          <cell r="B75" t="str">
            <v>000s</v>
          </cell>
          <cell r="C75" t="str">
            <v>n/a</v>
          </cell>
          <cell r="D75" t="str">
            <v>n/a</v>
          </cell>
          <cell r="E75" t="str">
            <v>n/a</v>
          </cell>
          <cell r="F75" t="str">
            <v>n/a</v>
          </cell>
          <cell r="G75" t="str">
            <v>n/a</v>
          </cell>
          <cell r="H75" t="str">
            <v>n/a</v>
          </cell>
          <cell r="I75" t="str">
            <v>n/a</v>
          </cell>
          <cell r="J75" t="str">
            <v>n/a</v>
          </cell>
          <cell r="K75" t="str">
            <v>n/a</v>
          </cell>
          <cell r="L75" t="str">
            <v>n/a</v>
          </cell>
          <cell r="M75" t="str">
            <v>n/a</v>
          </cell>
          <cell r="N75" t="str">
            <v>n/a</v>
          </cell>
          <cell r="O75" t="str">
            <v>n/a</v>
          </cell>
          <cell r="P75" t="str">
            <v>n/a</v>
          </cell>
          <cell r="Q75" t="str">
            <v>n/a</v>
          </cell>
          <cell r="R75" t="str">
            <v>n/a</v>
          </cell>
          <cell r="S75" t="str">
            <v>n/a</v>
          </cell>
          <cell r="T75" t="str">
            <v>n/a</v>
          </cell>
          <cell r="U75" t="str">
            <v>n/a</v>
          </cell>
          <cell r="V75" t="str">
            <v>n/a</v>
          </cell>
          <cell r="W75" t="str">
            <v>n/a</v>
          </cell>
          <cell r="X75" t="str">
            <v>n/a</v>
          </cell>
          <cell r="Y75" t="str">
            <v>n/a</v>
          </cell>
          <cell r="Z75" t="str">
            <v>n/a</v>
          </cell>
          <cell r="AA75" t="str">
            <v>n/a</v>
          </cell>
          <cell r="AB75" t="str">
            <v>n/a</v>
          </cell>
          <cell r="AC75" t="str">
            <v>n/a</v>
          </cell>
          <cell r="AD75" t="str">
            <v>n/a</v>
          </cell>
        </row>
        <row r="76">
          <cell r="A76">
            <v>0</v>
          </cell>
        </row>
        <row r="77">
          <cell r="A77" t="str">
            <v>Outstanding mortgage bonds as % GDP</v>
          </cell>
          <cell r="C77" t="str">
            <v>n/a</v>
          </cell>
          <cell r="D77" t="str">
            <v>n/a</v>
          </cell>
          <cell r="E77" t="str">
            <v>n/a</v>
          </cell>
          <cell r="F77" t="str">
            <v>n/a</v>
          </cell>
          <cell r="G77" t="str">
            <v>n/a</v>
          </cell>
          <cell r="H77" t="str">
            <v>n/a</v>
          </cell>
          <cell r="I77" t="str">
            <v>n/a</v>
          </cell>
          <cell r="J77" t="str">
            <v>n/a</v>
          </cell>
          <cell r="K77" t="str">
            <v>n/a</v>
          </cell>
          <cell r="L77" t="str">
            <v>n/a</v>
          </cell>
          <cell r="M77" t="str">
            <v>n/a</v>
          </cell>
          <cell r="N77" t="str">
            <v>n/a</v>
          </cell>
          <cell r="O77" t="str">
            <v>n/a</v>
          </cell>
          <cell r="P77" t="str">
            <v>n/a</v>
          </cell>
          <cell r="Q77" t="str">
            <v>n/a</v>
          </cell>
          <cell r="R77" t="str">
            <v>n/a</v>
          </cell>
          <cell r="S77" t="str">
            <v>n/a</v>
          </cell>
          <cell r="T77" t="str">
            <v>n/a</v>
          </cell>
          <cell r="U77" t="str">
            <v>n/a</v>
          </cell>
          <cell r="V77" t="str">
            <v>n/a</v>
          </cell>
          <cell r="W77">
            <v>3.0940894660919662E-3</v>
          </cell>
          <cell r="X77">
            <v>8.9787315610637044E-3</v>
          </cell>
          <cell r="Y77">
            <v>1.4096761578735422E-2</v>
          </cell>
          <cell r="Z77" t="str">
            <v>n/a</v>
          </cell>
          <cell r="AA77" t="str">
            <v>n/a</v>
          </cell>
          <cell r="AB77" t="str">
            <v>n/a</v>
          </cell>
          <cell r="AC77" t="str">
            <v>n/a</v>
          </cell>
          <cell r="AD77" t="str">
            <v>n/a</v>
          </cell>
        </row>
        <row r="78">
          <cell r="A78">
            <v>0</v>
          </cell>
        </row>
        <row r="79">
          <cell r="A79" t="str">
            <v>MACROECONOMIC INFORMATION</v>
          </cell>
        </row>
        <row r="80">
          <cell r="A80" t="str">
            <v>Exchange rate, 1€=</v>
          </cell>
          <cell r="C80">
            <v>0.58701000000000003</v>
          </cell>
          <cell r="D80">
            <v>0.59062999999999999</v>
          </cell>
          <cell r="E80">
            <v>0.58897999999999995</v>
          </cell>
          <cell r="F80">
            <v>0.67154000000000003</v>
          </cell>
          <cell r="G80">
            <v>0.696793</v>
          </cell>
          <cell r="H80">
            <v>0.64855099999999999</v>
          </cell>
          <cell r="I80">
            <v>0.74278299999999997</v>
          </cell>
          <cell r="J80">
            <v>0.70784000000000002</v>
          </cell>
          <cell r="K80">
            <v>0.716117</v>
          </cell>
          <cell r="L80">
            <v>0.79573499999999997</v>
          </cell>
          <cell r="M80">
            <v>0.75289399999999995</v>
          </cell>
          <cell r="N80">
            <v>0.78429599999999999</v>
          </cell>
          <cell r="O80">
            <v>0.84492900000000004</v>
          </cell>
          <cell r="P80">
            <v>0.73877800000000005</v>
          </cell>
          <cell r="Q80">
            <v>0.66695400000000005</v>
          </cell>
          <cell r="R80">
            <v>0.70545500000000005</v>
          </cell>
          <cell r="S80">
            <v>0.65873999999999999</v>
          </cell>
          <cell r="T80">
            <v>0.60948000000000002</v>
          </cell>
          <cell r="U80">
            <v>0.62187000000000003</v>
          </cell>
          <cell r="V80">
            <v>0.62883</v>
          </cell>
          <cell r="W80">
            <v>0.69198999999999999</v>
          </cell>
          <cell r="X80">
            <v>0.67866000000000004</v>
          </cell>
          <cell r="Y80">
            <v>0.68379999999999996</v>
          </cell>
          <cell r="Z80">
            <v>0.68172999999999995</v>
          </cell>
          <cell r="AA80" t="str">
            <v>n/a</v>
          </cell>
          <cell r="AB80" t="str">
            <v>n/a</v>
          </cell>
          <cell r="AC80" t="str">
            <v>n/a</v>
          </cell>
          <cell r="AD80" t="str">
            <v>n/a</v>
          </cell>
        </row>
        <row r="81">
          <cell r="A81" t="str">
            <v>Population, 000s</v>
          </cell>
          <cell r="C81" t="str">
            <v>n/a</v>
          </cell>
          <cell r="D81" t="str">
            <v>n/a</v>
          </cell>
          <cell r="E81">
            <v>56598</v>
          </cell>
          <cell r="F81">
            <v>56768</v>
          </cell>
          <cell r="G81">
            <v>56931</v>
          </cell>
          <cell r="H81">
            <v>57080</v>
          </cell>
          <cell r="I81">
            <v>57255</v>
          </cell>
          <cell r="J81">
            <v>57456</v>
          </cell>
          <cell r="K81">
            <v>57681</v>
          </cell>
          <cell r="L81">
            <v>57904</v>
          </cell>
          <cell r="M81">
            <v>58098.9</v>
          </cell>
          <cell r="N81">
            <v>58292.9</v>
          </cell>
          <cell r="O81">
            <v>58500.2</v>
          </cell>
          <cell r="P81">
            <v>58703.7</v>
          </cell>
          <cell r="Q81">
            <v>58239.311999999998</v>
          </cell>
          <cell r="R81">
            <v>58394.595999999998</v>
          </cell>
          <cell r="S81">
            <v>58579.684999999998</v>
          </cell>
          <cell r="T81">
            <v>58785.245999999999</v>
          </cell>
          <cell r="U81">
            <v>58999.781000000003</v>
          </cell>
          <cell r="V81">
            <v>59217.591999999997</v>
          </cell>
          <cell r="W81">
            <v>59437.722999999998</v>
          </cell>
          <cell r="X81">
            <v>59699.828000000001</v>
          </cell>
          <cell r="Y81">
            <v>60059.9</v>
          </cell>
          <cell r="Z81">
            <v>60393.044000000002</v>
          </cell>
          <cell r="AA81" t="str">
            <v>n/a</v>
          </cell>
          <cell r="AB81" t="str">
            <v>n/a</v>
          </cell>
          <cell r="AC81" t="str">
            <v>n/a</v>
          </cell>
          <cell r="AD81" t="str">
            <v>n/a</v>
          </cell>
        </row>
        <row r="82">
          <cell r="A82" t="str">
            <v>Number of Households, 000s</v>
          </cell>
          <cell r="C82" t="str">
            <v>n/a</v>
          </cell>
          <cell r="D82" t="str">
            <v>n/a</v>
          </cell>
          <cell r="E82" t="str">
            <v>n/a</v>
          </cell>
          <cell r="F82" t="str">
            <v>n/a</v>
          </cell>
          <cell r="G82" t="str">
            <v>n/a</v>
          </cell>
          <cell r="H82" t="str">
            <v>n/a</v>
          </cell>
          <cell r="I82" t="str">
            <v>n/a</v>
          </cell>
          <cell r="J82">
            <v>19900</v>
          </cell>
          <cell r="K82">
            <v>22422</v>
          </cell>
          <cell r="L82" t="str">
            <v>n/a</v>
          </cell>
          <cell r="M82" t="str">
            <v>n/a</v>
          </cell>
          <cell r="N82" t="str">
            <v>n/a</v>
          </cell>
          <cell r="O82">
            <v>24200</v>
          </cell>
          <cell r="P82" t="str">
            <v>n/a</v>
          </cell>
          <cell r="Q82" t="str">
            <v>n/a</v>
          </cell>
          <cell r="R82" t="str">
            <v>n/a</v>
          </cell>
          <cell r="S82" t="str">
            <v>n/a</v>
          </cell>
          <cell r="T82">
            <v>24121</v>
          </cell>
          <cell r="U82" t="str">
            <v>n/a</v>
          </cell>
          <cell r="V82" t="str">
            <v>n/a</v>
          </cell>
          <cell r="W82" t="str">
            <v>n/a</v>
          </cell>
          <cell r="X82" t="str">
            <v>n/a</v>
          </cell>
          <cell r="Y82" t="str">
            <v>n/a</v>
          </cell>
          <cell r="Z82" t="str">
            <v>n/a</v>
          </cell>
          <cell r="AA82" t="str">
            <v>n/a</v>
          </cell>
          <cell r="AB82" t="str">
            <v>n/a</v>
          </cell>
          <cell r="AC82" t="str">
            <v>n/a</v>
          </cell>
          <cell r="AD82" t="str">
            <v>n/a</v>
          </cell>
        </row>
        <row r="83">
          <cell r="A83" t="str">
            <v>Population density, pop/km</v>
          </cell>
          <cell r="C83" t="str">
            <v>n/a</v>
          </cell>
          <cell r="D83" t="str">
            <v>n/a</v>
          </cell>
          <cell r="E83">
            <v>234</v>
          </cell>
          <cell r="F83" t="str">
            <v>n/a</v>
          </cell>
          <cell r="G83" t="str">
            <v>n/a</v>
          </cell>
          <cell r="H83" t="str">
            <v>n/a</v>
          </cell>
          <cell r="I83" t="str">
            <v>n/a</v>
          </cell>
          <cell r="J83">
            <v>235.5</v>
          </cell>
          <cell r="K83">
            <v>237.1</v>
          </cell>
          <cell r="L83">
            <v>237.9</v>
          </cell>
          <cell r="M83">
            <v>238.7</v>
          </cell>
          <cell r="N83">
            <v>239.5</v>
          </cell>
          <cell r="O83">
            <v>240.4</v>
          </cell>
          <cell r="P83">
            <v>241.2</v>
          </cell>
          <cell r="Q83">
            <v>242</v>
          </cell>
          <cell r="R83">
            <v>243</v>
          </cell>
          <cell r="S83">
            <v>244</v>
          </cell>
          <cell r="T83">
            <v>240.5</v>
          </cell>
          <cell r="U83">
            <v>241.3</v>
          </cell>
          <cell r="V83">
            <v>243.3</v>
          </cell>
          <cell r="W83" t="str">
            <v>n/a</v>
          </cell>
          <cell r="X83" t="str">
            <v>n/a</v>
          </cell>
          <cell r="Y83" t="str">
            <v>n/a</v>
          </cell>
          <cell r="Z83" t="str">
            <v>n/a</v>
          </cell>
          <cell r="AA83" t="str">
            <v>n/a</v>
          </cell>
          <cell r="AB83" t="str">
            <v>n/a</v>
          </cell>
          <cell r="AC83" t="str">
            <v>n/a</v>
          </cell>
          <cell r="AD83" t="str">
            <v>n/a</v>
          </cell>
        </row>
        <row r="84">
          <cell r="A84" t="str">
            <v>GDP, € mill</v>
          </cell>
          <cell r="C84" t="str">
            <v>n/a</v>
          </cell>
          <cell r="D84" t="str">
            <v>n/a</v>
          </cell>
          <cell r="E84">
            <v>604700</v>
          </cell>
          <cell r="F84">
            <v>571300</v>
          </cell>
          <cell r="G84">
            <v>598700</v>
          </cell>
          <cell r="H84">
            <v>690418</v>
          </cell>
          <cell r="I84">
            <v>747690</v>
          </cell>
          <cell r="J84">
            <v>763100</v>
          </cell>
          <cell r="K84">
            <v>816611</v>
          </cell>
          <cell r="L84">
            <v>808705</v>
          </cell>
          <cell r="M84">
            <v>804660</v>
          </cell>
          <cell r="N84">
            <v>878109</v>
          </cell>
          <cell r="O84">
            <v>866786.5</v>
          </cell>
          <cell r="P84">
            <v>938269</v>
          </cell>
          <cell r="Q84">
            <v>1178501.8</v>
          </cell>
          <cell r="R84">
            <v>1279814.7</v>
          </cell>
          <cell r="S84">
            <v>1384377.8</v>
          </cell>
          <cell r="T84">
            <v>1573359.3</v>
          </cell>
          <cell r="U84">
            <v>1613354.9</v>
          </cell>
          <cell r="V84">
            <v>1678980</v>
          </cell>
          <cell r="W84">
            <v>1615984.3</v>
          </cell>
          <cell r="X84">
            <v>1745050.5</v>
          </cell>
          <cell r="Y84">
            <v>1804586.1</v>
          </cell>
          <cell r="Z84">
            <v>1906358.8</v>
          </cell>
          <cell r="AA84" t="str">
            <v>n/a</v>
          </cell>
          <cell r="AB84" t="str">
            <v>n/a</v>
          </cell>
          <cell r="AC84" t="str">
            <v>n/a</v>
          </cell>
          <cell r="AD84" t="str">
            <v>n/a</v>
          </cell>
        </row>
        <row r="85">
          <cell r="A85" t="str">
            <v>Annual GDP Growth %</v>
          </cell>
          <cell r="C85" t="str">
            <v>n/a</v>
          </cell>
          <cell r="D85" t="str">
            <v>n/a</v>
          </cell>
          <cell r="E85" t="str">
            <v>n/a</v>
          </cell>
          <cell r="F85" t="str">
            <v>n/a</v>
          </cell>
          <cell r="G85" t="str">
            <v>n/a</v>
          </cell>
          <cell r="H85">
            <v>5.2000000000000005E-2</v>
          </cell>
          <cell r="I85">
            <v>2.1000000000000001E-2</v>
          </cell>
          <cell r="J85">
            <v>6.0000000000000001E-3</v>
          </cell>
          <cell r="K85">
            <v>-1.4999999999999999E-2</v>
          </cell>
          <cell r="L85">
            <v>2E-3</v>
          </cell>
          <cell r="M85">
            <v>2.5000000000000001E-2</v>
          </cell>
          <cell r="N85">
            <v>4.3999999999999997E-2</v>
          </cell>
          <cell r="O85">
            <v>2.9000000000000001E-2</v>
          </cell>
          <cell r="P85">
            <v>2.7E-2</v>
          </cell>
          <cell r="Q85">
            <v>3.1E-2</v>
          </cell>
          <cell r="R85">
            <v>3.4000000000000002E-2</v>
          </cell>
          <cell r="S85">
            <v>0.03</v>
          </cell>
          <cell r="T85">
            <v>3.7999999999999999E-2</v>
          </cell>
          <cell r="U85">
            <v>2.4E-2</v>
          </cell>
          <cell r="V85">
            <v>2.1000000000000001E-2</v>
          </cell>
          <cell r="W85">
            <v>2.8000000000000001E-2</v>
          </cell>
          <cell r="X85">
            <v>3.3000000000000002E-2</v>
          </cell>
          <cell r="Y85">
            <v>1.7999999999999999E-2</v>
          </cell>
          <cell r="Z85">
            <v>2.8000000000000001E-2</v>
          </cell>
          <cell r="AA85" t="str">
            <v>n/a</v>
          </cell>
          <cell r="AB85" t="str">
            <v>n/a</v>
          </cell>
          <cell r="AC85" t="str">
            <v>n/a</v>
          </cell>
          <cell r="AD85" t="str">
            <v>n/a</v>
          </cell>
        </row>
        <row r="86">
          <cell r="A86" t="str">
            <v>Gross fixed Capital Formation, € mill</v>
          </cell>
          <cell r="C86" t="str">
            <v>n/a</v>
          </cell>
          <cell r="D86" t="str">
            <v>n/a</v>
          </cell>
          <cell r="E86">
            <v>103100</v>
          </cell>
          <cell r="F86">
            <v>96800</v>
          </cell>
          <cell r="G86">
            <v>106700</v>
          </cell>
          <cell r="H86">
            <v>136900</v>
          </cell>
          <cell r="I86">
            <v>157200</v>
          </cell>
          <cell r="J86">
            <v>151700</v>
          </cell>
          <cell r="K86">
            <v>140000</v>
          </cell>
          <cell r="L86">
            <v>128700</v>
          </cell>
          <cell r="M86">
            <v>122675</v>
          </cell>
          <cell r="N86">
            <v>131300</v>
          </cell>
          <cell r="O86">
            <v>133200</v>
          </cell>
          <cell r="P86">
            <v>146500</v>
          </cell>
          <cell r="Q86">
            <v>182500</v>
          </cell>
          <cell r="R86">
            <v>201300</v>
          </cell>
          <cell r="S86">
            <v>240418</v>
          </cell>
          <cell r="T86">
            <v>260744</v>
          </cell>
          <cell r="U86">
            <v>262206</v>
          </cell>
          <cell r="V86">
            <v>261598.1</v>
          </cell>
          <cell r="W86" t="str">
            <v>n/a</v>
          </cell>
          <cell r="X86" t="str">
            <v>n/a</v>
          </cell>
          <cell r="Y86" t="str">
            <v>n/a</v>
          </cell>
          <cell r="Z86" t="str">
            <v>n/a</v>
          </cell>
          <cell r="AA86" t="str">
            <v>n/a</v>
          </cell>
          <cell r="AB86" t="str">
            <v>n/a</v>
          </cell>
          <cell r="AC86" t="str">
            <v>n/a</v>
          </cell>
          <cell r="AD86" t="str">
            <v>n/a</v>
          </cell>
        </row>
        <row r="87">
          <cell r="A87" t="str">
            <v>Inflation (HICP) %</v>
          </cell>
          <cell r="C87" t="str">
            <v>n/a</v>
          </cell>
          <cell r="D87" t="str">
            <v>n/a</v>
          </cell>
          <cell r="E87" t="e">
            <v>#DIV/0!</v>
          </cell>
          <cell r="F87">
            <v>3.4000000000000252E-2</v>
          </cell>
          <cell r="G87">
            <v>4.1586073500966769E-2</v>
          </cell>
          <cell r="H87">
            <v>4.9210770659238623E-2</v>
          </cell>
          <cell r="I87">
            <v>7.7876106194690209E-2</v>
          </cell>
          <cell r="J87">
            <v>9.4417077175698028E-2</v>
          </cell>
          <cell r="K87">
            <v>5.8514628657164058E-2</v>
          </cell>
          <cell r="L87">
            <v>3.7562012756910068E-2</v>
          </cell>
          <cell r="M87">
            <v>2.5330396475770955E-2</v>
          </cell>
          <cell r="N87">
            <v>2.0408163265306145E-2</v>
          </cell>
          <cell r="O87">
            <v>2.7368421052631486E-2</v>
          </cell>
          <cell r="P87">
            <v>2.4590163934426368E-2</v>
          </cell>
          <cell r="Q87">
            <v>1.8000000000000016E-2</v>
          </cell>
          <cell r="R87">
            <v>1.5717092337917515E-2</v>
          </cell>
          <cell r="S87">
            <v>1.3539651837524147E-2</v>
          </cell>
          <cell r="T87">
            <v>7.6335877862594437E-3</v>
          </cell>
          <cell r="U87">
            <v>1.2310606060606188E-2</v>
          </cell>
          <cell r="V87">
            <v>1.3096351730589317E-2</v>
          </cell>
          <cell r="W87">
            <v>1.3850415512465464E-2</v>
          </cell>
          <cell r="X87">
            <v>1.2999999999999999E-2</v>
          </cell>
          <cell r="Y87">
            <v>2.1000000000000001E-2</v>
          </cell>
          <cell r="Z87">
            <v>2.3E-2</v>
          </cell>
          <cell r="AA87" t="str">
            <v>n/a</v>
          </cell>
          <cell r="AB87" t="str">
            <v>n/a</v>
          </cell>
          <cell r="AC87" t="str">
            <v>n/a</v>
          </cell>
          <cell r="AD87" t="str">
            <v>n/a</v>
          </cell>
        </row>
        <row r="88">
          <cell r="A88" t="str">
            <v>Unemployment rate %</v>
          </cell>
          <cell r="C88" t="str">
            <v>n/a</v>
          </cell>
          <cell r="D88" t="str">
            <v>n/a</v>
          </cell>
          <cell r="E88">
            <v>0.115</v>
          </cell>
          <cell r="F88">
            <v>0.115</v>
          </cell>
          <cell r="G88">
            <v>0.11</v>
          </cell>
          <cell r="H88">
            <v>0.09</v>
          </cell>
          <cell r="I88">
            <v>7.400000000000001E-2</v>
          </cell>
          <cell r="J88">
            <v>7.0000000000000007E-2</v>
          </cell>
          <cell r="K88">
            <v>8.5999999999999993E-2</v>
          </cell>
          <cell r="L88">
            <v>9.8000000000000004E-2</v>
          </cell>
          <cell r="M88">
            <v>0.1</v>
          </cell>
          <cell r="N88">
            <v>9.3000000000000013E-2</v>
          </cell>
          <cell r="O88">
            <v>8.5000000000000006E-2</v>
          </cell>
          <cell r="P88">
            <v>0.08</v>
          </cell>
          <cell r="Q88">
            <v>6.8000000000000005E-2</v>
          </cell>
          <cell r="R88">
            <v>6.0999999999999999E-2</v>
          </cell>
          <cell r="S88">
            <v>5.9000000000000004E-2</v>
          </cell>
          <cell r="T88">
            <v>5.2999999999999999E-2</v>
          </cell>
          <cell r="U88">
            <v>0.05</v>
          </cell>
          <cell r="V88">
            <v>5.0999999999999997E-2</v>
          </cell>
          <cell r="W88">
            <v>4.9000000000000002E-2</v>
          </cell>
          <cell r="X88">
            <v>4.7E-2</v>
          </cell>
          <cell r="Y88">
            <v>4.8000000000000001E-2</v>
          </cell>
          <cell r="Z88">
            <v>5.2999999999999999E-2</v>
          </cell>
          <cell r="AA88" t="str">
            <v>n/a</v>
          </cell>
          <cell r="AB88" t="str">
            <v>n/a</v>
          </cell>
          <cell r="AC88" t="str">
            <v>n/a</v>
          </cell>
          <cell r="AD88" t="str">
            <v>n/a</v>
          </cell>
        </row>
      </sheetData>
      <sheetData sheetId="27" refreshError="1"/>
      <sheetData sheetId="28" refreshError="1"/>
      <sheetData sheetId="29" refreshError="1"/>
      <sheetData sheetId="30" refreshError="1"/>
      <sheetData sheetId="31" refreshError="1"/>
      <sheetData sheetId="32" refreshError="1"/>
      <sheetData sheetId="33" refreshError="1">
        <row r="1">
          <cell r="A1" t="str">
            <v>Norway</v>
          </cell>
        </row>
        <row r="3">
          <cell r="A3" t="str">
            <v>HOUSING SUPPLY</v>
          </cell>
          <cell r="C3">
            <v>1983</v>
          </cell>
          <cell r="D3">
            <v>1984</v>
          </cell>
          <cell r="E3">
            <v>1985</v>
          </cell>
          <cell r="F3">
            <v>1986</v>
          </cell>
          <cell r="G3">
            <v>1987</v>
          </cell>
          <cell r="H3">
            <v>1988</v>
          </cell>
          <cell r="I3">
            <v>1989</v>
          </cell>
          <cell r="J3">
            <v>1990</v>
          </cell>
          <cell r="K3">
            <v>1991</v>
          </cell>
          <cell r="L3">
            <v>1992</v>
          </cell>
          <cell r="M3">
            <v>1993</v>
          </cell>
          <cell r="N3">
            <v>1994</v>
          </cell>
          <cell r="O3">
            <v>1995</v>
          </cell>
          <cell r="P3">
            <v>1996</v>
          </cell>
          <cell r="Q3">
            <v>1997</v>
          </cell>
          <cell r="R3">
            <v>1998</v>
          </cell>
          <cell r="S3">
            <v>1999</v>
          </cell>
          <cell r="T3">
            <v>2000</v>
          </cell>
          <cell r="U3">
            <v>2001</v>
          </cell>
          <cell r="V3">
            <v>2002</v>
          </cell>
          <cell r="W3">
            <v>2003</v>
          </cell>
          <cell r="X3">
            <v>2004</v>
          </cell>
          <cell r="Y3">
            <v>2005</v>
          </cell>
          <cell r="Z3">
            <v>2006</v>
          </cell>
          <cell r="AA3">
            <v>2007</v>
          </cell>
          <cell r="AB3">
            <v>2008</v>
          </cell>
          <cell r="AC3">
            <v>2009</v>
          </cell>
          <cell r="AD3">
            <v>2010</v>
          </cell>
        </row>
        <row r="4">
          <cell r="A4" t="str">
            <v>Housing Stock</v>
          </cell>
        </row>
        <row r="5">
          <cell r="A5" t="str">
            <v xml:space="preserve">Total Number of Dwellings (national) </v>
          </cell>
          <cell r="B5" t="str">
            <v>000s</v>
          </cell>
          <cell r="C5">
            <v>1610100</v>
          </cell>
          <cell r="D5">
            <v>1634300</v>
          </cell>
          <cell r="E5">
            <v>1653700</v>
          </cell>
          <cell r="F5">
            <v>1672700</v>
          </cell>
          <cell r="G5">
            <v>1694300</v>
          </cell>
          <cell r="H5">
            <v>1717700</v>
          </cell>
          <cell r="I5">
            <v>1738700</v>
          </cell>
          <cell r="J5">
            <v>1751363</v>
          </cell>
          <cell r="K5">
            <v>1770471</v>
          </cell>
          <cell r="L5">
            <v>1789578</v>
          </cell>
          <cell r="M5">
            <v>1808686</v>
          </cell>
          <cell r="N5">
            <v>1827794</v>
          </cell>
          <cell r="O5">
            <v>1846902</v>
          </cell>
          <cell r="P5">
            <v>1866009</v>
          </cell>
          <cell r="Q5">
            <v>1885117</v>
          </cell>
          <cell r="R5">
            <v>1904225</v>
          </cell>
          <cell r="S5">
            <v>1923333</v>
          </cell>
          <cell r="T5">
            <v>1942440</v>
          </cell>
          <cell r="U5">
            <v>1961548</v>
          </cell>
          <cell r="V5">
            <v>1982404</v>
          </cell>
          <cell r="W5">
            <v>2002930</v>
          </cell>
          <cell r="X5">
            <v>2025739</v>
          </cell>
          <cell r="Y5">
            <v>2054592</v>
          </cell>
          <cell r="Z5" t="str">
            <v>n/a</v>
          </cell>
          <cell r="AA5" t="str">
            <v>n/a</v>
          </cell>
          <cell r="AB5">
            <v>0</v>
          </cell>
          <cell r="AC5">
            <v>0</v>
          </cell>
          <cell r="AD5">
            <v>0</v>
          </cell>
        </row>
        <row r="6">
          <cell r="A6" t="str">
            <v xml:space="preserve">Proportion of which: </v>
          </cell>
        </row>
        <row r="7">
          <cell r="A7" t="str">
            <v>% Owner occupied</v>
          </cell>
          <cell r="B7" t="str">
            <v>%</v>
          </cell>
          <cell r="C7">
            <v>0.74</v>
          </cell>
          <cell r="D7" t="str">
            <v>n/a</v>
          </cell>
          <cell r="E7" t="str">
            <v>n/a</v>
          </cell>
          <cell r="F7" t="str">
            <v>n/a</v>
          </cell>
          <cell r="G7" t="str">
            <v>n/a</v>
          </cell>
          <cell r="H7" t="str">
            <v>n/a</v>
          </cell>
          <cell r="I7" t="str">
            <v>n/a</v>
          </cell>
          <cell r="J7">
            <v>0.79</v>
          </cell>
          <cell r="K7" t="str">
            <v>n/a</v>
          </cell>
          <cell r="L7" t="str">
            <v>n/a</v>
          </cell>
          <cell r="M7" t="str">
            <v>n/a</v>
          </cell>
          <cell r="N7" t="str">
            <v>n/a</v>
          </cell>
          <cell r="O7" t="str">
            <v>n/a</v>
          </cell>
          <cell r="P7" t="str">
            <v>n/a</v>
          </cell>
          <cell r="Q7">
            <v>0.76</v>
          </cell>
          <cell r="R7" t="str">
            <v>n/a</v>
          </cell>
          <cell r="S7" t="str">
            <v>n/a</v>
          </cell>
          <cell r="T7" t="str">
            <v>n/a</v>
          </cell>
          <cell r="U7">
            <v>0.76700000000000002</v>
          </cell>
          <cell r="V7" t="str">
            <v>n/a</v>
          </cell>
          <cell r="W7" t="str">
            <v>n/a</v>
          </cell>
          <cell r="X7" t="str">
            <v>n/a</v>
          </cell>
          <cell r="Y7" t="str">
            <v>n/a</v>
          </cell>
          <cell r="Z7" t="str">
            <v>n/a</v>
          </cell>
          <cell r="AA7" t="str">
            <v>n/a</v>
          </cell>
          <cell r="AB7" t="str">
            <v>n/a</v>
          </cell>
          <cell r="AC7" t="str">
            <v>n/a</v>
          </cell>
          <cell r="AD7" t="str">
            <v>n/a</v>
          </cell>
        </row>
        <row r="8">
          <cell r="A8" t="str">
            <v>% Rented from private landlords</v>
          </cell>
          <cell r="B8" t="str">
            <v>%</v>
          </cell>
          <cell r="C8" t="str">
            <v>n/a</v>
          </cell>
          <cell r="D8" t="str">
            <v>n/a</v>
          </cell>
          <cell r="E8" t="str">
            <v>n/a</v>
          </cell>
          <cell r="F8" t="str">
            <v>n/a</v>
          </cell>
          <cell r="G8" t="str">
            <v>n/a</v>
          </cell>
          <cell r="H8" t="str">
            <v>n/a</v>
          </cell>
          <cell r="I8" t="str">
            <v>n/a</v>
          </cell>
          <cell r="J8" t="str">
            <v>n/a</v>
          </cell>
          <cell r="K8" t="str">
            <v>n/a</v>
          </cell>
          <cell r="L8" t="str">
            <v>n/a</v>
          </cell>
          <cell r="M8" t="str">
            <v>n/a</v>
          </cell>
          <cell r="N8" t="str">
            <v>n/a</v>
          </cell>
          <cell r="O8" t="str">
            <v>n/a</v>
          </cell>
          <cell r="P8" t="str">
            <v>n/a</v>
          </cell>
          <cell r="Q8" t="str">
            <v>n/a</v>
          </cell>
          <cell r="R8" t="str">
            <v>n/a</v>
          </cell>
          <cell r="S8" t="str">
            <v>n/a</v>
          </cell>
          <cell r="T8" t="str">
            <v>n/a</v>
          </cell>
          <cell r="U8" t="str">
            <v>n/a</v>
          </cell>
          <cell r="V8" t="str">
            <v>n/a</v>
          </cell>
          <cell r="W8" t="str">
            <v>n/a</v>
          </cell>
          <cell r="X8" t="str">
            <v>n/a</v>
          </cell>
          <cell r="Y8" t="str">
            <v>n/a</v>
          </cell>
          <cell r="Z8" t="str">
            <v>n/a</v>
          </cell>
          <cell r="AA8" t="str">
            <v>n/a</v>
          </cell>
          <cell r="AB8" t="str">
            <v>n/a</v>
          </cell>
          <cell r="AC8" t="str">
            <v>n/a</v>
          </cell>
          <cell r="AD8" t="str">
            <v>n/a</v>
          </cell>
        </row>
        <row r="9">
          <cell r="A9" t="str">
            <v>% Rented from government or social landlords</v>
          </cell>
          <cell r="B9" t="str">
            <v>%</v>
          </cell>
          <cell r="C9" t="str">
            <v>n/a</v>
          </cell>
          <cell r="D9" t="str">
            <v>n/a</v>
          </cell>
          <cell r="E9" t="str">
            <v>n/a</v>
          </cell>
          <cell r="F9" t="str">
            <v>n/a</v>
          </cell>
          <cell r="G9" t="str">
            <v>n/a</v>
          </cell>
          <cell r="H9" t="str">
            <v>n/a</v>
          </cell>
          <cell r="I9" t="str">
            <v>n/a</v>
          </cell>
          <cell r="J9" t="str">
            <v>n/a</v>
          </cell>
          <cell r="K9" t="str">
            <v>n/a</v>
          </cell>
          <cell r="L9" t="str">
            <v>n/a</v>
          </cell>
          <cell r="M9" t="str">
            <v>n/a</v>
          </cell>
          <cell r="N9" t="str">
            <v>n/a</v>
          </cell>
          <cell r="O9" t="str">
            <v>n/a</v>
          </cell>
          <cell r="P9" t="str">
            <v>n/a</v>
          </cell>
          <cell r="Q9" t="str">
            <v>n/a</v>
          </cell>
          <cell r="R9" t="str">
            <v>n/a</v>
          </cell>
          <cell r="S9" t="str">
            <v>n/a</v>
          </cell>
          <cell r="T9" t="str">
            <v>n/a</v>
          </cell>
          <cell r="U9" t="str">
            <v>n/a</v>
          </cell>
          <cell r="V9" t="str">
            <v>n/a</v>
          </cell>
          <cell r="W9" t="str">
            <v>n/a</v>
          </cell>
          <cell r="X9" t="str">
            <v>n/a</v>
          </cell>
          <cell r="Y9" t="str">
            <v>n/a</v>
          </cell>
          <cell r="Z9" t="str">
            <v>n/a</v>
          </cell>
          <cell r="AA9" t="str">
            <v>n/a</v>
          </cell>
          <cell r="AB9" t="str">
            <v>n/a</v>
          </cell>
          <cell r="AC9" t="str">
            <v>n/a</v>
          </cell>
          <cell r="AD9" t="str">
            <v>n/a</v>
          </cell>
        </row>
        <row r="10">
          <cell r="A10" t="str">
            <v>% Other</v>
          </cell>
          <cell r="B10" t="str">
            <v>%</v>
          </cell>
          <cell r="C10" t="str">
            <v>n/a</v>
          </cell>
          <cell r="D10" t="str">
            <v>n/a</v>
          </cell>
          <cell r="E10" t="str">
            <v>n/a</v>
          </cell>
          <cell r="F10" t="str">
            <v>n/a</v>
          </cell>
          <cell r="G10" t="str">
            <v>n/a</v>
          </cell>
          <cell r="H10" t="str">
            <v>n/a</v>
          </cell>
          <cell r="I10" t="str">
            <v>n/a</v>
          </cell>
          <cell r="J10" t="str">
            <v>n/a</v>
          </cell>
          <cell r="K10" t="str">
            <v>n/a</v>
          </cell>
          <cell r="L10" t="str">
            <v>n/a</v>
          </cell>
          <cell r="M10" t="str">
            <v>n/a</v>
          </cell>
          <cell r="N10" t="str">
            <v>n/a</v>
          </cell>
          <cell r="O10" t="str">
            <v>n/a</v>
          </cell>
          <cell r="P10" t="str">
            <v>n/a</v>
          </cell>
          <cell r="Q10" t="str">
            <v>n/a</v>
          </cell>
          <cell r="R10" t="str">
            <v>n/a</v>
          </cell>
          <cell r="S10" t="str">
            <v>n/a</v>
          </cell>
          <cell r="T10" t="str">
            <v>n/a</v>
          </cell>
          <cell r="U10" t="str">
            <v>n/a</v>
          </cell>
          <cell r="V10" t="str">
            <v>n/a</v>
          </cell>
          <cell r="W10" t="str">
            <v>n/a</v>
          </cell>
          <cell r="X10" t="str">
            <v>n/a</v>
          </cell>
          <cell r="Y10" t="str">
            <v>n/a</v>
          </cell>
          <cell r="Z10" t="str">
            <v>n/a</v>
          </cell>
          <cell r="AA10" t="str">
            <v>n/a</v>
          </cell>
          <cell r="AB10" t="str">
            <v>n/a</v>
          </cell>
          <cell r="AC10" t="str">
            <v>n/a</v>
          </cell>
          <cell r="AD10" t="str">
            <v>n/a</v>
          </cell>
        </row>
        <row r="12">
          <cell r="A12" t="str">
            <v>Housebuilding</v>
          </cell>
        </row>
        <row r="13">
          <cell r="A13" t="str">
            <v xml:space="preserve">Housing Starts </v>
          </cell>
          <cell r="B13" t="str">
            <v>000s</v>
          </cell>
          <cell r="C13">
            <v>31507</v>
          </cell>
          <cell r="D13">
            <v>26281</v>
          </cell>
          <cell r="E13">
            <v>26893</v>
          </cell>
          <cell r="F13">
            <v>29192</v>
          </cell>
          <cell r="G13">
            <v>29117</v>
          </cell>
          <cell r="H13">
            <v>28147</v>
          </cell>
          <cell r="I13">
            <v>26212</v>
          </cell>
          <cell r="J13">
            <v>21830</v>
          </cell>
          <cell r="K13">
            <v>17261</v>
          </cell>
          <cell r="L13">
            <v>15600</v>
          </cell>
          <cell r="M13">
            <v>16194</v>
          </cell>
          <cell r="N13">
            <v>21240</v>
          </cell>
          <cell r="O13">
            <v>20011</v>
          </cell>
          <cell r="P13">
            <v>18743</v>
          </cell>
          <cell r="Q13">
            <v>21259</v>
          </cell>
          <cell r="R13">
            <v>19646</v>
          </cell>
          <cell r="S13">
            <v>20492</v>
          </cell>
          <cell r="T13">
            <v>22536</v>
          </cell>
          <cell r="U13">
            <v>24191</v>
          </cell>
          <cell r="V13">
            <v>22216</v>
          </cell>
          <cell r="W13">
            <v>22263</v>
          </cell>
          <cell r="X13">
            <v>29399</v>
          </cell>
          <cell r="Y13">
            <v>30706</v>
          </cell>
          <cell r="Z13" t="str">
            <v>n/a</v>
          </cell>
          <cell r="AA13" t="str">
            <v>n/a</v>
          </cell>
          <cell r="AB13" t="str">
            <v>n/a</v>
          </cell>
          <cell r="AC13" t="str">
            <v>n/a</v>
          </cell>
          <cell r="AD13" t="str">
            <v>n/a</v>
          </cell>
        </row>
        <row r="14">
          <cell r="A14" t="str">
            <v>Annual % change in housing starts</v>
          </cell>
          <cell r="C14" t="e">
            <v>#VALUE!</v>
          </cell>
          <cell r="D14">
            <v>-0.16586790237090165</v>
          </cell>
          <cell r="E14">
            <v>2.3286785129941867E-2</v>
          </cell>
          <cell r="F14">
            <v>8.548692968430438E-2</v>
          </cell>
          <cell r="G14">
            <v>-2.5691970402850206E-3</v>
          </cell>
          <cell r="H14">
            <v>-3.3313871621389546E-2</v>
          </cell>
          <cell r="I14">
            <v>-6.8746225174974196E-2</v>
          </cell>
          <cell r="J14">
            <v>-0.16717533953914243</v>
          </cell>
          <cell r="K14">
            <v>-0.2092991296381127</v>
          </cell>
          <cell r="L14">
            <v>-9.6228491976131147E-2</v>
          </cell>
          <cell r="M14">
            <v>3.8076923076923119E-2</v>
          </cell>
          <cell r="N14">
            <v>0.31159688773619854</v>
          </cell>
          <cell r="O14">
            <v>-5.7862523540489597E-2</v>
          </cell>
          <cell r="P14">
            <v>-6.3365149167957657E-2</v>
          </cell>
          <cell r="Q14">
            <v>0.13423678173184661</v>
          </cell>
          <cell r="R14">
            <v>-7.5873747589256357E-2</v>
          </cell>
          <cell r="S14">
            <v>4.3062200956937691E-2</v>
          </cell>
          <cell r="T14">
            <v>9.9746242436072663E-2</v>
          </cell>
          <cell r="U14">
            <v>7.3438054668086616E-2</v>
          </cell>
          <cell r="V14">
            <v>-8.1641932950270779E-2</v>
          </cell>
          <cell r="W14">
            <v>2.1155923658624509E-3</v>
          </cell>
          <cell r="X14">
            <v>0.32053182410277148</v>
          </cell>
          <cell r="Y14">
            <v>4.4457294465798158E-2</v>
          </cell>
          <cell r="Z14" t="str">
            <v>n/a</v>
          </cell>
          <cell r="AA14" t="str">
            <v>n/a</v>
          </cell>
          <cell r="AB14" t="str">
            <v>n/a</v>
          </cell>
          <cell r="AC14" t="str">
            <v>n/a</v>
          </cell>
          <cell r="AD14" t="str">
            <v>n/a</v>
          </cell>
        </row>
        <row r="15">
          <cell r="A15" t="str">
            <v>Housing Completions</v>
          </cell>
          <cell r="B15" t="str">
            <v>000s</v>
          </cell>
          <cell r="C15">
            <v>32513</v>
          </cell>
          <cell r="D15">
            <v>30866</v>
          </cell>
          <cell r="E15">
            <v>26114</v>
          </cell>
          <cell r="F15">
            <v>25784</v>
          </cell>
          <cell r="G15">
            <v>28381</v>
          </cell>
          <cell r="H15">
            <v>30406</v>
          </cell>
          <cell r="I15">
            <v>27979</v>
          </cell>
          <cell r="J15">
            <v>27120</v>
          </cell>
          <cell r="K15">
            <v>21689</v>
          </cell>
          <cell r="L15">
            <v>17789</v>
          </cell>
          <cell r="M15">
            <v>15897</v>
          </cell>
          <cell r="N15">
            <v>17836</v>
          </cell>
          <cell r="O15">
            <v>19214</v>
          </cell>
          <cell r="P15">
            <v>17905</v>
          </cell>
          <cell r="Q15">
            <v>18659</v>
          </cell>
          <cell r="R15">
            <v>20659</v>
          </cell>
          <cell r="S15">
            <v>19892</v>
          </cell>
          <cell r="T15">
            <v>18873</v>
          </cell>
          <cell r="U15">
            <v>22147</v>
          </cell>
          <cell r="V15">
            <v>20856</v>
          </cell>
          <cell r="W15">
            <v>20526</v>
          </cell>
          <cell r="X15">
            <v>22809</v>
          </cell>
          <cell r="Y15">
            <v>28853</v>
          </cell>
          <cell r="Z15" t="str">
            <v>n/a</v>
          </cell>
          <cell r="AA15" t="str">
            <v>n/a</v>
          </cell>
          <cell r="AB15" t="str">
            <v>n/a</v>
          </cell>
          <cell r="AC15" t="str">
            <v>n/a</v>
          </cell>
          <cell r="AD15" t="str">
            <v>n/a</v>
          </cell>
        </row>
        <row r="16">
          <cell r="A16" t="str">
            <v>Annual % change in housing completions</v>
          </cell>
          <cell r="C16" t="e">
            <v>#VALUE!</v>
          </cell>
          <cell r="D16">
            <v>-5.0656660412757959E-2</v>
          </cell>
          <cell r="E16">
            <v>-0.15395580898075556</v>
          </cell>
          <cell r="F16">
            <v>-1.2636899747262009E-2</v>
          </cell>
          <cell r="G16">
            <v>0.10072137759851074</v>
          </cell>
          <cell r="H16">
            <v>7.1350551425249265E-2</v>
          </cell>
          <cell r="I16">
            <v>-7.9819772413339485E-2</v>
          </cell>
          <cell r="J16">
            <v>-3.0701597626791477E-2</v>
          </cell>
          <cell r="K16">
            <v>-0.20025811209439526</v>
          </cell>
          <cell r="L16">
            <v>-0.17981465258886997</v>
          </cell>
          <cell r="M16">
            <v>-0.10635786159986504</v>
          </cell>
          <cell r="N16">
            <v>0.12197269925143117</v>
          </cell>
          <cell r="O16">
            <v>7.7259475218658835E-2</v>
          </cell>
          <cell r="P16">
            <v>-6.8127407098990345E-2</v>
          </cell>
          <cell r="Q16">
            <v>4.2111142139067193E-2</v>
          </cell>
          <cell r="R16">
            <v>0.10718688032584822</v>
          </cell>
          <cell r="S16">
            <v>-3.712667602497699E-2</v>
          </cell>
          <cell r="T16">
            <v>-5.1226623768349078E-2</v>
          </cell>
          <cell r="U16">
            <v>0.17347533513484881</v>
          </cell>
          <cell r="V16">
            <v>-5.8292319501512591E-2</v>
          </cell>
          <cell r="W16">
            <v>-1.5822784810126556E-2</v>
          </cell>
          <cell r="X16">
            <v>0.11122478807366276</v>
          </cell>
          <cell r="Y16">
            <v>0.26498312069797003</v>
          </cell>
          <cell r="Z16" t="str">
            <v>n/a</v>
          </cell>
          <cell r="AA16" t="str">
            <v>n/a</v>
          </cell>
          <cell r="AB16" t="str">
            <v>n/a</v>
          </cell>
          <cell r="AC16" t="str">
            <v>n/a</v>
          </cell>
          <cell r="AD16" t="str">
            <v>n/a</v>
          </cell>
        </row>
        <row r="17">
          <cell r="A17" t="str">
            <v>Number of Building Permits issued</v>
          </cell>
          <cell r="B17" t="str">
            <v>000s</v>
          </cell>
          <cell r="C17" t="str">
            <v>n/a</v>
          </cell>
          <cell r="D17" t="str">
            <v>n/a</v>
          </cell>
          <cell r="E17" t="str">
            <v>n/a</v>
          </cell>
          <cell r="F17" t="str">
            <v>n/a</v>
          </cell>
          <cell r="G17" t="str">
            <v>n/a</v>
          </cell>
          <cell r="H17" t="str">
            <v>n/a</v>
          </cell>
          <cell r="I17" t="str">
            <v>n/a</v>
          </cell>
          <cell r="J17" t="str">
            <v>n/a</v>
          </cell>
          <cell r="K17" t="str">
            <v>n/a</v>
          </cell>
          <cell r="L17" t="str">
            <v>n/a</v>
          </cell>
          <cell r="M17" t="str">
            <v>n/a</v>
          </cell>
          <cell r="N17" t="str">
            <v>n/a</v>
          </cell>
          <cell r="O17" t="str">
            <v>n/a</v>
          </cell>
          <cell r="P17" t="str">
            <v>n/a</v>
          </cell>
          <cell r="Q17" t="str">
            <v>n/a</v>
          </cell>
          <cell r="R17" t="str">
            <v>n/a</v>
          </cell>
          <cell r="S17" t="str">
            <v>n/a</v>
          </cell>
          <cell r="T17" t="str">
            <v>n/a</v>
          </cell>
          <cell r="U17" t="str">
            <v>n/a</v>
          </cell>
          <cell r="V17" t="str">
            <v>n/a</v>
          </cell>
          <cell r="W17" t="str">
            <v>n/a</v>
          </cell>
          <cell r="X17" t="str">
            <v>n/a</v>
          </cell>
          <cell r="Y17" t="str">
            <v>n/a</v>
          </cell>
          <cell r="Z17" t="str">
            <v>n/a</v>
          </cell>
          <cell r="AA17" t="str">
            <v>n/a</v>
          </cell>
          <cell r="AB17" t="str">
            <v>n/a</v>
          </cell>
          <cell r="AC17" t="str">
            <v>n/a</v>
          </cell>
          <cell r="AD17" t="str">
            <v>n/a</v>
          </cell>
        </row>
        <row r="18">
          <cell r="A18" t="str">
            <v>Annual % change in building permits issued</v>
          </cell>
          <cell r="C18" t="str">
            <v>n/a</v>
          </cell>
          <cell r="D18" t="str">
            <v>n/a</v>
          </cell>
          <cell r="E18" t="str">
            <v>n/a</v>
          </cell>
          <cell r="F18" t="str">
            <v>n/a</v>
          </cell>
          <cell r="G18" t="str">
            <v>n/a</v>
          </cell>
          <cell r="H18" t="str">
            <v>n/a</v>
          </cell>
          <cell r="I18" t="str">
            <v>n/a</v>
          </cell>
          <cell r="J18" t="str">
            <v>n/a</v>
          </cell>
          <cell r="K18" t="str">
            <v>n/a</v>
          </cell>
          <cell r="L18" t="str">
            <v>n/a</v>
          </cell>
          <cell r="M18" t="str">
            <v>n/a</v>
          </cell>
          <cell r="N18" t="str">
            <v>n/a</v>
          </cell>
          <cell r="O18" t="str">
            <v>n/a</v>
          </cell>
          <cell r="P18" t="str">
            <v>n/a</v>
          </cell>
          <cell r="Q18" t="str">
            <v>n/a</v>
          </cell>
          <cell r="R18" t="str">
            <v>n/a</v>
          </cell>
          <cell r="S18" t="str">
            <v>n/a</v>
          </cell>
          <cell r="T18" t="str">
            <v>n/a</v>
          </cell>
          <cell r="U18" t="str">
            <v>n/a</v>
          </cell>
          <cell r="V18" t="str">
            <v>n/a</v>
          </cell>
          <cell r="W18" t="str">
            <v>n/a</v>
          </cell>
          <cell r="X18" t="str">
            <v>n/a</v>
          </cell>
          <cell r="Y18" t="str">
            <v>n/a</v>
          </cell>
          <cell r="Z18" t="str">
            <v>n/a</v>
          </cell>
          <cell r="AA18" t="str">
            <v>n/a</v>
          </cell>
          <cell r="AB18" t="str">
            <v>n/a</v>
          </cell>
          <cell r="AC18" t="str">
            <v>n/a</v>
          </cell>
          <cell r="AD18" t="str">
            <v>n/a</v>
          </cell>
        </row>
        <row r="20">
          <cell r="A20" t="str">
            <v>MARKET ACTIVITY AND PRICES</v>
          </cell>
        </row>
        <row r="21">
          <cell r="A21" t="str">
            <v>Total Number of Transactions</v>
          </cell>
          <cell r="B21" t="str">
            <v>000s</v>
          </cell>
          <cell r="C21" t="str">
            <v>n/a</v>
          </cell>
          <cell r="D21" t="str">
            <v>n/a</v>
          </cell>
          <cell r="E21" t="str">
            <v>n/a</v>
          </cell>
          <cell r="F21" t="str">
            <v>n/a</v>
          </cell>
          <cell r="G21" t="str">
            <v>n/a</v>
          </cell>
          <cell r="H21" t="str">
            <v>n/a</v>
          </cell>
          <cell r="I21" t="str">
            <v>n/a</v>
          </cell>
          <cell r="J21">
            <v>73000</v>
          </cell>
          <cell r="K21">
            <v>72900</v>
          </cell>
          <cell r="L21">
            <v>74200</v>
          </cell>
          <cell r="M21">
            <v>88800</v>
          </cell>
          <cell r="N21">
            <v>105100</v>
          </cell>
          <cell r="O21">
            <v>109249</v>
          </cell>
          <cell r="P21">
            <v>114448</v>
          </cell>
          <cell r="Q21">
            <v>120418</v>
          </cell>
          <cell r="R21">
            <v>112658</v>
          </cell>
          <cell r="S21">
            <v>119025</v>
          </cell>
          <cell r="T21">
            <v>125177</v>
          </cell>
          <cell r="U21">
            <v>130383</v>
          </cell>
          <cell r="V21">
            <v>133149</v>
          </cell>
          <cell r="W21" t="str">
            <v>n/a</v>
          </cell>
          <cell r="X21" t="str">
            <v>n/a</v>
          </cell>
          <cell r="Y21" t="str">
            <v>n/a</v>
          </cell>
          <cell r="Z21" t="str">
            <v>n/a</v>
          </cell>
          <cell r="AA21" t="str">
            <v>n/a</v>
          </cell>
          <cell r="AB21" t="str">
            <v>n/a</v>
          </cell>
          <cell r="AC21" t="str">
            <v>n/a</v>
          </cell>
          <cell r="AD21" t="str">
            <v>n/a</v>
          </cell>
        </row>
        <row r="22">
          <cell r="A22" t="str">
            <v>Annual % change in transactions</v>
          </cell>
          <cell r="C22" t="str">
            <v>n/a</v>
          </cell>
          <cell r="D22" t="str">
            <v>n/a</v>
          </cell>
          <cell r="E22" t="str">
            <v>n/a</v>
          </cell>
          <cell r="F22" t="str">
            <v>n/a</v>
          </cell>
          <cell r="G22" t="str">
            <v>n/a</v>
          </cell>
          <cell r="H22" t="str">
            <v>n/a</v>
          </cell>
          <cell r="I22" t="str">
            <v>n/a</v>
          </cell>
          <cell r="J22" t="str">
            <v>n/a</v>
          </cell>
          <cell r="K22">
            <v>-1.36986301369868E-3</v>
          </cell>
          <cell r="L22">
            <v>1.7832647462277196E-2</v>
          </cell>
          <cell r="M22">
            <v>0.19676549865229109</v>
          </cell>
          <cell r="N22">
            <v>0.18355855855855863</v>
          </cell>
          <cell r="O22">
            <v>3.9476688867744913E-2</v>
          </cell>
          <cell r="P22">
            <v>4.758853627950832E-2</v>
          </cell>
          <cell r="Q22">
            <v>5.2163427932336193E-2</v>
          </cell>
          <cell r="R22">
            <v>-6.4442193027620442E-2</v>
          </cell>
          <cell r="S22">
            <v>5.651618171812034E-2</v>
          </cell>
          <cell r="T22">
            <v>5.1686620457886967E-2</v>
          </cell>
          <cell r="U22">
            <v>4.158910982049413E-2</v>
          </cell>
          <cell r="V22">
            <v>2.1214422125583887E-2</v>
          </cell>
          <cell r="W22" t="str">
            <v>n/a</v>
          </cell>
          <cell r="X22" t="str">
            <v>n/a</v>
          </cell>
          <cell r="Y22" t="str">
            <v>n/a</v>
          </cell>
          <cell r="Z22" t="str">
            <v>n/a</v>
          </cell>
          <cell r="AA22" t="str">
            <v>n/a</v>
          </cell>
          <cell r="AB22" t="str">
            <v>n/a</v>
          </cell>
          <cell r="AC22" t="str">
            <v>n/a</v>
          </cell>
          <cell r="AD22" t="str">
            <v>n/a</v>
          </cell>
        </row>
        <row r="23">
          <cell r="A23" t="str">
            <v xml:space="preserve">Residential house prices (all dwellings, national) </v>
          </cell>
          <cell r="B23" t="str">
            <v>1990=100</v>
          </cell>
          <cell r="C23" t="str">
            <v>n/a</v>
          </cell>
          <cell r="D23" t="str">
            <v>n/a</v>
          </cell>
          <cell r="E23" t="str">
            <v>n/a</v>
          </cell>
          <cell r="F23" t="str">
            <v>n/a</v>
          </cell>
          <cell r="G23" t="str">
            <v>n/a</v>
          </cell>
          <cell r="H23" t="str">
            <v>n/a</v>
          </cell>
          <cell r="I23" t="str">
            <v>n/a</v>
          </cell>
          <cell r="J23" t="str">
            <v>n/a</v>
          </cell>
          <cell r="K23" t="str">
            <v>n/a</v>
          </cell>
          <cell r="L23">
            <v>45.15181194906954</v>
          </cell>
          <cell r="M23">
            <v>48.873653281096963</v>
          </cell>
          <cell r="N23">
            <v>53.868756121449557</v>
          </cell>
          <cell r="O23">
            <v>57.982370225269349</v>
          </cell>
          <cell r="P23">
            <v>64.348677766895207</v>
          </cell>
          <cell r="Q23">
            <v>71.596474045053867</v>
          </cell>
          <cell r="R23">
            <v>77.7</v>
          </cell>
          <cell r="S23">
            <v>86.4</v>
          </cell>
          <cell r="T23">
            <v>100</v>
          </cell>
          <cell r="U23">
            <v>107</v>
          </cell>
          <cell r="V23">
            <v>112.3</v>
          </cell>
          <cell r="W23">
            <v>114.20000000000002</v>
          </cell>
          <cell r="X23">
            <v>125.8</v>
          </cell>
          <cell r="Y23">
            <v>136.19999999999999</v>
          </cell>
          <cell r="Z23" t="str">
            <v>n/a</v>
          </cell>
          <cell r="AA23" t="str">
            <v>n/a</v>
          </cell>
          <cell r="AB23" t="str">
            <v>n/a</v>
          </cell>
          <cell r="AC23" t="str">
            <v>n/a</v>
          </cell>
          <cell r="AD23" t="str">
            <v>n/a</v>
          </cell>
        </row>
        <row r="24">
          <cell r="A24" t="str">
            <v>Annual % change in house prices</v>
          </cell>
          <cell r="C24" t="str">
            <v>n/a</v>
          </cell>
          <cell r="D24" t="str">
            <v>n/a</v>
          </cell>
          <cell r="E24" t="str">
            <v>n/a</v>
          </cell>
          <cell r="F24" t="str">
            <v>n/a</v>
          </cell>
          <cell r="G24" t="str">
            <v>n/a</v>
          </cell>
          <cell r="H24" t="str">
            <v>n/a</v>
          </cell>
          <cell r="I24" t="str">
            <v>n/a</v>
          </cell>
          <cell r="J24" t="str">
            <v>n/a</v>
          </cell>
          <cell r="K24" t="str">
            <v>n/a</v>
          </cell>
          <cell r="L24" t="str">
            <v>n/a</v>
          </cell>
          <cell r="M24">
            <v>8.2429501084598789E-2</v>
          </cell>
          <cell r="N24">
            <v>0.10220440881763526</v>
          </cell>
          <cell r="O24">
            <v>7.6363636363636411E-2</v>
          </cell>
          <cell r="P24">
            <v>0.10979729729729737</v>
          </cell>
          <cell r="Q24">
            <v>0.11263318112633169</v>
          </cell>
          <cell r="R24">
            <v>8.5248974008208078E-2</v>
          </cell>
          <cell r="S24">
            <v>0.11196911196911197</v>
          </cell>
          <cell r="T24">
            <v>0.15740740740740744</v>
          </cell>
          <cell r="U24">
            <v>7.0000000000000062E-2</v>
          </cell>
          <cell r="V24">
            <v>4.953271028037376E-2</v>
          </cell>
          <cell r="W24">
            <v>1.6918967052538036E-2</v>
          </cell>
          <cell r="X24">
            <v>0.10157618213660236</v>
          </cell>
          <cell r="Y24">
            <v>8.2670906200317917E-2</v>
          </cell>
          <cell r="Z24" t="str">
            <v>n/a</v>
          </cell>
          <cell r="AA24" t="str">
            <v>n/a</v>
          </cell>
          <cell r="AB24" t="str">
            <v>n/a</v>
          </cell>
          <cell r="AC24" t="str">
            <v>n/a</v>
          </cell>
          <cell r="AD24" t="str">
            <v>n/a</v>
          </cell>
        </row>
        <row r="25">
          <cell r="A25" t="str">
            <v>Residential house prices new dwellings (national)</v>
          </cell>
          <cell r="B25" t="str">
            <v>1990=100</v>
          </cell>
          <cell r="C25" t="str">
            <v>n/a</v>
          </cell>
          <cell r="D25" t="str">
            <v>n/a</v>
          </cell>
          <cell r="E25" t="str">
            <v>n/a</v>
          </cell>
          <cell r="F25" t="str">
            <v>n/a</v>
          </cell>
          <cell r="G25" t="str">
            <v>n/a</v>
          </cell>
          <cell r="H25" t="str">
            <v>n/a</v>
          </cell>
          <cell r="I25" t="str">
            <v>n/a</v>
          </cell>
          <cell r="J25" t="str">
            <v>n/a</v>
          </cell>
          <cell r="K25" t="str">
            <v>n/a</v>
          </cell>
          <cell r="L25" t="str">
            <v>n/a</v>
          </cell>
          <cell r="M25" t="str">
            <v>n/a</v>
          </cell>
          <cell r="N25" t="str">
            <v>n/a</v>
          </cell>
          <cell r="O25" t="str">
            <v>n/a</v>
          </cell>
          <cell r="P25" t="str">
            <v>n/a</v>
          </cell>
          <cell r="Q25" t="str">
            <v>n/a</v>
          </cell>
          <cell r="R25" t="str">
            <v>n/a</v>
          </cell>
          <cell r="S25" t="str">
            <v>n/a</v>
          </cell>
          <cell r="T25" t="str">
            <v>n/a</v>
          </cell>
          <cell r="U25" t="str">
            <v>n/a</v>
          </cell>
          <cell r="V25" t="str">
            <v>n/a</v>
          </cell>
          <cell r="W25" t="str">
            <v>n/a</v>
          </cell>
          <cell r="X25" t="str">
            <v>n/a</v>
          </cell>
          <cell r="Y25" t="str">
            <v>n/a</v>
          </cell>
          <cell r="Z25" t="str">
            <v>n/a</v>
          </cell>
          <cell r="AA25" t="str">
            <v>n/a</v>
          </cell>
          <cell r="AB25" t="str">
            <v>n/a</v>
          </cell>
          <cell r="AC25" t="str">
            <v>n/a</v>
          </cell>
          <cell r="AD25" t="str">
            <v>n/a</v>
          </cell>
        </row>
        <row r="26">
          <cell r="A26" t="str">
            <v>Annual % change in new house prices</v>
          </cell>
          <cell r="C26" t="str">
            <v>n/a</v>
          </cell>
          <cell r="D26" t="str">
            <v>n/a</v>
          </cell>
          <cell r="E26" t="str">
            <v>n/a</v>
          </cell>
          <cell r="F26" t="str">
            <v>n/a</v>
          </cell>
          <cell r="G26" t="str">
            <v>n/a</v>
          </cell>
          <cell r="H26" t="str">
            <v>n/a</v>
          </cell>
          <cell r="I26" t="str">
            <v>n/a</v>
          </cell>
          <cell r="J26" t="str">
            <v>n/a</v>
          </cell>
          <cell r="K26" t="str">
            <v>n/a</v>
          </cell>
          <cell r="L26" t="str">
            <v>n/a</v>
          </cell>
          <cell r="M26" t="str">
            <v>n/a</v>
          </cell>
          <cell r="N26" t="str">
            <v>n/a</v>
          </cell>
          <cell r="O26" t="str">
            <v>n/a</v>
          </cell>
          <cell r="P26" t="str">
            <v>n/a</v>
          </cell>
          <cell r="Q26" t="str">
            <v>n/a</v>
          </cell>
          <cell r="R26" t="str">
            <v>n/a</v>
          </cell>
          <cell r="S26" t="str">
            <v>n/a</v>
          </cell>
          <cell r="T26" t="str">
            <v>n/a</v>
          </cell>
          <cell r="U26" t="str">
            <v>n/a</v>
          </cell>
          <cell r="V26" t="str">
            <v>n/a</v>
          </cell>
          <cell r="W26" t="str">
            <v>n/a</v>
          </cell>
          <cell r="X26" t="str">
            <v>n/a</v>
          </cell>
          <cell r="Y26" t="str">
            <v>n/a</v>
          </cell>
          <cell r="Z26" t="str">
            <v>n/a</v>
          </cell>
          <cell r="AA26" t="str">
            <v>n/a</v>
          </cell>
          <cell r="AB26" t="str">
            <v>n/a</v>
          </cell>
          <cell r="AC26" t="str">
            <v>n/a</v>
          </cell>
          <cell r="AD26" t="str">
            <v>n/a</v>
          </cell>
        </row>
        <row r="27">
          <cell r="A27" t="str">
            <v>Building Price for new residential dwellings</v>
          </cell>
          <cell r="B27" t="str">
            <v>1990=100</v>
          </cell>
          <cell r="C27">
            <v>49.658536585365852</v>
          </cell>
          <cell r="D27">
            <v>51.804878048780488</v>
          </cell>
          <cell r="E27">
            <v>54.243902439024396</v>
          </cell>
          <cell r="F27">
            <v>59.317073170731703</v>
          </cell>
          <cell r="G27">
            <v>66.634146341463406</v>
          </cell>
          <cell r="H27">
            <v>72.292682926829272</v>
          </cell>
          <cell r="I27">
            <v>74.341463414634148</v>
          </cell>
          <cell r="J27">
            <v>76.585365853658544</v>
          </cell>
          <cell r="K27">
            <v>79.121951219512184</v>
          </cell>
          <cell r="L27">
            <v>79.707317073170742</v>
          </cell>
          <cell r="M27">
            <v>80.292682926829258</v>
          </cell>
          <cell r="N27">
            <v>83.512195121951223</v>
          </cell>
          <cell r="O27">
            <v>86.048780487804876</v>
          </cell>
          <cell r="P27">
            <v>87.609756097560975</v>
          </cell>
          <cell r="Q27">
            <v>89.268292682926827</v>
          </cell>
          <cell r="R27">
            <v>92.975609756097555</v>
          </cell>
          <cell r="S27">
            <v>95.609756097560975</v>
          </cell>
          <cell r="T27">
            <v>100</v>
          </cell>
          <cell r="U27">
            <v>101.29999999999998</v>
          </cell>
          <cell r="V27">
            <v>107</v>
          </cell>
          <cell r="W27">
            <v>101.49999999999999</v>
          </cell>
          <cell r="X27">
            <v>143.80000000000001</v>
          </cell>
          <cell r="Y27">
            <v>175</v>
          </cell>
          <cell r="Z27" t="str">
            <v>n/a</v>
          </cell>
          <cell r="AA27" t="str">
            <v>n/a</v>
          </cell>
          <cell r="AB27" t="str">
            <v>n/a</v>
          </cell>
          <cell r="AC27" t="str">
            <v>n/a</v>
          </cell>
          <cell r="AD27" t="str">
            <v>n/a</v>
          </cell>
        </row>
        <row r="28">
          <cell r="A28" t="str">
            <v>Annual % change in building prices</v>
          </cell>
          <cell r="C28" t="e">
            <v>#VALUE!</v>
          </cell>
          <cell r="D28">
            <v>4.3222003929273223E-2</v>
          </cell>
          <cell r="E28">
            <v>4.7080979284369162E-2</v>
          </cell>
          <cell r="F28">
            <v>9.3525179856114971E-2</v>
          </cell>
          <cell r="G28">
            <v>0.12335526315789469</v>
          </cell>
          <cell r="H28">
            <v>8.4919472913616678E-2</v>
          </cell>
          <cell r="I28">
            <v>2.8340080971659853E-2</v>
          </cell>
          <cell r="J28">
            <v>3.0183727034120755E-2</v>
          </cell>
          <cell r="K28">
            <v>3.3121019108280025E-2</v>
          </cell>
          <cell r="L28">
            <v>7.3982737361284467E-3</v>
          </cell>
          <cell r="M28">
            <v>7.3439412484697097E-3</v>
          </cell>
          <cell r="N28">
            <v>4.009720534629424E-2</v>
          </cell>
          <cell r="O28">
            <v>3.0373831775700966E-2</v>
          </cell>
          <cell r="P28">
            <v>1.8140589569161092E-2</v>
          </cell>
          <cell r="Q28">
            <v>1.8930957683741534E-2</v>
          </cell>
          <cell r="R28">
            <v>4.1530054644808745E-2</v>
          </cell>
          <cell r="S28">
            <v>2.8331584470094429E-2</v>
          </cell>
          <cell r="T28">
            <v>4.5918367346938771E-2</v>
          </cell>
          <cell r="U28">
            <v>1.2999999999999901E-2</v>
          </cell>
          <cell r="V28">
            <v>5.626850937808503E-2</v>
          </cell>
          <cell r="W28">
            <v>-5.1401869158878677E-2</v>
          </cell>
          <cell r="X28">
            <v>0.41674876847290676</v>
          </cell>
          <cell r="Y28">
            <v>0.21696801112656461</v>
          </cell>
          <cell r="Z28" t="str">
            <v>n/a</v>
          </cell>
          <cell r="AA28" t="str">
            <v>n/a</v>
          </cell>
          <cell r="AB28" t="str">
            <v>n/a</v>
          </cell>
          <cell r="AC28" t="str">
            <v>n/a</v>
          </cell>
          <cell r="AD28" t="str">
            <v>n/a</v>
          </cell>
        </row>
        <row r="30">
          <cell r="A30" t="str">
            <v>LENDING</v>
          </cell>
        </row>
        <row r="31">
          <cell r="A31" t="str">
            <v>EXCHANGE RATE</v>
          </cell>
          <cell r="C31">
            <v>6.4911300000000001</v>
          </cell>
          <cell r="D31">
            <v>6.4089900000000002</v>
          </cell>
          <cell r="E31">
            <v>6.5110400000000004</v>
          </cell>
          <cell r="F31">
            <v>7.2774999999999999</v>
          </cell>
          <cell r="G31">
            <v>8.12378</v>
          </cell>
          <cell r="H31">
            <v>7.6862599999999999</v>
          </cell>
          <cell r="I31">
            <v>7.8929799999999997</v>
          </cell>
          <cell r="J31">
            <v>8.0230200000000007</v>
          </cell>
          <cell r="K31">
            <v>8.0167400000000004</v>
          </cell>
          <cell r="L31">
            <v>8.3428900000000006</v>
          </cell>
          <cell r="M31">
            <v>8.3839699999999997</v>
          </cell>
          <cell r="N31">
            <v>8.3258200000000002</v>
          </cell>
          <cell r="O31">
            <v>8.3138299999999994</v>
          </cell>
          <cell r="P31">
            <v>8.0549300000000006</v>
          </cell>
          <cell r="Q31">
            <v>8.0970200000000006</v>
          </cell>
          <cell r="R31">
            <v>8.8713999999999995</v>
          </cell>
          <cell r="S31">
            <v>8.3103999999999996</v>
          </cell>
          <cell r="T31">
            <v>8.1128999999999998</v>
          </cell>
          <cell r="U31">
            <v>8.0484000000000009</v>
          </cell>
          <cell r="V31">
            <v>7.5086000000000004</v>
          </cell>
          <cell r="W31">
            <v>8.0032999999999994</v>
          </cell>
          <cell r="X31">
            <v>8.3696999999999999</v>
          </cell>
          <cell r="Y31">
            <v>8.0091999999999999</v>
          </cell>
          <cell r="Z31">
            <v>8.0472000000000001</v>
          </cell>
          <cell r="AA31" t="str">
            <v>n/a</v>
          </cell>
          <cell r="AB31" t="str">
            <v>n/a</v>
          </cell>
          <cell r="AC31" t="str">
            <v>n/a</v>
          </cell>
          <cell r="AD31" t="str">
            <v>n/a</v>
          </cell>
        </row>
        <row r="32">
          <cell r="A32" t="str">
            <v>Values</v>
          </cell>
        </row>
        <row r="33">
          <cell r="A33" t="str">
            <v>If emf members only - approx market share</v>
          </cell>
          <cell r="C33">
            <v>0</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row>
        <row r="34">
          <cell r="A34" t="str">
            <v>Total national outstanding residential loans</v>
          </cell>
          <cell r="B34" t="str">
            <v>€ millions</v>
          </cell>
          <cell r="C34">
            <v>20875.564038926965</v>
          </cell>
          <cell r="D34">
            <v>24545.833274821773</v>
          </cell>
          <cell r="E34">
            <v>28361.674939794564</v>
          </cell>
          <cell r="F34">
            <v>30166.952937135007</v>
          </cell>
          <cell r="G34">
            <v>32008.375411446395</v>
          </cell>
          <cell r="H34">
            <v>39081.946226122978</v>
          </cell>
          <cell r="I34">
            <v>44366.132943451019</v>
          </cell>
          <cell r="J34">
            <v>45241.193465802149</v>
          </cell>
          <cell r="K34">
            <v>46373.588266552237</v>
          </cell>
          <cell r="L34">
            <v>44999.39469416473</v>
          </cell>
          <cell r="M34">
            <v>44690.999609969978</v>
          </cell>
          <cell r="N34">
            <v>46404.558349808183</v>
          </cell>
          <cell r="O34">
            <v>48659.28218402349</v>
          </cell>
          <cell r="P34">
            <v>52965.699267405173</v>
          </cell>
          <cell r="Q34">
            <v>52608.000381621874</v>
          </cell>
          <cell r="R34">
            <v>53377.341794981628</v>
          </cell>
          <cell r="S34">
            <v>62147.677909607242</v>
          </cell>
          <cell r="T34">
            <v>71416.139728087364</v>
          </cell>
          <cell r="U34">
            <v>80369.654216987212</v>
          </cell>
          <cell r="V34">
            <v>97129.300069253921</v>
          </cell>
          <cell r="W34">
            <v>103459.96339010159</v>
          </cell>
          <cell r="X34">
            <v>110966.86559852802</v>
          </cell>
          <cell r="Y34">
            <v>125260.05250212256</v>
          </cell>
          <cell r="Z34" t="str">
            <v>n/a</v>
          </cell>
          <cell r="AA34" t="str">
            <v>n/a</v>
          </cell>
          <cell r="AB34" t="str">
            <v>n/a</v>
          </cell>
          <cell r="AC34" t="str">
            <v>n/a</v>
          </cell>
          <cell r="AD34" t="str">
            <v>n/a</v>
          </cell>
        </row>
        <row r="35">
          <cell r="A35" t="str">
            <v>Annual % change</v>
          </cell>
          <cell r="C35" t="e">
            <v>#VALUE!</v>
          </cell>
          <cell r="D35">
            <v>0.17581653022887456</v>
          </cell>
          <cell r="E35">
            <v>0.15545781731056341</v>
          </cell>
          <cell r="F35">
            <v>6.3652023414436654E-2</v>
          </cell>
          <cell r="G35">
            <v>6.1041049725795382E-2</v>
          </cell>
          <cell r="H35">
            <v>0.22099124756413069</v>
          </cell>
          <cell r="I35">
            <v>0.13520787032340809</v>
          </cell>
          <cell r="J35">
            <v>1.9723614935439171E-2</v>
          </cell>
          <cell r="K35">
            <v>2.5030170824429376E-2</v>
          </cell>
          <cell r="L35">
            <v>-2.9633108494618421E-2</v>
          </cell>
          <cell r="M35">
            <v>-6.8533162788241286E-3</v>
          </cell>
          <cell r="N35">
            <v>3.8342367698035007E-2</v>
          </cell>
          <cell r="O35">
            <v>4.8588412742099241E-2</v>
          </cell>
          <cell r="P35">
            <v>8.8501451112561247E-2</v>
          </cell>
          <cell r="Q35">
            <v>-6.7534062748308976E-3</v>
          </cell>
          <cell r="R35">
            <v>1.4624038316965127E-2</v>
          </cell>
          <cell r="S35">
            <v>0.16430822179777738</v>
          </cell>
          <cell r="T35">
            <v>0.14913609213140577</v>
          </cell>
          <cell r="U35">
            <v>0.12537102289468205</v>
          </cell>
          <cell r="V35">
            <v>0.20853201392428455</v>
          </cell>
          <cell r="W35">
            <v>6.5177689083869339E-2</v>
          </cell>
          <cell r="X35">
            <v>7.2558523726914848E-2</v>
          </cell>
          <cell r="Y35">
            <v>0.12880589918892094</v>
          </cell>
          <cell r="Z35" t="str">
            <v>n/a</v>
          </cell>
          <cell r="AA35" t="str">
            <v>n/a</v>
          </cell>
          <cell r="AB35" t="str">
            <v>n/a</v>
          </cell>
          <cell r="AC35" t="str">
            <v>n/a</v>
          </cell>
          <cell r="AD35" t="str">
            <v>n/a</v>
          </cell>
        </row>
        <row r="36">
          <cell r="A36" t="str">
            <v>Total national outstanding residential and commercial loans</v>
          </cell>
          <cell r="B36" t="str">
            <v>€ millions</v>
          </cell>
          <cell r="C36" t="str">
            <v>n/a</v>
          </cell>
          <cell r="D36" t="str">
            <v>n/a</v>
          </cell>
          <cell r="E36" t="str">
            <v>n/a</v>
          </cell>
          <cell r="F36" t="str">
            <v>n/a</v>
          </cell>
          <cell r="G36" t="str">
            <v>n/a</v>
          </cell>
          <cell r="H36" t="str">
            <v>n/a</v>
          </cell>
          <cell r="I36" t="str">
            <v>n/a</v>
          </cell>
          <cell r="J36" t="str">
            <v>n/a</v>
          </cell>
          <cell r="K36" t="str">
            <v>n/a</v>
          </cell>
          <cell r="L36" t="str">
            <v>n/a</v>
          </cell>
          <cell r="M36" t="str">
            <v>n/a</v>
          </cell>
          <cell r="N36" t="str">
            <v>n/a</v>
          </cell>
          <cell r="O36" t="str">
            <v>n/a</v>
          </cell>
          <cell r="P36" t="str">
            <v>n/a</v>
          </cell>
          <cell r="Q36" t="str">
            <v>n/a</v>
          </cell>
          <cell r="R36" t="str">
            <v>n/a</v>
          </cell>
          <cell r="S36" t="str">
            <v>n/a</v>
          </cell>
          <cell r="T36" t="str">
            <v>n/a</v>
          </cell>
          <cell r="U36" t="str">
            <v>n/a</v>
          </cell>
          <cell r="V36" t="str">
            <v>n/a</v>
          </cell>
          <cell r="W36" t="str">
            <v>n/a</v>
          </cell>
          <cell r="X36" t="str">
            <v>n/a</v>
          </cell>
          <cell r="Y36" t="str">
            <v>n/a</v>
          </cell>
          <cell r="Z36" t="str">
            <v>n/a</v>
          </cell>
          <cell r="AA36" t="str">
            <v>n/a</v>
          </cell>
          <cell r="AB36" t="str">
            <v>n/a</v>
          </cell>
          <cell r="AC36" t="str">
            <v>n/a</v>
          </cell>
          <cell r="AD36" t="str">
            <v>n/a</v>
          </cell>
        </row>
        <row r="37">
          <cell r="A37" t="str">
            <v>Annual % change</v>
          </cell>
          <cell r="C37" t="str">
            <v>n/a</v>
          </cell>
          <cell r="D37" t="str">
            <v>n/a</v>
          </cell>
          <cell r="E37" t="str">
            <v>n/a</v>
          </cell>
          <cell r="F37" t="str">
            <v>n/a</v>
          </cell>
          <cell r="G37" t="str">
            <v>n/a</v>
          </cell>
          <cell r="H37" t="str">
            <v>n/a</v>
          </cell>
          <cell r="I37" t="str">
            <v>n/a</v>
          </cell>
          <cell r="J37" t="str">
            <v>n/a</v>
          </cell>
          <cell r="K37" t="str">
            <v>n/a</v>
          </cell>
          <cell r="L37" t="str">
            <v>n/a</v>
          </cell>
          <cell r="M37" t="str">
            <v>n/a</v>
          </cell>
          <cell r="N37" t="str">
            <v>n/a</v>
          </cell>
          <cell r="O37" t="str">
            <v>n/a</v>
          </cell>
          <cell r="P37" t="str">
            <v>n/a</v>
          </cell>
          <cell r="Q37" t="str">
            <v>n/a</v>
          </cell>
          <cell r="R37" t="str">
            <v>n/a</v>
          </cell>
          <cell r="S37" t="str">
            <v>n/a</v>
          </cell>
          <cell r="T37" t="str">
            <v>n/a</v>
          </cell>
          <cell r="U37" t="str">
            <v>n/a</v>
          </cell>
          <cell r="V37" t="str">
            <v>n/a</v>
          </cell>
          <cell r="W37" t="str">
            <v>n/a</v>
          </cell>
          <cell r="X37" t="str">
            <v>n/a</v>
          </cell>
          <cell r="Y37" t="str">
            <v>n/a</v>
          </cell>
          <cell r="Z37" t="str">
            <v>n/a</v>
          </cell>
          <cell r="AA37" t="str">
            <v>n/a</v>
          </cell>
          <cell r="AB37" t="str">
            <v>n/a</v>
          </cell>
          <cell r="AC37" t="str">
            <v>n/a</v>
          </cell>
          <cell r="AD37" t="str">
            <v>n/a</v>
          </cell>
        </row>
        <row r="38">
          <cell r="A38" t="str">
            <v>Total national gross residential lending</v>
          </cell>
          <cell r="B38" t="str">
            <v>€ millions</v>
          </cell>
          <cell r="C38" t="str">
            <v>n/a</v>
          </cell>
          <cell r="D38" t="str">
            <v>n/a</v>
          </cell>
          <cell r="E38" t="str">
            <v>n/a</v>
          </cell>
          <cell r="F38" t="str">
            <v>n/a</v>
          </cell>
          <cell r="G38" t="str">
            <v>n/a</v>
          </cell>
          <cell r="H38" t="str">
            <v>n/a</v>
          </cell>
          <cell r="I38" t="str">
            <v>n/a</v>
          </cell>
          <cell r="J38" t="str">
            <v>n/a</v>
          </cell>
          <cell r="K38" t="str">
            <v>n/a</v>
          </cell>
          <cell r="L38" t="str">
            <v>n/a</v>
          </cell>
          <cell r="M38" t="str">
            <v>n/a</v>
          </cell>
          <cell r="N38" t="str">
            <v>n/a</v>
          </cell>
          <cell r="O38" t="str">
            <v>n/a</v>
          </cell>
          <cell r="P38" t="str">
            <v>n/a</v>
          </cell>
          <cell r="Q38" t="str">
            <v>n/a</v>
          </cell>
          <cell r="R38" t="str">
            <v>n/a</v>
          </cell>
          <cell r="S38" t="str">
            <v>n/a</v>
          </cell>
          <cell r="T38" t="str">
            <v>n/a</v>
          </cell>
          <cell r="U38" t="str">
            <v>n/a</v>
          </cell>
          <cell r="V38" t="str">
            <v>n/a</v>
          </cell>
          <cell r="W38" t="str">
            <v>n/a</v>
          </cell>
          <cell r="X38" t="str">
            <v>n/a</v>
          </cell>
          <cell r="Y38" t="str">
            <v>n/a</v>
          </cell>
          <cell r="Z38" t="str">
            <v>n/a</v>
          </cell>
          <cell r="AA38" t="str">
            <v>n/a</v>
          </cell>
          <cell r="AB38" t="str">
            <v>n/a</v>
          </cell>
          <cell r="AC38" t="str">
            <v>n/a</v>
          </cell>
          <cell r="AD38" t="str">
            <v>n/a</v>
          </cell>
        </row>
        <row r="39">
          <cell r="A39" t="str">
            <v>Annual % change in gross residential lending</v>
          </cell>
          <cell r="C39" t="str">
            <v>n/a</v>
          </cell>
          <cell r="D39" t="str">
            <v>n/a</v>
          </cell>
          <cell r="E39" t="str">
            <v>n/a</v>
          </cell>
          <cell r="F39" t="str">
            <v>n/a</v>
          </cell>
          <cell r="G39" t="str">
            <v>n/a</v>
          </cell>
          <cell r="H39" t="str">
            <v>n/a</v>
          </cell>
          <cell r="I39" t="str">
            <v>n/a</v>
          </cell>
          <cell r="J39" t="str">
            <v>n/a</v>
          </cell>
          <cell r="K39" t="str">
            <v>n/a</v>
          </cell>
          <cell r="L39" t="str">
            <v>n/a</v>
          </cell>
          <cell r="M39" t="str">
            <v>n/a</v>
          </cell>
          <cell r="N39" t="str">
            <v>n/a</v>
          </cell>
          <cell r="O39" t="str">
            <v>n/a</v>
          </cell>
          <cell r="P39" t="str">
            <v>n/a</v>
          </cell>
          <cell r="Q39" t="str">
            <v>n/a</v>
          </cell>
          <cell r="R39" t="str">
            <v>n/a</v>
          </cell>
          <cell r="S39" t="str">
            <v>n/a</v>
          </cell>
          <cell r="T39" t="str">
            <v>n/a</v>
          </cell>
          <cell r="U39" t="str">
            <v>n/a</v>
          </cell>
          <cell r="V39" t="str">
            <v>n/a</v>
          </cell>
          <cell r="W39" t="str">
            <v>n/a</v>
          </cell>
          <cell r="X39" t="str">
            <v>n/a</v>
          </cell>
          <cell r="Y39" t="str">
            <v>n/a</v>
          </cell>
          <cell r="Z39" t="str">
            <v>n/a</v>
          </cell>
          <cell r="AA39" t="str">
            <v>n/a</v>
          </cell>
          <cell r="AB39" t="str">
            <v>n/a</v>
          </cell>
          <cell r="AC39" t="str">
            <v>n/a</v>
          </cell>
          <cell r="AD39" t="str">
            <v>n/a</v>
          </cell>
        </row>
        <row r="40">
          <cell r="A40" t="str">
            <v>Gross residential and commercial lending</v>
          </cell>
          <cell r="B40" t="str">
            <v>€ millions</v>
          </cell>
          <cell r="C40" t="str">
            <v>n/a</v>
          </cell>
          <cell r="D40" t="str">
            <v>n/a</v>
          </cell>
          <cell r="E40" t="str">
            <v>n/a</v>
          </cell>
          <cell r="F40" t="str">
            <v>n/a</v>
          </cell>
          <cell r="G40" t="str">
            <v>n/a</v>
          </cell>
          <cell r="H40" t="str">
            <v>n/a</v>
          </cell>
          <cell r="I40" t="str">
            <v>n/a</v>
          </cell>
          <cell r="J40" t="str">
            <v>n/a</v>
          </cell>
          <cell r="K40" t="str">
            <v>n/a</v>
          </cell>
          <cell r="L40" t="str">
            <v>n/a</v>
          </cell>
          <cell r="M40" t="str">
            <v>n/a</v>
          </cell>
          <cell r="N40" t="str">
            <v>n/a</v>
          </cell>
          <cell r="O40" t="str">
            <v>n/a</v>
          </cell>
          <cell r="P40" t="str">
            <v>n/a</v>
          </cell>
          <cell r="Q40" t="str">
            <v>n/a</v>
          </cell>
          <cell r="R40" t="str">
            <v>n/a</v>
          </cell>
          <cell r="S40" t="str">
            <v>n/a</v>
          </cell>
          <cell r="T40" t="str">
            <v>n/a</v>
          </cell>
          <cell r="U40" t="str">
            <v>n/a</v>
          </cell>
          <cell r="V40" t="str">
            <v>n/a</v>
          </cell>
          <cell r="W40" t="str">
            <v>n/a</v>
          </cell>
          <cell r="X40" t="str">
            <v>n/a</v>
          </cell>
          <cell r="Y40" t="str">
            <v>n/a</v>
          </cell>
          <cell r="Z40" t="str">
            <v>n/a</v>
          </cell>
          <cell r="AA40" t="str">
            <v>n/a</v>
          </cell>
          <cell r="AB40" t="str">
            <v>n/a</v>
          </cell>
          <cell r="AC40" t="str">
            <v>n/a</v>
          </cell>
          <cell r="AD40" t="str">
            <v>n/a</v>
          </cell>
        </row>
        <row r="41">
          <cell r="A41" t="str">
            <v xml:space="preserve">Annual % change in gross residential and commercial </v>
          </cell>
          <cell r="C41" t="str">
            <v>n/a</v>
          </cell>
          <cell r="D41" t="str">
            <v>n/a</v>
          </cell>
          <cell r="E41" t="str">
            <v>n/a</v>
          </cell>
          <cell r="F41" t="str">
            <v>n/a</v>
          </cell>
          <cell r="G41" t="str">
            <v>n/a</v>
          </cell>
          <cell r="H41" t="str">
            <v>n/a</v>
          </cell>
          <cell r="I41" t="str">
            <v>n/a</v>
          </cell>
          <cell r="J41" t="str">
            <v>n/a</v>
          </cell>
          <cell r="K41" t="str">
            <v>n/a</v>
          </cell>
          <cell r="L41" t="str">
            <v>n/a</v>
          </cell>
          <cell r="M41" t="str">
            <v>n/a</v>
          </cell>
          <cell r="N41" t="str">
            <v>n/a</v>
          </cell>
          <cell r="O41" t="str">
            <v>n/a</v>
          </cell>
          <cell r="P41" t="str">
            <v>n/a</v>
          </cell>
          <cell r="Q41" t="str">
            <v>n/a</v>
          </cell>
          <cell r="R41" t="str">
            <v>n/a</v>
          </cell>
          <cell r="S41" t="str">
            <v>n/a</v>
          </cell>
          <cell r="T41" t="str">
            <v>n/a</v>
          </cell>
          <cell r="U41" t="str">
            <v>n/a</v>
          </cell>
          <cell r="V41" t="str">
            <v>n/a</v>
          </cell>
          <cell r="W41" t="str">
            <v>n/a</v>
          </cell>
          <cell r="X41" t="str">
            <v>n/a</v>
          </cell>
          <cell r="Y41" t="str">
            <v>n/a</v>
          </cell>
          <cell r="Z41" t="str">
            <v>n/a</v>
          </cell>
          <cell r="AA41" t="str">
            <v>n/a</v>
          </cell>
          <cell r="AB41" t="str">
            <v>n/a</v>
          </cell>
          <cell r="AC41" t="str">
            <v>n/a</v>
          </cell>
          <cell r="AD41" t="str">
            <v>n/a</v>
          </cell>
        </row>
        <row r="42">
          <cell r="A42" t="str">
            <v>Total national net residential lending</v>
          </cell>
          <cell r="B42" t="str">
            <v>€ millions</v>
          </cell>
          <cell r="C42">
            <v>2384.7927864639901</v>
          </cell>
          <cell r="D42">
            <v>3402.7202414108929</v>
          </cell>
          <cell r="E42">
            <v>4200.5578217919101</v>
          </cell>
          <cell r="F42">
            <v>4792.3050498110615</v>
          </cell>
          <cell r="G42">
            <v>4984.009906718301</v>
          </cell>
          <cell r="H42">
            <v>5251.5787912456772</v>
          </cell>
          <cell r="I42">
            <v>6307.7570195287462</v>
          </cell>
          <cell r="J42">
            <v>1594.1627965529187</v>
          </cell>
          <cell r="K42">
            <v>1096.9546224525182</v>
          </cell>
          <cell r="L42">
            <v>438.69690239233643</v>
          </cell>
          <cell r="M42" t="str">
            <v>n/a</v>
          </cell>
          <cell r="N42">
            <v>1401.4235234487414</v>
          </cell>
          <cell r="O42">
            <v>2187.800327887388</v>
          </cell>
          <cell r="P42">
            <v>2742.419859638755</v>
          </cell>
          <cell r="Q42">
            <v>2400.8832879256811</v>
          </cell>
          <cell r="R42">
            <v>4883.1075140338617</v>
          </cell>
          <cell r="S42">
            <v>4700.9770889487872</v>
          </cell>
          <cell r="T42">
            <v>7447.5218479212117</v>
          </cell>
          <cell r="U42">
            <v>8723.2244918244614</v>
          </cell>
          <cell r="V42">
            <v>10596.515994992407</v>
          </cell>
          <cell r="W42">
            <v>12334.419864305975</v>
          </cell>
          <cell r="X42">
            <v>12036.064614024397</v>
          </cell>
          <cell r="Y42">
            <v>9298.4864281076771</v>
          </cell>
          <cell r="Z42" t="str">
            <v>n/a</v>
          </cell>
          <cell r="AA42" t="str">
            <v>n/a</v>
          </cell>
          <cell r="AB42" t="str">
            <v>n/a</v>
          </cell>
          <cell r="AC42" t="str">
            <v>n/a</v>
          </cell>
          <cell r="AD42" t="str">
            <v>n/a</v>
          </cell>
        </row>
        <row r="43">
          <cell r="A43" t="str">
            <v>Annual % change in net residential lending</v>
          </cell>
          <cell r="C43" t="e">
            <v>#VALUE!</v>
          </cell>
          <cell r="D43">
            <v>0.42684104913627197</v>
          </cell>
          <cell r="E43">
            <v>0.23447051881356096</v>
          </cell>
          <cell r="F43">
            <v>0.14087348707575198</v>
          </cell>
          <cell r="G43">
            <v>4.0002640673885592E-2</v>
          </cell>
          <cell r="H43">
            <v>5.3685464020988727E-2</v>
          </cell>
          <cell r="I43">
            <v>0.20111632525512269</v>
          </cell>
          <cell r="J43">
            <v>-0.74726946652868709</v>
          </cell>
          <cell r="K43">
            <v>-0.31189297302353369</v>
          </cell>
          <cell r="L43">
            <v>-0.60007743856211748</v>
          </cell>
          <cell r="M43" t="str">
            <v>n/a</v>
          </cell>
          <cell r="N43" t="str">
            <v>n/a</v>
          </cell>
          <cell r="O43">
            <v>0.56112716197560619</v>
          </cell>
          <cell r="P43">
            <v>0.25350555289793109</v>
          </cell>
          <cell r="Q43">
            <v>-0.12453839645037534</v>
          </cell>
          <cell r="R43">
            <v>1.0338795886462173</v>
          </cell>
          <cell r="S43">
            <v>-3.729805755077864E-2</v>
          </cell>
          <cell r="T43">
            <v>0.58424976489017411</v>
          </cell>
          <cell r="U43">
            <v>0.1712922324973547</v>
          </cell>
          <cell r="V43">
            <v>0.2147475976255826</v>
          </cell>
          <cell r="W43">
            <v>0.16400710102592675</v>
          </cell>
          <cell r="X43">
            <v>-2.4188835272664466E-2</v>
          </cell>
          <cell r="Y43">
            <v>-0.22744794695825243</v>
          </cell>
          <cell r="Z43" t="str">
            <v>n/a</v>
          </cell>
          <cell r="AA43" t="str">
            <v>n/a</v>
          </cell>
          <cell r="AB43" t="str">
            <v>n/a</v>
          </cell>
          <cell r="AC43" t="str">
            <v>n/a</v>
          </cell>
          <cell r="AD43" t="str">
            <v>n/a</v>
          </cell>
        </row>
        <row r="44">
          <cell r="A44" t="str">
            <v>Total national net residential and commercial lending</v>
          </cell>
          <cell r="B44" t="str">
            <v>€ millions</v>
          </cell>
          <cell r="C44" t="str">
            <v>n/a</v>
          </cell>
          <cell r="D44" t="str">
            <v>n/a</v>
          </cell>
          <cell r="E44" t="str">
            <v>n/a</v>
          </cell>
          <cell r="F44" t="str">
            <v>n/a</v>
          </cell>
          <cell r="G44" t="str">
            <v>n/a</v>
          </cell>
          <cell r="H44" t="str">
            <v>n/a</v>
          </cell>
          <cell r="I44" t="str">
            <v>n/a</v>
          </cell>
          <cell r="J44" t="str">
            <v>n/a</v>
          </cell>
          <cell r="K44" t="str">
            <v>n/a</v>
          </cell>
          <cell r="L44" t="str">
            <v>n/a</v>
          </cell>
          <cell r="M44" t="str">
            <v>n/a</v>
          </cell>
          <cell r="N44" t="str">
            <v>n/a</v>
          </cell>
          <cell r="O44" t="str">
            <v>n/a</v>
          </cell>
          <cell r="P44" t="str">
            <v>n/a</v>
          </cell>
          <cell r="Q44" t="str">
            <v>n/a</v>
          </cell>
          <cell r="R44" t="str">
            <v>n/a</v>
          </cell>
          <cell r="S44" t="str">
            <v>n/a</v>
          </cell>
          <cell r="T44" t="str">
            <v>n/a</v>
          </cell>
          <cell r="U44" t="str">
            <v>n/a</v>
          </cell>
          <cell r="V44" t="str">
            <v>n/a</v>
          </cell>
          <cell r="W44" t="str">
            <v>n/a</v>
          </cell>
          <cell r="X44" t="str">
            <v>n/a</v>
          </cell>
          <cell r="Y44" t="str">
            <v>n/a</v>
          </cell>
          <cell r="Z44" t="str">
            <v>n/a</v>
          </cell>
          <cell r="AA44" t="str">
            <v>n/a</v>
          </cell>
          <cell r="AB44" t="str">
            <v>n/a</v>
          </cell>
          <cell r="AC44" t="str">
            <v>n/a</v>
          </cell>
          <cell r="AD44" t="str">
            <v>n/a</v>
          </cell>
        </row>
        <row r="45">
          <cell r="A45" t="str">
            <v>Annual % changein net residential and commercial lending</v>
          </cell>
          <cell r="C45" t="str">
            <v>n/a</v>
          </cell>
          <cell r="D45" t="str">
            <v>n/a</v>
          </cell>
          <cell r="E45" t="str">
            <v>n/a</v>
          </cell>
          <cell r="F45" t="str">
            <v>n/a</v>
          </cell>
          <cell r="G45" t="str">
            <v>n/a</v>
          </cell>
          <cell r="H45" t="str">
            <v>n/a</v>
          </cell>
          <cell r="I45" t="str">
            <v>n/a</v>
          </cell>
          <cell r="J45" t="str">
            <v>n/a</v>
          </cell>
          <cell r="K45" t="str">
            <v>n/a</v>
          </cell>
          <cell r="L45" t="str">
            <v>n/a</v>
          </cell>
          <cell r="M45" t="str">
            <v>n/a</v>
          </cell>
          <cell r="N45" t="str">
            <v>n/a</v>
          </cell>
          <cell r="O45" t="str">
            <v>n/a</v>
          </cell>
          <cell r="P45" t="str">
            <v>n/a</v>
          </cell>
          <cell r="Q45" t="str">
            <v>n/a</v>
          </cell>
          <cell r="R45" t="str">
            <v>n/a</v>
          </cell>
          <cell r="S45" t="str">
            <v>n/a</v>
          </cell>
          <cell r="T45" t="str">
            <v>n/a</v>
          </cell>
          <cell r="U45" t="str">
            <v>n/a</v>
          </cell>
          <cell r="V45" t="str">
            <v>n/a</v>
          </cell>
          <cell r="W45" t="str">
            <v>n/a</v>
          </cell>
          <cell r="X45" t="str">
            <v>n/a</v>
          </cell>
          <cell r="Y45" t="str">
            <v>n/a</v>
          </cell>
          <cell r="Z45" t="str">
            <v>n/a</v>
          </cell>
          <cell r="AA45" t="str">
            <v>n/a</v>
          </cell>
          <cell r="AB45" t="str">
            <v>n/a</v>
          </cell>
          <cell r="AC45" t="str">
            <v>n/a</v>
          </cell>
          <cell r="AD45" t="str">
            <v>n/a</v>
          </cell>
        </row>
        <row r="47">
          <cell r="A47" t="str">
            <v>Volumes</v>
          </cell>
        </row>
        <row r="48">
          <cell r="A48" t="str">
            <v xml:space="preserve">Total number of new loans </v>
          </cell>
          <cell r="B48" t="str">
            <v>000s</v>
          </cell>
          <cell r="C48" t="str">
            <v>n/a</v>
          </cell>
          <cell r="D48" t="str">
            <v>n/a</v>
          </cell>
          <cell r="E48" t="str">
            <v>n/a</v>
          </cell>
          <cell r="F48" t="str">
            <v>n/a</v>
          </cell>
          <cell r="G48" t="str">
            <v>n/a</v>
          </cell>
          <cell r="H48" t="str">
            <v>n/a</v>
          </cell>
          <cell r="I48" t="str">
            <v>n/a</v>
          </cell>
          <cell r="J48" t="str">
            <v>n/a</v>
          </cell>
          <cell r="K48" t="str">
            <v>n/a</v>
          </cell>
          <cell r="L48" t="str">
            <v>n/a</v>
          </cell>
          <cell r="M48" t="str">
            <v>n/a</v>
          </cell>
          <cell r="N48" t="str">
            <v>n/a</v>
          </cell>
          <cell r="O48" t="str">
            <v>n/a</v>
          </cell>
          <cell r="P48" t="str">
            <v>n/a</v>
          </cell>
          <cell r="Q48" t="str">
            <v>n/a</v>
          </cell>
          <cell r="R48" t="str">
            <v>n/a</v>
          </cell>
          <cell r="S48" t="str">
            <v>n/a</v>
          </cell>
          <cell r="T48" t="str">
            <v>n/a</v>
          </cell>
          <cell r="U48" t="str">
            <v>n/a</v>
          </cell>
          <cell r="V48" t="str">
            <v>n/a</v>
          </cell>
          <cell r="W48" t="str">
            <v>n/a</v>
          </cell>
          <cell r="X48" t="str">
            <v>n/a</v>
          </cell>
          <cell r="Y48" t="str">
            <v>n/a</v>
          </cell>
          <cell r="Z48" t="str">
            <v>n/a</v>
          </cell>
          <cell r="AA48" t="str">
            <v>n/a</v>
          </cell>
          <cell r="AB48" t="str">
            <v>n/a</v>
          </cell>
          <cell r="AC48" t="str">
            <v>n/a</v>
          </cell>
          <cell r="AD48" t="str">
            <v>n/a</v>
          </cell>
        </row>
        <row r="49">
          <cell r="A49" t="str">
            <v>Residential</v>
          </cell>
          <cell r="B49" t="str">
            <v>%</v>
          </cell>
          <cell r="C49" t="str">
            <v>n/a</v>
          </cell>
          <cell r="D49" t="str">
            <v>n/a</v>
          </cell>
          <cell r="E49" t="str">
            <v>n/a</v>
          </cell>
          <cell r="F49" t="str">
            <v>n/a</v>
          </cell>
          <cell r="G49" t="str">
            <v>n/a</v>
          </cell>
          <cell r="H49" t="str">
            <v>n/a</v>
          </cell>
          <cell r="I49" t="str">
            <v>n/a</v>
          </cell>
          <cell r="J49" t="str">
            <v>n/a</v>
          </cell>
          <cell r="K49" t="str">
            <v>n/a</v>
          </cell>
          <cell r="L49" t="str">
            <v>n/a</v>
          </cell>
          <cell r="M49" t="str">
            <v>n/a</v>
          </cell>
          <cell r="N49" t="str">
            <v>n/a</v>
          </cell>
          <cell r="O49" t="str">
            <v>n/a</v>
          </cell>
          <cell r="P49" t="str">
            <v>n/a</v>
          </cell>
          <cell r="Q49" t="str">
            <v>n/a</v>
          </cell>
          <cell r="R49" t="str">
            <v>n/a</v>
          </cell>
          <cell r="S49" t="str">
            <v>n/a</v>
          </cell>
          <cell r="T49" t="str">
            <v>n/a</v>
          </cell>
          <cell r="U49" t="str">
            <v>n/a</v>
          </cell>
          <cell r="V49" t="str">
            <v>n/a</v>
          </cell>
          <cell r="W49" t="str">
            <v>n/a</v>
          </cell>
          <cell r="X49" t="str">
            <v>n/a</v>
          </cell>
          <cell r="Y49" t="str">
            <v>n/a</v>
          </cell>
          <cell r="Z49" t="str">
            <v>n/a</v>
          </cell>
          <cell r="AA49" t="str">
            <v>n/a</v>
          </cell>
          <cell r="AB49" t="str">
            <v>n/a</v>
          </cell>
          <cell r="AC49" t="str">
            <v>n/a</v>
          </cell>
          <cell r="AD49" t="str">
            <v>n/a</v>
          </cell>
        </row>
        <row r="50">
          <cell r="A50" t="str">
            <v xml:space="preserve">Commercial </v>
          </cell>
          <cell r="B50" t="str">
            <v>%</v>
          </cell>
          <cell r="C50" t="str">
            <v>n/a</v>
          </cell>
          <cell r="D50" t="str">
            <v>n/a</v>
          </cell>
          <cell r="E50" t="str">
            <v>n/a</v>
          </cell>
          <cell r="F50" t="str">
            <v>n/a</v>
          </cell>
          <cell r="G50" t="str">
            <v>n/a</v>
          </cell>
          <cell r="H50" t="str">
            <v>n/a</v>
          </cell>
          <cell r="I50" t="str">
            <v>n/a</v>
          </cell>
          <cell r="J50" t="str">
            <v>n/a</v>
          </cell>
          <cell r="K50" t="str">
            <v>n/a</v>
          </cell>
          <cell r="L50" t="str">
            <v>n/a</v>
          </cell>
          <cell r="M50" t="str">
            <v>n/a</v>
          </cell>
          <cell r="N50" t="str">
            <v>n/a</v>
          </cell>
          <cell r="O50" t="str">
            <v>n/a</v>
          </cell>
          <cell r="P50" t="str">
            <v>n/a</v>
          </cell>
          <cell r="Q50" t="str">
            <v>n/a</v>
          </cell>
          <cell r="R50" t="str">
            <v>n/a</v>
          </cell>
          <cell r="S50" t="str">
            <v>n/a</v>
          </cell>
          <cell r="T50" t="str">
            <v>n/a</v>
          </cell>
          <cell r="U50" t="str">
            <v>n/a</v>
          </cell>
          <cell r="V50" t="str">
            <v>n/a</v>
          </cell>
          <cell r="W50" t="str">
            <v>n/a</v>
          </cell>
          <cell r="X50" t="str">
            <v>n/a</v>
          </cell>
          <cell r="Y50" t="str">
            <v>n/a</v>
          </cell>
          <cell r="Z50" t="str">
            <v>n/a</v>
          </cell>
          <cell r="AA50" t="str">
            <v>n/a</v>
          </cell>
          <cell r="AB50" t="str">
            <v>n/a</v>
          </cell>
          <cell r="AC50" t="str">
            <v>n/a</v>
          </cell>
          <cell r="AD50" t="str">
            <v>n/a</v>
          </cell>
        </row>
        <row r="51">
          <cell r="A51">
            <v>0</v>
          </cell>
          <cell r="C51">
            <v>0</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row>
        <row r="52">
          <cell r="A52" t="str">
            <v>INTEREST RATES</v>
          </cell>
        </row>
        <row r="53">
          <cell r="A53" t="str">
            <v>Representative interest rate on NEW mortgage loans %</v>
          </cell>
          <cell r="B53" t="str">
            <v>% end of period</v>
          </cell>
          <cell r="C53" t="str">
            <v>n/a</v>
          </cell>
          <cell r="D53" t="str">
            <v>n/a</v>
          </cell>
          <cell r="E53" t="str">
            <v>n/a</v>
          </cell>
          <cell r="F53" t="str">
            <v>n/a</v>
          </cell>
          <cell r="G53" t="str">
            <v>n/a</v>
          </cell>
          <cell r="H53" t="str">
            <v>n/a</v>
          </cell>
          <cell r="I53" t="str">
            <v>n/a</v>
          </cell>
          <cell r="J53" t="str">
            <v>n/a</v>
          </cell>
          <cell r="K53" t="str">
            <v>n/a</v>
          </cell>
          <cell r="L53" t="str">
            <v>n/a</v>
          </cell>
          <cell r="M53" t="str">
            <v>n/a</v>
          </cell>
          <cell r="N53" t="str">
            <v>n/a</v>
          </cell>
          <cell r="O53" t="str">
            <v>n/a</v>
          </cell>
          <cell r="P53">
            <v>6.4000000000000001E-2</v>
          </cell>
          <cell r="Q53">
            <v>5.6000000000000001E-2</v>
          </cell>
          <cell r="R53">
            <v>9.5000000000000001E-2</v>
          </cell>
          <cell r="S53">
            <v>7.0999999999999994E-2</v>
          </cell>
          <cell r="T53">
            <v>8.5000000000000006E-2</v>
          </cell>
          <cell r="U53">
            <v>8.4000000000000005E-2</v>
          </cell>
          <cell r="V53">
            <v>7.46E-2</v>
          </cell>
          <cell r="W53" t="str">
            <v>n/a</v>
          </cell>
          <cell r="X53" t="str">
            <v>n/a</v>
          </cell>
          <cell r="Y53" t="str">
            <v>n/a</v>
          </cell>
          <cell r="Z53" t="str">
            <v>n/a</v>
          </cell>
          <cell r="AA53" t="str">
            <v>n/a</v>
          </cell>
          <cell r="AB53" t="str">
            <v>n/a</v>
          </cell>
          <cell r="AC53" t="str">
            <v>n/a</v>
          </cell>
          <cell r="AD53" t="str">
            <v>n/a</v>
          </cell>
        </row>
        <row r="54">
          <cell r="A54" t="str">
            <v>RISKS</v>
          </cell>
        </row>
        <row r="55">
          <cell r="A55" t="str">
            <v>Loan to value ratios</v>
          </cell>
          <cell r="B55" t="str">
            <v>% average</v>
          </cell>
          <cell r="C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row>
        <row r="56">
          <cell r="A56" t="str">
            <v>Average LTV</v>
          </cell>
          <cell r="C56">
            <v>0</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row>
        <row r="57">
          <cell r="A57" t="str">
            <v>First time buyer LTV</v>
          </cell>
          <cell r="C57">
            <v>0</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row>
        <row r="58">
          <cell r="A58" t="str">
            <v xml:space="preserve">Some indicator of bad debt eg possessions/ arrears </v>
          </cell>
          <cell r="C58">
            <v>0</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row>
        <row r="59">
          <cell r="A59">
            <v>0</v>
          </cell>
        </row>
        <row r="60">
          <cell r="A60" t="str">
            <v>FUNDING</v>
          </cell>
        </row>
        <row r="61">
          <cell r="A61" t="str">
            <v>Total Mortgage Bonds Outstanding</v>
          </cell>
          <cell r="B61" t="str">
            <v>€ millions</v>
          </cell>
          <cell r="C61" t="str">
            <v>n/a</v>
          </cell>
          <cell r="D61" t="str">
            <v>n/a</v>
          </cell>
          <cell r="E61" t="str">
            <v>n/a</v>
          </cell>
          <cell r="F61" t="str">
            <v>n/a</v>
          </cell>
          <cell r="G61" t="str">
            <v>n/a</v>
          </cell>
          <cell r="H61" t="str">
            <v>n/a</v>
          </cell>
          <cell r="I61" t="str">
            <v>n/a</v>
          </cell>
          <cell r="J61" t="str">
            <v>n/a</v>
          </cell>
          <cell r="K61" t="str">
            <v>n/a</v>
          </cell>
          <cell r="L61" t="str">
            <v>n/a</v>
          </cell>
          <cell r="M61">
            <v>7267.320851577475</v>
          </cell>
          <cell r="N61">
            <v>6183.7752918030892</v>
          </cell>
          <cell r="O61">
            <v>6039.8155843937157</v>
          </cell>
          <cell r="P61">
            <v>8352.0278885105145</v>
          </cell>
          <cell r="Q61">
            <v>8756.1843740042623</v>
          </cell>
          <cell r="R61">
            <v>9200.4644137340219</v>
          </cell>
          <cell r="S61">
            <v>10586.855025028881</v>
          </cell>
          <cell r="T61">
            <v>15742.706060718116</v>
          </cell>
          <cell r="U61">
            <v>18131.305601113261</v>
          </cell>
          <cell r="V61">
            <v>19908.23855312575</v>
          </cell>
          <cell r="W61" t="str">
            <v>n/a</v>
          </cell>
          <cell r="X61" t="str">
            <v>n/a</v>
          </cell>
          <cell r="Y61" t="str">
            <v>n/a</v>
          </cell>
          <cell r="Z61" t="str">
            <v>n/a</v>
          </cell>
          <cell r="AA61" t="str">
            <v>n/a</v>
          </cell>
          <cell r="AB61" t="str">
            <v>n/a</v>
          </cell>
          <cell r="AC61" t="str">
            <v>n/a</v>
          </cell>
          <cell r="AD61" t="str">
            <v>n/a</v>
          </cell>
        </row>
        <row r="62">
          <cell r="A62" t="str">
            <v>Annual % change in mortgage bonds outstanding</v>
          </cell>
          <cell r="C62" t="str">
            <v>n/a</v>
          </cell>
          <cell r="D62" t="str">
            <v>n/a</v>
          </cell>
          <cell r="E62" t="str">
            <v>n/a</v>
          </cell>
          <cell r="F62" t="str">
            <v>n/a</v>
          </cell>
          <cell r="G62" t="str">
            <v>n/a</v>
          </cell>
          <cell r="H62" t="str">
            <v>n/a</v>
          </cell>
          <cell r="I62" t="str">
            <v>n/a</v>
          </cell>
          <cell r="J62" t="str">
            <v>n/a</v>
          </cell>
          <cell r="K62" t="str">
            <v>n/a</v>
          </cell>
          <cell r="L62" t="str">
            <v>n/a</v>
          </cell>
          <cell r="M62" t="str">
            <v>n/a</v>
          </cell>
          <cell r="N62">
            <v>-0.14909835163520913</v>
          </cell>
          <cell r="O62">
            <v>-2.3280229409402997E-2</v>
          </cell>
          <cell r="P62">
            <v>0.38282829530281126</v>
          </cell>
          <cell r="Q62">
            <v>4.8390222217735479E-2</v>
          </cell>
          <cell r="R62">
            <v>5.0739000088755315E-2</v>
          </cell>
          <cell r="S62">
            <v>0.15068702501857634</v>
          </cell>
          <cell r="T62">
            <v>0.48700497206205662</v>
          </cell>
          <cell r="U62">
            <v>0.1517273797263663</v>
          </cell>
          <cell r="V62">
            <v>9.8003585130868043E-2</v>
          </cell>
          <cell r="W62" t="str">
            <v>n/a</v>
          </cell>
          <cell r="X62" t="str">
            <v>n/a</v>
          </cell>
          <cell r="Y62" t="str">
            <v>n/a</v>
          </cell>
          <cell r="Z62" t="str">
            <v>n/a</v>
          </cell>
          <cell r="AA62" t="str">
            <v>n/a</v>
          </cell>
          <cell r="AB62" t="str">
            <v>n/a</v>
          </cell>
          <cell r="AC62" t="str">
            <v>n/a</v>
          </cell>
          <cell r="AD62" t="str">
            <v>n/a</v>
          </cell>
        </row>
        <row r="63">
          <cell r="A63" t="str">
            <v>New Issues of Mortgage Bonds</v>
          </cell>
          <cell r="B63" t="str">
            <v>€ millions</v>
          </cell>
          <cell r="C63" t="str">
            <v>n/a</v>
          </cell>
          <cell r="D63" t="str">
            <v>n/a</v>
          </cell>
          <cell r="E63">
            <v>1350.0147441883323</v>
          </cell>
          <cell r="F63">
            <v>1718.8594984541396</v>
          </cell>
          <cell r="G63">
            <v>2917.8535115426562</v>
          </cell>
          <cell r="H63">
            <v>3602.7925154756672</v>
          </cell>
          <cell r="I63">
            <v>5814.7873173376847</v>
          </cell>
          <cell r="J63">
            <v>4820.5039997407457</v>
          </cell>
          <cell r="K63">
            <v>3346.9964100120496</v>
          </cell>
          <cell r="L63">
            <v>1704.0857544567889</v>
          </cell>
          <cell r="M63">
            <v>2442.5182819117913</v>
          </cell>
          <cell r="N63">
            <v>1729.6794790182828</v>
          </cell>
          <cell r="O63">
            <v>1067.8592177131359</v>
          </cell>
          <cell r="P63">
            <v>867.41908371643194</v>
          </cell>
          <cell r="Q63">
            <v>731.38018678476772</v>
          </cell>
          <cell r="R63">
            <v>915.41357621119562</v>
          </cell>
          <cell r="S63">
            <v>1418.3432807085098</v>
          </cell>
          <cell r="T63">
            <v>1008.1475181501066</v>
          </cell>
          <cell r="U63">
            <v>717.1611748919039</v>
          </cell>
          <cell r="V63">
            <v>2238.7662147404308</v>
          </cell>
          <cell r="W63" t="str">
            <v>n/a</v>
          </cell>
          <cell r="X63" t="str">
            <v>n/a</v>
          </cell>
          <cell r="Y63" t="str">
            <v>n/a</v>
          </cell>
          <cell r="Z63" t="str">
            <v>n/a</v>
          </cell>
          <cell r="AA63" t="str">
            <v>n/a</v>
          </cell>
          <cell r="AB63" t="str">
            <v>n/a</v>
          </cell>
          <cell r="AC63" t="str">
            <v>n/a</v>
          </cell>
          <cell r="AD63" t="str">
            <v>n/a</v>
          </cell>
        </row>
        <row r="64">
          <cell r="A64" t="str">
            <v>Annual % change in mortgage bond issues</v>
          </cell>
          <cell r="C64" t="str">
            <v>n/a</v>
          </cell>
          <cell r="D64" t="str">
            <v>n/a</v>
          </cell>
          <cell r="E64" t="str">
            <v>n/a</v>
          </cell>
          <cell r="F64">
            <v>0.27321535253866247</v>
          </cell>
          <cell r="G64">
            <v>0.69755207692474852</v>
          </cell>
          <cell r="H64">
            <v>0.23474070964271498</v>
          </cell>
          <cell r="I64">
            <v>0.61396674728296796</v>
          </cell>
          <cell r="J64">
            <v>-0.17099220716677466</v>
          </cell>
          <cell r="K64">
            <v>-0.30567500614208465</v>
          </cell>
          <cell r="L64">
            <v>-0.49086119442516707</v>
          </cell>
          <cell r="M64">
            <v>0.43333061468517031</v>
          </cell>
          <cell r="N64">
            <v>-0.29184584130750502</v>
          </cell>
          <cell r="O64">
            <v>-0.38262595430731328</v>
          </cell>
          <cell r="P64">
            <v>-0.18770277080714315</v>
          </cell>
          <cell r="Q64">
            <v>-0.15683180078170467</v>
          </cell>
          <cell r="R64">
            <v>0.25162479480810118</v>
          </cell>
          <cell r="S64">
            <v>0.5494016230116332</v>
          </cell>
          <cell r="T64">
            <v>-0.28920767499493971</v>
          </cell>
          <cell r="U64">
            <v>-0.28863468690787053</v>
          </cell>
          <cell r="V64">
            <v>2.1217058216765219</v>
          </cell>
          <cell r="W64" t="str">
            <v>n/a</v>
          </cell>
          <cell r="X64" t="str">
            <v>n/a</v>
          </cell>
          <cell r="Y64" t="str">
            <v>n/a</v>
          </cell>
          <cell r="Z64" t="str">
            <v>n/a</v>
          </cell>
          <cell r="AA64" t="str">
            <v>n/a</v>
          </cell>
          <cell r="AB64" t="str">
            <v>n/a</v>
          </cell>
          <cell r="AC64" t="str">
            <v>n/a</v>
          </cell>
          <cell r="AD64" t="str">
            <v>n/a</v>
          </cell>
        </row>
        <row r="65">
          <cell r="A65" t="str">
            <v>Mortgage backed securities outstanding</v>
          </cell>
          <cell r="B65" t="str">
            <v>€ millions</v>
          </cell>
          <cell r="C65" t="str">
            <v>n/a</v>
          </cell>
          <cell r="D65" t="str">
            <v>n/a</v>
          </cell>
          <cell r="E65" t="str">
            <v>n/a</v>
          </cell>
          <cell r="F65" t="str">
            <v>n/a</v>
          </cell>
          <cell r="G65" t="str">
            <v>n/a</v>
          </cell>
          <cell r="H65" t="str">
            <v>n/a</v>
          </cell>
          <cell r="I65" t="str">
            <v>n/a</v>
          </cell>
          <cell r="J65" t="str">
            <v>n/a</v>
          </cell>
          <cell r="K65" t="str">
            <v>n/a</v>
          </cell>
          <cell r="L65" t="str">
            <v>n/a</v>
          </cell>
          <cell r="M65" t="str">
            <v>n/a</v>
          </cell>
          <cell r="N65" t="str">
            <v>n/a</v>
          </cell>
          <cell r="O65" t="str">
            <v>n/a</v>
          </cell>
          <cell r="P65" t="str">
            <v>n/a</v>
          </cell>
          <cell r="Q65" t="str">
            <v>n/a</v>
          </cell>
          <cell r="R65" t="str">
            <v>n/a</v>
          </cell>
          <cell r="S65" t="str">
            <v>n/a</v>
          </cell>
          <cell r="T65" t="str">
            <v>n/a</v>
          </cell>
          <cell r="U65" t="str">
            <v>n/a</v>
          </cell>
          <cell r="V65" t="str">
            <v>n/a</v>
          </cell>
          <cell r="W65" t="str">
            <v>n/a</v>
          </cell>
          <cell r="X65" t="str">
            <v>n/a</v>
          </cell>
          <cell r="Y65" t="str">
            <v>n/a</v>
          </cell>
          <cell r="Z65" t="str">
            <v>n/a</v>
          </cell>
          <cell r="AA65" t="str">
            <v>n/a</v>
          </cell>
          <cell r="AB65" t="str">
            <v>n/a</v>
          </cell>
          <cell r="AC65" t="str">
            <v>n/a</v>
          </cell>
          <cell r="AD65" t="str">
            <v>n/a</v>
          </cell>
        </row>
        <row r="66">
          <cell r="A66" t="str">
            <v>Annual % change in MBS outstanding</v>
          </cell>
          <cell r="C66" t="str">
            <v>n/a</v>
          </cell>
          <cell r="D66" t="str">
            <v>n/a</v>
          </cell>
          <cell r="E66" t="str">
            <v>n/a</v>
          </cell>
          <cell r="F66" t="str">
            <v>n/a</v>
          </cell>
          <cell r="G66" t="str">
            <v>n/a</v>
          </cell>
          <cell r="H66" t="str">
            <v>n/a</v>
          </cell>
          <cell r="I66" t="str">
            <v>n/a</v>
          </cell>
          <cell r="J66" t="str">
            <v>n/a</v>
          </cell>
          <cell r="K66" t="str">
            <v>n/a</v>
          </cell>
          <cell r="L66" t="str">
            <v>n/a</v>
          </cell>
          <cell r="M66" t="str">
            <v>n/a</v>
          </cell>
          <cell r="N66" t="str">
            <v>n/a</v>
          </cell>
          <cell r="O66" t="str">
            <v>n/a</v>
          </cell>
          <cell r="P66" t="str">
            <v>n/a</v>
          </cell>
          <cell r="Q66" t="str">
            <v>n/a</v>
          </cell>
          <cell r="R66" t="str">
            <v>n/a</v>
          </cell>
          <cell r="S66" t="str">
            <v>n/a</v>
          </cell>
          <cell r="T66" t="str">
            <v>n/a</v>
          </cell>
          <cell r="U66" t="str">
            <v>n/a</v>
          </cell>
          <cell r="V66" t="str">
            <v>n/a</v>
          </cell>
          <cell r="W66" t="str">
            <v>n/a</v>
          </cell>
          <cell r="X66" t="str">
            <v>n/a</v>
          </cell>
          <cell r="Y66" t="str">
            <v>n/a</v>
          </cell>
          <cell r="Z66" t="str">
            <v>n/a</v>
          </cell>
          <cell r="AA66" t="str">
            <v>n/a</v>
          </cell>
          <cell r="AB66" t="str">
            <v>n/a</v>
          </cell>
          <cell r="AC66" t="str">
            <v>n/a</v>
          </cell>
          <cell r="AD66" t="str">
            <v>n/a</v>
          </cell>
        </row>
        <row r="67">
          <cell r="A67" t="str">
            <v>New Issues of Mortgage Backed Securities</v>
          </cell>
          <cell r="B67" t="str">
            <v>€ millions</v>
          </cell>
          <cell r="C67" t="str">
            <v>n/a</v>
          </cell>
          <cell r="D67" t="str">
            <v>n/a</v>
          </cell>
          <cell r="E67" t="str">
            <v>n/a</v>
          </cell>
          <cell r="F67" t="str">
            <v>n/a</v>
          </cell>
          <cell r="G67" t="str">
            <v>n/a</v>
          </cell>
          <cell r="H67" t="str">
            <v>n/a</v>
          </cell>
          <cell r="I67" t="str">
            <v>n/a</v>
          </cell>
          <cell r="J67" t="str">
            <v>n/a</v>
          </cell>
          <cell r="K67" t="str">
            <v>n/a</v>
          </cell>
          <cell r="L67" t="str">
            <v>n/a</v>
          </cell>
          <cell r="M67" t="str">
            <v>n/a</v>
          </cell>
          <cell r="N67" t="str">
            <v>n/a</v>
          </cell>
          <cell r="O67" t="str">
            <v>n/a</v>
          </cell>
          <cell r="P67" t="str">
            <v>n/a</v>
          </cell>
          <cell r="Q67" t="str">
            <v>n/a</v>
          </cell>
          <cell r="R67" t="str">
            <v>n/a</v>
          </cell>
          <cell r="S67" t="str">
            <v>n/a</v>
          </cell>
          <cell r="T67" t="str">
            <v>n/a</v>
          </cell>
          <cell r="U67" t="str">
            <v>n/a</v>
          </cell>
          <cell r="V67" t="str">
            <v>n/a</v>
          </cell>
          <cell r="W67" t="str">
            <v>n/a</v>
          </cell>
          <cell r="X67" t="str">
            <v>n/a</v>
          </cell>
          <cell r="Y67" t="str">
            <v>n/a</v>
          </cell>
          <cell r="Z67" t="str">
            <v>n/a</v>
          </cell>
          <cell r="AA67" t="str">
            <v>n/a</v>
          </cell>
          <cell r="AB67" t="str">
            <v>n/a</v>
          </cell>
          <cell r="AC67" t="str">
            <v>n/a</v>
          </cell>
          <cell r="AD67" t="str">
            <v>n/a</v>
          </cell>
        </row>
        <row r="68">
          <cell r="A68" t="str">
            <v>Annual % change in MBS issues</v>
          </cell>
          <cell r="C68" t="str">
            <v>n/a</v>
          </cell>
          <cell r="D68" t="str">
            <v>n/a</v>
          </cell>
          <cell r="E68" t="str">
            <v>n/a</v>
          </cell>
          <cell r="F68" t="str">
            <v>n/a</v>
          </cell>
          <cell r="G68" t="str">
            <v>n/a</v>
          </cell>
          <cell r="H68" t="str">
            <v>n/a</v>
          </cell>
          <cell r="I68" t="str">
            <v>n/a</v>
          </cell>
          <cell r="J68" t="str">
            <v>n/a</v>
          </cell>
          <cell r="K68" t="str">
            <v>n/a</v>
          </cell>
          <cell r="L68" t="str">
            <v>n/a</v>
          </cell>
          <cell r="M68" t="str">
            <v>n/a</v>
          </cell>
          <cell r="N68" t="str">
            <v>n/a</v>
          </cell>
          <cell r="O68" t="str">
            <v>n/a</v>
          </cell>
          <cell r="P68" t="str">
            <v>n/a</v>
          </cell>
          <cell r="Q68" t="str">
            <v>n/a</v>
          </cell>
          <cell r="R68" t="str">
            <v>n/a</v>
          </cell>
          <cell r="S68" t="str">
            <v>n/a</v>
          </cell>
          <cell r="T68" t="str">
            <v>n/a</v>
          </cell>
          <cell r="U68" t="str">
            <v>n/a</v>
          </cell>
          <cell r="V68" t="str">
            <v>n/a</v>
          </cell>
          <cell r="W68" t="str">
            <v>n/a</v>
          </cell>
          <cell r="X68" t="str">
            <v>n/a</v>
          </cell>
          <cell r="Y68" t="str">
            <v>n/a</v>
          </cell>
          <cell r="Z68" t="str">
            <v>n/a</v>
          </cell>
          <cell r="AA68" t="str">
            <v>n/a</v>
          </cell>
          <cell r="AB68" t="str">
            <v>n/a</v>
          </cell>
          <cell r="AC68" t="str">
            <v>n/a</v>
          </cell>
          <cell r="AD68" t="str">
            <v>n/a</v>
          </cell>
        </row>
        <row r="69">
          <cell r="A69">
            <v>0</v>
          </cell>
        </row>
        <row r="70">
          <cell r="A70" t="str">
            <v>GENERAL INFORMATION</v>
          </cell>
        </row>
        <row r="71">
          <cell r="A71" t="str">
            <v>Outstanding residential loans as % GDP</v>
          </cell>
          <cell r="B71" t="str">
            <v>%</v>
          </cell>
          <cell r="C71" t="e">
            <v>#DIV/0!</v>
          </cell>
          <cell r="D71" t="e">
            <v>#DIV/0!</v>
          </cell>
          <cell r="E71">
            <v>0.33925448492577231</v>
          </cell>
          <cell r="F71">
            <v>0.38824907255000007</v>
          </cell>
          <cell r="G71">
            <v>0.40312815379655409</v>
          </cell>
          <cell r="H71">
            <v>0.47053801230613523</v>
          </cell>
          <cell r="I71">
            <v>0.49440178458663669</v>
          </cell>
          <cell r="J71">
            <v>0.49757699884300066</v>
          </cell>
          <cell r="K71">
            <v>0.48699475202209774</v>
          </cell>
          <cell r="L71">
            <v>0.46102630645511827</v>
          </cell>
          <cell r="M71">
            <v>0.45084133251926778</v>
          </cell>
          <cell r="N71">
            <v>0.4449240812578627</v>
          </cell>
          <cell r="O71">
            <v>0.43008217451927477</v>
          </cell>
          <cell r="P71">
            <v>0.42275562363637009</v>
          </cell>
          <cell r="Q71">
            <v>0.37692320090692755</v>
          </cell>
          <cell r="R71">
            <v>0.39626566559675275</v>
          </cell>
          <cell r="S71">
            <v>0.41636665424738156</v>
          </cell>
          <cell r="T71">
            <v>0.39115306417835266</v>
          </cell>
          <cell r="U71">
            <v>0.42088136832325007</v>
          </cell>
          <cell r="V71">
            <v>0.47595230382202264</v>
          </cell>
          <cell r="W71">
            <v>0.51951789861866027</v>
          </cell>
          <cell r="X71">
            <v>0.53283848875748663</v>
          </cell>
          <cell r="Y71">
            <v>0.51636190705952323</v>
          </cell>
          <cell r="Z71" t="str">
            <v>n/a</v>
          </cell>
          <cell r="AA71" t="str">
            <v>n/a</v>
          </cell>
          <cell r="AB71" t="str">
            <v>n/a</v>
          </cell>
          <cell r="AC71" t="str">
            <v>n/a</v>
          </cell>
          <cell r="AD71" t="str">
            <v>n/a</v>
          </cell>
        </row>
        <row r="72">
          <cell r="A72" t="str">
            <v>Outstanding residential and commercial loans as % GDP</v>
          </cell>
          <cell r="B72" t="str">
            <v>%</v>
          </cell>
          <cell r="C72" t="str">
            <v>n/a</v>
          </cell>
          <cell r="D72" t="str">
            <v>n/a</v>
          </cell>
          <cell r="E72" t="str">
            <v>n/a</v>
          </cell>
          <cell r="F72" t="str">
            <v>n/a</v>
          </cell>
          <cell r="G72" t="str">
            <v>n/a</v>
          </cell>
          <cell r="H72" t="str">
            <v>n/a</v>
          </cell>
          <cell r="I72" t="str">
            <v>n/a</v>
          </cell>
          <cell r="J72" t="str">
            <v>n/a</v>
          </cell>
          <cell r="K72" t="str">
            <v>n/a</v>
          </cell>
          <cell r="L72" t="str">
            <v>n/a</v>
          </cell>
          <cell r="M72" t="str">
            <v>n/a</v>
          </cell>
          <cell r="N72" t="str">
            <v>n/a</v>
          </cell>
          <cell r="O72" t="str">
            <v>n/a</v>
          </cell>
          <cell r="P72" t="str">
            <v>n/a</v>
          </cell>
          <cell r="Q72" t="str">
            <v>n/a</v>
          </cell>
          <cell r="R72" t="str">
            <v>n/a</v>
          </cell>
          <cell r="S72" t="str">
            <v>n/a</v>
          </cell>
          <cell r="T72" t="str">
            <v>n/a</v>
          </cell>
          <cell r="U72" t="str">
            <v>n/a</v>
          </cell>
          <cell r="V72" t="str">
            <v>n/a</v>
          </cell>
          <cell r="W72" t="str">
            <v>n/a</v>
          </cell>
          <cell r="X72" t="str">
            <v>n/a</v>
          </cell>
          <cell r="Y72" t="str">
            <v>n/a</v>
          </cell>
          <cell r="Z72" t="str">
            <v>n/a</v>
          </cell>
          <cell r="AA72" t="str">
            <v>n/a</v>
          </cell>
          <cell r="AB72" t="str">
            <v>n/a</v>
          </cell>
          <cell r="AC72" t="str">
            <v>n/a</v>
          </cell>
          <cell r="AD72" t="str">
            <v>n/a</v>
          </cell>
        </row>
        <row r="73">
          <cell r="A73">
            <v>0</v>
          </cell>
        </row>
        <row r="74">
          <cell r="A74" t="str">
            <v>Outstanding residential loans per capita, 000s</v>
          </cell>
          <cell r="B74" t="str">
            <v>000s</v>
          </cell>
          <cell r="C74" t="e">
            <v>#DIV/0!</v>
          </cell>
          <cell r="D74" t="e">
            <v>#DIV/0!</v>
          </cell>
          <cell r="E74">
            <v>6.8407320163517999</v>
          </cell>
          <cell r="F74">
            <v>7.253414988491226</v>
          </cell>
          <cell r="G74">
            <v>7.6685135149608037</v>
          </cell>
          <cell r="H74">
            <v>9.3096584626305336</v>
          </cell>
          <cell r="I74">
            <v>10.510810931876573</v>
          </cell>
          <cell r="J74">
            <v>10.687737648429518</v>
          </cell>
          <cell r="K74">
            <v>10.911432533306408</v>
          </cell>
          <cell r="L74">
            <v>10.528637036538308</v>
          </cell>
          <cell r="M74">
            <v>10.395189712032467</v>
          </cell>
          <cell r="N74">
            <v>10.729873832271592</v>
          </cell>
          <cell r="O74">
            <v>11.190157801495607</v>
          </cell>
          <cell r="P74">
            <v>12.120297315195693</v>
          </cell>
          <cell r="Q74">
            <v>11.976195213624624</v>
          </cell>
          <cell r="R74">
            <v>12.082885249426583</v>
          </cell>
          <cell r="S74">
            <v>13.98044507158126</v>
          </cell>
          <cell r="T74">
            <v>15.946452510314813</v>
          </cell>
          <cell r="U74">
            <v>17.846296520476191</v>
          </cell>
          <cell r="V74">
            <v>21.469470177767946</v>
          </cell>
          <cell r="W74">
            <v>22.72720477471405</v>
          </cell>
          <cell r="X74">
            <v>24.242033425661457</v>
          </cell>
          <cell r="Y74">
            <v>27.192831416482495</v>
          </cell>
          <cell r="Z74" t="str">
            <v>n/a</v>
          </cell>
          <cell r="AA74" t="str">
            <v>n/a</v>
          </cell>
          <cell r="AB74" t="str">
            <v>n/a</v>
          </cell>
          <cell r="AC74" t="str">
            <v>n/a</v>
          </cell>
          <cell r="AD74" t="str">
            <v>n/a</v>
          </cell>
        </row>
        <row r="75">
          <cell r="A75" t="str">
            <v>Outstanding residential and commercial loans per capita</v>
          </cell>
          <cell r="B75" t="str">
            <v>000s</v>
          </cell>
          <cell r="C75" t="str">
            <v>n/a</v>
          </cell>
          <cell r="D75" t="str">
            <v>n/a</v>
          </cell>
          <cell r="E75" t="str">
            <v>n/a</v>
          </cell>
          <cell r="F75" t="str">
            <v>n/a</v>
          </cell>
          <cell r="G75" t="str">
            <v>n/a</v>
          </cell>
          <cell r="H75" t="str">
            <v>n/a</v>
          </cell>
          <cell r="I75" t="str">
            <v>n/a</v>
          </cell>
          <cell r="J75" t="str">
            <v>n/a</v>
          </cell>
          <cell r="K75" t="str">
            <v>n/a</v>
          </cell>
          <cell r="L75" t="str">
            <v>n/a</v>
          </cell>
          <cell r="M75" t="str">
            <v>n/a</v>
          </cell>
          <cell r="N75" t="str">
            <v>n/a</v>
          </cell>
          <cell r="O75" t="str">
            <v>n/a</v>
          </cell>
          <cell r="P75" t="str">
            <v>n/a</v>
          </cell>
          <cell r="Q75" t="str">
            <v>n/a</v>
          </cell>
          <cell r="R75" t="str">
            <v>n/a</v>
          </cell>
          <cell r="S75" t="str">
            <v>n/a</v>
          </cell>
          <cell r="T75" t="str">
            <v>n/a</v>
          </cell>
          <cell r="U75" t="str">
            <v>n/a</v>
          </cell>
          <cell r="V75" t="str">
            <v>n/a</v>
          </cell>
          <cell r="W75" t="str">
            <v>n/a</v>
          </cell>
          <cell r="X75" t="str">
            <v>n/a</v>
          </cell>
          <cell r="Y75" t="str">
            <v>n/a</v>
          </cell>
          <cell r="Z75" t="str">
            <v>n/a</v>
          </cell>
          <cell r="AA75" t="str">
            <v>n/a</v>
          </cell>
          <cell r="AB75" t="str">
            <v>n/a</v>
          </cell>
          <cell r="AC75" t="str">
            <v>n/a</v>
          </cell>
          <cell r="AD75" t="str">
            <v>n/a</v>
          </cell>
        </row>
        <row r="76">
          <cell r="A76">
            <v>0</v>
          </cell>
        </row>
        <row r="77">
          <cell r="A77" t="str">
            <v>Outstanding mortgage bonds as % GDP</v>
          </cell>
          <cell r="C77" t="str">
            <v>n/a</v>
          </cell>
          <cell r="D77" t="str">
            <v>n/a</v>
          </cell>
          <cell r="E77" t="str">
            <v>n/a</v>
          </cell>
          <cell r="F77" t="str">
            <v>n/a</v>
          </cell>
          <cell r="G77" t="str">
            <v>n/a</v>
          </cell>
          <cell r="H77" t="str">
            <v>n/a</v>
          </cell>
          <cell r="I77" t="str">
            <v>n/a</v>
          </cell>
          <cell r="J77" t="str">
            <v>n/a</v>
          </cell>
          <cell r="K77" t="str">
            <v>n/a</v>
          </cell>
          <cell r="L77" t="str">
            <v>n/a</v>
          </cell>
          <cell r="M77">
            <v>7.3312493458734918E-2</v>
          </cell>
          <cell r="N77">
            <v>5.9289661150754902E-2</v>
          </cell>
          <cell r="O77">
            <v>5.338379243671499E-2</v>
          </cell>
          <cell r="P77">
            <v>6.6663270899332688E-2</v>
          </cell>
          <cell r="Q77">
            <v>6.2735877015653987E-2</v>
          </cell>
          <cell r="R77">
            <v>6.8302917157450488E-2</v>
          </cell>
          <cell r="S77">
            <v>7.0928046775693476E-2</v>
          </cell>
          <cell r="T77">
            <v>8.6224314805511681E-2</v>
          </cell>
          <cell r="U77">
            <v>9.4950373810002223E-2</v>
          </cell>
          <cell r="V77">
            <v>9.7554208643968396E-2</v>
          </cell>
          <cell r="W77" t="str">
            <v>n/a</v>
          </cell>
          <cell r="X77" t="str">
            <v>n/a</v>
          </cell>
          <cell r="Y77" t="str">
            <v>n/a</v>
          </cell>
          <cell r="Z77" t="str">
            <v>n/a</v>
          </cell>
          <cell r="AA77" t="str">
            <v>n/a</v>
          </cell>
          <cell r="AB77" t="str">
            <v>n/a</v>
          </cell>
          <cell r="AC77" t="str">
            <v>n/a</v>
          </cell>
          <cell r="AD77" t="str">
            <v>n/a</v>
          </cell>
        </row>
        <row r="78">
          <cell r="A78">
            <v>0</v>
          </cell>
        </row>
        <row r="79">
          <cell r="A79" t="str">
            <v>MACROECONOMIC INFORMATION</v>
          </cell>
        </row>
        <row r="80">
          <cell r="A80" t="str">
            <v>Exchange rate, 1€=</v>
          </cell>
          <cell r="C80">
            <v>6.4911300000000001</v>
          </cell>
          <cell r="D80">
            <v>6.4089900000000002</v>
          </cell>
          <cell r="E80">
            <v>6.5110400000000004</v>
          </cell>
          <cell r="F80">
            <v>7.2774999999999999</v>
          </cell>
          <cell r="G80">
            <v>8.12378</v>
          </cell>
          <cell r="H80">
            <v>7.6862599999999999</v>
          </cell>
          <cell r="I80">
            <v>7.8929799999999997</v>
          </cell>
          <cell r="J80">
            <v>8.0230200000000007</v>
          </cell>
          <cell r="K80">
            <v>8.0167400000000004</v>
          </cell>
          <cell r="L80">
            <v>8.3428900000000006</v>
          </cell>
          <cell r="M80">
            <v>8.3839699999999997</v>
          </cell>
          <cell r="N80">
            <v>8.3258200000000002</v>
          </cell>
          <cell r="O80">
            <v>8.3138299999999994</v>
          </cell>
          <cell r="P80">
            <v>8.0549300000000006</v>
          </cell>
          <cell r="Q80">
            <v>8.0970200000000006</v>
          </cell>
          <cell r="R80">
            <v>8.8713999999999995</v>
          </cell>
          <cell r="S80">
            <v>8.3103999999999996</v>
          </cell>
          <cell r="T80">
            <v>8.1128999999999998</v>
          </cell>
          <cell r="U80">
            <v>8.0484000000000009</v>
          </cell>
          <cell r="V80">
            <v>7.5086000000000004</v>
          </cell>
          <cell r="W80">
            <v>8.0032999999999994</v>
          </cell>
          <cell r="X80">
            <v>8.3696999999999999</v>
          </cell>
          <cell r="Y80">
            <v>8.0091999999999999</v>
          </cell>
          <cell r="Z80">
            <v>8.0472000000000001</v>
          </cell>
          <cell r="AA80" t="str">
            <v>n/a</v>
          </cell>
          <cell r="AB80" t="str">
            <v>n/a</v>
          </cell>
          <cell r="AC80" t="str">
            <v>n/a</v>
          </cell>
          <cell r="AD80" t="str">
            <v>n/a</v>
          </cell>
        </row>
        <row r="81">
          <cell r="A81" t="str">
            <v>Population, 000s</v>
          </cell>
          <cell r="C81" t="str">
            <v>n/a</v>
          </cell>
          <cell r="D81" t="str">
            <v>n/a</v>
          </cell>
          <cell r="E81">
            <v>4146</v>
          </cell>
          <cell r="F81">
            <v>4159</v>
          </cell>
          <cell r="G81">
            <v>4174</v>
          </cell>
          <cell r="H81">
            <v>4198</v>
          </cell>
          <cell r="I81">
            <v>4221</v>
          </cell>
          <cell r="J81">
            <v>4233</v>
          </cell>
          <cell r="K81">
            <v>4250</v>
          </cell>
          <cell r="L81">
            <v>4274</v>
          </cell>
          <cell r="M81">
            <v>4299.2</v>
          </cell>
          <cell r="N81">
            <v>4324.8</v>
          </cell>
          <cell r="O81">
            <v>4348.3999999999996</v>
          </cell>
          <cell r="P81">
            <v>4370</v>
          </cell>
          <cell r="Q81">
            <v>4392.7139999999999</v>
          </cell>
          <cell r="R81">
            <v>4417.5990000000002</v>
          </cell>
          <cell r="S81">
            <v>4445.3289999999997</v>
          </cell>
          <cell r="T81">
            <v>4478.4970000000003</v>
          </cell>
          <cell r="U81">
            <v>4503.4359999999997</v>
          </cell>
          <cell r="V81">
            <v>4524.0659999999998</v>
          </cell>
          <cell r="W81">
            <v>4552.2520000000004</v>
          </cell>
          <cell r="X81">
            <v>4577.4570000000003</v>
          </cell>
          <cell r="Y81">
            <v>4606.3630000000003</v>
          </cell>
          <cell r="Z81">
            <v>4640.2190000000001</v>
          </cell>
          <cell r="AA81" t="str">
            <v>n/a</v>
          </cell>
          <cell r="AB81" t="str">
            <v>n/a</v>
          </cell>
          <cell r="AC81" t="str">
            <v>n/a</v>
          </cell>
          <cell r="AD81" t="str">
            <v>n/a</v>
          </cell>
        </row>
        <row r="82">
          <cell r="A82" t="str">
            <v>Number of Households, 000s</v>
          </cell>
          <cell r="C82" t="str">
            <v>n/a</v>
          </cell>
          <cell r="D82" t="str">
            <v>n/a</v>
          </cell>
          <cell r="E82" t="str">
            <v>n/a</v>
          </cell>
          <cell r="F82" t="str">
            <v>n/a</v>
          </cell>
          <cell r="G82" t="str">
            <v>n/a</v>
          </cell>
          <cell r="H82" t="str">
            <v>n/a</v>
          </cell>
          <cell r="I82" t="str">
            <v>n/a</v>
          </cell>
          <cell r="J82" t="str">
            <v>n/a</v>
          </cell>
          <cell r="K82">
            <v>1752</v>
          </cell>
          <cell r="L82" t="str">
            <v>n/a</v>
          </cell>
          <cell r="M82" t="str">
            <v>n/a</v>
          </cell>
          <cell r="N82" t="str">
            <v>n/a</v>
          </cell>
          <cell r="O82" t="str">
            <v>n/a</v>
          </cell>
          <cell r="P82" t="str">
            <v>n/a</v>
          </cell>
          <cell r="Q82" t="str">
            <v>n/a</v>
          </cell>
          <cell r="R82" t="str">
            <v>n/a</v>
          </cell>
          <cell r="S82" t="str">
            <v>n/a</v>
          </cell>
          <cell r="T82" t="str">
            <v>n/a</v>
          </cell>
          <cell r="U82" t="str">
            <v>n/a</v>
          </cell>
          <cell r="V82" t="str">
            <v>n/a</v>
          </cell>
          <cell r="W82" t="str">
            <v>n/a</v>
          </cell>
          <cell r="X82" t="str">
            <v>n/a</v>
          </cell>
          <cell r="Y82" t="str">
            <v>n/a</v>
          </cell>
          <cell r="Z82" t="str">
            <v>n/a</v>
          </cell>
          <cell r="AA82" t="str">
            <v>n/a</v>
          </cell>
          <cell r="AB82" t="str">
            <v>n/a</v>
          </cell>
          <cell r="AC82" t="str">
            <v>n/a</v>
          </cell>
          <cell r="AD82" t="str">
            <v>n/a</v>
          </cell>
        </row>
        <row r="83">
          <cell r="A83" t="str">
            <v>Population density, pop/km</v>
          </cell>
          <cell r="C83" t="str">
            <v>n/a</v>
          </cell>
          <cell r="D83" t="str">
            <v>n/a</v>
          </cell>
          <cell r="E83">
            <v>13</v>
          </cell>
          <cell r="F83" t="str">
            <v>n/a</v>
          </cell>
          <cell r="G83" t="str">
            <v>n/a</v>
          </cell>
          <cell r="H83" t="str">
            <v>n/a</v>
          </cell>
          <cell r="I83" t="str">
            <v>n/a</v>
          </cell>
          <cell r="J83">
            <v>13</v>
          </cell>
          <cell r="K83" t="str">
            <v>n/a</v>
          </cell>
          <cell r="L83" t="str">
            <v>n/a</v>
          </cell>
          <cell r="M83">
            <v>13</v>
          </cell>
          <cell r="N83">
            <v>13</v>
          </cell>
          <cell r="O83">
            <v>13</v>
          </cell>
          <cell r="P83">
            <v>14.361772052057317</v>
          </cell>
          <cell r="Q83">
            <v>14.436420402261076</v>
          </cell>
          <cell r="R83">
            <v>14.518203628237151</v>
          </cell>
          <cell r="S83">
            <v>14.609336795057185</v>
          </cell>
          <cell r="T83">
            <v>14.718341658998293</v>
          </cell>
          <cell r="U83">
            <v>14.800302353095834</v>
          </cell>
          <cell r="V83">
            <v>14.868101748389641</v>
          </cell>
          <cell r="W83">
            <v>14.960733534902067</v>
          </cell>
          <cell r="X83">
            <v>15</v>
          </cell>
          <cell r="Y83" t="str">
            <v>n/a</v>
          </cell>
          <cell r="Z83" t="str">
            <v>n/a</v>
          </cell>
          <cell r="AA83" t="str">
            <v>n/a</v>
          </cell>
          <cell r="AB83" t="str">
            <v>n/a</v>
          </cell>
          <cell r="AC83" t="str">
            <v>n/a</v>
          </cell>
          <cell r="AD83" t="str">
            <v>n/a</v>
          </cell>
        </row>
        <row r="84">
          <cell r="A84" t="str">
            <v>GDP, € mill</v>
          </cell>
          <cell r="C84" t="str">
            <v>n/a</v>
          </cell>
          <cell r="D84" t="str">
            <v>n/a</v>
          </cell>
          <cell r="E84">
            <v>83600</v>
          </cell>
          <cell r="F84">
            <v>77700</v>
          </cell>
          <cell r="G84">
            <v>79400</v>
          </cell>
          <cell r="H84">
            <v>83058</v>
          </cell>
          <cell r="I84">
            <v>89737</v>
          </cell>
          <cell r="J84">
            <v>90923</v>
          </cell>
          <cell r="K84">
            <v>95224</v>
          </cell>
          <cell r="L84">
            <v>97607</v>
          </cell>
          <cell r="M84">
            <v>99128</v>
          </cell>
          <cell r="N84">
            <v>104297.7</v>
          </cell>
          <cell r="O84">
            <v>113139.5</v>
          </cell>
          <cell r="P84">
            <v>125286.8</v>
          </cell>
          <cell r="Q84">
            <v>139572.20000000001</v>
          </cell>
          <cell r="R84">
            <v>134700.9</v>
          </cell>
          <cell r="S84">
            <v>149261.9</v>
          </cell>
          <cell r="T84">
            <v>182578.5</v>
          </cell>
          <cell r="U84">
            <v>190955.6</v>
          </cell>
          <cell r="V84">
            <v>204073.60000000001</v>
          </cell>
          <cell r="W84">
            <v>199146.1</v>
          </cell>
          <cell r="X84">
            <v>208256.1</v>
          </cell>
          <cell r="Y84">
            <v>242581.9</v>
          </cell>
          <cell r="Z84">
            <v>267381.2</v>
          </cell>
          <cell r="AA84" t="str">
            <v>n/a</v>
          </cell>
          <cell r="AB84" t="str">
            <v>n/a</v>
          </cell>
          <cell r="AC84" t="str">
            <v>n/a</v>
          </cell>
          <cell r="AD84" t="str">
            <v>n/a</v>
          </cell>
        </row>
        <row r="85">
          <cell r="A85" t="str">
            <v>Annual GDP Growth %</v>
          </cell>
          <cell r="C85" t="str">
            <v>n/a</v>
          </cell>
          <cell r="D85" t="str">
            <v>n/a</v>
          </cell>
          <cell r="E85" t="str">
            <v>n/a</v>
          </cell>
          <cell r="F85" t="str">
            <v>n/a</v>
          </cell>
          <cell r="G85" t="str">
            <v>n/a</v>
          </cell>
          <cell r="H85" t="str">
            <v>n/a</v>
          </cell>
          <cell r="I85" t="str">
            <v>n/a</v>
          </cell>
          <cell r="J85" t="str">
            <v>n/a</v>
          </cell>
          <cell r="K85" t="str">
            <v>n/a</v>
          </cell>
          <cell r="L85" t="str">
            <v>n/a</v>
          </cell>
          <cell r="M85" t="str">
            <v>n/a</v>
          </cell>
          <cell r="N85">
            <v>5.2999999999999999E-2</v>
          </cell>
          <cell r="O85">
            <v>4.4000000000000004E-2</v>
          </cell>
          <cell r="P85">
            <v>5.2999999999999999E-2</v>
          </cell>
          <cell r="Q85">
            <v>5.2000000000000005E-2</v>
          </cell>
          <cell r="R85">
            <v>2.6000000000000002E-2</v>
          </cell>
          <cell r="S85">
            <v>0.02</v>
          </cell>
          <cell r="T85">
            <v>3.3000000000000002E-2</v>
          </cell>
          <cell r="U85">
            <v>0.02</v>
          </cell>
          <cell r="V85">
            <v>1.4999999999999999E-2</v>
          </cell>
          <cell r="W85">
            <v>0.01</v>
          </cell>
          <cell r="X85">
            <v>3.9E-2</v>
          </cell>
          <cell r="Y85">
            <v>2.7000000000000003E-2</v>
          </cell>
          <cell r="Z85">
            <v>2.7999999999999997E-2</v>
          </cell>
          <cell r="AA85" t="str">
            <v>n/a</v>
          </cell>
          <cell r="AB85" t="str">
            <v>n/a</v>
          </cell>
          <cell r="AC85" t="str">
            <v>n/a</v>
          </cell>
          <cell r="AD85" t="str">
            <v>n/a</v>
          </cell>
        </row>
        <row r="86">
          <cell r="A86" t="str">
            <v>Gross fixed Capital Formation, € mill</v>
          </cell>
          <cell r="C86" t="str">
            <v>n/a</v>
          </cell>
          <cell r="D86" t="str">
            <v>n/a</v>
          </cell>
          <cell r="E86">
            <v>18000</v>
          </cell>
          <cell r="F86">
            <v>21300</v>
          </cell>
          <cell r="G86">
            <v>21600</v>
          </cell>
          <cell r="H86">
            <v>23600</v>
          </cell>
          <cell r="I86">
            <v>23000</v>
          </cell>
          <cell r="J86">
            <v>19700</v>
          </cell>
          <cell r="K86">
            <v>19600</v>
          </cell>
          <cell r="L86">
            <v>19400</v>
          </cell>
          <cell r="M86">
            <v>20200</v>
          </cell>
          <cell r="N86">
            <v>21400</v>
          </cell>
          <cell r="O86">
            <v>23810</v>
          </cell>
          <cell r="P86">
            <v>26741</v>
          </cell>
          <cell r="Q86">
            <v>31179</v>
          </cell>
          <cell r="R86">
            <v>35801</v>
          </cell>
          <cell r="S86">
            <v>33452</v>
          </cell>
          <cell r="T86">
            <v>34956</v>
          </cell>
          <cell r="U86">
            <v>34791</v>
          </cell>
          <cell r="V86">
            <v>37204.1</v>
          </cell>
          <cell r="W86" t="str">
            <v>n/a</v>
          </cell>
          <cell r="X86" t="str">
            <v>n/a</v>
          </cell>
          <cell r="Y86" t="str">
            <v>n/a</v>
          </cell>
          <cell r="Z86" t="str">
            <v>n/a</v>
          </cell>
          <cell r="AA86" t="str">
            <v>n/a</v>
          </cell>
          <cell r="AB86" t="str">
            <v>n/a</v>
          </cell>
          <cell r="AC86" t="str">
            <v>n/a</v>
          </cell>
          <cell r="AD86" t="str">
            <v>n/a</v>
          </cell>
        </row>
        <row r="87">
          <cell r="A87" t="str">
            <v>Inflation (HICP) %</v>
          </cell>
          <cell r="C87" t="str">
            <v>n/a</v>
          </cell>
          <cell r="D87" t="str">
            <v>n/a</v>
          </cell>
          <cell r="E87" t="str">
            <v>n/a</v>
          </cell>
          <cell r="F87">
            <v>7.2000000000000286E-2</v>
          </cell>
          <cell r="G87">
            <v>8.6753731343283569E-2</v>
          </cell>
          <cell r="H87">
            <v>6.7811158798283255E-2</v>
          </cell>
          <cell r="I87">
            <v>4.5016077170417779E-2</v>
          </cell>
          <cell r="J87">
            <v>4.1538461538461746E-2</v>
          </cell>
          <cell r="K87">
            <v>3.3973412112259682E-2</v>
          </cell>
          <cell r="L87">
            <v>2.3571428571428577E-2</v>
          </cell>
          <cell r="M87">
            <v>2.2330774598743997E-2</v>
          </cell>
          <cell r="N87">
            <v>1.4334470989761039E-2</v>
          </cell>
          <cell r="O87">
            <v>2.4226110363391617E-2</v>
          </cell>
          <cell r="P87">
            <v>7.0493454179254567E-3</v>
          </cell>
          <cell r="Q87">
            <v>2.5999999999999999E-2</v>
          </cell>
          <cell r="R87">
            <v>0.02</v>
          </cell>
          <cell r="S87">
            <v>2.1000000000000001E-2</v>
          </cell>
          <cell r="T87">
            <v>0.03</v>
          </cell>
          <cell r="U87">
            <v>2.7E-2</v>
          </cell>
          <cell r="V87">
            <v>8.0000000000000002E-3</v>
          </cell>
          <cell r="W87">
            <v>0.02</v>
          </cell>
          <cell r="X87">
            <v>6.0000000000000001E-3</v>
          </cell>
          <cell r="Y87">
            <v>1.4999999999999999E-2</v>
          </cell>
          <cell r="Z87">
            <v>2.5000000000000001E-2</v>
          </cell>
          <cell r="AA87" t="str">
            <v>n/a</v>
          </cell>
          <cell r="AB87" t="str">
            <v>n/a</v>
          </cell>
          <cell r="AC87" t="str">
            <v>n/a</v>
          </cell>
          <cell r="AD87" t="str">
            <v>n/a</v>
          </cell>
        </row>
        <row r="88">
          <cell r="A88" t="str">
            <v>Unemployment rate %</v>
          </cell>
          <cell r="C88" t="str">
            <v>n/a</v>
          </cell>
          <cell r="D88" t="str">
            <v>n/a</v>
          </cell>
          <cell r="E88">
            <v>2.4E-2</v>
          </cell>
          <cell r="F88">
            <v>1.8000000000000002E-2</v>
          </cell>
          <cell r="G88">
            <v>1.9E-2</v>
          </cell>
          <cell r="H88">
            <v>2.6000000000000002E-2</v>
          </cell>
          <cell r="I88">
            <v>4.4000000000000004E-2</v>
          </cell>
          <cell r="J88">
            <v>4.5999999999999999E-2</v>
          </cell>
          <cell r="K88">
            <v>4.8000000000000001E-2</v>
          </cell>
          <cell r="L88">
            <v>5.2000000000000005E-2</v>
          </cell>
          <cell r="M88">
            <v>0.06</v>
          </cell>
          <cell r="N88">
            <v>5.3999999999999999E-2</v>
          </cell>
          <cell r="O88">
            <v>4.9000000000000002E-2</v>
          </cell>
          <cell r="P88">
            <v>4.7E-2</v>
          </cell>
          <cell r="Q88">
            <v>0.04</v>
          </cell>
          <cell r="R88">
            <v>3.2000000000000001E-2</v>
          </cell>
          <cell r="S88">
            <v>3.2000000000000001E-2</v>
          </cell>
          <cell r="T88">
            <v>3.4000000000000002E-2</v>
          </cell>
          <cell r="U88">
            <v>3.6000000000000004E-2</v>
          </cell>
          <cell r="V88">
            <v>3.9E-2</v>
          </cell>
          <cell r="W88">
            <v>4.4999999999999998E-2</v>
          </cell>
          <cell r="X88">
            <v>4.4000000000000004E-2</v>
          </cell>
          <cell r="Y88">
            <v>4.5999999999999999E-2</v>
          </cell>
          <cell r="Z88">
            <v>3.5000000000000003E-2</v>
          </cell>
          <cell r="AA88" t="str">
            <v>n/a</v>
          </cell>
          <cell r="AB88" t="str">
            <v>n/a</v>
          </cell>
          <cell r="AC88" t="str">
            <v>n/a</v>
          </cell>
          <cell r="AD88" t="str">
            <v>n/a</v>
          </cell>
        </row>
      </sheetData>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_Out_Res"/>
      <sheetName val="2_Chang_Out_Res"/>
      <sheetName val="3_Grs_Res"/>
      <sheetName val="4_Int_Rt"/>
      <sheetName val="5_var_int_Rt"/>
      <sheetName val="6_Avg_M"/>
      <sheetName val="7_Out_Non_Res"/>
      <sheetName val="8_M_GDP"/>
      <sheetName val="9_M_Dispo"/>
      <sheetName val="10_M_Cap"/>
      <sheetName val="11_Ow_Oc_Rate"/>
      <sheetName val="12_BU_PT"/>
      <sheetName val="13_Hou_Str"/>
      <sheetName val="14_Hou_Comp"/>
      <sheetName val="15_GFCF_Hou"/>
      <sheetName val="16_TDwe_Stc"/>
      <sheetName val="17_Tran"/>
      <sheetName val="18_NHou_Pr"/>
      <sheetName val="19_NHPI_cities"/>
      <sheetName val="20_NHou_Pr_%"/>
      <sheetName val="21_NHou_Pr_Disp"/>
      <sheetName val="22_CB_Out"/>
      <sheetName val="23_CB_Iss"/>
      <sheetName val="24_CB_GDP"/>
      <sheetName val="25_RMBS_Out"/>
      <sheetName val="26_RMBS_Iss"/>
      <sheetName val="27_Curr_GDP"/>
      <sheetName val="28_Dispo"/>
      <sheetName val="29_Pop_18"/>
      <sheetName val="Questions"/>
      <sheetName val="30_ER"/>
      <sheetName val="Turkey"/>
      <sheetName val="Norway"/>
      <sheetName val="Iceland"/>
      <sheetName val="Int rates"/>
      <sheetName val="CZ int rate hyponet.cz"/>
      <sheetName val="Table 27 calculation"/>
      <sheetName val="RMBS"/>
      <sheetName val="HICP"/>
      <sheetName val="Grs_Res_g"/>
      <sheetName val="unemployment"/>
      <sheetName val="Country Table"/>
      <sheetName val="BU_PT EU"/>
      <sheetName val="Starts EU"/>
      <sheetName val="Comp EU"/>
      <sheetName val="GDP growth"/>
      <sheetName val="USA"/>
    </sheetNames>
    <sheetDataSet>
      <sheetData sheetId="0">
        <row r="4">
          <cell r="AD4">
            <v>83960</v>
          </cell>
          <cell r="AE4">
            <v>86281</v>
          </cell>
          <cell r="AF4">
            <v>87622</v>
          </cell>
          <cell r="AG4">
            <v>90710</v>
          </cell>
          <cell r="AH4">
            <v>96925</v>
          </cell>
          <cell r="AI4">
            <v>101169</v>
          </cell>
          <cell r="AJ4">
            <v>107354</v>
          </cell>
          <cell r="AK4">
            <v>112934</v>
          </cell>
        </row>
        <row r="5">
          <cell r="AD5">
            <v>172048.6403</v>
          </cell>
          <cell r="AE5">
            <v>183614.64079999999</v>
          </cell>
          <cell r="AF5">
            <v>189484</v>
          </cell>
          <cell r="AG5">
            <v>196877</v>
          </cell>
          <cell r="AH5">
            <v>207117</v>
          </cell>
          <cell r="AI5">
            <v>220114</v>
          </cell>
          <cell r="AJ5">
            <v>233224</v>
          </cell>
          <cell r="AK5">
            <v>246528</v>
          </cell>
        </row>
        <row r="6">
          <cell r="AD6">
            <v>3588.9349626751205</v>
          </cell>
          <cell r="AE6">
            <v>3572.7947642908271</v>
          </cell>
          <cell r="AF6">
            <v>3507.0298599038756</v>
          </cell>
          <cell r="AG6">
            <v>3498.6910727068207</v>
          </cell>
          <cell r="AH6">
            <v>3521.7588710502096</v>
          </cell>
          <cell r="AI6">
            <v>3699.5091522650578</v>
          </cell>
          <cell r="AJ6">
            <v>4190.356887207281</v>
          </cell>
          <cell r="AK6">
            <v>4715</v>
          </cell>
        </row>
        <row r="7">
          <cell r="AD7">
            <v>8362.6376542390863</v>
          </cell>
          <cell r="AE7">
            <v>8292.9010916308307</v>
          </cell>
          <cell r="AF7">
            <v>8058.755654625319</v>
          </cell>
          <cell r="AG7">
            <v>7864.6513449986942</v>
          </cell>
          <cell r="AH7">
            <v>7734.3938203718253</v>
          </cell>
          <cell r="AI7">
            <v>6947.0613913250518</v>
          </cell>
          <cell r="AJ7">
            <v>7100.5241935483873</v>
          </cell>
          <cell r="AK7">
            <v>7292.5419873936271</v>
          </cell>
        </row>
        <row r="8">
          <cell r="AD8">
            <v>12545</v>
          </cell>
          <cell r="AE8">
            <v>12679.05289065</v>
          </cell>
          <cell r="AF8">
            <v>11854.425482950001</v>
          </cell>
          <cell r="AG8">
            <v>11655</v>
          </cell>
          <cell r="AH8">
            <v>11660.88462802</v>
          </cell>
          <cell r="AI8">
            <v>11515</v>
          </cell>
          <cell r="AJ8">
            <v>11123</v>
          </cell>
          <cell r="AK8">
            <v>8670</v>
          </cell>
        </row>
        <row r="9">
          <cell r="AD9">
            <v>25555.543490906275</v>
          </cell>
          <cell r="AE9">
            <v>27851.310087074075</v>
          </cell>
          <cell r="AF9">
            <v>27221.606446202648</v>
          </cell>
          <cell r="AG9">
            <v>28732.096628808365</v>
          </cell>
          <cell r="AH9">
            <v>32084.801835473485</v>
          </cell>
          <cell r="AI9">
            <v>34939.58032641279</v>
          </cell>
          <cell r="AJ9">
            <v>40541.726999999999</v>
          </cell>
          <cell r="AK9">
            <v>43983.284099999997</v>
          </cell>
        </row>
        <row r="10">
          <cell r="AD10">
            <v>228742.97167146433</v>
          </cell>
          <cell r="AE10">
            <v>230740.52217182686</v>
          </cell>
          <cell r="AF10">
            <v>231850.26338463393</v>
          </cell>
          <cell r="AG10">
            <v>234517.85018911262</v>
          </cell>
          <cell r="AH10">
            <v>238848.49784257499</v>
          </cell>
          <cell r="AI10">
            <v>243751.43925535347</v>
          </cell>
          <cell r="AJ10">
            <v>248776.24951308951</v>
          </cell>
          <cell r="AK10">
            <v>251704.76611358859</v>
          </cell>
        </row>
        <row r="11">
          <cell r="AD11">
            <v>5882.1</v>
          </cell>
          <cell r="AE11">
            <v>5845.8</v>
          </cell>
          <cell r="AF11">
            <v>5896.3</v>
          </cell>
          <cell r="AG11">
            <v>6064.1</v>
          </cell>
          <cell r="AH11">
            <v>6323.3</v>
          </cell>
          <cell r="AI11">
            <v>6660.8</v>
          </cell>
          <cell r="AJ11">
            <v>7106.7</v>
          </cell>
          <cell r="AK11">
            <v>7602.6</v>
          </cell>
        </row>
        <row r="12">
          <cell r="AD12">
            <v>81780.760670000003</v>
          </cell>
          <cell r="AE12">
            <v>86346</v>
          </cell>
          <cell r="AF12">
            <v>88313</v>
          </cell>
          <cell r="AG12">
            <v>89762</v>
          </cell>
          <cell r="AH12">
            <v>91955</v>
          </cell>
          <cell r="AI12">
            <v>94056</v>
          </cell>
          <cell r="AJ12">
            <v>96128.586089000004</v>
          </cell>
          <cell r="AK12">
            <v>97781</v>
          </cell>
        </row>
        <row r="13">
          <cell r="AD13">
            <v>843200</v>
          </cell>
          <cell r="AE13">
            <v>870040</v>
          </cell>
          <cell r="AF13">
            <v>814627</v>
          </cell>
          <cell r="AG13">
            <v>833120</v>
          </cell>
          <cell r="AH13">
            <v>866401</v>
          </cell>
          <cell r="AI13">
            <v>899358</v>
          </cell>
          <cell r="AJ13">
            <v>954226</v>
          </cell>
          <cell r="AK13">
            <v>1009562</v>
          </cell>
        </row>
        <row r="14">
          <cell r="AD14">
            <v>1163783</v>
          </cell>
          <cell r="AE14">
            <v>1184853</v>
          </cell>
          <cell r="AF14">
            <v>1208822</v>
          </cell>
          <cell r="AG14">
            <v>1237410</v>
          </cell>
          <cell r="AH14">
            <v>1279456</v>
          </cell>
          <cell r="AI14">
            <v>1326901</v>
          </cell>
          <cell r="AJ14">
            <v>1378810</v>
          </cell>
          <cell r="AK14">
            <v>1445987</v>
          </cell>
        </row>
        <row r="15">
          <cell r="AD15">
            <v>78393</v>
          </cell>
          <cell r="AE15">
            <v>74634</v>
          </cell>
          <cell r="AF15">
            <v>71054.524999999994</v>
          </cell>
          <cell r="AG15">
            <v>69408.471999999994</v>
          </cell>
          <cell r="AH15">
            <v>67593</v>
          </cell>
          <cell r="AI15">
            <v>61397</v>
          </cell>
          <cell r="AJ15">
            <v>58811.849000000002</v>
          </cell>
          <cell r="AK15">
            <v>56766</v>
          </cell>
        </row>
        <row r="16">
          <cell r="AD16">
            <v>21950.480005086149</v>
          </cell>
          <cell r="AE16">
            <v>19985.497776257271</v>
          </cell>
          <cell r="AF16">
            <v>18499.037166711554</v>
          </cell>
          <cell r="AG16">
            <v>17146.053047955251</v>
          </cell>
          <cell r="AH16">
            <v>14943.285445275333</v>
          </cell>
          <cell r="AI16">
            <v>14024.325929715329</v>
          </cell>
          <cell r="AJ16">
            <v>13601.684581647924</v>
          </cell>
          <cell r="AK16">
            <v>13604.47379899059</v>
          </cell>
        </row>
        <row r="17">
          <cell r="AD17">
            <v>100588</v>
          </cell>
          <cell r="AE17">
            <v>97462</v>
          </cell>
          <cell r="AF17">
            <v>94862</v>
          </cell>
          <cell r="AG17">
            <v>90593</v>
          </cell>
          <cell r="AH17">
            <v>87898</v>
          </cell>
          <cell r="AI17">
            <v>86195</v>
          </cell>
          <cell r="AJ17">
            <v>84045</v>
          </cell>
          <cell r="AK17">
            <v>83301</v>
          </cell>
        </row>
        <row r="18">
          <cell r="AD18">
            <v>367644.81</v>
          </cell>
          <cell r="AE18">
            <v>365587.78</v>
          </cell>
          <cell r="AF18">
            <v>361390</v>
          </cell>
          <cell r="AG18">
            <v>359137.06</v>
          </cell>
          <cell r="AH18">
            <v>362332.15999999997</v>
          </cell>
          <cell r="AI18">
            <v>368169.06</v>
          </cell>
          <cell r="AJ18">
            <v>375398</v>
          </cell>
          <cell r="AK18">
            <v>379054</v>
          </cell>
        </row>
        <row r="19">
          <cell r="AD19">
            <v>5990.717184307432</v>
          </cell>
          <cell r="AE19">
            <v>5334.2041308814405</v>
          </cell>
          <cell r="AF19">
            <v>5061.8664663263162</v>
          </cell>
          <cell r="AG19">
            <v>4702.9109230000004</v>
          </cell>
          <cell r="AH19">
            <v>4503</v>
          </cell>
          <cell r="AI19">
            <v>4412</v>
          </cell>
          <cell r="AJ19">
            <v>4362.8</v>
          </cell>
          <cell r="AK19">
            <v>4102</v>
          </cell>
        </row>
        <row r="20">
          <cell r="AD20">
            <v>5866.2245134383693</v>
          </cell>
          <cell r="AE20">
            <v>5811.4284059314186</v>
          </cell>
          <cell r="AF20">
            <v>5836.3646895273405</v>
          </cell>
          <cell r="AG20">
            <v>5996</v>
          </cell>
          <cell r="AH20">
            <v>6168</v>
          </cell>
          <cell r="AI20">
            <v>6584</v>
          </cell>
          <cell r="AJ20">
            <v>7173</v>
          </cell>
          <cell r="AK20">
            <v>7758</v>
          </cell>
        </row>
        <row r="21">
          <cell r="AD21">
            <v>20255</v>
          </cell>
          <cell r="AE21">
            <v>21715</v>
          </cell>
          <cell r="AF21">
            <v>23389</v>
          </cell>
          <cell r="AG21">
            <v>25038</v>
          </cell>
          <cell r="AH21">
            <v>26599</v>
          </cell>
          <cell r="AI21">
            <v>28314</v>
          </cell>
          <cell r="AJ21">
            <v>30656</v>
          </cell>
          <cell r="AK21">
            <v>33064</v>
          </cell>
        </row>
        <row r="22">
          <cell r="AD22">
            <v>2892.9</v>
          </cell>
          <cell r="AE22">
            <v>3088.2</v>
          </cell>
          <cell r="AF22">
            <v>3278.4</v>
          </cell>
          <cell r="AG22">
            <v>3592</v>
          </cell>
          <cell r="AH22">
            <v>3905</v>
          </cell>
          <cell r="AI22">
            <v>4204</v>
          </cell>
          <cell r="AJ22">
            <v>4548</v>
          </cell>
          <cell r="AK22">
            <v>4949</v>
          </cell>
        </row>
        <row r="23">
          <cell r="AD23">
            <v>682116</v>
          </cell>
          <cell r="AE23">
            <v>688105</v>
          </cell>
          <cell r="AF23">
            <v>678913</v>
          </cell>
          <cell r="AG23">
            <v>680529</v>
          </cell>
          <cell r="AH23">
            <v>685084</v>
          </cell>
          <cell r="AI23">
            <v>695440</v>
          </cell>
          <cell r="AJ23">
            <v>704792</v>
          </cell>
          <cell r="AK23">
            <v>714367</v>
          </cell>
        </row>
        <row r="24">
          <cell r="AD24">
            <v>71883.135486765357</v>
          </cell>
          <cell r="AE24">
            <v>79434.020618556708</v>
          </cell>
          <cell r="AF24">
            <v>80812.314950773885</v>
          </cell>
          <cell r="AG24">
            <v>82555.040718899181</v>
          </cell>
          <cell r="AH24">
            <v>90901.390745561584</v>
          </cell>
          <cell r="AI24">
            <v>92015.272430446901</v>
          </cell>
          <cell r="AJ24">
            <v>93111.284654057949</v>
          </cell>
          <cell r="AK24">
            <v>100578.88129446226</v>
          </cell>
        </row>
        <row r="25">
          <cell r="AD25">
            <v>113916</v>
          </cell>
          <cell r="AE25">
            <v>110520</v>
          </cell>
          <cell r="AF25">
            <v>106585</v>
          </cell>
          <cell r="AG25">
            <v>102469</v>
          </cell>
          <cell r="AH25">
            <v>98516</v>
          </cell>
          <cell r="AI25">
            <v>95377</v>
          </cell>
          <cell r="AJ25">
            <v>94093</v>
          </cell>
          <cell r="AK25">
            <v>93952</v>
          </cell>
        </row>
        <row r="26">
          <cell r="AD26">
            <v>7595.548116778642</v>
          </cell>
          <cell r="AE26">
            <v>8766.9667314312537</v>
          </cell>
          <cell r="AF26">
            <v>9256.7721332143592</v>
          </cell>
          <cell r="AG26">
            <v>10104.570462151758</v>
          </cell>
          <cell r="AH26">
            <v>11521.539850473275</v>
          </cell>
          <cell r="AI26">
            <v>12892.754463287514</v>
          </cell>
          <cell r="AJ26">
            <v>14262.128274465062</v>
          </cell>
          <cell r="AK26">
            <v>15820</v>
          </cell>
        </row>
        <row r="27">
          <cell r="AD27">
            <v>12320</v>
          </cell>
          <cell r="AE27">
            <v>13701</v>
          </cell>
          <cell r="AF27">
            <v>15304</v>
          </cell>
          <cell r="AG27">
            <v>17364</v>
          </cell>
          <cell r="AH27">
            <v>19714</v>
          </cell>
          <cell r="AI27">
            <v>22508</v>
          </cell>
          <cell r="AJ27">
            <v>25383</v>
          </cell>
          <cell r="AK27">
            <v>25438</v>
          </cell>
        </row>
        <row r="28">
          <cell r="AD28">
            <v>5164</v>
          </cell>
          <cell r="AE28">
            <v>5259</v>
          </cell>
          <cell r="AF28">
            <v>5307</v>
          </cell>
          <cell r="AG28">
            <v>5348</v>
          </cell>
          <cell r="AH28">
            <v>5525</v>
          </cell>
          <cell r="AI28">
            <v>5717</v>
          </cell>
          <cell r="AJ28">
            <v>5976</v>
          </cell>
          <cell r="AK28">
            <v>6239</v>
          </cell>
        </row>
        <row r="29">
          <cell r="AD29">
            <v>612657.43500000006</v>
          </cell>
          <cell r="AE29">
            <v>594405.02</v>
          </cell>
          <cell r="AF29">
            <v>569692.44099999999</v>
          </cell>
          <cell r="AG29">
            <v>552613.36300000001</v>
          </cell>
          <cell r="AH29">
            <v>526104.924</v>
          </cell>
          <cell r="AI29">
            <v>511253.15399999998</v>
          </cell>
          <cell r="AJ29">
            <v>497711.43</v>
          </cell>
          <cell r="AK29">
            <v>490806</v>
          </cell>
        </row>
        <row r="30">
          <cell r="AD30">
            <v>308498.41319355927</v>
          </cell>
          <cell r="AE30">
            <v>334922.29132929386</v>
          </cell>
          <cell r="AF30">
            <v>340379.28821539436</v>
          </cell>
          <cell r="AG30">
            <v>339152.27938902267</v>
          </cell>
          <cell r="AH30">
            <v>375277.49016812665</v>
          </cell>
          <cell r="AI30">
            <v>386999.51510075893</v>
          </cell>
          <cell r="AJ30">
            <v>402249.79400231619</v>
          </cell>
          <cell r="AK30">
            <v>408639</v>
          </cell>
        </row>
        <row r="31">
          <cell r="AD31">
            <v>1439814.4379264934</v>
          </cell>
          <cell r="AE31">
            <v>1501264.5509128782</v>
          </cell>
          <cell r="AF31">
            <v>1483422.0942785174</v>
          </cell>
          <cell r="AG31">
            <v>1612453.4600077032</v>
          </cell>
          <cell r="AH31">
            <v>1755386.6067170789</v>
          </cell>
          <cell r="AI31">
            <v>1546503.0717839706</v>
          </cell>
          <cell r="AJ31">
            <v>1539979.4867170858</v>
          </cell>
          <cell r="AK31">
            <v>1575990</v>
          </cell>
        </row>
        <row r="33">
          <cell r="AD33">
            <v>4365137.3631543079</v>
          </cell>
          <cell r="AE33">
            <v>4409470.6978215314</v>
          </cell>
          <cell r="AF33">
            <v>4341455.9579492761</v>
          </cell>
          <cell r="AG33">
            <v>4376392.9059229996</v>
          </cell>
          <cell r="AH33">
            <v>4447612.2686280198</v>
          </cell>
          <cell r="AI33">
            <v>4542760.0139999995</v>
          </cell>
          <cell r="AJ33">
            <v>4673749.3650890002</v>
          </cell>
          <cell r="AK33">
            <v>4821102.5999999996</v>
          </cell>
        </row>
        <row r="34">
          <cell r="AD34">
            <v>6486995.690175714</v>
          </cell>
          <cell r="AE34">
            <v>6630112.9817107022</v>
          </cell>
          <cell r="AF34">
            <v>6550299.4847287806</v>
          </cell>
          <cell r="AG34">
            <v>6718413.5987843582</v>
          </cell>
          <cell r="AH34">
            <v>6984000.0339240059</v>
          </cell>
          <cell r="AI34">
            <v>6891116.5438335352</v>
          </cell>
          <cell r="AJ34">
            <v>7044735.6009124164</v>
          </cell>
          <cell r="AK34">
            <v>7251188.5472944351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0.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4.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6.xml.rels><?xml version="1.0" encoding="UTF-8" standalone="yes"?>
<Relationships xmlns="http://schemas.openxmlformats.org/package/2006/relationships"><Relationship Id="rId2" Type="http://schemas.openxmlformats.org/officeDocument/2006/relationships/printerSettings" Target="../printerSettings/printerSettings28.bin"/><Relationship Id="rId1" Type="http://schemas.openxmlformats.org/officeDocument/2006/relationships/hyperlink" Target="http://www.afme.eu/documents/statistics-and-reports.aspx" TargetMode="External"/></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1DA1F-66BA-49C9-A276-5873AC05CD2B}">
  <dimension ref="A1:A48"/>
  <sheetViews>
    <sheetView topLeftCell="A19" workbookViewId="0">
      <selection activeCell="A2" sqref="A2"/>
    </sheetView>
  </sheetViews>
  <sheetFormatPr defaultRowHeight="12.5"/>
  <sheetData>
    <row r="1" spans="1:1" ht="13">
      <c r="A1" s="203" t="s">
        <v>617</v>
      </c>
    </row>
    <row r="3" spans="1:1" ht="13">
      <c r="A3" s="203" t="s">
        <v>612</v>
      </c>
    </row>
    <row r="5" spans="1:1" ht="13">
      <c r="A5" s="203" t="s">
        <v>613</v>
      </c>
    </row>
    <row r="7" spans="1:1">
      <c r="A7" s="381" t="s">
        <v>330</v>
      </c>
    </row>
    <row r="8" spans="1:1">
      <c r="A8" s="382" t="s">
        <v>334</v>
      </c>
    </row>
    <row r="9" spans="1:1">
      <c r="A9" s="383" t="s">
        <v>310</v>
      </c>
    </row>
    <row r="10" spans="1:1">
      <c r="A10" s="381" t="s">
        <v>329</v>
      </c>
    </row>
    <row r="11" spans="1:1">
      <c r="A11" s="381" t="s">
        <v>533</v>
      </c>
    </row>
    <row r="12" spans="1:1">
      <c r="A12" s="382" t="s">
        <v>573</v>
      </c>
    </row>
    <row r="13" spans="1:1">
      <c r="A13" s="381" t="s">
        <v>574</v>
      </c>
    </row>
    <row r="14" spans="1:1">
      <c r="A14" s="382" t="s">
        <v>575</v>
      </c>
    </row>
    <row r="15" spans="1:1">
      <c r="A15" s="382" t="s">
        <v>576</v>
      </c>
    </row>
    <row r="16" spans="1:1">
      <c r="A16" s="382" t="s">
        <v>577</v>
      </c>
    </row>
    <row r="19" spans="1:1" ht="13">
      <c r="A19" s="203" t="s">
        <v>614</v>
      </c>
    </row>
    <row r="21" spans="1:1">
      <c r="A21" s="382" t="s">
        <v>610</v>
      </c>
    </row>
    <row r="22" spans="1:1">
      <c r="A22" s="381" t="s">
        <v>611</v>
      </c>
    </row>
    <row r="23" spans="1:1">
      <c r="A23" s="381" t="s">
        <v>572</v>
      </c>
    </row>
    <row r="24" spans="1:1">
      <c r="A24" s="381" t="s">
        <v>571</v>
      </c>
    </row>
    <row r="25" spans="1:1">
      <c r="A25" s="381" t="s">
        <v>570</v>
      </c>
    </row>
    <row r="26" spans="1:1">
      <c r="A26" s="381" t="s">
        <v>578</v>
      </c>
    </row>
    <row r="27" spans="1:1">
      <c r="A27" s="381" t="s">
        <v>582</v>
      </c>
    </row>
    <row r="28" spans="1:1">
      <c r="A28" s="381" t="s">
        <v>583</v>
      </c>
    </row>
    <row r="29" spans="1:1">
      <c r="A29" s="382" t="s">
        <v>584</v>
      </c>
    </row>
    <row r="30" spans="1:1">
      <c r="A30" s="382" t="s">
        <v>585</v>
      </c>
    </row>
    <row r="31" spans="1:1">
      <c r="A31" s="382" t="s">
        <v>586</v>
      </c>
    </row>
    <row r="34" spans="1:1" ht="13">
      <c r="A34" s="203" t="s">
        <v>615</v>
      </c>
    </row>
    <row r="36" spans="1:1">
      <c r="A36" s="382" t="s">
        <v>587</v>
      </c>
    </row>
    <row r="37" spans="1:1">
      <c r="A37" s="382" t="s">
        <v>588</v>
      </c>
    </row>
    <row r="38" spans="1:1">
      <c r="A38" s="382" t="s">
        <v>589</v>
      </c>
    </row>
    <row r="39" spans="1:1">
      <c r="A39" s="382" t="s">
        <v>590</v>
      </c>
    </row>
    <row r="40" spans="1:1">
      <c r="A40" s="382" t="s">
        <v>591</v>
      </c>
    </row>
    <row r="43" spans="1:1" ht="13">
      <c r="A43" s="203" t="s">
        <v>616</v>
      </c>
    </row>
    <row r="45" spans="1:1">
      <c r="A45" s="382" t="s">
        <v>592</v>
      </c>
    </row>
    <row r="46" spans="1:1">
      <c r="A46" s="382" t="s">
        <v>593</v>
      </c>
    </row>
    <row r="47" spans="1:1">
      <c r="A47" s="382" t="s">
        <v>594</v>
      </c>
    </row>
    <row r="48" spans="1:1">
      <c r="A48" s="382" t="s">
        <v>595</v>
      </c>
    </row>
  </sheetData>
  <hyperlinks>
    <hyperlink ref="A7" location="'Table of Content'!A1" display="1. Total Outstanding Residential Loans, Total Amount , End of the Year, EUR million" xr:uid="{D3C6EC9F-4660-4CE2-B60C-777B3F7D2C1A}"/>
    <hyperlink ref="A8" location="'2_Chg_Out_Res'!A1" display="2. Change in Outstanding Residential Loans, End of period, EUR million" xr:uid="{FEAE9278-D3F7-49B4-ABDD-B1BE1999D905}"/>
    <hyperlink ref="A9" location="'3_Grs_Res'!A1" display="3. Gross Residential Loans,Total Amount, EUR million" xr:uid="{E84317B0-E824-4C0F-B5AB-87FE3AAAC992}"/>
    <hyperlink ref="A10" location="'4_Int_Rt'!A1" display="4. Representative Interest Rates on New Residential Loans, annual average based on monthly figures, percent" xr:uid="{2B0BDCAB-C71F-41A5-8807-E0E5BA7BCBE2}"/>
    <hyperlink ref="A11" location="'5_var_int_Rt'!A1" display="5. Amount of gross lending with a variable interest rate (fixation period of up to 1 year), percent" xr:uid="{B9763CC0-C402-4FAC-BC3A-A73A12DB947B}"/>
    <hyperlink ref="A12" location="'6_Avg_M'!A1" display="6. Average amount of a Mortgage granted in EUR" xr:uid="{DC1C8CF0-F3EE-496B-B1CC-B8086BB664F5}"/>
    <hyperlink ref="A13" location="'7_Out_Non_Res'!A1" display="7. Total Outstanding Non-Residential Mortgage Loans, Total Amount , End of the Year, EUR million" xr:uid="{E95C4E23-4573-4904-A195-613E6ABD6C76}"/>
    <hyperlink ref="A14" location="'8_M_GDP'!A1" display="8. Total Outstanding Residential Loans to GDP Ratio, percent" xr:uid="{9286C302-0B4B-4030-A3A1-BC3F7B8B1164}"/>
    <hyperlink ref="A15" location="'9_M_Dispo'!A1" display="9. Total Outstanding Residential Loans to Disposable Income of Households Ratio, percent" xr:uid="{077D95FB-9EEC-452F-A316-C6B3FF4E3804}"/>
    <hyperlink ref="A16" location="'10_M_Cap'!A1" display="10. Total Outstanding Residential Loans per Capita (population over 18 years), EUR" xr:uid="{483B52A5-CE4B-4CEB-A4B7-49346714D769}"/>
    <hyperlink ref="A21" location="'11_Ow_Oc_Rate'!A1" display="11. Owner Occupation Rate, percent" xr:uid="{BA5A4571-A131-4D49-90C0-40066EE75DC2}"/>
    <hyperlink ref="A22" location="'12_BU_PT'!A1" display="12. Building Permits, number issued" xr:uid="{58A0312A-29DB-4D29-999A-C7055B2A770F}"/>
    <hyperlink ref="A23" location="'13_Hou_Str'!A1" display="13. Housing Starts, number of projects started per year" xr:uid="{EA777099-39AA-4B5B-BF65-E0D6FCBD208C}"/>
    <hyperlink ref="A24" location="'14_Hou_Comp'!A1" display="14. Housing Completions, number of projects completed per year" xr:uid="{6C4B6E8F-2FD9-492C-B151-0BCF914CA6E8}"/>
    <hyperlink ref="A25" location="'15_GFCF_Hou'!A1" display="15. Real Gross Fixed Investment in Housing, annual percentage change" xr:uid="{6144327C-C43E-496A-B2BE-82CB72D268AA}"/>
    <hyperlink ref="A26" location="'16_TDwe_Stc'!A1" display="16. Total Dwelling Stock, thousands units" xr:uid="{F65FE458-4EC1-4167-9892-32B2639BA1AD}"/>
    <hyperlink ref="A27" location="'17_Tran'!A1" display="17. Number of Transactions" xr:uid="{A48B8A00-86CE-45ED-AD6E-D01C2C45F191}"/>
    <hyperlink ref="A28" location="'18_NHou_Pr'!A1" display="18. Nominal House Price Indices, 2007=100" xr:uid="{7FAD240D-66B2-447C-85D6-9228B6A3EDC2}"/>
    <hyperlink ref="A29" location="'19_NHPI_cities'!A1" display="19. Nominal House Price Index - cities: 2007 = 100" xr:uid="{CA6FF819-BECC-472F-B6C0-BC6DCAE10384}"/>
    <hyperlink ref="A30" location="'20_NHou_Pr_%'!A1" display="20. Change in Nominal house price, annual percentage change" xr:uid="{1847C932-B59F-4FCC-A94F-22A2E2731495}"/>
    <hyperlink ref="A31" location="'21_NHou_Pr_Disp'!A1" display="21. Nominal House Price to Disposable Income of Households Ratio, 2007 = 100" xr:uid="{E40DF314-36D5-4361-9114-B075DD57AAFA}"/>
    <hyperlink ref="A36" location="'22_CB_Out'!A1" display="22. Total Covered Bonds Outstanding, Backed by Mortgages, EUR million" xr:uid="{EB996A6D-0B3C-47A2-BFEA-219143F0F462}"/>
    <hyperlink ref="A37" location="'23_CB_Iss'!A1" display="23. Total Covered Bonds Issuances, Backed by Mortgages, EUR million" xr:uid="{A6BBBCB7-47EA-4CE3-B5D9-24EBBF75C26E}"/>
    <hyperlink ref="A38" location="'24_CB_GDP'!A1" display="24. Total Covered Bonds Outstanding as a Percentage of GDP, Backed by Mortgages, percent" xr:uid="{981C9CF8-8147-4B11-BD3C-74570E29B79E}"/>
    <hyperlink ref="A39" location="'25_RMBS_Out'!A1" display="25. Total Residential Mortgage-Backed Securities (RMBS) Outstanding, EUR million" xr:uid="{2C4EADE2-6D44-4683-BAF5-A124BE807936}"/>
    <hyperlink ref="A40" location="'26_RMBS_Iss'!A1" display="26. Total RMBS Issuances, EUR million" xr:uid="{19BB17B7-974B-427E-93C1-376AA27778F4}"/>
    <hyperlink ref="A45" location="'27_Curr_GDP'!A1" display="27. GDP at Current Market Prices, EUR million" xr:uid="{89343690-B7B2-4392-B241-AD3A7E1C44FF}"/>
    <hyperlink ref="A46" location="'28_Dispo'!A1" display="28. Gross Disposable Income of Households, EUR million" xr:uid="{324B875A-31E1-4440-BBE1-0E00CB22A27D}"/>
    <hyperlink ref="A47" location="'29_Pop_18'!A1" display="29. Population over 18" xr:uid="{5A1418C5-4FA4-4A15-88C2-27735D071A78}"/>
    <hyperlink ref="A48" location="'30_ER'!A1" display="30. Bilateral Nominal Exchange Rate with the Euro" xr:uid="{4A5BEC49-0553-4E9A-A82B-58FC46B6A901}"/>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7">
    <pageSetUpPr fitToPage="1"/>
  </sheetPr>
  <dimension ref="A1:XFD82"/>
  <sheetViews>
    <sheetView zoomScaleNormal="100" workbookViewId="0">
      <pane xSplit="1" ySplit="3" topLeftCell="B28" activePane="bottomRight" state="frozen"/>
      <selection activeCell="A2" sqref="A2"/>
      <selection pane="topRight" activeCell="A2" sqref="A2"/>
      <selection pane="bottomLeft" activeCell="A2" sqref="A2"/>
      <selection pane="bottomRight" activeCell="A2" sqref="A2"/>
    </sheetView>
  </sheetViews>
  <sheetFormatPr defaultColWidth="9.1796875" defaultRowHeight="12.5"/>
  <cols>
    <col min="1" max="1" width="29.453125" style="39" customWidth="1"/>
    <col min="2" max="20" width="10" style="39" customWidth="1"/>
    <col min="21" max="16384" width="9.1796875" style="39"/>
  </cols>
  <sheetData>
    <row r="1" spans="1:20">
      <c r="A1" s="39" t="s">
        <v>330</v>
      </c>
    </row>
    <row r="3" spans="1:20" s="65" customFormat="1" ht="13">
      <c r="B3" s="65">
        <v>2000</v>
      </c>
      <c r="C3" s="65">
        <v>2001</v>
      </c>
      <c r="D3" s="65">
        <v>2002</v>
      </c>
      <c r="E3" s="65">
        <v>2003</v>
      </c>
      <c r="F3" s="65">
        <v>2004</v>
      </c>
      <c r="G3" s="65">
        <v>2005</v>
      </c>
      <c r="H3" s="65">
        <v>2006</v>
      </c>
      <c r="I3" s="65">
        <v>2007</v>
      </c>
      <c r="J3" s="65">
        <v>2008</v>
      </c>
      <c r="K3" s="65">
        <v>2009</v>
      </c>
      <c r="L3" s="65">
        <v>2010</v>
      </c>
      <c r="M3" s="65">
        <v>2011</v>
      </c>
      <c r="N3" s="65">
        <v>2012</v>
      </c>
      <c r="O3" s="65">
        <v>2013</v>
      </c>
      <c r="P3" s="65">
        <v>2014</v>
      </c>
      <c r="Q3" s="65">
        <v>2015</v>
      </c>
      <c r="R3" s="65">
        <v>2016</v>
      </c>
      <c r="S3" s="65">
        <v>2017</v>
      </c>
      <c r="T3" s="65">
        <v>2018</v>
      </c>
    </row>
    <row r="4" spans="1:20" ht="13">
      <c r="A4" s="65" t="s">
        <v>90</v>
      </c>
      <c r="B4" s="103" t="s">
        <v>109</v>
      </c>
      <c r="C4" s="103">
        <v>29632</v>
      </c>
      <c r="D4" s="103">
        <v>35998</v>
      </c>
      <c r="E4" s="103">
        <v>39746</v>
      </c>
      <c r="F4" s="103">
        <v>48078</v>
      </c>
      <c r="G4" s="103">
        <v>54828</v>
      </c>
      <c r="H4" s="103">
        <v>61793</v>
      </c>
      <c r="I4" s="103">
        <v>65897</v>
      </c>
      <c r="J4" s="103">
        <v>72061</v>
      </c>
      <c r="K4" s="103">
        <v>73455</v>
      </c>
      <c r="L4" s="103">
        <v>80008</v>
      </c>
      <c r="M4" s="103">
        <v>83960</v>
      </c>
      <c r="N4" s="103">
        <v>86281</v>
      </c>
      <c r="O4" s="103">
        <v>87622</v>
      </c>
      <c r="P4" s="103">
        <v>90710</v>
      </c>
      <c r="Q4" s="103">
        <v>96925</v>
      </c>
      <c r="R4" s="103">
        <v>101169</v>
      </c>
      <c r="S4" s="103">
        <v>107354</v>
      </c>
      <c r="T4" s="103">
        <v>112934</v>
      </c>
    </row>
    <row r="5" spans="1:20" ht="13">
      <c r="A5" s="65" t="s">
        <v>77</v>
      </c>
      <c r="B5" s="103">
        <v>69988</v>
      </c>
      <c r="C5" s="103">
        <v>69240</v>
      </c>
      <c r="D5" s="103">
        <v>74460</v>
      </c>
      <c r="E5" s="103">
        <v>81344</v>
      </c>
      <c r="F5" s="103">
        <v>89413.717340000003</v>
      </c>
      <c r="G5" s="103">
        <v>101092.43799999999</v>
      </c>
      <c r="H5" s="103">
        <v>114105.1195</v>
      </c>
      <c r="I5" s="103">
        <v>126382.58990000001</v>
      </c>
      <c r="J5" s="103">
        <v>137016.12179999999</v>
      </c>
      <c r="K5" s="103">
        <v>151738.4302</v>
      </c>
      <c r="L5" s="103">
        <v>161723.0411</v>
      </c>
      <c r="M5" s="103">
        <v>172048.6403</v>
      </c>
      <c r="N5" s="103">
        <v>183614.64079999999</v>
      </c>
      <c r="O5" s="103">
        <v>189484</v>
      </c>
      <c r="P5" s="103">
        <v>196877</v>
      </c>
      <c r="Q5" s="103">
        <v>207117</v>
      </c>
      <c r="R5" s="103">
        <v>220114</v>
      </c>
      <c r="S5" s="103">
        <v>233224</v>
      </c>
      <c r="T5" s="103">
        <v>246528</v>
      </c>
    </row>
    <row r="6" spans="1:20" ht="13">
      <c r="A6" s="65" t="s">
        <v>103</v>
      </c>
      <c r="B6" s="103">
        <v>54.333163265306119</v>
      </c>
      <c r="C6" s="103" t="s">
        <v>109</v>
      </c>
      <c r="D6" s="103" t="s">
        <v>109</v>
      </c>
      <c r="E6" s="103" t="s">
        <v>109</v>
      </c>
      <c r="F6" s="103" t="s">
        <v>109</v>
      </c>
      <c r="G6" s="103" t="s">
        <v>109</v>
      </c>
      <c r="H6" s="103" t="s">
        <v>109</v>
      </c>
      <c r="I6" s="103">
        <v>2795.3231414255038</v>
      </c>
      <c r="J6" s="103">
        <v>3806.2153594437059</v>
      </c>
      <c r="K6" s="103">
        <v>3798.4717251252682</v>
      </c>
      <c r="L6" s="103">
        <v>3713.8137846405562</v>
      </c>
      <c r="M6" s="103">
        <v>3588.9349626751205</v>
      </c>
      <c r="N6" s="103">
        <v>3572.7947642908271</v>
      </c>
      <c r="O6" s="103">
        <v>3507.0298599038756</v>
      </c>
      <c r="P6" s="103">
        <v>3498.6910727068207</v>
      </c>
      <c r="Q6" s="103">
        <v>3521.7588710502096</v>
      </c>
      <c r="R6" s="103">
        <v>3699.5091522650578</v>
      </c>
      <c r="S6" s="103">
        <v>4190.356887207281</v>
      </c>
      <c r="T6" s="103">
        <v>4715</v>
      </c>
    </row>
    <row r="7" spans="1:20" ht="13">
      <c r="A7" s="65" t="s">
        <v>29</v>
      </c>
      <c r="B7" s="103">
        <v>1089.4986807387863</v>
      </c>
      <c r="C7" s="103">
        <v>1287.4676826779155</v>
      </c>
      <c r="D7" s="103">
        <v>1666.1806020066892</v>
      </c>
      <c r="E7" s="103">
        <v>2234.6470288158425</v>
      </c>
      <c r="F7" s="103">
        <v>2840.3261578604042</v>
      </c>
      <c r="G7" s="103">
        <v>3818.3002102692799</v>
      </c>
      <c r="H7" s="103">
        <v>5200.7645842403135</v>
      </c>
      <c r="I7" s="103">
        <v>6472.595078299777</v>
      </c>
      <c r="J7" s="103">
        <v>7501.0128475290594</v>
      </c>
      <c r="K7" s="103">
        <v>7662.6849315068494</v>
      </c>
      <c r="L7" s="103">
        <v>8257.971014492754</v>
      </c>
      <c r="M7" s="103">
        <v>8362.6376542390863</v>
      </c>
      <c r="N7" s="103">
        <v>8292.9010916308307</v>
      </c>
      <c r="O7" s="103">
        <v>8058.755654625319</v>
      </c>
      <c r="P7" s="103">
        <v>7864.6513449986942</v>
      </c>
      <c r="Q7" s="103">
        <v>7734.3938203718253</v>
      </c>
      <c r="R7" s="103">
        <v>6947.0613913250518</v>
      </c>
      <c r="S7" s="103">
        <v>7100.5241935483873</v>
      </c>
      <c r="T7" s="103">
        <v>7292.5419873936271</v>
      </c>
    </row>
    <row r="8" spans="1:20" ht="13">
      <c r="A8" s="65" t="s">
        <v>97</v>
      </c>
      <c r="B8" s="103">
        <v>583.59004739336501</v>
      </c>
      <c r="C8" s="103">
        <v>680.42160829325042</v>
      </c>
      <c r="D8" s="103">
        <v>869.94959151746912</v>
      </c>
      <c r="E8" s="103">
        <v>1161.9065554965844</v>
      </c>
      <c r="F8" s="103">
        <v>1487.0344590530206</v>
      </c>
      <c r="G8" s="103">
        <v>4130.7741844800003</v>
      </c>
      <c r="H8" s="103">
        <v>5421.2920484899996</v>
      </c>
      <c r="I8" s="103">
        <v>6934.8027937699999</v>
      </c>
      <c r="J8" s="103">
        <v>8501.2846919300009</v>
      </c>
      <c r="K8" s="103">
        <v>10387.598219399999</v>
      </c>
      <c r="L8" s="103">
        <v>11921.066157609999</v>
      </c>
      <c r="M8" s="103">
        <v>12545</v>
      </c>
      <c r="N8" s="103">
        <v>12679.05289065</v>
      </c>
      <c r="O8" s="103">
        <v>11854.425482950001</v>
      </c>
      <c r="P8" s="103">
        <v>11655</v>
      </c>
      <c r="Q8" s="103">
        <v>11660.88462802</v>
      </c>
      <c r="R8" s="103">
        <v>11515</v>
      </c>
      <c r="S8" s="103">
        <v>11123</v>
      </c>
      <c r="T8" s="103">
        <v>8670</v>
      </c>
    </row>
    <row r="9" spans="1:20" ht="13">
      <c r="A9" s="65" t="s">
        <v>78</v>
      </c>
      <c r="B9" s="103">
        <v>676.37172939195943</v>
      </c>
      <c r="C9" s="103">
        <v>1098.3824541643201</v>
      </c>
      <c r="D9" s="103">
        <v>1617.1453906324223</v>
      </c>
      <c r="E9" s="103">
        <v>2428.9848812095033</v>
      </c>
      <c r="F9" s="103">
        <v>3790.7792804621849</v>
      </c>
      <c r="G9" s="103">
        <v>5754.4517241379308</v>
      </c>
      <c r="H9" s="103">
        <v>8674.906312534109</v>
      </c>
      <c r="I9" s="103">
        <v>12539.480997446297</v>
      </c>
      <c r="J9" s="103">
        <v>14785.573953488372</v>
      </c>
      <c r="K9" s="103">
        <v>20941.974842292148</v>
      </c>
      <c r="L9" s="103">
        <v>24127.812138382345</v>
      </c>
      <c r="M9" s="103">
        <v>25555.543490906275</v>
      </c>
      <c r="N9" s="103">
        <v>27851.310087074075</v>
      </c>
      <c r="O9" s="103">
        <v>27221.606446202648</v>
      </c>
      <c r="P9" s="103">
        <v>28732.096628808365</v>
      </c>
      <c r="Q9" s="103">
        <v>32084.801835473485</v>
      </c>
      <c r="R9" s="103">
        <v>34939.58032641279</v>
      </c>
      <c r="S9" s="103">
        <v>40541.726999999999</v>
      </c>
      <c r="T9" s="103">
        <v>43983.284099999997</v>
      </c>
    </row>
    <row r="10" spans="1:20" ht="13">
      <c r="A10" s="65" t="s">
        <v>79</v>
      </c>
      <c r="B10" s="103">
        <v>93965.510310728787</v>
      </c>
      <c r="C10" s="103">
        <v>102240.43568883211</v>
      </c>
      <c r="D10" s="103">
        <v>110923.56773637734</v>
      </c>
      <c r="E10" s="103">
        <v>122588.17998656818</v>
      </c>
      <c r="F10" s="103">
        <v>134773.61940097867</v>
      </c>
      <c r="G10" s="103">
        <v>157106.49420280143</v>
      </c>
      <c r="H10" s="103">
        <v>177867.91102267033</v>
      </c>
      <c r="I10" s="103">
        <v>195692.71817974601</v>
      </c>
      <c r="J10" s="103">
        <v>207266.95154816471</v>
      </c>
      <c r="K10" s="103">
        <v>216696.79248165499</v>
      </c>
      <c r="L10" s="103">
        <v>224035.68793184409</v>
      </c>
      <c r="M10" s="103">
        <v>228742.97167146433</v>
      </c>
      <c r="N10" s="103">
        <v>230740.52217182686</v>
      </c>
      <c r="O10" s="103">
        <v>231850.26338463393</v>
      </c>
      <c r="P10" s="103">
        <v>234517.85018911262</v>
      </c>
      <c r="Q10" s="103">
        <v>238848.49784257499</v>
      </c>
      <c r="R10" s="103">
        <v>243751.43925535347</v>
      </c>
      <c r="S10" s="103">
        <v>248776.24951308951</v>
      </c>
      <c r="T10" s="103">
        <v>251704.76611358859</v>
      </c>
    </row>
    <row r="11" spans="1:20" ht="13">
      <c r="A11" s="65" t="s">
        <v>98</v>
      </c>
      <c r="B11" s="103">
        <v>274.2</v>
      </c>
      <c r="C11" s="103">
        <v>394.4</v>
      </c>
      <c r="D11" s="103">
        <v>593.9</v>
      </c>
      <c r="E11" s="103">
        <v>946.7</v>
      </c>
      <c r="F11" s="103">
        <v>1494.6</v>
      </c>
      <c r="G11" s="103">
        <v>2618.1</v>
      </c>
      <c r="H11" s="103">
        <v>4277.8</v>
      </c>
      <c r="I11" s="103">
        <v>5625.8</v>
      </c>
      <c r="J11" s="103">
        <v>6209.4</v>
      </c>
      <c r="K11" s="103">
        <v>6111</v>
      </c>
      <c r="L11" s="103">
        <v>5972.9</v>
      </c>
      <c r="M11" s="103">
        <v>5882.1</v>
      </c>
      <c r="N11" s="103">
        <v>5845.8</v>
      </c>
      <c r="O11" s="103">
        <v>5896.3</v>
      </c>
      <c r="P11" s="103">
        <v>6064.1</v>
      </c>
      <c r="Q11" s="103">
        <v>6323.3</v>
      </c>
      <c r="R11" s="103">
        <v>6660.8</v>
      </c>
      <c r="S11" s="103">
        <v>7106.7</v>
      </c>
      <c r="T11" s="103">
        <v>7602.6</v>
      </c>
    </row>
    <row r="12" spans="1:20" ht="13">
      <c r="A12" s="65" t="s">
        <v>93</v>
      </c>
      <c r="B12" s="103">
        <v>28106.592741984041</v>
      </c>
      <c r="C12" s="103">
        <v>30537.150497372659</v>
      </c>
      <c r="D12" s="103">
        <v>33177.894206516365</v>
      </c>
      <c r="E12" s="103">
        <v>36046.690999999999</v>
      </c>
      <c r="F12" s="103">
        <v>41542.699999999997</v>
      </c>
      <c r="G12" s="103">
        <v>48489.434000000001</v>
      </c>
      <c r="H12" s="103">
        <v>55307</v>
      </c>
      <c r="I12" s="103">
        <v>62172</v>
      </c>
      <c r="J12" s="103">
        <v>67632</v>
      </c>
      <c r="K12" s="103">
        <v>71860</v>
      </c>
      <c r="L12" s="103">
        <v>76747</v>
      </c>
      <c r="M12" s="103">
        <v>81780.760670000003</v>
      </c>
      <c r="N12" s="103">
        <v>86346</v>
      </c>
      <c r="O12" s="103">
        <v>88313</v>
      </c>
      <c r="P12" s="103">
        <v>89762</v>
      </c>
      <c r="Q12" s="103">
        <v>91955</v>
      </c>
      <c r="R12" s="103">
        <v>94056</v>
      </c>
      <c r="S12" s="103">
        <v>96128.586089000004</v>
      </c>
      <c r="T12" s="103">
        <v>97781</v>
      </c>
    </row>
    <row r="13" spans="1:20" ht="13">
      <c r="A13" s="65" t="s">
        <v>83</v>
      </c>
      <c r="B13" s="103">
        <v>301875</v>
      </c>
      <c r="C13" s="103">
        <v>321039</v>
      </c>
      <c r="D13" s="103">
        <v>346826.00000000006</v>
      </c>
      <c r="E13" s="103">
        <v>381260.00000000012</v>
      </c>
      <c r="F13" s="103">
        <v>433500</v>
      </c>
      <c r="G13" s="103">
        <v>498300</v>
      </c>
      <c r="H13" s="103">
        <v>572600</v>
      </c>
      <c r="I13" s="103">
        <v>646500</v>
      </c>
      <c r="J13" s="103">
        <v>700200</v>
      </c>
      <c r="K13" s="103">
        <v>730500</v>
      </c>
      <c r="L13" s="103">
        <v>795200</v>
      </c>
      <c r="M13" s="103">
        <v>843200</v>
      </c>
      <c r="N13" s="103">
        <v>870040</v>
      </c>
      <c r="O13" s="103">
        <v>814627</v>
      </c>
      <c r="P13" s="103">
        <v>833120</v>
      </c>
      <c r="Q13" s="103">
        <v>866401</v>
      </c>
      <c r="R13" s="103">
        <v>899358</v>
      </c>
      <c r="S13" s="103">
        <v>954226</v>
      </c>
      <c r="T13" s="103">
        <v>1009562</v>
      </c>
    </row>
    <row r="14" spans="1:20" ht="13">
      <c r="A14" s="65" t="s">
        <v>80</v>
      </c>
      <c r="B14" s="103">
        <v>1097914</v>
      </c>
      <c r="C14" s="103">
        <v>1122809</v>
      </c>
      <c r="D14" s="103">
        <v>1139830</v>
      </c>
      <c r="E14" s="103">
        <v>1156341</v>
      </c>
      <c r="F14" s="103">
        <v>1157026</v>
      </c>
      <c r="G14" s="103">
        <v>1162588</v>
      </c>
      <c r="H14" s="103">
        <v>1183834</v>
      </c>
      <c r="I14" s="103">
        <v>1155742</v>
      </c>
      <c r="J14" s="103">
        <v>1145404</v>
      </c>
      <c r="K14" s="103">
        <v>1146969</v>
      </c>
      <c r="L14" s="103">
        <v>1152195</v>
      </c>
      <c r="M14" s="103">
        <v>1163783</v>
      </c>
      <c r="N14" s="103">
        <v>1184853</v>
      </c>
      <c r="O14" s="103">
        <v>1208822</v>
      </c>
      <c r="P14" s="103">
        <v>1237410</v>
      </c>
      <c r="Q14" s="103">
        <v>1279456</v>
      </c>
      <c r="R14" s="103">
        <v>1326901</v>
      </c>
      <c r="S14" s="103">
        <v>1378810</v>
      </c>
      <c r="T14" s="103">
        <v>1445987</v>
      </c>
    </row>
    <row r="15" spans="1:20" ht="13">
      <c r="A15" s="65" t="s">
        <v>81</v>
      </c>
      <c r="B15" s="103">
        <v>11271.87</v>
      </c>
      <c r="C15" s="103">
        <v>15652.2</v>
      </c>
      <c r="D15" s="103">
        <v>21224.7</v>
      </c>
      <c r="E15" s="103">
        <v>26778.1</v>
      </c>
      <c r="F15" s="103">
        <v>34052.199999999997</v>
      </c>
      <c r="G15" s="103">
        <v>45419.8</v>
      </c>
      <c r="H15" s="103">
        <v>57145</v>
      </c>
      <c r="I15" s="103">
        <v>69363.3</v>
      </c>
      <c r="J15" s="103">
        <v>77699.899999999994</v>
      </c>
      <c r="K15" s="103">
        <v>80558.600000000006</v>
      </c>
      <c r="L15" s="103">
        <v>80506.642999999996</v>
      </c>
      <c r="M15" s="103">
        <v>78393</v>
      </c>
      <c r="N15" s="103">
        <v>74634</v>
      </c>
      <c r="O15" s="103">
        <v>71054.524999999994</v>
      </c>
      <c r="P15" s="103">
        <v>69408.471999999994</v>
      </c>
      <c r="Q15" s="103">
        <v>67593</v>
      </c>
      <c r="R15" s="103">
        <v>61397</v>
      </c>
      <c r="S15" s="103">
        <v>58811.849000000002</v>
      </c>
      <c r="T15" s="103">
        <v>56766</v>
      </c>
    </row>
    <row r="16" spans="1:20" ht="13">
      <c r="A16" s="65" t="s">
        <v>84</v>
      </c>
      <c r="B16" s="103">
        <v>715.1549594604835</v>
      </c>
      <c r="C16" s="103">
        <v>1319.6263969328656</v>
      </c>
      <c r="D16" s="103">
        <v>3305.979939904355</v>
      </c>
      <c r="E16" s="103">
        <v>5745.8971428571431</v>
      </c>
      <c r="F16" s="103">
        <v>7765.4307435866158</v>
      </c>
      <c r="G16" s="103">
        <v>10564.615885632935</v>
      </c>
      <c r="H16" s="103">
        <v>13688.297541406841</v>
      </c>
      <c r="I16" s="103">
        <v>17397.356043826116</v>
      </c>
      <c r="J16" s="103">
        <v>22345.745001874766</v>
      </c>
      <c r="K16" s="103">
        <v>22462.703095185268</v>
      </c>
      <c r="L16" s="103">
        <v>24658.556552085269</v>
      </c>
      <c r="M16" s="103">
        <v>21950.480005086149</v>
      </c>
      <c r="N16" s="103">
        <v>19985.497776257271</v>
      </c>
      <c r="O16" s="103">
        <v>18499.037166711554</v>
      </c>
      <c r="P16" s="103">
        <v>17146.053047955251</v>
      </c>
      <c r="Q16" s="103">
        <v>14943.285445275333</v>
      </c>
      <c r="R16" s="103">
        <v>14024.325929715329</v>
      </c>
      <c r="S16" s="103">
        <v>13601.684581647924</v>
      </c>
      <c r="T16" s="103">
        <v>13604.47379899059</v>
      </c>
    </row>
    <row r="17" spans="1:20" ht="13">
      <c r="A17" s="65" t="s">
        <v>85</v>
      </c>
      <c r="B17" s="103">
        <v>32546</v>
      </c>
      <c r="C17" s="103">
        <v>38343</v>
      </c>
      <c r="D17" s="103">
        <v>47212</v>
      </c>
      <c r="E17" s="103">
        <v>59621</v>
      </c>
      <c r="F17" s="103">
        <v>77615</v>
      </c>
      <c r="G17" s="103">
        <v>99416</v>
      </c>
      <c r="H17" s="103">
        <v>123988</v>
      </c>
      <c r="I17" s="103">
        <v>140562</v>
      </c>
      <c r="J17" s="103">
        <v>148803</v>
      </c>
      <c r="K17" s="103">
        <v>147947</v>
      </c>
      <c r="L17" s="103">
        <v>103043</v>
      </c>
      <c r="M17" s="103">
        <v>100588</v>
      </c>
      <c r="N17" s="103">
        <v>97462</v>
      </c>
      <c r="O17" s="103">
        <v>94862</v>
      </c>
      <c r="P17" s="103">
        <v>90593</v>
      </c>
      <c r="Q17" s="103">
        <v>87898</v>
      </c>
      <c r="R17" s="103">
        <v>86195</v>
      </c>
      <c r="S17" s="103">
        <v>84045</v>
      </c>
      <c r="T17" s="103">
        <v>83301</v>
      </c>
    </row>
    <row r="18" spans="1:20" ht="13">
      <c r="A18" s="65" t="s">
        <v>86</v>
      </c>
      <c r="B18" s="103">
        <v>96963.01</v>
      </c>
      <c r="C18" s="103">
        <v>107684.27</v>
      </c>
      <c r="D18" s="103">
        <v>131623.14000000001</v>
      </c>
      <c r="E18" s="103">
        <v>154326.81</v>
      </c>
      <c r="F18" s="103">
        <v>184951.48</v>
      </c>
      <c r="G18" s="103">
        <v>217146.72</v>
      </c>
      <c r="H18" s="103">
        <v>244313.52</v>
      </c>
      <c r="I18" s="103">
        <v>265453.90000000002</v>
      </c>
      <c r="J18" s="103">
        <v>264287.58</v>
      </c>
      <c r="K18" s="103">
        <v>280336.68000000005</v>
      </c>
      <c r="L18" s="103">
        <v>352111.28</v>
      </c>
      <c r="M18" s="103">
        <v>367644.81</v>
      </c>
      <c r="N18" s="103">
        <v>365587.78</v>
      </c>
      <c r="O18" s="103">
        <v>361390</v>
      </c>
      <c r="P18" s="103">
        <v>359137.06</v>
      </c>
      <c r="Q18" s="103">
        <v>362332.15999999997</v>
      </c>
      <c r="R18" s="103">
        <v>368169.06</v>
      </c>
      <c r="S18" s="103">
        <v>375398</v>
      </c>
      <c r="T18" s="103">
        <v>379054</v>
      </c>
    </row>
    <row r="19" spans="1:20" ht="13">
      <c r="A19" s="65" t="s">
        <v>87</v>
      </c>
      <c r="B19" s="103">
        <v>133.03946864754749</v>
      </c>
      <c r="C19" s="103">
        <v>220.03174725362302</v>
      </c>
      <c r="D19" s="103">
        <v>389.47757540983605</v>
      </c>
      <c r="E19" s="103">
        <v>693.59522427305478</v>
      </c>
      <c r="F19" s="103">
        <v>1312.4569581277283</v>
      </c>
      <c r="G19" s="103">
        <v>2489.5988070642743</v>
      </c>
      <c r="H19" s="103">
        <v>4639.4158257494264</v>
      </c>
      <c r="I19" s="103">
        <v>6702.2953768049128</v>
      </c>
      <c r="J19" s="103">
        <v>7191.9055668436722</v>
      </c>
      <c r="K19" s="103">
        <v>6870.4788248217146</v>
      </c>
      <c r="L19" s="103">
        <v>6558.72761111206</v>
      </c>
      <c r="M19" s="103">
        <v>5990.717184307432</v>
      </c>
      <c r="N19" s="103">
        <v>5334.2041308814405</v>
      </c>
      <c r="O19" s="103">
        <v>5061.8664663263162</v>
      </c>
      <c r="P19" s="103">
        <v>4702.9109230000004</v>
      </c>
      <c r="Q19" s="103">
        <v>4503</v>
      </c>
      <c r="R19" s="103">
        <v>4412</v>
      </c>
      <c r="S19" s="103">
        <v>4362.8</v>
      </c>
      <c r="T19" s="103">
        <v>4102</v>
      </c>
    </row>
    <row r="20" spans="1:20" ht="13">
      <c r="A20" s="65" t="s">
        <v>99</v>
      </c>
      <c r="B20" s="103">
        <v>146.39769452449568</v>
      </c>
      <c r="C20" s="103">
        <v>187.91870103326897</v>
      </c>
      <c r="D20" s="103">
        <v>337.14699493120929</v>
      </c>
      <c r="E20" s="103">
        <v>668.23079596802222</v>
      </c>
      <c r="F20" s="103">
        <v>1258.3989805375347</v>
      </c>
      <c r="G20" s="103">
        <v>2268.0143651529193</v>
      </c>
      <c r="H20" s="103">
        <v>2997.0169138090823</v>
      </c>
      <c r="I20" s="103">
        <v>4849.3686283595925</v>
      </c>
      <c r="J20" s="103">
        <v>6055.4911955514372</v>
      </c>
      <c r="K20" s="103">
        <v>6026.7898517145504</v>
      </c>
      <c r="L20" s="103">
        <v>5982.9703429101019</v>
      </c>
      <c r="M20" s="103">
        <v>5866.2245134383693</v>
      </c>
      <c r="N20" s="103">
        <v>5811.4284059314186</v>
      </c>
      <c r="O20" s="103">
        <v>5836.3646895273405</v>
      </c>
      <c r="P20" s="103">
        <v>5996</v>
      </c>
      <c r="Q20" s="103">
        <v>6168</v>
      </c>
      <c r="R20" s="103">
        <v>6584</v>
      </c>
      <c r="S20" s="103">
        <v>7173</v>
      </c>
      <c r="T20" s="103">
        <v>7758</v>
      </c>
    </row>
    <row r="21" spans="1:20" ht="13">
      <c r="A21" s="65" t="s">
        <v>88</v>
      </c>
      <c r="B21" s="103">
        <v>5494</v>
      </c>
      <c r="C21" s="103">
        <v>6157</v>
      </c>
      <c r="D21" s="103">
        <v>6647</v>
      </c>
      <c r="E21" s="103">
        <v>8291</v>
      </c>
      <c r="F21" s="103">
        <v>9335</v>
      </c>
      <c r="G21" s="103">
        <v>10586</v>
      </c>
      <c r="H21" s="103">
        <v>12018</v>
      </c>
      <c r="I21" s="103">
        <v>14676</v>
      </c>
      <c r="J21" s="103">
        <v>15940</v>
      </c>
      <c r="K21" s="103">
        <v>17077</v>
      </c>
      <c r="L21" s="103">
        <v>18591</v>
      </c>
      <c r="M21" s="103">
        <v>20255</v>
      </c>
      <c r="N21" s="103">
        <v>21715</v>
      </c>
      <c r="O21" s="103">
        <v>23389</v>
      </c>
      <c r="P21" s="103">
        <v>25038</v>
      </c>
      <c r="Q21" s="103">
        <v>26599</v>
      </c>
      <c r="R21" s="103">
        <v>28314</v>
      </c>
      <c r="S21" s="221">
        <v>30656</v>
      </c>
      <c r="T21" s="103">
        <v>33064</v>
      </c>
    </row>
    <row r="22" spans="1:20" ht="13">
      <c r="A22" s="65" t="s">
        <v>100</v>
      </c>
      <c r="B22" s="103">
        <v>336.91533742331291</v>
      </c>
      <c r="C22" s="103">
        <v>767.95693540310469</v>
      </c>
      <c r="D22" s="103">
        <v>877.86704925872789</v>
      </c>
      <c r="E22" s="103">
        <v>1030.2</v>
      </c>
      <c r="F22" s="103">
        <v>1255.7</v>
      </c>
      <c r="G22" s="103">
        <v>1521.4</v>
      </c>
      <c r="H22" s="103">
        <v>1769.9</v>
      </c>
      <c r="I22" s="103">
        <v>2014.9</v>
      </c>
      <c r="J22" s="103">
        <v>2219.8000000000002</v>
      </c>
      <c r="K22" s="103">
        <v>2457.8000000000002</v>
      </c>
      <c r="L22" s="103">
        <v>2666</v>
      </c>
      <c r="M22" s="103">
        <v>2892.9</v>
      </c>
      <c r="N22" s="103">
        <v>3088.2</v>
      </c>
      <c r="O22" s="103">
        <v>3278.4</v>
      </c>
      <c r="P22" s="103">
        <v>3592</v>
      </c>
      <c r="Q22" s="103">
        <v>3905</v>
      </c>
      <c r="R22" s="223">
        <v>4204</v>
      </c>
      <c r="S22" s="222">
        <v>4548</v>
      </c>
      <c r="T22" s="103">
        <v>4949</v>
      </c>
    </row>
    <row r="23" spans="1:20" ht="13">
      <c r="A23" s="65" t="s">
        <v>89</v>
      </c>
      <c r="B23" s="103">
        <v>334527</v>
      </c>
      <c r="C23" s="103">
        <v>368831</v>
      </c>
      <c r="D23" s="103">
        <v>402053</v>
      </c>
      <c r="E23" s="103">
        <v>442291</v>
      </c>
      <c r="F23" s="103">
        <v>473027</v>
      </c>
      <c r="G23" s="103">
        <v>510871</v>
      </c>
      <c r="H23" s="103">
        <v>548141</v>
      </c>
      <c r="I23" s="103">
        <v>584967</v>
      </c>
      <c r="J23" s="103">
        <v>615125</v>
      </c>
      <c r="K23" s="103">
        <v>638045</v>
      </c>
      <c r="L23" s="103">
        <v>655737</v>
      </c>
      <c r="M23" s="103">
        <v>667331</v>
      </c>
      <c r="N23" s="103">
        <v>671166</v>
      </c>
      <c r="O23" s="103">
        <v>678913</v>
      </c>
      <c r="P23" s="103">
        <v>680529</v>
      </c>
      <c r="Q23" s="103">
        <v>685084</v>
      </c>
      <c r="R23" s="103">
        <v>695440</v>
      </c>
      <c r="S23" s="221">
        <v>704792</v>
      </c>
      <c r="T23" s="103">
        <v>714367</v>
      </c>
    </row>
    <row r="24" spans="1:20" ht="13">
      <c r="A24" s="65" t="s">
        <v>91</v>
      </c>
      <c r="B24" s="103">
        <v>3967.6163864078635</v>
      </c>
      <c r="C24" s="103">
        <v>5764.0042482503204</v>
      </c>
      <c r="D24" s="103">
        <v>7060.973712863587</v>
      </c>
      <c r="E24" s="103">
        <v>6290.1873710627615</v>
      </c>
      <c r="F24" s="103">
        <v>8766.6054596645845</v>
      </c>
      <c r="G24" s="103">
        <v>13167.36165803109</v>
      </c>
      <c r="H24" s="103">
        <v>20479.571130253196</v>
      </c>
      <c r="I24" s="103">
        <v>32732.97787672186</v>
      </c>
      <c r="J24" s="103">
        <v>46573.365836041892</v>
      </c>
      <c r="K24" s="103">
        <v>52545.148982823739</v>
      </c>
      <c r="L24" s="103">
        <v>67525.915723270446</v>
      </c>
      <c r="M24" s="103">
        <v>71883.135486765357</v>
      </c>
      <c r="N24" s="103">
        <v>79434.020618556708</v>
      </c>
      <c r="O24" s="103">
        <v>80812.314950773885</v>
      </c>
      <c r="P24" s="103">
        <v>82555.040718899181</v>
      </c>
      <c r="Q24" s="103">
        <v>90901.390745561584</v>
      </c>
      <c r="R24" s="103">
        <v>92015.272430446901</v>
      </c>
      <c r="S24" s="103">
        <v>93111.284654057949</v>
      </c>
      <c r="T24" s="103">
        <v>100578.88129446226</v>
      </c>
    </row>
    <row r="25" spans="1:20" ht="13">
      <c r="A25" s="65" t="s">
        <v>92</v>
      </c>
      <c r="B25" s="103">
        <v>50735</v>
      </c>
      <c r="C25" s="103">
        <v>57365</v>
      </c>
      <c r="D25" s="103">
        <v>64838</v>
      </c>
      <c r="E25" s="103">
        <v>66425</v>
      </c>
      <c r="F25" s="103">
        <v>71101</v>
      </c>
      <c r="G25" s="103">
        <v>79452</v>
      </c>
      <c r="H25" s="103">
        <v>91896</v>
      </c>
      <c r="I25" s="103">
        <v>101094</v>
      </c>
      <c r="J25" s="103">
        <v>105209</v>
      </c>
      <c r="K25" s="103">
        <v>110685</v>
      </c>
      <c r="L25" s="103">
        <v>114515</v>
      </c>
      <c r="M25" s="103">
        <v>113916</v>
      </c>
      <c r="N25" s="103">
        <v>110520</v>
      </c>
      <c r="O25" s="103">
        <v>106585</v>
      </c>
      <c r="P25" s="103">
        <v>102469</v>
      </c>
      <c r="Q25" s="103">
        <v>98516</v>
      </c>
      <c r="R25" s="103">
        <v>95377</v>
      </c>
      <c r="S25" s="103">
        <v>94093</v>
      </c>
      <c r="T25" s="103">
        <v>93952</v>
      </c>
    </row>
    <row r="26" spans="1:20" ht="13">
      <c r="A26" s="65" t="s">
        <v>106</v>
      </c>
      <c r="B26" s="103" t="s">
        <v>109</v>
      </c>
      <c r="C26" s="103" t="s">
        <v>109</v>
      </c>
      <c r="D26" s="103" t="s">
        <v>109</v>
      </c>
      <c r="E26" s="103" t="s">
        <v>109</v>
      </c>
      <c r="F26" s="103">
        <v>285.87163663293012</v>
      </c>
      <c r="G26" s="103">
        <v>766</v>
      </c>
      <c r="H26" s="103">
        <v>2176</v>
      </c>
      <c r="I26" s="103">
        <v>4202.5306413216204</v>
      </c>
      <c r="J26" s="103">
        <v>5270.193247368974</v>
      </c>
      <c r="K26" s="103">
        <v>5733.4812797814129</v>
      </c>
      <c r="L26" s="103">
        <v>6762.7350806587056</v>
      </c>
      <c r="M26" s="103">
        <v>7595.548116778642</v>
      </c>
      <c r="N26" s="103">
        <v>8766.9667314312537</v>
      </c>
      <c r="O26" s="103">
        <v>9256.7721332143592</v>
      </c>
      <c r="P26" s="103">
        <v>10104.570462151758</v>
      </c>
      <c r="Q26" s="103">
        <v>11521.539850473275</v>
      </c>
      <c r="R26" s="103">
        <v>12892.754463287514</v>
      </c>
      <c r="S26" s="103">
        <v>14262.128274465062</v>
      </c>
      <c r="T26" s="103">
        <v>15820</v>
      </c>
    </row>
    <row r="27" spans="1:20" ht="13">
      <c r="A27" s="65" t="s">
        <v>102</v>
      </c>
      <c r="B27" s="103" t="s">
        <v>109</v>
      </c>
      <c r="C27" s="103" t="s">
        <v>109</v>
      </c>
      <c r="D27" s="103">
        <v>1010.9148826533002</v>
      </c>
      <c r="E27" s="103">
        <v>1415.3402106582469</v>
      </c>
      <c r="F27" s="103">
        <v>2196.292039378342</v>
      </c>
      <c r="G27" s="103">
        <v>3077.7999430037048</v>
      </c>
      <c r="H27" s="103">
        <v>5209</v>
      </c>
      <c r="I27" s="103">
        <v>6773</v>
      </c>
      <c r="J27" s="103">
        <v>8536</v>
      </c>
      <c r="K27" s="103">
        <v>9469</v>
      </c>
      <c r="L27" s="103">
        <v>10849</v>
      </c>
      <c r="M27" s="103">
        <v>12320</v>
      </c>
      <c r="N27" s="103">
        <v>13701</v>
      </c>
      <c r="O27" s="103">
        <v>15304</v>
      </c>
      <c r="P27" s="103">
        <v>17364</v>
      </c>
      <c r="Q27" s="103">
        <v>19714</v>
      </c>
      <c r="R27" s="103">
        <v>22508</v>
      </c>
      <c r="S27" s="103">
        <v>25383</v>
      </c>
      <c r="T27" s="103">
        <v>25438</v>
      </c>
    </row>
    <row r="28" spans="1:20" ht="13">
      <c r="A28" s="65" t="s">
        <v>101</v>
      </c>
      <c r="B28" s="103">
        <v>64.9444310126961</v>
      </c>
      <c r="C28" s="103">
        <v>98.616211338206284</v>
      </c>
      <c r="D28" s="103">
        <v>200.63537667379561</v>
      </c>
      <c r="E28" s="103">
        <v>262.65744754915988</v>
      </c>
      <c r="F28" s="103">
        <v>799.83269898364631</v>
      </c>
      <c r="G28" s="103">
        <v>1368.0176983762576</v>
      </c>
      <c r="H28" s="103">
        <v>1956.1310517529216</v>
      </c>
      <c r="I28" s="103">
        <v>2670</v>
      </c>
      <c r="J28" s="103">
        <v>3398</v>
      </c>
      <c r="K28" s="103">
        <v>3933</v>
      </c>
      <c r="L28" s="103">
        <v>4844</v>
      </c>
      <c r="M28" s="103">
        <v>5164</v>
      </c>
      <c r="N28" s="103">
        <v>5259</v>
      </c>
      <c r="O28" s="103">
        <v>5307</v>
      </c>
      <c r="P28" s="103">
        <v>5348</v>
      </c>
      <c r="Q28" s="103">
        <v>5525</v>
      </c>
      <c r="R28" s="103">
        <v>5717</v>
      </c>
      <c r="S28" s="103">
        <v>5976</v>
      </c>
      <c r="T28" s="103">
        <v>6239</v>
      </c>
    </row>
    <row r="29" spans="1:20" ht="13">
      <c r="A29" s="65" t="s">
        <v>82</v>
      </c>
      <c r="B29" s="103">
        <v>160819.20000000001</v>
      </c>
      <c r="C29" s="103">
        <v>189362.25599999999</v>
      </c>
      <c r="D29" s="103">
        <v>215793.39199999999</v>
      </c>
      <c r="E29" s="103">
        <v>253772.976</v>
      </c>
      <c r="F29" s="103">
        <v>307765.66399999999</v>
      </c>
      <c r="G29" s="103">
        <v>415265.40299999999</v>
      </c>
      <c r="H29" s="103">
        <v>509144.10200000001</v>
      </c>
      <c r="I29" s="103">
        <v>580721.58700000006</v>
      </c>
      <c r="J29" s="103">
        <v>611483.277</v>
      </c>
      <c r="K29" s="103">
        <v>611813.28700000001</v>
      </c>
      <c r="L29" s="103">
        <v>620433.32900000003</v>
      </c>
      <c r="M29" s="103">
        <v>612657.43500000006</v>
      </c>
      <c r="N29" s="103">
        <v>594405.02</v>
      </c>
      <c r="O29" s="103">
        <v>569692.44099999999</v>
      </c>
      <c r="P29" s="103">
        <v>552613.36300000001</v>
      </c>
      <c r="Q29" s="103">
        <v>526104.924</v>
      </c>
      <c r="R29" s="103">
        <v>511253.15399999998</v>
      </c>
      <c r="S29" s="103">
        <v>497711.43</v>
      </c>
      <c r="T29" s="103">
        <v>490806</v>
      </c>
    </row>
    <row r="30" spans="1:20" ht="13">
      <c r="A30" s="65" t="s">
        <v>94</v>
      </c>
      <c r="B30" s="103">
        <v>118828.4023668639</v>
      </c>
      <c r="C30" s="103">
        <v>122274.54521997162</v>
      </c>
      <c r="D30" s="103">
        <v>124257.05794947995</v>
      </c>
      <c r="E30" s="103">
        <v>134383.25991189427</v>
      </c>
      <c r="F30" s="103">
        <v>163712.8315522249</v>
      </c>
      <c r="G30" s="103">
        <v>176550.75344304202</v>
      </c>
      <c r="H30" s="103">
        <v>205209.70304411309</v>
      </c>
      <c r="I30" s="103">
        <v>217880.84520468148</v>
      </c>
      <c r="J30" s="103">
        <v>206210.22352916287</v>
      </c>
      <c r="K30" s="103">
        <v>238424.16368523214</v>
      </c>
      <c r="L30" s="103">
        <v>292262.61000658077</v>
      </c>
      <c r="M30" s="103">
        <v>308498.41319355927</v>
      </c>
      <c r="N30" s="103">
        <v>334922.29132929386</v>
      </c>
      <c r="O30" s="103">
        <v>340379.28821539436</v>
      </c>
      <c r="P30" s="103">
        <v>339152.27938902267</v>
      </c>
      <c r="Q30" s="103">
        <v>375277.49016812665</v>
      </c>
      <c r="R30" s="103">
        <v>386999.51510075893</v>
      </c>
      <c r="S30" s="103">
        <v>402249.79400231619</v>
      </c>
      <c r="T30" s="103">
        <v>408639</v>
      </c>
    </row>
    <row r="31" spans="1:20" ht="13">
      <c r="A31" s="65" t="s">
        <v>257</v>
      </c>
      <c r="B31" s="103">
        <v>841389.20044864609</v>
      </c>
      <c r="C31" s="103">
        <v>948634.3467543138</v>
      </c>
      <c r="D31" s="103">
        <v>1013358.9546502691</v>
      </c>
      <c r="E31" s="103">
        <v>1073691.8274687855</v>
      </c>
      <c r="F31" s="103">
        <v>1218029.9269555351</v>
      </c>
      <c r="G31" s="103">
        <v>1377023.2015175836</v>
      </c>
      <c r="H31" s="103">
        <v>1567072.226358898</v>
      </c>
      <c r="I31" s="103">
        <v>1576978.2504943071</v>
      </c>
      <c r="J31" s="103">
        <v>1245106.56167979</v>
      </c>
      <c r="K31" s="103">
        <v>1342736.1783582929</v>
      </c>
      <c r="L31" s="103">
        <v>1392970.0842288702</v>
      </c>
      <c r="M31" s="103">
        <v>1439814.4379264934</v>
      </c>
      <c r="N31" s="103">
        <v>1501264.5509128782</v>
      </c>
      <c r="O31" s="103">
        <v>1483422.0942785174</v>
      </c>
      <c r="P31" s="103">
        <v>1612453.4600077032</v>
      </c>
      <c r="Q31" s="103">
        <v>1755386.6067170789</v>
      </c>
      <c r="R31" s="103">
        <v>1546503.0717839706</v>
      </c>
      <c r="S31" s="103">
        <v>1539979.4867170858</v>
      </c>
      <c r="T31" s="103">
        <v>1575990</v>
      </c>
    </row>
    <row r="32" spans="1:20" ht="13">
      <c r="A32" s="65"/>
      <c r="B32" s="115"/>
      <c r="C32" s="115"/>
      <c r="D32" s="115"/>
      <c r="E32" s="115"/>
      <c r="F32" s="82"/>
      <c r="G32" s="82"/>
      <c r="H32" s="82"/>
      <c r="I32" s="82"/>
      <c r="J32" s="82"/>
      <c r="K32" s="82"/>
      <c r="L32" s="82"/>
      <c r="M32" s="82"/>
      <c r="N32" s="82"/>
      <c r="O32" s="82"/>
      <c r="P32" s="82"/>
      <c r="Q32" s="118"/>
      <c r="R32" s="109"/>
      <c r="S32" s="109"/>
    </row>
    <row r="33" spans="1:16384" ht="13">
      <c r="A33" s="65" t="s">
        <v>344</v>
      </c>
      <c r="B33" s="115">
        <v>2191595.4175954484</v>
      </c>
      <c r="C33" s="115">
        <v>2358813.3029996599</v>
      </c>
      <c r="D33" s="115">
        <v>2523625.8706820295</v>
      </c>
      <c r="E33" s="115">
        <v>2711753.976437977</v>
      </c>
      <c r="F33" s="82">
        <v>2935953.6774955429</v>
      </c>
      <c r="G33" s="82">
        <v>3258660.4856329239</v>
      </c>
      <c r="H33" s="82">
        <v>3597558.2804259923</v>
      </c>
      <c r="I33" s="82">
        <v>3844252.1750705745</v>
      </c>
      <c r="J33" s="82">
        <v>3996917.2690587733</v>
      </c>
      <c r="K33" s="82">
        <v>4100213.8742442215</v>
      </c>
      <c r="L33" s="82">
        <v>4253621.9868687224</v>
      </c>
      <c r="M33" s="82">
        <v>4350352.3631543079</v>
      </c>
      <c r="N33" s="82">
        <v>4392531.6978215314</v>
      </c>
      <c r="O33" s="82">
        <v>4341455.9579492761</v>
      </c>
      <c r="P33" s="82">
        <v>4376392.9059229996</v>
      </c>
      <c r="Q33" s="82">
        <v>4447612.2686280198</v>
      </c>
      <c r="R33" s="82">
        <v>4542760.0139999995</v>
      </c>
      <c r="S33" s="82">
        <v>4673749.3650890002</v>
      </c>
      <c r="T33" s="82">
        <v>4821102.5999999996</v>
      </c>
    </row>
    <row r="34" spans="1:16384" ht="13">
      <c r="A34" s="65" t="s">
        <v>213</v>
      </c>
      <c r="B34" s="115">
        <v>3252464.8477664888</v>
      </c>
      <c r="C34" s="115">
        <v>3541620.0301458379</v>
      </c>
      <c r="D34" s="115">
        <v>3786152.8776584938</v>
      </c>
      <c r="E34" s="115">
        <v>4059785.1910251379</v>
      </c>
      <c r="F34" s="82">
        <v>4477177.4676630255</v>
      </c>
      <c r="G34" s="82">
        <v>5005679.6786395758</v>
      </c>
      <c r="H34" s="82">
        <v>5600924.6773339175</v>
      </c>
      <c r="I34" s="82">
        <v>5915793.6213567099</v>
      </c>
      <c r="J34" s="82">
        <v>5761838.6032571895</v>
      </c>
      <c r="K34" s="82">
        <v>6017242.2634778311</v>
      </c>
      <c r="L34" s="82">
        <v>6303920.1436724579</v>
      </c>
      <c r="M34" s="82">
        <v>6472210.690175714</v>
      </c>
      <c r="N34" s="82">
        <v>6613173.9817107022</v>
      </c>
      <c r="O34" s="82">
        <v>6550299.4847287806</v>
      </c>
      <c r="P34" s="82">
        <v>6718413.5987843582</v>
      </c>
      <c r="Q34" s="82">
        <v>6984000.0339240059</v>
      </c>
      <c r="R34" s="82">
        <v>6891116.5438335352</v>
      </c>
      <c r="S34" s="82">
        <v>7044735.6009124164</v>
      </c>
      <c r="T34" s="82">
        <v>7251188.5472944351</v>
      </c>
    </row>
    <row r="35" spans="1:16384" ht="13">
      <c r="A35" s="65"/>
      <c r="B35" s="114"/>
      <c r="C35" s="114"/>
      <c r="D35" s="114"/>
      <c r="E35" s="114"/>
      <c r="F35" s="118"/>
      <c r="G35" s="118"/>
      <c r="H35" s="118"/>
      <c r="I35" s="118"/>
      <c r="J35" s="82"/>
      <c r="K35" s="82"/>
      <c r="L35" s="82"/>
      <c r="M35" s="372"/>
      <c r="N35" s="372"/>
      <c r="O35" s="372"/>
      <c r="P35" s="372"/>
      <c r="Q35" s="372"/>
      <c r="R35" s="372"/>
      <c r="S35" s="372"/>
    </row>
    <row r="36" spans="1:16384" ht="13">
      <c r="A36" s="65" t="s">
        <v>422</v>
      </c>
      <c r="B36" s="82" t="s">
        <v>109</v>
      </c>
      <c r="C36" s="82" t="s">
        <v>109</v>
      </c>
      <c r="D36" s="114">
        <v>139921.31924983833</v>
      </c>
      <c r="E36" s="114">
        <v>178240.68563266279</v>
      </c>
      <c r="F36" s="118">
        <v>191941.11919353914</v>
      </c>
      <c r="G36" s="118">
        <v>234621.01930597803</v>
      </c>
      <c r="H36" s="118">
        <v>253446.76771913006</v>
      </c>
      <c r="I36" s="118">
        <v>283393.80557379004</v>
      </c>
      <c r="J36" s="82">
        <v>267804.08404853503</v>
      </c>
      <c r="K36" s="82">
        <v>401293.72813593206</v>
      </c>
      <c r="L36" s="82">
        <v>536739.49451887934</v>
      </c>
      <c r="M36" s="82">
        <v>596013.51882417675</v>
      </c>
      <c r="N36" s="118">
        <v>621218.53366897418</v>
      </c>
      <c r="O36" s="118">
        <v>533807.94916682877</v>
      </c>
      <c r="P36" s="118">
        <v>563056.8480679749</v>
      </c>
      <c r="Q36" s="118">
        <v>625224.54185406456</v>
      </c>
      <c r="R36" s="118">
        <v>694016.85393258429</v>
      </c>
      <c r="S36" s="118">
        <v>739544.03753421095</v>
      </c>
      <c r="T36" s="118" t="s">
        <v>109</v>
      </c>
    </row>
    <row r="37" spans="1:16384" ht="13">
      <c r="A37" s="65" t="s">
        <v>515</v>
      </c>
      <c r="B37" s="82" t="s">
        <v>109</v>
      </c>
      <c r="C37" s="82" t="s">
        <v>109</v>
      </c>
      <c r="D37" s="82" t="s">
        <v>109</v>
      </c>
      <c r="E37" s="82" t="s">
        <v>109</v>
      </c>
      <c r="F37" s="82" t="s">
        <v>109</v>
      </c>
      <c r="G37" s="82" t="s">
        <v>109</v>
      </c>
      <c r="H37" s="82" t="s">
        <v>109</v>
      </c>
      <c r="I37" s="118">
        <v>16789.766149571657</v>
      </c>
      <c r="J37" s="82">
        <v>18393.451720310768</v>
      </c>
      <c r="K37" s="82">
        <v>33566.678612670737</v>
      </c>
      <c r="L37" s="82">
        <v>59209.992334400507</v>
      </c>
      <c r="M37" s="82">
        <v>78393.973260482628</v>
      </c>
      <c r="N37" s="118">
        <v>94454.431128865224</v>
      </c>
      <c r="O37" s="118">
        <v>103519.46218074657</v>
      </c>
      <c r="P37" s="118">
        <v>134022.72797838977</v>
      </c>
      <c r="Q37" s="118">
        <v>115872.39371941461</v>
      </c>
      <c r="R37" s="118">
        <v>155790.70106398486</v>
      </c>
      <c r="S37" s="118">
        <v>142239.92549523019</v>
      </c>
      <c r="T37" s="118">
        <v>134780.18</v>
      </c>
    </row>
    <row r="38" spans="1:16384" ht="13">
      <c r="A38" s="65" t="s">
        <v>618</v>
      </c>
      <c r="B38" s="82">
        <v>294990.41621029569</v>
      </c>
      <c r="C38" s="82">
        <v>311148.68565169768</v>
      </c>
      <c r="D38" s="82">
        <v>335892.66155531211</v>
      </c>
      <c r="E38" s="82">
        <v>365578.45016429352</v>
      </c>
      <c r="F38" s="82">
        <v>404434.55640744796</v>
      </c>
      <c r="G38" s="82">
        <v>444354.46330777655</v>
      </c>
      <c r="H38" s="82">
        <v>488663.06133625406</v>
      </c>
      <c r="I38" s="118">
        <v>549798.74041621026</v>
      </c>
      <c r="J38" s="82">
        <v>604758.35158817086</v>
      </c>
      <c r="K38" s="82">
        <v>646654.57283680176</v>
      </c>
      <c r="L38" s="82">
        <v>692536.28148959472</v>
      </c>
      <c r="M38" s="82">
        <v>737278.88828039425</v>
      </c>
      <c r="N38" s="118">
        <v>780203.31325301202</v>
      </c>
      <c r="O38" s="118">
        <v>821131.57174151146</v>
      </c>
      <c r="P38" s="118">
        <v>862683.46111719601</v>
      </c>
      <c r="Q38" s="118">
        <v>918550.79408543254</v>
      </c>
      <c r="R38" s="118">
        <v>975542.16867469868</v>
      </c>
      <c r="S38" s="118">
        <v>1026158.9539978093</v>
      </c>
      <c r="T38" s="118">
        <v>1059524.9178532311</v>
      </c>
    </row>
    <row r="39" spans="1:16384" ht="13">
      <c r="A39" s="231" t="s">
        <v>105</v>
      </c>
      <c r="B39" s="82" t="s">
        <v>109</v>
      </c>
      <c r="C39" s="241">
        <v>4911.8381649371904</v>
      </c>
      <c r="D39" s="241">
        <v>5644.7879716981133</v>
      </c>
      <c r="E39" s="241">
        <v>5679.6580248294376</v>
      </c>
      <c r="F39" s="373">
        <v>6919.5947728090159</v>
      </c>
      <c r="G39" s="373">
        <v>9831.0643134108832</v>
      </c>
      <c r="H39" s="373">
        <v>9287.0202879999997</v>
      </c>
      <c r="I39" s="374">
        <v>11252.982453077258</v>
      </c>
      <c r="J39" s="373">
        <v>6743.3734364849688</v>
      </c>
      <c r="K39" s="373">
        <v>7055.4976190476191</v>
      </c>
      <c r="L39" s="373">
        <v>8977.0427623878259</v>
      </c>
      <c r="M39" s="373">
        <v>8369.8545100012579</v>
      </c>
      <c r="N39" s="373">
        <v>8140.0895671739008</v>
      </c>
      <c r="O39" s="373">
        <v>8937.0712995135509</v>
      </c>
      <c r="P39" s="373">
        <v>9164.5979521741956</v>
      </c>
      <c r="Q39" s="374">
        <v>9693.86924600368</v>
      </c>
      <c r="R39" s="373">
        <v>11850.626076374316</v>
      </c>
      <c r="S39" s="375">
        <v>12013.626549380248</v>
      </c>
      <c r="T39" s="376">
        <v>12357.2</v>
      </c>
    </row>
    <row r="40" spans="1:16384" s="233" customFormat="1" ht="13">
      <c r="A40" s="230" t="s">
        <v>411</v>
      </c>
      <c r="B40" s="376">
        <v>1714933.5952113729</v>
      </c>
      <c r="C40" s="376">
        <v>1592478.1063036504</v>
      </c>
      <c r="D40" s="376">
        <v>1467744.9955784227</v>
      </c>
      <c r="E40" s="376">
        <v>1367201.0366530914</v>
      </c>
      <c r="F40" s="378">
        <v>1330972.94143389</v>
      </c>
      <c r="G40" s="376">
        <v>1324253.6403414391</v>
      </c>
      <c r="H40" s="377">
        <v>1214462.826258898</v>
      </c>
      <c r="I40" s="378">
        <v>1130375.9170557205</v>
      </c>
      <c r="J40" s="376">
        <v>1477155.5414618677</v>
      </c>
      <c r="K40" s="379">
        <v>1392358.8164613999</v>
      </c>
      <c r="L40" s="376">
        <v>1704230.0966405889</v>
      </c>
      <c r="M40" s="376">
        <v>1860529.9401197603</v>
      </c>
      <c r="N40" s="376">
        <v>1652307.0152275327</v>
      </c>
      <c r="O40" s="376">
        <v>1313785.2404643449</v>
      </c>
      <c r="P40" s="376">
        <v>1318794.3262411349</v>
      </c>
      <c r="Q40" s="378">
        <v>1481212.3292896927</v>
      </c>
      <c r="R40" s="376">
        <v>1604621.5559157212</v>
      </c>
      <c r="S40" s="377">
        <v>1499511.1473224207</v>
      </c>
      <c r="T40" s="376">
        <v>1655889.5510528407</v>
      </c>
      <c r="U40" s="39"/>
      <c r="V40" s="39"/>
      <c r="W40" s="39"/>
      <c r="X40" s="39"/>
      <c r="Y40" s="39"/>
      <c r="Z40" s="39"/>
      <c r="AA40" s="39"/>
      <c r="AB40" s="39"/>
      <c r="AC40" s="39"/>
      <c r="AD40" s="39"/>
      <c r="AE40" s="39"/>
      <c r="AF40" s="39"/>
      <c r="AG40" s="39"/>
      <c r="AH40" s="39"/>
      <c r="AI40" s="39"/>
      <c r="AJ40" s="39"/>
      <c r="AK40" s="39"/>
      <c r="AL40" s="39"/>
      <c r="AM40" s="39"/>
      <c r="AN40" s="39"/>
      <c r="AO40" s="39"/>
      <c r="AP40" s="39"/>
      <c r="AQ40" s="39"/>
      <c r="AR40" s="39"/>
      <c r="AS40" s="39"/>
      <c r="AT40" s="39"/>
      <c r="AU40" s="39"/>
      <c r="AV40" s="39"/>
      <c r="AW40" s="39"/>
      <c r="AX40" s="39"/>
      <c r="AY40" s="39"/>
      <c r="AZ40" s="39"/>
      <c r="BA40" s="39"/>
      <c r="BB40" s="39"/>
      <c r="BC40" s="39"/>
      <c r="BD40" s="39"/>
      <c r="BE40" s="39"/>
      <c r="BF40" s="39"/>
      <c r="BG40" s="39"/>
      <c r="BH40" s="39"/>
      <c r="BI40" s="39"/>
      <c r="BJ40" s="39"/>
      <c r="BK40" s="39"/>
      <c r="BL40" s="39"/>
      <c r="BM40" s="39"/>
      <c r="BN40" s="39"/>
      <c r="BO40" s="39"/>
      <c r="BP40" s="39"/>
      <c r="BQ40" s="39"/>
      <c r="BR40" s="39"/>
      <c r="BS40" s="39"/>
      <c r="BT40" s="39"/>
      <c r="BU40" s="39"/>
      <c r="BV40" s="39"/>
      <c r="BW40" s="39"/>
      <c r="BX40" s="39"/>
      <c r="BY40" s="39"/>
      <c r="BZ40" s="39"/>
      <c r="CA40" s="39"/>
      <c r="CB40" s="39"/>
      <c r="CC40" s="39"/>
      <c r="CD40" s="39"/>
      <c r="CE40" s="39"/>
      <c r="CF40" s="39"/>
      <c r="CG40" s="39"/>
      <c r="CH40" s="39"/>
      <c r="CI40" s="39"/>
      <c r="CJ40" s="39"/>
      <c r="CK40" s="39"/>
      <c r="CL40" s="39"/>
      <c r="CM40" s="39"/>
      <c r="CN40" s="39"/>
      <c r="CO40" s="39"/>
      <c r="CP40" s="39"/>
      <c r="CQ40" s="39"/>
      <c r="CR40" s="39"/>
      <c r="CS40" s="39"/>
      <c r="CT40" s="39"/>
      <c r="CU40" s="39"/>
      <c r="CV40" s="39"/>
      <c r="CW40" s="39"/>
      <c r="CX40" s="39"/>
      <c r="CY40" s="39"/>
      <c r="CZ40" s="39"/>
      <c r="DA40" s="39"/>
      <c r="DB40" s="39"/>
      <c r="DC40" s="39"/>
      <c r="DD40" s="39"/>
      <c r="DE40" s="39"/>
      <c r="DF40" s="39"/>
      <c r="DG40" s="39"/>
      <c r="DH40" s="39"/>
      <c r="DI40" s="39"/>
      <c r="DJ40" s="39"/>
      <c r="DK40" s="39"/>
      <c r="DL40" s="39"/>
      <c r="DM40" s="39"/>
      <c r="DN40" s="39"/>
      <c r="DO40" s="39"/>
      <c r="DP40" s="39"/>
      <c r="DQ40" s="39"/>
      <c r="DR40" s="39"/>
      <c r="DS40" s="39"/>
      <c r="DT40" s="39"/>
      <c r="DU40" s="39"/>
      <c r="DV40" s="39"/>
      <c r="DW40" s="39"/>
      <c r="DX40" s="39"/>
      <c r="DY40" s="39"/>
      <c r="DZ40" s="39"/>
      <c r="EA40" s="39"/>
      <c r="EB40" s="39"/>
      <c r="EC40" s="39"/>
      <c r="ED40" s="39"/>
      <c r="EE40" s="39"/>
      <c r="EF40" s="39"/>
      <c r="EG40" s="39"/>
      <c r="EH40" s="39"/>
      <c r="EI40" s="39"/>
      <c r="EJ40" s="39"/>
      <c r="EK40" s="39"/>
      <c r="EL40" s="39"/>
      <c r="EM40" s="39"/>
      <c r="EN40" s="39"/>
      <c r="EO40" s="39"/>
      <c r="EP40" s="39"/>
      <c r="EQ40" s="39"/>
      <c r="ER40" s="39"/>
      <c r="ES40" s="39"/>
      <c r="ET40" s="39"/>
      <c r="EU40" s="39"/>
      <c r="EV40" s="39"/>
      <c r="EW40" s="39"/>
      <c r="EX40" s="39"/>
      <c r="EY40" s="39"/>
      <c r="EZ40" s="39"/>
      <c r="FA40" s="39"/>
      <c r="FB40" s="39"/>
      <c r="FC40" s="39"/>
      <c r="FD40" s="39"/>
      <c r="FE40" s="39"/>
      <c r="FF40" s="39"/>
      <c r="FG40" s="39"/>
      <c r="FH40" s="39"/>
      <c r="FI40" s="39"/>
      <c r="FJ40" s="39"/>
      <c r="FK40" s="39"/>
      <c r="FL40" s="39"/>
      <c r="FM40" s="39"/>
      <c r="FN40" s="39"/>
      <c r="FO40" s="39"/>
      <c r="FP40" s="39"/>
      <c r="FQ40" s="39"/>
      <c r="FR40" s="39"/>
      <c r="FS40" s="39"/>
      <c r="FT40" s="39"/>
      <c r="FU40" s="39"/>
      <c r="FV40" s="39"/>
      <c r="FW40" s="39"/>
      <c r="FX40" s="39"/>
      <c r="FY40" s="39"/>
      <c r="FZ40" s="39"/>
      <c r="GA40" s="39"/>
      <c r="GB40" s="39"/>
      <c r="GC40" s="39"/>
      <c r="GD40" s="39"/>
      <c r="GE40" s="39"/>
      <c r="GF40" s="39"/>
      <c r="GG40" s="39"/>
      <c r="GH40" s="39"/>
      <c r="GI40" s="39"/>
      <c r="GJ40" s="39"/>
      <c r="GK40" s="39"/>
      <c r="GL40" s="39"/>
      <c r="GM40" s="39"/>
      <c r="GN40" s="39"/>
      <c r="GO40" s="39"/>
      <c r="GP40" s="39"/>
      <c r="GQ40" s="39"/>
      <c r="GR40" s="39"/>
      <c r="GS40" s="39"/>
      <c r="GT40" s="39"/>
      <c r="GU40" s="39"/>
      <c r="GV40" s="39"/>
      <c r="GW40" s="39"/>
      <c r="GX40" s="39"/>
      <c r="GY40" s="39"/>
      <c r="GZ40" s="39"/>
      <c r="HA40" s="39"/>
      <c r="HB40" s="39"/>
      <c r="HC40" s="39"/>
      <c r="HD40" s="39"/>
      <c r="HE40" s="39"/>
      <c r="HF40" s="39"/>
      <c r="HG40" s="39"/>
      <c r="HH40" s="39"/>
      <c r="HI40" s="39"/>
      <c r="HJ40" s="39"/>
      <c r="HK40" s="39"/>
      <c r="HL40" s="39"/>
      <c r="HM40" s="39"/>
      <c r="HN40" s="39"/>
      <c r="HO40" s="39"/>
      <c r="HP40" s="39"/>
      <c r="HQ40" s="39"/>
      <c r="HR40" s="39"/>
      <c r="HS40" s="39"/>
      <c r="HT40" s="39"/>
      <c r="HU40" s="39"/>
      <c r="HV40" s="39"/>
      <c r="HW40" s="39"/>
      <c r="HX40" s="39"/>
      <c r="HY40" s="39"/>
      <c r="HZ40" s="39"/>
      <c r="IA40" s="39"/>
      <c r="IB40" s="39"/>
      <c r="IC40" s="39"/>
      <c r="ID40" s="39"/>
      <c r="IE40" s="39"/>
      <c r="IF40" s="39"/>
      <c r="IG40" s="39"/>
      <c r="IH40" s="39"/>
      <c r="II40" s="39"/>
      <c r="IJ40" s="39"/>
      <c r="IK40" s="39"/>
      <c r="IL40" s="39"/>
      <c r="IM40" s="39"/>
      <c r="IN40" s="39"/>
      <c r="IO40" s="39"/>
      <c r="IP40" s="39"/>
      <c r="IQ40" s="39"/>
      <c r="IR40" s="39"/>
      <c r="IS40" s="39"/>
      <c r="IT40" s="39"/>
      <c r="IU40" s="39"/>
      <c r="IV40" s="39"/>
      <c r="IW40" s="39"/>
      <c r="IX40" s="39"/>
      <c r="IY40" s="39"/>
      <c r="IZ40" s="39"/>
      <c r="JA40" s="39"/>
      <c r="JB40" s="39"/>
      <c r="JC40" s="39"/>
      <c r="JD40" s="39"/>
      <c r="JE40" s="39"/>
      <c r="JF40" s="39"/>
      <c r="JG40" s="39"/>
      <c r="JH40" s="39"/>
      <c r="JI40" s="39"/>
      <c r="JJ40" s="39"/>
      <c r="JK40" s="39"/>
      <c r="JL40" s="39"/>
      <c r="JM40" s="39"/>
      <c r="JN40" s="39"/>
      <c r="JO40" s="39"/>
      <c r="JP40" s="39"/>
      <c r="JQ40" s="39"/>
      <c r="JR40" s="39"/>
      <c r="JS40" s="39"/>
      <c r="JT40" s="39"/>
      <c r="JU40" s="39"/>
      <c r="JV40" s="39"/>
      <c r="JW40" s="39"/>
      <c r="JX40" s="39"/>
      <c r="JY40" s="39"/>
      <c r="JZ40" s="39"/>
      <c r="KA40" s="39"/>
      <c r="KB40" s="39"/>
      <c r="KC40" s="39"/>
      <c r="KD40" s="39"/>
      <c r="KE40" s="39"/>
      <c r="KF40" s="39"/>
      <c r="KG40" s="39"/>
      <c r="KH40" s="39"/>
      <c r="KI40" s="39"/>
      <c r="KJ40" s="39"/>
      <c r="KK40" s="39"/>
      <c r="KL40" s="39"/>
      <c r="KM40" s="39"/>
      <c r="KN40" s="39"/>
      <c r="KO40" s="39"/>
      <c r="KP40" s="39"/>
      <c r="KQ40" s="39"/>
      <c r="KR40" s="39"/>
      <c r="KS40" s="39"/>
      <c r="KT40" s="39"/>
      <c r="KU40" s="39"/>
      <c r="KV40" s="39"/>
      <c r="KW40" s="39"/>
      <c r="KX40" s="39"/>
      <c r="KY40" s="39"/>
      <c r="KZ40" s="39"/>
      <c r="LA40" s="39"/>
      <c r="LB40" s="39"/>
      <c r="LC40" s="39"/>
      <c r="LD40" s="39"/>
      <c r="LE40" s="39"/>
      <c r="LF40" s="39"/>
      <c r="LG40" s="39"/>
      <c r="LH40" s="39"/>
      <c r="LI40" s="39"/>
      <c r="LJ40" s="39"/>
      <c r="LK40" s="39"/>
      <c r="LL40" s="39"/>
      <c r="LM40" s="39"/>
      <c r="LN40" s="39"/>
      <c r="LO40" s="39"/>
      <c r="LP40" s="39"/>
      <c r="LQ40" s="39"/>
      <c r="LR40" s="39"/>
      <c r="LS40" s="39"/>
      <c r="LT40" s="39"/>
      <c r="LU40" s="39"/>
      <c r="LV40" s="39"/>
      <c r="LW40" s="39"/>
      <c r="LX40" s="39"/>
      <c r="LY40" s="39"/>
      <c r="LZ40" s="39"/>
      <c r="MA40" s="39"/>
      <c r="MB40" s="39"/>
      <c r="MC40" s="39"/>
      <c r="MD40" s="39"/>
      <c r="ME40" s="39"/>
      <c r="MF40" s="39"/>
      <c r="MG40" s="39"/>
      <c r="MH40" s="39"/>
      <c r="MI40" s="39"/>
      <c r="MJ40" s="39"/>
      <c r="MK40" s="39"/>
      <c r="ML40" s="39"/>
      <c r="MM40" s="39"/>
      <c r="MN40" s="39"/>
      <c r="MO40" s="39"/>
      <c r="MP40" s="39"/>
      <c r="MQ40" s="39"/>
      <c r="MR40" s="39"/>
      <c r="MS40" s="39"/>
      <c r="MT40" s="39"/>
      <c r="MU40" s="39"/>
      <c r="MV40" s="39"/>
      <c r="MW40" s="39"/>
      <c r="MX40" s="39"/>
      <c r="MY40" s="39"/>
      <c r="MZ40" s="39"/>
      <c r="NA40" s="39"/>
      <c r="NB40" s="39"/>
      <c r="NC40" s="39"/>
      <c r="ND40" s="39"/>
      <c r="NE40" s="39"/>
      <c r="NF40" s="39"/>
      <c r="NG40" s="39"/>
      <c r="NH40" s="39"/>
      <c r="NI40" s="39"/>
      <c r="NJ40" s="39"/>
      <c r="NK40" s="39"/>
      <c r="NL40" s="39"/>
      <c r="NM40" s="39"/>
      <c r="NN40" s="39"/>
      <c r="NO40" s="39"/>
      <c r="NP40" s="39"/>
      <c r="NQ40" s="39"/>
      <c r="NR40" s="39"/>
      <c r="NS40" s="39"/>
      <c r="NT40" s="39"/>
      <c r="NU40" s="39"/>
      <c r="NV40" s="39"/>
      <c r="NW40" s="39"/>
      <c r="NX40" s="39"/>
      <c r="NY40" s="39"/>
      <c r="NZ40" s="39"/>
      <c r="OA40" s="39"/>
      <c r="OB40" s="39"/>
      <c r="OC40" s="39"/>
      <c r="OD40" s="39"/>
      <c r="OE40" s="39"/>
      <c r="OF40" s="39"/>
      <c r="OG40" s="39"/>
      <c r="OH40" s="39"/>
      <c r="OI40" s="39"/>
      <c r="OJ40" s="39"/>
      <c r="OK40" s="39"/>
      <c r="OL40" s="39"/>
      <c r="OM40" s="39"/>
      <c r="ON40" s="39"/>
      <c r="OO40" s="39"/>
      <c r="OP40" s="39"/>
      <c r="OQ40" s="39"/>
      <c r="OR40" s="39"/>
      <c r="OS40" s="39"/>
      <c r="OT40" s="39"/>
      <c r="OU40" s="39"/>
      <c r="OV40" s="39"/>
      <c r="OW40" s="39"/>
      <c r="OX40" s="39"/>
      <c r="OY40" s="39"/>
      <c r="OZ40" s="39"/>
      <c r="PA40" s="39"/>
      <c r="PB40" s="39"/>
      <c r="PC40" s="39"/>
      <c r="PD40" s="39"/>
      <c r="PE40" s="39"/>
      <c r="PF40" s="39"/>
      <c r="PG40" s="39"/>
      <c r="PH40" s="39"/>
      <c r="PI40" s="39"/>
      <c r="PJ40" s="39"/>
      <c r="PK40" s="39"/>
      <c r="PL40" s="39"/>
      <c r="PM40" s="39"/>
      <c r="PN40" s="39"/>
      <c r="PO40" s="39"/>
      <c r="PP40" s="39"/>
      <c r="PQ40" s="39"/>
      <c r="PR40" s="39"/>
      <c r="PS40" s="39"/>
      <c r="PT40" s="39"/>
      <c r="PU40" s="39"/>
      <c r="PV40" s="39"/>
      <c r="PW40" s="39"/>
      <c r="PX40" s="39"/>
      <c r="PY40" s="39"/>
      <c r="PZ40" s="39"/>
      <c r="QA40" s="39"/>
      <c r="QB40" s="39"/>
      <c r="QC40" s="39"/>
      <c r="QD40" s="39"/>
      <c r="QE40" s="39"/>
      <c r="QF40" s="39"/>
      <c r="QG40" s="39"/>
      <c r="QH40" s="39"/>
      <c r="QI40" s="39"/>
      <c r="QJ40" s="39"/>
      <c r="QK40" s="39"/>
      <c r="QL40" s="39"/>
      <c r="QM40" s="39"/>
      <c r="QN40" s="39"/>
      <c r="QO40" s="39"/>
      <c r="QP40" s="39"/>
      <c r="QQ40" s="39"/>
      <c r="QR40" s="39"/>
      <c r="QS40" s="39"/>
      <c r="QT40" s="39"/>
      <c r="QU40" s="39"/>
      <c r="QV40" s="39"/>
      <c r="QW40" s="39"/>
      <c r="QX40" s="39"/>
      <c r="QY40" s="39"/>
      <c r="QZ40" s="39"/>
      <c r="RA40" s="39"/>
      <c r="RB40" s="39"/>
      <c r="RC40" s="39"/>
      <c r="RD40" s="39"/>
      <c r="RE40" s="39"/>
      <c r="RF40" s="39"/>
      <c r="RG40" s="39"/>
      <c r="RH40" s="39"/>
      <c r="RI40" s="39"/>
      <c r="RJ40" s="39"/>
      <c r="RK40" s="39"/>
      <c r="RL40" s="39"/>
      <c r="RM40" s="39"/>
      <c r="RN40" s="39"/>
      <c r="RO40" s="39"/>
      <c r="RP40" s="39"/>
      <c r="RQ40" s="39"/>
      <c r="RR40" s="39"/>
      <c r="RS40" s="39"/>
      <c r="RT40" s="39"/>
      <c r="RU40" s="39"/>
      <c r="RV40" s="39"/>
      <c r="RW40" s="39"/>
      <c r="RX40" s="39"/>
      <c r="RY40" s="39"/>
      <c r="RZ40" s="39"/>
      <c r="SA40" s="39"/>
      <c r="SB40" s="39"/>
      <c r="SC40" s="39"/>
      <c r="SD40" s="39"/>
      <c r="SE40" s="39"/>
      <c r="SF40" s="39"/>
      <c r="SG40" s="39"/>
      <c r="SH40" s="39"/>
      <c r="SI40" s="39"/>
      <c r="SJ40" s="39"/>
      <c r="SK40" s="39"/>
      <c r="SL40" s="39"/>
      <c r="SM40" s="39"/>
      <c r="SN40" s="39"/>
      <c r="SO40" s="39"/>
      <c r="SP40" s="39"/>
      <c r="SQ40" s="39"/>
      <c r="SR40" s="39"/>
      <c r="SS40" s="39"/>
      <c r="ST40" s="39"/>
      <c r="SU40" s="39"/>
      <c r="SV40" s="39"/>
      <c r="SW40" s="39"/>
      <c r="SX40" s="39"/>
      <c r="SY40" s="39"/>
      <c r="SZ40" s="39"/>
      <c r="TA40" s="39"/>
      <c r="TB40" s="39"/>
      <c r="TC40" s="39"/>
      <c r="TD40" s="39"/>
      <c r="TE40" s="39"/>
      <c r="TF40" s="39"/>
      <c r="TG40" s="39"/>
      <c r="TH40" s="39"/>
      <c r="TI40" s="39"/>
      <c r="TJ40" s="39"/>
      <c r="TK40" s="39"/>
      <c r="TL40" s="39"/>
      <c r="TM40" s="39"/>
      <c r="TN40" s="39"/>
      <c r="TO40" s="39"/>
      <c r="TP40" s="39"/>
      <c r="TQ40" s="39"/>
      <c r="TR40" s="39"/>
      <c r="TS40" s="39"/>
      <c r="TT40" s="39"/>
      <c r="TU40" s="39"/>
      <c r="TV40" s="39"/>
      <c r="TW40" s="39"/>
      <c r="TX40" s="39"/>
      <c r="TY40" s="39"/>
      <c r="TZ40" s="39"/>
      <c r="UA40" s="39"/>
      <c r="UB40" s="39"/>
      <c r="UC40" s="39"/>
      <c r="UD40" s="39"/>
      <c r="UE40" s="39"/>
      <c r="UF40" s="39"/>
      <c r="UG40" s="39"/>
      <c r="UH40" s="39"/>
      <c r="UI40" s="39"/>
      <c r="UJ40" s="39"/>
      <c r="UK40" s="39"/>
      <c r="UL40" s="39"/>
      <c r="UM40" s="39"/>
      <c r="UN40" s="39"/>
      <c r="UO40" s="39"/>
      <c r="UP40" s="39"/>
      <c r="UQ40" s="39"/>
      <c r="UR40" s="39"/>
      <c r="US40" s="39"/>
      <c r="UT40" s="39"/>
      <c r="UU40" s="39"/>
      <c r="UV40" s="39"/>
      <c r="UW40" s="39"/>
      <c r="UX40" s="39"/>
      <c r="UY40" s="39"/>
      <c r="UZ40" s="39"/>
      <c r="VA40" s="39"/>
      <c r="VB40" s="39"/>
      <c r="VC40" s="39"/>
      <c r="VD40" s="39"/>
      <c r="VE40" s="39"/>
      <c r="VF40" s="39"/>
      <c r="VG40" s="39"/>
      <c r="VH40" s="39"/>
      <c r="VI40" s="39"/>
      <c r="VJ40" s="39"/>
      <c r="VK40" s="39"/>
      <c r="VL40" s="39"/>
      <c r="VM40" s="39"/>
      <c r="VN40" s="39"/>
      <c r="VO40" s="39"/>
      <c r="VP40" s="39"/>
      <c r="VQ40" s="39"/>
      <c r="VR40" s="39"/>
      <c r="VS40" s="39"/>
      <c r="VT40" s="39"/>
      <c r="VU40" s="39"/>
      <c r="VV40" s="39"/>
      <c r="VW40" s="39"/>
      <c r="VX40" s="39"/>
      <c r="VY40" s="39"/>
      <c r="VZ40" s="39"/>
      <c r="WA40" s="39"/>
      <c r="WB40" s="39"/>
      <c r="WC40" s="39"/>
      <c r="WD40" s="39"/>
      <c r="WE40" s="39"/>
      <c r="WF40" s="39"/>
      <c r="WG40" s="39"/>
      <c r="WH40" s="39"/>
      <c r="WI40" s="39"/>
      <c r="WJ40" s="39"/>
      <c r="WK40" s="39"/>
      <c r="WL40" s="39"/>
      <c r="WM40" s="39"/>
      <c r="WN40" s="39"/>
      <c r="WO40" s="39"/>
      <c r="WP40" s="39"/>
      <c r="WQ40" s="39"/>
      <c r="WR40" s="39"/>
      <c r="WS40" s="39"/>
      <c r="WT40" s="39"/>
      <c r="WU40" s="39"/>
      <c r="WV40" s="39"/>
      <c r="WW40" s="39"/>
      <c r="WX40" s="39"/>
      <c r="WY40" s="39"/>
      <c r="WZ40" s="39"/>
      <c r="XA40" s="39"/>
      <c r="XB40" s="39"/>
      <c r="XC40" s="39"/>
      <c r="XD40" s="39"/>
      <c r="XE40" s="39"/>
      <c r="XF40" s="39"/>
      <c r="XG40" s="39"/>
      <c r="XH40" s="39"/>
      <c r="XI40" s="39"/>
      <c r="XJ40" s="39"/>
      <c r="XK40" s="39"/>
      <c r="XL40" s="39"/>
      <c r="XM40" s="39"/>
      <c r="XN40" s="39"/>
      <c r="XO40" s="39"/>
      <c r="XP40" s="39"/>
      <c r="XQ40" s="39"/>
      <c r="XR40" s="39"/>
      <c r="XS40" s="39"/>
      <c r="XT40" s="39"/>
      <c r="XU40" s="39"/>
      <c r="XV40" s="39"/>
      <c r="XW40" s="39"/>
      <c r="XX40" s="39"/>
      <c r="XY40" s="39"/>
      <c r="XZ40" s="39"/>
      <c r="YA40" s="39"/>
      <c r="YB40" s="39"/>
      <c r="YC40" s="39"/>
      <c r="YD40" s="39"/>
      <c r="YE40" s="39"/>
      <c r="YF40" s="39"/>
      <c r="YG40" s="39"/>
      <c r="YH40" s="39"/>
      <c r="YI40" s="39"/>
      <c r="YJ40" s="39"/>
      <c r="YK40" s="39"/>
      <c r="YL40" s="39"/>
      <c r="YM40" s="39"/>
      <c r="YN40" s="39"/>
      <c r="YO40" s="39"/>
      <c r="YP40" s="39"/>
      <c r="YQ40" s="39"/>
      <c r="YR40" s="39"/>
      <c r="YS40" s="39"/>
      <c r="YT40" s="39"/>
      <c r="YU40" s="39"/>
      <c r="YV40" s="39"/>
      <c r="YW40" s="39"/>
      <c r="YX40" s="39"/>
      <c r="YY40" s="39"/>
      <c r="YZ40" s="39"/>
      <c r="ZA40" s="39"/>
      <c r="ZB40" s="39"/>
      <c r="ZC40" s="39"/>
      <c r="ZD40" s="39"/>
      <c r="ZE40" s="39"/>
      <c r="ZF40" s="39"/>
      <c r="ZG40" s="39"/>
      <c r="ZH40" s="39"/>
      <c r="ZI40" s="39"/>
      <c r="ZJ40" s="39"/>
      <c r="ZK40" s="39"/>
      <c r="ZL40" s="39"/>
      <c r="ZM40" s="39"/>
      <c r="ZN40" s="39"/>
      <c r="ZO40" s="39"/>
      <c r="ZP40" s="39"/>
      <c r="ZQ40" s="39"/>
      <c r="ZR40" s="39"/>
      <c r="ZS40" s="39"/>
      <c r="ZT40" s="39"/>
      <c r="ZU40" s="39"/>
      <c r="ZV40" s="39"/>
      <c r="ZW40" s="39"/>
      <c r="ZX40" s="39"/>
      <c r="ZY40" s="39"/>
      <c r="ZZ40" s="39"/>
      <c r="AAA40" s="39"/>
      <c r="AAB40" s="39"/>
      <c r="AAC40" s="39"/>
      <c r="AAD40" s="39"/>
      <c r="AAE40" s="39"/>
      <c r="AAF40" s="39"/>
      <c r="AAG40" s="39"/>
      <c r="AAH40" s="39"/>
      <c r="AAI40" s="39"/>
      <c r="AAJ40" s="39"/>
      <c r="AAK40" s="39"/>
      <c r="AAL40" s="39"/>
      <c r="AAM40" s="39"/>
      <c r="AAN40" s="39"/>
      <c r="AAO40" s="39"/>
      <c r="AAP40" s="39"/>
      <c r="AAQ40" s="39"/>
      <c r="AAR40" s="39"/>
      <c r="AAS40" s="39"/>
      <c r="AAT40" s="39"/>
      <c r="AAU40" s="39"/>
      <c r="AAV40" s="39"/>
      <c r="AAW40" s="39"/>
      <c r="AAX40" s="39"/>
      <c r="AAY40" s="39"/>
      <c r="AAZ40" s="39"/>
      <c r="ABA40" s="39"/>
      <c r="ABB40" s="39"/>
      <c r="ABC40" s="39"/>
      <c r="ABD40" s="39"/>
      <c r="ABE40" s="39"/>
      <c r="ABF40" s="39"/>
      <c r="ABG40" s="39"/>
      <c r="ABH40" s="39"/>
      <c r="ABI40" s="39"/>
      <c r="ABJ40" s="39"/>
      <c r="ABK40" s="39"/>
      <c r="ABL40" s="39"/>
      <c r="ABM40" s="39"/>
      <c r="ABN40" s="39"/>
      <c r="ABO40" s="39"/>
      <c r="ABP40" s="39"/>
      <c r="ABQ40" s="39"/>
      <c r="ABR40" s="39"/>
      <c r="ABS40" s="39"/>
      <c r="ABT40" s="39"/>
      <c r="ABU40" s="39"/>
      <c r="ABV40" s="39"/>
      <c r="ABW40" s="39"/>
      <c r="ABX40" s="39"/>
      <c r="ABY40" s="39"/>
      <c r="ABZ40" s="39"/>
      <c r="ACA40" s="39"/>
      <c r="ACB40" s="39"/>
      <c r="ACC40" s="39"/>
      <c r="ACD40" s="39"/>
      <c r="ACE40" s="39"/>
      <c r="ACF40" s="39"/>
      <c r="ACG40" s="39"/>
      <c r="ACH40" s="39"/>
      <c r="ACI40" s="39"/>
      <c r="ACJ40" s="39"/>
      <c r="ACK40" s="39"/>
      <c r="ACL40" s="39"/>
      <c r="ACM40" s="39"/>
      <c r="ACN40" s="39"/>
      <c r="ACO40" s="39"/>
      <c r="ACP40" s="39"/>
      <c r="ACQ40" s="39"/>
      <c r="ACR40" s="39"/>
      <c r="ACS40" s="39"/>
      <c r="ACT40" s="39"/>
      <c r="ACU40" s="39"/>
      <c r="ACV40" s="39"/>
      <c r="ACW40" s="39"/>
      <c r="ACX40" s="39"/>
      <c r="ACY40" s="39"/>
      <c r="ACZ40" s="39"/>
      <c r="ADA40" s="39"/>
      <c r="ADB40" s="39"/>
      <c r="ADC40" s="39"/>
      <c r="ADD40" s="39"/>
      <c r="ADE40" s="39"/>
      <c r="ADF40" s="39"/>
      <c r="ADG40" s="39"/>
      <c r="ADH40" s="39"/>
      <c r="ADI40" s="39"/>
      <c r="ADJ40" s="39"/>
      <c r="ADK40" s="39"/>
      <c r="ADL40" s="39"/>
      <c r="ADM40" s="39"/>
      <c r="ADN40" s="39"/>
      <c r="ADO40" s="39"/>
      <c r="ADP40" s="39"/>
      <c r="ADQ40" s="39"/>
      <c r="ADR40" s="39"/>
      <c r="ADS40" s="39"/>
      <c r="ADT40" s="39"/>
      <c r="ADU40" s="39"/>
      <c r="ADV40" s="39"/>
      <c r="ADW40" s="39"/>
      <c r="ADX40" s="39"/>
      <c r="ADY40" s="39"/>
      <c r="ADZ40" s="39"/>
      <c r="AEA40" s="39"/>
      <c r="AEB40" s="39"/>
      <c r="AEC40" s="39"/>
      <c r="AED40" s="39"/>
      <c r="AEE40" s="39"/>
      <c r="AEF40" s="39"/>
      <c r="AEG40" s="39"/>
      <c r="AEH40" s="39"/>
      <c r="AEI40" s="39"/>
      <c r="AEJ40" s="39"/>
      <c r="AEK40" s="39"/>
      <c r="AEL40" s="39"/>
      <c r="AEM40" s="39"/>
      <c r="AEN40" s="39"/>
      <c r="AEO40" s="39"/>
      <c r="AEP40" s="39"/>
      <c r="AEQ40" s="39"/>
      <c r="AER40" s="39"/>
      <c r="AES40" s="39"/>
      <c r="AET40" s="39"/>
      <c r="AEU40" s="39"/>
      <c r="AEV40" s="39"/>
      <c r="AEW40" s="39"/>
      <c r="AEX40" s="39"/>
      <c r="AEY40" s="39"/>
      <c r="AEZ40" s="39"/>
      <c r="AFA40" s="39"/>
      <c r="AFB40" s="39"/>
      <c r="AFC40" s="39"/>
      <c r="AFD40" s="39"/>
      <c r="AFE40" s="39"/>
      <c r="AFF40" s="39"/>
      <c r="AFG40" s="39"/>
      <c r="AFH40" s="39"/>
      <c r="AFI40" s="39"/>
      <c r="AFJ40" s="39"/>
      <c r="AFK40" s="39"/>
      <c r="AFL40" s="39"/>
      <c r="AFM40" s="39"/>
      <c r="AFN40" s="39"/>
      <c r="AFO40" s="39"/>
      <c r="AFP40" s="39"/>
      <c r="AFQ40" s="39"/>
      <c r="AFR40" s="39"/>
      <c r="AFS40" s="39"/>
      <c r="AFT40" s="39"/>
      <c r="AFU40" s="39"/>
      <c r="AFV40" s="39"/>
      <c r="AFW40" s="39"/>
      <c r="AFX40" s="39"/>
      <c r="AFY40" s="39"/>
      <c r="AFZ40" s="39"/>
      <c r="AGA40" s="39"/>
      <c r="AGB40" s="39"/>
      <c r="AGC40" s="39"/>
      <c r="AGD40" s="39"/>
      <c r="AGE40" s="39"/>
      <c r="AGF40" s="39"/>
      <c r="AGG40" s="39"/>
      <c r="AGH40" s="39"/>
      <c r="AGI40" s="39"/>
      <c r="AGJ40" s="39"/>
      <c r="AGK40" s="39"/>
      <c r="AGL40" s="39"/>
      <c r="AGM40" s="39"/>
      <c r="AGN40" s="39"/>
      <c r="AGO40" s="39"/>
      <c r="AGP40" s="39"/>
      <c r="AGQ40" s="39"/>
      <c r="AGR40" s="39"/>
      <c r="AGS40" s="39"/>
      <c r="AGT40" s="39"/>
      <c r="AGU40" s="39"/>
      <c r="AGV40" s="39"/>
      <c r="AGW40" s="39"/>
      <c r="AGX40" s="39"/>
      <c r="AGY40" s="39"/>
      <c r="AGZ40" s="39"/>
      <c r="AHA40" s="39"/>
      <c r="AHB40" s="39"/>
      <c r="AHC40" s="39"/>
      <c r="AHD40" s="39"/>
      <c r="AHE40" s="39"/>
      <c r="AHF40" s="39"/>
      <c r="AHG40" s="39"/>
      <c r="AHH40" s="39"/>
      <c r="AHI40" s="39"/>
      <c r="AHJ40" s="39"/>
      <c r="AHK40" s="39"/>
      <c r="AHL40" s="39"/>
      <c r="AHM40" s="39"/>
      <c r="AHN40" s="39"/>
      <c r="AHO40" s="39"/>
      <c r="AHP40" s="39"/>
      <c r="AHQ40" s="39"/>
      <c r="AHR40" s="39"/>
      <c r="AHS40" s="39"/>
      <c r="AHT40" s="39"/>
      <c r="AHU40" s="39"/>
      <c r="AHV40" s="39"/>
      <c r="AHW40" s="39"/>
      <c r="AHX40" s="39"/>
      <c r="AHY40" s="39"/>
      <c r="AHZ40" s="39"/>
      <c r="AIA40" s="39"/>
      <c r="AIB40" s="39"/>
      <c r="AIC40" s="39"/>
      <c r="AID40" s="39"/>
      <c r="AIE40" s="39"/>
      <c r="AIF40" s="39"/>
      <c r="AIG40" s="39"/>
      <c r="AIH40" s="39"/>
      <c r="AII40" s="39"/>
      <c r="AIJ40" s="39"/>
      <c r="AIK40" s="39"/>
      <c r="AIL40" s="39"/>
      <c r="AIM40" s="39"/>
      <c r="AIN40" s="39"/>
      <c r="AIO40" s="39"/>
      <c r="AIP40" s="39"/>
      <c r="AIQ40" s="39"/>
      <c r="AIR40" s="39"/>
      <c r="AIS40" s="39"/>
      <c r="AIT40" s="39"/>
      <c r="AIU40" s="39"/>
      <c r="AIV40" s="39"/>
      <c r="AIW40" s="39"/>
      <c r="AIX40" s="39"/>
      <c r="AIY40" s="39"/>
      <c r="AIZ40" s="39"/>
      <c r="AJA40" s="39"/>
      <c r="AJB40" s="39"/>
      <c r="AJC40" s="39"/>
      <c r="AJD40" s="39"/>
      <c r="AJE40" s="39"/>
      <c r="AJF40" s="39"/>
      <c r="AJG40" s="39"/>
      <c r="AJH40" s="39"/>
      <c r="AJI40" s="39"/>
      <c r="AJJ40" s="39"/>
      <c r="AJK40" s="39"/>
      <c r="AJL40" s="39"/>
      <c r="AJM40" s="39"/>
      <c r="AJN40" s="39"/>
      <c r="AJO40" s="39"/>
      <c r="AJP40" s="39"/>
      <c r="AJQ40" s="39"/>
      <c r="AJR40" s="39"/>
      <c r="AJS40" s="39"/>
      <c r="AJT40" s="39"/>
      <c r="AJU40" s="39"/>
      <c r="AJV40" s="39"/>
      <c r="AJW40" s="39"/>
      <c r="AJX40" s="39"/>
      <c r="AJY40" s="39"/>
      <c r="AJZ40" s="39"/>
      <c r="AKA40" s="39"/>
      <c r="AKB40" s="39"/>
      <c r="AKC40" s="39"/>
      <c r="AKD40" s="39"/>
      <c r="AKE40" s="39"/>
      <c r="AKF40" s="39"/>
      <c r="AKG40" s="39"/>
      <c r="AKH40" s="39"/>
      <c r="AKI40" s="39"/>
      <c r="AKJ40" s="39"/>
      <c r="AKK40" s="39"/>
      <c r="AKL40" s="39"/>
      <c r="AKM40" s="39"/>
      <c r="AKN40" s="39"/>
      <c r="AKO40" s="39"/>
      <c r="AKP40" s="39"/>
      <c r="AKQ40" s="39"/>
      <c r="AKR40" s="39"/>
      <c r="AKS40" s="39"/>
      <c r="AKT40" s="39"/>
      <c r="AKU40" s="39"/>
      <c r="AKV40" s="39"/>
      <c r="AKW40" s="39"/>
      <c r="AKX40" s="39"/>
      <c r="AKY40" s="39"/>
      <c r="AKZ40" s="39"/>
      <c r="ALA40" s="39"/>
      <c r="ALB40" s="39"/>
      <c r="ALC40" s="39"/>
      <c r="ALD40" s="39"/>
      <c r="ALE40" s="39"/>
      <c r="ALF40" s="39"/>
      <c r="ALG40" s="39"/>
      <c r="ALH40" s="39"/>
      <c r="ALI40" s="39"/>
      <c r="ALJ40" s="39"/>
      <c r="ALK40" s="39"/>
      <c r="ALL40" s="39"/>
      <c r="ALM40" s="39"/>
      <c r="ALN40" s="39"/>
      <c r="ALO40" s="39"/>
      <c r="ALP40" s="39"/>
      <c r="ALQ40" s="39"/>
      <c r="ALR40" s="39"/>
      <c r="ALS40" s="39"/>
      <c r="ALT40" s="39"/>
      <c r="ALU40" s="39"/>
      <c r="ALV40" s="39"/>
      <c r="ALW40" s="39"/>
      <c r="ALX40" s="39"/>
      <c r="ALY40" s="39"/>
      <c r="ALZ40" s="39"/>
      <c r="AMA40" s="39"/>
      <c r="AMB40" s="39"/>
      <c r="AMC40" s="39"/>
      <c r="AMD40" s="39"/>
      <c r="AME40" s="39"/>
      <c r="AMF40" s="39"/>
      <c r="AMG40" s="39"/>
      <c r="AMH40" s="39"/>
      <c r="AMI40" s="39"/>
      <c r="AMJ40" s="39"/>
      <c r="AMK40" s="39"/>
      <c r="AML40" s="39"/>
      <c r="AMM40" s="39"/>
      <c r="AMN40" s="39"/>
      <c r="AMO40" s="39"/>
      <c r="AMP40" s="39"/>
      <c r="AMQ40" s="39"/>
      <c r="AMR40" s="39"/>
      <c r="AMS40" s="39"/>
      <c r="AMT40" s="39"/>
      <c r="AMU40" s="39"/>
      <c r="AMV40" s="39"/>
      <c r="AMW40" s="39"/>
      <c r="AMX40" s="39"/>
      <c r="AMY40" s="39"/>
      <c r="AMZ40" s="39"/>
      <c r="ANA40" s="39"/>
      <c r="ANB40" s="39"/>
      <c r="ANC40" s="39"/>
      <c r="AND40" s="39"/>
      <c r="ANE40" s="39"/>
      <c r="ANF40" s="39"/>
      <c r="ANG40" s="39"/>
      <c r="ANH40" s="39"/>
      <c r="ANI40" s="39"/>
      <c r="ANJ40" s="39"/>
      <c r="ANK40" s="39"/>
      <c r="ANL40" s="39"/>
      <c r="ANM40" s="39"/>
      <c r="ANN40" s="39"/>
      <c r="ANO40" s="39"/>
      <c r="ANP40" s="39"/>
      <c r="ANQ40" s="39"/>
      <c r="ANR40" s="39"/>
      <c r="ANS40" s="39"/>
      <c r="ANT40" s="39"/>
      <c r="ANU40" s="39"/>
      <c r="ANV40" s="39"/>
      <c r="ANW40" s="39"/>
      <c r="ANX40" s="39"/>
      <c r="ANY40" s="39"/>
      <c r="ANZ40" s="39"/>
      <c r="AOA40" s="39"/>
      <c r="AOB40" s="39"/>
      <c r="AOC40" s="39"/>
      <c r="AOD40" s="39"/>
      <c r="AOE40" s="39"/>
      <c r="AOF40" s="39"/>
      <c r="AOG40" s="39"/>
      <c r="AOH40" s="39"/>
      <c r="AOI40" s="39"/>
      <c r="AOJ40" s="39"/>
      <c r="AOK40" s="39"/>
      <c r="AOL40" s="39"/>
      <c r="AOM40" s="39"/>
      <c r="AON40" s="39"/>
      <c r="AOO40" s="39"/>
      <c r="AOP40" s="39"/>
      <c r="AOQ40" s="39"/>
      <c r="AOR40" s="39"/>
      <c r="AOS40" s="39"/>
      <c r="AOT40" s="39"/>
      <c r="AOU40" s="39"/>
      <c r="AOV40" s="39"/>
      <c r="AOW40" s="39"/>
      <c r="AOX40" s="39"/>
      <c r="AOY40" s="39"/>
      <c r="AOZ40" s="39"/>
      <c r="APA40" s="39"/>
      <c r="APB40" s="39"/>
      <c r="APC40" s="39"/>
      <c r="APD40" s="39"/>
      <c r="APE40" s="39"/>
      <c r="APF40" s="39"/>
      <c r="APG40" s="39"/>
      <c r="APH40" s="39"/>
      <c r="API40" s="39"/>
      <c r="APJ40" s="39"/>
      <c r="APK40" s="39"/>
      <c r="APL40" s="39"/>
      <c r="APM40" s="39"/>
      <c r="APN40" s="39"/>
      <c r="APO40" s="39"/>
      <c r="APP40" s="39"/>
      <c r="APQ40" s="39"/>
      <c r="APR40" s="39"/>
      <c r="APS40" s="39"/>
      <c r="APT40" s="39"/>
      <c r="APU40" s="39"/>
      <c r="APV40" s="39"/>
      <c r="APW40" s="39"/>
      <c r="APX40" s="39"/>
      <c r="APY40" s="39"/>
      <c r="APZ40" s="39"/>
      <c r="AQA40" s="39"/>
      <c r="AQB40" s="39"/>
      <c r="AQC40" s="39"/>
      <c r="AQD40" s="39"/>
      <c r="AQE40" s="39"/>
      <c r="AQF40" s="39"/>
      <c r="AQG40" s="39"/>
      <c r="AQH40" s="39"/>
      <c r="AQI40" s="39"/>
      <c r="AQJ40" s="39"/>
      <c r="AQK40" s="39"/>
      <c r="AQL40" s="39"/>
      <c r="AQM40" s="39"/>
      <c r="AQN40" s="39"/>
      <c r="AQO40" s="39"/>
      <c r="AQP40" s="39"/>
      <c r="AQQ40" s="39"/>
      <c r="AQR40" s="39"/>
      <c r="AQS40" s="39"/>
      <c r="AQT40" s="39"/>
      <c r="AQU40" s="39"/>
      <c r="AQV40" s="39"/>
      <c r="AQW40" s="39"/>
      <c r="AQX40" s="39"/>
      <c r="AQY40" s="39"/>
      <c r="AQZ40" s="39"/>
      <c r="ARA40" s="39"/>
      <c r="ARB40" s="39"/>
      <c r="ARC40" s="39"/>
      <c r="ARD40" s="39"/>
      <c r="ARE40" s="39"/>
      <c r="ARF40" s="39"/>
      <c r="ARG40" s="39"/>
      <c r="ARH40" s="39"/>
      <c r="ARI40" s="39"/>
      <c r="ARJ40" s="39"/>
      <c r="ARK40" s="39"/>
      <c r="ARL40" s="39"/>
      <c r="ARM40" s="39"/>
      <c r="ARN40" s="39"/>
      <c r="ARO40" s="39"/>
      <c r="ARP40" s="39"/>
      <c r="ARQ40" s="39"/>
      <c r="ARR40" s="39"/>
      <c r="ARS40" s="39"/>
      <c r="ART40" s="39"/>
      <c r="ARU40" s="39"/>
      <c r="ARV40" s="39"/>
      <c r="ARW40" s="39"/>
      <c r="ARX40" s="39"/>
      <c r="ARY40" s="39"/>
      <c r="ARZ40" s="39"/>
      <c r="ASA40" s="39"/>
      <c r="ASB40" s="39"/>
      <c r="ASC40" s="39"/>
      <c r="ASD40" s="39"/>
      <c r="ASE40" s="39"/>
      <c r="ASF40" s="39"/>
      <c r="ASG40" s="39"/>
      <c r="ASH40" s="39"/>
      <c r="ASI40" s="39"/>
      <c r="ASJ40" s="39"/>
      <c r="ASK40" s="39"/>
      <c r="ASL40" s="39"/>
      <c r="ASM40" s="39"/>
      <c r="ASN40" s="39"/>
      <c r="ASO40" s="39"/>
      <c r="ASP40" s="39"/>
      <c r="ASQ40" s="39"/>
      <c r="ASR40" s="39"/>
      <c r="ASS40" s="39"/>
      <c r="AST40" s="39"/>
      <c r="ASU40" s="39"/>
      <c r="ASV40" s="39"/>
      <c r="ASW40" s="39"/>
      <c r="ASX40" s="39"/>
      <c r="ASY40" s="39"/>
      <c r="ASZ40" s="39"/>
      <c r="ATA40" s="39"/>
      <c r="ATB40" s="39"/>
      <c r="ATC40" s="39"/>
      <c r="ATD40" s="39"/>
      <c r="ATE40" s="39"/>
      <c r="ATF40" s="39"/>
      <c r="ATG40" s="39"/>
      <c r="ATH40" s="39"/>
      <c r="ATI40" s="39"/>
      <c r="ATJ40" s="39"/>
      <c r="ATK40" s="39"/>
      <c r="ATL40" s="39"/>
      <c r="ATM40" s="39"/>
      <c r="ATN40" s="39"/>
      <c r="ATO40" s="39"/>
      <c r="ATP40" s="39"/>
      <c r="ATQ40" s="39"/>
      <c r="ATR40" s="39"/>
      <c r="ATS40" s="39"/>
      <c r="ATT40" s="39"/>
      <c r="ATU40" s="39"/>
      <c r="ATV40" s="39"/>
      <c r="ATW40" s="39"/>
      <c r="ATX40" s="39"/>
      <c r="ATY40" s="39"/>
      <c r="ATZ40" s="39"/>
      <c r="AUA40" s="39"/>
      <c r="AUB40" s="39"/>
      <c r="AUC40" s="39"/>
      <c r="AUD40" s="39"/>
      <c r="AUE40" s="39"/>
      <c r="AUF40" s="39"/>
      <c r="AUG40" s="39"/>
      <c r="AUH40" s="39"/>
      <c r="AUI40" s="39"/>
      <c r="AUJ40" s="39"/>
      <c r="AUK40" s="39"/>
      <c r="AUL40" s="39"/>
      <c r="AUM40" s="39"/>
      <c r="AUN40" s="39"/>
      <c r="AUO40" s="39"/>
      <c r="AUP40" s="39"/>
      <c r="AUQ40" s="39"/>
      <c r="AUR40" s="39"/>
      <c r="AUS40" s="39"/>
      <c r="AUT40" s="39"/>
      <c r="AUU40" s="39"/>
      <c r="AUV40" s="39"/>
      <c r="AUW40" s="39"/>
      <c r="AUX40" s="39"/>
      <c r="AUY40" s="39"/>
      <c r="AUZ40" s="39"/>
      <c r="AVA40" s="39"/>
      <c r="AVB40" s="39"/>
      <c r="AVC40" s="39"/>
      <c r="AVD40" s="39"/>
      <c r="AVE40" s="39"/>
      <c r="AVF40" s="39"/>
      <c r="AVG40" s="39"/>
      <c r="AVH40" s="39"/>
      <c r="AVI40" s="39"/>
      <c r="AVJ40" s="39"/>
      <c r="AVK40" s="39"/>
      <c r="AVL40" s="39"/>
      <c r="AVM40" s="39"/>
      <c r="AVN40" s="39"/>
      <c r="AVO40" s="39"/>
      <c r="AVP40" s="39"/>
      <c r="AVQ40" s="39"/>
      <c r="AVR40" s="39"/>
      <c r="AVS40" s="39"/>
      <c r="AVT40" s="39"/>
      <c r="AVU40" s="39"/>
      <c r="AVV40" s="39"/>
      <c r="AVW40" s="39"/>
      <c r="AVX40" s="39"/>
      <c r="AVY40" s="39"/>
      <c r="AVZ40" s="39"/>
      <c r="AWA40" s="39"/>
      <c r="AWB40" s="39"/>
      <c r="AWC40" s="39"/>
      <c r="AWD40" s="39"/>
      <c r="AWE40" s="39"/>
      <c r="AWF40" s="39"/>
      <c r="AWG40" s="39"/>
      <c r="AWH40" s="39"/>
      <c r="AWI40" s="39"/>
      <c r="AWJ40" s="39"/>
      <c r="AWK40" s="39"/>
      <c r="AWL40" s="39"/>
      <c r="AWM40" s="39"/>
      <c r="AWN40" s="39"/>
      <c r="AWO40" s="39"/>
      <c r="AWP40" s="39"/>
      <c r="AWQ40" s="39"/>
      <c r="AWR40" s="39"/>
      <c r="AWS40" s="39"/>
      <c r="AWT40" s="39"/>
      <c r="AWU40" s="39"/>
      <c r="AWV40" s="39"/>
      <c r="AWW40" s="39"/>
      <c r="AWX40" s="39"/>
      <c r="AWY40" s="39"/>
      <c r="AWZ40" s="39"/>
      <c r="AXA40" s="39"/>
      <c r="AXB40" s="39"/>
      <c r="AXC40" s="39"/>
      <c r="AXD40" s="39"/>
      <c r="AXE40" s="39"/>
      <c r="AXF40" s="39"/>
      <c r="AXG40" s="39"/>
      <c r="AXH40" s="39"/>
      <c r="AXI40" s="39"/>
      <c r="AXJ40" s="39"/>
      <c r="AXK40" s="39"/>
      <c r="AXL40" s="39"/>
      <c r="AXM40" s="39"/>
      <c r="AXN40" s="39"/>
      <c r="AXO40" s="39"/>
      <c r="AXP40" s="39"/>
      <c r="AXQ40" s="39"/>
      <c r="AXR40" s="39"/>
      <c r="AXS40" s="39"/>
      <c r="AXT40" s="39"/>
      <c r="AXU40" s="39"/>
      <c r="AXV40" s="39"/>
      <c r="AXW40" s="39"/>
      <c r="AXX40" s="39"/>
      <c r="AXY40" s="39"/>
      <c r="AXZ40" s="39"/>
      <c r="AYA40" s="39"/>
      <c r="AYB40" s="39"/>
      <c r="AYC40" s="39"/>
      <c r="AYD40" s="39"/>
      <c r="AYE40" s="39"/>
      <c r="AYF40" s="39"/>
      <c r="AYG40" s="39"/>
      <c r="AYH40" s="39"/>
      <c r="AYI40" s="39"/>
      <c r="AYJ40" s="39"/>
      <c r="AYK40" s="39"/>
      <c r="AYL40" s="39"/>
      <c r="AYM40" s="39"/>
      <c r="AYN40" s="39"/>
      <c r="AYO40" s="39"/>
      <c r="AYP40" s="39"/>
      <c r="AYQ40" s="39"/>
      <c r="AYR40" s="39"/>
      <c r="AYS40" s="39"/>
      <c r="AYT40" s="39"/>
      <c r="AYU40" s="39"/>
      <c r="AYV40" s="39"/>
      <c r="AYW40" s="39"/>
      <c r="AYX40" s="39"/>
      <c r="AYY40" s="39"/>
      <c r="AYZ40" s="39"/>
      <c r="AZA40" s="39"/>
      <c r="AZB40" s="39"/>
      <c r="AZC40" s="39"/>
      <c r="AZD40" s="39"/>
      <c r="AZE40" s="39"/>
      <c r="AZF40" s="39"/>
      <c r="AZG40" s="39"/>
      <c r="AZH40" s="39"/>
      <c r="AZI40" s="39"/>
      <c r="AZJ40" s="39"/>
      <c r="AZK40" s="39"/>
      <c r="AZL40" s="39"/>
      <c r="AZM40" s="39"/>
      <c r="AZN40" s="39"/>
      <c r="AZO40" s="39"/>
      <c r="AZP40" s="39"/>
      <c r="AZQ40" s="39"/>
      <c r="AZR40" s="39"/>
      <c r="AZS40" s="39"/>
      <c r="AZT40" s="39"/>
      <c r="AZU40" s="39"/>
      <c r="AZV40" s="39"/>
      <c r="AZW40" s="39"/>
      <c r="AZX40" s="39"/>
      <c r="AZY40" s="39"/>
      <c r="AZZ40" s="39"/>
      <c r="BAA40" s="39"/>
      <c r="BAB40" s="39"/>
      <c r="BAC40" s="39"/>
      <c r="BAD40" s="39"/>
      <c r="BAE40" s="39"/>
      <c r="BAF40" s="39"/>
      <c r="BAG40" s="39"/>
      <c r="BAH40" s="39"/>
      <c r="BAI40" s="39"/>
      <c r="BAJ40" s="39"/>
      <c r="BAK40" s="39"/>
      <c r="BAL40" s="39"/>
      <c r="BAM40" s="39"/>
      <c r="BAN40" s="39"/>
      <c r="BAO40" s="39"/>
      <c r="BAP40" s="39"/>
      <c r="BAQ40" s="39"/>
      <c r="BAR40" s="39"/>
      <c r="BAS40" s="39"/>
      <c r="BAT40" s="39"/>
      <c r="BAU40" s="39"/>
      <c r="BAV40" s="39"/>
      <c r="BAW40" s="39"/>
      <c r="BAX40" s="39"/>
      <c r="BAY40" s="39"/>
      <c r="BAZ40" s="39"/>
      <c r="BBA40" s="39"/>
      <c r="BBB40" s="39"/>
      <c r="BBC40" s="39"/>
      <c r="BBD40" s="39"/>
      <c r="BBE40" s="39"/>
      <c r="BBF40" s="39"/>
      <c r="BBG40" s="39"/>
      <c r="BBH40" s="39"/>
      <c r="BBI40" s="39"/>
      <c r="BBJ40" s="39"/>
      <c r="BBK40" s="39"/>
      <c r="BBL40" s="39"/>
      <c r="BBM40" s="39"/>
      <c r="BBN40" s="39"/>
      <c r="BBO40" s="39"/>
      <c r="BBP40" s="39"/>
      <c r="BBQ40" s="39"/>
      <c r="BBR40" s="39"/>
      <c r="BBS40" s="39"/>
      <c r="BBT40" s="39"/>
      <c r="BBU40" s="39"/>
      <c r="BBV40" s="39"/>
      <c r="BBW40" s="39"/>
      <c r="BBX40" s="39"/>
      <c r="BBY40" s="39"/>
      <c r="BBZ40" s="39"/>
      <c r="BCA40" s="39"/>
      <c r="BCB40" s="39"/>
      <c r="BCC40" s="39"/>
      <c r="BCD40" s="39"/>
      <c r="BCE40" s="39"/>
      <c r="BCF40" s="39"/>
      <c r="BCG40" s="39"/>
      <c r="BCH40" s="39"/>
      <c r="BCI40" s="39"/>
      <c r="BCJ40" s="39"/>
      <c r="BCK40" s="39"/>
      <c r="BCL40" s="39"/>
      <c r="BCM40" s="39"/>
      <c r="BCN40" s="39"/>
      <c r="BCO40" s="39"/>
      <c r="BCP40" s="39"/>
      <c r="BCQ40" s="39"/>
      <c r="BCR40" s="39"/>
      <c r="BCS40" s="39"/>
      <c r="BCT40" s="39"/>
      <c r="BCU40" s="39"/>
      <c r="BCV40" s="39"/>
      <c r="BCW40" s="39"/>
      <c r="BCX40" s="39"/>
      <c r="BCY40" s="39"/>
      <c r="BCZ40" s="39"/>
      <c r="BDA40" s="39"/>
      <c r="BDB40" s="39"/>
      <c r="BDC40" s="39"/>
      <c r="BDD40" s="39"/>
      <c r="BDE40" s="39"/>
      <c r="BDF40" s="39"/>
      <c r="BDG40" s="39"/>
      <c r="BDH40" s="39"/>
      <c r="BDI40" s="39"/>
      <c r="BDJ40" s="39"/>
      <c r="BDK40" s="39"/>
      <c r="BDL40" s="39"/>
      <c r="BDM40" s="39"/>
      <c r="BDN40" s="39"/>
      <c r="BDO40" s="39"/>
      <c r="BDP40" s="39"/>
      <c r="BDQ40" s="39"/>
      <c r="BDR40" s="39"/>
      <c r="BDS40" s="39"/>
      <c r="BDT40" s="39"/>
      <c r="BDU40" s="39"/>
      <c r="BDV40" s="39"/>
      <c r="BDW40" s="39"/>
      <c r="BDX40" s="39"/>
      <c r="BDY40" s="39"/>
      <c r="BDZ40" s="39"/>
      <c r="BEA40" s="39"/>
      <c r="BEB40" s="39"/>
      <c r="BEC40" s="39"/>
      <c r="BED40" s="39"/>
      <c r="BEE40" s="39"/>
      <c r="BEF40" s="39"/>
      <c r="BEG40" s="39"/>
      <c r="BEH40" s="39"/>
      <c r="BEI40" s="39"/>
      <c r="BEJ40" s="39"/>
      <c r="BEK40" s="39"/>
      <c r="BEL40" s="39"/>
      <c r="BEM40" s="39"/>
      <c r="BEN40" s="39"/>
      <c r="BEO40" s="39"/>
      <c r="BEP40" s="39"/>
      <c r="BEQ40" s="39"/>
      <c r="BER40" s="39"/>
      <c r="BES40" s="39"/>
      <c r="BET40" s="39"/>
      <c r="BEU40" s="39"/>
      <c r="BEV40" s="39"/>
      <c r="BEW40" s="39"/>
      <c r="BEX40" s="39"/>
      <c r="BEY40" s="39"/>
      <c r="BEZ40" s="39"/>
      <c r="BFA40" s="39"/>
      <c r="BFB40" s="39"/>
      <c r="BFC40" s="39"/>
      <c r="BFD40" s="39"/>
      <c r="BFE40" s="39"/>
      <c r="BFF40" s="39"/>
      <c r="BFG40" s="39"/>
      <c r="BFH40" s="39"/>
      <c r="BFI40" s="39"/>
      <c r="BFJ40" s="39"/>
      <c r="BFK40" s="39"/>
      <c r="BFL40" s="39"/>
      <c r="BFM40" s="39"/>
      <c r="BFN40" s="39"/>
      <c r="BFO40" s="39"/>
      <c r="BFP40" s="39"/>
      <c r="BFQ40" s="39"/>
      <c r="BFR40" s="39"/>
      <c r="BFS40" s="39"/>
      <c r="BFT40" s="39"/>
      <c r="BFU40" s="39"/>
      <c r="BFV40" s="39"/>
      <c r="BFW40" s="39"/>
      <c r="BFX40" s="39"/>
      <c r="BFY40" s="39"/>
      <c r="BFZ40" s="39"/>
      <c r="BGA40" s="39"/>
      <c r="BGB40" s="39"/>
      <c r="BGC40" s="39"/>
      <c r="BGD40" s="39"/>
      <c r="BGE40" s="39"/>
      <c r="BGF40" s="39"/>
      <c r="BGG40" s="39"/>
      <c r="BGH40" s="39"/>
      <c r="BGI40" s="39"/>
      <c r="BGJ40" s="39"/>
      <c r="BGK40" s="39"/>
      <c r="BGL40" s="39"/>
      <c r="BGM40" s="39"/>
      <c r="BGN40" s="39"/>
      <c r="BGO40" s="39"/>
      <c r="BGP40" s="39"/>
      <c r="BGQ40" s="39"/>
      <c r="BGR40" s="39"/>
      <c r="BGS40" s="39"/>
      <c r="BGT40" s="39"/>
      <c r="BGU40" s="39"/>
      <c r="BGV40" s="39"/>
      <c r="BGW40" s="39"/>
      <c r="BGX40" s="39"/>
      <c r="BGY40" s="39"/>
      <c r="BGZ40" s="39"/>
      <c r="BHA40" s="39"/>
      <c r="BHB40" s="39"/>
      <c r="BHC40" s="39"/>
      <c r="BHD40" s="39"/>
      <c r="BHE40" s="39"/>
      <c r="BHF40" s="39"/>
      <c r="BHG40" s="39"/>
      <c r="BHH40" s="39"/>
      <c r="BHI40" s="39"/>
      <c r="BHJ40" s="39"/>
      <c r="BHK40" s="39"/>
      <c r="BHL40" s="39"/>
      <c r="BHM40" s="39"/>
      <c r="BHN40" s="39"/>
      <c r="BHO40" s="39"/>
      <c r="BHP40" s="39"/>
      <c r="BHQ40" s="39"/>
      <c r="BHR40" s="39"/>
      <c r="BHS40" s="39"/>
      <c r="BHT40" s="39"/>
      <c r="BHU40" s="39"/>
      <c r="BHV40" s="39"/>
      <c r="BHW40" s="39"/>
      <c r="BHX40" s="39"/>
      <c r="BHY40" s="39"/>
      <c r="BHZ40" s="39"/>
      <c r="BIA40" s="39"/>
      <c r="BIB40" s="39"/>
      <c r="BIC40" s="39"/>
      <c r="BID40" s="39"/>
      <c r="BIE40" s="39"/>
      <c r="BIF40" s="39"/>
      <c r="BIG40" s="39"/>
      <c r="BIH40" s="39"/>
      <c r="BII40" s="39"/>
      <c r="BIJ40" s="39"/>
      <c r="BIK40" s="39"/>
      <c r="BIL40" s="39"/>
      <c r="BIM40" s="39"/>
      <c r="BIN40" s="39"/>
      <c r="BIO40" s="39"/>
      <c r="BIP40" s="39"/>
      <c r="BIQ40" s="39"/>
      <c r="BIR40" s="39"/>
      <c r="BIS40" s="39"/>
      <c r="BIT40" s="39"/>
      <c r="BIU40" s="39"/>
      <c r="BIV40" s="39"/>
      <c r="BIW40" s="39"/>
      <c r="BIX40" s="39"/>
      <c r="BIY40" s="39"/>
      <c r="BIZ40" s="39"/>
      <c r="BJA40" s="39"/>
      <c r="BJB40" s="39"/>
      <c r="BJC40" s="39"/>
      <c r="BJD40" s="39"/>
      <c r="BJE40" s="39"/>
      <c r="BJF40" s="39"/>
      <c r="BJG40" s="39"/>
      <c r="BJH40" s="39"/>
      <c r="BJI40" s="39"/>
      <c r="BJJ40" s="39"/>
      <c r="BJK40" s="39"/>
      <c r="BJL40" s="39"/>
      <c r="BJM40" s="39"/>
      <c r="BJN40" s="39"/>
      <c r="BJO40" s="39"/>
      <c r="BJP40" s="39"/>
      <c r="BJQ40" s="39"/>
      <c r="BJR40" s="39"/>
      <c r="BJS40" s="39"/>
      <c r="BJT40" s="39"/>
      <c r="BJU40" s="39"/>
      <c r="BJV40" s="39"/>
      <c r="BJW40" s="39"/>
      <c r="BJX40" s="39"/>
      <c r="BJY40" s="39"/>
      <c r="BJZ40" s="39"/>
      <c r="BKA40" s="39"/>
      <c r="BKB40" s="39"/>
      <c r="BKC40" s="39"/>
      <c r="BKD40" s="39"/>
      <c r="BKE40" s="39"/>
      <c r="BKF40" s="39"/>
      <c r="BKG40" s="39"/>
      <c r="BKH40" s="39"/>
      <c r="BKI40" s="39"/>
      <c r="BKJ40" s="39"/>
      <c r="BKK40" s="39"/>
      <c r="BKL40" s="39"/>
      <c r="BKM40" s="39"/>
      <c r="BKN40" s="39"/>
      <c r="BKO40" s="39"/>
      <c r="BKP40" s="39"/>
      <c r="BKQ40" s="39"/>
      <c r="BKR40" s="39"/>
      <c r="BKS40" s="39"/>
      <c r="BKT40" s="39"/>
      <c r="BKU40" s="39"/>
      <c r="BKV40" s="39"/>
      <c r="BKW40" s="39"/>
      <c r="BKX40" s="39"/>
      <c r="BKY40" s="39"/>
      <c r="BKZ40" s="39"/>
      <c r="BLA40" s="39"/>
      <c r="BLB40" s="39"/>
      <c r="BLC40" s="39"/>
      <c r="BLD40" s="39"/>
      <c r="BLE40" s="39"/>
      <c r="BLF40" s="39"/>
      <c r="BLG40" s="39"/>
      <c r="BLH40" s="39"/>
      <c r="BLI40" s="39"/>
      <c r="BLJ40" s="39"/>
      <c r="BLK40" s="39"/>
      <c r="BLL40" s="39"/>
      <c r="BLM40" s="39"/>
      <c r="BLN40" s="39"/>
      <c r="BLO40" s="39"/>
      <c r="BLP40" s="39"/>
      <c r="BLQ40" s="39"/>
      <c r="BLR40" s="39"/>
      <c r="BLS40" s="39"/>
      <c r="BLT40" s="39"/>
      <c r="BLU40" s="39"/>
      <c r="BLV40" s="39"/>
      <c r="BLW40" s="39"/>
      <c r="BLX40" s="39"/>
      <c r="BLY40" s="39"/>
      <c r="BLZ40" s="39"/>
      <c r="BMA40" s="39"/>
      <c r="BMB40" s="39"/>
      <c r="BMC40" s="39"/>
      <c r="BMD40" s="39"/>
      <c r="BME40" s="39"/>
      <c r="BMF40" s="39"/>
      <c r="BMG40" s="39"/>
      <c r="BMH40" s="39"/>
      <c r="BMI40" s="39"/>
      <c r="BMJ40" s="39"/>
      <c r="BMK40" s="39"/>
      <c r="BML40" s="39"/>
      <c r="BMM40" s="39"/>
      <c r="BMN40" s="39"/>
      <c r="BMO40" s="39"/>
      <c r="BMP40" s="39"/>
      <c r="BMQ40" s="39"/>
      <c r="BMR40" s="39"/>
      <c r="BMS40" s="39"/>
      <c r="BMT40" s="39"/>
      <c r="BMU40" s="39"/>
      <c r="BMV40" s="39"/>
      <c r="BMW40" s="39"/>
      <c r="BMX40" s="39"/>
      <c r="BMY40" s="39"/>
      <c r="BMZ40" s="39"/>
      <c r="BNA40" s="39"/>
      <c r="BNB40" s="39"/>
      <c r="BNC40" s="39"/>
      <c r="BND40" s="39"/>
      <c r="BNE40" s="39"/>
      <c r="BNF40" s="39"/>
      <c r="BNG40" s="39"/>
      <c r="BNH40" s="39"/>
      <c r="BNI40" s="39"/>
      <c r="BNJ40" s="39"/>
      <c r="BNK40" s="39"/>
      <c r="BNL40" s="39"/>
      <c r="BNM40" s="39"/>
      <c r="BNN40" s="39"/>
      <c r="BNO40" s="39"/>
      <c r="BNP40" s="39"/>
      <c r="BNQ40" s="39"/>
      <c r="BNR40" s="39"/>
      <c r="BNS40" s="39"/>
      <c r="BNT40" s="39"/>
      <c r="BNU40" s="39"/>
      <c r="BNV40" s="39"/>
      <c r="BNW40" s="39"/>
      <c r="BNX40" s="39"/>
      <c r="BNY40" s="39"/>
      <c r="BNZ40" s="39"/>
      <c r="BOA40" s="39"/>
      <c r="BOB40" s="39"/>
      <c r="BOC40" s="39"/>
      <c r="BOD40" s="39"/>
      <c r="BOE40" s="39"/>
      <c r="BOF40" s="39"/>
      <c r="BOG40" s="39"/>
      <c r="BOH40" s="39"/>
      <c r="BOI40" s="39"/>
      <c r="BOJ40" s="39"/>
      <c r="BOK40" s="39"/>
      <c r="BOL40" s="39"/>
      <c r="BOM40" s="39"/>
      <c r="BON40" s="39"/>
      <c r="BOO40" s="39"/>
      <c r="BOP40" s="39"/>
      <c r="BOQ40" s="39"/>
      <c r="BOR40" s="39"/>
      <c r="BOS40" s="39"/>
      <c r="BOT40" s="39"/>
      <c r="BOU40" s="39"/>
      <c r="BOV40" s="39"/>
      <c r="BOW40" s="39"/>
      <c r="BOX40" s="39"/>
      <c r="BOY40" s="39"/>
      <c r="BOZ40" s="39"/>
      <c r="BPA40" s="39"/>
      <c r="BPB40" s="39"/>
      <c r="BPC40" s="39"/>
      <c r="BPD40" s="39"/>
      <c r="BPE40" s="39"/>
      <c r="BPF40" s="39"/>
      <c r="BPG40" s="39"/>
      <c r="BPH40" s="39"/>
      <c r="BPI40" s="39"/>
      <c r="BPJ40" s="39"/>
      <c r="BPK40" s="39"/>
      <c r="BPL40" s="39"/>
      <c r="BPM40" s="39"/>
      <c r="BPN40" s="39"/>
      <c r="BPO40" s="39"/>
      <c r="BPP40" s="39"/>
      <c r="BPQ40" s="39"/>
      <c r="BPR40" s="39"/>
      <c r="BPS40" s="39"/>
      <c r="BPT40" s="39"/>
      <c r="BPU40" s="39"/>
      <c r="BPV40" s="39"/>
      <c r="BPW40" s="39"/>
      <c r="BPX40" s="39"/>
      <c r="BPY40" s="39"/>
      <c r="BPZ40" s="39"/>
      <c r="BQA40" s="39"/>
      <c r="BQB40" s="39"/>
      <c r="BQC40" s="39"/>
      <c r="BQD40" s="39"/>
      <c r="BQE40" s="39"/>
      <c r="BQF40" s="39"/>
      <c r="BQG40" s="39"/>
      <c r="BQH40" s="39"/>
      <c r="BQI40" s="39"/>
      <c r="BQJ40" s="39"/>
      <c r="BQK40" s="39"/>
      <c r="BQL40" s="39"/>
      <c r="BQM40" s="39"/>
      <c r="BQN40" s="39"/>
      <c r="BQO40" s="39"/>
      <c r="BQP40" s="39"/>
      <c r="BQQ40" s="39"/>
      <c r="BQR40" s="39"/>
      <c r="BQS40" s="39"/>
      <c r="BQT40" s="39"/>
      <c r="BQU40" s="39"/>
      <c r="BQV40" s="39"/>
      <c r="BQW40" s="39"/>
      <c r="BQX40" s="39"/>
      <c r="BQY40" s="39"/>
      <c r="BQZ40" s="39"/>
      <c r="BRA40" s="39"/>
      <c r="BRB40" s="39"/>
      <c r="BRC40" s="39"/>
      <c r="BRD40" s="39"/>
      <c r="BRE40" s="39"/>
      <c r="BRF40" s="39"/>
      <c r="BRG40" s="39"/>
      <c r="BRH40" s="39"/>
      <c r="BRI40" s="39"/>
      <c r="BRJ40" s="39"/>
      <c r="BRK40" s="39"/>
      <c r="BRL40" s="39"/>
      <c r="BRM40" s="39"/>
      <c r="BRN40" s="39"/>
      <c r="BRO40" s="39"/>
      <c r="BRP40" s="39"/>
      <c r="BRQ40" s="39"/>
      <c r="BRR40" s="39"/>
      <c r="BRS40" s="39"/>
      <c r="BRT40" s="39"/>
      <c r="BRU40" s="39"/>
      <c r="BRV40" s="39"/>
      <c r="BRW40" s="39"/>
      <c r="BRX40" s="39"/>
      <c r="BRY40" s="39"/>
      <c r="BRZ40" s="39"/>
      <c r="BSA40" s="39"/>
      <c r="BSB40" s="39"/>
      <c r="BSC40" s="39"/>
      <c r="BSD40" s="39"/>
      <c r="BSE40" s="39"/>
      <c r="BSF40" s="39"/>
      <c r="BSG40" s="39"/>
      <c r="BSH40" s="39"/>
      <c r="BSI40" s="39"/>
      <c r="BSJ40" s="39"/>
      <c r="BSK40" s="39"/>
      <c r="BSL40" s="39"/>
      <c r="BSM40" s="39"/>
      <c r="BSN40" s="39"/>
      <c r="BSO40" s="39"/>
      <c r="BSP40" s="39"/>
      <c r="BSQ40" s="39"/>
      <c r="BSR40" s="39"/>
      <c r="BSS40" s="39"/>
      <c r="BST40" s="39"/>
      <c r="BSU40" s="39"/>
      <c r="BSV40" s="39"/>
      <c r="BSW40" s="39"/>
      <c r="BSX40" s="39"/>
      <c r="BSY40" s="39"/>
      <c r="BSZ40" s="39"/>
      <c r="BTA40" s="39"/>
      <c r="BTB40" s="39"/>
      <c r="BTC40" s="39"/>
      <c r="BTD40" s="39"/>
      <c r="BTE40" s="39"/>
      <c r="BTF40" s="39"/>
      <c r="BTG40" s="39"/>
      <c r="BTH40" s="39"/>
      <c r="BTI40" s="39"/>
      <c r="BTJ40" s="39"/>
      <c r="BTK40" s="39"/>
      <c r="BTL40" s="39"/>
      <c r="BTM40" s="39"/>
      <c r="BTN40" s="39"/>
      <c r="BTO40" s="39"/>
      <c r="BTP40" s="39"/>
      <c r="BTQ40" s="39"/>
      <c r="BTR40" s="39"/>
      <c r="BTS40" s="39"/>
      <c r="BTT40" s="39"/>
      <c r="BTU40" s="39"/>
      <c r="BTV40" s="39"/>
      <c r="BTW40" s="39"/>
      <c r="BTX40" s="39"/>
      <c r="BTY40" s="39"/>
      <c r="BTZ40" s="39"/>
      <c r="BUA40" s="39"/>
      <c r="BUB40" s="39"/>
      <c r="BUC40" s="39"/>
      <c r="BUD40" s="39"/>
      <c r="BUE40" s="39"/>
      <c r="BUF40" s="39"/>
      <c r="BUG40" s="39"/>
      <c r="BUH40" s="39"/>
      <c r="BUI40" s="39"/>
      <c r="BUJ40" s="39"/>
      <c r="BUK40" s="39"/>
      <c r="BUL40" s="39"/>
      <c r="BUM40" s="39"/>
      <c r="BUN40" s="39"/>
      <c r="BUO40" s="39"/>
      <c r="BUP40" s="39"/>
      <c r="BUQ40" s="39"/>
      <c r="BUR40" s="39"/>
      <c r="BUS40" s="39"/>
      <c r="BUT40" s="39"/>
      <c r="BUU40" s="39"/>
      <c r="BUV40" s="39"/>
      <c r="BUW40" s="39"/>
      <c r="BUX40" s="39"/>
      <c r="BUY40" s="39"/>
      <c r="BUZ40" s="39"/>
      <c r="BVA40" s="39"/>
      <c r="BVB40" s="39"/>
      <c r="BVC40" s="39"/>
      <c r="BVD40" s="39"/>
      <c r="BVE40" s="39"/>
      <c r="BVF40" s="39"/>
      <c r="BVG40" s="39"/>
      <c r="BVH40" s="39"/>
      <c r="BVI40" s="39"/>
      <c r="BVJ40" s="39"/>
      <c r="BVK40" s="39"/>
      <c r="BVL40" s="39"/>
      <c r="BVM40" s="39"/>
      <c r="BVN40" s="39"/>
      <c r="BVO40" s="39"/>
      <c r="BVP40" s="39"/>
      <c r="BVQ40" s="39"/>
      <c r="BVR40" s="39"/>
      <c r="BVS40" s="39"/>
      <c r="BVT40" s="39"/>
      <c r="BVU40" s="39"/>
      <c r="BVV40" s="39"/>
      <c r="BVW40" s="39"/>
      <c r="BVX40" s="39"/>
      <c r="BVY40" s="39"/>
      <c r="BVZ40" s="39"/>
      <c r="BWA40" s="39"/>
      <c r="BWB40" s="39"/>
      <c r="BWC40" s="39"/>
      <c r="BWD40" s="39"/>
      <c r="BWE40" s="39"/>
      <c r="BWF40" s="39"/>
      <c r="BWG40" s="39"/>
      <c r="BWH40" s="39"/>
      <c r="BWI40" s="39"/>
      <c r="BWJ40" s="39"/>
      <c r="BWK40" s="39"/>
      <c r="BWL40" s="39"/>
      <c r="BWM40" s="39"/>
      <c r="BWN40" s="39"/>
      <c r="BWO40" s="39"/>
      <c r="BWP40" s="39"/>
      <c r="BWQ40" s="39"/>
      <c r="BWR40" s="39"/>
      <c r="BWS40" s="39"/>
      <c r="BWT40" s="39"/>
      <c r="BWU40" s="39"/>
      <c r="BWV40" s="39"/>
      <c r="BWW40" s="39"/>
      <c r="BWX40" s="39"/>
      <c r="BWY40" s="39"/>
      <c r="BWZ40" s="39"/>
      <c r="BXA40" s="39"/>
      <c r="BXB40" s="39"/>
      <c r="BXC40" s="39"/>
      <c r="BXD40" s="39"/>
      <c r="BXE40" s="39"/>
      <c r="BXF40" s="39"/>
      <c r="BXG40" s="39"/>
      <c r="BXH40" s="39"/>
      <c r="BXI40" s="39"/>
      <c r="BXJ40" s="39"/>
      <c r="BXK40" s="39"/>
      <c r="BXL40" s="39"/>
      <c r="BXM40" s="39"/>
      <c r="BXN40" s="39"/>
      <c r="BXO40" s="39"/>
      <c r="BXP40" s="39"/>
      <c r="BXQ40" s="39"/>
      <c r="BXR40" s="39"/>
      <c r="BXS40" s="39"/>
      <c r="BXT40" s="39"/>
      <c r="BXU40" s="39"/>
      <c r="BXV40" s="39"/>
      <c r="BXW40" s="39"/>
      <c r="BXX40" s="39"/>
      <c r="BXY40" s="39"/>
      <c r="BXZ40" s="39"/>
      <c r="BYA40" s="39"/>
      <c r="BYB40" s="39"/>
      <c r="BYC40" s="39"/>
      <c r="BYD40" s="39"/>
      <c r="BYE40" s="39"/>
      <c r="BYF40" s="39"/>
      <c r="BYG40" s="39"/>
      <c r="BYH40" s="39"/>
      <c r="BYI40" s="39"/>
      <c r="BYJ40" s="39"/>
      <c r="BYK40" s="39"/>
      <c r="BYL40" s="39"/>
      <c r="BYM40" s="39"/>
      <c r="BYN40" s="39"/>
      <c r="BYO40" s="39"/>
      <c r="BYP40" s="39"/>
      <c r="BYQ40" s="39"/>
      <c r="BYR40" s="39"/>
      <c r="BYS40" s="39"/>
      <c r="BYT40" s="39"/>
      <c r="BYU40" s="39"/>
      <c r="BYV40" s="39"/>
      <c r="BYW40" s="39"/>
      <c r="BYX40" s="39"/>
      <c r="BYY40" s="39"/>
      <c r="BYZ40" s="39"/>
      <c r="BZA40" s="39"/>
      <c r="BZB40" s="39"/>
      <c r="BZC40" s="39"/>
      <c r="BZD40" s="39"/>
      <c r="BZE40" s="39"/>
      <c r="BZF40" s="39"/>
      <c r="BZG40" s="39"/>
      <c r="BZH40" s="39"/>
      <c r="BZI40" s="39"/>
      <c r="BZJ40" s="39"/>
      <c r="BZK40" s="39"/>
      <c r="BZL40" s="39"/>
      <c r="BZM40" s="39"/>
      <c r="BZN40" s="39"/>
      <c r="BZO40" s="39"/>
      <c r="BZP40" s="39"/>
      <c r="BZQ40" s="39"/>
      <c r="BZR40" s="39"/>
      <c r="BZS40" s="39"/>
      <c r="BZT40" s="39"/>
      <c r="BZU40" s="39"/>
      <c r="BZV40" s="39"/>
      <c r="BZW40" s="39"/>
      <c r="BZX40" s="39"/>
      <c r="BZY40" s="39"/>
      <c r="BZZ40" s="39"/>
      <c r="CAA40" s="39"/>
      <c r="CAB40" s="39"/>
      <c r="CAC40" s="39"/>
      <c r="CAD40" s="39"/>
      <c r="CAE40" s="39"/>
      <c r="CAF40" s="39"/>
      <c r="CAG40" s="39"/>
      <c r="CAH40" s="39"/>
      <c r="CAI40" s="39"/>
      <c r="CAJ40" s="39"/>
      <c r="CAK40" s="39"/>
      <c r="CAL40" s="39"/>
      <c r="CAM40" s="39"/>
      <c r="CAN40" s="39"/>
      <c r="CAO40" s="39"/>
      <c r="CAP40" s="39"/>
      <c r="CAQ40" s="39"/>
      <c r="CAR40" s="39"/>
      <c r="CAS40" s="39"/>
      <c r="CAT40" s="39"/>
      <c r="CAU40" s="39"/>
      <c r="CAV40" s="39"/>
      <c r="CAW40" s="39"/>
      <c r="CAX40" s="39"/>
      <c r="CAY40" s="39"/>
      <c r="CAZ40" s="39"/>
      <c r="CBA40" s="39"/>
      <c r="CBB40" s="39"/>
      <c r="CBC40" s="39"/>
      <c r="CBD40" s="39"/>
      <c r="CBE40" s="39"/>
      <c r="CBF40" s="39"/>
      <c r="CBG40" s="39"/>
      <c r="CBH40" s="39"/>
      <c r="CBI40" s="39"/>
      <c r="CBJ40" s="39"/>
      <c r="CBK40" s="39"/>
      <c r="CBL40" s="39"/>
      <c r="CBM40" s="39"/>
      <c r="CBN40" s="39"/>
      <c r="CBO40" s="39"/>
      <c r="CBP40" s="39"/>
      <c r="CBQ40" s="39"/>
      <c r="CBR40" s="39"/>
      <c r="CBS40" s="39"/>
      <c r="CBT40" s="39"/>
      <c r="CBU40" s="39"/>
      <c r="CBV40" s="39"/>
      <c r="CBW40" s="39"/>
      <c r="CBX40" s="39"/>
      <c r="CBY40" s="39"/>
      <c r="CBZ40" s="39"/>
      <c r="CCA40" s="39"/>
      <c r="CCB40" s="39"/>
      <c r="CCC40" s="39"/>
      <c r="CCD40" s="39"/>
      <c r="CCE40" s="39"/>
      <c r="CCF40" s="39"/>
      <c r="CCG40" s="39"/>
      <c r="CCH40" s="39"/>
      <c r="CCI40" s="39"/>
      <c r="CCJ40" s="39"/>
      <c r="CCK40" s="39"/>
      <c r="CCL40" s="39"/>
      <c r="CCM40" s="39"/>
      <c r="CCN40" s="39"/>
      <c r="CCO40" s="39"/>
      <c r="CCP40" s="39"/>
      <c r="CCQ40" s="39"/>
      <c r="CCR40" s="39"/>
      <c r="CCS40" s="39"/>
      <c r="CCT40" s="39"/>
      <c r="CCU40" s="39"/>
      <c r="CCV40" s="39"/>
      <c r="CCW40" s="39"/>
      <c r="CCX40" s="39"/>
      <c r="CCY40" s="39"/>
      <c r="CCZ40" s="39"/>
      <c r="CDA40" s="39"/>
      <c r="CDB40" s="39"/>
      <c r="CDC40" s="39"/>
      <c r="CDD40" s="39"/>
      <c r="CDE40" s="39"/>
      <c r="CDF40" s="39"/>
      <c r="CDG40" s="39"/>
      <c r="CDH40" s="39"/>
      <c r="CDI40" s="39"/>
      <c r="CDJ40" s="39"/>
      <c r="CDK40" s="39"/>
      <c r="CDL40" s="39"/>
      <c r="CDM40" s="39"/>
      <c r="CDN40" s="39"/>
      <c r="CDO40" s="39"/>
      <c r="CDP40" s="39"/>
      <c r="CDQ40" s="39"/>
      <c r="CDR40" s="39"/>
      <c r="CDS40" s="39"/>
      <c r="CDT40" s="39"/>
      <c r="CDU40" s="39"/>
      <c r="CDV40" s="39"/>
      <c r="CDW40" s="39"/>
      <c r="CDX40" s="39"/>
      <c r="CDY40" s="39"/>
      <c r="CDZ40" s="39"/>
      <c r="CEA40" s="39"/>
      <c r="CEB40" s="39"/>
      <c r="CEC40" s="39"/>
      <c r="CED40" s="39"/>
      <c r="CEE40" s="39"/>
      <c r="CEF40" s="39"/>
      <c r="CEG40" s="39"/>
      <c r="CEH40" s="39"/>
      <c r="CEI40" s="39"/>
      <c r="CEJ40" s="39"/>
      <c r="CEK40" s="39"/>
      <c r="CEL40" s="39"/>
      <c r="CEM40" s="39"/>
      <c r="CEN40" s="39"/>
      <c r="CEO40" s="39"/>
      <c r="CEP40" s="39"/>
      <c r="CEQ40" s="39"/>
      <c r="CER40" s="39"/>
      <c r="CES40" s="39"/>
      <c r="CET40" s="39"/>
      <c r="CEU40" s="39"/>
      <c r="CEV40" s="39"/>
      <c r="CEW40" s="39"/>
      <c r="CEX40" s="39"/>
      <c r="CEY40" s="39"/>
      <c r="CEZ40" s="39"/>
      <c r="CFA40" s="39"/>
      <c r="CFB40" s="39"/>
      <c r="CFC40" s="39"/>
      <c r="CFD40" s="39"/>
      <c r="CFE40" s="39"/>
      <c r="CFF40" s="39"/>
      <c r="CFG40" s="39"/>
      <c r="CFH40" s="39"/>
      <c r="CFI40" s="39"/>
      <c r="CFJ40" s="39"/>
      <c r="CFK40" s="39"/>
      <c r="CFL40" s="39"/>
      <c r="CFM40" s="39"/>
      <c r="CFN40" s="39"/>
      <c r="CFO40" s="39"/>
      <c r="CFP40" s="39"/>
      <c r="CFQ40" s="39"/>
      <c r="CFR40" s="39"/>
      <c r="CFS40" s="39"/>
      <c r="CFT40" s="39"/>
      <c r="CFU40" s="39"/>
      <c r="CFV40" s="39"/>
      <c r="CFW40" s="39"/>
      <c r="CFX40" s="39"/>
      <c r="CFY40" s="39"/>
      <c r="CFZ40" s="39"/>
      <c r="CGA40" s="39"/>
      <c r="CGB40" s="39"/>
      <c r="CGC40" s="39"/>
      <c r="CGD40" s="39"/>
      <c r="CGE40" s="39"/>
      <c r="CGF40" s="39"/>
      <c r="CGG40" s="39"/>
      <c r="CGH40" s="39"/>
      <c r="CGI40" s="39"/>
      <c r="CGJ40" s="39"/>
      <c r="CGK40" s="39"/>
      <c r="CGL40" s="39"/>
      <c r="CGM40" s="39"/>
      <c r="CGN40" s="39"/>
      <c r="CGO40" s="39"/>
      <c r="CGP40" s="39"/>
      <c r="CGQ40" s="39"/>
      <c r="CGR40" s="39"/>
      <c r="CGS40" s="39"/>
      <c r="CGT40" s="39"/>
      <c r="CGU40" s="39"/>
      <c r="CGV40" s="39"/>
      <c r="CGW40" s="39"/>
      <c r="CGX40" s="39"/>
      <c r="CGY40" s="39"/>
      <c r="CGZ40" s="39"/>
      <c r="CHA40" s="39"/>
      <c r="CHB40" s="39"/>
      <c r="CHC40" s="39"/>
      <c r="CHD40" s="39"/>
      <c r="CHE40" s="39"/>
      <c r="CHF40" s="39"/>
      <c r="CHG40" s="39"/>
      <c r="CHH40" s="39"/>
      <c r="CHI40" s="39"/>
      <c r="CHJ40" s="39"/>
      <c r="CHK40" s="39"/>
      <c r="CHL40" s="39"/>
      <c r="CHM40" s="39"/>
      <c r="CHN40" s="39"/>
      <c r="CHO40" s="39"/>
      <c r="CHP40" s="39"/>
      <c r="CHQ40" s="39"/>
      <c r="CHR40" s="39"/>
      <c r="CHS40" s="39"/>
      <c r="CHT40" s="39"/>
      <c r="CHU40" s="39"/>
      <c r="CHV40" s="39"/>
      <c r="CHW40" s="39"/>
      <c r="CHX40" s="39"/>
      <c r="CHY40" s="39"/>
      <c r="CHZ40" s="39"/>
      <c r="CIA40" s="39"/>
      <c r="CIB40" s="39"/>
      <c r="CIC40" s="39"/>
      <c r="CID40" s="39"/>
      <c r="CIE40" s="39"/>
      <c r="CIF40" s="39"/>
      <c r="CIG40" s="39"/>
      <c r="CIH40" s="39"/>
      <c r="CII40" s="39"/>
      <c r="CIJ40" s="39"/>
      <c r="CIK40" s="39"/>
      <c r="CIL40" s="39"/>
      <c r="CIM40" s="39"/>
      <c r="CIN40" s="39"/>
      <c r="CIO40" s="39"/>
      <c r="CIP40" s="39"/>
      <c r="CIQ40" s="39"/>
      <c r="CIR40" s="39"/>
      <c r="CIS40" s="39"/>
      <c r="CIT40" s="39"/>
      <c r="CIU40" s="39"/>
      <c r="CIV40" s="39"/>
      <c r="CIW40" s="39"/>
      <c r="CIX40" s="39"/>
      <c r="CIY40" s="39"/>
      <c r="CIZ40" s="39"/>
      <c r="CJA40" s="39"/>
      <c r="CJB40" s="39"/>
      <c r="CJC40" s="39"/>
      <c r="CJD40" s="39"/>
      <c r="CJE40" s="39"/>
      <c r="CJF40" s="39"/>
      <c r="CJG40" s="39"/>
      <c r="CJH40" s="39"/>
      <c r="CJI40" s="39"/>
      <c r="CJJ40" s="39"/>
      <c r="CJK40" s="39"/>
      <c r="CJL40" s="39"/>
      <c r="CJM40" s="39"/>
      <c r="CJN40" s="39"/>
      <c r="CJO40" s="39"/>
      <c r="CJP40" s="39"/>
      <c r="CJQ40" s="39"/>
      <c r="CJR40" s="39"/>
      <c r="CJS40" s="39"/>
      <c r="CJT40" s="39"/>
      <c r="CJU40" s="39"/>
      <c r="CJV40" s="39"/>
      <c r="CJW40" s="39"/>
      <c r="CJX40" s="39"/>
      <c r="CJY40" s="39"/>
      <c r="CJZ40" s="39"/>
      <c r="CKA40" s="39"/>
      <c r="CKB40" s="39"/>
      <c r="CKC40" s="39"/>
      <c r="CKD40" s="39"/>
      <c r="CKE40" s="39"/>
      <c r="CKF40" s="39"/>
      <c r="CKG40" s="39"/>
      <c r="CKH40" s="39"/>
      <c r="CKI40" s="39"/>
      <c r="CKJ40" s="39"/>
      <c r="CKK40" s="39"/>
      <c r="CKL40" s="39"/>
      <c r="CKM40" s="39"/>
      <c r="CKN40" s="39"/>
      <c r="CKO40" s="39"/>
      <c r="CKP40" s="39"/>
      <c r="CKQ40" s="39"/>
      <c r="CKR40" s="39"/>
      <c r="CKS40" s="39"/>
      <c r="CKT40" s="39"/>
      <c r="CKU40" s="39"/>
      <c r="CKV40" s="39"/>
      <c r="CKW40" s="39"/>
      <c r="CKX40" s="39"/>
      <c r="CKY40" s="39"/>
      <c r="CKZ40" s="39"/>
      <c r="CLA40" s="39"/>
      <c r="CLB40" s="39"/>
      <c r="CLC40" s="39"/>
      <c r="CLD40" s="39"/>
      <c r="CLE40" s="39"/>
      <c r="CLF40" s="39"/>
      <c r="CLG40" s="39"/>
      <c r="CLH40" s="39"/>
      <c r="CLI40" s="39"/>
      <c r="CLJ40" s="39"/>
      <c r="CLK40" s="39"/>
      <c r="CLL40" s="39"/>
      <c r="CLM40" s="39"/>
      <c r="CLN40" s="39"/>
      <c r="CLO40" s="39"/>
      <c r="CLP40" s="39"/>
      <c r="CLQ40" s="39"/>
      <c r="CLR40" s="39"/>
      <c r="CLS40" s="39"/>
      <c r="CLT40" s="39"/>
      <c r="CLU40" s="39"/>
      <c r="CLV40" s="39"/>
      <c r="CLW40" s="39"/>
      <c r="CLX40" s="39"/>
      <c r="CLY40" s="39"/>
      <c r="CLZ40" s="39"/>
      <c r="CMA40" s="39"/>
      <c r="CMB40" s="39"/>
      <c r="CMC40" s="39"/>
      <c r="CMD40" s="39"/>
      <c r="CME40" s="39"/>
      <c r="CMF40" s="39"/>
      <c r="CMG40" s="39"/>
      <c r="CMH40" s="39"/>
      <c r="CMI40" s="39"/>
      <c r="CMJ40" s="39"/>
      <c r="CMK40" s="39"/>
      <c r="CML40" s="39"/>
      <c r="CMM40" s="39"/>
      <c r="CMN40" s="39"/>
      <c r="CMO40" s="39"/>
      <c r="CMP40" s="39"/>
      <c r="CMQ40" s="39"/>
      <c r="CMR40" s="39"/>
      <c r="CMS40" s="39"/>
      <c r="CMT40" s="39"/>
      <c r="CMU40" s="39"/>
      <c r="CMV40" s="39"/>
      <c r="CMW40" s="39"/>
      <c r="CMX40" s="39"/>
      <c r="CMY40" s="39"/>
      <c r="CMZ40" s="39"/>
      <c r="CNA40" s="39"/>
      <c r="CNB40" s="39"/>
      <c r="CNC40" s="39"/>
      <c r="CND40" s="39"/>
      <c r="CNE40" s="39"/>
      <c r="CNF40" s="39"/>
      <c r="CNG40" s="39"/>
      <c r="CNH40" s="39"/>
      <c r="CNI40" s="39"/>
      <c r="CNJ40" s="39"/>
      <c r="CNK40" s="39"/>
      <c r="CNL40" s="39"/>
      <c r="CNM40" s="39"/>
      <c r="CNN40" s="39"/>
      <c r="CNO40" s="39"/>
      <c r="CNP40" s="39"/>
      <c r="CNQ40" s="39"/>
      <c r="CNR40" s="39"/>
      <c r="CNS40" s="39"/>
      <c r="CNT40" s="39"/>
      <c r="CNU40" s="39"/>
      <c r="CNV40" s="39"/>
      <c r="CNW40" s="39"/>
      <c r="CNX40" s="39"/>
      <c r="CNY40" s="39"/>
      <c r="CNZ40" s="39"/>
      <c r="COA40" s="39"/>
      <c r="COB40" s="39"/>
      <c r="COC40" s="39"/>
      <c r="COD40" s="39"/>
      <c r="COE40" s="39"/>
      <c r="COF40" s="39"/>
      <c r="COG40" s="39"/>
      <c r="COH40" s="39"/>
      <c r="COI40" s="39"/>
      <c r="COJ40" s="39"/>
      <c r="COK40" s="39"/>
      <c r="COL40" s="39"/>
      <c r="COM40" s="39"/>
      <c r="CON40" s="39"/>
      <c r="COO40" s="39"/>
      <c r="COP40" s="39"/>
      <c r="COQ40" s="39"/>
      <c r="COR40" s="39"/>
      <c r="COS40" s="39"/>
      <c r="COT40" s="39"/>
      <c r="COU40" s="39"/>
      <c r="COV40" s="39"/>
      <c r="COW40" s="39"/>
      <c r="COX40" s="39"/>
      <c r="COY40" s="39"/>
      <c r="COZ40" s="39"/>
      <c r="CPA40" s="39"/>
      <c r="CPB40" s="39"/>
      <c r="CPC40" s="39"/>
      <c r="CPD40" s="39"/>
      <c r="CPE40" s="39"/>
      <c r="CPF40" s="39"/>
      <c r="CPG40" s="39"/>
      <c r="CPH40" s="39"/>
      <c r="CPI40" s="39"/>
      <c r="CPJ40" s="39"/>
      <c r="CPK40" s="39"/>
      <c r="CPL40" s="39"/>
      <c r="CPM40" s="39"/>
      <c r="CPN40" s="39"/>
      <c r="CPO40" s="39"/>
      <c r="CPP40" s="39"/>
      <c r="CPQ40" s="39"/>
      <c r="CPR40" s="39"/>
      <c r="CPS40" s="39"/>
      <c r="CPT40" s="39"/>
      <c r="CPU40" s="39"/>
      <c r="CPV40" s="39"/>
      <c r="CPW40" s="39"/>
      <c r="CPX40" s="39"/>
      <c r="CPY40" s="39"/>
      <c r="CPZ40" s="39"/>
      <c r="CQA40" s="39"/>
      <c r="CQB40" s="39"/>
      <c r="CQC40" s="39"/>
      <c r="CQD40" s="39"/>
      <c r="CQE40" s="39"/>
      <c r="CQF40" s="39"/>
      <c r="CQG40" s="39"/>
      <c r="CQH40" s="39"/>
      <c r="CQI40" s="39"/>
      <c r="CQJ40" s="39"/>
      <c r="CQK40" s="39"/>
      <c r="CQL40" s="39"/>
      <c r="CQM40" s="39"/>
      <c r="CQN40" s="39"/>
      <c r="CQO40" s="39"/>
      <c r="CQP40" s="39"/>
      <c r="CQQ40" s="39"/>
      <c r="CQR40" s="39"/>
      <c r="CQS40" s="39"/>
      <c r="CQT40" s="39"/>
      <c r="CQU40" s="39"/>
      <c r="CQV40" s="39"/>
      <c r="CQW40" s="39"/>
      <c r="CQX40" s="39"/>
      <c r="CQY40" s="39"/>
      <c r="CQZ40" s="39"/>
      <c r="CRA40" s="39"/>
      <c r="CRB40" s="39"/>
      <c r="CRC40" s="39"/>
      <c r="CRD40" s="39"/>
      <c r="CRE40" s="39"/>
      <c r="CRF40" s="39"/>
      <c r="CRG40" s="39"/>
      <c r="CRH40" s="39"/>
      <c r="CRI40" s="39"/>
      <c r="CRJ40" s="39"/>
      <c r="CRK40" s="39"/>
      <c r="CRL40" s="39"/>
      <c r="CRM40" s="39"/>
      <c r="CRN40" s="39"/>
      <c r="CRO40" s="39"/>
      <c r="CRP40" s="39"/>
      <c r="CRQ40" s="39"/>
      <c r="CRR40" s="39"/>
      <c r="CRS40" s="39"/>
      <c r="CRT40" s="39"/>
      <c r="CRU40" s="39"/>
      <c r="CRV40" s="39"/>
      <c r="CRW40" s="39"/>
      <c r="CRX40" s="39"/>
      <c r="CRY40" s="39"/>
      <c r="CRZ40" s="39"/>
      <c r="CSA40" s="39"/>
      <c r="CSB40" s="39"/>
      <c r="CSC40" s="39"/>
      <c r="CSD40" s="39"/>
      <c r="CSE40" s="39"/>
      <c r="CSF40" s="39"/>
      <c r="CSG40" s="39"/>
      <c r="CSH40" s="39"/>
      <c r="CSI40" s="39"/>
      <c r="CSJ40" s="39"/>
      <c r="CSK40" s="39"/>
      <c r="CSL40" s="39"/>
      <c r="CSM40" s="39"/>
      <c r="CSN40" s="39"/>
      <c r="CSO40" s="39"/>
      <c r="CSP40" s="39"/>
      <c r="CSQ40" s="39"/>
      <c r="CSR40" s="39"/>
      <c r="CSS40" s="39"/>
      <c r="CST40" s="39"/>
      <c r="CSU40" s="39"/>
      <c r="CSV40" s="39"/>
      <c r="CSW40" s="39"/>
      <c r="CSX40" s="39"/>
      <c r="CSY40" s="39"/>
      <c r="CSZ40" s="39"/>
      <c r="CTA40" s="39"/>
      <c r="CTB40" s="39"/>
      <c r="CTC40" s="39"/>
      <c r="CTD40" s="39"/>
      <c r="CTE40" s="39"/>
      <c r="CTF40" s="39"/>
      <c r="CTG40" s="39"/>
      <c r="CTH40" s="39"/>
      <c r="CTI40" s="39"/>
      <c r="CTJ40" s="39"/>
      <c r="CTK40" s="39"/>
      <c r="CTL40" s="39"/>
      <c r="CTM40" s="39"/>
      <c r="CTN40" s="39"/>
      <c r="CTO40" s="39"/>
      <c r="CTP40" s="39"/>
      <c r="CTQ40" s="39"/>
      <c r="CTR40" s="39"/>
      <c r="CTS40" s="39"/>
      <c r="CTT40" s="39"/>
      <c r="CTU40" s="39"/>
      <c r="CTV40" s="39"/>
      <c r="CTW40" s="39"/>
      <c r="CTX40" s="39"/>
      <c r="CTY40" s="39"/>
      <c r="CTZ40" s="39"/>
      <c r="CUA40" s="39"/>
      <c r="CUB40" s="39"/>
      <c r="CUC40" s="39"/>
      <c r="CUD40" s="39"/>
      <c r="CUE40" s="39"/>
      <c r="CUF40" s="39"/>
      <c r="CUG40" s="39"/>
      <c r="CUH40" s="39"/>
      <c r="CUI40" s="39"/>
      <c r="CUJ40" s="39"/>
      <c r="CUK40" s="39"/>
      <c r="CUL40" s="39"/>
      <c r="CUM40" s="39"/>
      <c r="CUN40" s="39"/>
      <c r="CUO40" s="39"/>
      <c r="CUP40" s="39"/>
      <c r="CUQ40" s="39"/>
      <c r="CUR40" s="39"/>
      <c r="CUS40" s="39"/>
      <c r="CUT40" s="39"/>
      <c r="CUU40" s="39"/>
      <c r="CUV40" s="39"/>
      <c r="CUW40" s="39"/>
      <c r="CUX40" s="39"/>
      <c r="CUY40" s="39"/>
      <c r="CUZ40" s="39"/>
      <c r="CVA40" s="39"/>
      <c r="CVB40" s="39"/>
      <c r="CVC40" s="39"/>
      <c r="CVD40" s="39"/>
      <c r="CVE40" s="39"/>
      <c r="CVF40" s="39"/>
      <c r="CVG40" s="39"/>
      <c r="CVH40" s="39"/>
      <c r="CVI40" s="39"/>
      <c r="CVJ40" s="39"/>
      <c r="CVK40" s="39"/>
      <c r="CVL40" s="39"/>
      <c r="CVM40" s="39"/>
      <c r="CVN40" s="39"/>
      <c r="CVO40" s="39"/>
      <c r="CVP40" s="39"/>
      <c r="CVQ40" s="39"/>
      <c r="CVR40" s="39"/>
      <c r="CVS40" s="39"/>
      <c r="CVT40" s="39"/>
      <c r="CVU40" s="39"/>
      <c r="CVV40" s="39"/>
      <c r="CVW40" s="39"/>
      <c r="CVX40" s="39"/>
      <c r="CVY40" s="39"/>
      <c r="CVZ40" s="39"/>
      <c r="CWA40" s="39"/>
      <c r="CWB40" s="39"/>
      <c r="CWC40" s="39"/>
      <c r="CWD40" s="39"/>
      <c r="CWE40" s="39"/>
      <c r="CWF40" s="39"/>
      <c r="CWG40" s="39"/>
      <c r="CWH40" s="39"/>
      <c r="CWI40" s="39"/>
      <c r="CWJ40" s="39"/>
      <c r="CWK40" s="39"/>
      <c r="CWL40" s="39"/>
      <c r="CWM40" s="39"/>
      <c r="CWN40" s="39"/>
      <c r="CWO40" s="39"/>
      <c r="CWP40" s="39"/>
      <c r="CWQ40" s="39"/>
      <c r="CWR40" s="39"/>
      <c r="CWS40" s="39"/>
      <c r="CWT40" s="39"/>
      <c r="CWU40" s="39"/>
      <c r="CWV40" s="39"/>
      <c r="CWW40" s="39"/>
      <c r="CWX40" s="39"/>
      <c r="CWY40" s="39"/>
      <c r="CWZ40" s="39"/>
      <c r="CXA40" s="39"/>
      <c r="CXB40" s="39"/>
      <c r="CXC40" s="39"/>
      <c r="CXD40" s="39"/>
      <c r="CXE40" s="39"/>
      <c r="CXF40" s="39"/>
      <c r="CXG40" s="39"/>
      <c r="CXH40" s="39"/>
      <c r="CXI40" s="39"/>
      <c r="CXJ40" s="39"/>
      <c r="CXK40" s="39"/>
      <c r="CXL40" s="39"/>
      <c r="CXM40" s="39"/>
      <c r="CXN40" s="39"/>
      <c r="CXO40" s="39"/>
      <c r="CXP40" s="39"/>
      <c r="CXQ40" s="39"/>
      <c r="CXR40" s="39"/>
      <c r="CXS40" s="39"/>
      <c r="CXT40" s="39"/>
      <c r="CXU40" s="39"/>
      <c r="CXV40" s="39"/>
      <c r="CXW40" s="39"/>
      <c r="CXX40" s="39"/>
      <c r="CXY40" s="39"/>
      <c r="CXZ40" s="39"/>
      <c r="CYA40" s="39"/>
      <c r="CYB40" s="39"/>
      <c r="CYC40" s="39"/>
      <c r="CYD40" s="39"/>
      <c r="CYE40" s="39"/>
      <c r="CYF40" s="39"/>
      <c r="CYG40" s="39"/>
      <c r="CYH40" s="39"/>
      <c r="CYI40" s="39"/>
      <c r="CYJ40" s="39"/>
      <c r="CYK40" s="39"/>
      <c r="CYL40" s="39"/>
      <c r="CYM40" s="39"/>
      <c r="CYN40" s="39"/>
      <c r="CYO40" s="39"/>
      <c r="CYP40" s="39"/>
      <c r="CYQ40" s="39"/>
      <c r="CYR40" s="39"/>
      <c r="CYS40" s="39"/>
      <c r="CYT40" s="39"/>
      <c r="CYU40" s="39"/>
      <c r="CYV40" s="39"/>
      <c r="CYW40" s="39"/>
      <c r="CYX40" s="39"/>
      <c r="CYY40" s="39"/>
      <c r="CYZ40" s="39"/>
      <c r="CZA40" s="39"/>
      <c r="CZB40" s="39"/>
      <c r="CZC40" s="39"/>
      <c r="CZD40" s="39"/>
      <c r="CZE40" s="39"/>
      <c r="CZF40" s="39"/>
      <c r="CZG40" s="39"/>
      <c r="CZH40" s="39"/>
      <c r="CZI40" s="39"/>
      <c r="CZJ40" s="39"/>
      <c r="CZK40" s="39"/>
      <c r="CZL40" s="39"/>
      <c r="CZM40" s="39"/>
      <c r="CZN40" s="39"/>
      <c r="CZO40" s="39"/>
      <c r="CZP40" s="39"/>
      <c r="CZQ40" s="39"/>
      <c r="CZR40" s="39"/>
      <c r="CZS40" s="39"/>
      <c r="CZT40" s="39"/>
      <c r="CZU40" s="39"/>
      <c r="CZV40" s="39"/>
      <c r="CZW40" s="39"/>
      <c r="CZX40" s="39"/>
      <c r="CZY40" s="39"/>
      <c r="CZZ40" s="39"/>
      <c r="DAA40" s="39"/>
      <c r="DAB40" s="39"/>
      <c r="DAC40" s="39"/>
      <c r="DAD40" s="39"/>
      <c r="DAE40" s="39"/>
      <c r="DAF40" s="39"/>
      <c r="DAG40" s="39"/>
      <c r="DAH40" s="39"/>
      <c r="DAI40" s="39"/>
      <c r="DAJ40" s="39"/>
      <c r="DAK40" s="39"/>
      <c r="DAL40" s="39"/>
      <c r="DAM40" s="39"/>
      <c r="DAN40" s="39"/>
      <c r="DAO40" s="39"/>
      <c r="DAP40" s="39"/>
      <c r="DAQ40" s="39"/>
      <c r="DAR40" s="39"/>
      <c r="DAS40" s="39"/>
      <c r="DAT40" s="39"/>
      <c r="DAU40" s="39"/>
      <c r="DAV40" s="39"/>
      <c r="DAW40" s="39"/>
      <c r="DAX40" s="39"/>
      <c r="DAY40" s="39"/>
      <c r="DAZ40" s="39"/>
      <c r="DBA40" s="39"/>
      <c r="DBB40" s="39"/>
      <c r="DBC40" s="39"/>
      <c r="DBD40" s="39"/>
      <c r="DBE40" s="39"/>
      <c r="DBF40" s="39"/>
      <c r="DBG40" s="39"/>
      <c r="DBH40" s="39"/>
      <c r="DBI40" s="39"/>
      <c r="DBJ40" s="39"/>
      <c r="DBK40" s="39"/>
      <c r="DBL40" s="39"/>
      <c r="DBM40" s="39"/>
      <c r="DBN40" s="39"/>
      <c r="DBO40" s="39"/>
      <c r="DBP40" s="39"/>
      <c r="DBQ40" s="39"/>
      <c r="DBR40" s="39"/>
      <c r="DBS40" s="39"/>
      <c r="DBT40" s="39"/>
      <c r="DBU40" s="39"/>
      <c r="DBV40" s="39"/>
      <c r="DBW40" s="39"/>
      <c r="DBX40" s="39"/>
      <c r="DBY40" s="39"/>
      <c r="DBZ40" s="39"/>
      <c r="DCA40" s="39"/>
      <c r="DCB40" s="39"/>
      <c r="DCC40" s="39"/>
      <c r="DCD40" s="39"/>
      <c r="DCE40" s="39"/>
      <c r="DCF40" s="39"/>
      <c r="DCG40" s="39"/>
      <c r="DCH40" s="39"/>
      <c r="DCI40" s="39"/>
      <c r="DCJ40" s="39"/>
      <c r="DCK40" s="39"/>
      <c r="DCL40" s="39"/>
      <c r="DCM40" s="39"/>
      <c r="DCN40" s="39"/>
      <c r="DCO40" s="39"/>
      <c r="DCP40" s="39"/>
      <c r="DCQ40" s="39"/>
      <c r="DCR40" s="39"/>
      <c r="DCS40" s="39"/>
      <c r="DCT40" s="39"/>
      <c r="DCU40" s="39"/>
      <c r="DCV40" s="39"/>
      <c r="DCW40" s="39"/>
      <c r="DCX40" s="39"/>
      <c r="DCY40" s="39"/>
      <c r="DCZ40" s="39"/>
      <c r="DDA40" s="39"/>
      <c r="DDB40" s="39"/>
      <c r="DDC40" s="39"/>
      <c r="DDD40" s="39"/>
      <c r="DDE40" s="39"/>
      <c r="DDF40" s="39"/>
      <c r="DDG40" s="39"/>
      <c r="DDH40" s="39"/>
      <c r="DDI40" s="39"/>
      <c r="DDJ40" s="39"/>
      <c r="DDK40" s="39"/>
      <c r="DDL40" s="39"/>
      <c r="DDM40" s="39"/>
      <c r="DDN40" s="39"/>
      <c r="DDO40" s="39"/>
      <c r="DDP40" s="39"/>
      <c r="DDQ40" s="39"/>
      <c r="DDR40" s="39"/>
      <c r="DDS40" s="39"/>
      <c r="DDT40" s="39"/>
      <c r="DDU40" s="39"/>
      <c r="DDV40" s="39"/>
      <c r="DDW40" s="39"/>
      <c r="DDX40" s="39"/>
      <c r="DDY40" s="39"/>
      <c r="DDZ40" s="39"/>
      <c r="DEA40" s="39"/>
      <c r="DEB40" s="39"/>
      <c r="DEC40" s="39"/>
      <c r="DED40" s="39"/>
      <c r="DEE40" s="39"/>
      <c r="DEF40" s="39"/>
      <c r="DEG40" s="39"/>
      <c r="DEH40" s="39"/>
      <c r="DEI40" s="39"/>
      <c r="DEJ40" s="39"/>
      <c r="DEK40" s="39"/>
      <c r="DEL40" s="39"/>
      <c r="DEM40" s="39"/>
      <c r="DEN40" s="39"/>
      <c r="DEO40" s="39"/>
      <c r="DEP40" s="39"/>
      <c r="DEQ40" s="39"/>
      <c r="DER40" s="39"/>
      <c r="DES40" s="39"/>
      <c r="DET40" s="39"/>
      <c r="DEU40" s="39"/>
      <c r="DEV40" s="39"/>
      <c r="DEW40" s="39"/>
      <c r="DEX40" s="39"/>
      <c r="DEY40" s="39"/>
      <c r="DEZ40" s="39"/>
      <c r="DFA40" s="39"/>
      <c r="DFB40" s="39"/>
      <c r="DFC40" s="39"/>
      <c r="DFD40" s="39"/>
      <c r="DFE40" s="39"/>
      <c r="DFF40" s="39"/>
      <c r="DFG40" s="39"/>
      <c r="DFH40" s="39"/>
      <c r="DFI40" s="39"/>
      <c r="DFJ40" s="39"/>
      <c r="DFK40" s="39"/>
      <c r="DFL40" s="39"/>
      <c r="DFM40" s="39"/>
      <c r="DFN40" s="39"/>
      <c r="DFO40" s="39"/>
      <c r="DFP40" s="39"/>
      <c r="DFQ40" s="39"/>
      <c r="DFR40" s="39"/>
      <c r="DFS40" s="39"/>
      <c r="DFT40" s="39"/>
      <c r="DFU40" s="39"/>
      <c r="DFV40" s="39"/>
      <c r="DFW40" s="39"/>
      <c r="DFX40" s="39"/>
      <c r="DFY40" s="39"/>
      <c r="DFZ40" s="39"/>
      <c r="DGA40" s="39"/>
      <c r="DGB40" s="39"/>
      <c r="DGC40" s="39"/>
      <c r="DGD40" s="39"/>
      <c r="DGE40" s="39"/>
      <c r="DGF40" s="39"/>
      <c r="DGG40" s="39"/>
      <c r="DGH40" s="39"/>
      <c r="DGI40" s="39"/>
      <c r="DGJ40" s="39"/>
      <c r="DGK40" s="39"/>
      <c r="DGL40" s="39"/>
      <c r="DGM40" s="39"/>
      <c r="DGN40" s="39"/>
      <c r="DGO40" s="39"/>
      <c r="DGP40" s="39"/>
      <c r="DGQ40" s="39"/>
      <c r="DGR40" s="39"/>
      <c r="DGS40" s="39"/>
      <c r="DGT40" s="39"/>
      <c r="DGU40" s="39"/>
      <c r="DGV40" s="39"/>
      <c r="DGW40" s="39"/>
      <c r="DGX40" s="39"/>
      <c r="DGY40" s="39"/>
      <c r="DGZ40" s="39"/>
      <c r="DHA40" s="39"/>
      <c r="DHB40" s="39"/>
      <c r="DHC40" s="39"/>
      <c r="DHD40" s="39"/>
      <c r="DHE40" s="39"/>
      <c r="DHF40" s="39"/>
      <c r="DHG40" s="39"/>
      <c r="DHH40" s="39"/>
      <c r="DHI40" s="39"/>
      <c r="DHJ40" s="39"/>
      <c r="DHK40" s="39"/>
      <c r="DHL40" s="39"/>
      <c r="DHM40" s="39"/>
      <c r="DHN40" s="39"/>
      <c r="DHO40" s="39"/>
      <c r="DHP40" s="39"/>
      <c r="DHQ40" s="39"/>
      <c r="DHR40" s="39"/>
      <c r="DHS40" s="39"/>
      <c r="DHT40" s="39"/>
      <c r="DHU40" s="39"/>
      <c r="DHV40" s="39"/>
      <c r="DHW40" s="39"/>
      <c r="DHX40" s="39"/>
      <c r="DHY40" s="39"/>
      <c r="DHZ40" s="39"/>
      <c r="DIA40" s="39"/>
      <c r="DIB40" s="39"/>
      <c r="DIC40" s="39"/>
      <c r="DID40" s="39"/>
      <c r="DIE40" s="39"/>
      <c r="DIF40" s="39"/>
      <c r="DIG40" s="39"/>
      <c r="DIH40" s="39"/>
      <c r="DII40" s="39"/>
      <c r="DIJ40" s="39"/>
      <c r="DIK40" s="39"/>
      <c r="DIL40" s="39"/>
      <c r="DIM40" s="39"/>
      <c r="DIN40" s="39"/>
      <c r="DIO40" s="39"/>
      <c r="DIP40" s="39"/>
      <c r="DIQ40" s="39"/>
      <c r="DIR40" s="39"/>
      <c r="DIS40" s="39"/>
      <c r="DIT40" s="39"/>
      <c r="DIU40" s="39"/>
      <c r="DIV40" s="39"/>
      <c r="DIW40" s="39"/>
      <c r="DIX40" s="39"/>
      <c r="DIY40" s="39"/>
      <c r="DIZ40" s="39"/>
      <c r="DJA40" s="39"/>
      <c r="DJB40" s="39"/>
      <c r="DJC40" s="39"/>
      <c r="DJD40" s="39"/>
      <c r="DJE40" s="39"/>
      <c r="DJF40" s="39"/>
      <c r="DJG40" s="39"/>
      <c r="DJH40" s="39"/>
      <c r="DJI40" s="39"/>
      <c r="DJJ40" s="39"/>
      <c r="DJK40" s="39"/>
      <c r="DJL40" s="39"/>
      <c r="DJM40" s="39"/>
      <c r="DJN40" s="39"/>
      <c r="DJO40" s="39"/>
      <c r="DJP40" s="39"/>
      <c r="DJQ40" s="39"/>
      <c r="DJR40" s="39"/>
      <c r="DJS40" s="39"/>
      <c r="DJT40" s="39"/>
      <c r="DJU40" s="39"/>
      <c r="DJV40" s="39"/>
      <c r="DJW40" s="39"/>
      <c r="DJX40" s="39"/>
      <c r="DJY40" s="39"/>
      <c r="DJZ40" s="39"/>
      <c r="DKA40" s="39"/>
      <c r="DKB40" s="39"/>
      <c r="DKC40" s="39"/>
      <c r="DKD40" s="39"/>
      <c r="DKE40" s="39"/>
      <c r="DKF40" s="39"/>
      <c r="DKG40" s="39"/>
      <c r="DKH40" s="39"/>
      <c r="DKI40" s="39"/>
      <c r="DKJ40" s="39"/>
      <c r="DKK40" s="39"/>
      <c r="DKL40" s="39"/>
      <c r="DKM40" s="39"/>
      <c r="DKN40" s="39"/>
      <c r="DKO40" s="39"/>
      <c r="DKP40" s="39"/>
      <c r="DKQ40" s="39"/>
      <c r="DKR40" s="39"/>
      <c r="DKS40" s="39"/>
      <c r="DKT40" s="39"/>
      <c r="DKU40" s="39"/>
      <c r="DKV40" s="39"/>
      <c r="DKW40" s="39"/>
      <c r="DKX40" s="39"/>
      <c r="DKY40" s="39"/>
      <c r="DKZ40" s="39"/>
      <c r="DLA40" s="39"/>
      <c r="DLB40" s="39"/>
      <c r="DLC40" s="39"/>
      <c r="DLD40" s="39"/>
      <c r="DLE40" s="39"/>
      <c r="DLF40" s="39"/>
      <c r="DLG40" s="39"/>
      <c r="DLH40" s="39"/>
      <c r="DLI40" s="39"/>
      <c r="DLJ40" s="39"/>
      <c r="DLK40" s="39"/>
      <c r="DLL40" s="39"/>
      <c r="DLM40" s="39"/>
      <c r="DLN40" s="39"/>
      <c r="DLO40" s="39"/>
      <c r="DLP40" s="39"/>
      <c r="DLQ40" s="39"/>
      <c r="DLR40" s="39"/>
      <c r="DLS40" s="39"/>
      <c r="DLT40" s="39"/>
      <c r="DLU40" s="39"/>
      <c r="DLV40" s="39"/>
      <c r="DLW40" s="39"/>
      <c r="DLX40" s="39"/>
      <c r="DLY40" s="39"/>
      <c r="DLZ40" s="39"/>
      <c r="DMA40" s="39"/>
      <c r="DMB40" s="39"/>
      <c r="DMC40" s="39"/>
      <c r="DMD40" s="39"/>
      <c r="DME40" s="39"/>
      <c r="DMF40" s="39"/>
      <c r="DMG40" s="39"/>
      <c r="DMH40" s="39"/>
      <c r="DMI40" s="39"/>
      <c r="DMJ40" s="39"/>
      <c r="DMK40" s="39"/>
      <c r="DML40" s="39"/>
      <c r="DMM40" s="39"/>
      <c r="DMN40" s="39"/>
      <c r="DMO40" s="39"/>
      <c r="DMP40" s="39"/>
      <c r="DMQ40" s="39"/>
      <c r="DMR40" s="39"/>
      <c r="DMS40" s="39"/>
      <c r="DMT40" s="39"/>
      <c r="DMU40" s="39"/>
      <c r="DMV40" s="39"/>
      <c r="DMW40" s="39"/>
      <c r="DMX40" s="39"/>
      <c r="DMY40" s="39"/>
      <c r="DMZ40" s="39"/>
      <c r="DNA40" s="39"/>
      <c r="DNB40" s="39"/>
      <c r="DNC40" s="39"/>
      <c r="DND40" s="39"/>
      <c r="DNE40" s="39"/>
      <c r="DNF40" s="39"/>
      <c r="DNG40" s="39"/>
      <c r="DNH40" s="39"/>
      <c r="DNI40" s="39"/>
      <c r="DNJ40" s="39"/>
      <c r="DNK40" s="39"/>
      <c r="DNL40" s="39"/>
      <c r="DNM40" s="39"/>
      <c r="DNN40" s="39"/>
      <c r="DNO40" s="39"/>
      <c r="DNP40" s="39"/>
      <c r="DNQ40" s="39"/>
      <c r="DNR40" s="39"/>
      <c r="DNS40" s="39"/>
      <c r="DNT40" s="39"/>
      <c r="DNU40" s="39"/>
      <c r="DNV40" s="39"/>
      <c r="DNW40" s="39"/>
      <c r="DNX40" s="39"/>
      <c r="DNY40" s="39"/>
      <c r="DNZ40" s="39"/>
      <c r="DOA40" s="39"/>
      <c r="DOB40" s="39"/>
      <c r="DOC40" s="39"/>
      <c r="DOD40" s="39"/>
      <c r="DOE40" s="39"/>
      <c r="DOF40" s="39"/>
      <c r="DOG40" s="39"/>
      <c r="DOH40" s="39"/>
      <c r="DOI40" s="39"/>
      <c r="DOJ40" s="39"/>
      <c r="DOK40" s="39"/>
      <c r="DOL40" s="39"/>
      <c r="DOM40" s="39"/>
      <c r="DON40" s="39"/>
      <c r="DOO40" s="39"/>
      <c r="DOP40" s="39"/>
      <c r="DOQ40" s="39"/>
      <c r="DOR40" s="39"/>
      <c r="DOS40" s="39"/>
      <c r="DOT40" s="39"/>
      <c r="DOU40" s="39"/>
      <c r="DOV40" s="39"/>
      <c r="DOW40" s="39"/>
      <c r="DOX40" s="39"/>
      <c r="DOY40" s="39"/>
      <c r="DOZ40" s="39"/>
      <c r="DPA40" s="39"/>
      <c r="DPB40" s="39"/>
      <c r="DPC40" s="39"/>
      <c r="DPD40" s="39"/>
      <c r="DPE40" s="39"/>
      <c r="DPF40" s="39"/>
      <c r="DPG40" s="39"/>
      <c r="DPH40" s="39"/>
      <c r="DPI40" s="39"/>
      <c r="DPJ40" s="39"/>
      <c r="DPK40" s="39"/>
      <c r="DPL40" s="39"/>
      <c r="DPM40" s="39"/>
      <c r="DPN40" s="39"/>
      <c r="DPO40" s="39"/>
      <c r="DPP40" s="39"/>
      <c r="DPQ40" s="39"/>
      <c r="DPR40" s="39"/>
      <c r="DPS40" s="39"/>
      <c r="DPT40" s="39"/>
      <c r="DPU40" s="39"/>
      <c r="DPV40" s="39"/>
      <c r="DPW40" s="39"/>
      <c r="DPX40" s="39"/>
      <c r="DPY40" s="39"/>
      <c r="DPZ40" s="39"/>
      <c r="DQA40" s="39"/>
      <c r="DQB40" s="39"/>
      <c r="DQC40" s="39"/>
      <c r="DQD40" s="39"/>
      <c r="DQE40" s="39"/>
      <c r="DQF40" s="39"/>
      <c r="DQG40" s="39"/>
      <c r="DQH40" s="39"/>
      <c r="DQI40" s="39"/>
      <c r="DQJ40" s="39"/>
      <c r="DQK40" s="39"/>
      <c r="DQL40" s="39"/>
      <c r="DQM40" s="39"/>
      <c r="DQN40" s="39"/>
      <c r="DQO40" s="39"/>
      <c r="DQP40" s="39"/>
      <c r="DQQ40" s="39"/>
      <c r="DQR40" s="39"/>
      <c r="DQS40" s="39"/>
      <c r="DQT40" s="39"/>
      <c r="DQU40" s="39"/>
      <c r="DQV40" s="39"/>
      <c r="DQW40" s="39"/>
      <c r="DQX40" s="39"/>
      <c r="DQY40" s="39"/>
      <c r="DQZ40" s="39"/>
      <c r="DRA40" s="39"/>
      <c r="DRB40" s="39"/>
      <c r="DRC40" s="39"/>
      <c r="DRD40" s="39"/>
      <c r="DRE40" s="39"/>
      <c r="DRF40" s="39"/>
      <c r="DRG40" s="39"/>
      <c r="DRH40" s="39"/>
      <c r="DRI40" s="39"/>
      <c r="DRJ40" s="39"/>
      <c r="DRK40" s="39"/>
      <c r="DRL40" s="39"/>
      <c r="DRM40" s="39"/>
      <c r="DRN40" s="39"/>
      <c r="DRO40" s="39"/>
      <c r="DRP40" s="39"/>
      <c r="DRQ40" s="39"/>
      <c r="DRR40" s="39"/>
      <c r="DRS40" s="39"/>
      <c r="DRT40" s="39"/>
      <c r="DRU40" s="39"/>
      <c r="DRV40" s="39"/>
      <c r="DRW40" s="39"/>
      <c r="DRX40" s="39"/>
      <c r="DRY40" s="39"/>
      <c r="DRZ40" s="39"/>
      <c r="DSA40" s="39"/>
      <c r="DSB40" s="39"/>
      <c r="DSC40" s="39"/>
      <c r="DSD40" s="39"/>
      <c r="DSE40" s="39"/>
      <c r="DSF40" s="39"/>
      <c r="DSG40" s="39"/>
      <c r="DSH40" s="39"/>
      <c r="DSI40" s="39"/>
      <c r="DSJ40" s="39"/>
      <c r="DSK40" s="39"/>
      <c r="DSL40" s="39"/>
      <c r="DSM40" s="39"/>
      <c r="DSN40" s="39"/>
      <c r="DSO40" s="39"/>
      <c r="DSP40" s="39"/>
      <c r="DSQ40" s="39"/>
      <c r="DSR40" s="39"/>
      <c r="DSS40" s="39"/>
      <c r="DST40" s="39"/>
      <c r="DSU40" s="39"/>
      <c r="DSV40" s="39"/>
      <c r="DSW40" s="39"/>
      <c r="DSX40" s="39"/>
      <c r="DSY40" s="39"/>
      <c r="DSZ40" s="39"/>
      <c r="DTA40" s="39"/>
      <c r="DTB40" s="39"/>
      <c r="DTC40" s="39"/>
      <c r="DTD40" s="39"/>
      <c r="DTE40" s="39"/>
      <c r="DTF40" s="39"/>
      <c r="DTG40" s="39"/>
      <c r="DTH40" s="39"/>
      <c r="DTI40" s="39"/>
      <c r="DTJ40" s="39"/>
      <c r="DTK40" s="39"/>
      <c r="DTL40" s="39"/>
      <c r="DTM40" s="39"/>
      <c r="DTN40" s="39"/>
      <c r="DTO40" s="39"/>
      <c r="DTP40" s="39"/>
      <c r="DTQ40" s="39"/>
      <c r="DTR40" s="39"/>
      <c r="DTS40" s="39"/>
      <c r="DTT40" s="39"/>
      <c r="DTU40" s="39"/>
      <c r="DTV40" s="39"/>
      <c r="DTW40" s="39"/>
      <c r="DTX40" s="39"/>
      <c r="DTY40" s="39"/>
      <c r="DTZ40" s="39"/>
      <c r="DUA40" s="39"/>
      <c r="DUB40" s="39"/>
      <c r="DUC40" s="39"/>
      <c r="DUD40" s="39"/>
      <c r="DUE40" s="39"/>
      <c r="DUF40" s="39"/>
      <c r="DUG40" s="39"/>
      <c r="DUH40" s="39"/>
      <c r="DUI40" s="39"/>
      <c r="DUJ40" s="39"/>
      <c r="DUK40" s="39"/>
      <c r="DUL40" s="39"/>
      <c r="DUM40" s="39"/>
      <c r="DUN40" s="39"/>
      <c r="DUO40" s="39"/>
      <c r="DUP40" s="39"/>
      <c r="DUQ40" s="39"/>
      <c r="DUR40" s="39"/>
      <c r="DUS40" s="39"/>
      <c r="DUT40" s="39"/>
      <c r="DUU40" s="39"/>
      <c r="DUV40" s="39"/>
      <c r="DUW40" s="39"/>
      <c r="DUX40" s="39"/>
      <c r="DUY40" s="39"/>
      <c r="DUZ40" s="39"/>
      <c r="DVA40" s="39"/>
      <c r="DVB40" s="39"/>
      <c r="DVC40" s="39"/>
      <c r="DVD40" s="39"/>
      <c r="DVE40" s="39"/>
      <c r="DVF40" s="39"/>
      <c r="DVG40" s="39"/>
      <c r="DVH40" s="39"/>
      <c r="DVI40" s="39"/>
      <c r="DVJ40" s="39"/>
      <c r="DVK40" s="39"/>
      <c r="DVL40" s="39"/>
      <c r="DVM40" s="39"/>
      <c r="DVN40" s="39"/>
      <c r="DVO40" s="39"/>
      <c r="DVP40" s="39"/>
      <c r="DVQ40" s="39"/>
      <c r="DVR40" s="39"/>
      <c r="DVS40" s="39"/>
      <c r="DVT40" s="39"/>
      <c r="DVU40" s="39"/>
      <c r="DVV40" s="39"/>
      <c r="DVW40" s="39"/>
      <c r="DVX40" s="39"/>
      <c r="DVY40" s="39"/>
      <c r="DVZ40" s="39"/>
      <c r="DWA40" s="39"/>
      <c r="DWB40" s="39"/>
      <c r="DWC40" s="39"/>
      <c r="DWD40" s="39"/>
      <c r="DWE40" s="39"/>
      <c r="DWF40" s="39"/>
      <c r="DWG40" s="39"/>
      <c r="DWH40" s="39"/>
      <c r="DWI40" s="39"/>
      <c r="DWJ40" s="39"/>
      <c r="DWK40" s="39"/>
      <c r="DWL40" s="39"/>
      <c r="DWM40" s="39"/>
      <c r="DWN40" s="39"/>
      <c r="DWO40" s="39"/>
      <c r="DWP40" s="39"/>
      <c r="DWQ40" s="39"/>
      <c r="DWR40" s="39"/>
      <c r="DWS40" s="39"/>
      <c r="DWT40" s="39"/>
      <c r="DWU40" s="39"/>
      <c r="DWV40" s="39"/>
      <c r="DWW40" s="39"/>
      <c r="DWX40" s="39"/>
      <c r="DWY40" s="39"/>
      <c r="DWZ40" s="39"/>
      <c r="DXA40" s="39"/>
      <c r="DXB40" s="39"/>
      <c r="DXC40" s="39"/>
      <c r="DXD40" s="39"/>
      <c r="DXE40" s="39"/>
      <c r="DXF40" s="39"/>
      <c r="DXG40" s="39"/>
      <c r="DXH40" s="39"/>
      <c r="DXI40" s="39"/>
      <c r="DXJ40" s="39"/>
      <c r="DXK40" s="39"/>
      <c r="DXL40" s="39"/>
      <c r="DXM40" s="39"/>
      <c r="DXN40" s="39"/>
      <c r="DXO40" s="39"/>
      <c r="DXP40" s="39"/>
      <c r="DXQ40" s="39"/>
      <c r="DXR40" s="39"/>
      <c r="DXS40" s="39"/>
      <c r="DXT40" s="39"/>
      <c r="DXU40" s="39"/>
      <c r="DXV40" s="39"/>
      <c r="DXW40" s="39"/>
      <c r="DXX40" s="39"/>
      <c r="DXY40" s="39"/>
      <c r="DXZ40" s="39"/>
      <c r="DYA40" s="39"/>
      <c r="DYB40" s="39"/>
      <c r="DYC40" s="39"/>
      <c r="DYD40" s="39"/>
      <c r="DYE40" s="39"/>
      <c r="DYF40" s="39"/>
      <c r="DYG40" s="39"/>
      <c r="DYH40" s="39"/>
      <c r="DYI40" s="39"/>
      <c r="DYJ40" s="39"/>
      <c r="DYK40" s="39"/>
      <c r="DYL40" s="39"/>
      <c r="DYM40" s="39"/>
      <c r="DYN40" s="39"/>
      <c r="DYO40" s="39"/>
      <c r="DYP40" s="39"/>
      <c r="DYQ40" s="39"/>
      <c r="DYR40" s="39"/>
      <c r="DYS40" s="39"/>
      <c r="DYT40" s="39"/>
      <c r="DYU40" s="39"/>
      <c r="DYV40" s="39"/>
      <c r="DYW40" s="39"/>
      <c r="DYX40" s="39"/>
      <c r="DYY40" s="39"/>
      <c r="DYZ40" s="39"/>
      <c r="DZA40" s="39"/>
      <c r="DZB40" s="39"/>
      <c r="DZC40" s="39"/>
      <c r="DZD40" s="39"/>
      <c r="DZE40" s="39"/>
      <c r="DZF40" s="39"/>
      <c r="DZG40" s="39"/>
      <c r="DZH40" s="39"/>
      <c r="DZI40" s="39"/>
      <c r="DZJ40" s="39"/>
      <c r="DZK40" s="39"/>
      <c r="DZL40" s="39"/>
      <c r="DZM40" s="39"/>
      <c r="DZN40" s="39"/>
      <c r="DZO40" s="39"/>
      <c r="DZP40" s="39"/>
      <c r="DZQ40" s="39"/>
      <c r="DZR40" s="39"/>
      <c r="DZS40" s="39"/>
      <c r="DZT40" s="39"/>
      <c r="DZU40" s="39"/>
      <c r="DZV40" s="39"/>
      <c r="DZW40" s="39"/>
      <c r="DZX40" s="39"/>
      <c r="DZY40" s="39"/>
      <c r="DZZ40" s="39"/>
      <c r="EAA40" s="39"/>
      <c r="EAB40" s="39"/>
      <c r="EAC40" s="39"/>
      <c r="EAD40" s="39"/>
      <c r="EAE40" s="39"/>
      <c r="EAF40" s="39"/>
      <c r="EAG40" s="39"/>
      <c r="EAH40" s="39"/>
      <c r="EAI40" s="39"/>
      <c r="EAJ40" s="39"/>
      <c r="EAK40" s="39"/>
      <c r="EAL40" s="39"/>
      <c r="EAM40" s="39"/>
      <c r="EAN40" s="39"/>
      <c r="EAO40" s="39"/>
      <c r="EAP40" s="39"/>
      <c r="EAQ40" s="39"/>
      <c r="EAR40" s="39"/>
      <c r="EAS40" s="39"/>
      <c r="EAT40" s="39"/>
      <c r="EAU40" s="39"/>
      <c r="EAV40" s="39"/>
      <c r="EAW40" s="39"/>
      <c r="EAX40" s="39"/>
      <c r="EAY40" s="39"/>
      <c r="EAZ40" s="39"/>
      <c r="EBA40" s="39"/>
      <c r="EBB40" s="39"/>
      <c r="EBC40" s="39"/>
      <c r="EBD40" s="39"/>
      <c r="EBE40" s="39"/>
      <c r="EBF40" s="39"/>
      <c r="EBG40" s="39"/>
      <c r="EBH40" s="39"/>
      <c r="EBI40" s="39"/>
      <c r="EBJ40" s="39"/>
      <c r="EBK40" s="39"/>
      <c r="EBL40" s="39"/>
      <c r="EBM40" s="39"/>
      <c r="EBN40" s="39"/>
      <c r="EBO40" s="39"/>
      <c r="EBP40" s="39"/>
      <c r="EBQ40" s="39"/>
      <c r="EBR40" s="39"/>
      <c r="EBS40" s="39"/>
      <c r="EBT40" s="39"/>
      <c r="EBU40" s="39"/>
      <c r="EBV40" s="39"/>
      <c r="EBW40" s="39"/>
      <c r="EBX40" s="39"/>
      <c r="EBY40" s="39"/>
      <c r="EBZ40" s="39"/>
      <c r="ECA40" s="39"/>
      <c r="ECB40" s="39"/>
      <c r="ECC40" s="39"/>
      <c r="ECD40" s="39"/>
      <c r="ECE40" s="39"/>
      <c r="ECF40" s="39"/>
      <c r="ECG40" s="39"/>
      <c r="ECH40" s="39"/>
      <c r="ECI40" s="39"/>
      <c r="ECJ40" s="39"/>
      <c r="ECK40" s="39"/>
      <c r="ECL40" s="39"/>
      <c r="ECM40" s="39"/>
      <c r="ECN40" s="39"/>
      <c r="ECO40" s="39"/>
      <c r="ECP40" s="39"/>
      <c r="ECQ40" s="39"/>
      <c r="ECR40" s="39"/>
      <c r="ECS40" s="39"/>
      <c r="ECT40" s="39"/>
      <c r="ECU40" s="39"/>
      <c r="ECV40" s="39"/>
      <c r="ECW40" s="39"/>
      <c r="ECX40" s="39"/>
      <c r="ECY40" s="39"/>
      <c r="ECZ40" s="39"/>
      <c r="EDA40" s="39"/>
      <c r="EDB40" s="39"/>
      <c r="EDC40" s="39"/>
      <c r="EDD40" s="39"/>
      <c r="EDE40" s="39"/>
      <c r="EDF40" s="39"/>
      <c r="EDG40" s="39"/>
      <c r="EDH40" s="39"/>
      <c r="EDI40" s="39"/>
      <c r="EDJ40" s="39"/>
      <c r="EDK40" s="39"/>
      <c r="EDL40" s="39"/>
      <c r="EDM40" s="39"/>
      <c r="EDN40" s="39"/>
      <c r="EDO40" s="39"/>
      <c r="EDP40" s="39"/>
      <c r="EDQ40" s="39"/>
      <c r="EDR40" s="39"/>
      <c r="EDS40" s="39"/>
      <c r="EDT40" s="39"/>
      <c r="EDU40" s="39"/>
      <c r="EDV40" s="39"/>
      <c r="EDW40" s="39"/>
      <c r="EDX40" s="39"/>
      <c r="EDY40" s="39"/>
      <c r="EDZ40" s="39"/>
      <c r="EEA40" s="39"/>
      <c r="EEB40" s="39"/>
      <c r="EEC40" s="39"/>
      <c r="EED40" s="39"/>
      <c r="EEE40" s="39"/>
      <c r="EEF40" s="39"/>
      <c r="EEG40" s="39"/>
      <c r="EEH40" s="39"/>
      <c r="EEI40" s="39"/>
      <c r="EEJ40" s="39"/>
      <c r="EEK40" s="39"/>
      <c r="EEL40" s="39"/>
      <c r="EEM40" s="39"/>
      <c r="EEN40" s="39"/>
      <c r="EEO40" s="39"/>
      <c r="EEP40" s="39"/>
      <c r="EEQ40" s="39"/>
      <c r="EER40" s="39"/>
      <c r="EES40" s="39"/>
      <c r="EET40" s="39"/>
      <c r="EEU40" s="39"/>
      <c r="EEV40" s="39"/>
      <c r="EEW40" s="39"/>
      <c r="EEX40" s="39"/>
      <c r="EEY40" s="39"/>
      <c r="EEZ40" s="39"/>
      <c r="EFA40" s="39"/>
      <c r="EFB40" s="39"/>
      <c r="EFC40" s="39"/>
      <c r="EFD40" s="39"/>
      <c r="EFE40" s="39"/>
      <c r="EFF40" s="39"/>
      <c r="EFG40" s="39"/>
      <c r="EFH40" s="39"/>
      <c r="EFI40" s="39"/>
      <c r="EFJ40" s="39"/>
      <c r="EFK40" s="39"/>
      <c r="EFL40" s="39"/>
      <c r="EFM40" s="39"/>
      <c r="EFN40" s="39"/>
      <c r="EFO40" s="39"/>
      <c r="EFP40" s="39"/>
      <c r="EFQ40" s="39"/>
      <c r="EFR40" s="39"/>
      <c r="EFS40" s="39"/>
      <c r="EFT40" s="39"/>
      <c r="EFU40" s="39"/>
      <c r="EFV40" s="39"/>
      <c r="EFW40" s="39"/>
      <c r="EFX40" s="39"/>
      <c r="EFY40" s="39"/>
      <c r="EFZ40" s="39"/>
      <c r="EGA40" s="39"/>
      <c r="EGB40" s="39"/>
      <c r="EGC40" s="39"/>
      <c r="EGD40" s="39"/>
      <c r="EGE40" s="39"/>
      <c r="EGF40" s="39"/>
      <c r="EGG40" s="39"/>
      <c r="EGH40" s="39"/>
      <c r="EGI40" s="39"/>
      <c r="EGJ40" s="39"/>
      <c r="EGK40" s="39"/>
      <c r="EGL40" s="39"/>
      <c r="EGM40" s="39"/>
      <c r="EGN40" s="39"/>
      <c r="EGO40" s="39"/>
      <c r="EGP40" s="39"/>
      <c r="EGQ40" s="39"/>
      <c r="EGR40" s="39"/>
      <c r="EGS40" s="39"/>
      <c r="EGT40" s="39"/>
      <c r="EGU40" s="39"/>
      <c r="EGV40" s="39"/>
      <c r="EGW40" s="39"/>
      <c r="EGX40" s="39"/>
      <c r="EGY40" s="39"/>
      <c r="EGZ40" s="39"/>
      <c r="EHA40" s="39"/>
      <c r="EHB40" s="39"/>
      <c r="EHC40" s="39"/>
      <c r="EHD40" s="39"/>
      <c r="EHE40" s="39"/>
      <c r="EHF40" s="39"/>
      <c r="EHG40" s="39"/>
      <c r="EHH40" s="39"/>
      <c r="EHI40" s="39"/>
      <c r="EHJ40" s="39"/>
      <c r="EHK40" s="39"/>
      <c r="EHL40" s="39"/>
      <c r="EHM40" s="39"/>
      <c r="EHN40" s="39"/>
      <c r="EHO40" s="39"/>
      <c r="EHP40" s="39"/>
      <c r="EHQ40" s="39"/>
      <c r="EHR40" s="39"/>
      <c r="EHS40" s="39"/>
      <c r="EHT40" s="39"/>
      <c r="EHU40" s="39"/>
      <c r="EHV40" s="39"/>
      <c r="EHW40" s="39"/>
      <c r="EHX40" s="39"/>
      <c r="EHY40" s="39"/>
      <c r="EHZ40" s="39"/>
      <c r="EIA40" s="39"/>
      <c r="EIB40" s="39"/>
      <c r="EIC40" s="39"/>
      <c r="EID40" s="39"/>
      <c r="EIE40" s="39"/>
      <c r="EIF40" s="39"/>
      <c r="EIG40" s="39"/>
      <c r="EIH40" s="39"/>
      <c r="EII40" s="39"/>
      <c r="EIJ40" s="39"/>
      <c r="EIK40" s="39"/>
      <c r="EIL40" s="39"/>
      <c r="EIM40" s="39"/>
      <c r="EIN40" s="39"/>
      <c r="EIO40" s="39"/>
      <c r="EIP40" s="39"/>
      <c r="EIQ40" s="39"/>
      <c r="EIR40" s="39"/>
      <c r="EIS40" s="39"/>
      <c r="EIT40" s="39"/>
      <c r="EIU40" s="39"/>
      <c r="EIV40" s="39"/>
      <c r="EIW40" s="39"/>
      <c r="EIX40" s="39"/>
      <c r="EIY40" s="39"/>
      <c r="EIZ40" s="39"/>
      <c r="EJA40" s="39"/>
      <c r="EJB40" s="39"/>
      <c r="EJC40" s="39"/>
      <c r="EJD40" s="39"/>
      <c r="EJE40" s="39"/>
      <c r="EJF40" s="39"/>
      <c r="EJG40" s="39"/>
      <c r="EJH40" s="39"/>
      <c r="EJI40" s="39"/>
      <c r="EJJ40" s="39"/>
      <c r="EJK40" s="39"/>
      <c r="EJL40" s="39"/>
      <c r="EJM40" s="39"/>
      <c r="EJN40" s="39"/>
      <c r="EJO40" s="39"/>
      <c r="EJP40" s="39"/>
      <c r="EJQ40" s="39"/>
      <c r="EJR40" s="39"/>
      <c r="EJS40" s="39"/>
      <c r="EJT40" s="39"/>
      <c r="EJU40" s="39"/>
      <c r="EJV40" s="39"/>
      <c r="EJW40" s="39"/>
      <c r="EJX40" s="39"/>
      <c r="EJY40" s="39"/>
      <c r="EJZ40" s="39"/>
      <c r="EKA40" s="39"/>
      <c r="EKB40" s="39"/>
      <c r="EKC40" s="39"/>
      <c r="EKD40" s="39"/>
      <c r="EKE40" s="39"/>
      <c r="EKF40" s="39"/>
      <c r="EKG40" s="39"/>
      <c r="EKH40" s="39"/>
      <c r="EKI40" s="39"/>
      <c r="EKJ40" s="39"/>
      <c r="EKK40" s="39"/>
      <c r="EKL40" s="39"/>
      <c r="EKM40" s="39"/>
      <c r="EKN40" s="39"/>
      <c r="EKO40" s="39"/>
      <c r="EKP40" s="39"/>
      <c r="EKQ40" s="39"/>
      <c r="EKR40" s="39"/>
      <c r="EKS40" s="39"/>
      <c r="EKT40" s="39"/>
      <c r="EKU40" s="39"/>
      <c r="EKV40" s="39"/>
      <c r="EKW40" s="39"/>
      <c r="EKX40" s="39"/>
      <c r="EKY40" s="39"/>
      <c r="EKZ40" s="39"/>
      <c r="ELA40" s="39"/>
      <c r="ELB40" s="39"/>
      <c r="ELC40" s="39"/>
      <c r="ELD40" s="39"/>
      <c r="ELE40" s="39"/>
      <c r="ELF40" s="39"/>
      <c r="ELG40" s="39"/>
      <c r="ELH40" s="39"/>
      <c r="ELI40" s="39"/>
      <c r="ELJ40" s="39"/>
      <c r="ELK40" s="39"/>
      <c r="ELL40" s="39"/>
      <c r="ELM40" s="39"/>
      <c r="ELN40" s="39"/>
      <c r="ELO40" s="39"/>
      <c r="ELP40" s="39"/>
      <c r="ELQ40" s="39"/>
      <c r="ELR40" s="39"/>
      <c r="ELS40" s="39"/>
      <c r="ELT40" s="39"/>
      <c r="ELU40" s="39"/>
      <c r="ELV40" s="39"/>
      <c r="ELW40" s="39"/>
      <c r="ELX40" s="39"/>
      <c r="ELY40" s="39"/>
      <c r="ELZ40" s="39"/>
      <c r="EMA40" s="39"/>
      <c r="EMB40" s="39"/>
      <c r="EMC40" s="39"/>
      <c r="EMD40" s="39"/>
      <c r="EME40" s="39"/>
      <c r="EMF40" s="39"/>
      <c r="EMG40" s="39"/>
      <c r="EMH40" s="39"/>
      <c r="EMI40" s="39"/>
      <c r="EMJ40" s="39"/>
      <c r="EMK40" s="39"/>
      <c r="EML40" s="39"/>
      <c r="EMM40" s="39"/>
      <c r="EMN40" s="39"/>
      <c r="EMO40" s="39"/>
      <c r="EMP40" s="39"/>
      <c r="EMQ40" s="39"/>
      <c r="EMR40" s="39"/>
      <c r="EMS40" s="39"/>
      <c r="EMT40" s="39"/>
      <c r="EMU40" s="39"/>
      <c r="EMV40" s="39"/>
      <c r="EMW40" s="39"/>
      <c r="EMX40" s="39"/>
      <c r="EMY40" s="39"/>
      <c r="EMZ40" s="39"/>
      <c r="ENA40" s="39"/>
      <c r="ENB40" s="39"/>
      <c r="ENC40" s="39"/>
      <c r="END40" s="39"/>
      <c r="ENE40" s="39"/>
      <c r="ENF40" s="39"/>
      <c r="ENG40" s="39"/>
      <c r="ENH40" s="39"/>
      <c r="ENI40" s="39"/>
      <c r="ENJ40" s="39"/>
      <c r="ENK40" s="39"/>
      <c r="ENL40" s="39"/>
      <c r="ENM40" s="39"/>
      <c r="ENN40" s="39"/>
      <c r="ENO40" s="39"/>
      <c r="ENP40" s="39"/>
      <c r="ENQ40" s="39"/>
      <c r="ENR40" s="39"/>
      <c r="ENS40" s="39"/>
      <c r="ENT40" s="39"/>
      <c r="ENU40" s="39"/>
      <c r="ENV40" s="39"/>
      <c r="ENW40" s="39"/>
      <c r="ENX40" s="39"/>
      <c r="ENY40" s="39"/>
      <c r="ENZ40" s="39"/>
      <c r="EOA40" s="39"/>
      <c r="EOB40" s="39"/>
      <c r="EOC40" s="39"/>
      <c r="EOD40" s="39"/>
      <c r="EOE40" s="39"/>
      <c r="EOF40" s="39"/>
      <c r="EOG40" s="39"/>
      <c r="EOH40" s="39"/>
      <c r="EOI40" s="39"/>
      <c r="EOJ40" s="39"/>
      <c r="EOK40" s="39"/>
      <c r="EOL40" s="39"/>
      <c r="EOM40" s="39"/>
      <c r="EON40" s="39"/>
      <c r="EOO40" s="39"/>
      <c r="EOP40" s="39"/>
      <c r="EOQ40" s="39"/>
      <c r="EOR40" s="39"/>
      <c r="EOS40" s="39"/>
      <c r="EOT40" s="39"/>
      <c r="EOU40" s="39"/>
      <c r="EOV40" s="39"/>
      <c r="EOW40" s="39"/>
      <c r="EOX40" s="39"/>
      <c r="EOY40" s="39"/>
      <c r="EOZ40" s="39"/>
      <c r="EPA40" s="39"/>
      <c r="EPB40" s="39"/>
      <c r="EPC40" s="39"/>
      <c r="EPD40" s="39"/>
      <c r="EPE40" s="39"/>
      <c r="EPF40" s="39"/>
      <c r="EPG40" s="39"/>
      <c r="EPH40" s="39"/>
      <c r="EPI40" s="39"/>
      <c r="EPJ40" s="39"/>
      <c r="EPK40" s="39"/>
      <c r="EPL40" s="39"/>
      <c r="EPM40" s="39"/>
      <c r="EPN40" s="39"/>
      <c r="EPO40" s="39"/>
      <c r="EPP40" s="39"/>
      <c r="EPQ40" s="39"/>
      <c r="EPR40" s="39"/>
      <c r="EPS40" s="39"/>
      <c r="EPT40" s="39"/>
      <c r="EPU40" s="39"/>
      <c r="EPV40" s="39"/>
      <c r="EPW40" s="39"/>
      <c r="EPX40" s="39"/>
      <c r="EPY40" s="39"/>
      <c r="EPZ40" s="39"/>
      <c r="EQA40" s="39"/>
      <c r="EQB40" s="39"/>
      <c r="EQC40" s="39"/>
      <c r="EQD40" s="39"/>
      <c r="EQE40" s="39"/>
      <c r="EQF40" s="39"/>
      <c r="EQG40" s="39"/>
      <c r="EQH40" s="39"/>
      <c r="EQI40" s="39"/>
      <c r="EQJ40" s="39"/>
      <c r="EQK40" s="39"/>
      <c r="EQL40" s="39"/>
      <c r="EQM40" s="39"/>
      <c r="EQN40" s="39"/>
      <c r="EQO40" s="39"/>
      <c r="EQP40" s="39"/>
      <c r="EQQ40" s="39"/>
      <c r="EQR40" s="39"/>
      <c r="EQS40" s="39"/>
      <c r="EQT40" s="39"/>
      <c r="EQU40" s="39"/>
      <c r="EQV40" s="39"/>
      <c r="EQW40" s="39"/>
      <c r="EQX40" s="39"/>
      <c r="EQY40" s="39"/>
      <c r="EQZ40" s="39"/>
      <c r="ERA40" s="39"/>
      <c r="ERB40" s="39"/>
      <c r="ERC40" s="39"/>
      <c r="ERD40" s="39"/>
      <c r="ERE40" s="39"/>
      <c r="ERF40" s="39"/>
      <c r="ERG40" s="39"/>
      <c r="ERH40" s="39"/>
      <c r="ERI40" s="39"/>
      <c r="ERJ40" s="39"/>
      <c r="ERK40" s="39"/>
      <c r="ERL40" s="39"/>
      <c r="ERM40" s="39"/>
      <c r="ERN40" s="39"/>
      <c r="ERO40" s="39"/>
      <c r="ERP40" s="39"/>
      <c r="ERQ40" s="39"/>
      <c r="ERR40" s="39"/>
      <c r="ERS40" s="39"/>
      <c r="ERT40" s="39"/>
      <c r="ERU40" s="39"/>
      <c r="ERV40" s="39"/>
      <c r="ERW40" s="39"/>
      <c r="ERX40" s="39"/>
      <c r="ERY40" s="39"/>
      <c r="ERZ40" s="39"/>
      <c r="ESA40" s="39"/>
      <c r="ESB40" s="39"/>
      <c r="ESC40" s="39"/>
      <c r="ESD40" s="39"/>
      <c r="ESE40" s="39"/>
      <c r="ESF40" s="39"/>
      <c r="ESG40" s="39"/>
      <c r="ESH40" s="39"/>
      <c r="ESI40" s="39"/>
      <c r="ESJ40" s="39"/>
      <c r="ESK40" s="39"/>
      <c r="ESL40" s="39"/>
      <c r="ESM40" s="39"/>
      <c r="ESN40" s="39"/>
      <c r="ESO40" s="39"/>
      <c r="ESP40" s="39"/>
      <c r="ESQ40" s="39"/>
      <c r="ESR40" s="39"/>
      <c r="ESS40" s="39"/>
      <c r="EST40" s="39"/>
      <c r="ESU40" s="39"/>
      <c r="ESV40" s="39"/>
      <c r="ESW40" s="39"/>
      <c r="ESX40" s="39"/>
      <c r="ESY40" s="39"/>
      <c r="ESZ40" s="39"/>
      <c r="ETA40" s="39"/>
      <c r="ETB40" s="39"/>
      <c r="ETC40" s="39"/>
      <c r="ETD40" s="39"/>
      <c r="ETE40" s="39"/>
      <c r="ETF40" s="39"/>
      <c r="ETG40" s="39"/>
      <c r="ETH40" s="39"/>
      <c r="ETI40" s="39"/>
      <c r="ETJ40" s="39"/>
      <c r="ETK40" s="39"/>
      <c r="ETL40" s="39"/>
      <c r="ETM40" s="39"/>
      <c r="ETN40" s="39"/>
      <c r="ETO40" s="39"/>
      <c r="ETP40" s="39"/>
      <c r="ETQ40" s="39"/>
      <c r="ETR40" s="39"/>
      <c r="ETS40" s="39"/>
      <c r="ETT40" s="39"/>
      <c r="ETU40" s="39"/>
      <c r="ETV40" s="39"/>
      <c r="ETW40" s="39"/>
      <c r="ETX40" s="39"/>
      <c r="ETY40" s="39"/>
      <c r="ETZ40" s="39"/>
      <c r="EUA40" s="39"/>
      <c r="EUB40" s="39"/>
      <c r="EUC40" s="39"/>
      <c r="EUD40" s="39"/>
      <c r="EUE40" s="39"/>
      <c r="EUF40" s="39"/>
      <c r="EUG40" s="39"/>
      <c r="EUH40" s="39"/>
      <c r="EUI40" s="39"/>
      <c r="EUJ40" s="39"/>
      <c r="EUK40" s="39"/>
      <c r="EUL40" s="39"/>
      <c r="EUM40" s="39"/>
      <c r="EUN40" s="39"/>
      <c r="EUO40" s="39"/>
      <c r="EUP40" s="39"/>
      <c r="EUQ40" s="39"/>
      <c r="EUR40" s="39"/>
      <c r="EUS40" s="39"/>
      <c r="EUT40" s="39"/>
      <c r="EUU40" s="39"/>
      <c r="EUV40" s="39"/>
      <c r="EUW40" s="39"/>
      <c r="EUX40" s="39"/>
      <c r="EUY40" s="39"/>
      <c r="EUZ40" s="39"/>
      <c r="EVA40" s="39"/>
      <c r="EVB40" s="39"/>
      <c r="EVC40" s="39"/>
      <c r="EVD40" s="39"/>
      <c r="EVE40" s="39"/>
      <c r="EVF40" s="39"/>
      <c r="EVG40" s="39"/>
      <c r="EVH40" s="39"/>
      <c r="EVI40" s="39"/>
      <c r="EVJ40" s="39"/>
      <c r="EVK40" s="39"/>
      <c r="EVL40" s="39"/>
      <c r="EVM40" s="39"/>
      <c r="EVN40" s="39"/>
      <c r="EVO40" s="39"/>
      <c r="EVP40" s="39"/>
      <c r="EVQ40" s="39"/>
      <c r="EVR40" s="39"/>
      <c r="EVS40" s="39"/>
      <c r="EVT40" s="39"/>
      <c r="EVU40" s="39"/>
      <c r="EVV40" s="39"/>
      <c r="EVW40" s="39"/>
      <c r="EVX40" s="39"/>
      <c r="EVY40" s="39"/>
      <c r="EVZ40" s="39"/>
      <c r="EWA40" s="39"/>
      <c r="EWB40" s="39"/>
      <c r="EWC40" s="39"/>
      <c r="EWD40" s="39"/>
      <c r="EWE40" s="39"/>
      <c r="EWF40" s="39"/>
      <c r="EWG40" s="39"/>
      <c r="EWH40" s="39"/>
      <c r="EWI40" s="39"/>
      <c r="EWJ40" s="39"/>
      <c r="EWK40" s="39"/>
      <c r="EWL40" s="39"/>
      <c r="EWM40" s="39"/>
      <c r="EWN40" s="39"/>
      <c r="EWO40" s="39"/>
      <c r="EWP40" s="39"/>
      <c r="EWQ40" s="39"/>
      <c r="EWR40" s="39"/>
      <c r="EWS40" s="39"/>
      <c r="EWT40" s="39"/>
      <c r="EWU40" s="39"/>
      <c r="EWV40" s="39"/>
      <c r="EWW40" s="39"/>
      <c r="EWX40" s="39"/>
      <c r="EWY40" s="39"/>
      <c r="EWZ40" s="39"/>
      <c r="EXA40" s="39"/>
      <c r="EXB40" s="39"/>
      <c r="EXC40" s="39"/>
      <c r="EXD40" s="39"/>
      <c r="EXE40" s="39"/>
      <c r="EXF40" s="39"/>
      <c r="EXG40" s="39"/>
      <c r="EXH40" s="39"/>
      <c r="EXI40" s="39"/>
      <c r="EXJ40" s="39"/>
      <c r="EXK40" s="39"/>
      <c r="EXL40" s="39"/>
      <c r="EXM40" s="39"/>
      <c r="EXN40" s="39"/>
      <c r="EXO40" s="39"/>
      <c r="EXP40" s="39"/>
      <c r="EXQ40" s="39"/>
      <c r="EXR40" s="39"/>
      <c r="EXS40" s="39"/>
      <c r="EXT40" s="39"/>
      <c r="EXU40" s="39"/>
      <c r="EXV40" s="39"/>
      <c r="EXW40" s="39"/>
      <c r="EXX40" s="39"/>
      <c r="EXY40" s="39"/>
      <c r="EXZ40" s="39"/>
      <c r="EYA40" s="39"/>
      <c r="EYB40" s="39"/>
      <c r="EYC40" s="39"/>
      <c r="EYD40" s="39"/>
      <c r="EYE40" s="39"/>
      <c r="EYF40" s="39"/>
      <c r="EYG40" s="39"/>
      <c r="EYH40" s="39"/>
      <c r="EYI40" s="39"/>
      <c r="EYJ40" s="39"/>
      <c r="EYK40" s="39"/>
      <c r="EYL40" s="39"/>
      <c r="EYM40" s="39"/>
      <c r="EYN40" s="39"/>
      <c r="EYO40" s="39"/>
      <c r="EYP40" s="39"/>
      <c r="EYQ40" s="39"/>
      <c r="EYR40" s="39"/>
      <c r="EYS40" s="39"/>
      <c r="EYT40" s="39"/>
      <c r="EYU40" s="39"/>
      <c r="EYV40" s="39"/>
      <c r="EYW40" s="39"/>
      <c r="EYX40" s="39"/>
      <c r="EYY40" s="39"/>
      <c r="EYZ40" s="39"/>
      <c r="EZA40" s="39"/>
      <c r="EZB40" s="39"/>
      <c r="EZC40" s="39"/>
      <c r="EZD40" s="39"/>
      <c r="EZE40" s="39"/>
      <c r="EZF40" s="39"/>
      <c r="EZG40" s="39"/>
      <c r="EZH40" s="39"/>
      <c r="EZI40" s="39"/>
      <c r="EZJ40" s="39"/>
      <c r="EZK40" s="39"/>
      <c r="EZL40" s="39"/>
      <c r="EZM40" s="39"/>
      <c r="EZN40" s="39"/>
      <c r="EZO40" s="39"/>
      <c r="EZP40" s="39"/>
      <c r="EZQ40" s="39"/>
      <c r="EZR40" s="39"/>
      <c r="EZS40" s="39"/>
      <c r="EZT40" s="39"/>
      <c r="EZU40" s="39"/>
      <c r="EZV40" s="39"/>
      <c r="EZW40" s="39"/>
      <c r="EZX40" s="39"/>
      <c r="EZY40" s="39"/>
      <c r="EZZ40" s="39"/>
      <c r="FAA40" s="39"/>
      <c r="FAB40" s="39"/>
      <c r="FAC40" s="39"/>
      <c r="FAD40" s="39"/>
      <c r="FAE40" s="39"/>
      <c r="FAF40" s="39"/>
      <c r="FAG40" s="39"/>
      <c r="FAH40" s="39"/>
      <c r="FAI40" s="39"/>
      <c r="FAJ40" s="39"/>
      <c r="FAK40" s="39"/>
      <c r="FAL40" s="39"/>
      <c r="FAM40" s="39"/>
      <c r="FAN40" s="39"/>
      <c r="FAO40" s="39"/>
      <c r="FAP40" s="39"/>
      <c r="FAQ40" s="39"/>
      <c r="FAR40" s="39"/>
      <c r="FAS40" s="39"/>
      <c r="FAT40" s="39"/>
      <c r="FAU40" s="39"/>
      <c r="FAV40" s="39"/>
      <c r="FAW40" s="39"/>
      <c r="FAX40" s="39"/>
      <c r="FAY40" s="39"/>
      <c r="FAZ40" s="39"/>
      <c r="FBA40" s="39"/>
      <c r="FBB40" s="39"/>
      <c r="FBC40" s="39"/>
      <c r="FBD40" s="39"/>
      <c r="FBE40" s="39"/>
      <c r="FBF40" s="39"/>
      <c r="FBG40" s="39"/>
      <c r="FBH40" s="39"/>
      <c r="FBI40" s="39"/>
      <c r="FBJ40" s="39"/>
      <c r="FBK40" s="39"/>
      <c r="FBL40" s="39"/>
      <c r="FBM40" s="39"/>
      <c r="FBN40" s="39"/>
      <c r="FBO40" s="39"/>
      <c r="FBP40" s="39"/>
      <c r="FBQ40" s="39"/>
      <c r="FBR40" s="39"/>
      <c r="FBS40" s="39"/>
      <c r="FBT40" s="39"/>
      <c r="FBU40" s="39"/>
      <c r="FBV40" s="39"/>
      <c r="FBW40" s="39"/>
      <c r="FBX40" s="39"/>
      <c r="FBY40" s="39"/>
      <c r="FBZ40" s="39"/>
      <c r="FCA40" s="39"/>
      <c r="FCB40" s="39"/>
      <c r="FCC40" s="39"/>
      <c r="FCD40" s="39"/>
      <c r="FCE40" s="39"/>
      <c r="FCF40" s="39"/>
      <c r="FCG40" s="39"/>
      <c r="FCH40" s="39"/>
      <c r="FCI40" s="39"/>
      <c r="FCJ40" s="39"/>
      <c r="FCK40" s="39"/>
      <c r="FCL40" s="39"/>
      <c r="FCM40" s="39"/>
      <c r="FCN40" s="39"/>
      <c r="FCO40" s="39"/>
      <c r="FCP40" s="39"/>
      <c r="FCQ40" s="39"/>
      <c r="FCR40" s="39"/>
      <c r="FCS40" s="39"/>
      <c r="FCT40" s="39"/>
      <c r="FCU40" s="39"/>
      <c r="FCV40" s="39"/>
      <c r="FCW40" s="39"/>
      <c r="FCX40" s="39"/>
      <c r="FCY40" s="39"/>
      <c r="FCZ40" s="39"/>
      <c r="FDA40" s="39"/>
      <c r="FDB40" s="39"/>
      <c r="FDC40" s="39"/>
      <c r="FDD40" s="39"/>
      <c r="FDE40" s="39"/>
      <c r="FDF40" s="39"/>
      <c r="FDG40" s="39"/>
      <c r="FDH40" s="39"/>
      <c r="FDI40" s="39"/>
      <c r="FDJ40" s="39"/>
      <c r="FDK40" s="39"/>
      <c r="FDL40" s="39"/>
      <c r="FDM40" s="39"/>
      <c r="FDN40" s="39"/>
      <c r="FDO40" s="39"/>
      <c r="FDP40" s="39"/>
      <c r="FDQ40" s="39"/>
      <c r="FDR40" s="39"/>
      <c r="FDS40" s="39"/>
      <c r="FDT40" s="39"/>
      <c r="FDU40" s="39"/>
      <c r="FDV40" s="39"/>
      <c r="FDW40" s="39"/>
      <c r="FDX40" s="39"/>
      <c r="FDY40" s="39"/>
      <c r="FDZ40" s="39"/>
      <c r="FEA40" s="39"/>
      <c r="FEB40" s="39"/>
      <c r="FEC40" s="39"/>
      <c r="FED40" s="39"/>
      <c r="FEE40" s="39"/>
      <c r="FEF40" s="39"/>
      <c r="FEG40" s="39"/>
      <c r="FEH40" s="39"/>
      <c r="FEI40" s="39"/>
      <c r="FEJ40" s="39"/>
      <c r="FEK40" s="39"/>
      <c r="FEL40" s="39"/>
      <c r="FEM40" s="39"/>
      <c r="FEN40" s="39"/>
      <c r="FEO40" s="39"/>
      <c r="FEP40" s="39"/>
      <c r="FEQ40" s="39"/>
      <c r="FER40" s="39"/>
      <c r="FES40" s="39"/>
      <c r="FET40" s="39"/>
      <c r="FEU40" s="39"/>
      <c r="FEV40" s="39"/>
      <c r="FEW40" s="39"/>
      <c r="FEX40" s="39"/>
      <c r="FEY40" s="39"/>
      <c r="FEZ40" s="39"/>
      <c r="FFA40" s="39"/>
      <c r="FFB40" s="39"/>
      <c r="FFC40" s="39"/>
      <c r="FFD40" s="39"/>
      <c r="FFE40" s="39"/>
      <c r="FFF40" s="39"/>
      <c r="FFG40" s="39"/>
      <c r="FFH40" s="39"/>
      <c r="FFI40" s="39"/>
      <c r="FFJ40" s="39"/>
      <c r="FFK40" s="39"/>
      <c r="FFL40" s="39"/>
      <c r="FFM40" s="39"/>
      <c r="FFN40" s="39"/>
      <c r="FFO40" s="39"/>
      <c r="FFP40" s="39"/>
      <c r="FFQ40" s="39"/>
      <c r="FFR40" s="39"/>
      <c r="FFS40" s="39"/>
      <c r="FFT40" s="39"/>
      <c r="FFU40" s="39"/>
      <c r="FFV40" s="39"/>
      <c r="FFW40" s="39"/>
      <c r="FFX40" s="39"/>
      <c r="FFY40" s="39"/>
      <c r="FFZ40" s="39"/>
      <c r="FGA40" s="39"/>
      <c r="FGB40" s="39"/>
      <c r="FGC40" s="39"/>
      <c r="FGD40" s="39"/>
      <c r="FGE40" s="39"/>
      <c r="FGF40" s="39"/>
      <c r="FGG40" s="39"/>
      <c r="FGH40" s="39"/>
      <c r="FGI40" s="39"/>
      <c r="FGJ40" s="39"/>
      <c r="FGK40" s="39"/>
      <c r="FGL40" s="39"/>
      <c r="FGM40" s="39"/>
      <c r="FGN40" s="39"/>
      <c r="FGO40" s="39"/>
      <c r="FGP40" s="39"/>
      <c r="FGQ40" s="39"/>
      <c r="FGR40" s="39"/>
      <c r="FGS40" s="39"/>
      <c r="FGT40" s="39"/>
      <c r="FGU40" s="39"/>
      <c r="FGV40" s="39"/>
      <c r="FGW40" s="39"/>
      <c r="FGX40" s="39"/>
      <c r="FGY40" s="39"/>
      <c r="FGZ40" s="39"/>
      <c r="FHA40" s="39"/>
      <c r="FHB40" s="39"/>
      <c r="FHC40" s="39"/>
      <c r="FHD40" s="39"/>
      <c r="FHE40" s="39"/>
      <c r="FHF40" s="39"/>
      <c r="FHG40" s="39"/>
      <c r="FHH40" s="39"/>
      <c r="FHI40" s="39"/>
      <c r="FHJ40" s="39"/>
      <c r="FHK40" s="39"/>
      <c r="FHL40" s="39"/>
      <c r="FHM40" s="39"/>
      <c r="FHN40" s="39"/>
      <c r="FHO40" s="39"/>
      <c r="FHP40" s="39"/>
      <c r="FHQ40" s="39"/>
      <c r="FHR40" s="39"/>
      <c r="FHS40" s="39"/>
      <c r="FHT40" s="39"/>
      <c r="FHU40" s="39"/>
      <c r="FHV40" s="39"/>
      <c r="FHW40" s="39"/>
      <c r="FHX40" s="39"/>
      <c r="FHY40" s="39"/>
      <c r="FHZ40" s="39"/>
      <c r="FIA40" s="39"/>
      <c r="FIB40" s="39"/>
      <c r="FIC40" s="39"/>
      <c r="FID40" s="39"/>
      <c r="FIE40" s="39"/>
      <c r="FIF40" s="39"/>
      <c r="FIG40" s="39"/>
      <c r="FIH40" s="39"/>
      <c r="FII40" s="39"/>
      <c r="FIJ40" s="39"/>
      <c r="FIK40" s="39"/>
      <c r="FIL40" s="39"/>
      <c r="FIM40" s="39"/>
      <c r="FIN40" s="39"/>
      <c r="FIO40" s="39"/>
      <c r="FIP40" s="39"/>
      <c r="FIQ40" s="39"/>
      <c r="FIR40" s="39"/>
      <c r="FIS40" s="39"/>
      <c r="FIT40" s="39"/>
      <c r="FIU40" s="39"/>
      <c r="FIV40" s="39"/>
      <c r="FIW40" s="39"/>
      <c r="FIX40" s="39"/>
      <c r="FIY40" s="39"/>
      <c r="FIZ40" s="39"/>
      <c r="FJA40" s="39"/>
      <c r="FJB40" s="39"/>
      <c r="FJC40" s="39"/>
      <c r="FJD40" s="39"/>
      <c r="FJE40" s="39"/>
      <c r="FJF40" s="39"/>
      <c r="FJG40" s="39"/>
      <c r="FJH40" s="39"/>
      <c r="FJI40" s="39"/>
      <c r="FJJ40" s="39"/>
      <c r="FJK40" s="39"/>
      <c r="FJL40" s="39"/>
      <c r="FJM40" s="39"/>
      <c r="FJN40" s="39"/>
      <c r="FJO40" s="39"/>
      <c r="FJP40" s="39"/>
      <c r="FJQ40" s="39"/>
      <c r="FJR40" s="39"/>
      <c r="FJS40" s="39"/>
      <c r="FJT40" s="39"/>
      <c r="FJU40" s="39"/>
      <c r="FJV40" s="39"/>
      <c r="FJW40" s="39"/>
      <c r="FJX40" s="39"/>
      <c r="FJY40" s="39"/>
      <c r="FJZ40" s="39"/>
      <c r="FKA40" s="39"/>
      <c r="FKB40" s="39"/>
      <c r="FKC40" s="39"/>
      <c r="FKD40" s="39"/>
      <c r="FKE40" s="39"/>
      <c r="FKF40" s="39"/>
      <c r="FKG40" s="39"/>
      <c r="FKH40" s="39"/>
      <c r="FKI40" s="39"/>
      <c r="FKJ40" s="39"/>
      <c r="FKK40" s="39"/>
      <c r="FKL40" s="39"/>
      <c r="FKM40" s="39"/>
      <c r="FKN40" s="39"/>
      <c r="FKO40" s="39"/>
      <c r="FKP40" s="39"/>
      <c r="FKQ40" s="39"/>
      <c r="FKR40" s="39"/>
      <c r="FKS40" s="39"/>
      <c r="FKT40" s="39"/>
      <c r="FKU40" s="39"/>
      <c r="FKV40" s="39"/>
      <c r="FKW40" s="39"/>
      <c r="FKX40" s="39"/>
      <c r="FKY40" s="39"/>
      <c r="FKZ40" s="39"/>
      <c r="FLA40" s="39"/>
      <c r="FLB40" s="39"/>
      <c r="FLC40" s="39"/>
      <c r="FLD40" s="39"/>
      <c r="FLE40" s="39"/>
      <c r="FLF40" s="39"/>
      <c r="FLG40" s="39"/>
      <c r="FLH40" s="39"/>
      <c r="FLI40" s="39"/>
      <c r="FLJ40" s="39"/>
      <c r="FLK40" s="39"/>
      <c r="FLL40" s="39"/>
      <c r="FLM40" s="39"/>
      <c r="FLN40" s="39"/>
      <c r="FLO40" s="39"/>
      <c r="FLP40" s="39"/>
      <c r="FLQ40" s="39"/>
      <c r="FLR40" s="39"/>
      <c r="FLS40" s="39"/>
      <c r="FLT40" s="39"/>
      <c r="FLU40" s="39"/>
      <c r="FLV40" s="39"/>
      <c r="FLW40" s="39"/>
      <c r="FLX40" s="39"/>
      <c r="FLY40" s="39"/>
      <c r="FLZ40" s="39"/>
      <c r="FMA40" s="39"/>
      <c r="FMB40" s="39"/>
      <c r="FMC40" s="39"/>
      <c r="FMD40" s="39"/>
      <c r="FME40" s="39"/>
      <c r="FMF40" s="39"/>
      <c r="FMG40" s="39"/>
      <c r="FMH40" s="39"/>
      <c r="FMI40" s="39"/>
      <c r="FMJ40" s="39"/>
      <c r="FMK40" s="39"/>
      <c r="FML40" s="39"/>
      <c r="FMM40" s="39"/>
      <c r="FMN40" s="39"/>
      <c r="FMO40" s="39"/>
      <c r="FMP40" s="39"/>
      <c r="FMQ40" s="39"/>
      <c r="FMR40" s="39"/>
      <c r="FMS40" s="39"/>
      <c r="FMT40" s="39"/>
      <c r="FMU40" s="39"/>
      <c r="FMV40" s="39"/>
      <c r="FMW40" s="39"/>
      <c r="FMX40" s="39"/>
      <c r="FMY40" s="39"/>
      <c r="FMZ40" s="39"/>
      <c r="FNA40" s="39"/>
      <c r="FNB40" s="39"/>
      <c r="FNC40" s="39"/>
      <c r="FND40" s="39"/>
      <c r="FNE40" s="39"/>
      <c r="FNF40" s="39"/>
      <c r="FNG40" s="39"/>
      <c r="FNH40" s="39"/>
      <c r="FNI40" s="39"/>
      <c r="FNJ40" s="39"/>
      <c r="FNK40" s="39"/>
      <c r="FNL40" s="39"/>
      <c r="FNM40" s="39"/>
      <c r="FNN40" s="39"/>
      <c r="FNO40" s="39"/>
      <c r="FNP40" s="39"/>
      <c r="FNQ40" s="39"/>
      <c r="FNR40" s="39"/>
      <c r="FNS40" s="39"/>
      <c r="FNT40" s="39"/>
      <c r="FNU40" s="39"/>
      <c r="FNV40" s="39"/>
      <c r="FNW40" s="39"/>
      <c r="FNX40" s="39"/>
      <c r="FNY40" s="39"/>
      <c r="FNZ40" s="39"/>
      <c r="FOA40" s="39"/>
      <c r="FOB40" s="39"/>
      <c r="FOC40" s="39"/>
      <c r="FOD40" s="39"/>
      <c r="FOE40" s="39"/>
      <c r="FOF40" s="39"/>
      <c r="FOG40" s="39"/>
      <c r="FOH40" s="39"/>
      <c r="FOI40" s="39"/>
      <c r="FOJ40" s="39"/>
      <c r="FOK40" s="39"/>
      <c r="FOL40" s="39"/>
      <c r="FOM40" s="39"/>
      <c r="FON40" s="39"/>
      <c r="FOO40" s="39"/>
      <c r="FOP40" s="39"/>
      <c r="FOQ40" s="39"/>
      <c r="FOR40" s="39"/>
      <c r="FOS40" s="39"/>
      <c r="FOT40" s="39"/>
      <c r="FOU40" s="39"/>
      <c r="FOV40" s="39"/>
      <c r="FOW40" s="39"/>
      <c r="FOX40" s="39"/>
      <c r="FOY40" s="39"/>
      <c r="FOZ40" s="39"/>
      <c r="FPA40" s="39"/>
      <c r="FPB40" s="39"/>
      <c r="FPC40" s="39"/>
      <c r="FPD40" s="39"/>
      <c r="FPE40" s="39"/>
      <c r="FPF40" s="39"/>
      <c r="FPG40" s="39"/>
      <c r="FPH40" s="39"/>
      <c r="FPI40" s="39"/>
      <c r="FPJ40" s="39"/>
      <c r="FPK40" s="39"/>
      <c r="FPL40" s="39"/>
      <c r="FPM40" s="39"/>
      <c r="FPN40" s="39"/>
      <c r="FPO40" s="39"/>
      <c r="FPP40" s="39"/>
      <c r="FPQ40" s="39"/>
      <c r="FPR40" s="39"/>
      <c r="FPS40" s="39"/>
      <c r="FPT40" s="39"/>
      <c r="FPU40" s="39"/>
      <c r="FPV40" s="39"/>
      <c r="FPW40" s="39"/>
      <c r="FPX40" s="39"/>
      <c r="FPY40" s="39"/>
      <c r="FPZ40" s="39"/>
      <c r="FQA40" s="39"/>
      <c r="FQB40" s="39"/>
      <c r="FQC40" s="39"/>
      <c r="FQD40" s="39"/>
      <c r="FQE40" s="39"/>
      <c r="FQF40" s="39"/>
      <c r="FQG40" s="39"/>
      <c r="FQH40" s="39"/>
      <c r="FQI40" s="39"/>
      <c r="FQJ40" s="39"/>
      <c r="FQK40" s="39"/>
      <c r="FQL40" s="39"/>
      <c r="FQM40" s="39"/>
      <c r="FQN40" s="39"/>
      <c r="FQO40" s="39"/>
      <c r="FQP40" s="39"/>
      <c r="FQQ40" s="39"/>
      <c r="FQR40" s="39"/>
      <c r="FQS40" s="39"/>
      <c r="FQT40" s="39"/>
      <c r="FQU40" s="39"/>
      <c r="FQV40" s="39"/>
      <c r="FQW40" s="39"/>
      <c r="FQX40" s="39"/>
      <c r="FQY40" s="39"/>
      <c r="FQZ40" s="39"/>
      <c r="FRA40" s="39"/>
      <c r="FRB40" s="39"/>
      <c r="FRC40" s="39"/>
      <c r="FRD40" s="39"/>
      <c r="FRE40" s="39"/>
      <c r="FRF40" s="39"/>
      <c r="FRG40" s="39"/>
      <c r="FRH40" s="39"/>
      <c r="FRI40" s="39"/>
      <c r="FRJ40" s="39"/>
      <c r="FRK40" s="39"/>
      <c r="FRL40" s="39"/>
      <c r="FRM40" s="39"/>
      <c r="FRN40" s="39"/>
      <c r="FRO40" s="39"/>
      <c r="FRP40" s="39"/>
      <c r="FRQ40" s="39"/>
      <c r="FRR40" s="39"/>
      <c r="FRS40" s="39"/>
      <c r="FRT40" s="39"/>
      <c r="FRU40" s="39"/>
      <c r="FRV40" s="39"/>
      <c r="FRW40" s="39"/>
      <c r="FRX40" s="39"/>
      <c r="FRY40" s="39"/>
      <c r="FRZ40" s="39"/>
      <c r="FSA40" s="39"/>
      <c r="FSB40" s="39"/>
      <c r="FSC40" s="39"/>
      <c r="FSD40" s="39"/>
      <c r="FSE40" s="39"/>
      <c r="FSF40" s="39"/>
      <c r="FSG40" s="39"/>
      <c r="FSH40" s="39"/>
      <c r="FSI40" s="39"/>
      <c r="FSJ40" s="39"/>
      <c r="FSK40" s="39"/>
      <c r="FSL40" s="39"/>
      <c r="FSM40" s="39"/>
      <c r="FSN40" s="39"/>
      <c r="FSO40" s="39"/>
      <c r="FSP40" s="39"/>
      <c r="FSQ40" s="39"/>
      <c r="FSR40" s="39"/>
      <c r="FSS40" s="39"/>
      <c r="FST40" s="39"/>
      <c r="FSU40" s="39"/>
      <c r="FSV40" s="39"/>
      <c r="FSW40" s="39"/>
      <c r="FSX40" s="39"/>
      <c r="FSY40" s="39"/>
      <c r="FSZ40" s="39"/>
      <c r="FTA40" s="39"/>
      <c r="FTB40" s="39"/>
      <c r="FTC40" s="39"/>
      <c r="FTD40" s="39"/>
      <c r="FTE40" s="39"/>
      <c r="FTF40" s="39"/>
      <c r="FTG40" s="39"/>
      <c r="FTH40" s="39"/>
      <c r="FTI40" s="39"/>
      <c r="FTJ40" s="39"/>
      <c r="FTK40" s="39"/>
      <c r="FTL40" s="39"/>
      <c r="FTM40" s="39"/>
      <c r="FTN40" s="39"/>
      <c r="FTO40" s="39"/>
      <c r="FTP40" s="39"/>
      <c r="FTQ40" s="39"/>
      <c r="FTR40" s="39"/>
      <c r="FTS40" s="39"/>
      <c r="FTT40" s="39"/>
      <c r="FTU40" s="39"/>
      <c r="FTV40" s="39"/>
      <c r="FTW40" s="39"/>
      <c r="FTX40" s="39"/>
      <c r="FTY40" s="39"/>
      <c r="FTZ40" s="39"/>
      <c r="FUA40" s="39"/>
      <c r="FUB40" s="39"/>
      <c r="FUC40" s="39"/>
      <c r="FUD40" s="39"/>
      <c r="FUE40" s="39"/>
      <c r="FUF40" s="39"/>
      <c r="FUG40" s="39"/>
      <c r="FUH40" s="39"/>
      <c r="FUI40" s="39"/>
      <c r="FUJ40" s="39"/>
      <c r="FUK40" s="39"/>
      <c r="FUL40" s="39"/>
      <c r="FUM40" s="39"/>
      <c r="FUN40" s="39"/>
      <c r="FUO40" s="39"/>
      <c r="FUP40" s="39"/>
      <c r="FUQ40" s="39"/>
      <c r="FUR40" s="39"/>
      <c r="FUS40" s="39"/>
      <c r="FUT40" s="39"/>
      <c r="FUU40" s="39"/>
      <c r="FUV40" s="39"/>
      <c r="FUW40" s="39"/>
      <c r="FUX40" s="39"/>
      <c r="FUY40" s="39"/>
      <c r="FUZ40" s="39"/>
      <c r="FVA40" s="39"/>
      <c r="FVB40" s="39"/>
      <c r="FVC40" s="39"/>
      <c r="FVD40" s="39"/>
      <c r="FVE40" s="39"/>
      <c r="FVF40" s="39"/>
      <c r="FVG40" s="39"/>
      <c r="FVH40" s="39"/>
      <c r="FVI40" s="39"/>
      <c r="FVJ40" s="39"/>
      <c r="FVK40" s="39"/>
      <c r="FVL40" s="39"/>
      <c r="FVM40" s="39"/>
      <c r="FVN40" s="39"/>
      <c r="FVO40" s="39"/>
      <c r="FVP40" s="39"/>
      <c r="FVQ40" s="39"/>
      <c r="FVR40" s="39"/>
      <c r="FVS40" s="39"/>
      <c r="FVT40" s="39"/>
      <c r="FVU40" s="39"/>
      <c r="FVV40" s="39"/>
      <c r="FVW40" s="39"/>
      <c r="FVX40" s="39"/>
      <c r="FVY40" s="39"/>
      <c r="FVZ40" s="39"/>
      <c r="FWA40" s="39"/>
      <c r="FWB40" s="39"/>
      <c r="FWC40" s="39"/>
      <c r="FWD40" s="39"/>
      <c r="FWE40" s="39"/>
      <c r="FWF40" s="39"/>
      <c r="FWG40" s="39"/>
      <c r="FWH40" s="39"/>
      <c r="FWI40" s="39"/>
      <c r="FWJ40" s="39"/>
      <c r="FWK40" s="39"/>
      <c r="FWL40" s="39"/>
      <c r="FWM40" s="39"/>
      <c r="FWN40" s="39"/>
      <c r="FWO40" s="39"/>
      <c r="FWP40" s="39"/>
      <c r="FWQ40" s="39"/>
      <c r="FWR40" s="39"/>
      <c r="FWS40" s="39"/>
      <c r="FWT40" s="39"/>
      <c r="FWU40" s="39"/>
      <c r="FWV40" s="39"/>
      <c r="FWW40" s="39"/>
      <c r="FWX40" s="39"/>
      <c r="FWY40" s="39"/>
      <c r="FWZ40" s="39"/>
      <c r="FXA40" s="39"/>
      <c r="FXB40" s="39"/>
      <c r="FXC40" s="39"/>
      <c r="FXD40" s="39"/>
      <c r="FXE40" s="39"/>
      <c r="FXF40" s="39"/>
      <c r="FXG40" s="39"/>
      <c r="FXH40" s="39"/>
      <c r="FXI40" s="39"/>
      <c r="FXJ40" s="39"/>
      <c r="FXK40" s="39"/>
      <c r="FXL40" s="39"/>
      <c r="FXM40" s="39"/>
      <c r="FXN40" s="39"/>
      <c r="FXO40" s="39"/>
      <c r="FXP40" s="39"/>
      <c r="FXQ40" s="39"/>
      <c r="FXR40" s="39"/>
      <c r="FXS40" s="39"/>
      <c r="FXT40" s="39"/>
      <c r="FXU40" s="39"/>
      <c r="FXV40" s="39"/>
      <c r="FXW40" s="39"/>
      <c r="FXX40" s="39"/>
      <c r="FXY40" s="39"/>
      <c r="FXZ40" s="39"/>
      <c r="FYA40" s="39"/>
      <c r="FYB40" s="39"/>
      <c r="FYC40" s="39"/>
      <c r="FYD40" s="39"/>
      <c r="FYE40" s="39"/>
      <c r="FYF40" s="39"/>
      <c r="FYG40" s="39"/>
      <c r="FYH40" s="39"/>
      <c r="FYI40" s="39"/>
      <c r="FYJ40" s="39"/>
      <c r="FYK40" s="39"/>
      <c r="FYL40" s="39"/>
      <c r="FYM40" s="39"/>
      <c r="FYN40" s="39"/>
      <c r="FYO40" s="39"/>
      <c r="FYP40" s="39"/>
      <c r="FYQ40" s="39"/>
      <c r="FYR40" s="39"/>
      <c r="FYS40" s="39"/>
      <c r="FYT40" s="39"/>
      <c r="FYU40" s="39"/>
      <c r="FYV40" s="39"/>
      <c r="FYW40" s="39"/>
      <c r="FYX40" s="39"/>
      <c r="FYY40" s="39"/>
      <c r="FYZ40" s="39"/>
      <c r="FZA40" s="39"/>
      <c r="FZB40" s="39"/>
      <c r="FZC40" s="39"/>
      <c r="FZD40" s="39"/>
      <c r="FZE40" s="39"/>
      <c r="FZF40" s="39"/>
      <c r="FZG40" s="39"/>
      <c r="FZH40" s="39"/>
      <c r="FZI40" s="39"/>
      <c r="FZJ40" s="39"/>
      <c r="FZK40" s="39"/>
      <c r="FZL40" s="39"/>
      <c r="FZM40" s="39"/>
      <c r="FZN40" s="39"/>
      <c r="FZO40" s="39"/>
      <c r="FZP40" s="39"/>
      <c r="FZQ40" s="39"/>
      <c r="FZR40" s="39"/>
      <c r="FZS40" s="39"/>
      <c r="FZT40" s="39"/>
      <c r="FZU40" s="39"/>
      <c r="FZV40" s="39"/>
      <c r="FZW40" s="39"/>
      <c r="FZX40" s="39"/>
      <c r="FZY40" s="39"/>
      <c r="FZZ40" s="39"/>
      <c r="GAA40" s="39"/>
      <c r="GAB40" s="39"/>
      <c r="GAC40" s="39"/>
      <c r="GAD40" s="39"/>
      <c r="GAE40" s="39"/>
      <c r="GAF40" s="39"/>
      <c r="GAG40" s="39"/>
      <c r="GAH40" s="39"/>
      <c r="GAI40" s="39"/>
      <c r="GAJ40" s="39"/>
      <c r="GAK40" s="39"/>
      <c r="GAL40" s="39"/>
      <c r="GAM40" s="39"/>
      <c r="GAN40" s="39"/>
      <c r="GAO40" s="39"/>
      <c r="GAP40" s="39"/>
      <c r="GAQ40" s="39"/>
      <c r="GAR40" s="39"/>
      <c r="GAS40" s="39"/>
      <c r="GAT40" s="39"/>
      <c r="GAU40" s="39"/>
      <c r="GAV40" s="39"/>
      <c r="GAW40" s="39"/>
      <c r="GAX40" s="39"/>
      <c r="GAY40" s="39"/>
      <c r="GAZ40" s="39"/>
      <c r="GBA40" s="39"/>
      <c r="GBB40" s="39"/>
      <c r="GBC40" s="39"/>
      <c r="GBD40" s="39"/>
      <c r="GBE40" s="39"/>
      <c r="GBF40" s="39"/>
      <c r="GBG40" s="39"/>
      <c r="GBH40" s="39"/>
      <c r="GBI40" s="39"/>
      <c r="GBJ40" s="39"/>
      <c r="GBK40" s="39"/>
      <c r="GBL40" s="39"/>
      <c r="GBM40" s="39"/>
      <c r="GBN40" s="39"/>
      <c r="GBO40" s="39"/>
      <c r="GBP40" s="39"/>
      <c r="GBQ40" s="39"/>
      <c r="GBR40" s="39"/>
      <c r="GBS40" s="39"/>
      <c r="GBT40" s="39"/>
      <c r="GBU40" s="39"/>
      <c r="GBV40" s="39"/>
      <c r="GBW40" s="39"/>
      <c r="GBX40" s="39"/>
      <c r="GBY40" s="39"/>
      <c r="GBZ40" s="39"/>
      <c r="GCA40" s="39"/>
      <c r="GCB40" s="39"/>
      <c r="GCC40" s="39"/>
      <c r="GCD40" s="39"/>
      <c r="GCE40" s="39"/>
      <c r="GCF40" s="39"/>
      <c r="GCG40" s="39"/>
      <c r="GCH40" s="39"/>
      <c r="GCI40" s="39"/>
      <c r="GCJ40" s="39"/>
      <c r="GCK40" s="39"/>
      <c r="GCL40" s="39"/>
      <c r="GCM40" s="39"/>
      <c r="GCN40" s="39"/>
      <c r="GCO40" s="39"/>
      <c r="GCP40" s="39"/>
      <c r="GCQ40" s="39"/>
      <c r="GCR40" s="39"/>
      <c r="GCS40" s="39"/>
      <c r="GCT40" s="39"/>
      <c r="GCU40" s="39"/>
      <c r="GCV40" s="39"/>
      <c r="GCW40" s="39"/>
      <c r="GCX40" s="39"/>
      <c r="GCY40" s="39"/>
      <c r="GCZ40" s="39"/>
      <c r="GDA40" s="39"/>
      <c r="GDB40" s="39"/>
      <c r="GDC40" s="39"/>
      <c r="GDD40" s="39"/>
      <c r="GDE40" s="39"/>
      <c r="GDF40" s="39"/>
      <c r="GDG40" s="39"/>
      <c r="GDH40" s="39"/>
      <c r="GDI40" s="39"/>
      <c r="GDJ40" s="39"/>
      <c r="GDK40" s="39"/>
      <c r="GDL40" s="39"/>
      <c r="GDM40" s="39"/>
      <c r="GDN40" s="39"/>
      <c r="GDO40" s="39"/>
      <c r="GDP40" s="39"/>
      <c r="GDQ40" s="39"/>
      <c r="GDR40" s="39"/>
      <c r="GDS40" s="39"/>
      <c r="GDT40" s="39"/>
      <c r="GDU40" s="39"/>
      <c r="GDV40" s="39"/>
      <c r="GDW40" s="39"/>
      <c r="GDX40" s="39"/>
      <c r="GDY40" s="39"/>
      <c r="GDZ40" s="39"/>
      <c r="GEA40" s="39"/>
      <c r="GEB40" s="39"/>
      <c r="GEC40" s="39"/>
      <c r="GED40" s="39"/>
      <c r="GEE40" s="39"/>
      <c r="GEF40" s="39"/>
      <c r="GEG40" s="39"/>
      <c r="GEH40" s="39"/>
      <c r="GEI40" s="39"/>
      <c r="GEJ40" s="39"/>
      <c r="GEK40" s="39"/>
      <c r="GEL40" s="39"/>
      <c r="GEM40" s="39"/>
      <c r="GEN40" s="39"/>
      <c r="GEO40" s="39"/>
      <c r="GEP40" s="39"/>
      <c r="GEQ40" s="39"/>
      <c r="GER40" s="39"/>
      <c r="GES40" s="39"/>
      <c r="GET40" s="39"/>
      <c r="GEU40" s="39"/>
      <c r="GEV40" s="39"/>
      <c r="GEW40" s="39"/>
      <c r="GEX40" s="39"/>
      <c r="GEY40" s="39"/>
      <c r="GEZ40" s="39"/>
      <c r="GFA40" s="39"/>
      <c r="GFB40" s="39"/>
      <c r="GFC40" s="39"/>
      <c r="GFD40" s="39"/>
      <c r="GFE40" s="39"/>
      <c r="GFF40" s="39"/>
      <c r="GFG40" s="39"/>
      <c r="GFH40" s="39"/>
      <c r="GFI40" s="39"/>
      <c r="GFJ40" s="39"/>
      <c r="GFK40" s="39"/>
      <c r="GFL40" s="39"/>
      <c r="GFM40" s="39"/>
      <c r="GFN40" s="39"/>
      <c r="GFO40" s="39"/>
      <c r="GFP40" s="39"/>
      <c r="GFQ40" s="39"/>
      <c r="GFR40" s="39"/>
      <c r="GFS40" s="39"/>
      <c r="GFT40" s="39"/>
      <c r="GFU40" s="39"/>
      <c r="GFV40" s="39"/>
      <c r="GFW40" s="39"/>
      <c r="GFX40" s="39"/>
      <c r="GFY40" s="39"/>
      <c r="GFZ40" s="39"/>
      <c r="GGA40" s="39"/>
      <c r="GGB40" s="39"/>
      <c r="GGC40" s="39"/>
      <c r="GGD40" s="39"/>
      <c r="GGE40" s="39"/>
      <c r="GGF40" s="39"/>
      <c r="GGG40" s="39"/>
      <c r="GGH40" s="39"/>
      <c r="GGI40" s="39"/>
      <c r="GGJ40" s="39"/>
      <c r="GGK40" s="39"/>
      <c r="GGL40" s="39"/>
      <c r="GGM40" s="39"/>
      <c r="GGN40" s="39"/>
      <c r="GGO40" s="39"/>
      <c r="GGP40" s="39"/>
      <c r="GGQ40" s="39"/>
      <c r="GGR40" s="39"/>
      <c r="GGS40" s="39"/>
      <c r="GGT40" s="39"/>
      <c r="GGU40" s="39"/>
      <c r="GGV40" s="39"/>
      <c r="GGW40" s="39"/>
      <c r="GGX40" s="39"/>
      <c r="GGY40" s="39"/>
      <c r="GGZ40" s="39"/>
      <c r="GHA40" s="39"/>
      <c r="GHB40" s="39"/>
      <c r="GHC40" s="39"/>
      <c r="GHD40" s="39"/>
      <c r="GHE40" s="39"/>
      <c r="GHF40" s="39"/>
      <c r="GHG40" s="39"/>
      <c r="GHH40" s="39"/>
      <c r="GHI40" s="39"/>
      <c r="GHJ40" s="39"/>
      <c r="GHK40" s="39"/>
      <c r="GHL40" s="39"/>
      <c r="GHM40" s="39"/>
      <c r="GHN40" s="39"/>
      <c r="GHO40" s="39"/>
      <c r="GHP40" s="39"/>
      <c r="GHQ40" s="39"/>
      <c r="GHR40" s="39"/>
      <c r="GHS40" s="39"/>
      <c r="GHT40" s="39"/>
      <c r="GHU40" s="39"/>
      <c r="GHV40" s="39"/>
      <c r="GHW40" s="39"/>
      <c r="GHX40" s="39"/>
      <c r="GHY40" s="39"/>
      <c r="GHZ40" s="39"/>
      <c r="GIA40" s="39"/>
      <c r="GIB40" s="39"/>
      <c r="GIC40" s="39"/>
      <c r="GID40" s="39"/>
      <c r="GIE40" s="39"/>
      <c r="GIF40" s="39"/>
      <c r="GIG40" s="39"/>
      <c r="GIH40" s="39"/>
      <c r="GII40" s="39"/>
      <c r="GIJ40" s="39"/>
      <c r="GIK40" s="39"/>
      <c r="GIL40" s="39"/>
      <c r="GIM40" s="39"/>
      <c r="GIN40" s="39"/>
      <c r="GIO40" s="39"/>
      <c r="GIP40" s="39"/>
      <c r="GIQ40" s="39"/>
      <c r="GIR40" s="39"/>
      <c r="GIS40" s="39"/>
      <c r="GIT40" s="39"/>
      <c r="GIU40" s="39"/>
      <c r="GIV40" s="39"/>
      <c r="GIW40" s="39"/>
      <c r="GIX40" s="39"/>
      <c r="GIY40" s="39"/>
      <c r="GIZ40" s="39"/>
      <c r="GJA40" s="39"/>
      <c r="GJB40" s="39"/>
      <c r="GJC40" s="39"/>
      <c r="GJD40" s="39"/>
      <c r="GJE40" s="39"/>
      <c r="GJF40" s="39"/>
      <c r="GJG40" s="39"/>
      <c r="GJH40" s="39"/>
      <c r="GJI40" s="39"/>
      <c r="GJJ40" s="39"/>
      <c r="GJK40" s="39"/>
      <c r="GJL40" s="39"/>
      <c r="GJM40" s="39"/>
      <c r="GJN40" s="39"/>
      <c r="GJO40" s="39"/>
      <c r="GJP40" s="39"/>
      <c r="GJQ40" s="39"/>
      <c r="GJR40" s="39"/>
      <c r="GJS40" s="39"/>
      <c r="GJT40" s="39"/>
      <c r="GJU40" s="39"/>
      <c r="GJV40" s="39"/>
      <c r="GJW40" s="39"/>
      <c r="GJX40" s="39"/>
      <c r="GJY40" s="39"/>
      <c r="GJZ40" s="39"/>
      <c r="GKA40" s="39"/>
      <c r="GKB40" s="39"/>
      <c r="GKC40" s="39"/>
      <c r="GKD40" s="39"/>
      <c r="GKE40" s="39"/>
      <c r="GKF40" s="39"/>
      <c r="GKG40" s="39"/>
      <c r="GKH40" s="39"/>
      <c r="GKI40" s="39"/>
      <c r="GKJ40" s="39"/>
      <c r="GKK40" s="39"/>
      <c r="GKL40" s="39"/>
      <c r="GKM40" s="39"/>
      <c r="GKN40" s="39"/>
      <c r="GKO40" s="39"/>
      <c r="GKP40" s="39"/>
      <c r="GKQ40" s="39"/>
      <c r="GKR40" s="39"/>
      <c r="GKS40" s="39"/>
      <c r="GKT40" s="39"/>
      <c r="GKU40" s="39"/>
      <c r="GKV40" s="39"/>
      <c r="GKW40" s="39"/>
      <c r="GKX40" s="39"/>
      <c r="GKY40" s="39"/>
      <c r="GKZ40" s="39"/>
      <c r="GLA40" s="39"/>
      <c r="GLB40" s="39"/>
      <c r="GLC40" s="39"/>
      <c r="GLD40" s="39"/>
      <c r="GLE40" s="39"/>
      <c r="GLF40" s="39"/>
      <c r="GLG40" s="39"/>
      <c r="GLH40" s="39"/>
      <c r="GLI40" s="39"/>
      <c r="GLJ40" s="39"/>
      <c r="GLK40" s="39"/>
      <c r="GLL40" s="39"/>
      <c r="GLM40" s="39"/>
      <c r="GLN40" s="39"/>
      <c r="GLO40" s="39"/>
      <c r="GLP40" s="39"/>
      <c r="GLQ40" s="39"/>
      <c r="GLR40" s="39"/>
      <c r="GLS40" s="39"/>
      <c r="GLT40" s="39"/>
      <c r="GLU40" s="39"/>
      <c r="GLV40" s="39"/>
      <c r="GLW40" s="39"/>
      <c r="GLX40" s="39"/>
      <c r="GLY40" s="39"/>
      <c r="GLZ40" s="39"/>
      <c r="GMA40" s="39"/>
      <c r="GMB40" s="39"/>
      <c r="GMC40" s="39"/>
      <c r="GMD40" s="39"/>
      <c r="GME40" s="39"/>
      <c r="GMF40" s="39"/>
      <c r="GMG40" s="39"/>
      <c r="GMH40" s="39"/>
      <c r="GMI40" s="39"/>
      <c r="GMJ40" s="39"/>
      <c r="GMK40" s="39"/>
      <c r="GML40" s="39"/>
      <c r="GMM40" s="39"/>
      <c r="GMN40" s="39"/>
      <c r="GMO40" s="39"/>
      <c r="GMP40" s="39"/>
      <c r="GMQ40" s="39"/>
      <c r="GMR40" s="39"/>
      <c r="GMS40" s="39"/>
      <c r="GMT40" s="39"/>
      <c r="GMU40" s="39"/>
      <c r="GMV40" s="39"/>
      <c r="GMW40" s="39"/>
      <c r="GMX40" s="39"/>
      <c r="GMY40" s="39"/>
      <c r="GMZ40" s="39"/>
      <c r="GNA40" s="39"/>
      <c r="GNB40" s="39"/>
      <c r="GNC40" s="39"/>
      <c r="GND40" s="39"/>
      <c r="GNE40" s="39"/>
      <c r="GNF40" s="39"/>
      <c r="GNG40" s="39"/>
      <c r="GNH40" s="39"/>
      <c r="GNI40" s="39"/>
      <c r="GNJ40" s="39"/>
      <c r="GNK40" s="39"/>
      <c r="GNL40" s="39"/>
      <c r="GNM40" s="39"/>
      <c r="GNN40" s="39"/>
      <c r="GNO40" s="39"/>
      <c r="GNP40" s="39"/>
      <c r="GNQ40" s="39"/>
      <c r="GNR40" s="39"/>
      <c r="GNS40" s="39"/>
      <c r="GNT40" s="39"/>
      <c r="GNU40" s="39"/>
      <c r="GNV40" s="39"/>
      <c r="GNW40" s="39"/>
      <c r="GNX40" s="39"/>
      <c r="GNY40" s="39"/>
      <c r="GNZ40" s="39"/>
      <c r="GOA40" s="39"/>
      <c r="GOB40" s="39"/>
      <c r="GOC40" s="39"/>
      <c r="GOD40" s="39"/>
      <c r="GOE40" s="39"/>
      <c r="GOF40" s="39"/>
      <c r="GOG40" s="39"/>
      <c r="GOH40" s="39"/>
      <c r="GOI40" s="39"/>
      <c r="GOJ40" s="39"/>
      <c r="GOK40" s="39"/>
      <c r="GOL40" s="39"/>
      <c r="GOM40" s="39"/>
      <c r="GON40" s="39"/>
      <c r="GOO40" s="39"/>
      <c r="GOP40" s="39"/>
      <c r="GOQ40" s="39"/>
      <c r="GOR40" s="39"/>
      <c r="GOS40" s="39"/>
      <c r="GOT40" s="39"/>
      <c r="GOU40" s="39"/>
      <c r="GOV40" s="39"/>
      <c r="GOW40" s="39"/>
      <c r="GOX40" s="39"/>
      <c r="GOY40" s="39"/>
      <c r="GOZ40" s="39"/>
      <c r="GPA40" s="39"/>
      <c r="GPB40" s="39"/>
      <c r="GPC40" s="39"/>
      <c r="GPD40" s="39"/>
      <c r="GPE40" s="39"/>
      <c r="GPF40" s="39"/>
      <c r="GPG40" s="39"/>
      <c r="GPH40" s="39"/>
      <c r="GPI40" s="39"/>
      <c r="GPJ40" s="39"/>
      <c r="GPK40" s="39"/>
      <c r="GPL40" s="39"/>
      <c r="GPM40" s="39"/>
      <c r="GPN40" s="39"/>
      <c r="GPO40" s="39"/>
      <c r="GPP40" s="39"/>
      <c r="GPQ40" s="39"/>
      <c r="GPR40" s="39"/>
      <c r="GPS40" s="39"/>
      <c r="GPT40" s="39"/>
      <c r="GPU40" s="39"/>
      <c r="GPV40" s="39"/>
      <c r="GPW40" s="39"/>
      <c r="GPX40" s="39"/>
      <c r="GPY40" s="39"/>
      <c r="GPZ40" s="39"/>
      <c r="GQA40" s="39"/>
      <c r="GQB40" s="39"/>
      <c r="GQC40" s="39"/>
      <c r="GQD40" s="39"/>
      <c r="GQE40" s="39"/>
      <c r="GQF40" s="39"/>
      <c r="GQG40" s="39"/>
      <c r="GQH40" s="39"/>
      <c r="GQI40" s="39"/>
      <c r="GQJ40" s="39"/>
      <c r="GQK40" s="39"/>
      <c r="GQL40" s="39"/>
      <c r="GQM40" s="39"/>
      <c r="GQN40" s="39"/>
      <c r="GQO40" s="39"/>
      <c r="GQP40" s="39"/>
      <c r="GQQ40" s="39"/>
      <c r="GQR40" s="39"/>
      <c r="GQS40" s="39"/>
      <c r="GQT40" s="39"/>
      <c r="GQU40" s="39"/>
      <c r="GQV40" s="39"/>
      <c r="GQW40" s="39"/>
      <c r="GQX40" s="39"/>
      <c r="GQY40" s="39"/>
      <c r="GQZ40" s="39"/>
      <c r="GRA40" s="39"/>
      <c r="GRB40" s="39"/>
      <c r="GRC40" s="39"/>
      <c r="GRD40" s="39"/>
      <c r="GRE40" s="39"/>
      <c r="GRF40" s="39"/>
      <c r="GRG40" s="39"/>
      <c r="GRH40" s="39"/>
      <c r="GRI40" s="39"/>
      <c r="GRJ40" s="39"/>
      <c r="GRK40" s="39"/>
      <c r="GRL40" s="39"/>
      <c r="GRM40" s="39"/>
      <c r="GRN40" s="39"/>
      <c r="GRO40" s="39"/>
      <c r="GRP40" s="39"/>
      <c r="GRQ40" s="39"/>
      <c r="GRR40" s="39"/>
      <c r="GRS40" s="39"/>
      <c r="GRT40" s="39"/>
      <c r="GRU40" s="39"/>
      <c r="GRV40" s="39"/>
      <c r="GRW40" s="39"/>
      <c r="GRX40" s="39"/>
      <c r="GRY40" s="39"/>
      <c r="GRZ40" s="39"/>
      <c r="GSA40" s="39"/>
      <c r="GSB40" s="39"/>
      <c r="GSC40" s="39"/>
      <c r="GSD40" s="39"/>
      <c r="GSE40" s="39"/>
      <c r="GSF40" s="39"/>
      <c r="GSG40" s="39"/>
      <c r="GSH40" s="39"/>
      <c r="GSI40" s="39"/>
      <c r="GSJ40" s="39"/>
      <c r="GSK40" s="39"/>
      <c r="GSL40" s="39"/>
      <c r="GSM40" s="39"/>
      <c r="GSN40" s="39"/>
      <c r="GSO40" s="39"/>
      <c r="GSP40" s="39"/>
      <c r="GSQ40" s="39"/>
      <c r="GSR40" s="39"/>
      <c r="GSS40" s="39"/>
      <c r="GST40" s="39"/>
      <c r="GSU40" s="39"/>
      <c r="GSV40" s="39"/>
      <c r="GSW40" s="39"/>
      <c r="GSX40" s="39"/>
      <c r="GSY40" s="39"/>
      <c r="GSZ40" s="39"/>
      <c r="GTA40" s="39"/>
      <c r="GTB40" s="39"/>
      <c r="GTC40" s="39"/>
      <c r="GTD40" s="39"/>
      <c r="GTE40" s="39"/>
      <c r="GTF40" s="39"/>
      <c r="GTG40" s="39"/>
      <c r="GTH40" s="39"/>
      <c r="GTI40" s="39"/>
      <c r="GTJ40" s="39"/>
      <c r="GTK40" s="39"/>
      <c r="GTL40" s="39"/>
      <c r="GTM40" s="39"/>
      <c r="GTN40" s="39"/>
      <c r="GTO40" s="39"/>
      <c r="GTP40" s="39"/>
      <c r="GTQ40" s="39"/>
      <c r="GTR40" s="39"/>
      <c r="GTS40" s="39"/>
      <c r="GTT40" s="39"/>
      <c r="GTU40" s="39"/>
      <c r="GTV40" s="39"/>
      <c r="GTW40" s="39"/>
      <c r="GTX40" s="39"/>
      <c r="GTY40" s="39"/>
      <c r="GTZ40" s="39"/>
      <c r="GUA40" s="39"/>
      <c r="GUB40" s="39"/>
      <c r="GUC40" s="39"/>
      <c r="GUD40" s="39"/>
      <c r="GUE40" s="39"/>
      <c r="GUF40" s="39"/>
      <c r="GUG40" s="39"/>
      <c r="GUH40" s="39"/>
      <c r="GUI40" s="39"/>
      <c r="GUJ40" s="39"/>
      <c r="GUK40" s="39"/>
      <c r="GUL40" s="39"/>
      <c r="GUM40" s="39"/>
      <c r="GUN40" s="39"/>
      <c r="GUO40" s="39"/>
      <c r="GUP40" s="39"/>
      <c r="GUQ40" s="39"/>
      <c r="GUR40" s="39"/>
      <c r="GUS40" s="39"/>
      <c r="GUT40" s="39"/>
      <c r="GUU40" s="39"/>
      <c r="GUV40" s="39"/>
      <c r="GUW40" s="39"/>
      <c r="GUX40" s="39"/>
      <c r="GUY40" s="39"/>
      <c r="GUZ40" s="39"/>
      <c r="GVA40" s="39"/>
      <c r="GVB40" s="39"/>
      <c r="GVC40" s="39"/>
      <c r="GVD40" s="39"/>
      <c r="GVE40" s="39"/>
      <c r="GVF40" s="39"/>
      <c r="GVG40" s="39"/>
      <c r="GVH40" s="39"/>
      <c r="GVI40" s="39"/>
      <c r="GVJ40" s="39"/>
      <c r="GVK40" s="39"/>
      <c r="GVL40" s="39"/>
      <c r="GVM40" s="39"/>
      <c r="GVN40" s="39"/>
      <c r="GVO40" s="39"/>
      <c r="GVP40" s="39"/>
      <c r="GVQ40" s="39"/>
      <c r="GVR40" s="39"/>
      <c r="GVS40" s="39"/>
      <c r="GVT40" s="39"/>
      <c r="GVU40" s="39"/>
      <c r="GVV40" s="39"/>
      <c r="GVW40" s="39"/>
      <c r="GVX40" s="39"/>
      <c r="GVY40" s="39"/>
      <c r="GVZ40" s="39"/>
      <c r="GWA40" s="39"/>
      <c r="GWB40" s="39"/>
      <c r="GWC40" s="39"/>
      <c r="GWD40" s="39"/>
      <c r="GWE40" s="39"/>
      <c r="GWF40" s="39"/>
      <c r="GWG40" s="39"/>
      <c r="GWH40" s="39"/>
      <c r="GWI40" s="39"/>
      <c r="GWJ40" s="39"/>
      <c r="GWK40" s="39"/>
      <c r="GWL40" s="39"/>
      <c r="GWM40" s="39"/>
      <c r="GWN40" s="39"/>
      <c r="GWO40" s="39"/>
      <c r="GWP40" s="39"/>
      <c r="GWQ40" s="39"/>
      <c r="GWR40" s="39"/>
      <c r="GWS40" s="39"/>
      <c r="GWT40" s="39"/>
      <c r="GWU40" s="39"/>
      <c r="GWV40" s="39"/>
      <c r="GWW40" s="39"/>
      <c r="GWX40" s="39"/>
      <c r="GWY40" s="39"/>
      <c r="GWZ40" s="39"/>
      <c r="GXA40" s="39"/>
      <c r="GXB40" s="39"/>
      <c r="GXC40" s="39"/>
      <c r="GXD40" s="39"/>
      <c r="GXE40" s="39"/>
      <c r="GXF40" s="39"/>
      <c r="GXG40" s="39"/>
      <c r="GXH40" s="39"/>
      <c r="GXI40" s="39"/>
      <c r="GXJ40" s="39"/>
      <c r="GXK40" s="39"/>
      <c r="GXL40" s="39"/>
      <c r="GXM40" s="39"/>
      <c r="GXN40" s="39"/>
      <c r="GXO40" s="39"/>
      <c r="GXP40" s="39"/>
      <c r="GXQ40" s="39"/>
      <c r="GXR40" s="39"/>
      <c r="GXS40" s="39"/>
      <c r="GXT40" s="39"/>
      <c r="GXU40" s="39"/>
      <c r="GXV40" s="39"/>
      <c r="GXW40" s="39"/>
      <c r="GXX40" s="39"/>
      <c r="GXY40" s="39"/>
      <c r="GXZ40" s="39"/>
      <c r="GYA40" s="39"/>
      <c r="GYB40" s="39"/>
      <c r="GYC40" s="39"/>
      <c r="GYD40" s="39"/>
      <c r="GYE40" s="39"/>
      <c r="GYF40" s="39"/>
      <c r="GYG40" s="39"/>
      <c r="GYH40" s="39"/>
      <c r="GYI40" s="39"/>
      <c r="GYJ40" s="39"/>
      <c r="GYK40" s="39"/>
      <c r="GYL40" s="39"/>
      <c r="GYM40" s="39"/>
      <c r="GYN40" s="39"/>
      <c r="GYO40" s="39"/>
      <c r="GYP40" s="39"/>
      <c r="GYQ40" s="39"/>
      <c r="GYR40" s="39"/>
      <c r="GYS40" s="39"/>
      <c r="GYT40" s="39"/>
      <c r="GYU40" s="39"/>
      <c r="GYV40" s="39"/>
      <c r="GYW40" s="39"/>
      <c r="GYX40" s="39"/>
      <c r="GYY40" s="39"/>
      <c r="GYZ40" s="39"/>
      <c r="GZA40" s="39"/>
      <c r="GZB40" s="39"/>
      <c r="GZC40" s="39"/>
      <c r="GZD40" s="39"/>
      <c r="GZE40" s="39"/>
      <c r="GZF40" s="39"/>
      <c r="GZG40" s="39"/>
      <c r="GZH40" s="39"/>
      <c r="GZI40" s="39"/>
      <c r="GZJ40" s="39"/>
      <c r="GZK40" s="39"/>
      <c r="GZL40" s="39"/>
      <c r="GZM40" s="39"/>
      <c r="GZN40" s="39"/>
      <c r="GZO40" s="39"/>
      <c r="GZP40" s="39"/>
      <c r="GZQ40" s="39"/>
      <c r="GZR40" s="39"/>
      <c r="GZS40" s="39"/>
      <c r="GZT40" s="39"/>
      <c r="GZU40" s="39"/>
      <c r="GZV40" s="39"/>
      <c r="GZW40" s="39"/>
      <c r="GZX40" s="39"/>
      <c r="GZY40" s="39"/>
      <c r="GZZ40" s="39"/>
      <c r="HAA40" s="39"/>
      <c r="HAB40" s="39"/>
      <c r="HAC40" s="39"/>
      <c r="HAD40" s="39"/>
      <c r="HAE40" s="39"/>
      <c r="HAF40" s="39"/>
      <c r="HAG40" s="39"/>
      <c r="HAH40" s="39"/>
      <c r="HAI40" s="39"/>
      <c r="HAJ40" s="39"/>
      <c r="HAK40" s="39"/>
      <c r="HAL40" s="39"/>
      <c r="HAM40" s="39"/>
      <c r="HAN40" s="39"/>
      <c r="HAO40" s="39"/>
      <c r="HAP40" s="39"/>
      <c r="HAQ40" s="39"/>
      <c r="HAR40" s="39"/>
      <c r="HAS40" s="39"/>
      <c r="HAT40" s="39"/>
      <c r="HAU40" s="39"/>
      <c r="HAV40" s="39"/>
      <c r="HAW40" s="39"/>
      <c r="HAX40" s="39"/>
      <c r="HAY40" s="39"/>
      <c r="HAZ40" s="39"/>
      <c r="HBA40" s="39"/>
      <c r="HBB40" s="39"/>
      <c r="HBC40" s="39"/>
      <c r="HBD40" s="39"/>
      <c r="HBE40" s="39"/>
      <c r="HBF40" s="39"/>
      <c r="HBG40" s="39"/>
      <c r="HBH40" s="39"/>
      <c r="HBI40" s="39"/>
      <c r="HBJ40" s="39"/>
      <c r="HBK40" s="39"/>
      <c r="HBL40" s="39"/>
      <c r="HBM40" s="39"/>
      <c r="HBN40" s="39"/>
      <c r="HBO40" s="39"/>
      <c r="HBP40" s="39"/>
      <c r="HBQ40" s="39"/>
      <c r="HBR40" s="39"/>
      <c r="HBS40" s="39"/>
      <c r="HBT40" s="39"/>
      <c r="HBU40" s="39"/>
      <c r="HBV40" s="39"/>
      <c r="HBW40" s="39"/>
      <c r="HBX40" s="39"/>
      <c r="HBY40" s="39"/>
      <c r="HBZ40" s="39"/>
      <c r="HCA40" s="39"/>
      <c r="HCB40" s="39"/>
      <c r="HCC40" s="39"/>
      <c r="HCD40" s="39"/>
      <c r="HCE40" s="39"/>
      <c r="HCF40" s="39"/>
      <c r="HCG40" s="39"/>
      <c r="HCH40" s="39"/>
      <c r="HCI40" s="39"/>
      <c r="HCJ40" s="39"/>
      <c r="HCK40" s="39"/>
      <c r="HCL40" s="39"/>
      <c r="HCM40" s="39"/>
      <c r="HCN40" s="39"/>
      <c r="HCO40" s="39"/>
      <c r="HCP40" s="39"/>
      <c r="HCQ40" s="39"/>
      <c r="HCR40" s="39"/>
      <c r="HCS40" s="39"/>
      <c r="HCT40" s="39"/>
      <c r="HCU40" s="39"/>
      <c r="HCV40" s="39"/>
      <c r="HCW40" s="39"/>
      <c r="HCX40" s="39"/>
      <c r="HCY40" s="39"/>
      <c r="HCZ40" s="39"/>
      <c r="HDA40" s="39"/>
      <c r="HDB40" s="39"/>
      <c r="HDC40" s="39"/>
      <c r="HDD40" s="39"/>
      <c r="HDE40" s="39"/>
      <c r="HDF40" s="39"/>
      <c r="HDG40" s="39"/>
      <c r="HDH40" s="39"/>
      <c r="HDI40" s="39"/>
      <c r="HDJ40" s="39"/>
      <c r="HDK40" s="39"/>
      <c r="HDL40" s="39"/>
      <c r="HDM40" s="39"/>
      <c r="HDN40" s="39"/>
      <c r="HDO40" s="39"/>
      <c r="HDP40" s="39"/>
      <c r="HDQ40" s="39"/>
      <c r="HDR40" s="39"/>
      <c r="HDS40" s="39"/>
      <c r="HDT40" s="39"/>
      <c r="HDU40" s="39"/>
      <c r="HDV40" s="39"/>
      <c r="HDW40" s="39"/>
      <c r="HDX40" s="39"/>
      <c r="HDY40" s="39"/>
      <c r="HDZ40" s="39"/>
      <c r="HEA40" s="39"/>
      <c r="HEB40" s="39"/>
      <c r="HEC40" s="39"/>
      <c r="HED40" s="39"/>
      <c r="HEE40" s="39"/>
      <c r="HEF40" s="39"/>
      <c r="HEG40" s="39"/>
      <c r="HEH40" s="39"/>
      <c r="HEI40" s="39"/>
      <c r="HEJ40" s="39"/>
      <c r="HEK40" s="39"/>
      <c r="HEL40" s="39"/>
      <c r="HEM40" s="39"/>
      <c r="HEN40" s="39"/>
      <c r="HEO40" s="39"/>
      <c r="HEP40" s="39"/>
      <c r="HEQ40" s="39"/>
      <c r="HER40" s="39"/>
      <c r="HES40" s="39"/>
      <c r="HET40" s="39"/>
      <c r="HEU40" s="39"/>
      <c r="HEV40" s="39"/>
      <c r="HEW40" s="39"/>
      <c r="HEX40" s="39"/>
      <c r="HEY40" s="39"/>
      <c r="HEZ40" s="39"/>
      <c r="HFA40" s="39"/>
      <c r="HFB40" s="39"/>
      <c r="HFC40" s="39"/>
      <c r="HFD40" s="39"/>
      <c r="HFE40" s="39"/>
      <c r="HFF40" s="39"/>
      <c r="HFG40" s="39"/>
      <c r="HFH40" s="39"/>
      <c r="HFI40" s="39"/>
      <c r="HFJ40" s="39"/>
      <c r="HFK40" s="39"/>
      <c r="HFL40" s="39"/>
      <c r="HFM40" s="39"/>
      <c r="HFN40" s="39"/>
      <c r="HFO40" s="39"/>
      <c r="HFP40" s="39"/>
      <c r="HFQ40" s="39"/>
      <c r="HFR40" s="39"/>
      <c r="HFS40" s="39"/>
      <c r="HFT40" s="39"/>
      <c r="HFU40" s="39"/>
      <c r="HFV40" s="39"/>
      <c r="HFW40" s="39"/>
      <c r="HFX40" s="39"/>
      <c r="HFY40" s="39"/>
      <c r="HFZ40" s="39"/>
      <c r="HGA40" s="39"/>
      <c r="HGB40" s="39"/>
      <c r="HGC40" s="39"/>
      <c r="HGD40" s="39"/>
      <c r="HGE40" s="39"/>
      <c r="HGF40" s="39"/>
      <c r="HGG40" s="39"/>
      <c r="HGH40" s="39"/>
      <c r="HGI40" s="39"/>
      <c r="HGJ40" s="39"/>
      <c r="HGK40" s="39"/>
      <c r="HGL40" s="39"/>
      <c r="HGM40" s="39"/>
      <c r="HGN40" s="39"/>
      <c r="HGO40" s="39"/>
      <c r="HGP40" s="39"/>
      <c r="HGQ40" s="39"/>
      <c r="HGR40" s="39"/>
      <c r="HGS40" s="39"/>
      <c r="HGT40" s="39"/>
      <c r="HGU40" s="39"/>
      <c r="HGV40" s="39"/>
      <c r="HGW40" s="39"/>
      <c r="HGX40" s="39"/>
      <c r="HGY40" s="39"/>
      <c r="HGZ40" s="39"/>
      <c r="HHA40" s="39"/>
      <c r="HHB40" s="39"/>
      <c r="HHC40" s="39"/>
      <c r="HHD40" s="39"/>
      <c r="HHE40" s="39"/>
      <c r="HHF40" s="39"/>
      <c r="HHG40" s="39"/>
      <c r="HHH40" s="39"/>
      <c r="HHI40" s="39"/>
      <c r="HHJ40" s="39"/>
      <c r="HHK40" s="39"/>
      <c r="HHL40" s="39"/>
      <c r="HHM40" s="39"/>
      <c r="HHN40" s="39"/>
      <c r="HHO40" s="39"/>
      <c r="HHP40" s="39"/>
      <c r="HHQ40" s="39"/>
      <c r="HHR40" s="39"/>
      <c r="HHS40" s="39"/>
      <c r="HHT40" s="39"/>
      <c r="HHU40" s="39"/>
      <c r="HHV40" s="39"/>
      <c r="HHW40" s="39"/>
      <c r="HHX40" s="39"/>
      <c r="HHY40" s="39"/>
      <c r="HHZ40" s="39"/>
      <c r="HIA40" s="39"/>
      <c r="HIB40" s="39"/>
      <c r="HIC40" s="39"/>
      <c r="HID40" s="39"/>
      <c r="HIE40" s="39"/>
      <c r="HIF40" s="39"/>
      <c r="HIG40" s="39"/>
      <c r="HIH40" s="39"/>
      <c r="HII40" s="39"/>
      <c r="HIJ40" s="39"/>
      <c r="HIK40" s="39"/>
      <c r="HIL40" s="39"/>
      <c r="HIM40" s="39"/>
      <c r="HIN40" s="39"/>
      <c r="HIO40" s="39"/>
      <c r="HIP40" s="39"/>
      <c r="HIQ40" s="39"/>
      <c r="HIR40" s="39"/>
      <c r="HIS40" s="39"/>
      <c r="HIT40" s="39"/>
      <c r="HIU40" s="39"/>
      <c r="HIV40" s="39"/>
      <c r="HIW40" s="39"/>
      <c r="HIX40" s="39"/>
      <c r="HIY40" s="39"/>
      <c r="HIZ40" s="39"/>
      <c r="HJA40" s="39"/>
      <c r="HJB40" s="39"/>
      <c r="HJC40" s="39"/>
      <c r="HJD40" s="39"/>
      <c r="HJE40" s="39"/>
      <c r="HJF40" s="39"/>
      <c r="HJG40" s="39"/>
      <c r="HJH40" s="39"/>
      <c r="HJI40" s="39"/>
      <c r="HJJ40" s="39"/>
      <c r="HJK40" s="39"/>
      <c r="HJL40" s="39"/>
      <c r="HJM40" s="39"/>
      <c r="HJN40" s="39"/>
      <c r="HJO40" s="39"/>
      <c r="HJP40" s="39"/>
      <c r="HJQ40" s="39"/>
      <c r="HJR40" s="39"/>
      <c r="HJS40" s="39"/>
      <c r="HJT40" s="39"/>
      <c r="HJU40" s="39"/>
      <c r="HJV40" s="39"/>
      <c r="HJW40" s="39"/>
      <c r="HJX40" s="39"/>
      <c r="HJY40" s="39"/>
      <c r="HJZ40" s="39"/>
      <c r="HKA40" s="39"/>
      <c r="HKB40" s="39"/>
      <c r="HKC40" s="39"/>
      <c r="HKD40" s="39"/>
      <c r="HKE40" s="39"/>
      <c r="HKF40" s="39"/>
      <c r="HKG40" s="39"/>
      <c r="HKH40" s="39"/>
      <c r="HKI40" s="39"/>
      <c r="HKJ40" s="39"/>
      <c r="HKK40" s="39"/>
      <c r="HKL40" s="39"/>
      <c r="HKM40" s="39"/>
      <c r="HKN40" s="39"/>
      <c r="HKO40" s="39"/>
      <c r="HKP40" s="39"/>
      <c r="HKQ40" s="39"/>
      <c r="HKR40" s="39"/>
      <c r="HKS40" s="39"/>
      <c r="HKT40" s="39"/>
      <c r="HKU40" s="39"/>
      <c r="HKV40" s="39"/>
      <c r="HKW40" s="39"/>
      <c r="HKX40" s="39"/>
      <c r="HKY40" s="39"/>
      <c r="HKZ40" s="39"/>
      <c r="HLA40" s="39"/>
      <c r="HLB40" s="39"/>
      <c r="HLC40" s="39"/>
      <c r="HLD40" s="39"/>
      <c r="HLE40" s="39"/>
      <c r="HLF40" s="39"/>
      <c r="HLG40" s="39"/>
      <c r="HLH40" s="39"/>
      <c r="HLI40" s="39"/>
      <c r="HLJ40" s="39"/>
      <c r="HLK40" s="39"/>
      <c r="HLL40" s="39"/>
      <c r="HLM40" s="39"/>
      <c r="HLN40" s="39"/>
      <c r="HLO40" s="39"/>
      <c r="HLP40" s="39"/>
      <c r="HLQ40" s="39"/>
      <c r="HLR40" s="39"/>
      <c r="HLS40" s="39"/>
      <c r="HLT40" s="39"/>
      <c r="HLU40" s="39"/>
      <c r="HLV40" s="39"/>
      <c r="HLW40" s="39"/>
      <c r="HLX40" s="39"/>
      <c r="HLY40" s="39"/>
      <c r="HLZ40" s="39"/>
      <c r="HMA40" s="39"/>
      <c r="HMB40" s="39"/>
      <c r="HMC40" s="39"/>
      <c r="HMD40" s="39"/>
      <c r="HME40" s="39"/>
      <c r="HMF40" s="39"/>
      <c r="HMG40" s="39"/>
      <c r="HMH40" s="39"/>
      <c r="HMI40" s="39"/>
      <c r="HMJ40" s="39"/>
      <c r="HMK40" s="39"/>
      <c r="HML40" s="39"/>
      <c r="HMM40" s="39"/>
      <c r="HMN40" s="39"/>
      <c r="HMO40" s="39"/>
      <c r="HMP40" s="39"/>
      <c r="HMQ40" s="39"/>
      <c r="HMR40" s="39"/>
      <c r="HMS40" s="39"/>
      <c r="HMT40" s="39"/>
      <c r="HMU40" s="39"/>
      <c r="HMV40" s="39"/>
      <c r="HMW40" s="39"/>
      <c r="HMX40" s="39"/>
      <c r="HMY40" s="39"/>
      <c r="HMZ40" s="39"/>
      <c r="HNA40" s="39"/>
      <c r="HNB40" s="39"/>
      <c r="HNC40" s="39"/>
      <c r="HND40" s="39"/>
      <c r="HNE40" s="39"/>
      <c r="HNF40" s="39"/>
      <c r="HNG40" s="39"/>
      <c r="HNH40" s="39"/>
      <c r="HNI40" s="39"/>
      <c r="HNJ40" s="39"/>
      <c r="HNK40" s="39"/>
      <c r="HNL40" s="39"/>
      <c r="HNM40" s="39"/>
      <c r="HNN40" s="39"/>
      <c r="HNO40" s="39"/>
      <c r="HNP40" s="39"/>
      <c r="HNQ40" s="39"/>
      <c r="HNR40" s="39"/>
      <c r="HNS40" s="39"/>
      <c r="HNT40" s="39"/>
      <c r="HNU40" s="39"/>
      <c r="HNV40" s="39"/>
      <c r="HNW40" s="39"/>
      <c r="HNX40" s="39"/>
      <c r="HNY40" s="39"/>
      <c r="HNZ40" s="39"/>
      <c r="HOA40" s="39"/>
      <c r="HOB40" s="39"/>
      <c r="HOC40" s="39"/>
      <c r="HOD40" s="39"/>
      <c r="HOE40" s="39"/>
      <c r="HOF40" s="39"/>
      <c r="HOG40" s="39"/>
      <c r="HOH40" s="39"/>
      <c r="HOI40" s="39"/>
      <c r="HOJ40" s="39"/>
      <c r="HOK40" s="39"/>
      <c r="HOL40" s="39"/>
      <c r="HOM40" s="39"/>
      <c r="HON40" s="39"/>
      <c r="HOO40" s="39"/>
      <c r="HOP40" s="39"/>
      <c r="HOQ40" s="39"/>
      <c r="HOR40" s="39"/>
      <c r="HOS40" s="39"/>
      <c r="HOT40" s="39"/>
      <c r="HOU40" s="39"/>
      <c r="HOV40" s="39"/>
      <c r="HOW40" s="39"/>
      <c r="HOX40" s="39"/>
      <c r="HOY40" s="39"/>
      <c r="HOZ40" s="39"/>
      <c r="HPA40" s="39"/>
      <c r="HPB40" s="39"/>
      <c r="HPC40" s="39"/>
      <c r="HPD40" s="39"/>
      <c r="HPE40" s="39"/>
      <c r="HPF40" s="39"/>
      <c r="HPG40" s="39"/>
      <c r="HPH40" s="39"/>
      <c r="HPI40" s="39"/>
      <c r="HPJ40" s="39"/>
      <c r="HPK40" s="39"/>
      <c r="HPL40" s="39"/>
      <c r="HPM40" s="39"/>
      <c r="HPN40" s="39"/>
      <c r="HPO40" s="39"/>
      <c r="HPP40" s="39"/>
      <c r="HPQ40" s="39"/>
      <c r="HPR40" s="39"/>
      <c r="HPS40" s="39"/>
      <c r="HPT40" s="39"/>
      <c r="HPU40" s="39"/>
      <c r="HPV40" s="39"/>
      <c r="HPW40" s="39"/>
      <c r="HPX40" s="39"/>
      <c r="HPY40" s="39"/>
      <c r="HPZ40" s="39"/>
      <c r="HQA40" s="39"/>
      <c r="HQB40" s="39"/>
      <c r="HQC40" s="39"/>
      <c r="HQD40" s="39"/>
      <c r="HQE40" s="39"/>
      <c r="HQF40" s="39"/>
      <c r="HQG40" s="39"/>
      <c r="HQH40" s="39"/>
      <c r="HQI40" s="39"/>
      <c r="HQJ40" s="39"/>
      <c r="HQK40" s="39"/>
      <c r="HQL40" s="39"/>
      <c r="HQM40" s="39"/>
      <c r="HQN40" s="39"/>
      <c r="HQO40" s="39"/>
      <c r="HQP40" s="39"/>
      <c r="HQQ40" s="39"/>
      <c r="HQR40" s="39"/>
      <c r="HQS40" s="39"/>
      <c r="HQT40" s="39"/>
      <c r="HQU40" s="39"/>
      <c r="HQV40" s="39"/>
      <c r="HQW40" s="39"/>
      <c r="HQX40" s="39"/>
      <c r="HQY40" s="39"/>
      <c r="HQZ40" s="39"/>
      <c r="HRA40" s="39"/>
      <c r="HRB40" s="39"/>
      <c r="HRC40" s="39"/>
      <c r="HRD40" s="39"/>
      <c r="HRE40" s="39"/>
      <c r="HRF40" s="39"/>
      <c r="HRG40" s="39"/>
      <c r="HRH40" s="39"/>
      <c r="HRI40" s="39"/>
      <c r="HRJ40" s="39"/>
      <c r="HRK40" s="39"/>
      <c r="HRL40" s="39"/>
      <c r="HRM40" s="39"/>
      <c r="HRN40" s="39"/>
      <c r="HRO40" s="39"/>
      <c r="HRP40" s="39"/>
      <c r="HRQ40" s="39"/>
      <c r="HRR40" s="39"/>
      <c r="HRS40" s="39"/>
      <c r="HRT40" s="39"/>
      <c r="HRU40" s="39"/>
      <c r="HRV40" s="39"/>
      <c r="HRW40" s="39"/>
      <c r="HRX40" s="39"/>
      <c r="HRY40" s="39"/>
      <c r="HRZ40" s="39"/>
      <c r="HSA40" s="39"/>
      <c r="HSB40" s="39"/>
      <c r="HSC40" s="39"/>
      <c r="HSD40" s="39"/>
      <c r="HSE40" s="39"/>
      <c r="HSF40" s="39"/>
      <c r="HSG40" s="39"/>
      <c r="HSH40" s="39"/>
      <c r="HSI40" s="39"/>
      <c r="HSJ40" s="39"/>
      <c r="HSK40" s="39"/>
      <c r="HSL40" s="39"/>
      <c r="HSM40" s="39"/>
      <c r="HSN40" s="39"/>
      <c r="HSO40" s="39"/>
      <c r="HSP40" s="39"/>
      <c r="HSQ40" s="39"/>
      <c r="HSR40" s="39"/>
      <c r="HSS40" s="39"/>
      <c r="HST40" s="39"/>
      <c r="HSU40" s="39"/>
      <c r="HSV40" s="39"/>
      <c r="HSW40" s="39"/>
      <c r="HSX40" s="39"/>
      <c r="HSY40" s="39"/>
      <c r="HSZ40" s="39"/>
      <c r="HTA40" s="39"/>
      <c r="HTB40" s="39"/>
      <c r="HTC40" s="39"/>
      <c r="HTD40" s="39"/>
      <c r="HTE40" s="39"/>
      <c r="HTF40" s="39"/>
      <c r="HTG40" s="39"/>
      <c r="HTH40" s="39"/>
      <c r="HTI40" s="39"/>
      <c r="HTJ40" s="39"/>
      <c r="HTK40" s="39"/>
      <c r="HTL40" s="39"/>
      <c r="HTM40" s="39"/>
      <c r="HTN40" s="39"/>
      <c r="HTO40" s="39"/>
      <c r="HTP40" s="39"/>
      <c r="HTQ40" s="39"/>
      <c r="HTR40" s="39"/>
      <c r="HTS40" s="39"/>
      <c r="HTT40" s="39"/>
      <c r="HTU40" s="39"/>
      <c r="HTV40" s="39"/>
      <c r="HTW40" s="39"/>
      <c r="HTX40" s="39"/>
      <c r="HTY40" s="39"/>
      <c r="HTZ40" s="39"/>
      <c r="HUA40" s="39"/>
      <c r="HUB40" s="39"/>
      <c r="HUC40" s="39"/>
      <c r="HUD40" s="39"/>
      <c r="HUE40" s="39"/>
      <c r="HUF40" s="39"/>
      <c r="HUG40" s="39"/>
      <c r="HUH40" s="39"/>
      <c r="HUI40" s="39"/>
      <c r="HUJ40" s="39"/>
      <c r="HUK40" s="39"/>
      <c r="HUL40" s="39"/>
      <c r="HUM40" s="39"/>
      <c r="HUN40" s="39"/>
      <c r="HUO40" s="39"/>
      <c r="HUP40" s="39"/>
      <c r="HUQ40" s="39"/>
      <c r="HUR40" s="39"/>
      <c r="HUS40" s="39"/>
      <c r="HUT40" s="39"/>
      <c r="HUU40" s="39"/>
      <c r="HUV40" s="39"/>
      <c r="HUW40" s="39"/>
      <c r="HUX40" s="39"/>
      <c r="HUY40" s="39"/>
      <c r="HUZ40" s="39"/>
      <c r="HVA40" s="39"/>
      <c r="HVB40" s="39"/>
      <c r="HVC40" s="39"/>
      <c r="HVD40" s="39"/>
      <c r="HVE40" s="39"/>
      <c r="HVF40" s="39"/>
      <c r="HVG40" s="39"/>
      <c r="HVH40" s="39"/>
      <c r="HVI40" s="39"/>
      <c r="HVJ40" s="39"/>
      <c r="HVK40" s="39"/>
      <c r="HVL40" s="39"/>
      <c r="HVM40" s="39"/>
      <c r="HVN40" s="39"/>
      <c r="HVO40" s="39"/>
      <c r="HVP40" s="39"/>
      <c r="HVQ40" s="39"/>
      <c r="HVR40" s="39"/>
      <c r="HVS40" s="39"/>
      <c r="HVT40" s="39"/>
      <c r="HVU40" s="39"/>
      <c r="HVV40" s="39"/>
      <c r="HVW40" s="39"/>
      <c r="HVX40" s="39"/>
      <c r="HVY40" s="39"/>
      <c r="HVZ40" s="39"/>
      <c r="HWA40" s="39"/>
      <c r="HWB40" s="39"/>
      <c r="HWC40" s="39"/>
      <c r="HWD40" s="39"/>
      <c r="HWE40" s="39"/>
      <c r="HWF40" s="39"/>
      <c r="HWG40" s="39"/>
      <c r="HWH40" s="39"/>
      <c r="HWI40" s="39"/>
      <c r="HWJ40" s="39"/>
      <c r="HWK40" s="39"/>
      <c r="HWL40" s="39"/>
      <c r="HWM40" s="39"/>
      <c r="HWN40" s="39"/>
      <c r="HWO40" s="39"/>
      <c r="HWP40" s="39"/>
      <c r="HWQ40" s="39"/>
      <c r="HWR40" s="39"/>
      <c r="HWS40" s="39"/>
      <c r="HWT40" s="39"/>
      <c r="HWU40" s="39"/>
      <c r="HWV40" s="39"/>
      <c r="HWW40" s="39"/>
      <c r="HWX40" s="39"/>
      <c r="HWY40" s="39"/>
      <c r="HWZ40" s="39"/>
      <c r="HXA40" s="39"/>
      <c r="HXB40" s="39"/>
      <c r="HXC40" s="39"/>
      <c r="HXD40" s="39"/>
      <c r="HXE40" s="39"/>
      <c r="HXF40" s="39"/>
      <c r="HXG40" s="39"/>
      <c r="HXH40" s="39"/>
      <c r="HXI40" s="39"/>
      <c r="HXJ40" s="39"/>
      <c r="HXK40" s="39"/>
      <c r="HXL40" s="39"/>
      <c r="HXM40" s="39"/>
      <c r="HXN40" s="39"/>
      <c r="HXO40" s="39"/>
      <c r="HXP40" s="39"/>
      <c r="HXQ40" s="39"/>
      <c r="HXR40" s="39"/>
      <c r="HXS40" s="39"/>
      <c r="HXT40" s="39"/>
      <c r="HXU40" s="39"/>
      <c r="HXV40" s="39"/>
      <c r="HXW40" s="39"/>
      <c r="HXX40" s="39"/>
      <c r="HXY40" s="39"/>
      <c r="HXZ40" s="39"/>
      <c r="HYA40" s="39"/>
      <c r="HYB40" s="39"/>
      <c r="HYC40" s="39"/>
      <c r="HYD40" s="39"/>
      <c r="HYE40" s="39"/>
      <c r="HYF40" s="39"/>
      <c r="HYG40" s="39"/>
      <c r="HYH40" s="39"/>
      <c r="HYI40" s="39"/>
      <c r="HYJ40" s="39"/>
      <c r="HYK40" s="39"/>
      <c r="HYL40" s="39"/>
      <c r="HYM40" s="39"/>
      <c r="HYN40" s="39"/>
      <c r="HYO40" s="39"/>
      <c r="HYP40" s="39"/>
      <c r="HYQ40" s="39"/>
      <c r="HYR40" s="39"/>
      <c r="HYS40" s="39"/>
      <c r="HYT40" s="39"/>
      <c r="HYU40" s="39"/>
      <c r="HYV40" s="39"/>
      <c r="HYW40" s="39"/>
      <c r="HYX40" s="39"/>
      <c r="HYY40" s="39"/>
      <c r="HYZ40" s="39"/>
      <c r="HZA40" s="39"/>
      <c r="HZB40" s="39"/>
      <c r="HZC40" s="39"/>
      <c r="HZD40" s="39"/>
      <c r="HZE40" s="39"/>
      <c r="HZF40" s="39"/>
      <c r="HZG40" s="39"/>
      <c r="HZH40" s="39"/>
      <c r="HZI40" s="39"/>
      <c r="HZJ40" s="39"/>
      <c r="HZK40" s="39"/>
      <c r="HZL40" s="39"/>
      <c r="HZM40" s="39"/>
      <c r="HZN40" s="39"/>
      <c r="HZO40" s="39"/>
      <c r="HZP40" s="39"/>
      <c r="HZQ40" s="39"/>
      <c r="HZR40" s="39"/>
      <c r="HZS40" s="39"/>
      <c r="HZT40" s="39"/>
      <c r="HZU40" s="39"/>
      <c r="HZV40" s="39"/>
      <c r="HZW40" s="39"/>
      <c r="HZX40" s="39"/>
      <c r="HZY40" s="39"/>
      <c r="HZZ40" s="39"/>
      <c r="IAA40" s="39"/>
      <c r="IAB40" s="39"/>
      <c r="IAC40" s="39"/>
      <c r="IAD40" s="39"/>
      <c r="IAE40" s="39"/>
      <c r="IAF40" s="39"/>
      <c r="IAG40" s="39"/>
      <c r="IAH40" s="39"/>
      <c r="IAI40" s="39"/>
      <c r="IAJ40" s="39"/>
      <c r="IAK40" s="39"/>
      <c r="IAL40" s="39"/>
      <c r="IAM40" s="39"/>
      <c r="IAN40" s="39"/>
      <c r="IAO40" s="39"/>
      <c r="IAP40" s="39"/>
      <c r="IAQ40" s="39"/>
      <c r="IAR40" s="39"/>
      <c r="IAS40" s="39"/>
      <c r="IAT40" s="39"/>
      <c r="IAU40" s="39"/>
      <c r="IAV40" s="39"/>
      <c r="IAW40" s="39"/>
      <c r="IAX40" s="39"/>
      <c r="IAY40" s="39"/>
      <c r="IAZ40" s="39"/>
      <c r="IBA40" s="39"/>
      <c r="IBB40" s="39"/>
      <c r="IBC40" s="39"/>
      <c r="IBD40" s="39"/>
      <c r="IBE40" s="39"/>
      <c r="IBF40" s="39"/>
      <c r="IBG40" s="39"/>
      <c r="IBH40" s="39"/>
      <c r="IBI40" s="39"/>
      <c r="IBJ40" s="39"/>
      <c r="IBK40" s="39"/>
      <c r="IBL40" s="39"/>
      <c r="IBM40" s="39"/>
      <c r="IBN40" s="39"/>
      <c r="IBO40" s="39"/>
      <c r="IBP40" s="39"/>
      <c r="IBQ40" s="39"/>
      <c r="IBR40" s="39"/>
      <c r="IBS40" s="39"/>
      <c r="IBT40" s="39"/>
      <c r="IBU40" s="39"/>
      <c r="IBV40" s="39"/>
      <c r="IBW40" s="39"/>
      <c r="IBX40" s="39"/>
      <c r="IBY40" s="39"/>
      <c r="IBZ40" s="39"/>
      <c r="ICA40" s="39"/>
      <c r="ICB40" s="39"/>
      <c r="ICC40" s="39"/>
      <c r="ICD40" s="39"/>
      <c r="ICE40" s="39"/>
      <c r="ICF40" s="39"/>
      <c r="ICG40" s="39"/>
      <c r="ICH40" s="39"/>
      <c r="ICI40" s="39"/>
      <c r="ICJ40" s="39"/>
      <c r="ICK40" s="39"/>
      <c r="ICL40" s="39"/>
      <c r="ICM40" s="39"/>
      <c r="ICN40" s="39"/>
      <c r="ICO40" s="39"/>
      <c r="ICP40" s="39"/>
      <c r="ICQ40" s="39"/>
      <c r="ICR40" s="39"/>
      <c r="ICS40" s="39"/>
      <c r="ICT40" s="39"/>
      <c r="ICU40" s="39"/>
      <c r="ICV40" s="39"/>
      <c r="ICW40" s="39"/>
      <c r="ICX40" s="39"/>
      <c r="ICY40" s="39"/>
      <c r="ICZ40" s="39"/>
      <c r="IDA40" s="39"/>
      <c r="IDB40" s="39"/>
      <c r="IDC40" s="39"/>
      <c r="IDD40" s="39"/>
      <c r="IDE40" s="39"/>
      <c r="IDF40" s="39"/>
      <c r="IDG40" s="39"/>
      <c r="IDH40" s="39"/>
      <c r="IDI40" s="39"/>
      <c r="IDJ40" s="39"/>
      <c r="IDK40" s="39"/>
      <c r="IDL40" s="39"/>
      <c r="IDM40" s="39"/>
      <c r="IDN40" s="39"/>
      <c r="IDO40" s="39"/>
      <c r="IDP40" s="39"/>
      <c r="IDQ40" s="39"/>
      <c r="IDR40" s="39"/>
      <c r="IDS40" s="39"/>
      <c r="IDT40" s="39"/>
      <c r="IDU40" s="39"/>
      <c r="IDV40" s="39"/>
      <c r="IDW40" s="39"/>
      <c r="IDX40" s="39"/>
      <c r="IDY40" s="39"/>
      <c r="IDZ40" s="39"/>
      <c r="IEA40" s="39"/>
      <c r="IEB40" s="39"/>
      <c r="IEC40" s="39"/>
      <c r="IED40" s="39"/>
      <c r="IEE40" s="39"/>
      <c r="IEF40" s="39"/>
      <c r="IEG40" s="39"/>
      <c r="IEH40" s="39"/>
      <c r="IEI40" s="39"/>
      <c r="IEJ40" s="39"/>
      <c r="IEK40" s="39"/>
      <c r="IEL40" s="39"/>
      <c r="IEM40" s="39"/>
      <c r="IEN40" s="39"/>
      <c r="IEO40" s="39"/>
      <c r="IEP40" s="39"/>
      <c r="IEQ40" s="39"/>
      <c r="IER40" s="39"/>
      <c r="IES40" s="39"/>
      <c r="IET40" s="39"/>
      <c r="IEU40" s="39"/>
      <c r="IEV40" s="39"/>
      <c r="IEW40" s="39"/>
      <c r="IEX40" s="39"/>
      <c r="IEY40" s="39"/>
      <c r="IEZ40" s="39"/>
      <c r="IFA40" s="39"/>
      <c r="IFB40" s="39"/>
      <c r="IFC40" s="39"/>
      <c r="IFD40" s="39"/>
      <c r="IFE40" s="39"/>
      <c r="IFF40" s="39"/>
      <c r="IFG40" s="39"/>
      <c r="IFH40" s="39"/>
      <c r="IFI40" s="39"/>
      <c r="IFJ40" s="39"/>
      <c r="IFK40" s="39"/>
      <c r="IFL40" s="39"/>
      <c r="IFM40" s="39"/>
      <c r="IFN40" s="39"/>
      <c r="IFO40" s="39"/>
      <c r="IFP40" s="39"/>
      <c r="IFQ40" s="39"/>
      <c r="IFR40" s="39"/>
      <c r="IFS40" s="39"/>
      <c r="IFT40" s="39"/>
      <c r="IFU40" s="39"/>
      <c r="IFV40" s="39"/>
      <c r="IFW40" s="39"/>
      <c r="IFX40" s="39"/>
      <c r="IFY40" s="39"/>
      <c r="IFZ40" s="39"/>
      <c r="IGA40" s="39"/>
      <c r="IGB40" s="39"/>
      <c r="IGC40" s="39"/>
      <c r="IGD40" s="39"/>
      <c r="IGE40" s="39"/>
      <c r="IGF40" s="39"/>
      <c r="IGG40" s="39"/>
      <c r="IGH40" s="39"/>
      <c r="IGI40" s="39"/>
      <c r="IGJ40" s="39"/>
      <c r="IGK40" s="39"/>
      <c r="IGL40" s="39"/>
      <c r="IGM40" s="39"/>
      <c r="IGN40" s="39"/>
      <c r="IGO40" s="39"/>
      <c r="IGP40" s="39"/>
      <c r="IGQ40" s="39"/>
      <c r="IGR40" s="39"/>
      <c r="IGS40" s="39"/>
      <c r="IGT40" s="39"/>
      <c r="IGU40" s="39"/>
      <c r="IGV40" s="39"/>
      <c r="IGW40" s="39"/>
      <c r="IGX40" s="39"/>
      <c r="IGY40" s="39"/>
      <c r="IGZ40" s="39"/>
      <c r="IHA40" s="39"/>
      <c r="IHB40" s="39"/>
      <c r="IHC40" s="39"/>
      <c r="IHD40" s="39"/>
      <c r="IHE40" s="39"/>
      <c r="IHF40" s="39"/>
      <c r="IHG40" s="39"/>
      <c r="IHH40" s="39"/>
      <c r="IHI40" s="39"/>
      <c r="IHJ40" s="39"/>
      <c r="IHK40" s="39"/>
      <c r="IHL40" s="39"/>
      <c r="IHM40" s="39"/>
      <c r="IHN40" s="39"/>
      <c r="IHO40" s="39"/>
      <c r="IHP40" s="39"/>
      <c r="IHQ40" s="39"/>
      <c r="IHR40" s="39"/>
      <c r="IHS40" s="39"/>
      <c r="IHT40" s="39"/>
      <c r="IHU40" s="39"/>
      <c r="IHV40" s="39"/>
      <c r="IHW40" s="39"/>
      <c r="IHX40" s="39"/>
      <c r="IHY40" s="39"/>
      <c r="IHZ40" s="39"/>
      <c r="IIA40" s="39"/>
      <c r="IIB40" s="39"/>
      <c r="IIC40" s="39"/>
      <c r="IID40" s="39"/>
      <c r="IIE40" s="39"/>
      <c r="IIF40" s="39"/>
      <c r="IIG40" s="39"/>
      <c r="IIH40" s="39"/>
      <c r="III40" s="39"/>
      <c r="IIJ40" s="39"/>
      <c r="IIK40" s="39"/>
      <c r="IIL40" s="39"/>
      <c r="IIM40" s="39"/>
      <c r="IIN40" s="39"/>
      <c r="IIO40" s="39"/>
      <c r="IIP40" s="39"/>
      <c r="IIQ40" s="39"/>
      <c r="IIR40" s="39"/>
      <c r="IIS40" s="39"/>
      <c r="IIT40" s="39"/>
      <c r="IIU40" s="39"/>
      <c r="IIV40" s="39"/>
      <c r="IIW40" s="39"/>
      <c r="IIX40" s="39"/>
      <c r="IIY40" s="39"/>
      <c r="IIZ40" s="39"/>
      <c r="IJA40" s="39"/>
      <c r="IJB40" s="39"/>
      <c r="IJC40" s="39"/>
      <c r="IJD40" s="39"/>
      <c r="IJE40" s="39"/>
      <c r="IJF40" s="39"/>
      <c r="IJG40" s="39"/>
      <c r="IJH40" s="39"/>
      <c r="IJI40" s="39"/>
      <c r="IJJ40" s="39"/>
      <c r="IJK40" s="39"/>
      <c r="IJL40" s="39"/>
      <c r="IJM40" s="39"/>
      <c r="IJN40" s="39"/>
      <c r="IJO40" s="39"/>
      <c r="IJP40" s="39"/>
      <c r="IJQ40" s="39"/>
      <c r="IJR40" s="39"/>
      <c r="IJS40" s="39"/>
      <c r="IJT40" s="39"/>
      <c r="IJU40" s="39"/>
      <c r="IJV40" s="39"/>
      <c r="IJW40" s="39"/>
      <c r="IJX40" s="39"/>
      <c r="IJY40" s="39"/>
      <c r="IJZ40" s="39"/>
      <c r="IKA40" s="39"/>
      <c r="IKB40" s="39"/>
      <c r="IKC40" s="39"/>
      <c r="IKD40" s="39"/>
      <c r="IKE40" s="39"/>
      <c r="IKF40" s="39"/>
      <c r="IKG40" s="39"/>
      <c r="IKH40" s="39"/>
      <c r="IKI40" s="39"/>
      <c r="IKJ40" s="39"/>
      <c r="IKK40" s="39"/>
      <c r="IKL40" s="39"/>
      <c r="IKM40" s="39"/>
      <c r="IKN40" s="39"/>
      <c r="IKO40" s="39"/>
      <c r="IKP40" s="39"/>
      <c r="IKQ40" s="39"/>
      <c r="IKR40" s="39"/>
      <c r="IKS40" s="39"/>
      <c r="IKT40" s="39"/>
      <c r="IKU40" s="39"/>
      <c r="IKV40" s="39"/>
      <c r="IKW40" s="39"/>
      <c r="IKX40" s="39"/>
      <c r="IKY40" s="39"/>
      <c r="IKZ40" s="39"/>
      <c r="ILA40" s="39"/>
      <c r="ILB40" s="39"/>
      <c r="ILC40" s="39"/>
      <c r="ILD40" s="39"/>
      <c r="ILE40" s="39"/>
      <c r="ILF40" s="39"/>
      <c r="ILG40" s="39"/>
      <c r="ILH40" s="39"/>
      <c r="ILI40" s="39"/>
      <c r="ILJ40" s="39"/>
      <c r="ILK40" s="39"/>
      <c r="ILL40" s="39"/>
      <c r="ILM40" s="39"/>
      <c r="ILN40" s="39"/>
      <c r="ILO40" s="39"/>
      <c r="ILP40" s="39"/>
      <c r="ILQ40" s="39"/>
      <c r="ILR40" s="39"/>
      <c r="ILS40" s="39"/>
      <c r="ILT40" s="39"/>
      <c r="ILU40" s="39"/>
      <c r="ILV40" s="39"/>
      <c r="ILW40" s="39"/>
      <c r="ILX40" s="39"/>
      <c r="ILY40" s="39"/>
      <c r="ILZ40" s="39"/>
      <c r="IMA40" s="39"/>
      <c r="IMB40" s="39"/>
      <c r="IMC40" s="39"/>
      <c r="IMD40" s="39"/>
      <c r="IME40" s="39"/>
      <c r="IMF40" s="39"/>
      <c r="IMG40" s="39"/>
      <c r="IMH40" s="39"/>
      <c r="IMI40" s="39"/>
      <c r="IMJ40" s="39"/>
      <c r="IMK40" s="39"/>
      <c r="IML40" s="39"/>
      <c r="IMM40" s="39"/>
      <c r="IMN40" s="39"/>
      <c r="IMO40" s="39"/>
      <c r="IMP40" s="39"/>
      <c r="IMQ40" s="39"/>
      <c r="IMR40" s="39"/>
      <c r="IMS40" s="39"/>
      <c r="IMT40" s="39"/>
      <c r="IMU40" s="39"/>
      <c r="IMV40" s="39"/>
      <c r="IMW40" s="39"/>
      <c r="IMX40" s="39"/>
      <c r="IMY40" s="39"/>
      <c r="IMZ40" s="39"/>
      <c r="INA40" s="39"/>
      <c r="INB40" s="39"/>
      <c r="INC40" s="39"/>
      <c r="IND40" s="39"/>
      <c r="INE40" s="39"/>
      <c r="INF40" s="39"/>
      <c r="ING40" s="39"/>
      <c r="INH40" s="39"/>
      <c r="INI40" s="39"/>
      <c r="INJ40" s="39"/>
      <c r="INK40" s="39"/>
      <c r="INL40" s="39"/>
      <c r="INM40" s="39"/>
      <c r="INN40" s="39"/>
      <c r="INO40" s="39"/>
      <c r="INP40" s="39"/>
      <c r="INQ40" s="39"/>
      <c r="INR40" s="39"/>
      <c r="INS40" s="39"/>
      <c r="INT40" s="39"/>
      <c r="INU40" s="39"/>
      <c r="INV40" s="39"/>
      <c r="INW40" s="39"/>
      <c r="INX40" s="39"/>
      <c r="INY40" s="39"/>
      <c r="INZ40" s="39"/>
      <c r="IOA40" s="39"/>
      <c r="IOB40" s="39"/>
      <c r="IOC40" s="39"/>
      <c r="IOD40" s="39"/>
      <c r="IOE40" s="39"/>
      <c r="IOF40" s="39"/>
      <c r="IOG40" s="39"/>
      <c r="IOH40" s="39"/>
      <c r="IOI40" s="39"/>
      <c r="IOJ40" s="39"/>
      <c r="IOK40" s="39"/>
      <c r="IOL40" s="39"/>
      <c r="IOM40" s="39"/>
      <c r="ION40" s="39"/>
      <c r="IOO40" s="39"/>
      <c r="IOP40" s="39"/>
      <c r="IOQ40" s="39"/>
      <c r="IOR40" s="39"/>
      <c r="IOS40" s="39"/>
      <c r="IOT40" s="39"/>
      <c r="IOU40" s="39"/>
      <c r="IOV40" s="39"/>
      <c r="IOW40" s="39"/>
      <c r="IOX40" s="39"/>
      <c r="IOY40" s="39"/>
      <c r="IOZ40" s="39"/>
      <c r="IPA40" s="39"/>
      <c r="IPB40" s="39"/>
      <c r="IPC40" s="39"/>
      <c r="IPD40" s="39"/>
      <c r="IPE40" s="39"/>
      <c r="IPF40" s="39"/>
      <c r="IPG40" s="39"/>
      <c r="IPH40" s="39"/>
      <c r="IPI40" s="39"/>
      <c r="IPJ40" s="39"/>
      <c r="IPK40" s="39"/>
      <c r="IPL40" s="39"/>
      <c r="IPM40" s="39"/>
      <c r="IPN40" s="39"/>
      <c r="IPO40" s="39"/>
      <c r="IPP40" s="39"/>
      <c r="IPQ40" s="39"/>
      <c r="IPR40" s="39"/>
      <c r="IPS40" s="39"/>
      <c r="IPT40" s="39"/>
      <c r="IPU40" s="39"/>
      <c r="IPV40" s="39"/>
      <c r="IPW40" s="39"/>
      <c r="IPX40" s="39"/>
      <c r="IPY40" s="39"/>
      <c r="IPZ40" s="39"/>
      <c r="IQA40" s="39"/>
      <c r="IQB40" s="39"/>
      <c r="IQC40" s="39"/>
      <c r="IQD40" s="39"/>
      <c r="IQE40" s="39"/>
      <c r="IQF40" s="39"/>
      <c r="IQG40" s="39"/>
      <c r="IQH40" s="39"/>
      <c r="IQI40" s="39"/>
      <c r="IQJ40" s="39"/>
      <c r="IQK40" s="39"/>
      <c r="IQL40" s="39"/>
      <c r="IQM40" s="39"/>
      <c r="IQN40" s="39"/>
      <c r="IQO40" s="39"/>
      <c r="IQP40" s="39"/>
      <c r="IQQ40" s="39"/>
      <c r="IQR40" s="39"/>
      <c r="IQS40" s="39"/>
      <c r="IQT40" s="39"/>
      <c r="IQU40" s="39"/>
      <c r="IQV40" s="39"/>
      <c r="IQW40" s="39"/>
      <c r="IQX40" s="39"/>
      <c r="IQY40" s="39"/>
      <c r="IQZ40" s="39"/>
      <c r="IRA40" s="39"/>
      <c r="IRB40" s="39"/>
      <c r="IRC40" s="39"/>
      <c r="IRD40" s="39"/>
      <c r="IRE40" s="39"/>
      <c r="IRF40" s="39"/>
      <c r="IRG40" s="39"/>
      <c r="IRH40" s="39"/>
      <c r="IRI40" s="39"/>
      <c r="IRJ40" s="39"/>
      <c r="IRK40" s="39"/>
      <c r="IRL40" s="39"/>
      <c r="IRM40" s="39"/>
      <c r="IRN40" s="39"/>
      <c r="IRO40" s="39"/>
      <c r="IRP40" s="39"/>
      <c r="IRQ40" s="39"/>
      <c r="IRR40" s="39"/>
      <c r="IRS40" s="39"/>
      <c r="IRT40" s="39"/>
      <c r="IRU40" s="39"/>
      <c r="IRV40" s="39"/>
      <c r="IRW40" s="39"/>
      <c r="IRX40" s="39"/>
      <c r="IRY40" s="39"/>
      <c r="IRZ40" s="39"/>
      <c r="ISA40" s="39"/>
      <c r="ISB40" s="39"/>
      <c r="ISC40" s="39"/>
      <c r="ISD40" s="39"/>
      <c r="ISE40" s="39"/>
      <c r="ISF40" s="39"/>
      <c r="ISG40" s="39"/>
      <c r="ISH40" s="39"/>
      <c r="ISI40" s="39"/>
      <c r="ISJ40" s="39"/>
      <c r="ISK40" s="39"/>
      <c r="ISL40" s="39"/>
      <c r="ISM40" s="39"/>
      <c r="ISN40" s="39"/>
      <c r="ISO40" s="39"/>
      <c r="ISP40" s="39"/>
      <c r="ISQ40" s="39"/>
      <c r="ISR40" s="39"/>
      <c r="ISS40" s="39"/>
      <c r="IST40" s="39"/>
      <c r="ISU40" s="39"/>
      <c r="ISV40" s="39"/>
      <c r="ISW40" s="39"/>
      <c r="ISX40" s="39"/>
      <c r="ISY40" s="39"/>
      <c r="ISZ40" s="39"/>
      <c r="ITA40" s="39"/>
      <c r="ITB40" s="39"/>
      <c r="ITC40" s="39"/>
      <c r="ITD40" s="39"/>
      <c r="ITE40" s="39"/>
      <c r="ITF40" s="39"/>
      <c r="ITG40" s="39"/>
      <c r="ITH40" s="39"/>
      <c r="ITI40" s="39"/>
      <c r="ITJ40" s="39"/>
      <c r="ITK40" s="39"/>
      <c r="ITL40" s="39"/>
      <c r="ITM40" s="39"/>
      <c r="ITN40" s="39"/>
      <c r="ITO40" s="39"/>
      <c r="ITP40" s="39"/>
      <c r="ITQ40" s="39"/>
      <c r="ITR40" s="39"/>
      <c r="ITS40" s="39"/>
      <c r="ITT40" s="39"/>
      <c r="ITU40" s="39"/>
      <c r="ITV40" s="39"/>
      <c r="ITW40" s="39"/>
      <c r="ITX40" s="39"/>
      <c r="ITY40" s="39"/>
      <c r="ITZ40" s="39"/>
      <c r="IUA40" s="39"/>
      <c r="IUB40" s="39"/>
      <c r="IUC40" s="39"/>
      <c r="IUD40" s="39"/>
      <c r="IUE40" s="39"/>
      <c r="IUF40" s="39"/>
      <c r="IUG40" s="39"/>
      <c r="IUH40" s="39"/>
      <c r="IUI40" s="39"/>
      <c r="IUJ40" s="39"/>
      <c r="IUK40" s="39"/>
      <c r="IUL40" s="39"/>
      <c r="IUM40" s="39"/>
      <c r="IUN40" s="39"/>
      <c r="IUO40" s="39"/>
      <c r="IUP40" s="39"/>
      <c r="IUQ40" s="39"/>
      <c r="IUR40" s="39"/>
      <c r="IUS40" s="39"/>
      <c r="IUT40" s="39"/>
      <c r="IUU40" s="39"/>
      <c r="IUV40" s="39"/>
      <c r="IUW40" s="39"/>
      <c r="IUX40" s="39"/>
      <c r="IUY40" s="39"/>
      <c r="IUZ40" s="39"/>
      <c r="IVA40" s="39"/>
      <c r="IVB40" s="39"/>
      <c r="IVC40" s="39"/>
      <c r="IVD40" s="39"/>
      <c r="IVE40" s="39"/>
      <c r="IVF40" s="39"/>
      <c r="IVG40" s="39"/>
      <c r="IVH40" s="39"/>
      <c r="IVI40" s="39"/>
      <c r="IVJ40" s="39"/>
      <c r="IVK40" s="39"/>
      <c r="IVL40" s="39"/>
      <c r="IVM40" s="39"/>
      <c r="IVN40" s="39"/>
      <c r="IVO40" s="39"/>
      <c r="IVP40" s="39"/>
      <c r="IVQ40" s="39"/>
      <c r="IVR40" s="39"/>
      <c r="IVS40" s="39"/>
      <c r="IVT40" s="39"/>
      <c r="IVU40" s="39"/>
      <c r="IVV40" s="39"/>
      <c r="IVW40" s="39"/>
      <c r="IVX40" s="39"/>
      <c r="IVY40" s="39"/>
      <c r="IVZ40" s="39"/>
      <c r="IWA40" s="39"/>
      <c r="IWB40" s="39"/>
      <c r="IWC40" s="39"/>
      <c r="IWD40" s="39"/>
      <c r="IWE40" s="39"/>
      <c r="IWF40" s="39"/>
      <c r="IWG40" s="39"/>
      <c r="IWH40" s="39"/>
      <c r="IWI40" s="39"/>
      <c r="IWJ40" s="39"/>
      <c r="IWK40" s="39"/>
      <c r="IWL40" s="39"/>
      <c r="IWM40" s="39"/>
      <c r="IWN40" s="39"/>
      <c r="IWO40" s="39"/>
      <c r="IWP40" s="39"/>
      <c r="IWQ40" s="39"/>
      <c r="IWR40" s="39"/>
      <c r="IWS40" s="39"/>
      <c r="IWT40" s="39"/>
      <c r="IWU40" s="39"/>
      <c r="IWV40" s="39"/>
      <c r="IWW40" s="39"/>
      <c r="IWX40" s="39"/>
      <c r="IWY40" s="39"/>
      <c r="IWZ40" s="39"/>
      <c r="IXA40" s="39"/>
      <c r="IXB40" s="39"/>
      <c r="IXC40" s="39"/>
      <c r="IXD40" s="39"/>
      <c r="IXE40" s="39"/>
      <c r="IXF40" s="39"/>
      <c r="IXG40" s="39"/>
      <c r="IXH40" s="39"/>
      <c r="IXI40" s="39"/>
      <c r="IXJ40" s="39"/>
      <c r="IXK40" s="39"/>
      <c r="IXL40" s="39"/>
      <c r="IXM40" s="39"/>
      <c r="IXN40" s="39"/>
      <c r="IXO40" s="39"/>
      <c r="IXP40" s="39"/>
      <c r="IXQ40" s="39"/>
      <c r="IXR40" s="39"/>
      <c r="IXS40" s="39"/>
      <c r="IXT40" s="39"/>
      <c r="IXU40" s="39"/>
      <c r="IXV40" s="39"/>
      <c r="IXW40" s="39"/>
      <c r="IXX40" s="39"/>
      <c r="IXY40" s="39"/>
      <c r="IXZ40" s="39"/>
      <c r="IYA40" s="39"/>
      <c r="IYB40" s="39"/>
      <c r="IYC40" s="39"/>
      <c r="IYD40" s="39"/>
      <c r="IYE40" s="39"/>
      <c r="IYF40" s="39"/>
      <c r="IYG40" s="39"/>
      <c r="IYH40" s="39"/>
      <c r="IYI40" s="39"/>
      <c r="IYJ40" s="39"/>
      <c r="IYK40" s="39"/>
      <c r="IYL40" s="39"/>
      <c r="IYM40" s="39"/>
      <c r="IYN40" s="39"/>
      <c r="IYO40" s="39"/>
      <c r="IYP40" s="39"/>
      <c r="IYQ40" s="39"/>
      <c r="IYR40" s="39"/>
      <c r="IYS40" s="39"/>
      <c r="IYT40" s="39"/>
      <c r="IYU40" s="39"/>
      <c r="IYV40" s="39"/>
      <c r="IYW40" s="39"/>
      <c r="IYX40" s="39"/>
      <c r="IYY40" s="39"/>
      <c r="IYZ40" s="39"/>
      <c r="IZA40" s="39"/>
      <c r="IZB40" s="39"/>
      <c r="IZC40" s="39"/>
      <c r="IZD40" s="39"/>
      <c r="IZE40" s="39"/>
      <c r="IZF40" s="39"/>
      <c r="IZG40" s="39"/>
      <c r="IZH40" s="39"/>
      <c r="IZI40" s="39"/>
      <c r="IZJ40" s="39"/>
      <c r="IZK40" s="39"/>
      <c r="IZL40" s="39"/>
      <c r="IZM40" s="39"/>
      <c r="IZN40" s="39"/>
      <c r="IZO40" s="39"/>
      <c r="IZP40" s="39"/>
      <c r="IZQ40" s="39"/>
      <c r="IZR40" s="39"/>
      <c r="IZS40" s="39"/>
      <c r="IZT40" s="39"/>
      <c r="IZU40" s="39"/>
      <c r="IZV40" s="39"/>
      <c r="IZW40" s="39"/>
      <c r="IZX40" s="39"/>
      <c r="IZY40" s="39"/>
      <c r="IZZ40" s="39"/>
      <c r="JAA40" s="39"/>
      <c r="JAB40" s="39"/>
      <c r="JAC40" s="39"/>
      <c r="JAD40" s="39"/>
      <c r="JAE40" s="39"/>
      <c r="JAF40" s="39"/>
      <c r="JAG40" s="39"/>
      <c r="JAH40" s="39"/>
      <c r="JAI40" s="39"/>
      <c r="JAJ40" s="39"/>
      <c r="JAK40" s="39"/>
      <c r="JAL40" s="39"/>
      <c r="JAM40" s="39"/>
      <c r="JAN40" s="39"/>
      <c r="JAO40" s="39"/>
      <c r="JAP40" s="39"/>
      <c r="JAQ40" s="39"/>
      <c r="JAR40" s="39"/>
      <c r="JAS40" s="39"/>
      <c r="JAT40" s="39"/>
      <c r="JAU40" s="39"/>
      <c r="JAV40" s="39"/>
      <c r="JAW40" s="39"/>
      <c r="JAX40" s="39"/>
      <c r="JAY40" s="39"/>
      <c r="JAZ40" s="39"/>
      <c r="JBA40" s="39"/>
      <c r="JBB40" s="39"/>
      <c r="JBC40" s="39"/>
      <c r="JBD40" s="39"/>
      <c r="JBE40" s="39"/>
      <c r="JBF40" s="39"/>
      <c r="JBG40" s="39"/>
      <c r="JBH40" s="39"/>
      <c r="JBI40" s="39"/>
      <c r="JBJ40" s="39"/>
      <c r="JBK40" s="39"/>
      <c r="JBL40" s="39"/>
      <c r="JBM40" s="39"/>
      <c r="JBN40" s="39"/>
      <c r="JBO40" s="39"/>
      <c r="JBP40" s="39"/>
      <c r="JBQ40" s="39"/>
      <c r="JBR40" s="39"/>
      <c r="JBS40" s="39"/>
      <c r="JBT40" s="39"/>
      <c r="JBU40" s="39"/>
      <c r="JBV40" s="39"/>
      <c r="JBW40" s="39"/>
      <c r="JBX40" s="39"/>
      <c r="JBY40" s="39"/>
      <c r="JBZ40" s="39"/>
      <c r="JCA40" s="39"/>
      <c r="JCB40" s="39"/>
      <c r="JCC40" s="39"/>
      <c r="JCD40" s="39"/>
      <c r="JCE40" s="39"/>
      <c r="JCF40" s="39"/>
      <c r="JCG40" s="39"/>
      <c r="JCH40" s="39"/>
      <c r="JCI40" s="39"/>
      <c r="JCJ40" s="39"/>
      <c r="JCK40" s="39"/>
      <c r="JCL40" s="39"/>
      <c r="JCM40" s="39"/>
      <c r="JCN40" s="39"/>
      <c r="JCO40" s="39"/>
      <c r="JCP40" s="39"/>
      <c r="JCQ40" s="39"/>
      <c r="JCR40" s="39"/>
      <c r="JCS40" s="39"/>
      <c r="JCT40" s="39"/>
      <c r="JCU40" s="39"/>
      <c r="JCV40" s="39"/>
      <c r="JCW40" s="39"/>
      <c r="JCX40" s="39"/>
      <c r="JCY40" s="39"/>
      <c r="JCZ40" s="39"/>
      <c r="JDA40" s="39"/>
      <c r="JDB40" s="39"/>
      <c r="JDC40" s="39"/>
      <c r="JDD40" s="39"/>
      <c r="JDE40" s="39"/>
      <c r="JDF40" s="39"/>
      <c r="JDG40" s="39"/>
      <c r="JDH40" s="39"/>
      <c r="JDI40" s="39"/>
      <c r="JDJ40" s="39"/>
      <c r="JDK40" s="39"/>
      <c r="JDL40" s="39"/>
      <c r="JDM40" s="39"/>
      <c r="JDN40" s="39"/>
      <c r="JDO40" s="39"/>
      <c r="JDP40" s="39"/>
      <c r="JDQ40" s="39"/>
      <c r="JDR40" s="39"/>
      <c r="JDS40" s="39"/>
      <c r="JDT40" s="39"/>
      <c r="JDU40" s="39"/>
      <c r="JDV40" s="39"/>
      <c r="JDW40" s="39"/>
      <c r="JDX40" s="39"/>
      <c r="JDY40" s="39"/>
      <c r="JDZ40" s="39"/>
      <c r="JEA40" s="39"/>
      <c r="JEB40" s="39"/>
      <c r="JEC40" s="39"/>
      <c r="JED40" s="39"/>
      <c r="JEE40" s="39"/>
      <c r="JEF40" s="39"/>
      <c r="JEG40" s="39"/>
      <c r="JEH40" s="39"/>
      <c r="JEI40" s="39"/>
      <c r="JEJ40" s="39"/>
      <c r="JEK40" s="39"/>
      <c r="JEL40" s="39"/>
      <c r="JEM40" s="39"/>
      <c r="JEN40" s="39"/>
      <c r="JEO40" s="39"/>
      <c r="JEP40" s="39"/>
      <c r="JEQ40" s="39"/>
      <c r="JER40" s="39"/>
      <c r="JES40" s="39"/>
      <c r="JET40" s="39"/>
      <c r="JEU40" s="39"/>
      <c r="JEV40" s="39"/>
      <c r="JEW40" s="39"/>
      <c r="JEX40" s="39"/>
      <c r="JEY40" s="39"/>
      <c r="JEZ40" s="39"/>
      <c r="JFA40" s="39"/>
      <c r="JFB40" s="39"/>
      <c r="JFC40" s="39"/>
      <c r="JFD40" s="39"/>
      <c r="JFE40" s="39"/>
      <c r="JFF40" s="39"/>
      <c r="JFG40" s="39"/>
      <c r="JFH40" s="39"/>
      <c r="JFI40" s="39"/>
      <c r="JFJ40" s="39"/>
      <c r="JFK40" s="39"/>
      <c r="JFL40" s="39"/>
      <c r="JFM40" s="39"/>
      <c r="JFN40" s="39"/>
      <c r="JFO40" s="39"/>
      <c r="JFP40" s="39"/>
      <c r="JFQ40" s="39"/>
      <c r="JFR40" s="39"/>
      <c r="JFS40" s="39"/>
      <c r="JFT40" s="39"/>
      <c r="JFU40" s="39"/>
      <c r="JFV40" s="39"/>
      <c r="JFW40" s="39"/>
      <c r="JFX40" s="39"/>
      <c r="JFY40" s="39"/>
      <c r="JFZ40" s="39"/>
      <c r="JGA40" s="39"/>
      <c r="JGB40" s="39"/>
      <c r="JGC40" s="39"/>
      <c r="JGD40" s="39"/>
      <c r="JGE40" s="39"/>
      <c r="JGF40" s="39"/>
      <c r="JGG40" s="39"/>
      <c r="JGH40" s="39"/>
      <c r="JGI40" s="39"/>
      <c r="JGJ40" s="39"/>
      <c r="JGK40" s="39"/>
      <c r="JGL40" s="39"/>
      <c r="JGM40" s="39"/>
      <c r="JGN40" s="39"/>
      <c r="JGO40" s="39"/>
      <c r="JGP40" s="39"/>
      <c r="JGQ40" s="39"/>
      <c r="JGR40" s="39"/>
      <c r="JGS40" s="39"/>
      <c r="JGT40" s="39"/>
      <c r="JGU40" s="39"/>
      <c r="JGV40" s="39"/>
      <c r="JGW40" s="39"/>
      <c r="JGX40" s="39"/>
      <c r="JGY40" s="39"/>
      <c r="JGZ40" s="39"/>
      <c r="JHA40" s="39"/>
      <c r="JHB40" s="39"/>
      <c r="JHC40" s="39"/>
      <c r="JHD40" s="39"/>
      <c r="JHE40" s="39"/>
      <c r="JHF40" s="39"/>
      <c r="JHG40" s="39"/>
      <c r="JHH40" s="39"/>
      <c r="JHI40" s="39"/>
      <c r="JHJ40" s="39"/>
      <c r="JHK40" s="39"/>
      <c r="JHL40" s="39"/>
      <c r="JHM40" s="39"/>
      <c r="JHN40" s="39"/>
      <c r="JHO40" s="39"/>
      <c r="JHP40" s="39"/>
      <c r="JHQ40" s="39"/>
      <c r="JHR40" s="39"/>
      <c r="JHS40" s="39"/>
      <c r="JHT40" s="39"/>
      <c r="JHU40" s="39"/>
      <c r="JHV40" s="39"/>
      <c r="JHW40" s="39"/>
      <c r="JHX40" s="39"/>
      <c r="JHY40" s="39"/>
      <c r="JHZ40" s="39"/>
      <c r="JIA40" s="39"/>
      <c r="JIB40" s="39"/>
      <c r="JIC40" s="39"/>
      <c r="JID40" s="39"/>
      <c r="JIE40" s="39"/>
      <c r="JIF40" s="39"/>
      <c r="JIG40" s="39"/>
      <c r="JIH40" s="39"/>
      <c r="JII40" s="39"/>
      <c r="JIJ40" s="39"/>
      <c r="JIK40" s="39"/>
      <c r="JIL40" s="39"/>
      <c r="JIM40" s="39"/>
      <c r="JIN40" s="39"/>
      <c r="JIO40" s="39"/>
      <c r="JIP40" s="39"/>
      <c r="JIQ40" s="39"/>
      <c r="JIR40" s="39"/>
      <c r="JIS40" s="39"/>
      <c r="JIT40" s="39"/>
      <c r="JIU40" s="39"/>
      <c r="JIV40" s="39"/>
      <c r="JIW40" s="39"/>
      <c r="JIX40" s="39"/>
      <c r="JIY40" s="39"/>
      <c r="JIZ40" s="39"/>
      <c r="JJA40" s="39"/>
      <c r="JJB40" s="39"/>
      <c r="JJC40" s="39"/>
      <c r="JJD40" s="39"/>
      <c r="JJE40" s="39"/>
      <c r="JJF40" s="39"/>
      <c r="JJG40" s="39"/>
      <c r="JJH40" s="39"/>
      <c r="JJI40" s="39"/>
      <c r="JJJ40" s="39"/>
      <c r="JJK40" s="39"/>
      <c r="JJL40" s="39"/>
      <c r="JJM40" s="39"/>
      <c r="JJN40" s="39"/>
      <c r="JJO40" s="39"/>
      <c r="JJP40" s="39"/>
      <c r="JJQ40" s="39"/>
      <c r="JJR40" s="39"/>
      <c r="JJS40" s="39"/>
      <c r="JJT40" s="39"/>
      <c r="JJU40" s="39"/>
      <c r="JJV40" s="39"/>
      <c r="JJW40" s="39"/>
      <c r="JJX40" s="39"/>
      <c r="JJY40" s="39"/>
      <c r="JJZ40" s="39"/>
      <c r="JKA40" s="39"/>
      <c r="JKB40" s="39"/>
      <c r="JKC40" s="39"/>
      <c r="JKD40" s="39"/>
      <c r="JKE40" s="39"/>
      <c r="JKF40" s="39"/>
      <c r="JKG40" s="39"/>
      <c r="JKH40" s="39"/>
      <c r="JKI40" s="39"/>
      <c r="JKJ40" s="39"/>
      <c r="JKK40" s="39"/>
      <c r="JKL40" s="39"/>
      <c r="JKM40" s="39"/>
      <c r="JKN40" s="39"/>
      <c r="JKO40" s="39"/>
      <c r="JKP40" s="39"/>
      <c r="JKQ40" s="39"/>
      <c r="JKR40" s="39"/>
      <c r="JKS40" s="39"/>
      <c r="JKT40" s="39"/>
      <c r="JKU40" s="39"/>
      <c r="JKV40" s="39"/>
      <c r="JKW40" s="39"/>
      <c r="JKX40" s="39"/>
      <c r="JKY40" s="39"/>
      <c r="JKZ40" s="39"/>
      <c r="JLA40" s="39"/>
      <c r="JLB40" s="39"/>
      <c r="JLC40" s="39"/>
      <c r="JLD40" s="39"/>
      <c r="JLE40" s="39"/>
      <c r="JLF40" s="39"/>
      <c r="JLG40" s="39"/>
      <c r="JLH40" s="39"/>
      <c r="JLI40" s="39"/>
      <c r="JLJ40" s="39"/>
      <c r="JLK40" s="39"/>
      <c r="JLL40" s="39"/>
      <c r="JLM40" s="39"/>
      <c r="JLN40" s="39"/>
      <c r="JLO40" s="39"/>
      <c r="JLP40" s="39"/>
      <c r="JLQ40" s="39"/>
      <c r="JLR40" s="39"/>
      <c r="JLS40" s="39"/>
      <c r="JLT40" s="39"/>
      <c r="JLU40" s="39"/>
      <c r="JLV40" s="39"/>
      <c r="JLW40" s="39"/>
      <c r="JLX40" s="39"/>
      <c r="JLY40" s="39"/>
      <c r="JLZ40" s="39"/>
      <c r="JMA40" s="39"/>
      <c r="JMB40" s="39"/>
      <c r="JMC40" s="39"/>
      <c r="JMD40" s="39"/>
      <c r="JME40" s="39"/>
      <c r="JMF40" s="39"/>
      <c r="JMG40" s="39"/>
      <c r="JMH40" s="39"/>
      <c r="JMI40" s="39"/>
      <c r="JMJ40" s="39"/>
      <c r="JMK40" s="39"/>
      <c r="JML40" s="39"/>
      <c r="JMM40" s="39"/>
      <c r="JMN40" s="39"/>
      <c r="JMO40" s="39"/>
      <c r="JMP40" s="39"/>
      <c r="JMQ40" s="39"/>
      <c r="JMR40" s="39"/>
      <c r="JMS40" s="39"/>
      <c r="JMT40" s="39"/>
      <c r="JMU40" s="39"/>
      <c r="JMV40" s="39"/>
      <c r="JMW40" s="39"/>
      <c r="JMX40" s="39"/>
      <c r="JMY40" s="39"/>
      <c r="JMZ40" s="39"/>
      <c r="JNA40" s="39"/>
      <c r="JNB40" s="39"/>
      <c r="JNC40" s="39"/>
      <c r="JND40" s="39"/>
      <c r="JNE40" s="39"/>
      <c r="JNF40" s="39"/>
      <c r="JNG40" s="39"/>
      <c r="JNH40" s="39"/>
      <c r="JNI40" s="39"/>
      <c r="JNJ40" s="39"/>
      <c r="JNK40" s="39"/>
      <c r="JNL40" s="39"/>
      <c r="JNM40" s="39"/>
      <c r="JNN40" s="39"/>
      <c r="JNO40" s="39"/>
      <c r="JNP40" s="39"/>
      <c r="JNQ40" s="39"/>
      <c r="JNR40" s="39"/>
      <c r="JNS40" s="39"/>
      <c r="JNT40" s="39"/>
      <c r="JNU40" s="39"/>
      <c r="JNV40" s="39"/>
      <c r="JNW40" s="39"/>
      <c r="JNX40" s="39"/>
      <c r="JNY40" s="39"/>
      <c r="JNZ40" s="39"/>
      <c r="JOA40" s="39"/>
      <c r="JOB40" s="39"/>
      <c r="JOC40" s="39"/>
      <c r="JOD40" s="39"/>
      <c r="JOE40" s="39"/>
      <c r="JOF40" s="39"/>
      <c r="JOG40" s="39"/>
      <c r="JOH40" s="39"/>
      <c r="JOI40" s="39"/>
      <c r="JOJ40" s="39"/>
      <c r="JOK40" s="39"/>
      <c r="JOL40" s="39"/>
      <c r="JOM40" s="39"/>
      <c r="JON40" s="39"/>
      <c r="JOO40" s="39"/>
      <c r="JOP40" s="39"/>
      <c r="JOQ40" s="39"/>
      <c r="JOR40" s="39"/>
      <c r="JOS40" s="39"/>
      <c r="JOT40" s="39"/>
      <c r="JOU40" s="39"/>
      <c r="JOV40" s="39"/>
      <c r="JOW40" s="39"/>
      <c r="JOX40" s="39"/>
      <c r="JOY40" s="39"/>
      <c r="JOZ40" s="39"/>
      <c r="JPA40" s="39"/>
      <c r="JPB40" s="39"/>
      <c r="JPC40" s="39"/>
      <c r="JPD40" s="39"/>
      <c r="JPE40" s="39"/>
      <c r="JPF40" s="39"/>
      <c r="JPG40" s="39"/>
      <c r="JPH40" s="39"/>
      <c r="JPI40" s="39"/>
      <c r="JPJ40" s="39"/>
      <c r="JPK40" s="39"/>
      <c r="JPL40" s="39"/>
      <c r="JPM40" s="39"/>
      <c r="JPN40" s="39"/>
      <c r="JPO40" s="39"/>
      <c r="JPP40" s="39"/>
      <c r="JPQ40" s="39"/>
      <c r="JPR40" s="39"/>
      <c r="JPS40" s="39"/>
      <c r="JPT40" s="39"/>
      <c r="JPU40" s="39"/>
      <c r="JPV40" s="39"/>
      <c r="JPW40" s="39"/>
      <c r="JPX40" s="39"/>
      <c r="JPY40" s="39"/>
      <c r="JPZ40" s="39"/>
      <c r="JQA40" s="39"/>
      <c r="JQB40" s="39"/>
      <c r="JQC40" s="39"/>
      <c r="JQD40" s="39"/>
      <c r="JQE40" s="39"/>
      <c r="JQF40" s="39"/>
      <c r="JQG40" s="39"/>
      <c r="JQH40" s="39"/>
      <c r="JQI40" s="39"/>
      <c r="JQJ40" s="39"/>
      <c r="JQK40" s="39"/>
      <c r="JQL40" s="39"/>
      <c r="JQM40" s="39"/>
      <c r="JQN40" s="39"/>
      <c r="JQO40" s="39"/>
      <c r="JQP40" s="39"/>
      <c r="JQQ40" s="39"/>
      <c r="JQR40" s="39"/>
      <c r="JQS40" s="39"/>
      <c r="JQT40" s="39"/>
      <c r="JQU40" s="39"/>
      <c r="JQV40" s="39"/>
      <c r="JQW40" s="39"/>
      <c r="JQX40" s="39"/>
      <c r="JQY40" s="39"/>
      <c r="JQZ40" s="39"/>
      <c r="JRA40" s="39"/>
      <c r="JRB40" s="39"/>
      <c r="JRC40" s="39"/>
      <c r="JRD40" s="39"/>
      <c r="JRE40" s="39"/>
      <c r="JRF40" s="39"/>
      <c r="JRG40" s="39"/>
      <c r="JRH40" s="39"/>
      <c r="JRI40" s="39"/>
      <c r="JRJ40" s="39"/>
      <c r="JRK40" s="39"/>
      <c r="JRL40" s="39"/>
      <c r="JRM40" s="39"/>
      <c r="JRN40" s="39"/>
      <c r="JRO40" s="39"/>
      <c r="JRP40" s="39"/>
      <c r="JRQ40" s="39"/>
      <c r="JRR40" s="39"/>
      <c r="JRS40" s="39"/>
      <c r="JRT40" s="39"/>
      <c r="JRU40" s="39"/>
      <c r="JRV40" s="39"/>
      <c r="JRW40" s="39"/>
      <c r="JRX40" s="39"/>
      <c r="JRY40" s="39"/>
      <c r="JRZ40" s="39"/>
      <c r="JSA40" s="39"/>
      <c r="JSB40" s="39"/>
      <c r="JSC40" s="39"/>
      <c r="JSD40" s="39"/>
      <c r="JSE40" s="39"/>
      <c r="JSF40" s="39"/>
      <c r="JSG40" s="39"/>
      <c r="JSH40" s="39"/>
      <c r="JSI40" s="39"/>
      <c r="JSJ40" s="39"/>
      <c r="JSK40" s="39"/>
      <c r="JSL40" s="39"/>
      <c r="JSM40" s="39"/>
      <c r="JSN40" s="39"/>
      <c r="JSO40" s="39"/>
      <c r="JSP40" s="39"/>
      <c r="JSQ40" s="39"/>
      <c r="JSR40" s="39"/>
      <c r="JSS40" s="39"/>
      <c r="JST40" s="39"/>
      <c r="JSU40" s="39"/>
      <c r="JSV40" s="39"/>
      <c r="JSW40" s="39"/>
      <c r="JSX40" s="39"/>
      <c r="JSY40" s="39"/>
      <c r="JSZ40" s="39"/>
      <c r="JTA40" s="39"/>
      <c r="JTB40" s="39"/>
      <c r="JTC40" s="39"/>
      <c r="JTD40" s="39"/>
      <c r="JTE40" s="39"/>
      <c r="JTF40" s="39"/>
      <c r="JTG40" s="39"/>
      <c r="JTH40" s="39"/>
      <c r="JTI40" s="39"/>
      <c r="JTJ40" s="39"/>
      <c r="JTK40" s="39"/>
      <c r="JTL40" s="39"/>
      <c r="JTM40" s="39"/>
      <c r="JTN40" s="39"/>
      <c r="JTO40" s="39"/>
      <c r="JTP40" s="39"/>
      <c r="JTQ40" s="39"/>
      <c r="JTR40" s="39"/>
      <c r="JTS40" s="39"/>
      <c r="JTT40" s="39"/>
      <c r="JTU40" s="39"/>
      <c r="JTV40" s="39"/>
      <c r="JTW40" s="39"/>
      <c r="JTX40" s="39"/>
      <c r="JTY40" s="39"/>
      <c r="JTZ40" s="39"/>
      <c r="JUA40" s="39"/>
      <c r="JUB40" s="39"/>
      <c r="JUC40" s="39"/>
      <c r="JUD40" s="39"/>
      <c r="JUE40" s="39"/>
      <c r="JUF40" s="39"/>
      <c r="JUG40" s="39"/>
      <c r="JUH40" s="39"/>
      <c r="JUI40" s="39"/>
      <c r="JUJ40" s="39"/>
      <c r="JUK40" s="39"/>
      <c r="JUL40" s="39"/>
      <c r="JUM40" s="39"/>
      <c r="JUN40" s="39"/>
      <c r="JUO40" s="39"/>
      <c r="JUP40" s="39"/>
      <c r="JUQ40" s="39"/>
      <c r="JUR40" s="39"/>
      <c r="JUS40" s="39"/>
      <c r="JUT40" s="39"/>
      <c r="JUU40" s="39"/>
      <c r="JUV40" s="39"/>
      <c r="JUW40" s="39"/>
      <c r="JUX40" s="39"/>
      <c r="JUY40" s="39"/>
      <c r="JUZ40" s="39"/>
      <c r="JVA40" s="39"/>
      <c r="JVB40" s="39"/>
      <c r="JVC40" s="39"/>
      <c r="JVD40" s="39"/>
      <c r="JVE40" s="39"/>
      <c r="JVF40" s="39"/>
      <c r="JVG40" s="39"/>
      <c r="JVH40" s="39"/>
      <c r="JVI40" s="39"/>
      <c r="JVJ40" s="39"/>
      <c r="JVK40" s="39"/>
      <c r="JVL40" s="39"/>
      <c r="JVM40" s="39"/>
      <c r="JVN40" s="39"/>
      <c r="JVO40" s="39"/>
      <c r="JVP40" s="39"/>
      <c r="JVQ40" s="39"/>
      <c r="JVR40" s="39"/>
      <c r="JVS40" s="39"/>
      <c r="JVT40" s="39"/>
      <c r="JVU40" s="39"/>
      <c r="JVV40" s="39"/>
      <c r="JVW40" s="39"/>
      <c r="JVX40" s="39"/>
      <c r="JVY40" s="39"/>
      <c r="JVZ40" s="39"/>
      <c r="JWA40" s="39"/>
      <c r="JWB40" s="39"/>
      <c r="JWC40" s="39"/>
      <c r="JWD40" s="39"/>
      <c r="JWE40" s="39"/>
      <c r="JWF40" s="39"/>
      <c r="JWG40" s="39"/>
      <c r="JWH40" s="39"/>
      <c r="JWI40" s="39"/>
      <c r="JWJ40" s="39"/>
      <c r="JWK40" s="39"/>
      <c r="JWL40" s="39"/>
      <c r="JWM40" s="39"/>
      <c r="JWN40" s="39"/>
      <c r="JWO40" s="39"/>
      <c r="JWP40" s="39"/>
      <c r="JWQ40" s="39"/>
      <c r="JWR40" s="39"/>
      <c r="JWS40" s="39"/>
      <c r="JWT40" s="39"/>
      <c r="JWU40" s="39"/>
      <c r="JWV40" s="39"/>
      <c r="JWW40" s="39"/>
      <c r="JWX40" s="39"/>
      <c r="JWY40" s="39"/>
      <c r="JWZ40" s="39"/>
      <c r="JXA40" s="39"/>
      <c r="JXB40" s="39"/>
      <c r="JXC40" s="39"/>
      <c r="JXD40" s="39"/>
      <c r="JXE40" s="39"/>
      <c r="JXF40" s="39"/>
      <c r="JXG40" s="39"/>
      <c r="JXH40" s="39"/>
      <c r="JXI40" s="39"/>
      <c r="JXJ40" s="39"/>
      <c r="JXK40" s="39"/>
      <c r="JXL40" s="39"/>
      <c r="JXM40" s="39"/>
      <c r="JXN40" s="39"/>
      <c r="JXO40" s="39"/>
      <c r="JXP40" s="39"/>
      <c r="JXQ40" s="39"/>
      <c r="JXR40" s="39"/>
      <c r="JXS40" s="39"/>
      <c r="JXT40" s="39"/>
      <c r="JXU40" s="39"/>
      <c r="JXV40" s="39"/>
      <c r="JXW40" s="39"/>
      <c r="JXX40" s="39"/>
      <c r="JXY40" s="39"/>
      <c r="JXZ40" s="39"/>
      <c r="JYA40" s="39"/>
      <c r="JYB40" s="39"/>
      <c r="JYC40" s="39"/>
      <c r="JYD40" s="39"/>
      <c r="JYE40" s="39"/>
      <c r="JYF40" s="39"/>
      <c r="JYG40" s="39"/>
      <c r="JYH40" s="39"/>
      <c r="JYI40" s="39"/>
      <c r="JYJ40" s="39"/>
      <c r="JYK40" s="39"/>
      <c r="JYL40" s="39"/>
      <c r="JYM40" s="39"/>
      <c r="JYN40" s="39"/>
      <c r="JYO40" s="39"/>
      <c r="JYP40" s="39"/>
      <c r="JYQ40" s="39"/>
      <c r="JYR40" s="39"/>
      <c r="JYS40" s="39"/>
      <c r="JYT40" s="39"/>
      <c r="JYU40" s="39"/>
      <c r="JYV40" s="39"/>
      <c r="JYW40" s="39"/>
      <c r="JYX40" s="39"/>
      <c r="JYY40" s="39"/>
      <c r="JYZ40" s="39"/>
      <c r="JZA40" s="39"/>
      <c r="JZB40" s="39"/>
      <c r="JZC40" s="39"/>
      <c r="JZD40" s="39"/>
      <c r="JZE40" s="39"/>
      <c r="JZF40" s="39"/>
      <c r="JZG40" s="39"/>
      <c r="JZH40" s="39"/>
      <c r="JZI40" s="39"/>
      <c r="JZJ40" s="39"/>
      <c r="JZK40" s="39"/>
      <c r="JZL40" s="39"/>
      <c r="JZM40" s="39"/>
      <c r="JZN40" s="39"/>
      <c r="JZO40" s="39"/>
      <c r="JZP40" s="39"/>
      <c r="JZQ40" s="39"/>
      <c r="JZR40" s="39"/>
      <c r="JZS40" s="39"/>
      <c r="JZT40" s="39"/>
      <c r="JZU40" s="39"/>
      <c r="JZV40" s="39"/>
      <c r="JZW40" s="39"/>
      <c r="JZX40" s="39"/>
      <c r="JZY40" s="39"/>
      <c r="JZZ40" s="39"/>
      <c r="KAA40" s="39"/>
      <c r="KAB40" s="39"/>
      <c r="KAC40" s="39"/>
      <c r="KAD40" s="39"/>
      <c r="KAE40" s="39"/>
      <c r="KAF40" s="39"/>
      <c r="KAG40" s="39"/>
      <c r="KAH40" s="39"/>
      <c r="KAI40" s="39"/>
      <c r="KAJ40" s="39"/>
      <c r="KAK40" s="39"/>
      <c r="KAL40" s="39"/>
      <c r="KAM40" s="39"/>
      <c r="KAN40" s="39"/>
      <c r="KAO40" s="39"/>
      <c r="KAP40" s="39"/>
      <c r="KAQ40" s="39"/>
      <c r="KAR40" s="39"/>
      <c r="KAS40" s="39"/>
      <c r="KAT40" s="39"/>
      <c r="KAU40" s="39"/>
      <c r="KAV40" s="39"/>
      <c r="KAW40" s="39"/>
      <c r="KAX40" s="39"/>
      <c r="KAY40" s="39"/>
      <c r="KAZ40" s="39"/>
      <c r="KBA40" s="39"/>
      <c r="KBB40" s="39"/>
      <c r="KBC40" s="39"/>
      <c r="KBD40" s="39"/>
      <c r="KBE40" s="39"/>
      <c r="KBF40" s="39"/>
      <c r="KBG40" s="39"/>
      <c r="KBH40" s="39"/>
      <c r="KBI40" s="39"/>
      <c r="KBJ40" s="39"/>
      <c r="KBK40" s="39"/>
      <c r="KBL40" s="39"/>
      <c r="KBM40" s="39"/>
      <c r="KBN40" s="39"/>
      <c r="KBO40" s="39"/>
      <c r="KBP40" s="39"/>
      <c r="KBQ40" s="39"/>
      <c r="KBR40" s="39"/>
      <c r="KBS40" s="39"/>
      <c r="KBT40" s="39"/>
      <c r="KBU40" s="39"/>
      <c r="KBV40" s="39"/>
      <c r="KBW40" s="39"/>
      <c r="KBX40" s="39"/>
      <c r="KBY40" s="39"/>
      <c r="KBZ40" s="39"/>
      <c r="KCA40" s="39"/>
      <c r="KCB40" s="39"/>
      <c r="KCC40" s="39"/>
      <c r="KCD40" s="39"/>
      <c r="KCE40" s="39"/>
      <c r="KCF40" s="39"/>
      <c r="KCG40" s="39"/>
      <c r="KCH40" s="39"/>
      <c r="KCI40" s="39"/>
      <c r="KCJ40" s="39"/>
      <c r="KCK40" s="39"/>
      <c r="KCL40" s="39"/>
      <c r="KCM40" s="39"/>
      <c r="KCN40" s="39"/>
      <c r="KCO40" s="39"/>
      <c r="KCP40" s="39"/>
      <c r="KCQ40" s="39"/>
      <c r="KCR40" s="39"/>
      <c r="KCS40" s="39"/>
      <c r="KCT40" s="39"/>
      <c r="KCU40" s="39"/>
      <c r="KCV40" s="39"/>
      <c r="KCW40" s="39"/>
      <c r="KCX40" s="39"/>
      <c r="KCY40" s="39"/>
      <c r="KCZ40" s="39"/>
      <c r="KDA40" s="39"/>
      <c r="KDB40" s="39"/>
      <c r="KDC40" s="39"/>
      <c r="KDD40" s="39"/>
      <c r="KDE40" s="39"/>
      <c r="KDF40" s="39"/>
      <c r="KDG40" s="39"/>
      <c r="KDH40" s="39"/>
      <c r="KDI40" s="39"/>
      <c r="KDJ40" s="39"/>
      <c r="KDK40" s="39"/>
      <c r="KDL40" s="39"/>
      <c r="KDM40" s="39"/>
      <c r="KDN40" s="39"/>
      <c r="KDO40" s="39"/>
      <c r="KDP40" s="39"/>
      <c r="KDQ40" s="39"/>
      <c r="KDR40" s="39"/>
      <c r="KDS40" s="39"/>
      <c r="KDT40" s="39"/>
      <c r="KDU40" s="39"/>
      <c r="KDV40" s="39"/>
      <c r="KDW40" s="39"/>
      <c r="KDX40" s="39"/>
      <c r="KDY40" s="39"/>
      <c r="KDZ40" s="39"/>
      <c r="KEA40" s="39"/>
      <c r="KEB40" s="39"/>
      <c r="KEC40" s="39"/>
      <c r="KED40" s="39"/>
      <c r="KEE40" s="39"/>
      <c r="KEF40" s="39"/>
      <c r="KEG40" s="39"/>
      <c r="KEH40" s="39"/>
      <c r="KEI40" s="39"/>
      <c r="KEJ40" s="39"/>
      <c r="KEK40" s="39"/>
      <c r="KEL40" s="39"/>
      <c r="KEM40" s="39"/>
      <c r="KEN40" s="39"/>
      <c r="KEO40" s="39"/>
      <c r="KEP40" s="39"/>
      <c r="KEQ40" s="39"/>
      <c r="KER40" s="39"/>
      <c r="KES40" s="39"/>
      <c r="KET40" s="39"/>
      <c r="KEU40" s="39"/>
      <c r="KEV40" s="39"/>
      <c r="KEW40" s="39"/>
      <c r="KEX40" s="39"/>
      <c r="KEY40" s="39"/>
      <c r="KEZ40" s="39"/>
      <c r="KFA40" s="39"/>
      <c r="KFB40" s="39"/>
      <c r="KFC40" s="39"/>
      <c r="KFD40" s="39"/>
      <c r="KFE40" s="39"/>
      <c r="KFF40" s="39"/>
      <c r="KFG40" s="39"/>
      <c r="KFH40" s="39"/>
      <c r="KFI40" s="39"/>
      <c r="KFJ40" s="39"/>
      <c r="KFK40" s="39"/>
      <c r="KFL40" s="39"/>
      <c r="KFM40" s="39"/>
      <c r="KFN40" s="39"/>
      <c r="KFO40" s="39"/>
      <c r="KFP40" s="39"/>
      <c r="KFQ40" s="39"/>
      <c r="KFR40" s="39"/>
      <c r="KFS40" s="39"/>
      <c r="KFT40" s="39"/>
      <c r="KFU40" s="39"/>
      <c r="KFV40" s="39"/>
      <c r="KFW40" s="39"/>
      <c r="KFX40" s="39"/>
      <c r="KFY40" s="39"/>
      <c r="KFZ40" s="39"/>
      <c r="KGA40" s="39"/>
      <c r="KGB40" s="39"/>
      <c r="KGC40" s="39"/>
      <c r="KGD40" s="39"/>
      <c r="KGE40" s="39"/>
      <c r="KGF40" s="39"/>
      <c r="KGG40" s="39"/>
      <c r="KGH40" s="39"/>
      <c r="KGI40" s="39"/>
      <c r="KGJ40" s="39"/>
      <c r="KGK40" s="39"/>
      <c r="KGL40" s="39"/>
      <c r="KGM40" s="39"/>
      <c r="KGN40" s="39"/>
      <c r="KGO40" s="39"/>
      <c r="KGP40" s="39"/>
      <c r="KGQ40" s="39"/>
      <c r="KGR40" s="39"/>
      <c r="KGS40" s="39"/>
      <c r="KGT40" s="39"/>
      <c r="KGU40" s="39"/>
      <c r="KGV40" s="39"/>
      <c r="KGW40" s="39"/>
      <c r="KGX40" s="39"/>
      <c r="KGY40" s="39"/>
      <c r="KGZ40" s="39"/>
      <c r="KHA40" s="39"/>
      <c r="KHB40" s="39"/>
      <c r="KHC40" s="39"/>
      <c r="KHD40" s="39"/>
      <c r="KHE40" s="39"/>
      <c r="KHF40" s="39"/>
      <c r="KHG40" s="39"/>
      <c r="KHH40" s="39"/>
      <c r="KHI40" s="39"/>
      <c r="KHJ40" s="39"/>
      <c r="KHK40" s="39"/>
      <c r="KHL40" s="39"/>
      <c r="KHM40" s="39"/>
      <c r="KHN40" s="39"/>
      <c r="KHO40" s="39"/>
      <c r="KHP40" s="39"/>
      <c r="KHQ40" s="39"/>
      <c r="KHR40" s="39"/>
      <c r="KHS40" s="39"/>
      <c r="KHT40" s="39"/>
      <c r="KHU40" s="39"/>
      <c r="KHV40" s="39"/>
      <c r="KHW40" s="39"/>
      <c r="KHX40" s="39"/>
      <c r="KHY40" s="39"/>
      <c r="KHZ40" s="39"/>
      <c r="KIA40" s="39"/>
      <c r="KIB40" s="39"/>
      <c r="KIC40" s="39"/>
      <c r="KID40" s="39"/>
      <c r="KIE40" s="39"/>
      <c r="KIF40" s="39"/>
      <c r="KIG40" s="39"/>
      <c r="KIH40" s="39"/>
      <c r="KII40" s="39"/>
      <c r="KIJ40" s="39"/>
      <c r="KIK40" s="39"/>
      <c r="KIL40" s="39"/>
      <c r="KIM40" s="39"/>
      <c r="KIN40" s="39"/>
      <c r="KIO40" s="39"/>
      <c r="KIP40" s="39"/>
      <c r="KIQ40" s="39"/>
      <c r="KIR40" s="39"/>
      <c r="KIS40" s="39"/>
      <c r="KIT40" s="39"/>
      <c r="KIU40" s="39"/>
      <c r="KIV40" s="39"/>
      <c r="KIW40" s="39"/>
      <c r="KIX40" s="39"/>
      <c r="KIY40" s="39"/>
      <c r="KIZ40" s="39"/>
      <c r="KJA40" s="39"/>
      <c r="KJB40" s="39"/>
      <c r="KJC40" s="39"/>
      <c r="KJD40" s="39"/>
      <c r="KJE40" s="39"/>
      <c r="KJF40" s="39"/>
      <c r="KJG40" s="39"/>
      <c r="KJH40" s="39"/>
      <c r="KJI40" s="39"/>
      <c r="KJJ40" s="39"/>
      <c r="KJK40" s="39"/>
      <c r="KJL40" s="39"/>
      <c r="KJM40" s="39"/>
      <c r="KJN40" s="39"/>
      <c r="KJO40" s="39"/>
      <c r="KJP40" s="39"/>
      <c r="KJQ40" s="39"/>
      <c r="KJR40" s="39"/>
      <c r="KJS40" s="39"/>
      <c r="KJT40" s="39"/>
      <c r="KJU40" s="39"/>
      <c r="KJV40" s="39"/>
      <c r="KJW40" s="39"/>
      <c r="KJX40" s="39"/>
      <c r="KJY40" s="39"/>
      <c r="KJZ40" s="39"/>
      <c r="KKA40" s="39"/>
      <c r="KKB40" s="39"/>
      <c r="KKC40" s="39"/>
      <c r="KKD40" s="39"/>
      <c r="KKE40" s="39"/>
      <c r="KKF40" s="39"/>
      <c r="KKG40" s="39"/>
      <c r="KKH40" s="39"/>
      <c r="KKI40" s="39"/>
      <c r="KKJ40" s="39"/>
      <c r="KKK40" s="39"/>
      <c r="KKL40" s="39"/>
      <c r="KKM40" s="39"/>
      <c r="KKN40" s="39"/>
      <c r="KKO40" s="39"/>
      <c r="KKP40" s="39"/>
      <c r="KKQ40" s="39"/>
      <c r="KKR40" s="39"/>
      <c r="KKS40" s="39"/>
      <c r="KKT40" s="39"/>
      <c r="KKU40" s="39"/>
      <c r="KKV40" s="39"/>
      <c r="KKW40" s="39"/>
      <c r="KKX40" s="39"/>
      <c r="KKY40" s="39"/>
      <c r="KKZ40" s="39"/>
      <c r="KLA40" s="39"/>
      <c r="KLB40" s="39"/>
      <c r="KLC40" s="39"/>
      <c r="KLD40" s="39"/>
      <c r="KLE40" s="39"/>
      <c r="KLF40" s="39"/>
      <c r="KLG40" s="39"/>
      <c r="KLH40" s="39"/>
      <c r="KLI40" s="39"/>
      <c r="KLJ40" s="39"/>
      <c r="KLK40" s="39"/>
      <c r="KLL40" s="39"/>
      <c r="KLM40" s="39"/>
      <c r="KLN40" s="39"/>
      <c r="KLO40" s="39"/>
      <c r="KLP40" s="39"/>
      <c r="KLQ40" s="39"/>
      <c r="KLR40" s="39"/>
      <c r="KLS40" s="39"/>
      <c r="KLT40" s="39"/>
      <c r="KLU40" s="39"/>
      <c r="KLV40" s="39"/>
      <c r="KLW40" s="39"/>
      <c r="KLX40" s="39"/>
      <c r="KLY40" s="39"/>
      <c r="KLZ40" s="39"/>
      <c r="KMA40" s="39"/>
      <c r="KMB40" s="39"/>
      <c r="KMC40" s="39"/>
      <c r="KMD40" s="39"/>
      <c r="KME40" s="39"/>
      <c r="KMF40" s="39"/>
      <c r="KMG40" s="39"/>
      <c r="KMH40" s="39"/>
      <c r="KMI40" s="39"/>
      <c r="KMJ40" s="39"/>
      <c r="KMK40" s="39"/>
      <c r="KML40" s="39"/>
      <c r="KMM40" s="39"/>
      <c r="KMN40" s="39"/>
      <c r="KMO40" s="39"/>
      <c r="KMP40" s="39"/>
      <c r="KMQ40" s="39"/>
      <c r="KMR40" s="39"/>
      <c r="KMS40" s="39"/>
      <c r="KMT40" s="39"/>
      <c r="KMU40" s="39"/>
      <c r="KMV40" s="39"/>
      <c r="KMW40" s="39"/>
      <c r="KMX40" s="39"/>
      <c r="KMY40" s="39"/>
      <c r="KMZ40" s="39"/>
      <c r="KNA40" s="39"/>
      <c r="KNB40" s="39"/>
      <c r="KNC40" s="39"/>
      <c r="KND40" s="39"/>
      <c r="KNE40" s="39"/>
      <c r="KNF40" s="39"/>
      <c r="KNG40" s="39"/>
      <c r="KNH40" s="39"/>
      <c r="KNI40" s="39"/>
      <c r="KNJ40" s="39"/>
      <c r="KNK40" s="39"/>
      <c r="KNL40" s="39"/>
      <c r="KNM40" s="39"/>
      <c r="KNN40" s="39"/>
      <c r="KNO40" s="39"/>
      <c r="KNP40" s="39"/>
      <c r="KNQ40" s="39"/>
      <c r="KNR40" s="39"/>
      <c r="KNS40" s="39"/>
      <c r="KNT40" s="39"/>
      <c r="KNU40" s="39"/>
      <c r="KNV40" s="39"/>
      <c r="KNW40" s="39"/>
      <c r="KNX40" s="39"/>
      <c r="KNY40" s="39"/>
      <c r="KNZ40" s="39"/>
      <c r="KOA40" s="39"/>
      <c r="KOB40" s="39"/>
      <c r="KOC40" s="39"/>
      <c r="KOD40" s="39"/>
      <c r="KOE40" s="39"/>
      <c r="KOF40" s="39"/>
      <c r="KOG40" s="39"/>
      <c r="KOH40" s="39"/>
      <c r="KOI40" s="39"/>
      <c r="KOJ40" s="39"/>
      <c r="KOK40" s="39"/>
      <c r="KOL40" s="39"/>
      <c r="KOM40" s="39"/>
      <c r="KON40" s="39"/>
      <c r="KOO40" s="39"/>
      <c r="KOP40" s="39"/>
      <c r="KOQ40" s="39"/>
      <c r="KOR40" s="39"/>
      <c r="KOS40" s="39"/>
      <c r="KOT40" s="39"/>
      <c r="KOU40" s="39"/>
      <c r="KOV40" s="39"/>
      <c r="KOW40" s="39"/>
      <c r="KOX40" s="39"/>
      <c r="KOY40" s="39"/>
      <c r="KOZ40" s="39"/>
      <c r="KPA40" s="39"/>
      <c r="KPB40" s="39"/>
      <c r="KPC40" s="39"/>
      <c r="KPD40" s="39"/>
      <c r="KPE40" s="39"/>
      <c r="KPF40" s="39"/>
      <c r="KPG40" s="39"/>
      <c r="KPH40" s="39"/>
      <c r="KPI40" s="39"/>
      <c r="KPJ40" s="39"/>
      <c r="KPK40" s="39"/>
      <c r="KPL40" s="39"/>
      <c r="KPM40" s="39"/>
      <c r="KPN40" s="39"/>
      <c r="KPO40" s="39"/>
      <c r="KPP40" s="39"/>
      <c r="KPQ40" s="39"/>
      <c r="KPR40" s="39"/>
      <c r="KPS40" s="39"/>
      <c r="KPT40" s="39"/>
      <c r="KPU40" s="39"/>
      <c r="KPV40" s="39"/>
      <c r="KPW40" s="39"/>
      <c r="KPX40" s="39"/>
      <c r="KPY40" s="39"/>
      <c r="KPZ40" s="39"/>
      <c r="KQA40" s="39"/>
      <c r="KQB40" s="39"/>
      <c r="KQC40" s="39"/>
      <c r="KQD40" s="39"/>
      <c r="KQE40" s="39"/>
      <c r="KQF40" s="39"/>
      <c r="KQG40" s="39"/>
      <c r="KQH40" s="39"/>
      <c r="KQI40" s="39"/>
      <c r="KQJ40" s="39"/>
      <c r="KQK40" s="39"/>
      <c r="KQL40" s="39"/>
      <c r="KQM40" s="39"/>
      <c r="KQN40" s="39"/>
      <c r="KQO40" s="39"/>
      <c r="KQP40" s="39"/>
      <c r="KQQ40" s="39"/>
      <c r="KQR40" s="39"/>
      <c r="KQS40" s="39"/>
      <c r="KQT40" s="39"/>
      <c r="KQU40" s="39"/>
      <c r="KQV40" s="39"/>
      <c r="KQW40" s="39"/>
      <c r="KQX40" s="39"/>
      <c r="KQY40" s="39"/>
      <c r="KQZ40" s="39"/>
      <c r="KRA40" s="39"/>
      <c r="KRB40" s="39"/>
      <c r="KRC40" s="39"/>
      <c r="KRD40" s="39"/>
      <c r="KRE40" s="39"/>
      <c r="KRF40" s="39"/>
      <c r="KRG40" s="39"/>
      <c r="KRH40" s="39"/>
      <c r="KRI40" s="39"/>
      <c r="KRJ40" s="39"/>
      <c r="KRK40" s="39"/>
      <c r="KRL40" s="39"/>
      <c r="KRM40" s="39"/>
      <c r="KRN40" s="39"/>
      <c r="KRO40" s="39"/>
      <c r="KRP40" s="39"/>
      <c r="KRQ40" s="39"/>
      <c r="KRR40" s="39"/>
      <c r="KRS40" s="39"/>
      <c r="KRT40" s="39"/>
      <c r="KRU40" s="39"/>
      <c r="KRV40" s="39"/>
      <c r="KRW40" s="39"/>
      <c r="KRX40" s="39"/>
      <c r="KRY40" s="39"/>
      <c r="KRZ40" s="39"/>
      <c r="KSA40" s="39"/>
      <c r="KSB40" s="39"/>
      <c r="KSC40" s="39"/>
      <c r="KSD40" s="39"/>
      <c r="KSE40" s="39"/>
      <c r="KSF40" s="39"/>
      <c r="KSG40" s="39"/>
      <c r="KSH40" s="39"/>
      <c r="KSI40" s="39"/>
      <c r="KSJ40" s="39"/>
      <c r="KSK40" s="39"/>
      <c r="KSL40" s="39"/>
      <c r="KSM40" s="39"/>
      <c r="KSN40" s="39"/>
      <c r="KSO40" s="39"/>
      <c r="KSP40" s="39"/>
      <c r="KSQ40" s="39"/>
      <c r="KSR40" s="39"/>
      <c r="KSS40" s="39"/>
      <c r="KST40" s="39"/>
      <c r="KSU40" s="39"/>
      <c r="KSV40" s="39"/>
      <c r="KSW40" s="39"/>
      <c r="KSX40" s="39"/>
      <c r="KSY40" s="39"/>
      <c r="KSZ40" s="39"/>
      <c r="KTA40" s="39"/>
      <c r="KTB40" s="39"/>
      <c r="KTC40" s="39"/>
      <c r="KTD40" s="39"/>
      <c r="KTE40" s="39"/>
      <c r="KTF40" s="39"/>
      <c r="KTG40" s="39"/>
      <c r="KTH40" s="39"/>
      <c r="KTI40" s="39"/>
      <c r="KTJ40" s="39"/>
      <c r="KTK40" s="39"/>
      <c r="KTL40" s="39"/>
      <c r="KTM40" s="39"/>
      <c r="KTN40" s="39"/>
      <c r="KTO40" s="39"/>
      <c r="KTP40" s="39"/>
      <c r="KTQ40" s="39"/>
      <c r="KTR40" s="39"/>
      <c r="KTS40" s="39"/>
      <c r="KTT40" s="39"/>
      <c r="KTU40" s="39"/>
      <c r="KTV40" s="39"/>
      <c r="KTW40" s="39"/>
      <c r="KTX40" s="39"/>
      <c r="KTY40" s="39"/>
      <c r="KTZ40" s="39"/>
      <c r="KUA40" s="39"/>
      <c r="KUB40" s="39"/>
      <c r="KUC40" s="39"/>
      <c r="KUD40" s="39"/>
      <c r="KUE40" s="39"/>
      <c r="KUF40" s="39"/>
      <c r="KUG40" s="39"/>
      <c r="KUH40" s="39"/>
      <c r="KUI40" s="39"/>
      <c r="KUJ40" s="39"/>
      <c r="KUK40" s="39"/>
      <c r="KUL40" s="39"/>
      <c r="KUM40" s="39"/>
      <c r="KUN40" s="39"/>
      <c r="KUO40" s="39"/>
      <c r="KUP40" s="39"/>
      <c r="KUQ40" s="39"/>
      <c r="KUR40" s="39"/>
      <c r="KUS40" s="39"/>
      <c r="KUT40" s="39"/>
      <c r="KUU40" s="39"/>
      <c r="KUV40" s="39"/>
      <c r="KUW40" s="39"/>
      <c r="KUX40" s="39"/>
      <c r="KUY40" s="39"/>
      <c r="KUZ40" s="39"/>
      <c r="KVA40" s="39"/>
      <c r="KVB40" s="39"/>
      <c r="KVC40" s="39"/>
      <c r="KVD40" s="39"/>
      <c r="KVE40" s="39"/>
      <c r="KVF40" s="39"/>
      <c r="KVG40" s="39"/>
      <c r="KVH40" s="39"/>
      <c r="KVI40" s="39"/>
      <c r="KVJ40" s="39"/>
      <c r="KVK40" s="39"/>
      <c r="KVL40" s="39"/>
      <c r="KVM40" s="39"/>
      <c r="KVN40" s="39"/>
      <c r="KVO40" s="39"/>
      <c r="KVP40" s="39"/>
      <c r="KVQ40" s="39"/>
      <c r="KVR40" s="39"/>
      <c r="KVS40" s="39"/>
      <c r="KVT40" s="39"/>
      <c r="KVU40" s="39"/>
      <c r="KVV40" s="39"/>
      <c r="KVW40" s="39"/>
      <c r="KVX40" s="39"/>
      <c r="KVY40" s="39"/>
      <c r="KVZ40" s="39"/>
      <c r="KWA40" s="39"/>
      <c r="KWB40" s="39"/>
      <c r="KWC40" s="39"/>
      <c r="KWD40" s="39"/>
      <c r="KWE40" s="39"/>
      <c r="KWF40" s="39"/>
      <c r="KWG40" s="39"/>
      <c r="KWH40" s="39"/>
      <c r="KWI40" s="39"/>
      <c r="KWJ40" s="39"/>
      <c r="KWK40" s="39"/>
      <c r="KWL40" s="39"/>
      <c r="KWM40" s="39"/>
      <c r="KWN40" s="39"/>
      <c r="KWO40" s="39"/>
      <c r="KWP40" s="39"/>
      <c r="KWQ40" s="39"/>
      <c r="KWR40" s="39"/>
      <c r="KWS40" s="39"/>
      <c r="KWT40" s="39"/>
      <c r="KWU40" s="39"/>
      <c r="KWV40" s="39"/>
      <c r="KWW40" s="39"/>
      <c r="KWX40" s="39"/>
      <c r="KWY40" s="39"/>
      <c r="KWZ40" s="39"/>
      <c r="KXA40" s="39"/>
      <c r="KXB40" s="39"/>
      <c r="KXC40" s="39"/>
      <c r="KXD40" s="39"/>
      <c r="KXE40" s="39"/>
      <c r="KXF40" s="39"/>
      <c r="KXG40" s="39"/>
      <c r="KXH40" s="39"/>
      <c r="KXI40" s="39"/>
      <c r="KXJ40" s="39"/>
      <c r="KXK40" s="39"/>
      <c r="KXL40" s="39"/>
      <c r="KXM40" s="39"/>
      <c r="KXN40" s="39"/>
      <c r="KXO40" s="39"/>
      <c r="KXP40" s="39"/>
      <c r="KXQ40" s="39"/>
      <c r="KXR40" s="39"/>
      <c r="KXS40" s="39"/>
      <c r="KXT40" s="39"/>
      <c r="KXU40" s="39"/>
      <c r="KXV40" s="39"/>
      <c r="KXW40" s="39"/>
      <c r="KXX40" s="39"/>
      <c r="KXY40" s="39"/>
      <c r="KXZ40" s="39"/>
      <c r="KYA40" s="39"/>
      <c r="KYB40" s="39"/>
      <c r="KYC40" s="39"/>
      <c r="KYD40" s="39"/>
      <c r="KYE40" s="39"/>
      <c r="KYF40" s="39"/>
      <c r="KYG40" s="39"/>
      <c r="KYH40" s="39"/>
      <c r="KYI40" s="39"/>
      <c r="KYJ40" s="39"/>
      <c r="KYK40" s="39"/>
      <c r="KYL40" s="39"/>
      <c r="KYM40" s="39"/>
      <c r="KYN40" s="39"/>
      <c r="KYO40" s="39"/>
      <c r="KYP40" s="39"/>
      <c r="KYQ40" s="39"/>
      <c r="KYR40" s="39"/>
      <c r="KYS40" s="39"/>
      <c r="KYT40" s="39"/>
      <c r="KYU40" s="39"/>
      <c r="KYV40" s="39"/>
      <c r="KYW40" s="39"/>
      <c r="KYX40" s="39"/>
      <c r="KYY40" s="39"/>
      <c r="KYZ40" s="39"/>
      <c r="KZA40" s="39"/>
      <c r="KZB40" s="39"/>
      <c r="KZC40" s="39"/>
      <c r="KZD40" s="39"/>
      <c r="KZE40" s="39"/>
      <c r="KZF40" s="39"/>
      <c r="KZG40" s="39"/>
      <c r="KZH40" s="39"/>
      <c r="KZI40" s="39"/>
      <c r="KZJ40" s="39"/>
      <c r="KZK40" s="39"/>
      <c r="KZL40" s="39"/>
      <c r="KZM40" s="39"/>
      <c r="KZN40" s="39"/>
      <c r="KZO40" s="39"/>
      <c r="KZP40" s="39"/>
      <c r="KZQ40" s="39"/>
      <c r="KZR40" s="39"/>
      <c r="KZS40" s="39"/>
      <c r="KZT40" s="39"/>
      <c r="KZU40" s="39"/>
      <c r="KZV40" s="39"/>
      <c r="KZW40" s="39"/>
      <c r="KZX40" s="39"/>
      <c r="KZY40" s="39"/>
      <c r="KZZ40" s="39"/>
      <c r="LAA40" s="39"/>
      <c r="LAB40" s="39"/>
      <c r="LAC40" s="39"/>
      <c r="LAD40" s="39"/>
      <c r="LAE40" s="39"/>
      <c r="LAF40" s="39"/>
      <c r="LAG40" s="39"/>
      <c r="LAH40" s="39"/>
      <c r="LAI40" s="39"/>
      <c r="LAJ40" s="39"/>
      <c r="LAK40" s="39"/>
      <c r="LAL40" s="39"/>
      <c r="LAM40" s="39"/>
      <c r="LAN40" s="39"/>
      <c r="LAO40" s="39"/>
      <c r="LAP40" s="39"/>
      <c r="LAQ40" s="39"/>
      <c r="LAR40" s="39"/>
      <c r="LAS40" s="39"/>
      <c r="LAT40" s="39"/>
      <c r="LAU40" s="39"/>
      <c r="LAV40" s="39"/>
      <c r="LAW40" s="39"/>
      <c r="LAX40" s="39"/>
      <c r="LAY40" s="39"/>
      <c r="LAZ40" s="39"/>
      <c r="LBA40" s="39"/>
      <c r="LBB40" s="39"/>
      <c r="LBC40" s="39"/>
      <c r="LBD40" s="39"/>
      <c r="LBE40" s="39"/>
      <c r="LBF40" s="39"/>
      <c r="LBG40" s="39"/>
      <c r="LBH40" s="39"/>
      <c r="LBI40" s="39"/>
      <c r="LBJ40" s="39"/>
      <c r="LBK40" s="39"/>
      <c r="LBL40" s="39"/>
      <c r="LBM40" s="39"/>
      <c r="LBN40" s="39"/>
      <c r="LBO40" s="39"/>
      <c r="LBP40" s="39"/>
      <c r="LBQ40" s="39"/>
      <c r="LBR40" s="39"/>
      <c r="LBS40" s="39"/>
      <c r="LBT40" s="39"/>
      <c r="LBU40" s="39"/>
      <c r="LBV40" s="39"/>
      <c r="LBW40" s="39"/>
      <c r="LBX40" s="39"/>
      <c r="LBY40" s="39"/>
      <c r="LBZ40" s="39"/>
      <c r="LCA40" s="39"/>
      <c r="LCB40" s="39"/>
      <c r="LCC40" s="39"/>
      <c r="LCD40" s="39"/>
      <c r="LCE40" s="39"/>
      <c r="LCF40" s="39"/>
      <c r="LCG40" s="39"/>
      <c r="LCH40" s="39"/>
      <c r="LCI40" s="39"/>
      <c r="LCJ40" s="39"/>
      <c r="LCK40" s="39"/>
      <c r="LCL40" s="39"/>
      <c r="LCM40" s="39"/>
      <c r="LCN40" s="39"/>
      <c r="LCO40" s="39"/>
      <c r="LCP40" s="39"/>
      <c r="LCQ40" s="39"/>
      <c r="LCR40" s="39"/>
      <c r="LCS40" s="39"/>
      <c r="LCT40" s="39"/>
      <c r="LCU40" s="39"/>
      <c r="LCV40" s="39"/>
      <c r="LCW40" s="39"/>
      <c r="LCX40" s="39"/>
      <c r="LCY40" s="39"/>
      <c r="LCZ40" s="39"/>
      <c r="LDA40" s="39"/>
      <c r="LDB40" s="39"/>
      <c r="LDC40" s="39"/>
      <c r="LDD40" s="39"/>
      <c r="LDE40" s="39"/>
      <c r="LDF40" s="39"/>
      <c r="LDG40" s="39"/>
      <c r="LDH40" s="39"/>
      <c r="LDI40" s="39"/>
      <c r="LDJ40" s="39"/>
      <c r="LDK40" s="39"/>
      <c r="LDL40" s="39"/>
      <c r="LDM40" s="39"/>
      <c r="LDN40" s="39"/>
      <c r="LDO40" s="39"/>
      <c r="LDP40" s="39"/>
      <c r="LDQ40" s="39"/>
      <c r="LDR40" s="39"/>
      <c r="LDS40" s="39"/>
      <c r="LDT40" s="39"/>
      <c r="LDU40" s="39"/>
      <c r="LDV40" s="39"/>
      <c r="LDW40" s="39"/>
      <c r="LDX40" s="39"/>
      <c r="LDY40" s="39"/>
      <c r="LDZ40" s="39"/>
      <c r="LEA40" s="39"/>
      <c r="LEB40" s="39"/>
      <c r="LEC40" s="39"/>
      <c r="LED40" s="39"/>
      <c r="LEE40" s="39"/>
      <c r="LEF40" s="39"/>
      <c r="LEG40" s="39"/>
      <c r="LEH40" s="39"/>
      <c r="LEI40" s="39"/>
      <c r="LEJ40" s="39"/>
      <c r="LEK40" s="39"/>
      <c r="LEL40" s="39"/>
      <c r="LEM40" s="39"/>
      <c r="LEN40" s="39"/>
      <c r="LEO40" s="39"/>
      <c r="LEP40" s="39"/>
      <c r="LEQ40" s="39"/>
      <c r="LER40" s="39"/>
      <c r="LES40" s="39"/>
      <c r="LET40" s="39"/>
      <c r="LEU40" s="39"/>
      <c r="LEV40" s="39"/>
      <c r="LEW40" s="39"/>
      <c r="LEX40" s="39"/>
      <c r="LEY40" s="39"/>
      <c r="LEZ40" s="39"/>
      <c r="LFA40" s="39"/>
      <c r="LFB40" s="39"/>
      <c r="LFC40" s="39"/>
      <c r="LFD40" s="39"/>
      <c r="LFE40" s="39"/>
      <c r="LFF40" s="39"/>
      <c r="LFG40" s="39"/>
      <c r="LFH40" s="39"/>
      <c r="LFI40" s="39"/>
      <c r="LFJ40" s="39"/>
      <c r="LFK40" s="39"/>
      <c r="LFL40" s="39"/>
      <c r="LFM40" s="39"/>
      <c r="LFN40" s="39"/>
      <c r="LFO40" s="39"/>
      <c r="LFP40" s="39"/>
      <c r="LFQ40" s="39"/>
      <c r="LFR40" s="39"/>
      <c r="LFS40" s="39"/>
      <c r="LFT40" s="39"/>
      <c r="LFU40" s="39"/>
      <c r="LFV40" s="39"/>
      <c r="LFW40" s="39"/>
      <c r="LFX40" s="39"/>
      <c r="LFY40" s="39"/>
      <c r="LFZ40" s="39"/>
      <c r="LGA40" s="39"/>
      <c r="LGB40" s="39"/>
      <c r="LGC40" s="39"/>
      <c r="LGD40" s="39"/>
      <c r="LGE40" s="39"/>
      <c r="LGF40" s="39"/>
      <c r="LGG40" s="39"/>
      <c r="LGH40" s="39"/>
      <c r="LGI40" s="39"/>
      <c r="LGJ40" s="39"/>
      <c r="LGK40" s="39"/>
      <c r="LGL40" s="39"/>
      <c r="LGM40" s="39"/>
      <c r="LGN40" s="39"/>
      <c r="LGO40" s="39"/>
      <c r="LGP40" s="39"/>
      <c r="LGQ40" s="39"/>
      <c r="LGR40" s="39"/>
      <c r="LGS40" s="39"/>
      <c r="LGT40" s="39"/>
      <c r="LGU40" s="39"/>
      <c r="LGV40" s="39"/>
      <c r="LGW40" s="39"/>
      <c r="LGX40" s="39"/>
      <c r="LGY40" s="39"/>
      <c r="LGZ40" s="39"/>
      <c r="LHA40" s="39"/>
      <c r="LHB40" s="39"/>
      <c r="LHC40" s="39"/>
      <c r="LHD40" s="39"/>
      <c r="LHE40" s="39"/>
      <c r="LHF40" s="39"/>
      <c r="LHG40" s="39"/>
      <c r="LHH40" s="39"/>
      <c r="LHI40" s="39"/>
      <c r="LHJ40" s="39"/>
      <c r="LHK40" s="39"/>
      <c r="LHL40" s="39"/>
      <c r="LHM40" s="39"/>
      <c r="LHN40" s="39"/>
      <c r="LHO40" s="39"/>
      <c r="LHP40" s="39"/>
      <c r="LHQ40" s="39"/>
      <c r="LHR40" s="39"/>
      <c r="LHS40" s="39"/>
      <c r="LHT40" s="39"/>
      <c r="LHU40" s="39"/>
      <c r="LHV40" s="39"/>
      <c r="LHW40" s="39"/>
      <c r="LHX40" s="39"/>
      <c r="LHY40" s="39"/>
      <c r="LHZ40" s="39"/>
      <c r="LIA40" s="39"/>
      <c r="LIB40" s="39"/>
      <c r="LIC40" s="39"/>
      <c r="LID40" s="39"/>
      <c r="LIE40" s="39"/>
      <c r="LIF40" s="39"/>
      <c r="LIG40" s="39"/>
      <c r="LIH40" s="39"/>
      <c r="LII40" s="39"/>
      <c r="LIJ40" s="39"/>
      <c r="LIK40" s="39"/>
      <c r="LIL40" s="39"/>
      <c r="LIM40" s="39"/>
      <c r="LIN40" s="39"/>
      <c r="LIO40" s="39"/>
      <c r="LIP40" s="39"/>
      <c r="LIQ40" s="39"/>
      <c r="LIR40" s="39"/>
      <c r="LIS40" s="39"/>
      <c r="LIT40" s="39"/>
      <c r="LIU40" s="39"/>
      <c r="LIV40" s="39"/>
      <c r="LIW40" s="39"/>
      <c r="LIX40" s="39"/>
      <c r="LIY40" s="39"/>
      <c r="LIZ40" s="39"/>
      <c r="LJA40" s="39"/>
      <c r="LJB40" s="39"/>
      <c r="LJC40" s="39"/>
      <c r="LJD40" s="39"/>
      <c r="LJE40" s="39"/>
      <c r="LJF40" s="39"/>
      <c r="LJG40" s="39"/>
      <c r="LJH40" s="39"/>
      <c r="LJI40" s="39"/>
      <c r="LJJ40" s="39"/>
      <c r="LJK40" s="39"/>
      <c r="LJL40" s="39"/>
      <c r="LJM40" s="39"/>
      <c r="LJN40" s="39"/>
      <c r="LJO40" s="39"/>
      <c r="LJP40" s="39"/>
      <c r="LJQ40" s="39"/>
      <c r="LJR40" s="39"/>
      <c r="LJS40" s="39"/>
      <c r="LJT40" s="39"/>
      <c r="LJU40" s="39"/>
      <c r="LJV40" s="39"/>
      <c r="LJW40" s="39"/>
      <c r="LJX40" s="39"/>
      <c r="LJY40" s="39"/>
      <c r="LJZ40" s="39"/>
      <c r="LKA40" s="39"/>
      <c r="LKB40" s="39"/>
      <c r="LKC40" s="39"/>
      <c r="LKD40" s="39"/>
      <c r="LKE40" s="39"/>
      <c r="LKF40" s="39"/>
      <c r="LKG40" s="39"/>
      <c r="LKH40" s="39"/>
      <c r="LKI40" s="39"/>
      <c r="LKJ40" s="39"/>
      <c r="LKK40" s="39"/>
      <c r="LKL40" s="39"/>
      <c r="LKM40" s="39"/>
      <c r="LKN40" s="39"/>
      <c r="LKO40" s="39"/>
      <c r="LKP40" s="39"/>
      <c r="LKQ40" s="39"/>
      <c r="LKR40" s="39"/>
      <c r="LKS40" s="39"/>
      <c r="LKT40" s="39"/>
      <c r="LKU40" s="39"/>
      <c r="LKV40" s="39"/>
      <c r="LKW40" s="39"/>
      <c r="LKX40" s="39"/>
      <c r="LKY40" s="39"/>
      <c r="LKZ40" s="39"/>
      <c r="LLA40" s="39"/>
      <c r="LLB40" s="39"/>
      <c r="LLC40" s="39"/>
      <c r="LLD40" s="39"/>
      <c r="LLE40" s="39"/>
      <c r="LLF40" s="39"/>
      <c r="LLG40" s="39"/>
      <c r="LLH40" s="39"/>
      <c r="LLI40" s="39"/>
      <c r="LLJ40" s="39"/>
      <c r="LLK40" s="39"/>
      <c r="LLL40" s="39"/>
      <c r="LLM40" s="39"/>
      <c r="LLN40" s="39"/>
      <c r="LLO40" s="39"/>
      <c r="LLP40" s="39"/>
      <c r="LLQ40" s="39"/>
      <c r="LLR40" s="39"/>
      <c r="LLS40" s="39"/>
      <c r="LLT40" s="39"/>
      <c r="LLU40" s="39"/>
      <c r="LLV40" s="39"/>
      <c r="LLW40" s="39"/>
      <c r="LLX40" s="39"/>
      <c r="LLY40" s="39"/>
      <c r="LLZ40" s="39"/>
      <c r="LMA40" s="39"/>
      <c r="LMB40" s="39"/>
      <c r="LMC40" s="39"/>
      <c r="LMD40" s="39"/>
      <c r="LME40" s="39"/>
      <c r="LMF40" s="39"/>
      <c r="LMG40" s="39"/>
      <c r="LMH40" s="39"/>
      <c r="LMI40" s="39"/>
      <c r="LMJ40" s="39"/>
      <c r="LMK40" s="39"/>
      <c r="LML40" s="39"/>
      <c r="LMM40" s="39"/>
      <c r="LMN40" s="39"/>
      <c r="LMO40" s="39"/>
      <c r="LMP40" s="39"/>
      <c r="LMQ40" s="39"/>
      <c r="LMR40" s="39"/>
      <c r="LMS40" s="39"/>
      <c r="LMT40" s="39"/>
      <c r="LMU40" s="39"/>
      <c r="LMV40" s="39"/>
      <c r="LMW40" s="39"/>
      <c r="LMX40" s="39"/>
      <c r="LMY40" s="39"/>
      <c r="LMZ40" s="39"/>
      <c r="LNA40" s="39"/>
      <c r="LNB40" s="39"/>
      <c r="LNC40" s="39"/>
      <c r="LND40" s="39"/>
      <c r="LNE40" s="39"/>
      <c r="LNF40" s="39"/>
      <c r="LNG40" s="39"/>
      <c r="LNH40" s="39"/>
      <c r="LNI40" s="39"/>
      <c r="LNJ40" s="39"/>
      <c r="LNK40" s="39"/>
      <c r="LNL40" s="39"/>
      <c r="LNM40" s="39"/>
      <c r="LNN40" s="39"/>
      <c r="LNO40" s="39"/>
      <c r="LNP40" s="39"/>
      <c r="LNQ40" s="39"/>
      <c r="LNR40" s="39"/>
      <c r="LNS40" s="39"/>
      <c r="LNT40" s="39"/>
      <c r="LNU40" s="39"/>
      <c r="LNV40" s="39"/>
      <c r="LNW40" s="39"/>
      <c r="LNX40" s="39"/>
      <c r="LNY40" s="39"/>
      <c r="LNZ40" s="39"/>
      <c r="LOA40" s="39"/>
      <c r="LOB40" s="39"/>
      <c r="LOC40" s="39"/>
      <c r="LOD40" s="39"/>
      <c r="LOE40" s="39"/>
      <c r="LOF40" s="39"/>
      <c r="LOG40" s="39"/>
      <c r="LOH40" s="39"/>
      <c r="LOI40" s="39"/>
      <c r="LOJ40" s="39"/>
      <c r="LOK40" s="39"/>
      <c r="LOL40" s="39"/>
      <c r="LOM40" s="39"/>
      <c r="LON40" s="39"/>
      <c r="LOO40" s="39"/>
      <c r="LOP40" s="39"/>
      <c r="LOQ40" s="39"/>
      <c r="LOR40" s="39"/>
      <c r="LOS40" s="39"/>
      <c r="LOT40" s="39"/>
      <c r="LOU40" s="39"/>
      <c r="LOV40" s="39"/>
      <c r="LOW40" s="39"/>
      <c r="LOX40" s="39"/>
      <c r="LOY40" s="39"/>
      <c r="LOZ40" s="39"/>
      <c r="LPA40" s="39"/>
      <c r="LPB40" s="39"/>
      <c r="LPC40" s="39"/>
      <c r="LPD40" s="39"/>
      <c r="LPE40" s="39"/>
      <c r="LPF40" s="39"/>
      <c r="LPG40" s="39"/>
      <c r="LPH40" s="39"/>
      <c r="LPI40" s="39"/>
      <c r="LPJ40" s="39"/>
      <c r="LPK40" s="39"/>
      <c r="LPL40" s="39"/>
      <c r="LPM40" s="39"/>
      <c r="LPN40" s="39"/>
      <c r="LPO40" s="39"/>
      <c r="LPP40" s="39"/>
      <c r="LPQ40" s="39"/>
      <c r="LPR40" s="39"/>
      <c r="LPS40" s="39"/>
      <c r="LPT40" s="39"/>
      <c r="LPU40" s="39"/>
      <c r="LPV40" s="39"/>
      <c r="LPW40" s="39"/>
      <c r="LPX40" s="39"/>
      <c r="LPY40" s="39"/>
      <c r="LPZ40" s="39"/>
      <c r="LQA40" s="39"/>
      <c r="LQB40" s="39"/>
      <c r="LQC40" s="39"/>
      <c r="LQD40" s="39"/>
      <c r="LQE40" s="39"/>
      <c r="LQF40" s="39"/>
      <c r="LQG40" s="39"/>
      <c r="LQH40" s="39"/>
      <c r="LQI40" s="39"/>
      <c r="LQJ40" s="39"/>
      <c r="LQK40" s="39"/>
      <c r="LQL40" s="39"/>
      <c r="LQM40" s="39"/>
      <c r="LQN40" s="39"/>
      <c r="LQO40" s="39"/>
      <c r="LQP40" s="39"/>
      <c r="LQQ40" s="39"/>
      <c r="LQR40" s="39"/>
      <c r="LQS40" s="39"/>
      <c r="LQT40" s="39"/>
      <c r="LQU40" s="39"/>
      <c r="LQV40" s="39"/>
      <c r="LQW40" s="39"/>
      <c r="LQX40" s="39"/>
      <c r="LQY40" s="39"/>
      <c r="LQZ40" s="39"/>
      <c r="LRA40" s="39"/>
      <c r="LRB40" s="39"/>
      <c r="LRC40" s="39"/>
      <c r="LRD40" s="39"/>
      <c r="LRE40" s="39"/>
      <c r="LRF40" s="39"/>
      <c r="LRG40" s="39"/>
      <c r="LRH40" s="39"/>
      <c r="LRI40" s="39"/>
      <c r="LRJ40" s="39"/>
      <c r="LRK40" s="39"/>
      <c r="LRL40" s="39"/>
      <c r="LRM40" s="39"/>
      <c r="LRN40" s="39"/>
      <c r="LRO40" s="39"/>
      <c r="LRP40" s="39"/>
      <c r="LRQ40" s="39"/>
      <c r="LRR40" s="39"/>
      <c r="LRS40" s="39"/>
      <c r="LRT40" s="39"/>
      <c r="LRU40" s="39"/>
      <c r="LRV40" s="39"/>
      <c r="LRW40" s="39"/>
      <c r="LRX40" s="39"/>
      <c r="LRY40" s="39"/>
      <c r="LRZ40" s="39"/>
      <c r="LSA40" s="39"/>
      <c r="LSB40" s="39"/>
      <c r="LSC40" s="39"/>
      <c r="LSD40" s="39"/>
      <c r="LSE40" s="39"/>
      <c r="LSF40" s="39"/>
      <c r="LSG40" s="39"/>
      <c r="LSH40" s="39"/>
      <c r="LSI40" s="39"/>
      <c r="LSJ40" s="39"/>
      <c r="LSK40" s="39"/>
      <c r="LSL40" s="39"/>
      <c r="LSM40" s="39"/>
      <c r="LSN40" s="39"/>
      <c r="LSO40" s="39"/>
      <c r="LSP40" s="39"/>
      <c r="LSQ40" s="39"/>
      <c r="LSR40" s="39"/>
      <c r="LSS40" s="39"/>
      <c r="LST40" s="39"/>
      <c r="LSU40" s="39"/>
      <c r="LSV40" s="39"/>
      <c r="LSW40" s="39"/>
      <c r="LSX40" s="39"/>
      <c r="LSY40" s="39"/>
      <c r="LSZ40" s="39"/>
      <c r="LTA40" s="39"/>
      <c r="LTB40" s="39"/>
      <c r="LTC40" s="39"/>
      <c r="LTD40" s="39"/>
      <c r="LTE40" s="39"/>
      <c r="LTF40" s="39"/>
      <c r="LTG40" s="39"/>
      <c r="LTH40" s="39"/>
      <c r="LTI40" s="39"/>
      <c r="LTJ40" s="39"/>
      <c r="LTK40" s="39"/>
      <c r="LTL40" s="39"/>
      <c r="LTM40" s="39"/>
      <c r="LTN40" s="39"/>
      <c r="LTO40" s="39"/>
      <c r="LTP40" s="39"/>
      <c r="LTQ40" s="39"/>
      <c r="LTR40" s="39"/>
      <c r="LTS40" s="39"/>
      <c r="LTT40" s="39"/>
      <c r="LTU40" s="39"/>
      <c r="LTV40" s="39"/>
      <c r="LTW40" s="39"/>
      <c r="LTX40" s="39"/>
      <c r="LTY40" s="39"/>
      <c r="LTZ40" s="39"/>
      <c r="LUA40" s="39"/>
      <c r="LUB40" s="39"/>
      <c r="LUC40" s="39"/>
      <c r="LUD40" s="39"/>
      <c r="LUE40" s="39"/>
      <c r="LUF40" s="39"/>
      <c r="LUG40" s="39"/>
      <c r="LUH40" s="39"/>
      <c r="LUI40" s="39"/>
      <c r="LUJ40" s="39"/>
      <c r="LUK40" s="39"/>
      <c r="LUL40" s="39"/>
      <c r="LUM40" s="39"/>
      <c r="LUN40" s="39"/>
      <c r="LUO40" s="39"/>
      <c r="LUP40" s="39"/>
      <c r="LUQ40" s="39"/>
      <c r="LUR40" s="39"/>
      <c r="LUS40" s="39"/>
      <c r="LUT40" s="39"/>
      <c r="LUU40" s="39"/>
      <c r="LUV40" s="39"/>
      <c r="LUW40" s="39"/>
      <c r="LUX40" s="39"/>
      <c r="LUY40" s="39"/>
      <c r="LUZ40" s="39"/>
      <c r="LVA40" s="39"/>
      <c r="LVB40" s="39"/>
      <c r="LVC40" s="39"/>
      <c r="LVD40" s="39"/>
      <c r="LVE40" s="39"/>
      <c r="LVF40" s="39"/>
      <c r="LVG40" s="39"/>
      <c r="LVH40" s="39"/>
      <c r="LVI40" s="39"/>
      <c r="LVJ40" s="39"/>
      <c r="LVK40" s="39"/>
      <c r="LVL40" s="39"/>
      <c r="LVM40" s="39"/>
      <c r="LVN40" s="39"/>
      <c r="LVO40" s="39"/>
      <c r="LVP40" s="39"/>
      <c r="LVQ40" s="39"/>
      <c r="LVR40" s="39"/>
      <c r="LVS40" s="39"/>
      <c r="LVT40" s="39"/>
      <c r="LVU40" s="39"/>
      <c r="LVV40" s="39"/>
      <c r="LVW40" s="39"/>
      <c r="LVX40" s="39"/>
      <c r="LVY40" s="39"/>
      <c r="LVZ40" s="39"/>
      <c r="LWA40" s="39"/>
      <c r="LWB40" s="39"/>
      <c r="LWC40" s="39"/>
      <c r="LWD40" s="39"/>
      <c r="LWE40" s="39"/>
      <c r="LWF40" s="39"/>
      <c r="LWG40" s="39"/>
      <c r="LWH40" s="39"/>
      <c r="LWI40" s="39"/>
      <c r="LWJ40" s="39"/>
      <c r="LWK40" s="39"/>
      <c r="LWL40" s="39"/>
      <c r="LWM40" s="39"/>
      <c r="LWN40" s="39"/>
      <c r="LWO40" s="39"/>
      <c r="LWP40" s="39"/>
      <c r="LWQ40" s="39"/>
      <c r="LWR40" s="39"/>
      <c r="LWS40" s="39"/>
      <c r="LWT40" s="39"/>
      <c r="LWU40" s="39"/>
      <c r="LWV40" s="39"/>
      <c r="LWW40" s="39"/>
      <c r="LWX40" s="39"/>
      <c r="LWY40" s="39"/>
      <c r="LWZ40" s="39"/>
      <c r="LXA40" s="39"/>
      <c r="LXB40" s="39"/>
      <c r="LXC40" s="39"/>
      <c r="LXD40" s="39"/>
      <c r="LXE40" s="39"/>
      <c r="LXF40" s="39"/>
      <c r="LXG40" s="39"/>
      <c r="LXH40" s="39"/>
      <c r="LXI40" s="39"/>
      <c r="LXJ40" s="39"/>
      <c r="LXK40" s="39"/>
      <c r="LXL40" s="39"/>
      <c r="LXM40" s="39"/>
      <c r="LXN40" s="39"/>
      <c r="LXO40" s="39"/>
      <c r="LXP40" s="39"/>
      <c r="LXQ40" s="39"/>
      <c r="LXR40" s="39"/>
      <c r="LXS40" s="39"/>
      <c r="LXT40" s="39"/>
      <c r="LXU40" s="39"/>
      <c r="LXV40" s="39"/>
      <c r="LXW40" s="39"/>
      <c r="LXX40" s="39"/>
      <c r="LXY40" s="39"/>
      <c r="LXZ40" s="39"/>
      <c r="LYA40" s="39"/>
      <c r="LYB40" s="39"/>
      <c r="LYC40" s="39"/>
      <c r="LYD40" s="39"/>
      <c r="LYE40" s="39"/>
      <c r="LYF40" s="39"/>
      <c r="LYG40" s="39"/>
      <c r="LYH40" s="39"/>
      <c r="LYI40" s="39"/>
      <c r="LYJ40" s="39"/>
      <c r="LYK40" s="39"/>
      <c r="LYL40" s="39"/>
      <c r="LYM40" s="39"/>
      <c r="LYN40" s="39"/>
      <c r="LYO40" s="39"/>
      <c r="LYP40" s="39"/>
      <c r="LYQ40" s="39"/>
      <c r="LYR40" s="39"/>
      <c r="LYS40" s="39"/>
      <c r="LYT40" s="39"/>
      <c r="LYU40" s="39"/>
      <c r="LYV40" s="39"/>
      <c r="LYW40" s="39"/>
      <c r="LYX40" s="39"/>
      <c r="LYY40" s="39"/>
      <c r="LYZ40" s="39"/>
      <c r="LZA40" s="39"/>
      <c r="LZB40" s="39"/>
      <c r="LZC40" s="39"/>
      <c r="LZD40" s="39"/>
      <c r="LZE40" s="39"/>
      <c r="LZF40" s="39"/>
      <c r="LZG40" s="39"/>
      <c r="LZH40" s="39"/>
      <c r="LZI40" s="39"/>
      <c r="LZJ40" s="39"/>
      <c r="LZK40" s="39"/>
      <c r="LZL40" s="39"/>
      <c r="LZM40" s="39"/>
      <c r="LZN40" s="39"/>
      <c r="LZO40" s="39"/>
      <c r="LZP40" s="39"/>
      <c r="LZQ40" s="39"/>
      <c r="LZR40" s="39"/>
      <c r="LZS40" s="39"/>
      <c r="LZT40" s="39"/>
      <c r="LZU40" s="39"/>
      <c r="LZV40" s="39"/>
      <c r="LZW40" s="39"/>
      <c r="LZX40" s="39"/>
      <c r="LZY40" s="39"/>
      <c r="LZZ40" s="39"/>
      <c r="MAA40" s="39"/>
      <c r="MAB40" s="39"/>
      <c r="MAC40" s="39"/>
      <c r="MAD40" s="39"/>
      <c r="MAE40" s="39"/>
      <c r="MAF40" s="39"/>
      <c r="MAG40" s="39"/>
      <c r="MAH40" s="39"/>
      <c r="MAI40" s="39"/>
      <c r="MAJ40" s="39"/>
      <c r="MAK40" s="39"/>
      <c r="MAL40" s="39"/>
      <c r="MAM40" s="39"/>
      <c r="MAN40" s="39"/>
      <c r="MAO40" s="39"/>
      <c r="MAP40" s="39"/>
      <c r="MAQ40" s="39"/>
      <c r="MAR40" s="39"/>
      <c r="MAS40" s="39"/>
      <c r="MAT40" s="39"/>
      <c r="MAU40" s="39"/>
      <c r="MAV40" s="39"/>
      <c r="MAW40" s="39"/>
      <c r="MAX40" s="39"/>
      <c r="MAY40" s="39"/>
      <c r="MAZ40" s="39"/>
      <c r="MBA40" s="39"/>
      <c r="MBB40" s="39"/>
      <c r="MBC40" s="39"/>
      <c r="MBD40" s="39"/>
      <c r="MBE40" s="39"/>
      <c r="MBF40" s="39"/>
      <c r="MBG40" s="39"/>
      <c r="MBH40" s="39"/>
      <c r="MBI40" s="39"/>
      <c r="MBJ40" s="39"/>
      <c r="MBK40" s="39"/>
      <c r="MBL40" s="39"/>
      <c r="MBM40" s="39"/>
      <c r="MBN40" s="39"/>
      <c r="MBO40" s="39"/>
      <c r="MBP40" s="39"/>
      <c r="MBQ40" s="39"/>
      <c r="MBR40" s="39"/>
      <c r="MBS40" s="39"/>
      <c r="MBT40" s="39"/>
      <c r="MBU40" s="39"/>
      <c r="MBV40" s="39"/>
      <c r="MBW40" s="39"/>
      <c r="MBX40" s="39"/>
      <c r="MBY40" s="39"/>
      <c r="MBZ40" s="39"/>
      <c r="MCA40" s="39"/>
      <c r="MCB40" s="39"/>
      <c r="MCC40" s="39"/>
      <c r="MCD40" s="39"/>
      <c r="MCE40" s="39"/>
      <c r="MCF40" s="39"/>
      <c r="MCG40" s="39"/>
      <c r="MCH40" s="39"/>
      <c r="MCI40" s="39"/>
      <c r="MCJ40" s="39"/>
      <c r="MCK40" s="39"/>
      <c r="MCL40" s="39"/>
      <c r="MCM40" s="39"/>
      <c r="MCN40" s="39"/>
      <c r="MCO40" s="39"/>
      <c r="MCP40" s="39"/>
      <c r="MCQ40" s="39"/>
      <c r="MCR40" s="39"/>
      <c r="MCS40" s="39"/>
      <c r="MCT40" s="39"/>
      <c r="MCU40" s="39"/>
      <c r="MCV40" s="39"/>
      <c r="MCW40" s="39"/>
      <c r="MCX40" s="39"/>
      <c r="MCY40" s="39"/>
      <c r="MCZ40" s="39"/>
      <c r="MDA40" s="39"/>
      <c r="MDB40" s="39"/>
      <c r="MDC40" s="39"/>
      <c r="MDD40" s="39"/>
      <c r="MDE40" s="39"/>
      <c r="MDF40" s="39"/>
      <c r="MDG40" s="39"/>
      <c r="MDH40" s="39"/>
      <c r="MDI40" s="39"/>
      <c r="MDJ40" s="39"/>
      <c r="MDK40" s="39"/>
      <c r="MDL40" s="39"/>
      <c r="MDM40" s="39"/>
      <c r="MDN40" s="39"/>
      <c r="MDO40" s="39"/>
      <c r="MDP40" s="39"/>
      <c r="MDQ40" s="39"/>
      <c r="MDR40" s="39"/>
      <c r="MDS40" s="39"/>
      <c r="MDT40" s="39"/>
      <c r="MDU40" s="39"/>
      <c r="MDV40" s="39"/>
      <c r="MDW40" s="39"/>
      <c r="MDX40" s="39"/>
      <c r="MDY40" s="39"/>
      <c r="MDZ40" s="39"/>
      <c r="MEA40" s="39"/>
      <c r="MEB40" s="39"/>
      <c r="MEC40" s="39"/>
      <c r="MED40" s="39"/>
      <c r="MEE40" s="39"/>
      <c r="MEF40" s="39"/>
      <c r="MEG40" s="39"/>
      <c r="MEH40" s="39"/>
      <c r="MEI40" s="39"/>
      <c r="MEJ40" s="39"/>
      <c r="MEK40" s="39"/>
      <c r="MEL40" s="39"/>
      <c r="MEM40" s="39"/>
      <c r="MEN40" s="39"/>
      <c r="MEO40" s="39"/>
      <c r="MEP40" s="39"/>
      <c r="MEQ40" s="39"/>
      <c r="MER40" s="39"/>
      <c r="MES40" s="39"/>
      <c r="MET40" s="39"/>
      <c r="MEU40" s="39"/>
      <c r="MEV40" s="39"/>
      <c r="MEW40" s="39"/>
      <c r="MEX40" s="39"/>
      <c r="MEY40" s="39"/>
      <c r="MEZ40" s="39"/>
      <c r="MFA40" s="39"/>
      <c r="MFB40" s="39"/>
      <c r="MFC40" s="39"/>
      <c r="MFD40" s="39"/>
      <c r="MFE40" s="39"/>
      <c r="MFF40" s="39"/>
      <c r="MFG40" s="39"/>
      <c r="MFH40" s="39"/>
      <c r="MFI40" s="39"/>
      <c r="MFJ40" s="39"/>
      <c r="MFK40" s="39"/>
      <c r="MFL40" s="39"/>
      <c r="MFM40" s="39"/>
      <c r="MFN40" s="39"/>
      <c r="MFO40" s="39"/>
      <c r="MFP40" s="39"/>
      <c r="MFQ40" s="39"/>
      <c r="MFR40" s="39"/>
      <c r="MFS40" s="39"/>
      <c r="MFT40" s="39"/>
      <c r="MFU40" s="39"/>
      <c r="MFV40" s="39"/>
      <c r="MFW40" s="39"/>
      <c r="MFX40" s="39"/>
      <c r="MFY40" s="39"/>
      <c r="MFZ40" s="39"/>
      <c r="MGA40" s="39"/>
      <c r="MGB40" s="39"/>
      <c r="MGC40" s="39"/>
      <c r="MGD40" s="39"/>
      <c r="MGE40" s="39"/>
      <c r="MGF40" s="39"/>
      <c r="MGG40" s="39"/>
      <c r="MGH40" s="39"/>
      <c r="MGI40" s="39"/>
      <c r="MGJ40" s="39"/>
      <c r="MGK40" s="39"/>
      <c r="MGL40" s="39"/>
      <c r="MGM40" s="39"/>
      <c r="MGN40" s="39"/>
      <c r="MGO40" s="39"/>
      <c r="MGP40" s="39"/>
      <c r="MGQ40" s="39"/>
      <c r="MGR40" s="39"/>
      <c r="MGS40" s="39"/>
      <c r="MGT40" s="39"/>
      <c r="MGU40" s="39"/>
      <c r="MGV40" s="39"/>
      <c r="MGW40" s="39"/>
      <c r="MGX40" s="39"/>
      <c r="MGY40" s="39"/>
      <c r="MGZ40" s="39"/>
      <c r="MHA40" s="39"/>
      <c r="MHB40" s="39"/>
      <c r="MHC40" s="39"/>
      <c r="MHD40" s="39"/>
      <c r="MHE40" s="39"/>
      <c r="MHF40" s="39"/>
      <c r="MHG40" s="39"/>
      <c r="MHH40" s="39"/>
      <c r="MHI40" s="39"/>
      <c r="MHJ40" s="39"/>
      <c r="MHK40" s="39"/>
      <c r="MHL40" s="39"/>
      <c r="MHM40" s="39"/>
      <c r="MHN40" s="39"/>
      <c r="MHO40" s="39"/>
      <c r="MHP40" s="39"/>
      <c r="MHQ40" s="39"/>
      <c r="MHR40" s="39"/>
      <c r="MHS40" s="39"/>
      <c r="MHT40" s="39"/>
      <c r="MHU40" s="39"/>
      <c r="MHV40" s="39"/>
      <c r="MHW40" s="39"/>
      <c r="MHX40" s="39"/>
      <c r="MHY40" s="39"/>
      <c r="MHZ40" s="39"/>
      <c r="MIA40" s="39"/>
      <c r="MIB40" s="39"/>
      <c r="MIC40" s="39"/>
      <c r="MID40" s="39"/>
      <c r="MIE40" s="39"/>
      <c r="MIF40" s="39"/>
      <c r="MIG40" s="39"/>
      <c r="MIH40" s="39"/>
      <c r="MII40" s="39"/>
      <c r="MIJ40" s="39"/>
      <c r="MIK40" s="39"/>
      <c r="MIL40" s="39"/>
      <c r="MIM40" s="39"/>
      <c r="MIN40" s="39"/>
      <c r="MIO40" s="39"/>
      <c r="MIP40" s="39"/>
      <c r="MIQ40" s="39"/>
      <c r="MIR40" s="39"/>
      <c r="MIS40" s="39"/>
      <c r="MIT40" s="39"/>
      <c r="MIU40" s="39"/>
      <c r="MIV40" s="39"/>
      <c r="MIW40" s="39"/>
      <c r="MIX40" s="39"/>
      <c r="MIY40" s="39"/>
      <c r="MIZ40" s="39"/>
      <c r="MJA40" s="39"/>
      <c r="MJB40" s="39"/>
      <c r="MJC40" s="39"/>
      <c r="MJD40" s="39"/>
      <c r="MJE40" s="39"/>
      <c r="MJF40" s="39"/>
      <c r="MJG40" s="39"/>
      <c r="MJH40" s="39"/>
      <c r="MJI40" s="39"/>
      <c r="MJJ40" s="39"/>
      <c r="MJK40" s="39"/>
      <c r="MJL40" s="39"/>
      <c r="MJM40" s="39"/>
      <c r="MJN40" s="39"/>
      <c r="MJO40" s="39"/>
      <c r="MJP40" s="39"/>
      <c r="MJQ40" s="39"/>
      <c r="MJR40" s="39"/>
      <c r="MJS40" s="39"/>
      <c r="MJT40" s="39"/>
      <c r="MJU40" s="39"/>
      <c r="MJV40" s="39"/>
      <c r="MJW40" s="39"/>
      <c r="MJX40" s="39"/>
      <c r="MJY40" s="39"/>
      <c r="MJZ40" s="39"/>
      <c r="MKA40" s="39"/>
      <c r="MKB40" s="39"/>
      <c r="MKC40" s="39"/>
      <c r="MKD40" s="39"/>
      <c r="MKE40" s="39"/>
      <c r="MKF40" s="39"/>
      <c r="MKG40" s="39"/>
      <c r="MKH40" s="39"/>
      <c r="MKI40" s="39"/>
      <c r="MKJ40" s="39"/>
      <c r="MKK40" s="39"/>
      <c r="MKL40" s="39"/>
      <c r="MKM40" s="39"/>
      <c r="MKN40" s="39"/>
      <c r="MKO40" s="39"/>
      <c r="MKP40" s="39"/>
      <c r="MKQ40" s="39"/>
      <c r="MKR40" s="39"/>
      <c r="MKS40" s="39"/>
      <c r="MKT40" s="39"/>
      <c r="MKU40" s="39"/>
      <c r="MKV40" s="39"/>
      <c r="MKW40" s="39"/>
      <c r="MKX40" s="39"/>
      <c r="MKY40" s="39"/>
      <c r="MKZ40" s="39"/>
      <c r="MLA40" s="39"/>
      <c r="MLB40" s="39"/>
      <c r="MLC40" s="39"/>
      <c r="MLD40" s="39"/>
      <c r="MLE40" s="39"/>
      <c r="MLF40" s="39"/>
      <c r="MLG40" s="39"/>
      <c r="MLH40" s="39"/>
      <c r="MLI40" s="39"/>
      <c r="MLJ40" s="39"/>
      <c r="MLK40" s="39"/>
      <c r="MLL40" s="39"/>
      <c r="MLM40" s="39"/>
      <c r="MLN40" s="39"/>
      <c r="MLO40" s="39"/>
      <c r="MLP40" s="39"/>
      <c r="MLQ40" s="39"/>
      <c r="MLR40" s="39"/>
      <c r="MLS40" s="39"/>
      <c r="MLT40" s="39"/>
      <c r="MLU40" s="39"/>
      <c r="MLV40" s="39"/>
      <c r="MLW40" s="39"/>
      <c r="MLX40" s="39"/>
      <c r="MLY40" s="39"/>
      <c r="MLZ40" s="39"/>
      <c r="MMA40" s="39"/>
      <c r="MMB40" s="39"/>
      <c r="MMC40" s="39"/>
      <c r="MMD40" s="39"/>
      <c r="MME40" s="39"/>
      <c r="MMF40" s="39"/>
      <c r="MMG40" s="39"/>
      <c r="MMH40" s="39"/>
      <c r="MMI40" s="39"/>
      <c r="MMJ40" s="39"/>
      <c r="MMK40" s="39"/>
      <c r="MML40" s="39"/>
      <c r="MMM40" s="39"/>
      <c r="MMN40" s="39"/>
      <c r="MMO40" s="39"/>
      <c r="MMP40" s="39"/>
      <c r="MMQ40" s="39"/>
      <c r="MMR40" s="39"/>
      <c r="MMS40" s="39"/>
      <c r="MMT40" s="39"/>
      <c r="MMU40" s="39"/>
      <c r="MMV40" s="39"/>
      <c r="MMW40" s="39"/>
      <c r="MMX40" s="39"/>
      <c r="MMY40" s="39"/>
      <c r="MMZ40" s="39"/>
      <c r="MNA40" s="39"/>
      <c r="MNB40" s="39"/>
      <c r="MNC40" s="39"/>
      <c r="MND40" s="39"/>
      <c r="MNE40" s="39"/>
      <c r="MNF40" s="39"/>
      <c r="MNG40" s="39"/>
      <c r="MNH40" s="39"/>
      <c r="MNI40" s="39"/>
      <c r="MNJ40" s="39"/>
      <c r="MNK40" s="39"/>
      <c r="MNL40" s="39"/>
      <c r="MNM40" s="39"/>
      <c r="MNN40" s="39"/>
      <c r="MNO40" s="39"/>
      <c r="MNP40" s="39"/>
      <c r="MNQ40" s="39"/>
      <c r="MNR40" s="39"/>
      <c r="MNS40" s="39"/>
      <c r="MNT40" s="39"/>
      <c r="MNU40" s="39"/>
      <c r="MNV40" s="39"/>
      <c r="MNW40" s="39"/>
      <c r="MNX40" s="39"/>
      <c r="MNY40" s="39"/>
      <c r="MNZ40" s="39"/>
      <c r="MOA40" s="39"/>
      <c r="MOB40" s="39"/>
      <c r="MOC40" s="39"/>
      <c r="MOD40" s="39"/>
      <c r="MOE40" s="39"/>
      <c r="MOF40" s="39"/>
      <c r="MOG40" s="39"/>
      <c r="MOH40" s="39"/>
      <c r="MOI40" s="39"/>
      <c r="MOJ40" s="39"/>
      <c r="MOK40" s="39"/>
      <c r="MOL40" s="39"/>
      <c r="MOM40" s="39"/>
      <c r="MON40" s="39"/>
      <c r="MOO40" s="39"/>
      <c r="MOP40" s="39"/>
      <c r="MOQ40" s="39"/>
      <c r="MOR40" s="39"/>
      <c r="MOS40" s="39"/>
      <c r="MOT40" s="39"/>
      <c r="MOU40" s="39"/>
      <c r="MOV40" s="39"/>
      <c r="MOW40" s="39"/>
      <c r="MOX40" s="39"/>
      <c r="MOY40" s="39"/>
      <c r="MOZ40" s="39"/>
      <c r="MPA40" s="39"/>
      <c r="MPB40" s="39"/>
      <c r="MPC40" s="39"/>
      <c r="MPD40" s="39"/>
      <c r="MPE40" s="39"/>
      <c r="MPF40" s="39"/>
      <c r="MPG40" s="39"/>
      <c r="MPH40" s="39"/>
      <c r="MPI40" s="39"/>
      <c r="MPJ40" s="39"/>
      <c r="MPK40" s="39"/>
      <c r="MPL40" s="39"/>
      <c r="MPM40" s="39"/>
      <c r="MPN40" s="39"/>
      <c r="MPO40" s="39"/>
      <c r="MPP40" s="39"/>
      <c r="MPQ40" s="39"/>
      <c r="MPR40" s="39"/>
      <c r="MPS40" s="39"/>
      <c r="MPT40" s="39"/>
      <c r="MPU40" s="39"/>
      <c r="MPV40" s="39"/>
      <c r="MPW40" s="39"/>
      <c r="MPX40" s="39"/>
      <c r="MPY40" s="39"/>
      <c r="MPZ40" s="39"/>
      <c r="MQA40" s="39"/>
      <c r="MQB40" s="39"/>
      <c r="MQC40" s="39"/>
      <c r="MQD40" s="39"/>
      <c r="MQE40" s="39"/>
      <c r="MQF40" s="39"/>
      <c r="MQG40" s="39"/>
      <c r="MQH40" s="39"/>
      <c r="MQI40" s="39"/>
      <c r="MQJ40" s="39"/>
      <c r="MQK40" s="39"/>
      <c r="MQL40" s="39"/>
      <c r="MQM40" s="39"/>
      <c r="MQN40" s="39"/>
      <c r="MQO40" s="39"/>
      <c r="MQP40" s="39"/>
      <c r="MQQ40" s="39"/>
      <c r="MQR40" s="39"/>
      <c r="MQS40" s="39"/>
      <c r="MQT40" s="39"/>
      <c r="MQU40" s="39"/>
      <c r="MQV40" s="39"/>
      <c r="MQW40" s="39"/>
      <c r="MQX40" s="39"/>
      <c r="MQY40" s="39"/>
      <c r="MQZ40" s="39"/>
      <c r="MRA40" s="39"/>
      <c r="MRB40" s="39"/>
      <c r="MRC40" s="39"/>
      <c r="MRD40" s="39"/>
      <c r="MRE40" s="39"/>
      <c r="MRF40" s="39"/>
      <c r="MRG40" s="39"/>
      <c r="MRH40" s="39"/>
      <c r="MRI40" s="39"/>
      <c r="MRJ40" s="39"/>
      <c r="MRK40" s="39"/>
      <c r="MRL40" s="39"/>
      <c r="MRM40" s="39"/>
      <c r="MRN40" s="39"/>
      <c r="MRO40" s="39"/>
      <c r="MRP40" s="39"/>
      <c r="MRQ40" s="39"/>
      <c r="MRR40" s="39"/>
      <c r="MRS40" s="39"/>
      <c r="MRT40" s="39"/>
      <c r="MRU40" s="39"/>
      <c r="MRV40" s="39"/>
      <c r="MRW40" s="39"/>
      <c r="MRX40" s="39"/>
      <c r="MRY40" s="39"/>
      <c r="MRZ40" s="39"/>
      <c r="MSA40" s="39"/>
      <c r="MSB40" s="39"/>
      <c r="MSC40" s="39"/>
      <c r="MSD40" s="39"/>
      <c r="MSE40" s="39"/>
      <c r="MSF40" s="39"/>
      <c r="MSG40" s="39"/>
      <c r="MSH40" s="39"/>
      <c r="MSI40" s="39"/>
      <c r="MSJ40" s="39"/>
      <c r="MSK40" s="39"/>
      <c r="MSL40" s="39"/>
      <c r="MSM40" s="39"/>
      <c r="MSN40" s="39"/>
      <c r="MSO40" s="39"/>
      <c r="MSP40" s="39"/>
      <c r="MSQ40" s="39"/>
      <c r="MSR40" s="39"/>
      <c r="MSS40" s="39"/>
      <c r="MST40" s="39"/>
      <c r="MSU40" s="39"/>
      <c r="MSV40" s="39"/>
      <c r="MSW40" s="39"/>
      <c r="MSX40" s="39"/>
      <c r="MSY40" s="39"/>
      <c r="MSZ40" s="39"/>
      <c r="MTA40" s="39"/>
      <c r="MTB40" s="39"/>
      <c r="MTC40" s="39"/>
      <c r="MTD40" s="39"/>
      <c r="MTE40" s="39"/>
      <c r="MTF40" s="39"/>
      <c r="MTG40" s="39"/>
      <c r="MTH40" s="39"/>
      <c r="MTI40" s="39"/>
      <c r="MTJ40" s="39"/>
      <c r="MTK40" s="39"/>
      <c r="MTL40" s="39"/>
      <c r="MTM40" s="39"/>
      <c r="MTN40" s="39"/>
      <c r="MTO40" s="39"/>
      <c r="MTP40" s="39"/>
      <c r="MTQ40" s="39"/>
      <c r="MTR40" s="39"/>
      <c r="MTS40" s="39"/>
      <c r="MTT40" s="39"/>
      <c r="MTU40" s="39"/>
      <c r="MTV40" s="39"/>
      <c r="MTW40" s="39"/>
      <c r="MTX40" s="39"/>
      <c r="MTY40" s="39"/>
      <c r="MTZ40" s="39"/>
      <c r="MUA40" s="39"/>
      <c r="MUB40" s="39"/>
      <c r="MUC40" s="39"/>
      <c r="MUD40" s="39"/>
      <c r="MUE40" s="39"/>
      <c r="MUF40" s="39"/>
      <c r="MUG40" s="39"/>
      <c r="MUH40" s="39"/>
      <c r="MUI40" s="39"/>
      <c r="MUJ40" s="39"/>
      <c r="MUK40" s="39"/>
      <c r="MUL40" s="39"/>
      <c r="MUM40" s="39"/>
      <c r="MUN40" s="39"/>
      <c r="MUO40" s="39"/>
      <c r="MUP40" s="39"/>
      <c r="MUQ40" s="39"/>
      <c r="MUR40" s="39"/>
      <c r="MUS40" s="39"/>
      <c r="MUT40" s="39"/>
      <c r="MUU40" s="39"/>
      <c r="MUV40" s="39"/>
      <c r="MUW40" s="39"/>
      <c r="MUX40" s="39"/>
      <c r="MUY40" s="39"/>
      <c r="MUZ40" s="39"/>
      <c r="MVA40" s="39"/>
      <c r="MVB40" s="39"/>
      <c r="MVC40" s="39"/>
      <c r="MVD40" s="39"/>
      <c r="MVE40" s="39"/>
      <c r="MVF40" s="39"/>
      <c r="MVG40" s="39"/>
      <c r="MVH40" s="39"/>
      <c r="MVI40" s="39"/>
      <c r="MVJ40" s="39"/>
      <c r="MVK40" s="39"/>
      <c r="MVL40" s="39"/>
      <c r="MVM40" s="39"/>
      <c r="MVN40" s="39"/>
      <c r="MVO40" s="39"/>
      <c r="MVP40" s="39"/>
      <c r="MVQ40" s="39"/>
      <c r="MVR40" s="39"/>
      <c r="MVS40" s="39"/>
      <c r="MVT40" s="39"/>
      <c r="MVU40" s="39"/>
      <c r="MVV40" s="39"/>
      <c r="MVW40" s="39"/>
      <c r="MVX40" s="39"/>
      <c r="MVY40" s="39"/>
      <c r="MVZ40" s="39"/>
      <c r="MWA40" s="39"/>
      <c r="MWB40" s="39"/>
      <c r="MWC40" s="39"/>
      <c r="MWD40" s="39"/>
      <c r="MWE40" s="39"/>
      <c r="MWF40" s="39"/>
      <c r="MWG40" s="39"/>
      <c r="MWH40" s="39"/>
      <c r="MWI40" s="39"/>
      <c r="MWJ40" s="39"/>
      <c r="MWK40" s="39"/>
      <c r="MWL40" s="39"/>
      <c r="MWM40" s="39"/>
      <c r="MWN40" s="39"/>
      <c r="MWO40" s="39"/>
      <c r="MWP40" s="39"/>
      <c r="MWQ40" s="39"/>
      <c r="MWR40" s="39"/>
      <c r="MWS40" s="39"/>
      <c r="MWT40" s="39"/>
      <c r="MWU40" s="39"/>
      <c r="MWV40" s="39"/>
      <c r="MWW40" s="39"/>
      <c r="MWX40" s="39"/>
      <c r="MWY40" s="39"/>
      <c r="MWZ40" s="39"/>
      <c r="MXA40" s="39"/>
      <c r="MXB40" s="39"/>
      <c r="MXC40" s="39"/>
      <c r="MXD40" s="39"/>
      <c r="MXE40" s="39"/>
      <c r="MXF40" s="39"/>
      <c r="MXG40" s="39"/>
      <c r="MXH40" s="39"/>
      <c r="MXI40" s="39"/>
      <c r="MXJ40" s="39"/>
      <c r="MXK40" s="39"/>
      <c r="MXL40" s="39"/>
      <c r="MXM40" s="39"/>
      <c r="MXN40" s="39"/>
      <c r="MXO40" s="39"/>
      <c r="MXP40" s="39"/>
      <c r="MXQ40" s="39"/>
      <c r="MXR40" s="39"/>
      <c r="MXS40" s="39"/>
      <c r="MXT40" s="39"/>
      <c r="MXU40" s="39"/>
      <c r="MXV40" s="39"/>
      <c r="MXW40" s="39"/>
      <c r="MXX40" s="39"/>
      <c r="MXY40" s="39"/>
      <c r="MXZ40" s="39"/>
      <c r="MYA40" s="39"/>
      <c r="MYB40" s="39"/>
      <c r="MYC40" s="39"/>
      <c r="MYD40" s="39"/>
      <c r="MYE40" s="39"/>
      <c r="MYF40" s="39"/>
      <c r="MYG40" s="39"/>
      <c r="MYH40" s="39"/>
      <c r="MYI40" s="39"/>
      <c r="MYJ40" s="39"/>
      <c r="MYK40" s="39"/>
      <c r="MYL40" s="39"/>
      <c r="MYM40" s="39"/>
      <c r="MYN40" s="39"/>
      <c r="MYO40" s="39"/>
      <c r="MYP40" s="39"/>
      <c r="MYQ40" s="39"/>
      <c r="MYR40" s="39"/>
      <c r="MYS40" s="39"/>
      <c r="MYT40" s="39"/>
      <c r="MYU40" s="39"/>
      <c r="MYV40" s="39"/>
      <c r="MYW40" s="39"/>
      <c r="MYX40" s="39"/>
      <c r="MYY40" s="39"/>
      <c r="MYZ40" s="39"/>
      <c r="MZA40" s="39"/>
      <c r="MZB40" s="39"/>
      <c r="MZC40" s="39"/>
      <c r="MZD40" s="39"/>
      <c r="MZE40" s="39"/>
      <c r="MZF40" s="39"/>
      <c r="MZG40" s="39"/>
      <c r="MZH40" s="39"/>
      <c r="MZI40" s="39"/>
      <c r="MZJ40" s="39"/>
      <c r="MZK40" s="39"/>
      <c r="MZL40" s="39"/>
      <c r="MZM40" s="39"/>
      <c r="MZN40" s="39"/>
      <c r="MZO40" s="39"/>
      <c r="MZP40" s="39"/>
      <c r="MZQ40" s="39"/>
      <c r="MZR40" s="39"/>
      <c r="MZS40" s="39"/>
      <c r="MZT40" s="39"/>
      <c r="MZU40" s="39"/>
      <c r="MZV40" s="39"/>
      <c r="MZW40" s="39"/>
      <c r="MZX40" s="39"/>
      <c r="MZY40" s="39"/>
      <c r="MZZ40" s="39"/>
      <c r="NAA40" s="39"/>
      <c r="NAB40" s="39"/>
      <c r="NAC40" s="39"/>
      <c r="NAD40" s="39"/>
      <c r="NAE40" s="39"/>
      <c r="NAF40" s="39"/>
      <c r="NAG40" s="39"/>
      <c r="NAH40" s="39"/>
      <c r="NAI40" s="39"/>
      <c r="NAJ40" s="39"/>
      <c r="NAK40" s="39"/>
      <c r="NAL40" s="39"/>
      <c r="NAM40" s="39"/>
      <c r="NAN40" s="39"/>
      <c r="NAO40" s="39"/>
      <c r="NAP40" s="39"/>
      <c r="NAQ40" s="39"/>
      <c r="NAR40" s="39"/>
      <c r="NAS40" s="39"/>
      <c r="NAT40" s="39"/>
      <c r="NAU40" s="39"/>
      <c r="NAV40" s="39"/>
      <c r="NAW40" s="39"/>
      <c r="NAX40" s="39"/>
      <c r="NAY40" s="39"/>
      <c r="NAZ40" s="39"/>
      <c r="NBA40" s="39"/>
      <c r="NBB40" s="39"/>
      <c r="NBC40" s="39"/>
      <c r="NBD40" s="39"/>
      <c r="NBE40" s="39"/>
      <c r="NBF40" s="39"/>
      <c r="NBG40" s="39"/>
      <c r="NBH40" s="39"/>
      <c r="NBI40" s="39"/>
      <c r="NBJ40" s="39"/>
      <c r="NBK40" s="39"/>
      <c r="NBL40" s="39"/>
      <c r="NBM40" s="39"/>
      <c r="NBN40" s="39"/>
      <c r="NBO40" s="39"/>
      <c r="NBP40" s="39"/>
      <c r="NBQ40" s="39"/>
      <c r="NBR40" s="39"/>
      <c r="NBS40" s="39"/>
      <c r="NBT40" s="39"/>
      <c r="NBU40" s="39"/>
      <c r="NBV40" s="39"/>
      <c r="NBW40" s="39"/>
      <c r="NBX40" s="39"/>
      <c r="NBY40" s="39"/>
      <c r="NBZ40" s="39"/>
      <c r="NCA40" s="39"/>
      <c r="NCB40" s="39"/>
      <c r="NCC40" s="39"/>
      <c r="NCD40" s="39"/>
      <c r="NCE40" s="39"/>
      <c r="NCF40" s="39"/>
      <c r="NCG40" s="39"/>
      <c r="NCH40" s="39"/>
      <c r="NCI40" s="39"/>
      <c r="NCJ40" s="39"/>
      <c r="NCK40" s="39"/>
      <c r="NCL40" s="39"/>
      <c r="NCM40" s="39"/>
      <c r="NCN40" s="39"/>
      <c r="NCO40" s="39"/>
      <c r="NCP40" s="39"/>
      <c r="NCQ40" s="39"/>
      <c r="NCR40" s="39"/>
      <c r="NCS40" s="39"/>
      <c r="NCT40" s="39"/>
      <c r="NCU40" s="39"/>
      <c r="NCV40" s="39"/>
      <c r="NCW40" s="39"/>
      <c r="NCX40" s="39"/>
      <c r="NCY40" s="39"/>
      <c r="NCZ40" s="39"/>
      <c r="NDA40" s="39"/>
      <c r="NDB40" s="39"/>
      <c r="NDC40" s="39"/>
      <c r="NDD40" s="39"/>
      <c r="NDE40" s="39"/>
      <c r="NDF40" s="39"/>
      <c r="NDG40" s="39"/>
      <c r="NDH40" s="39"/>
      <c r="NDI40" s="39"/>
      <c r="NDJ40" s="39"/>
      <c r="NDK40" s="39"/>
      <c r="NDL40" s="39"/>
      <c r="NDM40" s="39"/>
      <c r="NDN40" s="39"/>
      <c r="NDO40" s="39"/>
      <c r="NDP40" s="39"/>
      <c r="NDQ40" s="39"/>
      <c r="NDR40" s="39"/>
      <c r="NDS40" s="39"/>
      <c r="NDT40" s="39"/>
      <c r="NDU40" s="39"/>
      <c r="NDV40" s="39"/>
      <c r="NDW40" s="39"/>
      <c r="NDX40" s="39"/>
      <c r="NDY40" s="39"/>
      <c r="NDZ40" s="39"/>
      <c r="NEA40" s="39"/>
      <c r="NEB40" s="39"/>
      <c r="NEC40" s="39"/>
      <c r="NED40" s="39"/>
      <c r="NEE40" s="39"/>
      <c r="NEF40" s="39"/>
      <c r="NEG40" s="39"/>
      <c r="NEH40" s="39"/>
      <c r="NEI40" s="39"/>
      <c r="NEJ40" s="39"/>
      <c r="NEK40" s="39"/>
      <c r="NEL40" s="39"/>
      <c r="NEM40" s="39"/>
      <c r="NEN40" s="39"/>
      <c r="NEO40" s="39"/>
      <c r="NEP40" s="39"/>
      <c r="NEQ40" s="39"/>
      <c r="NER40" s="39"/>
      <c r="NES40" s="39"/>
      <c r="NET40" s="39"/>
      <c r="NEU40" s="39"/>
      <c r="NEV40" s="39"/>
      <c r="NEW40" s="39"/>
      <c r="NEX40" s="39"/>
      <c r="NEY40" s="39"/>
      <c r="NEZ40" s="39"/>
      <c r="NFA40" s="39"/>
      <c r="NFB40" s="39"/>
      <c r="NFC40" s="39"/>
      <c r="NFD40" s="39"/>
      <c r="NFE40" s="39"/>
      <c r="NFF40" s="39"/>
      <c r="NFG40" s="39"/>
      <c r="NFH40" s="39"/>
      <c r="NFI40" s="39"/>
      <c r="NFJ40" s="39"/>
      <c r="NFK40" s="39"/>
      <c r="NFL40" s="39"/>
      <c r="NFM40" s="39"/>
      <c r="NFN40" s="39"/>
      <c r="NFO40" s="39"/>
      <c r="NFP40" s="39"/>
      <c r="NFQ40" s="39"/>
      <c r="NFR40" s="39"/>
      <c r="NFS40" s="39"/>
      <c r="NFT40" s="39"/>
      <c r="NFU40" s="39"/>
      <c r="NFV40" s="39"/>
      <c r="NFW40" s="39"/>
      <c r="NFX40" s="39"/>
      <c r="NFY40" s="39"/>
      <c r="NFZ40" s="39"/>
      <c r="NGA40" s="39"/>
      <c r="NGB40" s="39"/>
      <c r="NGC40" s="39"/>
      <c r="NGD40" s="39"/>
      <c r="NGE40" s="39"/>
      <c r="NGF40" s="39"/>
      <c r="NGG40" s="39"/>
      <c r="NGH40" s="39"/>
      <c r="NGI40" s="39"/>
      <c r="NGJ40" s="39"/>
      <c r="NGK40" s="39"/>
      <c r="NGL40" s="39"/>
      <c r="NGM40" s="39"/>
      <c r="NGN40" s="39"/>
      <c r="NGO40" s="39"/>
      <c r="NGP40" s="39"/>
      <c r="NGQ40" s="39"/>
      <c r="NGR40" s="39"/>
      <c r="NGS40" s="39"/>
      <c r="NGT40" s="39"/>
      <c r="NGU40" s="39"/>
      <c r="NGV40" s="39"/>
      <c r="NGW40" s="39"/>
      <c r="NGX40" s="39"/>
      <c r="NGY40" s="39"/>
      <c r="NGZ40" s="39"/>
      <c r="NHA40" s="39"/>
      <c r="NHB40" s="39"/>
      <c r="NHC40" s="39"/>
      <c r="NHD40" s="39"/>
      <c r="NHE40" s="39"/>
      <c r="NHF40" s="39"/>
      <c r="NHG40" s="39"/>
      <c r="NHH40" s="39"/>
      <c r="NHI40" s="39"/>
      <c r="NHJ40" s="39"/>
      <c r="NHK40" s="39"/>
      <c r="NHL40" s="39"/>
      <c r="NHM40" s="39"/>
      <c r="NHN40" s="39"/>
      <c r="NHO40" s="39"/>
      <c r="NHP40" s="39"/>
      <c r="NHQ40" s="39"/>
      <c r="NHR40" s="39"/>
      <c r="NHS40" s="39"/>
      <c r="NHT40" s="39"/>
      <c r="NHU40" s="39"/>
      <c r="NHV40" s="39"/>
      <c r="NHW40" s="39"/>
      <c r="NHX40" s="39"/>
      <c r="NHY40" s="39"/>
      <c r="NHZ40" s="39"/>
      <c r="NIA40" s="39"/>
      <c r="NIB40" s="39"/>
      <c r="NIC40" s="39"/>
      <c r="NID40" s="39"/>
      <c r="NIE40" s="39"/>
      <c r="NIF40" s="39"/>
      <c r="NIG40" s="39"/>
      <c r="NIH40" s="39"/>
      <c r="NII40" s="39"/>
      <c r="NIJ40" s="39"/>
      <c r="NIK40" s="39"/>
      <c r="NIL40" s="39"/>
      <c r="NIM40" s="39"/>
      <c r="NIN40" s="39"/>
      <c r="NIO40" s="39"/>
      <c r="NIP40" s="39"/>
      <c r="NIQ40" s="39"/>
      <c r="NIR40" s="39"/>
      <c r="NIS40" s="39"/>
      <c r="NIT40" s="39"/>
      <c r="NIU40" s="39"/>
      <c r="NIV40" s="39"/>
      <c r="NIW40" s="39"/>
      <c r="NIX40" s="39"/>
      <c r="NIY40" s="39"/>
      <c r="NIZ40" s="39"/>
      <c r="NJA40" s="39"/>
      <c r="NJB40" s="39"/>
      <c r="NJC40" s="39"/>
      <c r="NJD40" s="39"/>
      <c r="NJE40" s="39"/>
      <c r="NJF40" s="39"/>
      <c r="NJG40" s="39"/>
      <c r="NJH40" s="39"/>
      <c r="NJI40" s="39"/>
      <c r="NJJ40" s="39"/>
      <c r="NJK40" s="39"/>
      <c r="NJL40" s="39"/>
      <c r="NJM40" s="39"/>
      <c r="NJN40" s="39"/>
      <c r="NJO40" s="39"/>
      <c r="NJP40" s="39"/>
      <c r="NJQ40" s="39"/>
      <c r="NJR40" s="39"/>
      <c r="NJS40" s="39"/>
      <c r="NJT40" s="39"/>
      <c r="NJU40" s="39"/>
      <c r="NJV40" s="39"/>
      <c r="NJW40" s="39"/>
      <c r="NJX40" s="39"/>
      <c r="NJY40" s="39"/>
      <c r="NJZ40" s="39"/>
      <c r="NKA40" s="39"/>
      <c r="NKB40" s="39"/>
      <c r="NKC40" s="39"/>
      <c r="NKD40" s="39"/>
      <c r="NKE40" s="39"/>
      <c r="NKF40" s="39"/>
      <c r="NKG40" s="39"/>
      <c r="NKH40" s="39"/>
      <c r="NKI40" s="39"/>
      <c r="NKJ40" s="39"/>
      <c r="NKK40" s="39"/>
      <c r="NKL40" s="39"/>
      <c r="NKM40" s="39"/>
      <c r="NKN40" s="39"/>
      <c r="NKO40" s="39"/>
      <c r="NKP40" s="39"/>
      <c r="NKQ40" s="39"/>
      <c r="NKR40" s="39"/>
      <c r="NKS40" s="39"/>
      <c r="NKT40" s="39"/>
      <c r="NKU40" s="39"/>
      <c r="NKV40" s="39"/>
      <c r="NKW40" s="39"/>
      <c r="NKX40" s="39"/>
      <c r="NKY40" s="39"/>
      <c r="NKZ40" s="39"/>
      <c r="NLA40" s="39"/>
      <c r="NLB40" s="39"/>
      <c r="NLC40" s="39"/>
      <c r="NLD40" s="39"/>
      <c r="NLE40" s="39"/>
      <c r="NLF40" s="39"/>
      <c r="NLG40" s="39"/>
      <c r="NLH40" s="39"/>
      <c r="NLI40" s="39"/>
      <c r="NLJ40" s="39"/>
      <c r="NLK40" s="39"/>
      <c r="NLL40" s="39"/>
      <c r="NLM40" s="39"/>
      <c r="NLN40" s="39"/>
      <c r="NLO40" s="39"/>
      <c r="NLP40" s="39"/>
      <c r="NLQ40" s="39"/>
      <c r="NLR40" s="39"/>
      <c r="NLS40" s="39"/>
      <c r="NLT40" s="39"/>
      <c r="NLU40" s="39"/>
      <c r="NLV40" s="39"/>
      <c r="NLW40" s="39"/>
      <c r="NLX40" s="39"/>
      <c r="NLY40" s="39"/>
      <c r="NLZ40" s="39"/>
      <c r="NMA40" s="39"/>
      <c r="NMB40" s="39"/>
      <c r="NMC40" s="39"/>
      <c r="NMD40" s="39"/>
      <c r="NME40" s="39"/>
      <c r="NMF40" s="39"/>
      <c r="NMG40" s="39"/>
      <c r="NMH40" s="39"/>
      <c r="NMI40" s="39"/>
      <c r="NMJ40" s="39"/>
      <c r="NMK40" s="39"/>
      <c r="NML40" s="39"/>
      <c r="NMM40" s="39"/>
      <c r="NMN40" s="39"/>
      <c r="NMO40" s="39"/>
      <c r="NMP40" s="39"/>
      <c r="NMQ40" s="39"/>
      <c r="NMR40" s="39"/>
      <c r="NMS40" s="39"/>
      <c r="NMT40" s="39"/>
      <c r="NMU40" s="39"/>
      <c r="NMV40" s="39"/>
      <c r="NMW40" s="39"/>
      <c r="NMX40" s="39"/>
      <c r="NMY40" s="39"/>
      <c r="NMZ40" s="39"/>
      <c r="NNA40" s="39"/>
      <c r="NNB40" s="39"/>
      <c r="NNC40" s="39"/>
      <c r="NND40" s="39"/>
      <c r="NNE40" s="39"/>
      <c r="NNF40" s="39"/>
      <c r="NNG40" s="39"/>
      <c r="NNH40" s="39"/>
      <c r="NNI40" s="39"/>
      <c r="NNJ40" s="39"/>
      <c r="NNK40" s="39"/>
      <c r="NNL40" s="39"/>
      <c r="NNM40" s="39"/>
      <c r="NNN40" s="39"/>
      <c r="NNO40" s="39"/>
      <c r="NNP40" s="39"/>
      <c r="NNQ40" s="39"/>
      <c r="NNR40" s="39"/>
      <c r="NNS40" s="39"/>
      <c r="NNT40" s="39"/>
      <c r="NNU40" s="39"/>
      <c r="NNV40" s="39"/>
      <c r="NNW40" s="39"/>
      <c r="NNX40" s="39"/>
      <c r="NNY40" s="39"/>
      <c r="NNZ40" s="39"/>
      <c r="NOA40" s="39"/>
      <c r="NOB40" s="39"/>
      <c r="NOC40" s="39"/>
      <c r="NOD40" s="39"/>
      <c r="NOE40" s="39"/>
      <c r="NOF40" s="39"/>
      <c r="NOG40" s="39"/>
      <c r="NOH40" s="39"/>
      <c r="NOI40" s="39"/>
      <c r="NOJ40" s="39"/>
      <c r="NOK40" s="39"/>
      <c r="NOL40" s="39"/>
      <c r="NOM40" s="39"/>
      <c r="NON40" s="39"/>
      <c r="NOO40" s="39"/>
      <c r="NOP40" s="39"/>
      <c r="NOQ40" s="39"/>
      <c r="NOR40" s="39"/>
      <c r="NOS40" s="39"/>
      <c r="NOT40" s="39"/>
      <c r="NOU40" s="39"/>
      <c r="NOV40" s="39"/>
      <c r="NOW40" s="39"/>
      <c r="NOX40" s="39"/>
      <c r="NOY40" s="39"/>
      <c r="NOZ40" s="39"/>
      <c r="NPA40" s="39"/>
      <c r="NPB40" s="39"/>
      <c r="NPC40" s="39"/>
      <c r="NPD40" s="39"/>
      <c r="NPE40" s="39"/>
      <c r="NPF40" s="39"/>
      <c r="NPG40" s="39"/>
      <c r="NPH40" s="39"/>
      <c r="NPI40" s="39"/>
      <c r="NPJ40" s="39"/>
      <c r="NPK40" s="39"/>
      <c r="NPL40" s="39"/>
      <c r="NPM40" s="39"/>
      <c r="NPN40" s="39"/>
      <c r="NPO40" s="39"/>
      <c r="NPP40" s="39"/>
      <c r="NPQ40" s="39"/>
      <c r="NPR40" s="39"/>
      <c r="NPS40" s="39"/>
      <c r="NPT40" s="39"/>
      <c r="NPU40" s="39"/>
      <c r="NPV40" s="39"/>
      <c r="NPW40" s="39"/>
      <c r="NPX40" s="39"/>
      <c r="NPY40" s="39"/>
      <c r="NPZ40" s="39"/>
      <c r="NQA40" s="39"/>
      <c r="NQB40" s="39"/>
      <c r="NQC40" s="39"/>
      <c r="NQD40" s="39"/>
      <c r="NQE40" s="39"/>
      <c r="NQF40" s="39"/>
      <c r="NQG40" s="39"/>
      <c r="NQH40" s="39"/>
      <c r="NQI40" s="39"/>
      <c r="NQJ40" s="39"/>
      <c r="NQK40" s="39"/>
      <c r="NQL40" s="39"/>
      <c r="NQM40" s="39"/>
      <c r="NQN40" s="39"/>
      <c r="NQO40" s="39"/>
      <c r="NQP40" s="39"/>
      <c r="NQQ40" s="39"/>
      <c r="NQR40" s="39"/>
      <c r="NQS40" s="39"/>
      <c r="NQT40" s="39"/>
      <c r="NQU40" s="39"/>
      <c r="NQV40" s="39"/>
      <c r="NQW40" s="39"/>
      <c r="NQX40" s="39"/>
      <c r="NQY40" s="39"/>
      <c r="NQZ40" s="39"/>
      <c r="NRA40" s="39"/>
      <c r="NRB40" s="39"/>
      <c r="NRC40" s="39"/>
      <c r="NRD40" s="39"/>
      <c r="NRE40" s="39"/>
      <c r="NRF40" s="39"/>
      <c r="NRG40" s="39"/>
      <c r="NRH40" s="39"/>
      <c r="NRI40" s="39"/>
      <c r="NRJ40" s="39"/>
      <c r="NRK40" s="39"/>
      <c r="NRL40" s="39"/>
      <c r="NRM40" s="39"/>
      <c r="NRN40" s="39"/>
      <c r="NRO40" s="39"/>
      <c r="NRP40" s="39"/>
      <c r="NRQ40" s="39"/>
      <c r="NRR40" s="39"/>
      <c r="NRS40" s="39"/>
      <c r="NRT40" s="39"/>
      <c r="NRU40" s="39"/>
      <c r="NRV40" s="39"/>
      <c r="NRW40" s="39"/>
      <c r="NRX40" s="39"/>
      <c r="NRY40" s="39"/>
      <c r="NRZ40" s="39"/>
      <c r="NSA40" s="39"/>
      <c r="NSB40" s="39"/>
      <c r="NSC40" s="39"/>
      <c r="NSD40" s="39"/>
      <c r="NSE40" s="39"/>
      <c r="NSF40" s="39"/>
      <c r="NSG40" s="39"/>
      <c r="NSH40" s="39"/>
      <c r="NSI40" s="39"/>
      <c r="NSJ40" s="39"/>
      <c r="NSK40" s="39"/>
      <c r="NSL40" s="39"/>
      <c r="NSM40" s="39"/>
      <c r="NSN40" s="39"/>
      <c r="NSO40" s="39"/>
      <c r="NSP40" s="39"/>
      <c r="NSQ40" s="39"/>
      <c r="NSR40" s="39"/>
      <c r="NSS40" s="39"/>
      <c r="NST40" s="39"/>
      <c r="NSU40" s="39"/>
      <c r="NSV40" s="39"/>
      <c r="NSW40" s="39"/>
      <c r="NSX40" s="39"/>
      <c r="NSY40" s="39"/>
      <c r="NSZ40" s="39"/>
      <c r="NTA40" s="39"/>
      <c r="NTB40" s="39"/>
      <c r="NTC40" s="39"/>
      <c r="NTD40" s="39"/>
      <c r="NTE40" s="39"/>
      <c r="NTF40" s="39"/>
      <c r="NTG40" s="39"/>
      <c r="NTH40" s="39"/>
      <c r="NTI40" s="39"/>
      <c r="NTJ40" s="39"/>
      <c r="NTK40" s="39"/>
      <c r="NTL40" s="39"/>
      <c r="NTM40" s="39"/>
      <c r="NTN40" s="39"/>
      <c r="NTO40" s="39"/>
      <c r="NTP40" s="39"/>
      <c r="NTQ40" s="39"/>
      <c r="NTR40" s="39"/>
      <c r="NTS40" s="39"/>
      <c r="NTT40" s="39"/>
      <c r="NTU40" s="39"/>
      <c r="NTV40" s="39"/>
      <c r="NTW40" s="39"/>
      <c r="NTX40" s="39"/>
      <c r="NTY40" s="39"/>
      <c r="NTZ40" s="39"/>
      <c r="NUA40" s="39"/>
      <c r="NUB40" s="39"/>
      <c r="NUC40" s="39"/>
      <c r="NUD40" s="39"/>
      <c r="NUE40" s="39"/>
      <c r="NUF40" s="39"/>
      <c r="NUG40" s="39"/>
      <c r="NUH40" s="39"/>
      <c r="NUI40" s="39"/>
      <c r="NUJ40" s="39"/>
      <c r="NUK40" s="39"/>
      <c r="NUL40" s="39"/>
      <c r="NUM40" s="39"/>
      <c r="NUN40" s="39"/>
      <c r="NUO40" s="39"/>
      <c r="NUP40" s="39"/>
      <c r="NUQ40" s="39"/>
      <c r="NUR40" s="39"/>
      <c r="NUS40" s="39"/>
      <c r="NUT40" s="39"/>
      <c r="NUU40" s="39"/>
      <c r="NUV40" s="39"/>
      <c r="NUW40" s="39"/>
      <c r="NUX40" s="39"/>
      <c r="NUY40" s="39"/>
      <c r="NUZ40" s="39"/>
      <c r="NVA40" s="39"/>
      <c r="NVB40" s="39"/>
      <c r="NVC40" s="39"/>
      <c r="NVD40" s="39"/>
      <c r="NVE40" s="39"/>
      <c r="NVF40" s="39"/>
      <c r="NVG40" s="39"/>
      <c r="NVH40" s="39"/>
      <c r="NVI40" s="39"/>
      <c r="NVJ40" s="39"/>
      <c r="NVK40" s="39"/>
      <c r="NVL40" s="39"/>
      <c r="NVM40" s="39"/>
      <c r="NVN40" s="39"/>
      <c r="NVO40" s="39"/>
      <c r="NVP40" s="39"/>
      <c r="NVQ40" s="39"/>
      <c r="NVR40" s="39"/>
      <c r="NVS40" s="39"/>
      <c r="NVT40" s="39"/>
      <c r="NVU40" s="39"/>
      <c r="NVV40" s="39"/>
      <c r="NVW40" s="39"/>
      <c r="NVX40" s="39"/>
      <c r="NVY40" s="39"/>
      <c r="NVZ40" s="39"/>
      <c r="NWA40" s="39"/>
      <c r="NWB40" s="39"/>
      <c r="NWC40" s="39"/>
      <c r="NWD40" s="39"/>
      <c r="NWE40" s="39"/>
      <c r="NWF40" s="39"/>
      <c r="NWG40" s="39"/>
      <c r="NWH40" s="39"/>
      <c r="NWI40" s="39"/>
      <c r="NWJ40" s="39"/>
      <c r="NWK40" s="39"/>
      <c r="NWL40" s="39"/>
      <c r="NWM40" s="39"/>
      <c r="NWN40" s="39"/>
      <c r="NWO40" s="39"/>
      <c r="NWP40" s="39"/>
      <c r="NWQ40" s="39"/>
      <c r="NWR40" s="39"/>
      <c r="NWS40" s="39"/>
      <c r="NWT40" s="39"/>
      <c r="NWU40" s="39"/>
      <c r="NWV40" s="39"/>
      <c r="NWW40" s="39"/>
      <c r="NWX40" s="39"/>
      <c r="NWY40" s="39"/>
      <c r="NWZ40" s="39"/>
      <c r="NXA40" s="39"/>
      <c r="NXB40" s="39"/>
      <c r="NXC40" s="39"/>
      <c r="NXD40" s="39"/>
      <c r="NXE40" s="39"/>
      <c r="NXF40" s="39"/>
      <c r="NXG40" s="39"/>
      <c r="NXH40" s="39"/>
      <c r="NXI40" s="39"/>
      <c r="NXJ40" s="39"/>
      <c r="NXK40" s="39"/>
      <c r="NXL40" s="39"/>
      <c r="NXM40" s="39"/>
      <c r="NXN40" s="39"/>
      <c r="NXO40" s="39"/>
      <c r="NXP40" s="39"/>
      <c r="NXQ40" s="39"/>
      <c r="NXR40" s="39"/>
      <c r="NXS40" s="39"/>
      <c r="NXT40" s="39"/>
      <c r="NXU40" s="39"/>
      <c r="NXV40" s="39"/>
      <c r="NXW40" s="39"/>
      <c r="NXX40" s="39"/>
      <c r="NXY40" s="39"/>
      <c r="NXZ40" s="39"/>
      <c r="NYA40" s="39"/>
      <c r="NYB40" s="39"/>
      <c r="NYC40" s="39"/>
      <c r="NYD40" s="39"/>
      <c r="NYE40" s="39"/>
      <c r="NYF40" s="39"/>
      <c r="NYG40" s="39"/>
      <c r="NYH40" s="39"/>
      <c r="NYI40" s="39"/>
      <c r="NYJ40" s="39"/>
      <c r="NYK40" s="39"/>
      <c r="NYL40" s="39"/>
      <c r="NYM40" s="39"/>
      <c r="NYN40" s="39"/>
      <c r="NYO40" s="39"/>
      <c r="NYP40" s="39"/>
      <c r="NYQ40" s="39"/>
      <c r="NYR40" s="39"/>
      <c r="NYS40" s="39"/>
      <c r="NYT40" s="39"/>
      <c r="NYU40" s="39"/>
      <c r="NYV40" s="39"/>
      <c r="NYW40" s="39"/>
      <c r="NYX40" s="39"/>
      <c r="NYY40" s="39"/>
      <c r="NYZ40" s="39"/>
      <c r="NZA40" s="39"/>
      <c r="NZB40" s="39"/>
      <c r="NZC40" s="39"/>
      <c r="NZD40" s="39"/>
      <c r="NZE40" s="39"/>
      <c r="NZF40" s="39"/>
      <c r="NZG40" s="39"/>
      <c r="NZH40" s="39"/>
      <c r="NZI40" s="39"/>
      <c r="NZJ40" s="39"/>
      <c r="NZK40" s="39"/>
      <c r="NZL40" s="39"/>
      <c r="NZM40" s="39"/>
      <c r="NZN40" s="39"/>
      <c r="NZO40" s="39"/>
      <c r="NZP40" s="39"/>
      <c r="NZQ40" s="39"/>
      <c r="NZR40" s="39"/>
      <c r="NZS40" s="39"/>
      <c r="NZT40" s="39"/>
      <c r="NZU40" s="39"/>
      <c r="NZV40" s="39"/>
      <c r="NZW40" s="39"/>
      <c r="NZX40" s="39"/>
      <c r="NZY40" s="39"/>
      <c r="NZZ40" s="39"/>
      <c r="OAA40" s="39"/>
      <c r="OAB40" s="39"/>
      <c r="OAC40" s="39"/>
      <c r="OAD40" s="39"/>
      <c r="OAE40" s="39"/>
      <c r="OAF40" s="39"/>
      <c r="OAG40" s="39"/>
      <c r="OAH40" s="39"/>
      <c r="OAI40" s="39"/>
      <c r="OAJ40" s="39"/>
      <c r="OAK40" s="39"/>
      <c r="OAL40" s="39"/>
      <c r="OAM40" s="39"/>
      <c r="OAN40" s="39"/>
      <c r="OAO40" s="39"/>
      <c r="OAP40" s="39"/>
      <c r="OAQ40" s="39"/>
      <c r="OAR40" s="39"/>
      <c r="OAS40" s="39"/>
      <c r="OAT40" s="39"/>
      <c r="OAU40" s="39"/>
      <c r="OAV40" s="39"/>
      <c r="OAW40" s="39"/>
      <c r="OAX40" s="39"/>
      <c r="OAY40" s="39"/>
      <c r="OAZ40" s="39"/>
      <c r="OBA40" s="39"/>
      <c r="OBB40" s="39"/>
      <c r="OBC40" s="39"/>
      <c r="OBD40" s="39"/>
      <c r="OBE40" s="39"/>
      <c r="OBF40" s="39"/>
      <c r="OBG40" s="39"/>
      <c r="OBH40" s="39"/>
      <c r="OBI40" s="39"/>
      <c r="OBJ40" s="39"/>
      <c r="OBK40" s="39"/>
      <c r="OBL40" s="39"/>
      <c r="OBM40" s="39"/>
      <c r="OBN40" s="39"/>
      <c r="OBO40" s="39"/>
      <c r="OBP40" s="39"/>
      <c r="OBQ40" s="39"/>
      <c r="OBR40" s="39"/>
      <c r="OBS40" s="39"/>
      <c r="OBT40" s="39"/>
      <c r="OBU40" s="39"/>
      <c r="OBV40" s="39"/>
      <c r="OBW40" s="39"/>
      <c r="OBX40" s="39"/>
      <c r="OBY40" s="39"/>
      <c r="OBZ40" s="39"/>
      <c r="OCA40" s="39"/>
      <c r="OCB40" s="39"/>
      <c r="OCC40" s="39"/>
      <c r="OCD40" s="39"/>
      <c r="OCE40" s="39"/>
      <c r="OCF40" s="39"/>
      <c r="OCG40" s="39"/>
      <c r="OCH40" s="39"/>
      <c r="OCI40" s="39"/>
      <c r="OCJ40" s="39"/>
      <c r="OCK40" s="39"/>
      <c r="OCL40" s="39"/>
      <c r="OCM40" s="39"/>
      <c r="OCN40" s="39"/>
      <c r="OCO40" s="39"/>
      <c r="OCP40" s="39"/>
      <c r="OCQ40" s="39"/>
      <c r="OCR40" s="39"/>
      <c r="OCS40" s="39"/>
      <c r="OCT40" s="39"/>
      <c r="OCU40" s="39"/>
      <c r="OCV40" s="39"/>
      <c r="OCW40" s="39"/>
      <c r="OCX40" s="39"/>
      <c r="OCY40" s="39"/>
      <c r="OCZ40" s="39"/>
      <c r="ODA40" s="39"/>
      <c r="ODB40" s="39"/>
      <c r="ODC40" s="39"/>
      <c r="ODD40" s="39"/>
      <c r="ODE40" s="39"/>
      <c r="ODF40" s="39"/>
      <c r="ODG40" s="39"/>
      <c r="ODH40" s="39"/>
      <c r="ODI40" s="39"/>
      <c r="ODJ40" s="39"/>
      <c r="ODK40" s="39"/>
      <c r="ODL40" s="39"/>
      <c r="ODM40" s="39"/>
      <c r="ODN40" s="39"/>
      <c r="ODO40" s="39"/>
      <c r="ODP40" s="39"/>
      <c r="ODQ40" s="39"/>
      <c r="ODR40" s="39"/>
      <c r="ODS40" s="39"/>
      <c r="ODT40" s="39"/>
      <c r="ODU40" s="39"/>
      <c r="ODV40" s="39"/>
      <c r="ODW40" s="39"/>
      <c r="ODX40" s="39"/>
      <c r="ODY40" s="39"/>
      <c r="ODZ40" s="39"/>
      <c r="OEA40" s="39"/>
      <c r="OEB40" s="39"/>
      <c r="OEC40" s="39"/>
      <c r="OED40" s="39"/>
      <c r="OEE40" s="39"/>
      <c r="OEF40" s="39"/>
      <c r="OEG40" s="39"/>
      <c r="OEH40" s="39"/>
      <c r="OEI40" s="39"/>
      <c r="OEJ40" s="39"/>
      <c r="OEK40" s="39"/>
      <c r="OEL40" s="39"/>
      <c r="OEM40" s="39"/>
      <c r="OEN40" s="39"/>
      <c r="OEO40" s="39"/>
      <c r="OEP40" s="39"/>
      <c r="OEQ40" s="39"/>
      <c r="OER40" s="39"/>
      <c r="OES40" s="39"/>
      <c r="OET40" s="39"/>
      <c r="OEU40" s="39"/>
      <c r="OEV40" s="39"/>
      <c r="OEW40" s="39"/>
      <c r="OEX40" s="39"/>
      <c r="OEY40" s="39"/>
      <c r="OEZ40" s="39"/>
      <c r="OFA40" s="39"/>
      <c r="OFB40" s="39"/>
      <c r="OFC40" s="39"/>
      <c r="OFD40" s="39"/>
      <c r="OFE40" s="39"/>
      <c r="OFF40" s="39"/>
      <c r="OFG40" s="39"/>
      <c r="OFH40" s="39"/>
      <c r="OFI40" s="39"/>
      <c r="OFJ40" s="39"/>
      <c r="OFK40" s="39"/>
      <c r="OFL40" s="39"/>
      <c r="OFM40" s="39"/>
      <c r="OFN40" s="39"/>
      <c r="OFO40" s="39"/>
      <c r="OFP40" s="39"/>
      <c r="OFQ40" s="39"/>
      <c r="OFR40" s="39"/>
      <c r="OFS40" s="39"/>
      <c r="OFT40" s="39"/>
      <c r="OFU40" s="39"/>
      <c r="OFV40" s="39"/>
      <c r="OFW40" s="39"/>
      <c r="OFX40" s="39"/>
      <c r="OFY40" s="39"/>
      <c r="OFZ40" s="39"/>
      <c r="OGA40" s="39"/>
      <c r="OGB40" s="39"/>
      <c r="OGC40" s="39"/>
      <c r="OGD40" s="39"/>
      <c r="OGE40" s="39"/>
      <c r="OGF40" s="39"/>
      <c r="OGG40" s="39"/>
      <c r="OGH40" s="39"/>
      <c r="OGI40" s="39"/>
      <c r="OGJ40" s="39"/>
      <c r="OGK40" s="39"/>
      <c r="OGL40" s="39"/>
      <c r="OGM40" s="39"/>
      <c r="OGN40" s="39"/>
      <c r="OGO40" s="39"/>
      <c r="OGP40" s="39"/>
      <c r="OGQ40" s="39"/>
      <c r="OGR40" s="39"/>
      <c r="OGS40" s="39"/>
      <c r="OGT40" s="39"/>
      <c r="OGU40" s="39"/>
      <c r="OGV40" s="39"/>
      <c r="OGW40" s="39"/>
      <c r="OGX40" s="39"/>
      <c r="OGY40" s="39"/>
      <c r="OGZ40" s="39"/>
      <c r="OHA40" s="39"/>
      <c r="OHB40" s="39"/>
      <c r="OHC40" s="39"/>
      <c r="OHD40" s="39"/>
      <c r="OHE40" s="39"/>
      <c r="OHF40" s="39"/>
      <c r="OHG40" s="39"/>
      <c r="OHH40" s="39"/>
      <c r="OHI40" s="39"/>
      <c r="OHJ40" s="39"/>
      <c r="OHK40" s="39"/>
      <c r="OHL40" s="39"/>
      <c r="OHM40" s="39"/>
      <c r="OHN40" s="39"/>
      <c r="OHO40" s="39"/>
      <c r="OHP40" s="39"/>
      <c r="OHQ40" s="39"/>
      <c r="OHR40" s="39"/>
      <c r="OHS40" s="39"/>
      <c r="OHT40" s="39"/>
      <c r="OHU40" s="39"/>
      <c r="OHV40" s="39"/>
      <c r="OHW40" s="39"/>
      <c r="OHX40" s="39"/>
      <c r="OHY40" s="39"/>
      <c r="OHZ40" s="39"/>
      <c r="OIA40" s="39"/>
      <c r="OIB40" s="39"/>
      <c r="OIC40" s="39"/>
      <c r="OID40" s="39"/>
      <c r="OIE40" s="39"/>
      <c r="OIF40" s="39"/>
      <c r="OIG40" s="39"/>
      <c r="OIH40" s="39"/>
      <c r="OII40" s="39"/>
      <c r="OIJ40" s="39"/>
      <c r="OIK40" s="39"/>
      <c r="OIL40" s="39"/>
      <c r="OIM40" s="39"/>
      <c r="OIN40" s="39"/>
      <c r="OIO40" s="39"/>
      <c r="OIP40" s="39"/>
      <c r="OIQ40" s="39"/>
      <c r="OIR40" s="39"/>
      <c r="OIS40" s="39"/>
      <c r="OIT40" s="39"/>
      <c r="OIU40" s="39"/>
      <c r="OIV40" s="39"/>
      <c r="OIW40" s="39"/>
      <c r="OIX40" s="39"/>
      <c r="OIY40" s="39"/>
      <c r="OIZ40" s="39"/>
      <c r="OJA40" s="39"/>
      <c r="OJB40" s="39"/>
      <c r="OJC40" s="39"/>
      <c r="OJD40" s="39"/>
      <c r="OJE40" s="39"/>
      <c r="OJF40" s="39"/>
      <c r="OJG40" s="39"/>
      <c r="OJH40" s="39"/>
      <c r="OJI40" s="39"/>
      <c r="OJJ40" s="39"/>
      <c r="OJK40" s="39"/>
      <c r="OJL40" s="39"/>
      <c r="OJM40" s="39"/>
      <c r="OJN40" s="39"/>
      <c r="OJO40" s="39"/>
      <c r="OJP40" s="39"/>
      <c r="OJQ40" s="39"/>
      <c r="OJR40" s="39"/>
      <c r="OJS40" s="39"/>
      <c r="OJT40" s="39"/>
      <c r="OJU40" s="39"/>
      <c r="OJV40" s="39"/>
      <c r="OJW40" s="39"/>
      <c r="OJX40" s="39"/>
      <c r="OJY40" s="39"/>
      <c r="OJZ40" s="39"/>
      <c r="OKA40" s="39"/>
      <c r="OKB40" s="39"/>
      <c r="OKC40" s="39"/>
      <c r="OKD40" s="39"/>
      <c r="OKE40" s="39"/>
      <c r="OKF40" s="39"/>
      <c r="OKG40" s="39"/>
      <c r="OKH40" s="39"/>
      <c r="OKI40" s="39"/>
      <c r="OKJ40" s="39"/>
      <c r="OKK40" s="39"/>
      <c r="OKL40" s="39"/>
      <c r="OKM40" s="39"/>
      <c r="OKN40" s="39"/>
      <c r="OKO40" s="39"/>
      <c r="OKP40" s="39"/>
      <c r="OKQ40" s="39"/>
      <c r="OKR40" s="39"/>
      <c r="OKS40" s="39"/>
      <c r="OKT40" s="39"/>
      <c r="OKU40" s="39"/>
      <c r="OKV40" s="39"/>
      <c r="OKW40" s="39"/>
      <c r="OKX40" s="39"/>
      <c r="OKY40" s="39"/>
      <c r="OKZ40" s="39"/>
      <c r="OLA40" s="39"/>
      <c r="OLB40" s="39"/>
      <c r="OLC40" s="39"/>
      <c r="OLD40" s="39"/>
      <c r="OLE40" s="39"/>
      <c r="OLF40" s="39"/>
      <c r="OLG40" s="39"/>
      <c r="OLH40" s="39"/>
      <c r="OLI40" s="39"/>
      <c r="OLJ40" s="39"/>
      <c r="OLK40" s="39"/>
      <c r="OLL40" s="39"/>
      <c r="OLM40" s="39"/>
      <c r="OLN40" s="39"/>
      <c r="OLO40" s="39"/>
      <c r="OLP40" s="39"/>
      <c r="OLQ40" s="39"/>
      <c r="OLR40" s="39"/>
      <c r="OLS40" s="39"/>
      <c r="OLT40" s="39"/>
      <c r="OLU40" s="39"/>
      <c r="OLV40" s="39"/>
      <c r="OLW40" s="39"/>
      <c r="OLX40" s="39"/>
      <c r="OLY40" s="39"/>
      <c r="OLZ40" s="39"/>
      <c r="OMA40" s="39"/>
      <c r="OMB40" s="39"/>
      <c r="OMC40" s="39"/>
      <c r="OMD40" s="39"/>
      <c r="OME40" s="39"/>
      <c r="OMF40" s="39"/>
      <c r="OMG40" s="39"/>
      <c r="OMH40" s="39"/>
      <c r="OMI40" s="39"/>
      <c r="OMJ40" s="39"/>
      <c r="OMK40" s="39"/>
      <c r="OML40" s="39"/>
      <c r="OMM40" s="39"/>
      <c r="OMN40" s="39"/>
      <c r="OMO40" s="39"/>
      <c r="OMP40" s="39"/>
      <c r="OMQ40" s="39"/>
      <c r="OMR40" s="39"/>
      <c r="OMS40" s="39"/>
      <c r="OMT40" s="39"/>
      <c r="OMU40" s="39"/>
      <c r="OMV40" s="39"/>
      <c r="OMW40" s="39"/>
      <c r="OMX40" s="39"/>
      <c r="OMY40" s="39"/>
      <c r="OMZ40" s="39"/>
      <c r="ONA40" s="39"/>
      <c r="ONB40" s="39"/>
      <c r="ONC40" s="39"/>
      <c r="OND40" s="39"/>
      <c r="ONE40" s="39"/>
      <c r="ONF40" s="39"/>
      <c r="ONG40" s="39"/>
      <c r="ONH40" s="39"/>
      <c r="ONI40" s="39"/>
      <c r="ONJ40" s="39"/>
      <c r="ONK40" s="39"/>
      <c r="ONL40" s="39"/>
      <c r="ONM40" s="39"/>
      <c r="ONN40" s="39"/>
      <c r="ONO40" s="39"/>
      <c r="ONP40" s="39"/>
      <c r="ONQ40" s="39"/>
      <c r="ONR40" s="39"/>
      <c r="ONS40" s="39"/>
      <c r="ONT40" s="39"/>
      <c r="ONU40" s="39"/>
      <c r="ONV40" s="39"/>
      <c r="ONW40" s="39"/>
      <c r="ONX40" s="39"/>
      <c r="ONY40" s="39"/>
      <c r="ONZ40" s="39"/>
      <c r="OOA40" s="39"/>
      <c r="OOB40" s="39"/>
      <c r="OOC40" s="39"/>
      <c r="OOD40" s="39"/>
      <c r="OOE40" s="39"/>
      <c r="OOF40" s="39"/>
      <c r="OOG40" s="39"/>
      <c r="OOH40" s="39"/>
      <c r="OOI40" s="39"/>
      <c r="OOJ40" s="39"/>
      <c r="OOK40" s="39"/>
      <c r="OOL40" s="39"/>
      <c r="OOM40" s="39"/>
      <c r="OON40" s="39"/>
      <c r="OOO40" s="39"/>
      <c r="OOP40" s="39"/>
      <c r="OOQ40" s="39"/>
      <c r="OOR40" s="39"/>
      <c r="OOS40" s="39"/>
      <c r="OOT40" s="39"/>
      <c r="OOU40" s="39"/>
      <c r="OOV40" s="39"/>
      <c r="OOW40" s="39"/>
      <c r="OOX40" s="39"/>
      <c r="OOY40" s="39"/>
      <c r="OOZ40" s="39"/>
      <c r="OPA40" s="39"/>
      <c r="OPB40" s="39"/>
      <c r="OPC40" s="39"/>
      <c r="OPD40" s="39"/>
      <c r="OPE40" s="39"/>
      <c r="OPF40" s="39"/>
      <c r="OPG40" s="39"/>
      <c r="OPH40" s="39"/>
      <c r="OPI40" s="39"/>
      <c r="OPJ40" s="39"/>
      <c r="OPK40" s="39"/>
      <c r="OPL40" s="39"/>
      <c r="OPM40" s="39"/>
      <c r="OPN40" s="39"/>
      <c r="OPO40" s="39"/>
      <c r="OPP40" s="39"/>
      <c r="OPQ40" s="39"/>
      <c r="OPR40" s="39"/>
      <c r="OPS40" s="39"/>
      <c r="OPT40" s="39"/>
      <c r="OPU40" s="39"/>
      <c r="OPV40" s="39"/>
      <c r="OPW40" s="39"/>
      <c r="OPX40" s="39"/>
      <c r="OPY40" s="39"/>
      <c r="OPZ40" s="39"/>
      <c r="OQA40" s="39"/>
      <c r="OQB40" s="39"/>
      <c r="OQC40" s="39"/>
      <c r="OQD40" s="39"/>
      <c r="OQE40" s="39"/>
      <c r="OQF40" s="39"/>
      <c r="OQG40" s="39"/>
      <c r="OQH40" s="39"/>
      <c r="OQI40" s="39"/>
      <c r="OQJ40" s="39"/>
      <c r="OQK40" s="39"/>
      <c r="OQL40" s="39"/>
      <c r="OQM40" s="39"/>
      <c r="OQN40" s="39"/>
      <c r="OQO40" s="39"/>
      <c r="OQP40" s="39"/>
      <c r="OQQ40" s="39"/>
      <c r="OQR40" s="39"/>
      <c r="OQS40" s="39"/>
      <c r="OQT40" s="39"/>
      <c r="OQU40" s="39"/>
      <c r="OQV40" s="39"/>
      <c r="OQW40" s="39"/>
      <c r="OQX40" s="39"/>
      <c r="OQY40" s="39"/>
      <c r="OQZ40" s="39"/>
      <c r="ORA40" s="39"/>
      <c r="ORB40" s="39"/>
      <c r="ORC40" s="39"/>
      <c r="ORD40" s="39"/>
      <c r="ORE40" s="39"/>
      <c r="ORF40" s="39"/>
      <c r="ORG40" s="39"/>
      <c r="ORH40" s="39"/>
      <c r="ORI40" s="39"/>
      <c r="ORJ40" s="39"/>
      <c r="ORK40" s="39"/>
      <c r="ORL40" s="39"/>
      <c r="ORM40" s="39"/>
      <c r="ORN40" s="39"/>
      <c r="ORO40" s="39"/>
      <c r="ORP40" s="39"/>
      <c r="ORQ40" s="39"/>
      <c r="ORR40" s="39"/>
      <c r="ORS40" s="39"/>
      <c r="ORT40" s="39"/>
      <c r="ORU40" s="39"/>
      <c r="ORV40" s="39"/>
      <c r="ORW40" s="39"/>
      <c r="ORX40" s="39"/>
      <c r="ORY40" s="39"/>
      <c r="ORZ40" s="39"/>
      <c r="OSA40" s="39"/>
      <c r="OSB40" s="39"/>
      <c r="OSC40" s="39"/>
      <c r="OSD40" s="39"/>
      <c r="OSE40" s="39"/>
      <c r="OSF40" s="39"/>
      <c r="OSG40" s="39"/>
      <c r="OSH40" s="39"/>
      <c r="OSI40" s="39"/>
      <c r="OSJ40" s="39"/>
      <c r="OSK40" s="39"/>
      <c r="OSL40" s="39"/>
      <c r="OSM40" s="39"/>
      <c r="OSN40" s="39"/>
      <c r="OSO40" s="39"/>
      <c r="OSP40" s="39"/>
      <c r="OSQ40" s="39"/>
      <c r="OSR40" s="39"/>
      <c r="OSS40" s="39"/>
      <c r="OST40" s="39"/>
      <c r="OSU40" s="39"/>
      <c r="OSV40" s="39"/>
      <c r="OSW40" s="39"/>
      <c r="OSX40" s="39"/>
      <c r="OSY40" s="39"/>
      <c r="OSZ40" s="39"/>
      <c r="OTA40" s="39"/>
      <c r="OTB40" s="39"/>
      <c r="OTC40" s="39"/>
      <c r="OTD40" s="39"/>
      <c r="OTE40" s="39"/>
      <c r="OTF40" s="39"/>
      <c r="OTG40" s="39"/>
      <c r="OTH40" s="39"/>
      <c r="OTI40" s="39"/>
      <c r="OTJ40" s="39"/>
      <c r="OTK40" s="39"/>
      <c r="OTL40" s="39"/>
      <c r="OTM40" s="39"/>
      <c r="OTN40" s="39"/>
      <c r="OTO40" s="39"/>
      <c r="OTP40" s="39"/>
      <c r="OTQ40" s="39"/>
      <c r="OTR40" s="39"/>
      <c r="OTS40" s="39"/>
      <c r="OTT40" s="39"/>
      <c r="OTU40" s="39"/>
      <c r="OTV40" s="39"/>
      <c r="OTW40" s="39"/>
      <c r="OTX40" s="39"/>
      <c r="OTY40" s="39"/>
      <c r="OTZ40" s="39"/>
      <c r="OUA40" s="39"/>
      <c r="OUB40" s="39"/>
      <c r="OUC40" s="39"/>
      <c r="OUD40" s="39"/>
      <c r="OUE40" s="39"/>
      <c r="OUF40" s="39"/>
      <c r="OUG40" s="39"/>
      <c r="OUH40" s="39"/>
      <c r="OUI40" s="39"/>
      <c r="OUJ40" s="39"/>
      <c r="OUK40" s="39"/>
      <c r="OUL40" s="39"/>
      <c r="OUM40" s="39"/>
      <c r="OUN40" s="39"/>
      <c r="OUO40" s="39"/>
      <c r="OUP40" s="39"/>
      <c r="OUQ40" s="39"/>
      <c r="OUR40" s="39"/>
      <c r="OUS40" s="39"/>
      <c r="OUT40" s="39"/>
      <c r="OUU40" s="39"/>
      <c r="OUV40" s="39"/>
      <c r="OUW40" s="39"/>
      <c r="OUX40" s="39"/>
      <c r="OUY40" s="39"/>
      <c r="OUZ40" s="39"/>
      <c r="OVA40" s="39"/>
      <c r="OVB40" s="39"/>
      <c r="OVC40" s="39"/>
      <c r="OVD40" s="39"/>
      <c r="OVE40" s="39"/>
      <c r="OVF40" s="39"/>
      <c r="OVG40" s="39"/>
      <c r="OVH40" s="39"/>
      <c r="OVI40" s="39"/>
      <c r="OVJ40" s="39"/>
      <c r="OVK40" s="39"/>
      <c r="OVL40" s="39"/>
      <c r="OVM40" s="39"/>
      <c r="OVN40" s="39"/>
      <c r="OVO40" s="39"/>
      <c r="OVP40" s="39"/>
      <c r="OVQ40" s="39"/>
      <c r="OVR40" s="39"/>
      <c r="OVS40" s="39"/>
      <c r="OVT40" s="39"/>
      <c r="OVU40" s="39"/>
      <c r="OVV40" s="39"/>
      <c r="OVW40" s="39"/>
      <c r="OVX40" s="39"/>
      <c r="OVY40" s="39"/>
      <c r="OVZ40" s="39"/>
      <c r="OWA40" s="39"/>
      <c r="OWB40" s="39"/>
      <c r="OWC40" s="39"/>
      <c r="OWD40" s="39"/>
      <c r="OWE40" s="39"/>
      <c r="OWF40" s="39"/>
      <c r="OWG40" s="39"/>
      <c r="OWH40" s="39"/>
      <c r="OWI40" s="39"/>
      <c r="OWJ40" s="39"/>
      <c r="OWK40" s="39"/>
      <c r="OWL40" s="39"/>
      <c r="OWM40" s="39"/>
      <c r="OWN40" s="39"/>
      <c r="OWO40" s="39"/>
      <c r="OWP40" s="39"/>
      <c r="OWQ40" s="39"/>
      <c r="OWR40" s="39"/>
      <c r="OWS40" s="39"/>
      <c r="OWT40" s="39"/>
      <c r="OWU40" s="39"/>
      <c r="OWV40" s="39"/>
      <c r="OWW40" s="39"/>
      <c r="OWX40" s="39"/>
      <c r="OWY40" s="39"/>
      <c r="OWZ40" s="39"/>
      <c r="OXA40" s="39"/>
      <c r="OXB40" s="39"/>
      <c r="OXC40" s="39"/>
      <c r="OXD40" s="39"/>
      <c r="OXE40" s="39"/>
      <c r="OXF40" s="39"/>
      <c r="OXG40" s="39"/>
      <c r="OXH40" s="39"/>
      <c r="OXI40" s="39"/>
      <c r="OXJ40" s="39"/>
      <c r="OXK40" s="39"/>
      <c r="OXL40" s="39"/>
      <c r="OXM40" s="39"/>
      <c r="OXN40" s="39"/>
      <c r="OXO40" s="39"/>
      <c r="OXP40" s="39"/>
      <c r="OXQ40" s="39"/>
      <c r="OXR40" s="39"/>
      <c r="OXS40" s="39"/>
      <c r="OXT40" s="39"/>
      <c r="OXU40" s="39"/>
      <c r="OXV40" s="39"/>
      <c r="OXW40" s="39"/>
      <c r="OXX40" s="39"/>
      <c r="OXY40" s="39"/>
      <c r="OXZ40" s="39"/>
      <c r="OYA40" s="39"/>
      <c r="OYB40" s="39"/>
      <c r="OYC40" s="39"/>
      <c r="OYD40" s="39"/>
      <c r="OYE40" s="39"/>
      <c r="OYF40" s="39"/>
      <c r="OYG40" s="39"/>
      <c r="OYH40" s="39"/>
      <c r="OYI40" s="39"/>
      <c r="OYJ40" s="39"/>
      <c r="OYK40" s="39"/>
      <c r="OYL40" s="39"/>
      <c r="OYM40" s="39"/>
      <c r="OYN40" s="39"/>
      <c r="OYO40" s="39"/>
      <c r="OYP40" s="39"/>
      <c r="OYQ40" s="39"/>
      <c r="OYR40" s="39"/>
      <c r="OYS40" s="39"/>
      <c r="OYT40" s="39"/>
      <c r="OYU40" s="39"/>
      <c r="OYV40" s="39"/>
      <c r="OYW40" s="39"/>
      <c r="OYX40" s="39"/>
      <c r="OYY40" s="39"/>
      <c r="OYZ40" s="39"/>
      <c r="OZA40" s="39"/>
      <c r="OZB40" s="39"/>
      <c r="OZC40" s="39"/>
      <c r="OZD40" s="39"/>
      <c r="OZE40" s="39"/>
      <c r="OZF40" s="39"/>
      <c r="OZG40" s="39"/>
      <c r="OZH40" s="39"/>
      <c r="OZI40" s="39"/>
      <c r="OZJ40" s="39"/>
      <c r="OZK40" s="39"/>
      <c r="OZL40" s="39"/>
      <c r="OZM40" s="39"/>
      <c r="OZN40" s="39"/>
      <c r="OZO40" s="39"/>
      <c r="OZP40" s="39"/>
      <c r="OZQ40" s="39"/>
      <c r="OZR40" s="39"/>
      <c r="OZS40" s="39"/>
      <c r="OZT40" s="39"/>
      <c r="OZU40" s="39"/>
      <c r="OZV40" s="39"/>
      <c r="OZW40" s="39"/>
      <c r="OZX40" s="39"/>
      <c r="OZY40" s="39"/>
      <c r="OZZ40" s="39"/>
      <c r="PAA40" s="39"/>
      <c r="PAB40" s="39"/>
      <c r="PAC40" s="39"/>
      <c r="PAD40" s="39"/>
      <c r="PAE40" s="39"/>
      <c r="PAF40" s="39"/>
      <c r="PAG40" s="39"/>
      <c r="PAH40" s="39"/>
      <c r="PAI40" s="39"/>
      <c r="PAJ40" s="39"/>
      <c r="PAK40" s="39"/>
      <c r="PAL40" s="39"/>
      <c r="PAM40" s="39"/>
      <c r="PAN40" s="39"/>
      <c r="PAO40" s="39"/>
      <c r="PAP40" s="39"/>
      <c r="PAQ40" s="39"/>
      <c r="PAR40" s="39"/>
      <c r="PAS40" s="39"/>
      <c r="PAT40" s="39"/>
      <c r="PAU40" s="39"/>
      <c r="PAV40" s="39"/>
      <c r="PAW40" s="39"/>
      <c r="PAX40" s="39"/>
      <c r="PAY40" s="39"/>
      <c r="PAZ40" s="39"/>
      <c r="PBA40" s="39"/>
      <c r="PBB40" s="39"/>
      <c r="PBC40" s="39"/>
      <c r="PBD40" s="39"/>
      <c r="PBE40" s="39"/>
      <c r="PBF40" s="39"/>
      <c r="PBG40" s="39"/>
      <c r="PBH40" s="39"/>
      <c r="PBI40" s="39"/>
      <c r="PBJ40" s="39"/>
      <c r="PBK40" s="39"/>
      <c r="PBL40" s="39"/>
      <c r="PBM40" s="39"/>
      <c r="PBN40" s="39"/>
      <c r="PBO40" s="39"/>
      <c r="PBP40" s="39"/>
      <c r="PBQ40" s="39"/>
      <c r="PBR40" s="39"/>
      <c r="PBS40" s="39"/>
      <c r="PBT40" s="39"/>
      <c r="PBU40" s="39"/>
      <c r="PBV40" s="39"/>
      <c r="PBW40" s="39"/>
      <c r="PBX40" s="39"/>
      <c r="PBY40" s="39"/>
      <c r="PBZ40" s="39"/>
      <c r="PCA40" s="39"/>
      <c r="PCB40" s="39"/>
      <c r="PCC40" s="39"/>
      <c r="PCD40" s="39"/>
      <c r="PCE40" s="39"/>
      <c r="PCF40" s="39"/>
      <c r="PCG40" s="39"/>
      <c r="PCH40" s="39"/>
      <c r="PCI40" s="39"/>
      <c r="PCJ40" s="39"/>
      <c r="PCK40" s="39"/>
      <c r="PCL40" s="39"/>
      <c r="PCM40" s="39"/>
      <c r="PCN40" s="39"/>
      <c r="PCO40" s="39"/>
      <c r="PCP40" s="39"/>
      <c r="PCQ40" s="39"/>
      <c r="PCR40" s="39"/>
      <c r="PCS40" s="39"/>
      <c r="PCT40" s="39"/>
      <c r="PCU40" s="39"/>
      <c r="PCV40" s="39"/>
      <c r="PCW40" s="39"/>
      <c r="PCX40" s="39"/>
      <c r="PCY40" s="39"/>
      <c r="PCZ40" s="39"/>
      <c r="PDA40" s="39"/>
      <c r="PDB40" s="39"/>
      <c r="PDC40" s="39"/>
      <c r="PDD40" s="39"/>
      <c r="PDE40" s="39"/>
      <c r="PDF40" s="39"/>
      <c r="PDG40" s="39"/>
      <c r="PDH40" s="39"/>
      <c r="PDI40" s="39"/>
      <c r="PDJ40" s="39"/>
      <c r="PDK40" s="39"/>
      <c r="PDL40" s="39"/>
      <c r="PDM40" s="39"/>
      <c r="PDN40" s="39"/>
      <c r="PDO40" s="39"/>
      <c r="PDP40" s="39"/>
      <c r="PDQ40" s="39"/>
      <c r="PDR40" s="39"/>
      <c r="PDS40" s="39"/>
      <c r="PDT40" s="39"/>
      <c r="PDU40" s="39"/>
      <c r="PDV40" s="39"/>
      <c r="PDW40" s="39"/>
      <c r="PDX40" s="39"/>
      <c r="PDY40" s="39"/>
      <c r="PDZ40" s="39"/>
      <c r="PEA40" s="39"/>
      <c r="PEB40" s="39"/>
      <c r="PEC40" s="39"/>
      <c r="PED40" s="39"/>
      <c r="PEE40" s="39"/>
      <c r="PEF40" s="39"/>
      <c r="PEG40" s="39"/>
      <c r="PEH40" s="39"/>
      <c r="PEI40" s="39"/>
      <c r="PEJ40" s="39"/>
      <c r="PEK40" s="39"/>
      <c r="PEL40" s="39"/>
      <c r="PEM40" s="39"/>
      <c r="PEN40" s="39"/>
      <c r="PEO40" s="39"/>
      <c r="PEP40" s="39"/>
      <c r="PEQ40" s="39"/>
      <c r="PER40" s="39"/>
      <c r="PES40" s="39"/>
      <c r="PET40" s="39"/>
      <c r="PEU40" s="39"/>
      <c r="PEV40" s="39"/>
      <c r="PEW40" s="39"/>
      <c r="PEX40" s="39"/>
      <c r="PEY40" s="39"/>
      <c r="PEZ40" s="39"/>
      <c r="PFA40" s="39"/>
      <c r="PFB40" s="39"/>
      <c r="PFC40" s="39"/>
      <c r="PFD40" s="39"/>
      <c r="PFE40" s="39"/>
      <c r="PFF40" s="39"/>
      <c r="PFG40" s="39"/>
      <c r="PFH40" s="39"/>
      <c r="PFI40" s="39"/>
      <c r="PFJ40" s="39"/>
      <c r="PFK40" s="39"/>
      <c r="PFL40" s="39"/>
      <c r="PFM40" s="39"/>
      <c r="PFN40" s="39"/>
      <c r="PFO40" s="39"/>
      <c r="PFP40" s="39"/>
      <c r="PFQ40" s="39"/>
      <c r="PFR40" s="39"/>
      <c r="PFS40" s="39"/>
      <c r="PFT40" s="39"/>
      <c r="PFU40" s="39"/>
      <c r="PFV40" s="39"/>
      <c r="PFW40" s="39"/>
      <c r="PFX40" s="39"/>
      <c r="PFY40" s="39"/>
      <c r="PFZ40" s="39"/>
      <c r="PGA40" s="39"/>
      <c r="PGB40" s="39"/>
      <c r="PGC40" s="39"/>
      <c r="PGD40" s="39"/>
      <c r="PGE40" s="39"/>
      <c r="PGF40" s="39"/>
      <c r="PGG40" s="39"/>
      <c r="PGH40" s="39"/>
      <c r="PGI40" s="39"/>
      <c r="PGJ40" s="39"/>
      <c r="PGK40" s="39"/>
      <c r="PGL40" s="39"/>
      <c r="PGM40" s="39"/>
      <c r="PGN40" s="39"/>
      <c r="PGO40" s="39"/>
      <c r="PGP40" s="39"/>
      <c r="PGQ40" s="39"/>
      <c r="PGR40" s="39"/>
      <c r="PGS40" s="39"/>
      <c r="PGT40" s="39"/>
      <c r="PGU40" s="39"/>
      <c r="PGV40" s="39"/>
      <c r="PGW40" s="39"/>
      <c r="PGX40" s="39"/>
      <c r="PGY40" s="39"/>
      <c r="PGZ40" s="39"/>
      <c r="PHA40" s="39"/>
      <c r="PHB40" s="39"/>
      <c r="PHC40" s="39"/>
      <c r="PHD40" s="39"/>
      <c r="PHE40" s="39"/>
      <c r="PHF40" s="39"/>
      <c r="PHG40" s="39"/>
      <c r="PHH40" s="39"/>
      <c r="PHI40" s="39"/>
      <c r="PHJ40" s="39"/>
      <c r="PHK40" s="39"/>
      <c r="PHL40" s="39"/>
      <c r="PHM40" s="39"/>
      <c r="PHN40" s="39"/>
      <c r="PHO40" s="39"/>
      <c r="PHP40" s="39"/>
      <c r="PHQ40" s="39"/>
      <c r="PHR40" s="39"/>
      <c r="PHS40" s="39"/>
      <c r="PHT40" s="39"/>
      <c r="PHU40" s="39"/>
      <c r="PHV40" s="39"/>
      <c r="PHW40" s="39"/>
      <c r="PHX40" s="39"/>
      <c r="PHY40" s="39"/>
      <c r="PHZ40" s="39"/>
      <c r="PIA40" s="39"/>
      <c r="PIB40" s="39"/>
      <c r="PIC40" s="39"/>
      <c r="PID40" s="39"/>
      <c r="PIE40" s="39"/>
      <c r="PIF40" s="39"/>
      <c r="PIG40" s="39"/>
      <c r="PIH40" s="39"/>
      <c r="PII40" s="39"/>
      <c r="PIJ40" s="39"/>
      <c r="PIK40" s="39"/>
      <c r="PIL40" s="39"/>
      <c r="PIM40" s="39"/>
      <c r="PIN40" s="39"/>
      <c r="PIO40" s="39"/>
      <c r="PIP40" s="39"/>
      <c r="PIQ40" s="39"/>
      <c r="PIR40" s="39"/>
      <c r="PIS40" s="39"/>
      <c r="PIT40" s="39"/>
      <c r="PIU40" s="39"/>
      <c r="PIV40" s="39"/>
      <c r="PIW40" s="39"/>
      <c r="PIX40" s="39"/>
      <c r="PIY40" s="39"/>
      <c r="PIZ40" s="39"/>
      <c r="PJA40" s="39"/>
      <c r="PJB40" s="39"/>
      <c r="PJC40" s="39"/>
      <c r="PJD40" s="39"/>
      <c r="PJE40" s="39"/>
      <c r="PJF40" s="39"/>
      <c r="PJG40" s="39"/>
      <c r="PJH40" s="39"/>
      <c r="PJI40" s="39"/>
      <c r="PJJ40" s="39"/>
      <c r="PJK40" s="39"/>
      <c r="PJL40" s="39"/>
      <c r="PJM40" s="39"/>
      <c r="PJN40" s="39"/>
      <c r="PJO40" s="39"/>
      <c r="PJP40" s="39"/>
      <c r="PJQ40" s="39"/>
      <c r="PJR40" s="39"/>
      <c r="PJS40" s="39"/>
      <c r="PJT40" s="39"/>
      <c r="PJU40" s="39"/>
      <c r="PJV40" s="39"/>
      <c r="PJW40" s="39"/>
      <c r="PJX40" s="39"/>
      <c r="PJY40" s="39"/>
      <c r="PJZ40" s="39"/>
      <c r="PKA40" s="39"/>
      <c r="PKB40" s="39"/>
      <c r="PKC40" s="39"/>
      <c r="PKD40" s="39"/>
      <c r="PKE40" s="39"/>
      <c r="PKF40" s="39"/>
      <c r="PKG40" s="39"/>
      <c r="PKH40" s="39"/>
      <c r="PKI40" s="39"/>
      <c r="PKJ40" s="39"/>
      <c r="PKK40" s="39"/>
      <c r="PKL40" s="39"/>
      <c r="PKM40" s="39"/>
      <c r="PKN40" s="39"/>
      <c r="PKO40" s="39"/>
      <c r="PKP40" s="39"/>
      <c r="PKQ40" s="39"/>
      <c r="PKR40" s="39"/>
      <c r="PKS40" s="39"/>
      <c r="PKT40" s="39"/>
      <c r="PKU40" s="39"/>
      <c r="PKV40" s="39"/>
      <c r="PKW40" s="39"/>
      <c r="PKX40" s="39"/>
      <c r="PKY40" s="39"/>
      <c r="PKZ40" s="39"/>
      <c r="PLA40" s="39"/>
      <c r="PLB40" s="39"/>
      <c r="PLC40" s="39"/>
      <c r="PLD40" s="39"/>
      <c r="PLE40" s="39"/>
      <c r="PLF40" s="39"/>
      <c r="PLG40" s="39"/>
      <c r="PLH40" s="39"/>
      <c r="PLI40" s="39"/>
      <c r="PLJ40" s="39"/>
      <c r="PLK40" s="39"/>
      <c r="PLL40" s="39"/>
      <c r="PLM40" s="39"/>
      <c r="PLN40" s="39"/>
      <c r="PLO40" s="39"/>
      <c r="PLP40" s="39"/>
      <c r="PLQ40" s="39"/>
      <c r="PLR40" s="39"/>
      <c r="PLS40" s="39"/>
      <c r="PLT40" s="39"/>
      <c r="PLU40" s="39"/>
      <c r="PLV40" s="39"/>
      <c r="PLW40" s="39"/>
      <c r="PLX40" s="39"/>
      <c r="PLY40" s="39"/>
      <c r="PLZ40" s="39"/>
      <c r="PMA40" s="39"/>
      <c r="PMB40" s="39"/>
      <c r="PMC40" s="39"/>
      <c r="PMD40" s="39"/>
      <c r="PME40" s="39"/>
      <c r="PMF40" s="39"/>
      <c r="PMG40" s="39"/>
      <c r="PMH40" s="39"/>
      <c r="PMI40" s="39"/>
      <c r="PMJ40" s="39"/>
      <c r="PMK40" s="39"/>
      <c r="PML40" s="39"/>
      <c r="PMM40" s="39"/>
      <c r="PMN40" s="39"/>
      <c r="PMO40" s="39"/>
      <c r="PMP40" s="39"/>
      <c r="PMQ40" s="39"/>
      <c r="PMR40" s="39"/>
      <c r="PMS40" s="39"/>
      <c r="PMT40" s="39"/>
      <c r="PMU40" s="39"/>
      <c r="PMV40" s="39"/>
      <c r="PMW40" s="39"/>
      <c r="PMX40" s="39"/>
      <c r="PMY40" s="39"/>
      <c r="PMZ40" s="39"/>
      <c r="PNA40" s="39"/>
      <c r="PNB40" s="39"/>
      <c r="PNC40" s="39"/>
      <c r="PND40" s="39"/>
      <c r="PNE40" s="39"/>
      <c r="PNF40" s="39"/>
      <c r="PNG40" s="39"/>
      <c r="PNH40" s="39"/>
      <c r="PNI40" s="39"/>
      <c r="PNJ40" s="39"/>
      <c r="PNK40" s="39"/>
      <c r="PNL40" s="39"/>
      <c r="PNM40" s="39"/>
      <c r="PNN40" s="39"/>
      <c r="PNO40" s="39"/>
      <c r="PNP40" s="39"/>
      <c r="PNQ40" s="39"/>
      <c r="PNR40" s="39"/>
      <c r="PNS40" s="39"/>
      <c r="PNT40" s="39"/>
      <c r="PNU40" s="39"/>
      <c r="PNV40" s="39"/>
      <c r="PNW40" s="39"/>
      <c r="PNX40" s="39"/>
      <c r="PNY40" s="39"/>
      <c r="PNZ40" s="39"/>
      <c r="POA40" s="39"/>
      <c r="POB40" s="39"/>
      <c r="POC40" s="39"/>
      <c r="POD40" s="39"/>
      <c r="POE40" s="39"/>
      <c r="POF40" s="39"/>
      <c r="POG40" s="39"/>
      <c r="POH40" s="39"/>
      <c r="POI40" s="39"/>
      <c r="POJ40" s="39"/>
      <c r="POK40" s="39"/>
      <c r="POL40" s="39"/>
      <c r="POM40" s="39"/>
      <c r="PON40" s="39"/>
      <c r="POO40" s="39"/>
      <c r="POP40" s="39"/>
      <c r="POQ40" s="39"/>
      <c r="POR40" s="39"/>
      <c r="POS40" s="39"/>
      <c r="POT40" s="39"/>
      <c r="POU40" s="39"/>
      <c r="POV40" s="39"/>
      <c r="POW40" s="39"/>
      <c r="POX40" s="39"/>
      <c r="POY40" s="39"/>
      <c r="POZ40" s="39"/>
      <c r="PPA40" s="39"/>
      <c r="PPB40" s="39"/>
      <c r="PPC40" s="39"/>
      <c r="PPD40" s="39"/>
      <c r="PPE40" s="39"/>
      <c r="PPF40" s="39"/>
      <c r="PPG40" s="39"/>
      <c r="PPH40" s="39"/>
      <c r="PPI40" s="39"/>
      <c r="PPJ40" s="39"/>
      <c r="PPK40" s="39"/>
      <c r="PPL40" s="39"/>
      <c r="PPM40" s="39"/>
      <c r="PPN40" s="39"/>
      <c r="PPO40" s="39"/>
      <c r="PPP40" s="39"/>
      <c r="PPQ40" s="39"/>
      <c r="PPR40" s="39"/>
      <c r="PPS40" s="39"/>
      <c r="PPT40" s="39"/>
      <c r="PPU40" s="39"/>
      <c r="PPV40" s="39"/>
      <c r="PPW40" s="39"/>
      <c r="PPX40" s="39"/>
      <c r="PPY40" s="39"/>
      <c r="PPZ40" s="39"/>
      <c r="PQA40" s="39"/>
      <c r="PQB40" s="39"/>
      <c r="PQC40" s="39"/>
      <c r="PQD40" s="39"/>
      <c r="PQE40" s="39"/>
      <c r="PQF40" s="39"/>
      <c r="PQG40" s="39"/>
      <c r="PQH40" s="39"/>
      <c r="PQI40" s="39"/>
      <c r="PQJ40" s="39"/>
      <c r="PQK40" s="39"/>
      <c r="PQL40" s="39"/>
      <c r="PQM40" s="39"/>
      <c r="PQN40" s="39"/>
      <c r="PQO40" s="39"/>
      <c r="PQP40" s="39"/>
      <c r="PQQ40" s="39"/>
      <c r="PQR40" s="39"/>
      <c r="PQS40" s="39"/>
      <c r="PQT40" s="39"/>
      <c r="PQU40" s="39"/>
      <c r="PQV40" s="39"/>
      <c r="PQW40" s="39"/>
      <c r="PQX40" s="39"/>
      <c r="PQY40" s="39"/>
      <c r="PQZ40" s="39"/>
      <c r="PRA40" s="39"/>
      <c r="PRB40" s="39"/>
      <c r="PRC40" s="39"/>
      <c r="PRD40" s="39"/>
      <c r="PRE40" s="39"/>
      <c r="PRF40" s="39"/>
      <c r="PRG40" s="39"/>
      <c r="PRH40" s="39"/>
      <c r="PRI40" s="39"/>
      <c r="PRJ40" s="39"/>
      <c r="PRK40" s="39"/>
      <c r="PRL40" s="39"/>
      <c r="PRM40" s="39"/>
      <c r="PRN40" s="39"/>
      <c r="PRO40" s="39"/>
      <c r="PRP40" s="39"/>
      <c r="PRQ40" s="39"/>
      <c r="PRR40" s="39"/>
      <c r="PRS40" s="39"/>
      <c r="PRT40" s="39"/>
      <c r="PRU40" s="39"/>
      <c r="PRV40" s="39"/>
      <c r="PRW40" s="39"/>
      <c r="PRX40" s="39"/>
      <c r="PRY40" s="39"/>
      <c r="PRZ40" s="39"/>
      <c r="PSA40" s="39"/>
      <c r="PSB40" s="39"/>
      <c r="PSC40" s="39"/>
      <c r="PSD40" s="39"/>
      <c r="PSE40" s="39"/>
      <c r="PSF40" s="39"/>
      <c r="PSG40" s="39"/>
      <c r="PSH40" s="39"/>
      <c r="PSI40" s="39"/>
      <c r="PSJ40" s="39"/>
      <c r="PSK40" s="39"/>
      <c r="PSL40" s="39"/>
      <c r="PSM40" s="39"/>
      <c r="PSN40" s="39"/>
      <c r="PSO40" s="39"/>
      <c r="PSP40" s="39"/>
      <c r="PSQ40" s="39"/>
      <c r="PSR40" s="39"/>
      <c r="PSS40" s="39"/>
      <c r="PST40" s="39"/>
      <c r="PSU40" s="39"/>
      <c r="PSV40" s="39"/>
      <c r="PSW40" s="39"/>
      <c r="PSX40" s="39"/>
      <c r="PSY40" s="39"/>
      <c r="PSZ40" s="39"/>
      <c r="PTA40" s="39"/>
      <c r="PTB40" s="39"/>
      <c r="PTC40" s="39"/>
      <c r="PTD40" s="39"/>
      <c r="PTE40" s="39"/>
      <c r="PTF40" s="39"/>
      <c r="PTG40" s="39"/>
      <c r="PTH40" s="39"/>
      <c r="PTI40" s="39"/>
      <c r="PTJ40" s="39"/>
      <c r="PTK40" s="39"/>
      <c r="PTL40" s="39"/>
      <c r="PTM40" s="39"/>
      <c r="PTN40" s="39"/>
      <c r="PTO40" s="39"/>
      <c r="PTP40" s="39"/>
      <c r="PTQ40" s="39"/>
      <c r="PTR40" s="39"/>
      <c r="PTS40" s="39"/>
      <c r="PTT40" s="39"/>
      <c r="PTU40" s="39"/>
      <c r="PTV40" s="39"/>
      <c r="PTW40" s="39"/>
      <c r="PTX40" s="39"/>
      <c r="PTY40" s="39"/>
      <c r="PTZ40" s="39"/>
      <c r="PUA40" s="39"/>
      <c r="PUB40" s="39"/>
      <c r="PUC40" s="39"/>
      <c r="PUD40" s="39"/>
      <c r="PUE40" s="39"/>
      <c r="PUF40" s="39"/>
      <c r="PUG40" s="39"/>
      <c r="PUH40" s="39"/>
      <c r="PUI40" s="39"/>
      <c r="PUJ40" s="39"/>
      <c r="PUK40" s="39"/>
      <c r="PUL40" s="39"/>
      <c r="PUM40" s="39"/>
      <c r="PUN40" s="39"/>
      <c r="PUO40" s="39"/>
      <c r="PUP40" s="39"/>
      <c r="PUQ40" s="39"/>
      <c r="PUR40" s="39"/>
      <c r="PUS40" s="39"/>
      <c r="PUT40" s="39"/>
      <c r="PUU40" s="39"/>
      <c r="PUV40" s="39"/>
      <c r="PUW40" s="39"/>
      <c r="PUX40" s="39"/>
      <c r="PUY40" s="39"/>
      <c r="PUZ40" s="39"/>
      <c r="PVA40" s="39"/>
      <c r="PVB40" s="39"/>
      <c r="PVC40" s="39"/>
      <c r="PVD40" s="39"/>
      <c r="PVE40" s="39"/>
      <c r="PVF40" s="39"/>
      <c r="PVG40" s="39"/>
      <c r="PVH40" s="39"/>
      <c r="PVI40" s="39"/>
      <c r="PVJ40" s="39"/>
      <c r="PVK40" s="39"/>
      <c r="PVL40" s="39"/>
      <c r="PVM40" s="39"/>
      <c r="PVN40" s="39"/>
      <c r="PVO40" s="39"/>
      <c r="PVP40" s="39"/>
      <c r="PVQ40" s="39"/>
      <c r="PVR40" s="39"/>
      <c r="PVS40" s="39"/>
      <c r="PVT40" s="39"/>
      <c r="PVU40" s="39"/>
      <c r="PVV40" s="39"/>
      <c r="PVW40" s="39"/>
      <c r="PVX40" s="39"/>
      <c r="PVY40" s="39"/>
      <c r="PVZ40" s="39"/>
      <c r="PWA40" s="39"/>
      <c r="PWB40" s="39"/>
      <c r="PWC40" s="39"/>
      <c r="PWD40" s="39"/>
      <c r="PWE40" s="39"/>
      <c r="PWF40" s="39"/>
      <c r="PWG40" s="39"/>
      <c r="PWH40" s="39"/>
      <c r="PWI40" s="39"/>
      <c r="PWJ40" s="39"/>
      <c r="PWK40" s="39"/>
      <c r="PWL40" s="39"/>
      <c r="PWM40" s="39"/>
      <c r="PWN40" s="39"/>
      <c r="PWO40" s="39"/>
      <c r="PWP40" s="39"/>
      <c r="PWQ40" s="39"/>
      <c r="PWR40" s="39"/>
      <c r="PWS40" s="39"/>
      <c r="PWT40" s="39"/>
      <c r="PWU40" s="39"/>
      <c r="PWV40" s="39"/>
      <c r="PWW40" s="39"/>
      <c r="PWX40" s="39"/>
      <c r="PWY40" s="39"/>
      <c r="PWZ40" s="39"/>
      <c r="PXA40" s="39"/>
      <c r="PXB40" s="39"/>
      <c r="PXC40" s="39"/>
      <c r="PXD40" s="39"/>
      <c r="PXE40" s="39"/>
      <c r="PXF40" s="39"/>
      <c r="PXG40" s="39"/>
      <c r="PXH40" s="39"/>
      <c r="PXI40" s="39"/>
      <c r="PXJ40" s="39"/>
      <c r="PXK40" s="39"/>
      <c r="PXL40" s="39"/>
      <c r="PXM40" s="39"/>
      <c r="PXN40" s="39"/>
      <c r="PXO40" s="39"/>
      <c r="PXP40" s="39"/>
      <c r="PXQ40" s="39"/>
      <c r="PXR40" s="39"/>
      <c r="PXS40" s="39"/>
      <c r="PXT40" s="39"/>
      <c r="PXU40" s="39"/>
      <c r="PXV40" s="39"/>
      <c r="PXW40" s="39"/>
      <c r="PXX40" s="39"/>
      <c r="PXY40" s="39"/>
      <c r="PXZ40" s="39"/>
      <c r="PYA40" s="39"/>
      <c r="PYB40" s="39"/>
      <c r="PYC40" s="39"/>
      <c r="PYD40" s="39"/>
      <c r="PYE40" s="39"/>
      <c r="PYF40" s="39"/>
      <c r="PYG40" s="39"/>
      <c r="PYH40" s="39"/>
      <c r="PYI40" s="39"/>
      <c r="PYJ40" s="39"/>
      <c r="PYK40" s="39"/>
      <c r="PYL40" s="39"/>
      <c r="PYM40" s="39"/>
      <c r="PYN40" s="39"/>
      <c r="PYO40" s="39"/>
      <c r="PYP40" s="39"/>
      <c r="PYQ40" s="39"/>
      <c r="PYR40" s="39"/>
      <c r="PYS40" s="39"/>
      <c r="PYT40" s="39"/>
      <c r="PYU40" s="39"/>
      <c r="PYV40" s="39"/>
      <c r="PYW40" s="39"/>
      <c r="PYX40" s="39"/>
      <c r="PYY40" s="39"/>
      <c r="PYZ40" s="39"/>
      <c r="PZA40" s="39"/>
      <c r="PZB40" s="39"/>
      <c r="PZC40" s="39"/>
      <c r="PZD40" s="39"/>
      <c r="PZE40" s="39"/>
      <c r="PZF40" s="39"/>
      <c r="PZG40" s="39"/>
      <c r="PZH40" s="39"/>
      <c r="PZI40" s="39"/>
      <c r="PZJ40" s="39"/>
      <c r="PZK40" s="39"/>
      <c r="PZL40" s="39"/>
      <c r="PZM40" s="39"/>
      <c r="PZN40" s="39"/>
      <c r="PZO40" s="39"/>
      <c r="PZP40" s="39"/>
      <c r="PZQ40" s="39"/>
      <c r="PZR40" s="39"/>
      <c r="PZS40" s="39"/>
      <c r="PZT40" s="39"/>
      <c r="PZU40" s="39"/>
      <c r="PZV40" s="39"/>
      <c r="PZW40" s="39"/>
      <c r="PZX40" s="39"/>
      <c r="PZY40" s="39"/>
      <c r="PZZ40" s="39"/>
      <c r="QAA40" s="39"/>
      <c r="QAB40" s="39"/>
      <c r="QAC40" s="39"/>
      <c r="QAD40" s="39"/>
      <c r="QAE40" s="39"/>
      <c r="QAF40" s="39"/>
      <c r="QAG40" s="39"/>
      <c r="QAH40" s="39"/>
      <c r="QAI40" s="39"/>
      <c r="QAJ40" s="39"/>
      <c r="QAK40" s="39"/>
      <c r="QAL40" s="39"/>
      <c r="QAM40" s="39"/>
      <c r="QAN40" s="39"/>
      <c r="QAO40" s="39"/>
      <c r="QAP40" s="39"/>
      <c r="QAQ40" s="39"/>
      <c r="QAR40" s="39"/>
      <c r="QAS40" s="39"/>
      <c r="QAT40" s="39"/>
      <c r="QAU40" s="39"/>
      <c r="QAV40" s="39"/>
      <c r="QAW40" s="39"/>
      <c r="QAX40" s="39"/>
      <c r="QAY40" s="39"/>
      <c r="QAZ40" s="39"/>
      <c r="QBA40" s="39"/>
      <c r="QBB40" s="39"/>
      <c r="QBC40" s="39"/>
      <c r="QBD40" s="39"/>
      <c r="QBE40" s="39"/>
      <c r="QBF40" s="39"/>
      <c r="QBG40" s="39"/>
      <c r="QBH40" s="39"/>
      <c r="QBI40" s="39"/>
      <c r="QBJ40" s="39"/>
      <c r="QBK40" s="39"/>
      <c r="QBL40" s="39"/>
      <c r="QBM40" s="39"/>
      <c r="QBN40" s="39"/>
      <c r="QBO40" s="39"/>
      <c r="QBP40" s="39"/>
      <c r="QBQ40" s="39"/>
      <c r="QBR40" s="39"/>
      <c r="QBS40" s="39"/>
      <c r="QBT40" s="39"/>
      <c r="QBU40" s="39"/>
      <c r="QBV40" s="39"/>
      <c r="QBW40" s="39"/>
      <c r="QBX40" s="39"/>
      <c r="QBY40" s="39"/>
      <c r="QBZ40" s="39"/>
      <c r="QCA40" s="39"/>
      <c r="QCB40" s="39"/>
      <c r="QCC40" s="39"/>
      <c r="QCD40" s="39"/>
      <c r="QCE40" s="39"/>
      <c r="QCF40" s="39"/>
      <c r="QCG40" s="39"/>
      <c r="QCH40" s="39"/>
      <c r="QCI40" s="39"/>
      <c r="QCJ40" s="39"/>
      <c r="QCK40" s="39"/>
      <c r="QCL40" s="39"/>
      <c r="QCM40" s="39"/>
      <c r="QCN40" s="39"/>
      <c r="QCO40" s="39"/>
      <c r="QCP40" s="39"/>
      <c r="QCQ40" s="39"/>
      <c r="QCR40" s="39"/>
      <c r="QCS40" s="39"/>
      <c r="QCT40" s="39"/>
      <c r="QCU40" s="39"/>
      <c r="QCV40" s="39"/>
      <c r="QCW40" s="39"/>
      <c r="QCX40" s="39"/>
      <c r="QCY40" s="39"/>
      <c r="QCZ40" s="39"/>
      <c r="QDA40" s="39"/>
      <c r="QDB40" s="39"/>
      <c r="QDC40" s="39"/>
      <c r="QDD40" s="39"/>
      <c r="QDE40" s="39"/>
      <c r="QDF40" s="39"/>
      <c r="QDG40" s="39"/>
      <c r="QDH40" s="39"/>
      <c r="QDI40" s="39"/>
      <c r="QDJ40" s="39"/>
      <c r="QDK40" s="39"/>
      <c r="QDL40" s="39"/>
      <c r="QDM40" s="39"/>
      <c r="QDN40" s="39"/>
      <c r="QDO40" s="39"/>
      <c r="QDP40" s="39"/>
      <c r="QDQ40" s="39"/>
      <c r="QDR40" s="39"/>
      <c r="QDS40" s="39"/>
      <c r="QDT40" s="39"/>
      <c r="QDU40" s="39"/>
      <c r="QDV40" s="39"/>
      <c r="QDW40" s="39"/>
      <c r="QDX40" s="39"/>
      <c r="QDY40" s="39"/>
      <c r="QDZ40" s="39"/>
      <c r="QEA40" s="39"/>
      <c r="QEB40" s="39"/>
      <c r="QEC40" s="39"/>
      <c r="QED40" s="39"/>
      <c r="QEE40" s="39"/>
      <c r="QEF40" s="39"/>
      <c r="QEG40" s="39"/>
      <c r="QEH40" s="39"/>
      <c r="QEI40" s="39"/>
      <c r="QEJ40" s="39"/>
      <c r="QEK40" s="39"/>
      <c r="QEL40" s="39"/>
      <c r="QEM40" s="39"/>
      <c r="QEN40" s="39"/>
      <c r="QEO40" s="39"/>
      <c r="QEP40" s="39"/>
      <c r="QEQ40" s="39"/>
      <c r="QER40" s="39"/>
      <c r="QES40" s="39"/>
      <c r="QET40" s="39"/>
      <c r="QEU40" s="39"/>
      <c r="QEV40" s="39"/>
      <c r="QEW40" s="39"/>
      <c r="QEX40" s="39"/>
      <c r="QEY40" s="39"/>
      <c r="QEZ40" s="39"/>
      <c r="QFA40" s="39"/>
      <c r="QFB40" s="39"/>
      <c r="QFC40" s="39"/>
      <c r="QFD40" s="39"/>
      <c r="QFE40" s="39"/>
      <c r="QFF40" s="39"/>
      <c r="QFG40" s="39"/>
      <c r="QFH40" s="39"/>
      <c r="QFI40" s="39"/>
      <c r="QFJ40" s="39"/>
      <c r="QFK40" s="39"/>
      <c r="QFL40" s="39"/>
      <c r="QFM40" s="39"/>
      <c r="QFN40" s="39"/>
      <c r="QFO40" s="39"/>
      <c r="QFP40" s="39"/>
      <c r="QFQ40" s="39"/>
      <c r="QFR40" s="39"/>
      <c r="QFS40" s="39"/>
      <c r="QFT40" s="39"/>
      <c r="QFU40" s="39"/>
      <c r="QFV40" s="39"/>
      <c r="QFW40" s="39"/>
      <c r="QFX40" s="39"/>
      <c r="QFY40" s="39"/>
      <c r="QFZ40" s="39"/>
      <c r="QGA40" s="39"/>
      <c r="QGB40" s="39"/>
      <c r="QGC40" s="39"/>
      <c r="QGD40" s="39"/>
      <c r="QGE40" s="39"/>
      <c r="QGF40" s="39"/>
      <c r="QGG40" s="39"/>
      <c r="QGH40" s="39"/>
      <c r="QGI40" s="39"/>
      <c r="QGJ40" s="39"/>
      <c r="QGK40" s="39"/>
      <c r="QGL40" s="39"/>
      <c r="QGM40" s="39"/>
      <c r="QGN40" s="39"/>
      <c r="QGO40" s="39"/>
      <c r="QGP40" s="39"/>
      <c r="QGQ40" s="39"/>
      <c r="QGR40" s="39"/>
      <c r="QGS40" s="39"/>
      <c r="QGT40" s="39"/>
      <c r="QGU40" s="39"/>
      <c r="QGV40" s="39"/>
      <c r="QGW40" s="39"/>
      <c r="QGX40" s="39"/>
      <c r="QGY40" s="39"/>
      <c r="QGZ40" s="39"/>
      <c r="QHA40" s="39"/>
      <c r="QHB40" s="39"/>
      <c r="QHC40" s="39"/>
      <c r="QHD40" s="39"/>
      <c r="QHE40" s="39"/>
      <c r="QHF40" s="39"/>
      <c r="QHG40" s="39"/>
      <c r="QHH40" s="39"/>
      <c r="QHI40" s="39"/>
      <c r="QHJ40" s="39"/>
      <c r="QHK40" s="39"/>
      <c r="QHL40" s="39"/>
      <c r="QHM40" s="39"/>
      <c r="QHN40" s="39"/>
      <c r="QHO40" s="39"/>
      <c r="QHP40" s="39"/>
      <c r="QHQ40" s="39"/>
      <c r="QHR40" s="39"/>
      <c r="QHS40" s="39"/>
      <c r="QHT40" s="39"/>
      <c r="QHU40" s="39"/>
      <c r="QHV40" s="39"/>
      <c r="QHW40" s="39"/>
      <c r="QHX40" s="39"/>
      <c r="QHY40" s="39"/>
      <c r="QHZ40" s="39"/>
      <c r="QIA40" s="39"/>
      <c r="QIB40" s="39"/>
      <c r="QIC40" s="39"/>
      <c r="QID40" s="39"/>
      <c r="QIE40" s="39"/>
      <c r="QIF40" s="39"/>
      <c r="QIG40" s="39"/>
      <c r="QIH40" s="39"/>
      <c r="QII40" s="39"/>
      <c r="QIJ40" s="39"/>
      <c r="QIK40" s="39"/>
      <c r="QIL40" s="39"/>
      <c r="QIM40" s="39"/>
      <c r="QIN40" s="39"/>
      <c r="QIO40" s="39"/>
      <c r="QIP40" s="39"/>
      <c r="QIQ40" s="39"/>
      <c r="QIR40" s="39"/>
      <c r="QIS40" s="39"/>
      <c r="QIT40" s="39"/>
      <c r="QIU40" s="39"/>
      <c r="QIV40" s="39"/>
      <c r="QIW40" s="39"/>
      <c r="QIX40" s="39"/>
      <c r="QIY40" s="39"/>
      <c r="QIZ40" s="39"/>
      <c r="QJA40" s="39"/>
      <c r="QJB40" s="39"/>
      <c r="QJC40" s="39"/>
      <c r="QJD40" s="39"/>
      <c r="QJE40" s="39"/>
      <c r="QJF40" s="39"/>
      <c r="QJG40" s="39"/>
      <c r="QJH40" s="39"/>
      <c r="QJI40" s="39"/>
      <c r="QJJ40" s="39"/>
      <c r="QJK40" s="39"/>
      <c r="QJL40" s="39"/>
      <c r="QJM40" s="39"/>
      <c r="QJN40" s="39"/>
      <c r="QJO40" s="39"/>
      <c r="QJP40" s="39"/>
      <c r="QJQ40" s="39"/>
      <c r="QJR40" s="39"/>
      <c r="QJS40" s="39"/>
      <c r="QJT40" s="39"/>
      <c r="QJU40" s="39"/>
      <c r="QJV40" s="39"/>
      <c r="QJW40" s="39"/>
      <c r="QJX40" s="39"/>
      <c r="QJY40" s="39"/>
      <c r="QJZ40" s="39"/>
      <c r="QKA40" s="39"/>
      <c r="QKB40" s="39"/>
      <c r="QKC40" s="39"/>
      <c r="QKD40" s="39"/>
      <c r="QKE40" s="39"/>
      <c r="QKF40" s="39"/>
      <c r="QKG40" s="39"/>
      <c r="QKH40" s="39"/>
      <c r="QKI40" s="39"/>
      <c r="QKJ40" s="39"/>
      <c r="QKK40" s="39"/>
      <c r="QKL40" s="39"/>
      <c r="QKM40" s="39"/>
      <c r="QKN40" s="39"/>
      <c r="QKO40" s="39"/>
      <c r="QKP40" s="39"/>
      <c r="QKQ40" s="39"/>
      <c r="QKR40" s="39"/>
      <c r="QKS40" s="39"/>
      <c r="QKT40" s="39"/>
      <c r="QKU40" s="39"/>
      <c r="QKV40" s="39"/>
      <c r="QKW40" s="39"/>
      <c r="QKX40" s="39"/>
      <c r="QKY40" s="39"/>
      <c r="QKZ40" s="39"/>
      <c r="QLA40" s="39"/>
      <c r="QLB40" s="39"/>
      <c r="QLC40" s="39"/>
      <c r="QLD40" s="39"/>
      <c r="QLE40" s="39"/>
      <c r="QLF40" s="39"/>
      <c r="QLG40" s="39"/>
      <c r="QLH40" s="39"/>
      <c r="QLI40" s="39"/>
      <c r="QLJ40" s="39"/>
      <c r="QLK40" s="39"/>
      <c r="QLL40" s="39"/>
      <c r="QLM40" s="39"/>
      <c r="QLN40" s="39"/>
      <c r="QLO40" s="39"/>
      <c r="QLP40" s="39"/>
      <c r="QLQ40" s="39"/>
      <c r="QLR40" s="39"/>
      <c r="QLS40" s="39"/>
      <c r="QLT40" s="39"/>
      <c r="QLU40" s="39"/>
      <c r="QLV40" s="39"/>
      <c r="QLW40" s="39"/>
      <c r="QLX40" s="39"/>
      <c r="QLY40" s="39"/>
      <c r="QLZ40" s="39"/>
      <c r="QMA40" s="39"/>
      <c r="QMB40" s="39"/>
      <c r="QMC40" s="39"/>
      <c r="QMD40" s="39"/>
      <c r="QME40" s="39"/>
      <c r="QMF40" s="39"/>
      <c r="QMG40" s="39"/>
      <c r="QMH40" s="39"/>
      <c r="QMI40" s="39"/>
      <c r="QMJ40" s="39"/>
      <c r="QMK40" s="39"/>
      <c r="QML40" s="39"/>
      <c r="QMM40" s="39"/>
      <c r="QMN40" s="39"/>
      <c r="QMO40" s="39"/>
      <c r="QMP40" s="39"/>
      <c r="QMQ40" s="39"/>
      <c r="QMR40" s="39"/>
      <c r="QMS40" s="39"/>
      <c r="QMT40" s="39"/>
      <c r="QMU40" s="39"/>
      <c r="QMV40" s="39"/>
      <c r="QMW40" s="39"/>
      <c r="QMX40" s="39"/>
      <c r="QMY40" s="39"/>
      <c r="QMZ40" s="39"/>
      <c r="QNA40" s="39"/>
      <c r="QNB40" s="39"/>
      <c r="QNC40" s="39"/>
      <c r="QND40" s="39"/>
      <c r="QNE40" s="39"/>
      <c r="QNF40" s="39"/>
      <c r="QNG40" s="39"/>
      <c r="QNH40" s="39"/>
      <c r="QNI40" s="39"/>
      <c r="QNJ40" s="39"/>
      <c r="QNK40" s="39"/>
      <c r="QNL40" s="39"/>
      <c r="QNM40" s="39"/>
      <c r="QNN40" s="39"/>
      <c r="QNO40" s="39"/>
      <c r="QNP40" s="39"/>
      <c r="QNQ40" s="39"/>
      <c r="QNR40" s="39"/>
      <c r="QNS40" s="39"/>
      <c r="QNT40" s="39"/>
      <c r="QNU40" s="39"/>
      <c r="QNV40" s="39"/>
      <c r="QNW40" s="39"/>
      <c r="QNX40" s="39"/>
      <c r="QNY40" s="39"/>
      <c r="QNZ40" s="39"/>
      <c r="QOA40" s="39"/>
      <c r="QOB40" s="39"/>
      <c r="QOC40" s="39"/>
      <c r="QOD40" s="39"/>
      <c r="QOE40" s="39"/>
      <c r="QOF40" s="39"/>
      <c r="QOG40" s="39"/>
      <c r="QOH40" s="39"/>
      <c r="QOI40" s="39"/>
      <c r="QOJ40" s="39"/>
      <c r="QOK40" s="39"/>
      <c r="QOL40" s="39"/>
      <c r="QOM40" s="39"/>
      <c r="QON40" s="39"/>
      <c r="QOO40" s="39"/>
      <c r="QOP40" s="39"/>
      <c r="QOQ40" s="39"/>
      <c r="QOR40" s="39"/>
      <c r="QOS40" s="39"/>
      <c r="QOT40" s="39"/>
      <c r="QOU40" s="39"/>
      <c r="QOV40" s="39"/>
      <c r="QOW40" s="39"/>
      <c r="QOX40" s="39"/>
      <c r="QOY40" s="39"/>
      <c r="QOZ40" s="39"/>
      <c r="QPA40" s="39"/>
      <c r="QPB40" s="39"/>
      <c r="QPC40" s="39"/>
      <c r="QPD40" s="39"/>
      <c r="QPE40" s="39"/>
      <c r="QPF40" s="39"/>
      <c r="QPG40" s="39"/>
      <c r="QPH40" s="39"/>
      <c r="QPI40" s="39"/>
      <c r="QPJ40" s="39"/>
      <c r="QPK40" s="39"/>
      <c r="QPL40" s="39"/>
      <c r="QPM40" s="39"/>
      <c r="QPN40" s="39"/>
      <c r="QPO40" s="39"/>
      <c r="QPP40" s="39"/>
      <c r="QPQ40" s="39"/>
      <c r="QPR40" s="39"/>
      <c r="QPS40" s="39"/>
      <c r="QPT40" s="39"/>
      <c r="QPU40" s="39"/>
      <c r="QPV40" s="39"/>
      <c r="QPW40" s="39"/>
      <c r="QPX40" s="39"/>
      <c r="QPY40" s="39"/>
      <c r="QPZ40" s="39"/>
      <c r="QQA40" s="39"/>
      <c r="QQB40" s="39"/>
      <c r="QQC40" s="39"/>
      <c r="QQD40" s="39"/>
      <c r="QQE40" s="39"/>
      <c r="QQF40" s="39"/>
      <c r="QQG40" s="39"/>
      <c r="QQH40" s="39"/>
      <c r="QQI40" s="39"/>
      <c r="QQJ40" s="39"/>
      <c r="QQK40" s="39"/>
      <c r="QQL40" s="39"/>
      <c r="QQM40" s="39"/>
      <c r="QQN40" s="39"/>
      <c r="QQO40" s="39"/>
      <c r="QQP40" s="39"/>
      <c r="QQQ40" s="39"/>
      <c r="QQR40" s="39"/>
      <c r="QQS40" s="39"/>
      <c r="QQT40" s="39"/>
      <c r="QQU40" s="39"/>
      <c r="QQV40" s="39"/>
      <c r="QQW40" s="39"/>
      <c r="QQX40" s="39"/>
      <c r="QQY40" s="39"/>
      <c r="QQZ40" s="39"/>
      <c r="QRA40" s="39"/>
      <c r="QRB40" s="39"/>
      <c r="QRC40" s="39"/>
      <c r="QRD40" s="39"/>
      <c r="QRE40" s="39"/>
      <c r="QRF40" s="39"/>
      <c r="QRG40" s="39"/>
      <c r="QRH40" s="39"/>
      <c r="QRI40" s="39"/>
      <c r="QRJ40" s="39"/>
      <c r="QRK40" s="39"/>
      <c r="QRL40" s="39"/>
      <c r="QRM40" s="39"/>
      <c r="QRN40" s="39"/>
      <c r="QRO40" s="39"/>
      <c r="QRP40" s="39"/>
      <c r="QRQ40" s="39"/>
      <c r="QRR40" s="39"/>
      <c r="QRS40" s="39"/>
      <c r="QRT40" s="39"/>
      <c r="QRU40" s="39"/>
      <c r="QRV40" s="39"/>
      <c r="QRW40" s="39"/>
      <c r="QRX40" s="39"/>
      <c r="QRY40" s="39"/>
      <c r="QRZ40" s="39"/>
      <c r="QSA40" s="39"/>
      <c r="QSB40" s="39"/>
      <c r="QSC40" s="39"/>
      <c r="QSD40" s="39"/>
      <c r="QSE40" s="39"/>
      <c r="QSF40" s="39"/>
      <c r="QSG40" s="39"/>
      <c r="QSH40" s="39"/>
      <c r="QSI40" s="39"/>
      <c r="QSJ40" s="39"/>
      <c r="QSK40" s="39"/>
      <c r="QSL40" s="39"/>
      <c r="QSM40" s="39"/>
      <c r="QSN40" s="39"/>
      <c r="QSO40" s="39"/>
      <c r="QSP40" s="39"/>
      <c r="QSQ40" s="39"/>
      <c r="QSR40" s="39"/>
      <c r="QSS40" s="39"/>
      <c r="QST40" s="39"/>
      <c r="QSU40" s="39"/>
      <c r="QSV40" s="39"/>
      <c r="QSW40" s="39"/>
      <c r="QSX40" s="39"/>
      <c r="QSY40" s="39"/>
      <c r="QSZ40" s="39"/>
      <c r="QTA40" s="39"/>
      <c r="QTB40" s="39"/>
      <c r="QTC40" s="39"/>
      <c r="QTD40" s="39"/>
      <c r="QTE40" s="39"/>
      <c r="QTF40" s="39"/>
      <c r="QTG40" s="39"/>
      <c r="QTH40" s="39"/>
      <c r="QTI40" s="39"/>
      <c r="QTJ40" s="39"/>
      <c r="QTK40" s="39"/>
      <c r="QTL40" s="39"/>
      <c r="QTM40" s="39"/>
      <c r="QTN40" s="39"/>
      <c r="QTO40" s="39"/>
      <c r="QTP40" s="39"/>
      <c r="QTQ40" s="39"/>
      <c r="QTR40" s="39"/>
      <c r="QTS40" s="39"/>
      <c r="QTT40" s="39"/>
      <c r="QTU40" s="39"/>
      <c r="QTV40" s="39"/>
      <c r="QTW40" s="39"/>
      <c r="QTX40" s="39"/>
      <c r="QTY40" s="39"/>
      <c r="QTZ40" s="39"/>
      <c r="QUA40" s="39"/>
      <c r="QUB40" s="39"/>
      <c r="QUC40" s="39"/>
      <c r="QUD40" s="39"/>
      <c r="QUE40" s="39"/>
      <c r="QUF40" s="39"/>
      <c r="QUG40" s="39"/>
      <c r="QUH40" s="39"/>
      <c r="QUI40" s="39"/>
      <c r="QUJ40" s="39"/>
      <c r="QUK40" s="39"/>
      <c r="QUL40" s="39"/>
      <c r="QUM40" s="39"/>
      <c r="QUN40" s="39"/>
      <c r="QUO40" s="39"/>
      <c r="QUP40" s="39"/>
      <c r="QUQ40" s="39"/>
      <c r="QUR40" s="39"/>
      <c r="QUS40" s="39"/>
      <c r="QUT40" s="39"/>
      <c r="QUU40" s="39"/>
      <c r="QUV40" s="39"/>
      <c r="QUW40" s="39"/>
      <c r="QUX40" s="39"/>
      <c r="QUY40" s="39"/>
      <c r="QUZ40" s="39"/>
      <c r="QVA40" s="39"/>
      <c r="QVB40" s="39"/>
      <c r="QVC40" s="39"/>
      <c r="QVD40" s="39"/>
      <c r="QVE40" s="39"/>
      <c r="QVF40" s="39"/>
      <c r="QVG40" s="39"/>
      <c r="QVH40" s="39"/>
      <c r="QVI40" s="39"/>
      <c r="QVJ40" s="39"/>
      <c r="QVK40" s="39"/>
      <c r="QVL40" s="39"/>
      <c r="QVM40" s="39"/>
      <c r="QVN40" s="39"/>
      <c r="QVO40" s="39"/>
      <c r="QVP40" s="39"/>
      <c r="QVQ40" s="39"/>
      <c r="QVR40" s="39"/>
      <c r="QVS40" s="39"/>
      <c r="QVT40" s="39"/>
      <c r="QVU40" s="39"/>
      <c r="QVV40" s="39"/>
      <c r="QVW40" s="39"/>
      <c r="QVX40" s="39"/>
      <c r="QVY40" s="39"/>
      <c r="QVZ40" s="39"/>
      <c r="QWA40" s="39"/>
      <c r="QWB40" s="39"/>
      <c r="QWC40" s="39"/>
      <c r="QWD40" s="39"/>
      <c r="QWE40" s="39"/>
      <c r="QWF40" s="39"/>
      <c r="QWG40" s="39"/>
      <c r="QWH40" s="39"/>
      <c r="QWI40" s="39"/>
      <c r="QWJ40" s="39"/>
      <c r="QWK40" s="39"/>
      <c r="QWL40" s="39"/>
      <c r="QWM40" s="39"/>
      <c r="QWN40" s="39"/>
      <c r="QWO40" s="39"/>
      <c r="QWP40" s="39"/>
      <c r="QWQ40" s="39"/>
      <c r="QWR40" s="39"/>
      <c r="QWS40" s="39"/>
      <c r="QWT40" s="39"/>
      <c r="QWU40" s="39"/>
      <c r="QWV40" s="39"/>
      <c r="QWW40" s="39"/>
      <c r="QWX40" s="39"/>
      <c r="QWY40" s="39"/>
      <c r="QWZ40" s="39"/>
      <c r="QXA40" s="39"/>
      <c r="QXB40" s="39"/>
      <c r="QXC40" s="39"/>
      <c r="QXD40" s="39"/>
      <c r="QXE40" s="39"/>
      <c r="QXF40" s="39"/>
      <c r="QXG40" s="39"/>
      <c r="QXH40" s="39"/>
      <c r="QXI40" s="39"/>
      <c r="QXJ40" s="39"/>
      <c r="QXK40" s="39"/>
      <c r="QXL40" s="39"/>
      <c r="QXM40" s="39"/>
      <c r="QXN40" s="39"/>
      <c r="QXO40" s="39"/>
      <c r="QXP40" s="39"/>
      <c r="QXQ40" s="39"/>
      <c r="QXR40" s="39"/>
      <c r="QXS40" s="39"/>
      <c r="QXT40" s="39"/>
      <c r="QXU40" s="39"/>
      <c r="QXV40" s="39"/>
      <c r="QXW40" s="39"/>
      <c r="QXX40" s="39"/>
      <c r="QXY40" s="39"/>
      <c r="QXZ40" s="39"/>
      <c r="QYA40" s="39"/>
      <c r="QYB40" s="39"/>
      <c r="QYC40" s="39"/>
      <c r="QYD40" s="39"/>
      <c r="QYE40" s="39"/>
      <c r="QYF40" s="39"/>
      <c r="QYG40" s="39"/>
      <c r="QYH40" s="39"/>
      <c r="QYI40" s="39"/>
      <c r="QYJ40" s="39"/>
      <c r="QYK40" s="39"/>
      <c r="QYL40" s="39"/>
      <c r="QYM40" s="39"/>
      <c r="QYN40" s="39"/>
      <c r="QYO40" s="39"/>
      <c r="QYP40" s="39"/>
      <c r="QYQ40" s="39"/>
      <c r="QYR40" s="39"/>
      <c r="QYS40" s="39"/>
      <c r="QYT40" s="39"/>
      <c r="QYU40" s="39"/>
      <c r="QYV40" s="39"/>
      <c r="QYW40" s="39"/>
      <c r="QYX40" s="39"/>
      <c r="QYY40" s="39"/>
      <c r="QYZ40" s="39"/>
      <c r="QZA40" s="39"/>
      <c r="QZB40" s="39"/>
      <c r="QZC40" s="39"/>
      <c r="QZD40" s="39"/>
      <c r="QZE40" s="39"/>
      <c r="QZF40" s="39"/>
      <c r="QZG40" s="39"/>
      <c r="QZH40" s="39"/>
      <c r="QZI40" s="39"/>
      <c r="QZJ40" s="39"/>
      <c r="QZK40" s="39"/>
      <c r="QZL40" s="39"/>
      <c r="QZM40" s="39"/>
      <c r="QZN40" s="39"/>
      <c r="QZO40" s="39"/>
      <c r="QZP40" s="39"/>
      <c r="QZQ40" s="39"/>
      <c r="QZR40" s="39"/>
      <c r="QZS40" s="39"/>
      <c r="QZT40" s="39"/>
      <c r="QZU40" s="39"/>
      <c r="QZV40" s="39"/>
      <c r="QZW40" s="39"/>
      <c r="QZX40" s="39"/>
      <c r="QZY40" s="39"/>
      <c r="QZZ40" s="39"/>
      <c r="RAA40" s="39"/>
      <c r="RAB40" s="39"/>
      <c r="RAC40" s="39"/>
      <c r="RAD40" s="39"/>
      <c r="RAE40" s="39"/>
      <c r="RAF40" s="39"/>
      <c r="RAG40" s="39"/>
      <c r="RAH40" s="39"/>
      <c r="RAI40" s="39"/>
      <c r="RAJ40" s="39"/>
      <c r="RAK40" s="39"/>
      <c r="RAL40" s="39"/>
      <c r="RAM40" s="39"/>
      <c r="RAN40" s="39"/>
      <c r="RAO40" s="39"/>
      <c r="RAP40" s="39"/>
      <c r="RAQ40" s="39"/>
      <c r="RAR40" s="39"/>
      <c r="RAS40" s="39"/>
      <c r="RAT40" s="39"/>
      <c r="RAU40" s="39"/>
      <c r="RAV40" s="39"/>
      <c r="RAW40" s="39"/>
      <c r="RAX40" s="39"/>
      <c r="RAY40" s="39"/>
      <c r="RAZ40" s="39"/>
      <c r="RBA40" s="39"/>
      <c r="RBB40" s="39"/>
      <c r="RBC40" s="39"/>
      <c r="RBD40" s="39"/>
      <c r="RBE40" s="39"/>
      <c r="RBF40" s="39"/>
      <c r="RBG40" s="39"/>
      <c r="RBH40" s="39"/>
      <c r="RBI40" s="39"/>
      <c r="RBJ40" s="39"/>
      <c r="RBK40" s="39"/>
      <c r="RBL40" s="39"/>
      <c r="RBM40" s="39"/>
      <c r="RBN40" s="39"/>
      <c r="RBO40" s="39"/>
      <c r="RBP40" s="39"/>
      <c r="RBQ40" s="39"/>
      <c r="RBR40" s="39"/>
      <c r="RBS40" s="39"/>
      <c r="RBT40" s="39"/>
      <c r="RBU40" s="39"/>
      <c r="RBV40" s="39"/>
      <c r="RBW40" s="39"/>
      <c r="RBX40" s="39"/>
      <c r="RBY40" s="39"/>
      <c r="RBZ40" s="39"/>
      <c r="RCA40" s="39"/>
      <c r="RCB40" s="39"/>
      <c r="RCC40" s="39"/>
      <c r="RCD40" s="39"/>
      <c r="RCE40" s="39"/>
      <c r="RCF40" s="39"/>
      <c r="RCG40" s="39"/>
      <c r="RCH40" s="39"/>
      <c r="RCI40" s="39"/>
      <c r="RCJ40" s="39"/>
      <c r="RCK40" s="39"/>
      <c r="RCL40" s="39"/>
      <c r="RCM40" s="39"/>
      <c r="RCN40" s="39"/>
      <c r="RCO40" s="39"/>
      <c r="RCP40" s="39"/>
      <c r="RCQ40" s="39"/>
      <c r="RCR40" s="39"/>
      <c r="RCS40" s="39"/>
      <c r="RCT40" s="39"/>
      <c r="RCU40" s="39"/>
      <c r="RCV40" s="39"/>
      <c r="RCW40" s="39"/>
      <c r="RCX40" s="39"/>
      <c r="RCY40" s="39"/>
      <c r="RCZ40" s="39"/>
      <c r="RDA40" s="39"/>
      <c r="RDB40" s="39"/>
      <c r="RDC40" s="39"/>
      <c r="RDD40" s="39"/>
      <c r="RDE40" s="39"/>
      <c r="RDF40" s="39"/>
      <c r="RDG40" s="39"/>
      <c r="RDH40" s="39"/>
      <c r="RDI40" s="39"/>
      <c r="RDJ40" s="39"/>
      <c r="RDK40" s="39"/>
      <c r="RDL40" s="39"/>
      <c r="RDM40" s="39"/>
      <c r="RDN40" s="39"/>
      <c r="RDO40" s="39"/>
      <c r="RDP40" s="39"/>
      <c r="RDQ40" s="39"/>
      <c r="RDR40" s="39"/>
      <c r="RDS40" s="39"/>
      <c r="RDT40" s="39"/>
      <c r="RDU40" s="39"/>
      <c r="RDV40" s="39"/>
      <c r="RDW40" s="39"/>
      <c r="RDX40" s="39"/>
      <c r="RDY40" s="39"/>
      <c r="RDZ40" s="39"/>
      <c r="REA40" s="39"/>
      <c r="REB40" s="39"/>
      <c r="REC40" s="39"/>
      <c r="RED40" s="39"/>
      <c r="REE40" s="39"/>
      <c r="REF40" s="39"/>
      <c r="REG40" s="39"/>
      <c r="REH40" s="39"/>
      <c r="REI40" s="39"/>
      <c r="REJ40" s="39"/>
      <c r="REK40" s="39"/>
      <c r="REL40" s="39"/>
      <c r="REM40" s="39"/>
      <c r="REN40" s="39"/>
      <c r="REO40" s="39"/>
      <c r="REP40" s="39"/>
      <c r="REQ40" s="39"/>
      <c r="RER40" s="39"/>
      <c r="RES40" s="39"/>
      <c r="RET40" s="39"/>
      <c r="REU40" s="39"/>
      <c r="REV40" s="39"/>
      <c r="REW40" s="39"/>
      <c r="REX40" s="39"/>
      <c r="REY40" s="39"/>
      <c r="REZ40" s="39"/>
      <c r="RFA40" s="39"/>
      <c r="RFB40" s="39"/>
      <c r="RFC40" s="39"/>
      <c r="RFD40" s="39"/>
      <c r="RFE40" s="39"/>
      <c r="RFF40" s="39"/>
      <c r="RFG40" s="39"/>
      <c r="RFH40" s="39"/>
      <c r="RFI40" s="39"/>
      <c r="RFJ40" s="39"/>
      <c r="RFK40" s="39"/>
      <c r="RFL40" s="39"/>
      <c r="RFM40" s="39"/>
      <c r="RFN40" s="39"/>
      <c r="RFO40" s="39"/>
      <c r="RFP40" s="39"/>
      <c r="RFQ40" s="39"/>
      <c r="RFR40" s="39"/>
      <c r="RFS40" s="39"/>
      <c r="RFT40" s="39"/>
      <c r="RFU40" s="39"/>
      <c r="RFV40" s="39"/>
      <c r="RFW40" s="39"/>
      <c r="RFX40" s="39"/>
      <c r="RFY40" s="39"/>
      <c r="RFZ40" s="39"/>
      <c r="RGA40" s="39"/>
      <c r="RGB40" s="39"/>
      <c r="RGC40" s="39"/>
      <c r="RGD40" s="39"/>
      <c r="RGE40" s="39"/>
      <c r="RGF40" s="39"/>
      <c r="RGG40" s="39"/>
      <c r="RGH40" s="39"/>
      <c r="RGI40" s="39"/>
      <c r="RGJ40" s="39"/>
      <c r="RGK40" s="39"/>
      <c r="RGL40" s="39"/>
      <c r="RGM40" s="39"/>
      <c r="RGN40" s="39"/>
      <c r="RGO40" s="39"/>
      <c r="RGP40" s="39"/>
      <c r="RGQ40" s="39"/>
      <c r="RGR40" s="39"/>
      <c r="RGS40" s="39"/>
      <c r="RGT40" s="39"/>
      <c r="RGU40" s="39"/>
      <c r="RGV40" s="39"/>
      <c r="RGW40" s="39"/>
      <c r="RGX40" s="39"/>
      <c r="RGY40" s="39"/>
      <c r="RGZ40" s="39"/>
      <c r="RHA40" s="39"/>
      <c r="RHB40" s="39"/>
      <c r="RHC40" s="39"/>
      <c r="RHD40" s="39"/>
      <c r="RHE40" s="39"/>
      <c r="RHF40" s="39"/>
      <c r="RHG40" s="39"/>
      <c r="RHH40" s="39"/>
      <c r="RHI40" s="39"/>
      <c r="RHJ40" s="39"/>
      <c r="RHK40" s="39"/>
      <c r="RHL40" s="39"/>
      <c r="RHM40" s="39"/>
      <c r="RHN40" s="39"/>
      <c r="RHO40" s="39"/>
      <c r="RHP40" s="39"/>
      <c r="RHQ40" s="39"/>
      <c r="RHR40" s="39"/>
      <c r="RHS40" s="39"/>
      <c r="RHT40" s="39"/>
      <c r="RHU40" s="39"/>
      <c r="RHV40" s="39"/>
      <c r="RHW40" s="39"/>
      <c r="RHX40" s="39"/>
      <c r="RHY40" s="39"/>
      <c r="RHZ40" s="39"/>
      <c r="RIA40" s="39"/>
      <c r="RIB40" s="39"/>
      <c r="RIC40" s="39"/>
      <c r="RID40" s="39"/>
      <c r="RIE40" s="39"/>
      <c r="RIF40" s="39"/>
      <c r="RIG40" s="39"/>
      <c r="RIH40" s="39"/>
      <c r="RII40" s="39"/>
      <c r="RIJ40" s="39"/>
      <c r="RIK40" s="39"/>
      <c r="RIL40" s="39"/>
      <c r="RIM40" s="39"/>
      <c r="RIN40" s="39"/>
      <c r="RIO40" s="39"/>
      <c r="RIP40" s="39"/>
      <c r="RIQ40" s="39"/>
      <c r="RIR40" s="39"/>
      <c r="RIS40" s="39"/>
      <c r="RIT40" s="39"/>
      <c r="RIU40" s="39"/>
      <c r="RIV40" s="39"/>
      <c r="RIW40" s="39"/>
      <c r="RIX40" s="39"/>
      <c r="RIY40" s="39"/>
      <c r="RIZ40" s="39"/>
      <c r="RJA40" s="39"/>
      <c r="RJB40" s="39"/>
      <c r="RJC40" s="39"/>
      <c r="RJD40" s="39"/>
      <c r="RJE40" s="39"/>
      <c r="RJF40" s="39"/>
      <c r="RJG40" s="39"/>
      <c r="RJH40" s="39"/>
      <c r="RJI40" s="39"/>
      <c r="RJJ40" s="39"/>
      <c r="RJK40" s="39"/>
      <c r="RJL40" s="39"/>
      <c r="RJM40" s="39"/>
      <c r="RJN40" s="39"/>
      <c r="RJO40" s="39"/>
      <c r="RJP40" s="39"/>
      <c r="RJQ40" s="39"/>
      <c r="RJR40" s="39"/>
      <c r="RJS40" s="39"/>
      <c r="RJT40" s="39"/>
      <c r="RJU40" s="39"/>
      <c r="RJV40" s="39"/>
      <c r="RJW40" s="39"/>
      <c r="RJX40" s="39"/>
      <c r="RJY40" s="39"/>
      <c r="RJZ40" s="39"/>
      <c r="RKA40" s="39"/>
      <c r="RKB40" s="39"/>
      <c r="RKC40" s="39"/>
      <c r="RKD40" s="39"/>
      <c r="RKE40" s="39"/>
      <c r="RKF40" s="39"/>
      <c r="RKG40" s="39"/>
      <c r="RKH40" s="39"/>
      <c r="RKI40" s="39"/>
      <c r="RKJ40" s="39"/>
      <c r="RKK40" s="39"/>
      <c r="RKL40" s="39"/>
      <c r="RKM40" s="39"/>
      <c r="RKN40" s="39"/>
      <c r="RKO40" s="39"/>
      <c r="RKP40" s="39"/>
      <c r="RKQ40" s="39"/>
      <c r="RKR40" s="39"/>
      <c r="RKS40" s="39"/>
      <c r="RKT40" s="39"/>
      <c r="RKU40" s="39"/>
      <c r="RKV40" s="39"/>
      <c r="RKW40" s="39"/>
      <c r="RKX40" s="39"/>
      <c r="RKY40" s="39"/>
      <c r="RKZ40" s="39"/>
      <c r="RLA40" s="39"/>
      <c r="RLB40" s="39"/>
      <c r="RLC40" s="39"/>
      <c r="RLD40" s="39"/>
      <c r="RLE40" s="39"/>
      <c r="RLF40" s="39"/>
      <c r="RLG40" s="39"/>
      <c r="RLH40" s="39"/>
      <c r="RLI40" s="39"/>
      <c r="RLJ40" s="39"/>
      <c r="RLK40" s="39"/>
      <c r="RLL40" s="39"/>
      <c r="RLM40" s="39"/>
      <c r="RLN40" s="39"/>
      <c r="RLO40" s="39"/>
      <c r="RLP40" s="39"/>
      <c r="RLQ40" s="39"/>
      <c r="RLR40" s="39"/>
      <c r="RLS40" s="39"/>
      <c r="RLT40" s="39"/>
      <c r="RLU40" s="39"/>
      <c r="RLV40" s="39"/>
      <c r="RLW40" s="39"/>
      <c r="RLX40" s="39"/>
      <c r="RLY40" s="39"/>
      <c r="RLZ40" s="39"/>
      <c r="RMA40" s="39"/>
      <c r="RMB40" s="39"/>
      <c r="RMC40" s="39"/>
      <c r="RMD40" s="39"/>
      <c r="RME40" s="39"/>
      <c r="RMF40" s="39"/>
      <c r="RMG40" s="39"/>
      <c r="RMH40" s="39"/>
      <c r="RMI40" s="39"/>
      <c r="RMJ40" s="39"/>
      <c r="RMK40" s="39"/>
      <c r="RML40" s="39"/>
      <c r="RMM40" s="39"/>
      <c r="RMN40" s="39"/>
      <c r="RMO40" s="39"/>
      <c r="RMP40" s="39"/>
      <c r="RMQ40" s="39"/>
      <c r="RMR40" s="39"/>
      <c r="RMS40" s="39"/>
      <c r="RMT40" s="39"/>
      <c r="RMU40" s="39"/>
      <c r="RMV40" s="39"/>
      <c r="RMW40" s="39"/>
      <c r="RMX40" s="39"/>
      <c r="RMY40" s="39"/>
      <c r="RMZ40" s="39"/>
      <c r="RNA40" s="39"/>
      <c r="RNB40" s="39"/>
      <c r="RNC40" s="39"/>
      <c r="RND40" s="39"/>
      <c r="RNE40" s="39"/>
      <c r="RNF40" s="39"/>
      <c r="RNG40" s="39"/>
      <c r="RNH40" s="39"/>
      <c r="RNI40" s="39"/>
      <c r="RNJ40" s="39"/>
      <c r="RNK40" s="39"/>
      <c r="RNL40" s="39"/>
      <c r="RNM40" s="39"/>
      <c r="RNN40" s="39"/>
      <c r="RNO40" s="39"/>
      <c r="RNP40" s="39"/>
      <c r="RNQ40" s="39"/>
      <c r="RNR40" s="39"/>
      <c r="RNS40" s="39"/>
      <c r="RNT40" s="39"/>
      <c r="RNU40" s="39"/>
      <c r="RNV40" s="39"/>
      <c r="RNW40" s="39"/>
      <c r="RNX40" s="39"/>
      <c r="RNY40" s="39"/>
      <c r="RNZ40" s="39"/>
      <c r="ROA40" s="39"/>
      <c r="ROB40" s="39"/>
      <c r="ROC40" s="39"/>
      <c r="ROD40" s="39"/>
      <c r="ROE40" s="39"/>
      <c r="ROF40" s="39"/>
      <c r="ROG40" s="39"/>
      <c r="ROH40" s="39"/>
      <c r="ROI40" s="39"/>
      <c r="ROJ40" s="39"/>
      <c r="ROK40" s="39"/>
      <c r="ROL40" s="39"/>
      <c r="ROM40" s="39"/>
      <c r="RON40" s="39"/>
      <c r="ROO40" s="39"/>
      <c r="ROP40" s="39"/>
      <c r="ROQ40" s="39"/>
      <c r="ROR40" s="39"/>
      <c r="ROS40" s="39"/>
      <c r="ROT40" s="39"/>
      <c r="ROU40" s="39"/>
      <c r="ROV40" s="39"/>
      <c r="ROW40" s="39"/>
      <c r="ROX40" s="39"/>
      <c r="ROY40" s="39"/>
      <c r="ROZ40" s="39"/>
      <c r="RPA40" s="39"/>
      <c r="RPB40" s="39"/>
      <c r="RPC40" s="39"/>
      <c r="RPD40" s="39"/>
      <c r="RPE40" s="39"/>
      <c r="RPF40" s="39"/>
      <c r="RPG40" s="39"/>
      <c r="RPH40" s="39"/>
      <c r="RPI40" s="39"/>
      <c r="RPJ40" s="39"/>
      <c r="RPK40" s="39"/>
      <c r="RPL40" s="39"/>
      <c r="RPM40" s="39"/>
      <c r="RPN40" s="39"/>
      <c r="RPO40" s="39"/>
      <c r="RPP40" s="39"/>
      <c r="RPQ40" s="39"/>
      <c r="RPR40" s="39"/>
      <c r="RPS40" s="39"/>
      <c r="RPT40" s="39"/>
      <c r="RPU40" s="39"/>
      <c r="RPV40" s="39"/>
      <c r="RPW40" s="39"/>
      <c r="RPX40" s="39"/>
      <c r="RPY40" s="39"/>
      <c r="RPZ40" s="39"/>
      <c r="RQA40" s="39"/>
      <c r="RQB40" s="39"/>
      <c r="RQC40" s="39"/>
      <c r="RQD40" s="39"/>
      <c r="RQE40" s="39"/>
      <c r="RQF40" s="39"/>
      <c r="RQG40" s="39"/>
      <c r="RQH40" s="39"/>
      <c r="RQI40" s="39"/>
      <c r="RQJ40" s="39"/>
      <c r="RQK40" s="39"/>
      <c r="RQL40" s="39"/>
      <c r="RQM40" s="39"/>
      <c r="RQN40" s="39"/>
      <c r="RQO40" s="39"/>
      <c r="RQP40" s="39"/>
      <c r="RQQ40" s="39"/>
      <c r="RQR40" s="39"/>
      <c r="RQS40" s="39"/>
      <c r="RQT40" s="39"/>
      <c r="RQU40" s="39"/>
      <c r="RQV40" s="39"/>
      <c r="RQW40" s="39"/>
      <c r="RQX40" s="39"/>
      <c r="RQY40" s="39"/>
      <c r="RQZ40" s="39"/>
      <c r="RRA40" s="39"/>
      <c r="RRB40" s="39"/>
      <c r="RRC40" s="39"/>
      <c r="RRD40" s="39"/>
      <c r="RRE40" s="39"/>
      <c r="RRF40" s="39"/>
      <c r="RRG40" s="39"/>
      <c r="RRH40" s="39"/>
      <c r="RRI40" s="39"/>
      <c r="RRJ40" s="39"/>
      <c r="RRK40" s="39"/>
      <c r="RRL40" s="39"/>
      <c r="RRM40" s="39"/>
      <c r="RRN40" s="39"/>
      <c r="RRO40" s="39"/>
      <c r="RRP40" s="39"/>
      <c r="RRQ40" s="39"/>
      <c r="RRR40" s="39"/>
      <c r="RRS40" s="39"/>
      <c r="RRT40" s="39"/>
      <c r="RRU40" s="39"/>
      <c r="RRV40" s="39"/>
      <c r="RRW40" s="39"/>
      <c r="RRX40" s="39"/>
      <c r="RRY40" s="39"/>
      <c r="RRZ40" s="39"/>
      <c r="RSA40" s="39"/>
      <c r="RSB40" s="39"/>
      <c r="RSC40" s="39"/>
      <c r="RSD40" s="39"/>
      <c r="RSE40" s="39"/>
      <c r="RSF40" s="39"/>
      <c r="RSG40" s="39"/>
      <c r="RSH40" s="39"/>
      <c r="RSI40" s="39"/>
      <c r="RSJ40" s="39"/>
      <c r="RSK40" s="39"/>
      <c r="RSL40" s="39"/>
      <c r="RSM40" s="39"/>
      <c r="RSN40" s="39"/>
      <c r="RSO40" s="39"/>
      <c r="RSP40" s="39"/>
      <c r="RSQ40" s="39"/>
      <c r="RSR40" s="39"/>
      <c r="RSS40" s="39"/>
      <c r="RST40" s="39"/>
      <c r="RSU40" s="39"/>
      <c r="RSV40" s="39"/>
      <c r="RSW40" s="39"/>
      <c r="RSX40" s="39"/>
      <c r="RSY40" s="39"/>
      <c r="RSZ40" s="39"/>
      <c r="RTA40" s="39"/>
      <c r="RTB40" s="39"/>
      <c r="RTC40" s="39"/>
      <c r="RTD40" s="39"/>
      <c r="RTE40" s="39"/>
      <c r="RTF40" s="39"/>
      <c r="RTG40" s="39"/>
      <c r="RTH40" s="39"/>
      <c r="RTI40" s="39"/>
      <c r="RTJ40" s="39"/>
      <c r="RTK40" s="39"/>
      <c r="RTL40" s="39"/>
      <c r="RTM40" s="39"/>
      <c r="RTN40" s="39"/>
      <c r="RTO40" s="39"/>
      <c r="RTP40" s="39"/>
      <c r="RTQ40" s="39"/>
      <c r="RTR40" s="39"/>
      <c r="RTS40" s="39"/>
      <c r="RTT40" s="39"/>
      <c r="RTU40" s="39"/>
      <c r="RTV40" s="39"/>
      <c r="RTW40" s="39"/>
      <c r="RTX40" s="39"/>
      <c r="RTY40" s="39"/>
      <c r="RTZ40" s="39"/>
      <c r="RUA40" s="39"/>
      <c r="RUB40" s="39"/>
      <c r="RUC40" s="39"/>
      <c r="RUD40" s="39"/>
      <c r="RUE40" s="39"/>
      <c r="RUF40" s="39"/>
      <c r="RUG40" s="39"/>
      <c r="RUH40" s="39"/>
      <c r="RUI40" s="39"/>
      <c r="RUJ40" s="39"/>
      <c r="RUK40" s="39"/>
      <c r="RUL40" s="39"/>
      <c r="RUM40" s="39"/>
      <c r="RUN40" s="39"/>
      <c r="RUO40" s="39"/>
      <c r="RUP40" s="39"/>
      <c r="RUQ40" s="39"/>
      <c r="RUR40" s="39"/>
      <c r="RUS40" s="39"/>
      <c r="RUT40" s="39"/>
      <c r="RUU40" s="39"/>
      <c r="RUV40" s="39"/>
      <c r="RUW40" s="39"/>
      <c r="RUX40" s="39"/>
      <c r="RUY40" s="39"/>
      <c r="RUZ40" s="39"/>
      <c r="RVA40" s="39"/>
      <c r="RVB40" s="39"/>
      <c r="RVC40" s="39"/>
      <c r="RVD40" s="39"/>
      <c r="RVE40" s="39"/>
      <c r="RVF40" s="39"/>
      <c r="RVG40" s="39"/>
      <c r="RVH40" s="39"/>
      <c r="RVI40" s="39"/>
      <c r="RVJ40" s="39"/>
      <c r="RVK40" s="39"/>
      <c r="RVL40" s="39"/>
      <c r="RVM40" s="39"/>
      <c r="RVN40" s="39"/>
      <c r="RVO40" s="39"/>
      <c r="RVP40" s="39"/>
      <c r="RVQ40" s="39"/>
      <c r="RVR40" s="39"/>
      <c r="RVS40" s="39"/>
      <c r="RVT40" s="39"/>
      <c r="RVU40" s="39"/>
      <c r="RVV40" s="39"/>
      <c r="RVW40" s="39"/>
      <c r="RVX40" s="39"/>
      <c r="RVY40" s="39"/>
      <c r="RVZ40" s="39"/>
      <c r="RWA40" s="39"/>
      <c r="RWB40" s="39"/>
      <c r="RWC40" s="39"/>
      <c r="RWD40" s="39"/>
      <c r="RWE40" s="39"/>
      <c r="RWF40" s="39"/>
      <c r="RWG40" s="39"/>
      <c r="RWH40" s="39"/>
      <c r="RWI40" s="39"/>
      <c r="RWJ40" s="39"/>
      <c r="RWK40" s="39"/>
      <c r="RWL40" s="39"/>
      <c r="RWM40" s="39"/>
      <c r="RWN40" s="39"/>
      <c r="RWO40" s="39"/>
      <c r="RWP40" s="39"/>
      <c r="RWQ40" s="39"/>
      <c r="RWR40" s="39"/>
      <c r="RWS40" s="39"/>
      <c r="RWT40" s="39"/>
      <c r="RWU40" s="39"/>
      <c r="RWV40" s="39"/>
      <c r="RWW40" s="39"/>
      <c r="RWX40" s="39"/>
      <c r="RWY40" s="39"/>
      <c r="RWZ40" s="39"/>
      <c r="RXA40" s="39"/>
      <c r="RXB40" s="39"/>
      <c r="RXC40" s="39"/>
      <c r="RXD40" s="39"/>
      <c r="RXE40" s="39"/>
      <c r="RXF40" s="39"/>
      <c r="RXG40" s="39"/>
      <c r="RXH40" s="39"/>
      <c r="RXI40" s="39"/>
      <c r="RXJ40" s="39"/>
      <c r="RXK40" s="39"/>
      <c r="RXL40" s="39"/>
      <c r="RXM40" s="39"/>
      <c r="RXN40" s="39"/>
      <c r="RXO40" s="39"/>
      <c r="RXP40" s="39"/>
      <c r="RXQ40" s="39"/>
      <c r="RXR40" s="39"/>
      <c r="RXS40" s="39"/>
      <c r="RXT40" s="39"/>
      <c r="RXU40" s="39"/>
      <c r="RXV40" s="39"/>
      <c r="RXW40" s="39"/>
      <c r="RXX40" s="39"/>
      <c r="RXY40" s="39"/>
      <c r="RXZ40" s="39"/>
      <c r="RYA40" s="39"/>
      <c r="RYB40" s="39"/>
      <c r="RYC40" s="39"/>
      <c r="RYD40" s="39"/>
      <c r="RYE40" s="39"/>
      <c r="RYF40" s="39"/>
      <c r="RYG40" s="39"/>
      <c r="RYH40" s="39"/>
      <c r="RYI40" s="39"/>
      <c r="RYJ40" s="39"/>
      <c r="RYK40" s="39"/>
      <c r="RYL40" s="39"/>
      <c r="RYM40" s="39"/>
      <c r="RYN40" s="39"/>
      <c r="RYO40" s="39"/>
      <c r="RYP40" s="39"/>
      <c r="RYQ40" s="39"/>
      <c r="RYR40" s="39"/>
      <c r="RYS40" s="39"/>
      <c r="RYT40" s="39"/>
      <c r="RYU40" s="39"/>
      <c r="RYV40" s="39"/>
      <c r="RYW40" s="39"/>
      <c r="RYX40" s="39"/>
      <c r="RYY40" s="39"/>
      <c r="RYZ40" s="39"/>
      <c r="RZA40" s="39"/>
      <c r="RZB40" s="39"/>
      <c r="RZC40" s="39"/>
      <c r="RZD40" s="39"/>
      <c r="RZE40" s="39"/>
      <c r="RZF40" s="39"/>
      <c r="RZG40" s="39"/>
      <c r="RZH40" s="39"/>
      <c r="RZI40" s="39"/>
      <c r="RZJ40" s="39"/>
      <c r="RZK40" s="39"/>
      <c r="RZL40" s="39"/>
      <c r="RZM40" s="39"/>
      <c r="RZN40" s="39"/>
      <c r="RZO40" s="39"/>
      <c r="RZP40" s="39"/>
      <c r="RZQ40" s="39"/>
      <c r="RZR40" s="39"/>
      <c r="RZS40" s="39"/>
      <c r="RZT40" s="39"/>
      <c r="RZU40" s="39"/>
      <c r="RZV40" s="39"/>
      <c r="RZW40" s="39"/>
      <c r="RZX40" s="39"/>
      <c r="RZY40" s="39"/>
      <c r="RZZ40" s="39"/>
      <c r="SAA40" s="39"/>
      <c r="SAB40" s="39"/>
      <c r="SAC40" s="39"/>
      <c r="SAD40" s="39"/>
      <c r="SAE40" s="39"/>
      <c r="SAF40" s="39"/>
      <c r="SAG40" s="39"/>
      <c r="SAH40" s="39"/>
      <c r="SAI40" s="39"/>
      <c r="SAJ40" s="39"/>
      <c r="SAK40" s="39"/>
      <c r="SAL40" s="39"/>
      <c r="SAM40" s="39"/>
      <c r="SAN40" s="39"/>
      <c r="SAO40" s="39"/>
      <c r="SAP40" s="39"/>
      <c r="SAQ40" s="39"/>
      <c r="SAR40" s="39"/>
      <c r="SAS40" s="39"/>
      <c r="SAT40" s="39"/>
      <c r="SAU40" s="39"/>
      <c r="SAV40" s="39"/>
      <c r="SAW40" s="39"/>
      <c r="SAX40" s="39"/>
      <c r="SAY40" s="39"/>
      <c r="SAZ40" s="39"/>
      <c r="SBA40" s="39"/>
      <c r="SBB40" s="39"/>
      <c r="SBC40" s="39"/>
      <c r="SBD40" s="39"/>
      <c r="SBE40" s="39"/>
      <c r="SBF40" s="39"/>
      <c r="SBG40" s="39"/>
      <c r="SBH40" s="39"/>
      <c r="SBI40" s="39"/>
      <c r="SBJ40" s="39"/>
      <c r="SBK40" s="39"/>
      <c r="SBL40" s="39"/>
      <c r="SBM40" s="39"/>
      <c r="SBN40" s="39"/>
      <c r="SBO40" s="39"/>
      <c r="SBP40" s="39"/>
      <c r="SBQ40" s="39"/>
      <c r="SBR40" s="39"/>
      <c r="SBS40" s="39"/>
      <c r="SBT40" s="39"/>
      <c r="SBU40" s="39"/>
      <c r="SBV40" s="39"/>
      <c r="SBW40" s="39"/>
      <c r="SBX40" s="39"/>
      <c r="SBY40" s="39"/>
      <c r="SBZ40" s="39"/>
      <c r="SCA40" s="39"/>
      <c r="SCB40" s="39"/>
      <c r="SCC40" s="39"/>
      <c r="SCD40" s="39"/>
      <c r="SCE40" s="39"/>
      <c r="SCF40" s="39"/>
      <c r="SCG40" s="39"/>
      <c r="SCH40" s="39"/>
      <c r="SCI40" s="39"/>
      <c r="SCJ40" s="39"/>
      <c r="SCK40" s="39"/>
      <c r="SCL40" s="39"/>
      <c r="SCM40" s="39"/>
      <c r="SCN40" s="39"/>
      <c r="SCO40" s="39"/>
      <c r="SCP40" s="39"/>
      <c r="SCQ40" s="39"/>
      <c r="SCR40" s="39"/>
      <c r="SCS40" s="39"/>
      <c r="SCT40" s="39"/>
      <c r="SCU40" s="39"/>
      <c r="SCV40" s="39"/>
      <c r="SCW40" s="39"/>
      <c r="SCX40" s="39"/>
      <c r="SCY40" s="39"/>
      <c r="SCZ40" s="39"/>
      <c r="SDA40" s="39"/>
      <c r="SDB40" s="39"/>
      <c r="SDC40" s="39"/>
      <c r="SDD40" s="39"/>
      <c r="SDE40" s="39"/>
      <c r="SDF40" s="39"/>
      <c r="SDG40" s="39"/>
      <c r="SDH40" s="39"/>
      <c r="SDI40" s="39"/>
      <c r="SDJ40" s="39"/>
      <c r="SDK40" s="39"/>
      <c r="SDL40" s="39"/>
      <c r="SDM40" s="39"/>
      <c r="SDN40" s="39"/>
      <c r="SDO40" s="39"/>
      <c r="SDP40" s="39"/>
      <c r="SDQ40" s="39"/>
      <c r="SDR40" s="39"/>
      <c r="SDS40" s="39"/>
      <c r="SDT40" s="39"/>
      <c r="SDU40" s="39"/>
      <c r="SDV40" s="39"/>
      <c r="SDW40" s="39"/>
      <c r="SDX40" s="39"/>
      <c r="SDY40" s="39"/>
      <c r="SDZ40" s="39"/>
      <c r="SEA40" s="39"/>
      <c r="SEB40" s="39"/>
      <c r="SEC40" s="39"/>
      <c r="SED40" s="39"/>
      <c r="SEE40" s="39"/>
      <c r="SEF40" s="39"/>
      <c r="SEG40" s="39"/>
      <c r="SEH40" s="39"/>
      <c r="SEI40" s="39"/>
      <c r="SEJ40" s="39"/>
      <c r="SEK40" s="39"/>
      <c r="SEL40" s="39"/>
      <c r="SEM40" s="39"/>
      <c r="SEN40" s="39"/>
      <c r="SEO40" s="39"/>
      <c r="SEP40" s="39"/>
      <c r="SEQ40" s="39"/>
      <c r="SER40" s="39"/>
      <c r="SES40" s="39"/>
      <c r="SET40" s="39"/>
      <c r="SEU40" s="39"/>
      <c r="SEV40" s="39"/>
      <c r="SEW40" s="39"/>
      <c r="SEX40" s="39"/>
      <c r="SEY40" s="39"/>
      <c r="SEZ40" s="39"/>
      <c r="SFA40" s="39"/>
      <c r="SFB40" s="39"/>
      <c r="SFC40" s="39"/>
      <c r="SFD40" s="39"/>
      <c r="SFE40" s="39"/>
      <c r="SFF40" s="39"/>
      <c r="SFG40" s="39"/>
      <c r="SFH40" s="39"/>
      <c r="SFI40" s="39"/>
      <c r="SFJ40" s="39"/>
      <c r="SFK40" s="39"/>
      <c r="SFL40" s="39"/>
      <c r="SFM40" s="39"/>
      <c r="SFN40" s="39"/>
      <c r="SFO40" s="39"/>
      <c r="SFP40" s="39"/>
      <c r="SFQ40" s="39"/>
      <c r="SFR40" s="39"/>
      <c r="SFS40" s="39"/>
      <c r="SFT40" s="39"/>
      <c r="SFU40" s="39"/>
      <c r="SFV40" s="39"/>
      <c r="SFW40" s="39"/>
      <c r="SFX40" s="39"/>
      <c r="SFY40" s="39"/>
      <c r="SFZ40" s="39"/>
      <c r="SGA40" s="39"/>
      <c r="SGB40" s="39"/>
      <c r="SGC40" s="39"/>
      <c r="SGD40" s="39"/>
      <c r="SGE40" s="39"/>
      <c r="SGF40" s="39"/>
      <c r="SGG40" s="39"/>
      <c r="SGH40" s="39"/>
      <c r="SGI40" s="39"/>
      <c r="SGJ40" s="39"/>
      <c r="SGK40" s="39"/>
      <c r="SGL40" s="39"/>
      <c r="SGM40" s="39"/>
      <c r="SGN40" s="39"/>
      <c r="SGO40" s="39"/>
      <c r="SGP40" s="39"/>
      <c r="SGQ40" s="39"/>
      <c r="SGR40" s="39"/>
      <c r="SGS40" s="39"/>
      <c r="SGT40" s="39"/>
      <c r="SGU40" s="39"/>
      <c r="SGV40" s="39"/>
      <c r="SGW40" s="39"/>
      <c r="SGX40" s="39"/>
      <c r="SGY40" s="39"/>
      <c r="SGZ40" s="39"/>
      <c r="SHA40" s="39"/>
      <c r="SHB40" s="39"/>
      <c r="SHC40" s="39"/>
      <c r="SHD40" s="39"/>
      <c r="SHE40" s="39"/>
      <c r="SHF40" s="39"/>
      <c r="SHG40" s="39"/>
      <c r="SHH40" s="39"/>
      <c r="SHI40" s="39"/>
      <c r="SHJ40" s="39"/>
      <c r="SHK40" s="39"/>
      <c r="SHL40" s="39"/>
      <c r="SHM40" s="39"/>
      <c r="SHN40" s="39"/>
      <c r="SHO40" s="39"/>
      <c r="SHP40" s="39"/>
      <c r="SHQ40" s="39"/>
      <c r="SHR40" s="39"/>
      <c r="SHS40" s="39"/>
      <c r="SHT40" s="39"/>
      <c r="SHU40" s="39"/>
      <c r="SHV40" s="39"/>
      <c r="SHW40" s="39"/>
      <c r="SHX40" s="39"/>
      <c r="SHY40" s="39"/>
      <c r="SHZ40" s="39"/>
      <c r="SIA40" s="39"/>
      <c r="SIB40" s="39"/>
      <c r="SIC40" s="39"/>
      <c r="SID40" s="39"/>
      <c r="SIE40" s="39"/>
      <c r="SIF40" s="39"/>
      <c r="SIG40" s="39"/>
      <c r="SIH40" s="39"/>
      <c r="SII40" s="39"/>
      <c r="SIJ40" s="39"/>
      <c r="SIK40" s="39"/>
      <c r="SIL40" s="39"/>
      <c r="SIM40" s="39"/>
      <c r="SIN40" s="39"/>
      <c r="SIO40" s="39"/>
      <c r="SIP40" s="39"/>
      <c r="SIQ40" s="39"/>
      <c r="SIR40" s="39"/>
      <c r="SIS40" s="39"/>
      <c r="SIT40" s="39"/>
      <c r="SIU40" s="39"/>
      <c r="SIV40" s="39"/>
      <c r="SIW40" s="39"/>
      <c r="SIX40" s="39"/>
      <c r="SIY40" s="39"/>
      <c r="SIZ40" s="39"/>
      <c r="SJA40" s="39"/>
      <c r="SJB40" s="39"/>
      <c r="SJC40" s="39"/>
      <c r="SJD40" s="39"/>
      <c r="SJE40" s="39"/>
      <c r="SJF40" s="39"/>
      <c r="SJG40" s="39"/>
      <c r="SJH40" s="39"/>
      <c r="SJI40" s="39"/>
      <c r="SJJ40" s="39"/>
      <c r="SJK40" s="39"/>
      <c r="SJL40" s="39"/>
      <c r="SJM40" s="39"/>
      <c r="SJN40" s="39"/>
      <c r="SJO40" s="39"/>
      <c r="SJP40" s="39"/>
      <c r="SJQ40" s="39"/>
      <c r="SJR40" s="39"/>
      <c r="SJS40" s="39"/>
      <c r="SJT40" s="39"/>
      <c r="SJU40" s="39"/>
      <c r="SJV40" s="39"/>
      <c r="SJW40" s="39"/>
      <c r="SJX40" s="39"/>
      <c r="SJY40" s="39"/>
      <c r="SJZ40" s="39"/>
      <c r="SKA40" s="39"/>
      <c r="SKB40" s="39"/>
      <c r="SKC40" s="39"/>
      <c r="SKD40" s="39"/>
      <c r="SKE40" s="39"/>
      <c r="SKF40" s="39"/>
      <c r="SKG40" s="39"/>
      <c r="SKH40" s="39"/>
      <c r="SKI40" s="39"/>
      <c r="SKJ40" s="39"/>
      <c r="SKK40" s="39"/>
      <c r="SKL40" s="39"/>
      <c r="SKM40" s="39"/>
      <c r="SKN40" s="39"/>
      <c r="SKO40" s="39"/>
      <c r="SKP40" s="39"/>
      <c r="SKQ40" s="39"/>
      <c r="SKR40" s="39"/>
      <c r="SKS40" s="39"/>
      <c r="SKT40" s="39"/>
      <c r="SKU40" s="39"/>
      <c r="SKV40" s="39"/>
      <c r="SKW40" s="39"/>
      <c r="SKX40" s="39"/>
      <c r="SKY40" s="39"/>
      <c r="SKZ40" s="39"/>
      <c r="SLA40" s="39"/>
      <c r="SLB40" s="39"/>
      <c r="SLC40" s="39"/>
      <c r="SLD40" s="39"/>
      <c r="SLE40" s="39"/>
      <c r="SLF40" s="39"/>
      <c r="SLG40" s="39"/>
      <c r="SLH40" s="39"/>
      <c r="SLI40" s="39"/>
      <c r="SLJ40" s="39"/>
      <c r="SLK40" s="39"/>
      <c r="SLL40" s="39"/>
      <c r="SLM40" s="39"/>
      <c r="SLN40" s="39"/>
      <c r="SLO40" s="39"/>
      <c r="SLP40" s="39"/>
      <c r="SLQ40" s="39"/>
      <c r="SLR40" s="39"/>
      <c r="SLS40" s="39"/>
      <c r="SLT40" s="39"/>
      <c r="SLU40" s="39"/>
      <c r="SLV40" s="39"/>
      <c r="SLW40" s="39"/>
      <c r="SLX40" s="39"/>
      <c r="SLY40" s="39"/>
      <c r="SLZ40" s="39"/>
      <c r="SMA40" s="39"/>
      <c r="SMB40" s="39"/>
      <c r="SMC40" s="39"/>
      <c r="SMD40" s="39"/>
      <c r="SME40" s="39"/>
      <c r="SMF40" s="39"/>
      <c r="SMG40" s="39"/>
      <c r="SMH40" s="39"/>
      <c r="SMI40" s="39"/>
      <c r="SMJ40" s="39"/>
      <c r="SMK40" s="39"/>
      <c r="SML40" s="39"/>
      <c r="SMM40" s="39"/>
      <c r="SMN40" s="39"/>
      <c r="SMO40" s="39"/>
      <c r="SMP40" s="39"/>
      <c r="SMQ40" s="39"/>
      <c r="SMR40" s="39"/>
      <c r="SMS40" s="39"/>
      <c r="SMT40" s="39"/>
      <c r="SMU40" s="39"/>
      <c r="SMV40" s="39"/>
      <c r="SMW40" s="39"/>
      <c r="SMX40" s="39"/>
      <c r="SMY40" s="39"/>
      <c r="SMZ40" s="39"/>
      <c r="SNA40" s="39"/>
      <c r="SNB40" s="39"/>
      <c r="SNC40" s="39"/>
      <c r="SND40" s="39"/>
      <c r="SNE40" s="39"/>
      <c r="SNF40" s="39"/>
      <c r="SNG40" s="39"/>
      <c r="SNH40" s="39"/>
      <c r="SNI40" s="39"/>
      <c r="SNJ40" s="39"/>
      <c r="SNK40" s="39"/>
      <c r="SNL40" s="39"/>
      <c r="SNM40" s="39"/>
      <c r="SNN40" s="39"/>
      <c r="SNO40" s="39"/>
      <c r="SNP40" s="39"/>
      <c r="SNQ40" s="39"/>
      <c r="SNR40" s="39"/>
      <c r="SNS40" s="39"/>
      <c r="SNT40" s="39"/>
      <c r="SNU40" s="39"/>
      <c r="SNV40" s="39"/>
      <c r="SNW40" s="39"/>
      <c r="SNX40" s="39"/>
      <c r="SNY40" s="39"/>
      <c r="SNZ40" s="39"/>
      <c r="SOA40" s="39"/>
      <c r="SOB40" s="39"/>
      <c r="SOC40" s="39"/>
      <c r="SOD40" s="39"/>
      <c r="SOE40" s="39"/>
      <c r="SOF40" s="39"/>
      <c r="SOG40" s="39"/>
      <c r="SOH40" s="39"/>
      <c r="SOI40" s="39"/>
      <c r="SOJ40" s="39"/>
      <c r="SOK40" s="39"/>
      <c r="SOL40" s="39"/>
      <c r="SOM40" s="39"/>
      <c r="SON40" s="39"/>
      <c r="SOO40" s="39"/>
      <c r="SOP40" s="39"/>
      <c r="SOQ40" s="39"/>
      <c r="SOR40" s="39"/>
      <c r="SOS40" s="39"/>
      <c r="SOT40" s="39"/>
      <c r="SOU40" s="39"/>
      <c r="SOV40" s="39"/>
      <c r="SOW40" s="39"/>
      <c r="SOX40" s="39"/>
      <c r="SOY40" s="39"/>
      <c r="SOZ40" s="39"/>
      <c r="SPA40" s="39"/>
      <c r="SPB40" s="39"/>
      <c r="SPC40" s="39"/>
      <c r="SPD40" s="39"/>
      <c r="SPE40" s="39"/>
      <c r="SPF40" s="39"/>
      <c r="SPG40" s="39"/>
      <c r="SPH40" s="39"/>
      <c r="SPI40" s="39"/>
      <c r="SPJ40" s="39"/>
      <c r="SPK40" s="39"/>
      <c r="SPL40" s="39"/>
      <c r="SPM40" s="39"/>
      <c r="SPN40" s="39"/>
      <c r="SPO40" s="39"/>
      <c r="SPP40" s="39"/>
      <c r="SPQ40" s="39"/>
      <c r="SPR40" s="39"/>
      <c r="SPS40" s="39"/>
      <c r="SPT40" s="39"/>
      <c r="SPU40" s="39"/>
      <c r="SPV40" s="39"/>
      <c r="SPW40" s="39"/>
      <c r="SPX40" s="39"/>
      <c r="SPY40" s="39"/>
      <c r="SPZ40" s="39"/>
      <c r="SQA40" s="39"/>
      <c r="SQB40" s="39"/>
      <c r="SQC40" s="39"/>
      <c r="SQD40" s="39"/>
      <c r="SQE40" s="39"/>
      <c r="SQF40" s="39"/>
      <c r="SQG40" s="39"/>
      <c r="SQH40" s="39"/>
      <c r="SQI40" s="39"/>
      <c r="SQJ40" s="39"/>
      <c r="SQK40" s="39"/>
      <c r="SQL40" s="39"/>
      <c r="SQM40" s="39"/>
      <c r="SQN40" s="39"/>
      <c r="SQO40" s="39"/>
      <c r="SQP40" s="39"/>
      <c r="SQQ40" s="39"/>
      <c r="SQR40" s="39"/>
      <c r="SQS40" s="39"/>
      <c r="SQT40" s="39"/>
      <c r="SQU40" s="39"/>
      <c r="SQV40" s="39"/>
      <c r="SQW40" s="39"/>
      <c r="SQX40" s="39"/>
      <c r="SQY40" s="39"/>
      <c r="SQZ40" s="39"/>
      <c r="SRA40" s="39"/>
      <c r="SRB40" s="39"/>
      <c r="SRC40" s="39"/>
      <c r="SRD40" s="39"/>
      <c r="SRE40" s="39"/>
      <c r="SRF40" s="39"/>
      <c r="SRG40" s="39"/>
      <c r="SRH40" s="39"/>
      <c r="SRI40" s="39"/>
      <c r="SRJ40" s="39"/>
      <c r="SRK40" s="39"/>
      <c r="SRL40" s="39"/>
      <c r="SRM40" s="39"/>
      <c r="SRN40" s="39"/>
      <c r="SRO40" s="39"/>
      <c r="SRP40" s="39"/>
      <c r="SRQ40" s="39"/>
      <c r="SRR40" s="39"/>
      <c r="SRS40" s="39"/>
      <c r="SRT40" s="39"/>
      <c r="SRU40" s="39"/>
      <c r="SRV40" s="39"/>
      <c r="SRW40" s="39"/>
      <c r="SRX40" s="39"/>
      <c r="SRY40" s="39"/>
      <c r="SRZ40" s="39"/>
      <c r="SSA40" s="39"/>
      <c r="SSB40" s="39"/>
      <c r="SSC40" s="39"/>
      <c r="SSD40" s="39"/>
      <c r="SSE40" s="39"/>
      <c r="SSF40" s="39"/>
      <c r="SSG40" s="39"/>
      <c r="SSH40" s="39"/>
      <c r="SSI40" s="39"/>
      <c r="SSJ40" s="39"/>
      <c r="SSK40" s="39"/>
      <c r="SSL40" s="39"/>
      <c r="SSM40" s="39"/>
      <c r="SSN40" s="39"/>
      <c r="SSO40" s="39"/>
      <c r="SSP40" s="39"/>
      <c r="SSQ40" s="39"/>
      <c r="SSR40" s="39"/>
      <c r="SSS40" s="39"/>
      <c r="SST40" s="39"/>
      <c r="SSU40" s="39"/>
      <c r="SSV40" s="39"/>
      <c r="SSW40" s="39"/>
      <c r="SSX40" s="39"/>
      <c r="SSY40" s="39"/>
      <c r="SSZ40" s="39"/>
      <c r="STA40" s="39"/>
      <c r="STB40" s="39"/>
      <c r="STC40" s="39"/>
      <c r="STD40" s="39"/>
      <c r="STE40" s="39"/>
      <c r="STF40" s="39"/>
      <c r="STG40" s="39"/>
      <c r="STH40" s="39"/>
      <c r="STI40" s="39"/>
      <c r="STJ40" s="39"/>
      <c r="STK40" s="39"/>
      <c r="STL40" s="39"/>
      <c r="STM40" s="39"/>
      <c r="STN40" s="39"/>
      <c r="STO40" s="39"/>
      <c r="STP40" s="39"/>
      <c r="STQ40" s="39"/>
      <c r="STR40" s="39"/>
      <c r="STS40" s="39"/>
      <c r="STT40" s="39"/>
      <c r="STU40" s="39"/>
      <c r="STV40" s="39"/>
      <c r="STW40" s="39"/>
      <c r="STX40" s="39"/>
      <c r="STY40" s="39"/>
      <c r="STZ40" s="39"/>
      <c r="SUA40" s="39"/>
      <c r="SUB40" s="39"/>
      <c r="SUC40" s="39"/>
      <c r="SUD40" s="39"/>
      <c r="SUE40" s="39"/>
      <c r="SUF40" s="39"/>
      <c r="SUG40" s="39"/>
      <c r="SUH40" s="39"/>
      <c r="SUI40" s="39"/>
      <c r="SUJ40" s="39"/>
      <c r="SUK40" s="39"/>
      <c r="SUL40" s="39"/>
      <c r="SUM40" s="39"/>
      <c r="SUN40" s="39"/>
      <c r="SUO40" s="39"/>
      <c r="SUP40" s="39"/>
      <c r="SUQ40" s="39"/>
      <c r="SUR40" s="39"/>
      <c r="SUS40" s="39"/>
      <c r="SUT40" s="39"/>
      <c r="SUU40" s="39"/>
      <c r="SUV40" s="39"/>
      <c r="SUW40" s="39"/>
      <c r="SUX40" s="39"/>
      <c r="SUY40" s="39"/>
      <c r="SUZ40" s="39"/>
      <c r="SVA40" s="39"/>
      <c r="SVB40" s="39"/>
      <c r="SVC40" s="39"/>
      <c r="SVD40" s="39"/>
      <c r="SVE40" s="39"/>
      <c r="SVF40" s="39"/>
      <c r="SVG40" s="39"/>
      <c r="SVH40" s="39"/>
      <c r="SVI40" s="39"/>
      <c r="SVJ40" s="39"/>
      <c r="SVK40" s="39"/>
      <c r="SVL40" s="39"/>
      <c r="SVM40" s="39"/>
      <c r="SVN40" s="39"/>
      <c r="SVO40" s="39"/>
      <c r="SVP40" s="39"/>
      <c r="SVQ40" s="39"/>
      <c r="SVR40" s="39"/>
      <c r="SVS40" s="39"/>
      <c r="SVT40" s="39"/>
      <c r="SVU40" s="39"/>
      <c r="SVV40" s="39"/>
      <c r="SVW40" s="39"/>
      <c r="SVX40" s="39"/>
      <c r="SVY40" s="39"/>
      <c r="SVZ40" s="39"/>
      <c r="SWA40" s="39"/>
      <c r="SWB40" s="39"/>
      <c r="SWC40" s="39"/>
      <c r="SWD40" s="39"/>
      <c r="SWE40" s="39"/>
      <c r="SWF40" s="39"/>
      <c r="SWG40" s="39"/>
      <c r="SWH40" s="39"/>
      <c r="SWI40" s="39"/>
      <c r="SWJ40" s="39"/>
      <c r="SWK40" s="39"/>
      <c r="SWL40" s="39"/>
      <c r="SWM40" s="39"/>
      <c r="SWN40" s="39"/>
      <c r="SWO40" s="39"/>
      <c r="SWP40" s="39"/>
      <c r="SWQ40" s="39"/>
      <c r="SWR40" s="39"/>
      <c r="SWS40" s="39"/>
      <c r="SWT40" s="39"/>
      <c r="SWU40" s="39"/>
      <c r="SWV40" s="39"/>
      <c r="SWW40" s="39"/>
      <c r="SWX40" s="39"/>
      <c r="SWY40" s="39"/>
      <c r="SWZ40" s="39"/>
      <c r="SXA40" s="39"/>
      <c r="SXB40" s="39"/>
      <c r="SXC40" s="39"/>
      <c r="SXD40" s="39"/>
      <c r="SXE40" s="39"/>
      <c r="SXF40" s="39"/>
      <c r="SXG40" s="39"/>
      <c r="SXH40" s="39"/>
      <c r="SXI40" s="39"/>
      <c r="SXJ40" s="39"/>
      <c r="SXK40" s="39"/>
      <c r="SXL40" s="39"/>
      <c r="SXM40" s="39"/>
      <c r="SXN40" s="39"/>
      <c r="SXO40" s="39"/>
      <c r="SXP40" s="39"/>
      <c r="SXQ40" s="39"/>
      <c r="SXR40" s="39"/>
      <c r="SXS40" s="39"/>
      <c r="SXT40" s="39"/>
      <c r="SXU40" s="39"/>
      <c r="SXV40" s="39"/>
      <c r="SXW40" s="39"/>
      <c r="SXX40" s="39"/>
      <c r="SXY40" s="39"/>
      <c r="SXZ40" s="39"/>
      <c r="SYA40" s="39"/>
      <c r="SYB40" s="39"/>
      <c r="SYC40" s="39"/>
      <c r="SYD40" s="39"/>
      <c r="SYE40" s="39"/>
      <c r="SYF40" s="39"/>
      <c r="SYG40" s="39"/>
      <c r="SYH40" s="39"/>
      <c r="SYI40" s="39"/>
      <c r="SYJ40" s="39"/>
      <c r="SYK40" s="39"/>
      <c r="SYL40" s="39"/>
      <c r="SYM40" s="39"/>
      <c r="SYN40" s="39"/>
      <c r="SYO40" s="39"/>
      <c r="SYP40" s="39"/>
      <c r="SYQ40" s="39"/>
      <c r="SYR40" s="39"/>
      <c r="SYS40" s="39"/>
      <c r="SYT40" s="39"/>
      <c r="SYU40" s="39"/>
      <c r="SYV40" s="39"/>
      <c r="SYW40" s="39"/>
      <c r="SYX40" s="39"/>
      <c r="SYY40" s="39"/>
      <c r="SYZ40" s="39"/>
      <c r="SZA40" s="39"/>
      <c r="SZB40" s="39"/>
      <c r="SZC40" s="39"/>
      <c r="SZD40" s="39"/>
      <c r="SZE40" s="39"/>
      <c r="SZF40" s="39"/>
      <c r="SZG40" s="39"/>
      <c r="SZH40" s="39"/>
      <c r="SZI40" s="39"/>
      <c r="SZJ40" s="39"/>
      <c r="SZK40" s="39"/>
      <c r="SZL40" s="39"/>
      <c r="SZM40" s="39"/>
      <c r="SZN40" s="39"/>
      <c r="SZO40" s="39"/>
      <c r="SZP40" s="39"/>
      <c r="SZQ40" s="39"/>
      <c r="SZR40" s="39"/>
      <c r="SZS40" s="39"/>
      <c r="SZT40" s="39"/>
      <c r="SZU40" s="39"/>
      <c r="SZV40" s="39"/>
      <c r="SZW40" s="39"/>
      <c r="SZX40" s="39"/>
      <c r="SZY40" s="39"/>
      <c r="SZZ40" s="39"/>
      <c r="TAA40" s="39"/>
      <c r="TAB40" s="39"/>
      <c r="TAC40" s="39"/>
      <c r="TAD40" s="39"/>
      <c r="TAE40" s="39"/>
      <c r="TAF40" s="39"/>
      <c r="TAG40" s="39"/>
      <c r="TAH40" s="39"/>
      <c r="TAI40" s="39"/>
      <c r="TAJ40" s="39"/>
      <c r="TAK40" s="39"/>
      <c r="TAL40" s="39"/>
      <c r="TAM40" s="39"/>
      <c r="TAN40" s="39"/>
      <c r="TAO40" s="39"/>
      <c r="TAP40" s="39"/>
      <c r="TAQ40" s="39"/>
      <c r="TAR40" s="39"/>
      <c r="TAS40" s="39"/>
      <c r="TAT40" s="39"/>
      <c r="TAU40" s="39"/>
      <c r="TAV40" s="39"/>
      <c r="TAW40" s="39"/>
      <c r="TAX40" s="39"/>
      <c r="TAY40" s="39"/>
      <c r="TAZ40" s="39"/>
      <c r="TBA40" s="39"/>
      <c r="TBB40" s="39"/>
      <c r="TBC40" s="39"/>
      <c r="TBD40" s="39"/>
      <c r="TBE40" s="39"/>
      <c r="TBF40" s="39"/>
      <c r="TBG40" s="39"/>
      <c r="TBH40" s="39"/>
      <c r="TBI40" s="39"/>
      <c r="TBJ40" s="39"/>
      <c r="TBK40" s="39"/>
      <c r="TBL40" s="39"/>
      <c r="TBM40" s="39"/>
      <c r="TBN40" s="39"/>
      <c r="TBO40" s="39"/>
      <c r="TBP40" s="39"/>
      <c r="TBQ40" s="39"/>
      <c r="TBR40" s="39"/>
      <c r="TBS40" s="39"/>
      <c r="TBT40" s="39"/>
      <c r="TBU40" s="39"/>
      <c r="TBV40" s="39"/>
      <c r="TBW40" s="39"/>
      <c r="TBX40" s="39"/>
      <c r="TBY40" s="39"/>
      <c r="TBZ40" s="39"/>
      <c r="TCA40" s="39"/>
      <c r="TCB40" s="39"/>
      <c r="TCC40" s="39"/>
      <c r="TCD40" s="39"/>
      <c r="TCE40" s="39"/>
      <c r="TCF40" s="39"/>
      <c r="TCG40" s="39"/>
      <c r="TCH40" s="39"/>
      <c r="TCI40" s="39"/>
      <c r="TCJ40" s="39"/>
      <c r="TCK40" s="39"/>
      <c r="TCL40" s="39"/>
      <c r="TCM40" s="39"/>
      <c r="TCN40" s="39"/>
      <c r="TCO40" s="39"/>
      <c r="TCP40" s="39"/>
      <c r="TCQ40" s="39"/>
      <c r="TCR40" s="39"/>
      <c r="TCS40" s="39"/>
      <c r="TCT40" s="39"/>
      <c r="TCU40" s="39"/>
      <c r="TCV40" s="39"/>
      <c r="TCW40" s="39"/>
      <c r="TCX40" s="39"/>
      <c r="TCY40" s="39"/>
      <c r="TCZ40" s="39"/>
      <c r="TDA40" s="39"/>
      <c r="TDB40" s="39"/>
      <c r="TDC40" s="39"/>
      <c r="TDD40" s="39"/>
      <c r="TDE40" s="39"/>
      <c r="TDF40" s="39"/>
      <c r="TDG40" s="39"/>
      <c r="TDH40" s="39"/>
      <c r="TDI40" s="39"/>
      <c r="TDJ40" s="39"/>
      <c r="TDK40" s="39"/>
      <c r="TDL40" s="39"/>
      <c r="TDM40" s="39"/>
      <c r="TDN40" s="39"/>
      <c r="TDO40" s="39"/>
      <c r="TDP40" s="39"/>
      <c r="TDQ40" s="39"/>
      <c r="TDR40" s="39"/>
      <c r="TDS40" s="39"/>
      <c r="TDT40" s="39"/>
      <c r="TDU40" s="39"/>
      <c r="TDV40" s="39"/>
      <c r="TDW40" s="39"/>
      <c r="TDX40" s="39"/>
      <c r="TDY40" s="39"/>
      <c r="TDZ40" s="39"/>
      <c r="TEA40" s="39"/>
      <c r="TEB40" s="39"/>
      <c r="TEC40" s="39"/>
      <c r="TED40" s="39"/>
      <c r="TEE40" s="39"/>
      <c r="TEF40" s="39"/>
      <c r="TEG40" s="39"/>
      <c r="TEH40" s="39"/>
      <c r="TEI40" s="39"/>
      <c r="TEJ40" s="39"/>
      <c r="TEK40" s="39"/>
      <c r="TEL40" s="39"/>
      <c r="TEM40" s="39"/>
      <c r="TEN40" s="39"/>
      <c r="TEO40" s="39"/>
      <c r="TEP40" s="39"/>
      <c r="TEQ40" s="39"/>
      <c r="TER40" s="39"/>
      <c r="TES40" s="39"/>
      <c r="TET40" s="39"/>
      <c r="TEU40" s="39"/>
      <c r="TEV40" s="39"/>
      <c r="TEW40" s="39"/>
      <c r="TEX40" s="39"/>
      <c r="TEY40" s="39"/>
      <c r="TEZ40" s="39"/>
      <c r="TFA40" s="39"/>
      <c r="TFB40" s="39"/>
      <c r="TFC40" s="39"/>
      <c r="TFD40" s="39"/>
      <c r="TFE40" s="39"/>
      <c r="TFF40" s="39"/>
      <c r="TFG40" s="39"/>
      <c r="TFH40" s="39"/>
      <c r="TFI40" s="39"/>
      <c r="TFJ40" s="39"/>
      <c r="TFK40" s="39"/>
      <c r="TFL40" s="39"/>
      <c r="TFM40" s="39"/>
      <c r="TFN40" s="39"/>
      <c r="TFO40" s="39"/>
      <c r="TFP40" s="39"/>
      <c r="TFQ40" s="39"/>
      <c r="TFR40" s="39"/>
      <c r="TFS40" s="39"/>
      <c r="TFT40" s="39"/>
      <c r="TFU40" s="39"/>
      <c r="TFV40" s="39"/>
      <c r="TFW40" s="39"/>
      <c r="TFX40" s="39"/>
      <c r="TFY40" s="39"/>
      <c r="TFZ40" s="39"/>
      <c r="TGA40" s="39"/>
      <c r="TGB40" s="39"/>
      <c r="TGC40" s="39"/>
      <c r="TGD40" s="39"/>
      <c r="TGE40" s="39"/>
      <c r="TGF40" s="39"/>
      <c r="TGG40" s="39"/>
      <c r="TGH40" s="39"/>
      <c r="TGI40" s="39"/>
      <c r="TGJ40" s="39"/>
      <c r="TGK40" s="39"/>
      <c r="TGL40" s="39"/>
      <c r="TGM40" s="39"/>
      <c r="TGN40" s="39"/>
      <c r="TGO40" s="39"/>
      <c r="TGP40" s="39"/>
      <c r="TGQ40" s="39"/>
      <c r="TGR40" s="39"/>
      <c r="TGS40" s="39"/>
      <c r="TGT40" s="39"/>
      <c r="TGU40" s="39"/>
      <c r="TGV40" s="39"/>
      <c r="TGW40" s="39"/>
      <c r="TGX40" s="39"/>
      <c r="TGY40" s="39"/>
      <c r="TGZ40" s="39"/>
      <c r="THA40" s="39"/>
      <c r="THB40" s="39"/>
      <c r="THC40" s="39"/>
      <c r="THD40" s="39"/>
      <c r="THE40" s="39"/>
      <c r="THF40" s="39"/>
      <c r="THG40" s="39"/>
      <c r="THH40" s="39"/>
      <c r="THI40" s="39"/>
      <c r="THJ40" s="39"/>
      <c r="THK40" s="39"/>
      <c r="THL40" s="39"/>
      <c r="THM40" s="39"/>
      <c r="THN40" s="39"/>
      <c r="THO40" s="39"/>
      <c r="THP40" s="39"/>
      <c r="THQ40" s="39"/>
      <c r="THR40" s="39"/>
      <c r="THS40" s="39"/>
      <c r="THT40" s="39"/>
      <c r="THU40" s="39"/>
      <c r="THV40" s="39"/>
      <c r="THW40" s="39"/>
      <c r="THX40" s="39"/>
      <c r="THY40" s="39"/>
      <c r="THZ40" s="39"/>
      <c r="TIA40" s="39"/>
      <c r="TIB40" s="39"/>
      <c r="TIC40" s="39"/>
      <c r="TID40" s="39"/>
      <c r="TIE40" s="39"/>
      <c r="TIF40" s="39"/>
      <c r="TIG40" s="39"/>
      <c r="TIH40" s="39"/>
      <c r="TII40" s="39"/>
      <c r="TIJ40" s="39"/>
      <c r="TIK40" s="39"/>
      <c r="TIL40" s="39"/>
      <c r="TIM40" s="39"/>
      <c r="TIN40" s="39"/>
      <c r="TIO40" s="39"/>
      <c r="TIP40" s="39"/>
      <c r="TIQ40" s="39"/>
      <c r="TIR40" s="39"/>
      <c r="TIS40" s="39"/>
      <c r="TIT40" s="39"/>
      <c r="TIU40" s="39"/>
      <c r="TIV40" s="39"/>
      <c r="TIW40" s="39"/>
      <c r="TIX40" s="39"/>
      <c r="TIY40" s="39"/>
      <c r="TIZ40" s="39"/>
      <c r="TJA40" s="39"/>
      <c r="TJB40" s="39"/>
      <c r="TJC40" s="39"/>
      <c r="TJD40" s="39"/>
      <c r="TJE40" s="39"/>
      <c r="TJF40" s="39"/>
      <c r="TJG40" s="39"/>
      <c r="TJH40" s="39"/>
      <c r="TJI40" s="39"/>
      <c r="TJJ40" s="39"/>
      <c r="TJK40" s="39"/>
      <c r="TJL40" s="39"/>
      <c r="TJM40" s="39"/>
      <c r="TJN40" s="39"/>
      <c r="TJO40" s="39"/>
      <c r="TJP40" s="39"/>
      <c r="TJQ40" s="39"/>
      <c r="TJR40" s="39"/>
      <c r="TJS40" s="39"/>
      <c r="TJT40" s="39"/>
      <c r="TJU40" s="39"/>
      <c r="TJV40" s="39"/>
      <c r="TJW40" s="39"/>
      <c r="TJX40" s="39"/>
      <c r="TJY40" s="39"/>
      <c r="TJZ40" s="39"/>
      <c r="TKA40" s="39"/>
      <c r="TKB40" s="39"/>
      <c r="TKC40" s="39"/>
      <c r="TKD40" s="39"/>
      <c r="TKE40" s="39"/>
      <c r="TKF40" s="39"/>
      <c r="TKG40" s="39"/>
      <c r="TKH40" s="39"/>
      <c r="TKI40" s="39"/>
      <c r="TKJ40" s="39"/>
      <c r="TKK40" s="39"/>
      <c r="TKL40" s="39"/>
      <c r="TKM40" s="39"/>
      <c r="TKN40" s="39"/>
      <c r="TKO40" s="39"/>
      <c r="TKP40" s="39"/>
      <c r="TKQ40" s="39"/>
      <c r="TKR40" s="39"/>
      <c r="TKS40" s="39"/>
      <c r="TKT40" s="39"/>
      <c r="TKU40" s="39"/>
      <c r="TKV40" s="39"/>
      <c r="TKW40" s="39"/>
      <c r="TKX40" s="39"/>
      <c r="TKY40" s="39"/>
      <c r="TKZ40" s="39"/>
      <c r="TLA40" s="39"/>
      <c r="TLB40" s="39"/>
      <c r="TLC40" s="39"/>
      <c r="TLD40" s="39"/>
      <c r="TLE40" s="39"/>
      <c r="TLF40" s="39"/>
      <c r="TLG40" s="39"/>
      <c r="TLH40" s="39"/>
      <c r="TLI40" s="39"/>
      <c r="TLJ40" s="39"/>
      <c r="TLK40" s="39"/>
      <c r="TLL40" s="39"/>
      <c r="TLM40" s="39"/>
      <c r="TLN40" s="39"/>
      <c r="TLO40" s="39"/>
      <c r="TLP40" s="39"/>
      <c r="TLQ40" s="39"/>
      <c r="TLR40" s="39"/>
      <c r="TLS40" s="39"/>
      <c r="TLT40" s="39"/>
      <c r="TLU40" s="39"/>
      <c r="TLV40" s="39"/>
      <c r="TLW40" s="39"/>
      <c r="TLX40" s="39"/>
      <c r="TLY40" s="39"/>
      <c r="TLZ40" s="39"/>
      <c r="TMA40" s="39"/>
      <c r="TMB40" s="39"/>
      <c r="TMC40" s="39"/>
      <c r="TMD40" s="39"/>
      <c r="TME40" s="39"/>
      <c r="TMF40" s="39"/>
      <c r="TMG40" s="39"/>
      <c r="TMH40" s="39"/>
      <c r="TMI40" s="39"/>
      <c r="TMJ40" s="39"/>
      <c r="TMK40" s="39"/>
      <c r="TML40" s="39"/>
      <c r="TMM40" s="39"/>
      <c r="TMN40" s="39"/>
      <c r="TMO40" s="39"/>
      <c r="TMP40" s="39"/>
      <c r="TMQ40" s="39"/>
      <c r="TMR40" s="39"/>
      <c r="TMS40" s="39"/>
      <c r="TMT40" s="39"/>
      <c r="TMU40" s="39"/>
      <c r="TMV40" s="39"/>
      <c r="TMW40" s="39"/>
      <c r="TMX40" s="39"/>
      <c r="TMY40" s="39"/>
      <c r="TMZ40" s="39"/>
      <c r="TNA40" s="39"/>
      <c r="TNB40" s="39"/>
      <c r="TNC40" s="39"/>
      <c r="TND40" s="39"/>
      <c r="TNE40" s="39"/>
      <c r="TNF40" s="39"/>
      <c r="TNG40" s="39"/>
      <c r="TNH40" s="39"/>
      <c r="TNI40" s="39"/>
      <c r="TNJ40" s="39"/>
      <c r="TNK40" s="39"/>
      <c r="TNL40" s="39"/>
      <c r="TNM40" s="39"/>
      <c r="TNN40" s="39"/>
      <c r="TNO40" s="39"/>
      <c r="TNP40" s="39"/>
      <c r="TNQ40" s="39"/>
      <c r="TNR40" s="39"/>
      <c r="TNS40" s="39"/>
      <c r="TNT40" s="39"/>
      <c r="TNU40" s="39"/>
      <c r="TNV40" s="39"/>
      <c r="TNW40" s="39"/>
      <c r="TNX40" s="39"/>
      <c r="TNY40" s="39"/>
      <c r="TNZ40" s="39"/>
      <c r="TOA40" s="39"/>
      <c r="TOB40" s="39"/>
      <c r="TOC40" s="39"/>
      <c r="TOD40" s="39"/>
      <c r="TOE40" s="39"/>
      <c r="TOF40" s="39"/>
      <c r="TOG40" s="39"/>
      <c r="TOH40" s="39"/>
      <c r="TOI40" s="39"/>
      <c r="TOJ40" s="39"/>
      <c r="TOK40" s="39"/>
      <c r="TOL40" s="39"/>
      <c r="TOM40" s="39"/>
      <c r="TON40" s="39"/>
      <c r="TOO40" s="39"/>
      <c r="TOP40" s="39"/>
      <c r="TOQ40" s="39"/>
      <c r="TOR40" s="39"/>
      <c r="TOS40" s="39"/>
      <c r="TOT40" s="39"/>
      <c r="TOU40" s="39"/>
      <c r="TOV40" s="39"/>
      <c r="TOW40" s="39"/>
      <c r="TOX40" s="39"/>
      <c r="TOY40" s="39"/>
      <c r="TOZ40" s="39"/>
      <c r="TPA40" s="39"/>
      <c r="TPB40" s="39"/>
      <c r="TPC40" s="39"/>
      <c r="TPD40" s="39"/>
      <c r="TPE40" s="39"/>
      <c r="TPF40" s="39"/>
      <c r="TPG40" s="39"/>
      <c r="TPH40" s="39"/>
      <c r="TPI40" s="39"/>
      <c r="TPJ40" s="39"/>
      <c r="TPK40" s="39"/>
      <c r="TPL40" s="39"/>
      <c r="TPM40" s="39"/>
      <c r="TPN40" s="39"/>
      <c r="TPO40" s="39"/>
      <c r="TPP40" s="39"/>
      <c r="TPQ40" s="39"/>
      <c r="TPR40" s="39"/>
      <c r="TPS40" s="39"/>
      <c r="TPT40" s="39"/>
      <c r="TPU40" s="39"/>
      <c r="TPV40" s="39"/>
      <c r="TPW40" s="39"/>
      <c r="TPX40" s="39"/>
      <c r="TPY40" s="39"/>
      <c r="TPZ40" s="39"/>
      <c r="TQA40" s="39"/>
      <c r="TQB40" s="39"/>
      <c r="TQC40" s="39"/>
      <c r="TQD40" s="39"/>
      <c r="TQE40" s="39"/>
      <c r="TQF40" s="39"/>
      <c r="TQG40" s="39"/>
      <c r="TQH40" s="39"/>
      <c r="TQI40" s="39"/>
      <c r="TQJ40" s="39"/>
      <c r="TQK40" s="39"/>
      <c r="TQL40" s="39"/>
      <c r="TQM40" s="39"/>
      <c r="TQN40" s="39"/>
      <c r="TQO40" s="39"/>
      <c r="TQP40" s="39"/>
      <c r="TQQ40" s="39"/>
      <c r="TQR40" s="39"/>
      <c r="TQS40" s="39"/>
      <c r="TQT40" s="39"/>
      <c r="TQU40" s="39"/>
      <c r="TQV40" s="39"/>
      <c r="TQW40" s="39"/>
      <c r="TQX40" s="39"/>
      <c r="TQY40" s="39"/>
      <c r="TQZ40" s="39"/>
      <c r="TRA40" s="39"/>
      <c r="TRB40" s="39"/>
      <c r="TRC40" s="39"/>
      <c r="TRD40" s="39"/>
      <c r="TRE40" s="39"/>
      <c r="TRF40" s="39"/>
      <c r="TRG40" s="39"/>
      <c r="TRH40" s="39"/>
      <c r="TRI40" s="39"/>
      <c r="TRJ40" s="39"/>
      <c r="TRK40" s="39"/>
      <c r="TRL40" s="39"/>
      <c r="TRM40" s="39"/>
      <c r="TRN40" s="39"/>
      <c r="TRO40" s="39"/>
      <c r="TRP40" s="39"/>
      <c r="TRQ40" s="39"/>
      <c r="TRR40" s="39"/>
      <c r="TRS40" s="39"/>
      <c r="TRT40" s="39"/>
      <c r="TRU40" s="39"/>
      <c r="TRV40" s="39"/>
      <c r="TRW40" s="39"/>
      <c r="TRX40" s="39"/>
      <c r="TRY40" s="39"/>
      <c r="TRZ40" s="39"/>
      <c r="TSA40" s="39"/>
      <c r="TSB40" s="39"/>
      <c r="TSC40" s="39"/>
      <c r="TSD40" s="39"/>
      <c r="TSE40" s="39"/>
      <c r="TSF40" s="39"/>
      <c r="TSG40" s="39"/>
      <c r="TSH40" s="39"/>
      <c r="TSI40" s="39"/>
      <c r="TSJ40" s="39"/>
      <c r="TSK40" s="39"/>
      <c r="TSL40" s="39"/>
      <c r="TSM40" s="39"/>
      <c r="TSN40" s="39"/>
      <c r="TSO40" s="39"/>
      <c r="TSP40" s="39"/>
      <c r="TSQ40" s="39"/>
      <c r="TSR40" s="39"/>
      <c r="TSS40" s="39"/>
      <c r="TST40" s="39"/>
      <c r="TSU40" s="39"/>
      <c r="TSV40" s="39"/>
      <c r="TSW40" s="39"/>
      <c r="TSX40" s="39"/>
      <c r="TSY40" s="39"/>
      <c r="TSZ40" s="39"/>
      <c r="TTA40" s="39"/>
      <c r="TTB40" s="39"/>
      <c r="TTC40" s="39"/>
      <c r="TTD40" s="39"/>
      <c r="TTE40" s="39"/>
      <c r="TTF40" s="39"/>
      <c r="TTG40" s="39"/>
      <c r="TTH40" s="39"/>
      <c r="TTI40" s="39"/>
      <c r="TTJ40" s="39"/>
      <c r="TTK40" s="39"/>
      <c r="TTL40" s="39"/>
      <c r="TTM40" s="39"/>
      <c r="TTN40" s="39"/>
      <c r="TTO40" s="39"/>
      <c r="TTP40" s="39"/>
      <c r="TTQ40" s="39"/>
      <c r="TTR40" s="39"/>
      <c r="TTS40" s="39"/>
      <c r="TTT40" s="39"/>
      <c r="TTU40" s="39"/>
      <c r="TTV40" s="39"/>
      <c r="TTW40" s="39"/>
      <c r="TTX40" s="39"/>
      <c r="TTY40" s="39"/>
      <c r="TTZ40" s="39"/>
      <c r="TUA40" s="39"/>
      <c r="TUB40" s="39"/>
      <c r="TUC40" s="39"/>
      <c r="TUD40" s="39"/>
      <c r="TUE40" s="39"/>
      <c r="TUF40" s="39"/>
      <c r="TUG40" s="39"/>
      <c r="TUH40" s="39"/>
      <c r="TUI40" s="39"/>
      <c r="TUJ40" s="39"/>
      <c r="TUK40" s="39"/>
      <c r="TUL40" s="39"/>
      <c r="TUM40" s="39"/>
      <c r="TUN40" s="39"/>
      <c r="TUO40" s="39"/>
      <c r="TUP40" s="39"/>
      <c r="TUQ40" s="39"/>
      <c r="TUR40" s="39"/>
      <c r="TUS40" s="39"/>
      <c r="TUT40" s="39"/>
      <c r="TUU40" s="39"/>
      <c r="TUV40" s="39"/>
      <c r="TUW40" s="39"/>
      <c r="TUX40" s="39"/>
      <c r="TUY40" s="39"/>
      <c r="TUZ40" s="39"/>
      <c r="TVA40" s="39"/>
      <c r="TVB40" s="39"/>
      <c r="TVC40" s="39"/>
      <c r="TVD40" s="39"/>
      <c r="TVE40" s="39"/>
      <c r="TVF40" s="39"/>
      <c r="TVG40" s="39"/>
      <c r="TVH40" s="39"/>
      <c r="TVI40" s="39"/>
      <c r="TVJ40" s="39"/>
      <c r="TVK40" s="39"/>
      <c r="TVL40" s="39"/>
      <c r="TVM40" s="39"/>
      <c r="TVN40" s="39"/>
      <c r="TVO40" s="39"/>
      <c r="TVP40" s="39"/>
      <c r="TVQ40" s="39"/>
      <c r="TVR40" s="39"/>
      <c r="TVS40" s="39"/>
      <c r="TVT40" s="39"/>
      <c r="TVU40" s="39"/>
      <c r="TVV40" s="39"/>
      <c r="TVW40" s="39"/>
      <c r="TVX40" s="39"/>
      <c r="TVY40" s="39"/>
      <c r="TVZ40" s="39"/>
      <c r="TWA40" s="39"/>
      <c r="TWB40" s="39"/>
      <c r="TWC40" s="39"/>
      <c r="TWD40" s="39"/>
      <c r="TWE40" s="39"/>
      <c r="TWF40" s="39"/>
      <c r="TWG40" s="39"/>
      <c r="TWH40" s="39"/>
      <c r="TWI40" s="39"/>
      <c r="TWJ40" s="39"/>
      <c r="TWK40" s="39"/>
      <c r="TWL40" s="39"/>
      <c r="TWM40" s="39"/>
      <c r="TWN40" s="39"/>
      <c r="TWO40" s="39"/>
      <c r="TWP40" s="39"/>
      <c r="TWQ40" s="39"/>
      <c r="TWR40" s="39"/>
      <c r="TWS40" s="39"/>
      <c r="TWT40" s="39"/>
      <c r="TWU40" s="39"/>
      <c r="TWV40" s="39"/>
      <c r="TWW40" s="39"/>
      <c r="TWX40" s="39"/>
      <c r="TWY40" s="39"/>
      <c r="TWZ40" s="39"/>
      <c r="TXA40" s="39"/>
      <c r="TXB40" s="39"/>
      <c r="TXC40" s="39"/>
      <c r="TXD40" s="39"/>
      <c r="TXE40" s="39"/>
      <c r="TXF40" s="39"/>
      <c r="TXG40" s="39"/>
      <c r="TXH40" s="39"/>
      <c r="TXI40" s="39"/>
      <c r="TXJ40" s="39"/>
      <c r="TXK40" s="39"/>
      <c r="TXL40" s="39"/>
      <c r="TXM40" s="39"/>
      <c r="TXN40" s="39"/>
      <c r="TXO40" s="39"/>
      <c r="TXP40" s="39"/>
      <c r="TXQ40" s="39"/>
      <c r="TXR40" s="39"/>
      <c r="TXS40" s="39"/>
      <c r="TXT40" s="39"/>
      <c r="TXU40" s="39"/>
      <c r="TXV40" s="39"/>
      <c r="TXW40" s="39"/>
      <c r="TXX40" s="39"/>
      <c r="TXY40" s="39"/>
      <c r="TXZ40" s="39"/>
      <c r="TYA40" s="39"/>
      <c r="TYB40" s="39"/>
      <c r="TYC40" s="39"/>
      <c r="TYD40" s="39"/>
      <c r="TYE40" s="39"/>
      <c r="TYF40" s="39"/>
      <c r="TYG40" s="39"/>
      <c r="TYH40" s="39"/>
      <c r="TYI40" s="39"/>
      <c r="TYJ40" s="39"/>
      <c r="TYK40" s="39"/>
      <c r="TYL40" s="39"/>
      <c r="TYM40" s="39"/>
      <c r="TYN40" s="39"/>
      <c r="TYO40" s="39"/>
      <c r="TYP40" s="39"/>
      <c r="TYQ40" s="39"/>
      <c r="TYR40" s="39"/>
      <c r="TYS40" s="39"/>
      <c r="TYT40" s="39"/>
      <c r="TYU40" s="39"/>
      <c r="TYV40" s="39"/>
      <c r="TYW40" s="39"/>
      <c r="TYX40" s="39"/>
      <c r="TYY40" s="39"/>
      <c r="TYZ40" s="39"/>
      <c r="TZA40" s="39"/>
      <c r="TZB40" s="39"/>
      <c r="TZC40" s="39"/>
      <c r="TZD40" s="39"/>
      <c r="TZE40" s="39"/>
      <c r="TZF40" s="39"/>
      <c r="TZG40" s="39"/>
      <c r="TZH40" s="39"/>
      <c r="TZI40" s="39"/>
      <c r="TZJ40" s="39"/>
      <c r="TZK40" s="39"/>
      <c r="TZL40" s="39"/>
      <c r="TZM40" s="39"/>
      <c r="TZN40" s="39"/>
      <c r="TZO40" s="39"/>
      <c r="TZP40" s="39"/>
      <c r="TZQ40" s="39"/>
      <c r="TZR40" s="39"/>
      <c r="TZS40" s="39"/>
      <c r="TZT40" s="39"/>
      <c r="TZU40" s="39"/>
      <c r="TZV40" s="39"/>
      <c r="TZW40" s="39"/>
      <c r="TZX40" s="39"/>
      <c r="TZY40" s="39"/>
      <c r="TZZ40" s="39"/>
      <c r="UAA40" s="39"/>
      <c r="UAB40" s="39"/>
      <c r="UAC40" s="39"/>
      <c r="UAD40" s="39"/>
      <c r="UAE40" s="39"/>
      <c r="UAF40" s="39"/>
      <c r="UAG40" s="39"/>
      <c r="UAH40" s="39"/>
      <c r="UAI40" s="39"/>
      <c r="UAJ40" s="39"/>
      <c r="UAK40" s="39"/>
      <c r="UAL40" s="39"/>
      <c r="UAM40" s="39"/>
      <c r="UAN40" s="39"/>
      <c r="UAO40" s="39"/>
      <c r="UAP40" s="39"/>
      <c r="UAQ40" s="39"/>
      <c r="UAR40" s="39"/>
      <c r="UAS40" s="39"/>
      <c r="UAT40" s="39"/>
      <c r="UAU40" s="39"/>
      <c r="UAV40" s="39"/>
      <c r="UAW40" s="39"/>
      <c r="UAX40" s="39"/>
      <c r="UAY40" s="39"/>
      <c r="UAZ40" s="39"/>
      <c r="UBA40" s="39"/>
      <c r="UBB40" s="39"/>
      <c r="UBC40" s="39"/>
      <c r="UBD40" s="39"/>
      <c r="UBE40" s="39"/>
      <c r="UBF40" s="39"/>
      <c r="UBG40" s="39"/>
      <c r="UBH40" s="39"/>
      <c r="UBI40" s="39"/>
      <c r="UBJ40" s="39"/>
      <c r="UBK40" s="39"/>
      <c r="UBL40" s="39"/>
      <c r="UBM40" s="39"/>
      <c r="UBN40" s="39"/>
      <c r="UBO40" s="39"/>
      <c r="UBP40" s="39"/>
      <c r="UBQ40" s="39"/>
      <c r="UBR40" s="39"/>
      <c r="UBS40" s="39"/>
      <c r="UBT40" s="39"/>
      <c r="UBU40" s="39"/>
      <c r="UBV40" s="39"/>
      <c r="UBW40" s="39"/>
      <c r="UBX40" s="39"/>
      <c r="UBY40" s="39"/>
      <c r="UBZ40" s="39"/>
      <c r="UCA40" s="39"/>
      <c r="UCB40" s="39"/>
      <c r="UCC40" s="39"/>
      <c r="UCD40" s="39"/>
      <c r="UCE40" s="39"/>
      <c r="UCF40" s="39"/>
      <c r="UCG40" s="39"/>
      <c r="UCH40" s="39"/>
      <c r="UCI40" s="39"/>
      <c r="UCJ40" s="39"/>
      <c r="UCK40" s="39"/>
      <c r="UCL40" s="39"/>
      <c r="UCM40" s="39"/>
      <c r="UCN40" s="39"/>
      <c r="UCO40" s="39"/>
      <c r="UCP40" s="39"/>
      <c r="UCQ40" s="39"/>
      <c r="UCR40" s="39"/>
      <c r="UCS40" s="39"/>
      <c r="UCT40" s="39"/>
      <c r="UCU40" s="39"/>
      <c r="UCV40" s="39"/>
      <c r="UCW40" s="39"/>
      <c r="UCX40" s="39"/>
      <c r="UCY40" s="39"/>
      <c r="UCZ40" s="39"/>
      <c r="UDA40" s="39"/>
      <c r="UDB40" s="39"/>
      <c r="UDC40" s="39"/>
      <c r="UDD40" s="39"/>
      <c r="UDE40" s="39"/>
      <c r="UDF40" s="39"/>
      <c r="UDG40" s="39"/>
      <c r="UDH40" s="39"/>
      <c r="UDI40" s="39"/>
      <c r="UDJ40" s="39"/>
      <c r="UDK40" s="39"/>
      <c r="UDL40" s="39"/>
      <c r="UDM40" s="39"/>
      <c r="UDN40" s="39"/>
      <c r="UDO40" s="39"/>
      <c r="UDP40" s="39"/>
      <c r="UDQ40" s="39"/>
      <c r="UDR40" s="39"/>
      <c r="UDS40" s="39"/>
      <c r="UDT40" s="39"/>
      <c r="UDU40" s="39"/>
      <c r="UDV40" s="39"/>
      <c r="UDW40" s="39"/>
      <c r="UDX40" s="39"/>
      <c r="UDY40" s="39"/>
      <c r="UDZ40" s="39"/>
      <c r="UEA40" s="39"/>
      <c r="UEB40" s="39"/>
      <c r="UEC40" s="39"/>
      <c r="UED40" s="39"/>
      <c r="UEE40" s="39"/>
      <c r="UEF40" s="39"/>
      <c r="UEG40" s="39"/>
      <c r="UEH40" s="39"/>
      <c r="UEI40" s="39"/>
      <c r="UEJ40" s="39"/>
      <c r="UEK40" s="39"/>
      <c r="UEL40" s="39"/>
      <c r="UEM40" s="39"/>
      <c r="UEN40" s="39"/>
      <c r="UEO40" s="39"/>
      <c r="UEP40" s="39"/>
      <c r="UEQ40" s="39"/>
      <c r="UER40" s="39"/>
      <c r="UES40" s="39"/>
      <c r="UET40" s="39"/>
      <c r="UEU40" s="39"/>
      <c r="UEV40" s="39"/>
      <c r="UEW40" s="39"/>
      <c r="UEX40" s="39"/>
      <c r="UEY40" s="39"/>
      <c r="UEZ40" s="39"/>
      <c r="UFA40" s="39"/>
      <c r="UFB40" s="39"/>
      <c r="UFC40" s="39"/>
      <c r="UFD40" s="39"/>
      <c r="UFE40" s="39"/>
      <c r="UFF40" s="39"/>
      <c r="UFG40" s="39"/>
      <c r="UFH40" s="39"/>
      <c r="UFI40" s="39"/>
      <c r="UFJ40" s="39"/>
      <c r="UFK40" s="39"/>
      <c r="UFL40" s="39"/>
      <c r="UFM40" s="39"/>
      <c r="UFN40" s="39"/>
      <c r="UFO40" s="39"/>
      <c r="UFP40" s="39"/>
      <c r="UFQ40" s="39"/>
      <c r="UFR40" s="39"/>
      <c r="UFS40" s="39"/>
      <c r="UFT40" s="39"/>
      <c r="UFU40" s="39"/>
      <c r="UFV40" s="39"/>
      <c r="UFW40" s="39"/>
      <c r="UFX40" s="39"/>
      <c r="UFY40" s="39"/>
      <c r="UFZ40" s="39"/>
      <c r="UGA40" s="39"/>
      <c r="UGB40" s="39"/>
      <c r="UGC40" s="39"/>
      <c r="UGD40" s="39"/>
      <c r="UGE40" s="39"/>
      <c r="UGF40" s="39"/>
      <c r="UGG40" s="39"/>
      <c r="UGH40" s="39"/>
      <c r="UGI40" s="39"/>
      <c r="UGJ40" s="39"/>
      <c r="UGK40" s="39"/>
      <c r="UGL40" s="39"/>
      <c r="UGM40" s="39"/>
      <c r="UGN40" s="39"/>
      <c r="UGO40" s="39"/>
      <c r="UGP40" s="39"/>
      <c r="UGQ40" s="39"/>
      <c r="UGR40" s="39"/>
      <c r="UGS40" s="39"/>
      <c r="UGT40" s="39"/>
      <c r="UGU40" s="39"/>
      <c r="UGV40" s="39"/>
      <c r="UGW40" s="39"/>
      <c r="UGX40" s="39"/>
      <c r="UGY40" s="39"/>
      <c r="UGZ40" s="39"/>
      <c r="UHA40" s="39"/>
      <c r="UHB40" s="39"/>
      <c r="UHC40" s="39"/>
      <c r="UHD40" s="39"/>
      <c r="UHE40" s="39"/>
      <c r="UHF40" s="39"/>
      <c r="UHG40" s="39"/>
      <c r="UHH40" s="39"/>
      <c r="UHI40" s="39"/>
      <c r="UHJ40" s="39"/>
      <c r="UHK40" s="39"/>
      <c r="UHL40" s="39"/>
      <c r="UHM40" s="39"/>
      <c r="UHN40" s="39"/>
      <c r="UHO40" s="39"/>
      <c r="UHP40" s="39"/>
      <c r="UHQ40" s="39"/>
      <c r="UHR40" s="39"/>
      <c r="UHS40" s="39"/>
      <c r="UHT40" s="39"/>
      <c r="UHU40" s="39"/>
      <c r="UHV40" s="39"/>
      <c r="UHW40" s="39"/>
      <c r="UHX40" s="39"/>
      <c r="UHY40" s="39"/>
      <c r="UHZ40" s="39"/>
      <c r="UIA40" s="39"/>
      <c r="UIB40" s="39"/>
      <c r="UIC40" s="39"/>
      <c r="UID40" s="39"/>
      <c r="UIE40" s="39"/>
      <c r="UIF40" s="39"/>
      <c r="UIG40" s="39"/>
      <c r="UIH40" s="39"/>
      <c r="UII40" s="39"/>
      <c r="UIJ40" s="39"/>
      <c r="UIK40" s="39"/>
      <c r="UIL40" s="39"/>
      <c r="UIM40" s="39"/>
      <c r="UIN40" s="39"/>
      <c r="UIO40" s="39"/>
      <c r="UIP40" s="39"/>
      <c r="UIQ40" s="39"/>
      <c r="UIR40" s="39"/>
      <c r="UIS40" s="39"/>
      <c r="UIT40" s="39"/>
      <c r="UIU40" s="39"/>
      <c r="UIV40" s="39"/>
      <c r="UIW40" s="39"/>
      <c r="UIX40" s="39"/>
      <c r="UIY40" s="39"/>
      <c r="UIZ40" s="39"/>
      <c r="UJA40" s="39"/>
      <c r="UJB40" s="39"/>
      <c r="UJC40" s="39"/>
      <c r="UJD40" s="39"/>
      <c r="UJE40" s="39"/>
      <c r="UJF40" s="39"/>
      <c r="UJG40" s="39"/>
      <c r="UJH40" s="39"/>
      <c r="UJI40" s="39"/>
      <c r="UJJ40" s="39"/>
      <c r="UJK40" s="39"/>
      <c r="UJL40" s="39"/>
      <c r="UJM40" s="39"/>
      <c r="UJN40" s="39"/>
      <c r="UJO40" s="39"/>
      <c r="UJP40" s="39"/>
      <c r="UJQ40" s="39"/>
      <c r="UJR40" s="39"/>
      <c r="UJS40" s="39"/>
      <c r="UJT40" s="39"/>
      <c r="UJU40" s="39"/>
      <c r="UJV40" s="39"/>
      <c r="UJW40" s="39"/>
      <c r="UJX40" s="39"/>
      <c r="UJY40" s="39"/>
      <c r="UJZ40" s="39"/>
      <c r="UKA40" s="39"/>
      <c r="UKB40" s="39"/>
      <c r="UKC40" s="39"/>
      <c r="UKD40" s="39"/>
      <c r="UKE40" s="39"/>
      <c r="UKF40" s="39"/>
      <c r="UKG40" s="39"/>
      <c r="UKH40" s="39"/>
      <c r="UKI40" s="39"/>
      <c r="UKJ40" s="39"/>
      <c r="UKK40" s="39"/>
      <c r="UKL40" s="39"/>
      <c r="UKM40" s="39"/>
      <c r="UKN40" s="39"/>
      <c r="UKO40" s="39"/>
      <c r="UKP40" s="39"/>
      <c r="UKQ40" s="39"/>
      <c r="UKR40" s="39"/>
      <c r="UKS40" s="39"/>
      <c r="UKT40" s="39"/>
      <c r="UKU40" s="39"/>
      <c r="UKV40" s="39"/>
      <c r="UKW40" s="39"/>
      <c r="UKX40" s="39"/>
      <c r="UKY40" s="39"/>
      <c r="UKZ40" s="39"/>
      <c r="ULA40" s="39"/>
      <c r="ULB40" s="39"/>
      <c r="ULC40" s="39"/>
      <c r="ULD40" s="39"/>
      <c r="ULE40" s="39"/>
      <c r="ULF40" s="39"/>
      <c r="ULG40" s="39"/>
      <c r="ULH40" s="39"/>
      <c r="ULI40" s="39"/>
      <c r="ULJ40" s="39"/>
      <c r="ULK40" s="39"/>
      <c r="ULL40" s="39"/>
      <c r="ULM40" s="39"/>
      <c r="ULN40" s="39"/>
      <c r="ULO40" s="39"/>
      <c r="ULP40" s="39"/>
      <c r="ULQ40" s="39"/>
      <c r="ULR40" s="39"/>
      <c r="ULS40" s="39"/>
      <c r="ULT40" s="39"/>
      <c r="ULU40" s="39"/>
      <c r="ULV40" s="39"/>
      <c r="ULW40" s="39"/>
      <c r="ULX40" s="39"/>
      <c r="ULY40" s="39"/>
      <c r="ULZ40" s="39"/>
      <c r="UMA40" s="39"/>
      <c r="UMB40" s="39"/>
      <c r="UMC40" s="39"/>
      <c r="UMD40" s="39"/>
      <c r="UME40" s="39"/>
      <c r="UMF40" s="39"/>
      <c r="UMG40" s="39"/>
      <c r="UMH40" s="39"/>
      <c r="UMI40" s="39"/>
      <c r="UMJ40" s="39"/>
      <c r="UMK40" s="39"/>
      <c r="UML40" s="39"/>
      <c r="UMM40" s="39"/>
      <c r="UMN40" s="39"/>
      <c r="UMO40" s="39"/>
      <c r="UMP40" s="39"/>
      <c r="UMQ40" s="39"/>
      <c r="UMR40" s="39"/>
      <c r="UMS40" s="39"/>
      <c r="UMT40" s="39"/>
      <c r="UMU40" s="39"/>
      <c r="UMV40" s="39"/>
      <c r="UMW40" s="39"/>
      <c r="UMX40" s="39"/>
      <c r="UMY40" s="39"/>
      <c r="UMZ40" s="39"/>
      <c r="UNA40" s="39"/>
      <c r="UNB40" s="39"/>
      <c r="UNC40" s="39"/>
      <c r="UND40" s="39"/>
      <c r="UNE40" s="39"/>
      <c r="UNF40" s="39"/>
      <c r="UNG40" s="39"/>
      <c r="UNH40" s="39"/>
      <c r="UNI40" s="39"/>
      <c r="UNJ40" s="39"/>
      <c r="UNK40" s="39"/>
      <c r="UNL40" s="39"/>
      <c r="UNM40" s="39"/>
      <c r="UNN40" s="39"/>
      <c r="UNO40" s="39"/>
      <c r="UNP40" s="39"/>
      <c r="UNQ40" s="39"/>
      <c r="UNR40" s="39"/>
      <c r="UNS40" s="39"/>
      <c r="UNT40" s="39"/>
      <c r="UNU40" s="39"/>
      <c r="UNV40" s="39"/>
      <c r="UNW40" s="39"/>
      <c r="UNX40" s="39"/>
      <c r="UNY40" s="39"/>
      <c r="UNZ40" s="39"/>
      <c r="UOA40" s="39"/>
      <c r="UOB40" s="39"/>
      <c r="UOC40" s="39"/>
      <c r="UOD40" s="39"/>
      <c r="UOE40" s="39"/>
      <c r="UOF40" s="39"/>
      <c r="UOG40" s="39"/>
      <c r="UOH40" s="39"/>
      <c r="UOI40" s="39"/>
      <c r="UOJ40" s="39"/>
      <c r="UOK40" s="39"/>
      <c r="UOL40" s="39"/>
      <c r="UOM40" s="39"/>
      <c r="UON40" s="39"/>
      <c r="UOO40" s="39"/>
      <c r="UOP40" s="39"/>
      <c r="UOQ40" s="39"/>
      <c r="UOR40" s="39"/>
      <c r="UOS40" s="39"/>
      <c r="UOT40" s="39"/>
      <c r="UOU40" s="39"/>
      <c r="UOV40" s="39"/>
      <c r="UOW40" s="39"/>
      <c r="UOX40" s="39"/>
      <c r="UOY40" s="39"/>
      <c r="UOZ40" s="39"/>
      <c r="UPA40" s="39"/>
      <c r="UPB40" s="39"/>
      <c r="UPC40" s="39"/>
      <c r="UPD40" s="39"/>
      <c r="UPE40" s="39"/>
      <c r="UPF40" s="39"/>
      <c r="UPG40" s="39"/>
      <c r="UPH40" s="39"/>
      <c r="UPI40" s="39"/>
      <c r="UPJ40" s="39"/>
      <c r="UPK40" s="39"/>
      <c r="UPL40" s="39"/>
      <c r="UPM40" s="39"/>
      <c r="UPN40" s="39"/>
      <c r="UPO40" s="39"/>
      <c r="UPP40" s="39"/>
      <c r="UPQ40" s="39"/>
      <c r="UPR40" s="39"/>
      <c r="UPS40" s="39"/>
      <c r="UPT40" s="39"/>
      <c r="UPU40" s="39"/>
      <c r="UPV40" s="39"/>
      <c r="UPW40" s="39"/>
      <c r="UPX40" s="39"/>
      <c r="UPY40" s="39"/>
      <c r="UPZ40" s="39"/>
      <c r="UQA40" s="39"/>
      <c r="UQB40" s="39"/>
      <c r="UQC40" s="39"/>
      <c r="UQD40" s="39"/>
      <c r="UQE40" s="39"/>
      <c r="UQF40" s="39"/>
      <c r="UQG40" s="39"/>
      <c r="UQH40" s="39"/>
      <c r="UQI40" s="39"/>
      <c r="UQJ40" s="39"/>
      <c r="UQK40" s="39"/>
      <c r="UQL40" s="39"/>
      <c r="UQM40" s="39"/>
      <c r="UQN40" s="39"/>
      <c r="UQO40" s="39"/>
      <c r="UQP40" s="39"/>
      <c r="UQQ40" s="39"/>
      <c r="UQR40" s="39"/>
      <c r="UQS40" s="39"/>
      <c r="UQT40" s="39"/>
      <c r="UQU40" s="39"/>
      <c r="UQV40" s="39"/>
      <c r="UQW40" s="39"/>
      <c r="UQX40" s="39"/>
      <c r="UQY40" s="39"/>
      <c r="UQZ40" s="39"/>
      <c r="URA40" s="39"/>
      <c r="URB40" s="39"/>
      <c r="URC40" s="39"/>
      <c r="URD40" s="39"/>
      <c r="URE40" s="39"/>
      <c r="URF40" s="39"/>
      <c r="URG40" s="39"/>
      <c r="URH40" s="39"/>
      <c r="URI40" s="39"/>
      <c r="URJ40" s="39"/>
      <c r="URK40" s="39"/>
      <c r="URL40" s="39"/>
      <c r="URM40" s="39"/>
      <c r="URN40" s="39"/>
      <c r="URO40" s="39"/>
      <c r="URP40" s="39"/>
      <c r="URQ40" s="39"/>
      <c r="URR40" s="39"/>
      <c r="URS40" s="39"/>
      <c r="URT40" s="39"/>
      <c r="URU40" s="39"/>
      <c r="URV40" s="39"/>
      <c r="URW40" s="39"/>
      <c r="URX40" s="39"/>
      <c r="URY40" s="39"/>
      <c r="URZ40" s="39"/>
      <c r="USA40" s="39"/>
      <c r="USB40" s="39"/>
      <c r="USC40" s="39"/>
      <c r="USD40" s="39"/>
      <c r="USE40" s="39"/>
      <c r="USF40" s="39"/>
      <c r="USG40" s="39"/>
      <c r="USH40" s="39"/>
      <c r="USI40" s="39"/>
      <c r="USJ40" s="39"/>
      <c r="USK40" s="39"/>
      <c r="USL40" s="39"/>
      <c r="USM40" s="39"/>
      <c r="USN40" s="39"/>
      <c r="USO40" s="39"/>
      <c r="USP40" s="39"/>
      <c r="USQ40" s="39"/>
      <c r="USR40" s="39"/>
      <c r="USS40" s="39"/>
      <c r="UST40" s="39"/>
      <c r="USU40" s="39"/>
      <c r="USV40" s="39"/>
      <c r="USW40" s="39"/>
      <c r="USX40" s="39"/>
      <c r="USY40" s="39"/>
      <c r="USZ40" s="39"/>
      <c r="UTA40" s="39"/>
      <c r="UTB40" s="39"/>
      <c r="UTC40" s="39"/>
      <c r="UTD40" s="39"/>
      <c r="UTE40" s="39"/>
      <c r="UTF40" s="39"/>
      <c r="UTG40" s="39"/>
      <c r="UTH40" s="39"/>
      <c r="UTI40" s="39"/>
      <c r="UTJ40" s="39"/>
      <c r="UTK40" s="39"/>
      <c r="UTL40" s="39"/>
      <c r="UTM40" s="39"/>
      <c r="UTN40" s="39"/>
      <c r="UTO40" s="39"/>
      <c r="UTP40" s="39"/>
      <c r="UTQ40" s="39"/>
      <c r="UTR40" s="39"/>
      <c r="UTS40" s="39"/>
      <c r="UTT40" s="39"/>
      <c r="UTU40" s="39"/>
      <c r="UTV40" s="39"/>
      <c r="UTW40" s="39"/>
      <c r="UTX40" s="39"/>
      <c r="UTY40" s="39"/>
      <c r="UTZ40" s="39"/>
      <c r="UUA40" s="39"/>
      <c r="UUB40" s="39"/>
      <c r="UUC40" s="39"/>
      <c r="UUD40" s="39"/>
      <c r="UUE40" s="39"/>
      <c r="UUF40" s="39"/>
      <c r="UUG40" s="39"/>
      <c r="UUH40" s="39"/>
      <c r="UUI40" s="39"/>
      <c r="UUJ40" s="39"/>
      <c r="UUK40" s="39"/>
      <c r="UUL40" s="39"/>
      <c r="UUM40" s="39"/>
      <c r="UUN40" s="39"/>
      <c r="UUO40" s="39"/>
      <c r="UUP40" s="39"/>
      <c r="UUQ40" s="39"/>
      <c r="UUR40" s="39"/>
      <c r="UUS40" s="39"/>
      <c r="UUT40" s="39"/>
      <c r="UUU40" s="39"/>
      <c r="UUV40" s="39"/>
      <c r="UUW40" s="39"/>
      <c r="UUX40" s="39"/>
      <c r="UUY40" s="39"/>
      <c r="UUZ40" s="39"/>
      <c r="UVA40" s="39"/>
      <c r="UVB40" s="39"/>
      <c r="UVC40" s="39"/>
      <c r="UVD40" s="39"/>
      <c r="UVE40" s="39"/>
      <c r="UVF40" s="39"/>
      <c r="UVG40" s="39"/>
      <c r="UVH40" s="39"/>
      <c r="UVI40" s="39"/>
      <c r="UVJ40" s="39"/>
      <c r="UVK40" s="39"/>
      <c r="UVL40" s="39"/>
      <c r="UVM40" s="39"/>
      <c r="UVN40" s="39"/>
      <c r="UVO40" s="39"/>
      <c r="UVP40" s="39"/>
      <c r="UVQ40" s="39"/>
      <c r="UVR40" s="39"/>
      <c r="UVS40" s="39"/>
      <c r="UVT40" s="39"/>
      <c r="UVU40" s="39"/>
      <c r="UVV40" s="39"/>
      <c r="UVW40" s="39"/>
      <c r="UVX40" s="39"/>
      <c r="UVY40" s="39"/>
      <c r="UVZ40" s="39"/>
      <c r="UWA40" s="39"/>
      <c r="UWB40" s="39"/>
      <c r="UWC40" s="39"/>
      <c r="UWD40" s="39"/>
      <c r="UWE40" s="39"/>
      <c r="UWF40" s="39"/>
      <c r="UWG40" s="39"/>
      <c r="UWH40" s="39"/>
      <c r="UWI40" s="39"/>
      <c r="UWJ40" s="39"/>
      <c r="UWK40" s="39"/>
      <c r="UWL40" s="39"/>
      <c r="UWM40" s="39"/>
      <c r="UWN40" s="39"/>
      <c r="UWO40" s="39"/>
      <c r="UWP40" s="39"/>
      <c r="UWQ40" s="39"/>
      <c r="UWR40" s="39"/>
      <c r="UWS40" s="39"/>
      <c r="UWT40" s="39"/>
      <c r="UWU40" s="39"/>
      <c r="UWV40" s="39"/>
      <c r="UWW40" s="39"/>
      <c r="UWX40" s="39"/>
      <c r="UWY40" s="39"/>
      <c r="UWZ40" s="39"/>
      <c r="UXA40" s="39"/>
      <c r="UXB40" s="39"/>
      <c r="UXC40" s="39"/>
      <c r="UXD40" s="39"/>
      <c r="UXE40" s="39"/>
      <c r="UXF40" s="39"/>
      <c r="UXG40" s="39"/>
      <c r="UXH40" s="39"/>
      <c r="UXI40" s="39"/>
      <c r="UXJ40" s="39"/>
      <c r="UXK40" s="39"/>
      <c r="UXL40" s="39"/>
      <c r="UXM40" s="39"/>
      <c r="UXN40" s="39"/>
      <c r="UXO40" s="39"/>
      <c r="UXP40" s="39"/>
      <c r="UXQ40" s="39"/>
      <c r="UXR40" s="39"/>
      <c r="UXS40" s="39"/>
      <c r="UXT40" s="39"/>
      <c r="UXU40" s="39"/>
      <c r="UXV40" s="39"/>
      <c r="UXW40" s="39"/>
      <c r="UXX40" s="39"/>
      <c r="UXY40" s="39"/>
      <c r="UXZ40" s="39"/>
      <c r="UYA40" s="39"/>
      <c r="UYB40" s="39"/>
      <c r="UYC40" s="39"/>
      <c r="UYD40" s="39"/>
      <c r="UYE40" s="39"/>
      <c r="UYF40" s="39"/>
      <c r="UYG40" s="39"/>
      <c r="UYH40" s="39"/>
      <c r="UYI40" s="39"/>
      <c r="UYJ40" s="39"/>
      <c r="UYK40" s="39"/>
      <c r="UYL40" s="39"/>
      <c r="UYM40" s="39"/>
      <c r="UYN40" s="39"/>
      <c r="UYO40" s="39"/>
      <c r="UYP40" s="39"/>
      <c r="UYQ40" s="39"/>
      <c r="UYR40" s="39"/>
      <c r="UYS40" s="39"/>
      <c r="UYT40" s="39"/>
      <c r="UYU40" s="39"/>
      <c r="UYV40" s="39"/>
      <c r="UYW40" s="39"/>
      <c r="UYX40" s="39"/>
      <c r="UYY40" s="39"/>
      <c r="UYZ40" s="39"/>
      <c r="UZA40" s="39"/>
      <c r="UZB40" s="39"/>
      <c r="UZC40" s="39"/>
      <c r="UZD40" s="39"/>
      <c r="UZE40" s="39"/>
      <c r="UZF40" s="39"/>
      <c r="UZG40" s="39"/>
      <c r="UZH40" s="39"/>
      <c r="UZI40" s="39"/>
      <c r="UZJ40" s="39"/>
      <c r="UZK40" s="39"/>
      <c r="UZL40" s="39"/>
      <c r="UZM40" s="39"/>
      <c r="UZN40" s="39"/>
      <c r="UZO40" s="39"/>
      <c r="UZP40" s="39"/>
      <c r="UZQ40" s="39"/>
      <c r="UZR40" s="39"/>
      <c r="UZS40" s="39"/>
      <c r="UZT40" s="39"/>
      <c r="UZU40" s="39"/>
      <c r="UZV40" s="39"/>
      <c r="UZW40" s="39"/>
      <c r="UZX40" s="39"/>
      <c r="UZY40" s="39"/>
      <c r="UZZ40" s="39"/>
      <c r="VAA40" s="39"/>
      <c r="VAB40" s="39"/>
      <c r="VAC40" s="39"/>
      <c r="VAD40" s="39"/>
      <c r="VAE40" s="39"/>
      <c r="VAF40" s="39"/>
      <c r="VAG40" s="39"/>
      <c r="VAH40" s="39"/>
      <c r="VAI40" s="39"/>
      <c r="VAJ40" s="39"/>
      <c r="VAK40" s="39"/>
      <c r="VAL40" s="39"/>
      <c r="VAM40" s="39"/>
      <c r="VAN40" s="39"/>
      <c r="VAO40" s="39"/>
      <c r="VAP40" s="39"/>
      <c r="VAQ40" s="39"/>
      <c r="VAR40" s="39"/>
      <c r="VAS40" s="39"/>
      <c r="VAT40" s="39"/>
      <c r="VAU40" s="39"/>
      <c r="VAV40" s="39"/>
      <c r="VAW40" s="39"/>
      <c r="VAX40" s="39"/>
      <c r="VAY40" s="39"/>
      <c r="VAZ40" s="39"/>
      <c r="VBA40" s="39"/>
      <c r="VBB40" s="39"/>
      <c r="VBC40" s="39"/>
      <c r="VBD40" s="39"/>
      <c r="VBE40" s="39"/>
      <c r="VBF40" s="39"/>
      <c r="VBG40" s="39"/>
      <c r="VBH40" s="39"/>
      <c r="VBI40" s="39"/>
      <c r="VBJ40" s="39"/>
      <c r="VBK40" s="39"/>
      <c r="VBL40" s="39"/>
      <c r="VBM40" s="39"/>
      <c r="VBN40" s="39"/>
      <c r="VBO40" s="39"/>
      <c r="VBP40" s="39"/>
      <c r="VBQ40" s="39"/>
      <c r="VBR40" s="39"/>
      <c r="VBS40" s="39"/>
      <c r="VBT40" s="39"/>
      <c r="VBU40" s="39"/>
      <c r="VBV40" s="39"/>
      <c r="VBW40" s="39"/>
      <c r="VBX40" s="39"/>
      <c r="VBY40" s="39"/>
      <c r="VBZ40" s="39"/>
      <c r="VCA40" s="39"/>
      <c r="VCB40" s="39"/>
      <c r="VCC40" s="39"/>
      <c r="VCD40" s="39"/>
      <c r="VCE40" s="39"/>
      <c r="VCF40" s="39"/>
      <c r="VCG40" s="39"/>
      <c r="VCH40" s="39"/>
      <c r="VCI40" s="39"/>
      <c r="VCJ40" s="39"/>
      <c r="VCK40" s="39"/>
      <c r="VCL40" s="39"/>
      <c r="VCM40" s="39"/>
      <c r="VCN40" s="39"/>
      <c r="VCO40" s="39"/>
      <c r="VCP40" s="39"/>
      <c r="VCQ40" s="39"/>
      <c r="VCR40" s="39"/>
      <c r="VCS40" s="39"/>
      <c r="VCT40" s="39"/>
      <c r="VCU40" s="39"/>
      <c r="VCV40" s="39"/>
      <c r="VCW40" s="39"/>
      <c r="VCX40" s="39"/>
      <c r="VCY40" s="39"/>
      <c r="VCZ40" s="39"/>
      <c r="VDA40" s="39"/>
      <c r="VDB40" s="39"/>
      <c r="VDC40" s="39"/>
      <c r="VDD40" s="39"/>
      <c r="VDE40" s="39"/>
      <c r="VDF40" s="39"/>
      <c r="VDG40" s="39"/>
      <c r="VDH40" s="39"/>
      <c r="VDI40" s="39"/>
      <c r="VDJ40" s="39"/>
      <c r="VDK40" s="39"/>
      <c r="VDL40" s="39"/>
      <c r="VDM40" s="39"/>
      <c r="VDN40" s="39"/>
      <c r="VDO40" s="39"/>
      <c r="VDP40" s="39"/>
      <c r="VDQ40" s="39"/>
      <c r="VDR40" s="39"/>
      <c r="VDS40" s="39"/>
      <c r="VDT40" s="39"/>
      <c r="VDU40" s="39"/>
      <c r="VDV40" s="39"/>
      <c r="VDW40" s="39"/>
      <c r="VDX40" s="39"/>
      <c r="VDY40" s="39"/>
      <c r="VDZ40" s="39"/>
      <c r="VEA40" s="39"/>
      <c r="VEB40" s="39"/>
      <c r="VEC40" s="39"/>
      <c r="VED40" s="39"/>
      <c r="VEE40" s="39"/>
      <c r="VEF40" s="39"/>
      <c r="VEG40" s="39"/>
      <c r="VEH40" s="39"/>
      <c r="VEI40" s="39"/>
      <c r="VEJ40" s="39"/>
      <c r="VEK40" s="39"/>
      <c r="VEL40" s="39"/>
      <c r="VEM40" s="39"/>
      <c r="VEN40" s="39"/>
      <c r="VEO40" s="39"/>
      <c r="VEP40" s="39"/>
      <c r="VEQ40" s="39"/>
      <c r="VER40" s="39"/>
      <c r="VES40" s="39"/>
      <c r="VET40" s="39"/>
      <c r="VEU40" s="39"/>
      <c r="VEV40" s="39"/>
      <c r="VEW40" s="39"/>
      <c r="VEX40" s="39"/>
      <c r="VEY40" s="39"/>
      <c r="VEZ40" s="39"/>
      <c r="VFA40" s="39"/>
      <c r="VFB40" s="39"/>
      <c r="VFC40" s="39"/>
      <c r="VFD40" s="39"/>
      <c r="VFE40" s="39"/>
      <c r="VFF40" s="39"/>
      <c r="VFG40" s="39"/>
      <c r="VFH40" s="39"/>
      <c r="VFI40" s="39"/>
      <c r="VFJ40" s="39"/>
      <c r="VFK40" s="39"/>
      <c r="VFL40" s="39"/>
      <c r="VFM40" s="39"/>
      <c r="VFN40" s="39"/>
      <c r="VFO40" s="39"/>
      <c r="VFP40" s="39"/>
      <c r="VFQ40" s="39"/>
      <c r="VFR40" s="39"/>
      <c r="VFS40" s="39"/>
      <c r="VFT40" s="39"/>
      <c r="VFU40" s="39"/>
      <c r="VFV40" s="39"/>
      <c r="VFW40" s="39"/>
      <c r="VFX40" s="39"/>
      <c r="VFY40" s="39"/>
      <c r="VFZ40" s="39"/>
      <c r="VGA40" s="39"/>
      <c r="VGB40" s="39"/>
      <c r="VGC40" s="39"/>
      <c r="VGD40" s="39"/>
      <c r="VGE40" s="39"/>
      <c r="VGF40" s="39"/>
      <c r="VGG40" s="39"/>
      <c r="VGH40" s="39"/>
      <c r="VGI40" s="39"/>
      <c r="VGJ40" s="39"/>
      <c r="VGK40" s="39"/>
      <c r="VGL40" s="39"/>
      <c r="VGM40" s="39"/>
      <c r="VGN40" s="39"/>
      <c r="VGO40" s="39"/>
      <c r="VGP40" s="39"/>
      <c r="VGQ40" s="39"/>
      <c r="VGR40" s="39"/>
      <c r="VGS40" s="39"/>
      <c r="VGT40" s="39"/>
      <c r="VGU40" s="39"/>
      <c r="VGV40" s="39"/>
      <c r="VGW40" s="39"/>
      <c r="VGX40" s="39"/>
      <c r="VGY40" s="39"/>
      <c r="VGZ40" s="39"/>
      <c r="VHA40" s="39"/>
      <c r="VHB40" s="39"/>
      <c r="VHC40" s="39"/>
      <c r="VHD40" s="39"/>
      <c r="VHE40" s="39"/>
      <c r="VHF40" s="39"/>
      <c r="VHG40" s="39"/>
      <c r="VHH40" s="39"/>
      <c r="VHI40" s="39"/>
      <c r="VHJ40" s="39"/>
      <c r="VHK40" s="39"/>
      <c r="VHL40" s="39"/>
      <c r="VHM40" s="39"/>
      <c r="VHN40" s="39"/>
      <c r="VHO40" s="39"/>
      <c r="VHP40" s="39"/>
      <c r="VHQ40" s="39"/>
      <c r="VHR40" s="39"/>
      <c r="VHS40" s="39"/>
      <c r="VHT40" s="39"/>
      <c r="VHU40" s="39"/>
      <c r="VHV40" s="39"/>
      <c r="VHW40" s="39"/>
      <c r="VHX40" s="39"/>
      <c r="VHY40" s="39"/>
      <c r="VHZ40" s="39"/>
      <c r="VIA40" s="39"/>
      <c r="VIB40" s="39"/>
      <c r="VIC40" s="39"/>
      <c r="VID40" s="39"/>
      <c r="VIE40" s="39"/>
      <c r="VIF40" s="39"/>
      <c r="VIG40" s="39"/>
      <c r="VIH40" s="39"/>
      <c r="VII40" s="39"/>
      <c r="VIJ40" s="39"/>
      <c r="VIK40" s="39"/>
      <c r="VIL40" s="39"/>
      <c r="VIM40" s="39"/>
      <c r="VIN40" s="39"/>
      <c r="VIO40" s="39"/>
      <c r="VIP40" s="39"/>
      <c r="VIQ40" s="39"/>
      <c r="VIR40" s="39"/>
      <c r="VIS40" s="39"/>
      <c r="VIT40" s="39"/>
      <c r="VIU40" s="39"/>
      <c r="VIV40" s="39"/>
      <c r="VIW40" s="39"/>
      <c r="VIX40" s="39"/>
      <c r="VIY40" s="39"/>
      <c r="VIZ40" s="39"/>
      <c r="VJA40" s="39"/>
      <c r="VJB40" s="39"/>
      <c r="VJC40" s="39"/>
      <c r="VJD40" s="39"/>
      <c r="VJE40" s="39"/>
      <c r="VJF40" s="39"/>
      <c r="VJG40" s="39"/>
      <c r="VJH40" s="39"/>
      <c r="VJI40" s="39"/>
      <c r="VJJ40" s="39"/>
      <c r="VJK40" s="39"/>
      <c r="VJL40" s="39"/>
      <c r="VJM40" s="39"/>
      <c r="VJN40" s="39"/>
      <c r="VJO40" s="39"/>
      <c r="VJP40" s="39"/>
      <c r="VJQ40" s="39"/>
      <c r="VJR40" s="39"/>
      <c r="VJS40" s="39"/>
      <c r="VJT40" s="39"/>
      <c r="VJU40" s="39"/>
      <c r="VJV40" s="39"/>
      <c r="VJW40" s="39"/>
      <c r="VJX40" s="39"/>
      <c r="VJY40" s="39"/>
      <c r="VJZ40" s="39"/>
      <c r="VKA40" s="39"/>
      <c r="VKB40" s="39"/>
      <c r="VKC40" s="39"/>
      <c r="VKD40" s="39"/>
      <c r="VKE40" s="39"/>
      <c r="VKF40" s="39"/>
      <c r="VKG40" s="39"/>
      <c r="VKH40" s="39"/>
      <c r="VKI40" s="39"/>
      <c r="VKJ40" s="39"/>
      <c r="VKK40" s="39"/>
      <c r="VKL40" s="39"/>
      <c r="VKM40" s="39"/>
      <c r="VKN40" s="39"/>
      <c r="VKO40" s="39"/>
      <c r="VKP40" s="39"/>
      <c r="VKQ40" s="39"/>
      <c r="VKR40" s="39"/>
      <c r="VKS40" s="39"/>
      <c r="VKT40" s="39"/>
      <c r="VKU40" s="39"/>
      <c r="VKV40" s="39"/>
      <c r="VKW40" s="39"/>
      <c r="VKX40" s="39"/>
      <c r="VKY40" s="39"/>
      <c r="VKZ40" s="39"/>
      <c r="VLA40" s="39"/>
      <c r="VLB40" s="39"/>
      <c r="VLC40" s="39"/>
      <c r="VLD40" s="39"/>
      <c r="VLE40" s="39"/>
      <c r="VLF40" s="39"/>
      <c r="VLG40" s="39"/>
      <c r="VLH40" s="39"/>
      <c r="VLI40" s="39"/>
      <c r="VLJ40" s="39"/>
      <c r="VLK40" s="39"/>
      <c r="VLL40" s="39"/>
      <c r="VLM40" s="39"/>
      <c r="VLN40" s="39"/>
      <c r="VLO40" s="39"/>
      <c r="VLP40" s="39"/>
      <c r="VLQ40" s="39"/>
      <c r="VLR40" s="39"/>
      <c r="VLS40" s="39"/>
      <c r="VLT40" s="39"/>
      <c r="VLU40" s="39"/>
      <c r="VLV40" s="39"/>
      <c r="VLW40" s="39"/>
      <c r="VLX40" s="39"/>
      <c r="VLY40" s="39"/>
      <c r="VLZ40" s="39"/>
      <c r="VMA40" s="39"/>
      <c r="VMB40" s="39"/>
      <c r="VMC40" s="39"/>
      <c r="VMD40" s="39"/>
      <c r="VME40" s="39"/>
      <c r="VMF40" s="39"/>
      <c r="VMG40" s="39"/>
      <c r="VMH40" s="39"/>
      <c r="VMI40" s="39"/>
      <c r="VMJ40" s="39"/>
      <c r="VMK40" s="39"/>
      <c r="VML40" s="39"/>
      <c r="VMM40" s="39"/>
      <c r="VMN40" s="39"/>
      <c r="VMO40" s="39"/>
      <c r="VMP40" s="39"/>
      <c r="VMQ40" s="39"/>
      <c r="VMR40" s="39"/>
      <c r="VMS40" s="39"/>
      <c r="VMT40" s="39"/>
      <c r="VMU40" s="39"/>
      <c r="VMV40" s="39"/>
      <c r="VMW40" s="39"/>
      <c r="VMX40" s="39"/>
      <c r="VMY40" s="39"/>
      <c r="VMZ40" s="39"/>
      <c r="VNA40" s="39"/>
      <c r="VNB40" s="39"/>
      <c r="VNC40" s="39"/>
      <c r="VND40" s="39"/>
      <c r="VNE40" s="39"/>
      <c r="VNF40" s="39"/>
      <c r="VNG40" s="39"/>
      <c r="VNH40" s="39"/>
      <c r="VNI40" s="39"/>
      <c r="VNJ40" s="39"/>
      <c r="VNK40" s="39"/>
      <c r="VNL40" s="39"/>
      <c r="VNM40" s="39"/>
      <c r="VNN40" s="39"/>
      <c r="VNO40" s="39"/>
      <c r="VNP40" s="39"/>
      <c r="VNQ40" s="39"/>
      <c r="VNR40" s="39"/>
      <c r="VNS40" s="39"/>
      <c r="VNT40" s="39"/>
      <c r="VNU40" s="39"/>
      <c r="VNV40" s="39"/>
      <c r="VNW40" s="39"/>
      <c r="VNX40" s="39"/>
      <c r="VNY40" s="39"/>
      <c r="VNZ40" s="39"/>
      <c r="VOA40" s="39"/>
      <c r="VOB40" s="39"/>
      <c r="VOC40" s="39"/>
      <c r="VOD40" s="39"/>
      <c r="VOE40" s="39"/>
      <c r="VOF40" s="39"/>
      <c r="VOG40" s="39"/>
      <c r="VOH40" s="39"/>
      <c r="VOI40" s="39"/>
      <c r="VOJ40" s="39"/>
      <c r="VOK40" s="39"/>
      <c r="VOL40" s="39"/>
      <c r="VOM40" s="39"/>
      <c r="VON40" s="39"/>
      <c r="VOO40" s="39"/>
      <c r="VOP40" s="39"/>
      <c r="VOQ40" s="39"/>
      <c r="VOR40" s="39"/>
      <c r="VOS40" s="39"/>
      <c r="VOT40" s="39"/>
      <c r="VOU40" s="39"/>
      <c r="VOV40" s="39"/>
      <c r="VOW40" s="39"/>
      <c r="VOX40" s="39"/>
      <c r="VOY40" s="39"/>
      <c r="VOZ40" s="39"/>
      <c r="VPA40" s="39"/>
      <c r="VPB40" s="39"/>
      <c r="VPC40" s="39"/>
      <c r="VPD40" s="39"/>
      <c r="VPE40" s="39"/>
      <c r="VPF40" s="39"/>
      <c r="VPG40" s="39"/>
      <c r="VPH40" s="39"/>
      <c r="VPI40" s="39"/>
      <c r="VPJ40" s="39"/>
      <c r="VPK40" s="39"/>
      <c r="VPL40" s="39"/>
      <c r="VPM40" s="39"/>
      <c r="VPN40" s="39"/>
      <c r="VPO40" s="39"/>
      <c r="VPP40" s="39"/>
      <c r="VPQ40" s="39"/>
      <c r="VPR40" s="39"/>
      <c r="VPS40" s="39"/>
      <c r="VPT40" s="39"/>
      <c r="VPU40" s="39"/>
      <c r="VPV40" s="39"/>
      <c r="VPW40" s="39"/>
      <c r="VPX40" s="39"/>
      <c r="VPY40" s="39"/>
      <c r="VPZ40" s="39"/>
      <c r="VQA40" s="39"/>
      <c r="VQB40" s="39"/>
      <c r="VQC40" s="39"/>
      <c r="VQD40" s="39"/>
      <c r="VQE40" s="39"/>
      <c r="VQF40" s="39"/>
      <c r="VQG40" s="39"/>
      <c r="VQH40" s="39"/>
      <c r="VQI40" s="39"/>
      <c r="VQJ40" s="39"/>
      <c r="VQK40" s="39"/>
      <c r="VQL40" s="39"/>
      <c r="VQM40" s="39"/>
      <c r="VQN40" s="39"/>
      <c r="VQO40" s="39"/>
      <c r="VQP40" s="39"/>
      <c r="VQQ40" s="39"/>
      <c r="VQR40" s="39"/>
      <c r="VQS40" s="39"/>
      <c r="VQT40" s="39"/>
      <c r="VQU40" s="39"/>
      <c r="VQV40" s="39"/>
      <c r="VQW40" s="39"/>
      <c r="VQX40" s="39"/>
      <c r="VQY40" s="39"/>
      <c r="VQZ40" s="39"/>
      <c r="VRA40" s="39"/>
      <c r="VRB40" s="39"/>
      <c r="VRC40" s="39"/>
      <c r="VRD40" s="39"/>
      <c r="VRE40" s="39"/>
      <c r="VRF40" s="39"/>
      <c r="VRG40" s="39"/>
      <c r="VRH40" s="39"/>
      <c r="VRI40" s="39"/>
      <c r="VRJ40" s="39"/>
      <c r="VRK40" s="39"/>
      <c r="VRL40" s="39"/>
      <c r="VRM40" s="39"/>
      <c r="VRN40" s="39"/>
      <c r="VRO40" s="39"/>
      <c r="VRP40" s="39"/>
      <c r="VRQ40" s="39"/>
      <c r="VRR40" s="39"/>
      <c r="VRS40" s="39"/>
      <c r="VRT40" s="39"/>
      <c r="VRU40" s="39"/>
      <c r="VRV40" s="39"/>
      <c r="VRW40" s="39"/>
      <c r="VRX40" s="39"/>
      <c r="VRY40" s="39"/>
      <c r="VRZ40" s="39"/>
      <c r="VSA40" s="39"/>
      <c r="VSB40" s="39"/>
      <c r="VSC40" s="39"/>
      <c r="VSD40" s="39"/>
      <c r="VSE40" s="39"/>
      <c r="VSF40" s="39"/>
      <c r="VSG40" s="39"/>
      <c r="VSH40" s="39"/>
      <c r="VSI40" s="39"/>
      <c r="VSJ40" s="39"/>
      <c r="VSK40" s="39"/>
      <c r="VSL40" s="39"/>
      <c r="VSM40" s="39"/>
      <c r="VSN40" s="39"/>
      <c r="VSO40" s="39"/>
      <c r="VSP40" s="39"/>
      <c r="VSQ40" s="39"/>
      <c r="VSR40" s="39"/>
      <c r="VSS40" s="39"/>
      <c r="VST40" s="39"/>
      <c r="VSU40" s="39"/>
      <c r="VSV40" s="39"/>
      <c r="VSW40" s="39"/>
      <c r="VSX40" s="39"/>
      <c r="VSY40" s="39"/>
      <c r="VSZ40" s="39"/>
      <c r="VTA40" s="39"/>
      <c r="VTB40" s="39"/>
      <c r="VTC40" s="39"/>
      <c r="VTD40" s="39"/>
      <c r="VTE40" s="39"/>
      <c r="VTF40" s="39"/>
      <c r="VTG40" s="39"/>
      <c r="VTH40" s="39"/>
      <c r="VTI40" s="39"/>
      <c r="VTJ40" s="39"/>
      <c r="VTK40" s="39"/>
      <c r="VTL40" s="39"/>
      <c r="VTM40" s="39"/>
      <c r="VTN40" s="39"/>
      <c r="VTO40" s="39"/>
      <c r="VTP40" s="39"/>
      <c r="VTQ40" s="39"/>
      <c r="VTR40" s="39"/>
      <c r="VTS40" s="39"/>
      <c r="VTT40" s="39"/>
      <c r="VTU40" s="39"/>
      <c r="VTV40" s="39"/>
      <c r="VTW40" s="39"/>
      <c r="VTX40" s="39"/>
      <c r="VTY40" s="39"/>
      <c r="VTZ40" s="39"/>
      <c r="VUA40" s="39"/>
      <c r="VUB40" s="39"/>
      <c r="VUC40" s="39"/>
      <c r="VUD40" s="39"/>
      <c r="VUE40" s="39"/>
      <c r="VUF40" s="39"/>
      <c r="VUG40" s="39"/>
      <c r="VUH40" s="39"/>
      <c r="VUI40" s="39"/>
      <c r="VUJ40" s="39"/>
      <c r="VUK40" s="39"/>
      <c r="VUL40" s="39"/>
      <c r="VUM40" s="39"/>
      <c r="VUN40" s="39"/>
      <c r="VUO40" s="39"/>
      <c r="VUP40" s="39"/>
      <c r="VUQ40" s="39"/>
      <c r="VUR40" s="39"/>
      <c r="VUS40" s="39"/>
      <c r="VUT40" s="39"/>
      <c r="VUU40" s="39"/>
      <c r="VUV40" s="39"/>
      <c r="VUW40" s="39"/>
      <c r="VUX40" s="39"/>
      <c r="VUY40" s="39"/>
      <c r="VUZ40" s="39"/>
      <c r="VVA40" s="39"/>
      <c r="VVB40" s="39"/>
      <c r="VVC40" s="39"/>
      <c r="VVD40" s="39"/>
      <c r="VVE40" s="39"/>
      <c r="VVF40" s="39"/>
      <c r="VVG40" s="39"/>
      <c r="VVH40" s="39"/>
      <c r="VVI40" s="39"/>
      <c r="VVJ40" s="39"/>
      <c r="VVK40" s="39"/>
      <c r="VVL40" s="39"/>
      <c r="VVM40" s="39"/>
      <c r="VVN40" s="39"/>
      <c r="VVO40" s="39"/>
      <c r="VVP40" s="39"/>
      <c r="VVQ40" s="39"/>
      <c r="VVR40" s="39"/>
      <c r="VVS40" s="39"/>
      <c r="VVT40" s="39"/>
      <c r="VVU40" s="39"/>
      <c r="VVV40" s="39"/>
      <c r="VVW40" s="39"/>
      <c r="VVX40" s="39"/>
      <c r="VVY40" s="39"/>
      <c r="VVZ40" s="39"/>
      <c r="VWA40" s="39"/>
      <c r="VWB40" s="39"/>
      <c r="VWC40" s="39"/>
      <c r="VWD40" s="39"/>
      <c r="VWE40" s="39"/>
      <c r="VWF40" s="39"/>
      <c r="VWG40" s="39"/>
      <c r="VWH40" s="39"/>
      <c r="VWI40" s="39"/>
      <c r="VWJ40" s="39"/>
      <c r="VWK40" s="39"/>
      <c r="VWL40" s="39"/>
      <c r="VWM40" s="39"/>
      <c r="VWN40" s="39"/>
      <c r="VWO40" s="39"/>
      <c r="VWP40" s="39"/>
      <c r="VWQ40" s="39"/>
      <c r="VWR40" s="39"/>
      <c r="VWS40" s="39"/>
      <c r="VWT40" s="39"/>
      <c r="VWU40" s="39"/>
      <c r="VWV40" s="39"/>
      <c r="VWW40" s="39"/>
      <c r="VWX40" s="39"/>
      <c r="VWY40" s="39"/>
      <c r="VWZ40" s="39"/>
      <c r="VXA40" s="39"/>
      <c r="VXB40" s="39"/>
      <c r="VXC40" s="39"/>
      <c r="VXD40" s="39"/>
      <c r="VXE40" s="39"/>
      <c r="VXF40" s="39"/>
      <c r="VXG40" s="39"/>
      <c r="VXH40" s="39"/>
      <c r="VXI40" s="39"/>
      <c r="VXJ40" s="39"/>
      <c r="VXK40" s="39"/>
      <c r="VXL40" s="39"/>
      <c r="VXM40" s="39"/>
      <c r="VXN40" s="39"/>
      <c r="VXO40" s="39"/>
      <c r="VXP40" s="39"/>
      <c r="VXQ40" s="39"/>
      <c r="VXR40" s="39"/>
      <c r="VXS40" s="39"/>
      <c r="VXT40" s="39"/>
      <c r="VXU40" s="39"/>
      <c r="VXV40" s="39"/>
      <c r="VXW40" s="39"/>
      <c r="VXX40" s="39"/>
      <c r="VXY40" s="39"/>
      <c r="VXZ40" s="39"/>
      <c r="VYA40" s="39"/>
      <c r="VYB40" s="39"/>
      <c r="VYC40" s="39"/>
      <c r="VYD40" s="39"/>
      <c r="VYE40" s="39"/>
      <c r="VYF40" s="39"/>
      <c r="VYG40" s="39"/>
      <c r="VYH40" s="39"/>
      <c r="VYI40" s="39"/>
      <c r="VYJ40" s="39"/>
      <c r="VYK40" s="39"/>
      <c r="VYL40" s="39"/>
      <c r="VYM40" s="39"/>
      <c r="VYN40" s="39"/>
      <c r="VYO40" s="39"/>
      <c r="VYP40" s="39"/>
      <c r="VYQ40" s="39"/>
      <c r="VYR40" s="39"/>
      <c r="VYS40" s="39"/>
      <c r="VYT40" s="39"/>
      <c r="VYU40" s="39"/>
      <c r="VYV40" s="39"/>
      <c r="VYW40" s="39"/>
      <c r="VYX40" s="39"/>
      <c r="VYY40" s="39"/>
      <c r="VYZ40" s="39"/>
      <c r="VZA40" s="39"/>
      <c r="VZB40" s="39"/>
      <c r="VZC40" s="39"/>
      <c r="VZD40" s="39"/>
      <c r="VZE40" s="39"/>
      <c r="VZF40" s="39"/>
      <c r="VZG40" s="39"/>
      <c r="VZH40" s="39"/>
      <c r="VZI40" s="39"/>
      <c r="VZJ40" s="39"/>
      <c r="VZK40" s="39"/>
      <c r="VZL40" s="39"/>
      <c r="VZM40" s="39"/>
      <c r="VZN40" s="39"/>
      <c r="VZO40" s="39"/>
      <c r="VZP40" s="39"/>
      <c r="VZQ40" s="39"/>
      <c r="VZR40" s="39"/>
      <c r="VZS40" s="39"/>
      <c r="VZT40" s="39"/>
      <c r="VZU40" s="39"/>
      <c r="VZV40" s="39"/>
      <c r="VZW40" s="39"/>
      <c r="VZX40" s="39"/>
      <c r="VZY40" s="39"/>
      <c r="VZZ40" s="39"/>
      <c r="WAA40" s="39"/>
      <c r="WAB40" s="39"/>
      <c r="WAC40" s="39"/>
      <c r="WAD40" s="39"/>
      <c r="WAE40" s="39"/>
      <c r="WAF40" s="39"/>
      <c r="WAG40" s="39"/>
      <c r="WAH40" s="39"/>
      <c r="WAI40" s="39"/>
      <c r="WAJ40" s="39"/>
      <c r="WAK40" s="39"/>
      <c r="WAL40" s="39"/>
      <c r="WAM40" s="39"/>
      <c r="WAN40" s="39"/>
      <c r="WAO40" s="39"/>
      <c r="WAP40" s="39"/>
      <c r="WAQ40" s="39"/>
      <c r="WAR40" s="39"/>
      <c r="WAS40" s="39"/>
      <c r="WAT40" s="39"/>
      <c r="WAU40" s="39"/>
      <c r="WAV40" s="39"/>
      <c r="WAW40" s="39"/>
      <c r="WAX40" s="39"/>
      <c r="WAY40" s="39"/>
      <c r="WAZ40" s="39"/>
      <c r="WBA40" s="39"/>
      <c r="WBB40" s="39"/>
      <c r="WBC40" s="39"/>
      <c r="WBD40" s="39"/>
      <c r="WBE40" s="39"/>
      <c r="WBF40" s="39"/>
      <c r="WBG40" s="39"/>
      <c r="WBH40" s="39"/>
      <c r="WBI40" s="39"/>
      <c r="WBJ40" s="39"/>
      <c r="WBK40" s="39"/>
      <c r="WBL40" s="39"/>
      <c r="WBM40" s="39"/>
      <c r="WBN40" s="39"/>
      <c r="WBO40" s="39"/>
      <c r="WBP40" s="39"/>
      <c r="WBQ40" s="39"/>
      <c r="WBR40" s="39"/>
      <c r="WBS40" s="39"/>
      <c r="WBT40" s="39"/>
      <c r="WBU40" s="39"/>
      <c r="WBV40" s="39"/>
      <c r="WBW40" s="39"/>
      <c r="WBX40" s="39"/>
      <c r="WBY40" s="39"/>
      <c r="WBZ40" s="39"/>
      <c r="WCA40" s="39"/>
      <c r="WCB40" s="39"/>
      <c r="WCC40" s="39"/>
      <c r="WCD40" s="39"/>
      <c r="WCE40" s="39"/>
      <c r="WCF40" s="39"/>
      <c r="WCG40" s="39"/>
      <c r="WCH40" s="39"/>
      <c r="WCI40" s="39"/>
      <c r="WCJ40" s="39"/>
      <c r="WCK40" s="39"/>
      <c r="WCL40" s="39"/>
      <c r="WCM40" s="39"/>
      <c r="WCN40" s="39"/>
      <c r="WCO40" s="39"/>
      <c r="WCP40" s="39"/>
      <c r="WCQ40" s="39"/>
      <c r="WCR40" s="39"/>
      <c r="WCS40" s="39"/>
      <c r="WCT40" s="39"/>
      <c r="WCU40" s="39"/>
      <c r="WCV40" s="39"/>
      <c r="WCW40" s="39"/>
      <c r="WCX40" s="39"/>
      <c r="WCY40" s="39"/>
      <c r="WCZ40" s="39"/>
      <c r="WDA40" s="39"/>
      <c r="WDB40" s="39"/>
      <c r="WDC40" s="39"/>
      <c r="WDD40" s="39"/>
      <c r="WDE40" s="39"/>
      <c r="WDF40" s="39"/>
      <c r="WDG40" s="39"/>
      <c r="WDH40" s="39"/>
      <c r="WDI40" s="39"/>
      <c r="WDJ40" s="39"/>
      <c r="WDK40" s="39"/>
      <c r="WDL40" s="39"/>
      <c r="WDM40" s="39"/>
      <c r="WDN40" s="39"/>
      <c r="WDO40" s="39"/>
      <c r="WDP40" s="39"/>
      <c r="WDQ40" s="39"/>
      <c r="WDR40" s="39"/>
      <c r="WDS40" s="39"/>
      <c r="WDT40" s="39"/>
      <c r="WDU40" s="39"/>
      <c r="WDV40" s="39"/>
      <c r="WDW40" s="39"/>
      <c r="WDX40" s="39"/>
      <c r="WDY40" s="39"/>
      <c r="WDZ40" s="39"/>
      <c r="WEA40" s="39"/>
      <c r="WEB40" s="39"/>
      <c r="WEC40" s="39"/>
      <c r="WED40" s="39"/>
      <c r="WEE40" s="39"/>
      <c r="WEF40" s="39"/>
      <c r="WEG40" s="39"/>
      <c r="WEH40" s="39"/>
      <c r="WEI40" s="39"/>
      <c r="WEJ40" s="39"/>
      <c r="WEK40" s="39"/>
      <c r="WEL40" s="39"/>
      <c r="WEM40" s="39"/>
      <c r="WEN40" s="39"/>
      <c r="WEO40" s="39"/>
      <c r="WEP40" s="39"/>
      <c r="WEQ40" s="39"/>
      <c r="WER40" s="39"/>
      <c r="WES40" s="39"/>
      <c r="WET40" s="39"/>
      <c r="WEU40" s="39"/>
      <c r="WEV40" s="39"/>
      <c r="WEW40" s="39"/>
      <c r="WEX40" s="39"/>
      <c r="WEY40" s="39"/>
      <c r="WEZ40" s="39"/>
      <c r="WFA40" s="39"/>
      <c r="WFB40" s="39"/>
      <c r="WFC40" s="39"/>
      <c r="WFD40" s="39"/>
      <c r="WFE40" s="39"/>
      <c r="WFF40" s="39"/>
      <c r="WFG40" s="39"/>
      <c r="WFH40" s="39"/>
      <c r="WFI40" s="39"/>
      <c r="WFJ40" s="39"/>
      <c r="WFK40" s="39"/>
      <c r="WFL40" s="39"/>
      <c r="WFM40" s="39"/>
      <c r="WFN40" s="39"/>
      <c r="WFO40" s="39"/>
      <c r="WFP40" s="39"/>
      <c r="WFQ40" s="39"/>
      <c r="WFR40" s="39"/>
      <c r="WFS40" s="39"/>
      <c r="WFT40" s="39"/>
      <c r="WFU40" s="39"/>
      <c r="WFV40" s="39"/>
      <c r="WFW40" s="39"/>
      <c r="WFX40" s="39"/>
      <c r="WFY40" s="39"/>
      <c r="WFZ40" s="39"/>
      <c r="WGA40" s="39"/>
      <c r="WGB40" s="39"/>
      <c r="WGC40" s="39"/>
      <c r="WGD40" s="39"/>
      <c r="WGE40" s="39"/>
      <c r="WGF40" s="39"/>
      <c r="WGG40" s="39"/>
      <c r="WGH40" s="39"/>
      <c r="WGI40" s="39"/>
      <c r="WGJ40" s="39"/>
      <c r="WGK40" s="39"/>
      <c r="WGL40" s="39"/>
      <c r="WGM40" s="39"/>
      <c r="WGN40" s="39"/>
      <c r="WGO40" s="39"/>
      <c r="WGP40" s="39"/>
      <c r="WGQ40" s="39"/>
      <c r="WGR40" s="39"/>
      <c r="WGS40" s="39"/>
      <c r="WGT40" s="39"/>
      <c r="WGU40" s="39"/>
      <c r="WGV40" s="39"/>
      <c r="WGW40" s="39"/>
      <c r="WGX40" s="39"/>
      <c r="WGY40" s="39"/>
      <c r="WGZ40" s="39"/>
      <c r="WHA40" s="39"/>
      <c r="WHB40" s="39"/>
      <c r="WHC40" s="39"/>
      <c r="WHD40" s="39"/>
      <c r="WHE40" s="39"/>
      <c r="WHF40" s="39"/>
      <c r="WHG40" s="39"/>
      <c r="WHH40" s="39"/>
      <c r="WHI40" s="39"/>
      <c r="WHJ40" s="39"/>
      <c r="WHK40" s="39"/>
      <c r="WHL40" s="39"/>
      <c r="WHM40" s="39"/>
      <c r="WHN40" s="39"/>
      <c r="WHO40" s="39"/>
      <c r="WHP40" s="39"/>
      <c r="WHQ40" s="39"/>
      <c r="WHR40" s="39"/>
      <c r="WHS40" s="39"/>
      <c r="WHT40" s="39"/>
      <c r="WHU40" s="39"/>
      <c r="WHV40" s="39"/>
      <c r="WHW40" s="39"/>
      <c r="WHX40" s="39"/>
      <c r="WHY40" s="39"/>
      <c r="WHZ40" s="39"/>
      <c r="WIA40" s="39"/>
      <c r="WIB40" s="39"/>
      <c r="WIC40" s="39"/>
      <c r="WID40" s="39"/>
      <c r="WIE40" s="39"/>
      <c r="WIF40" s="39"/>
      <c r="WIG40" s="39"/>
      <c r="WIH40" s="39"/>
      <c r="WII40" s="39"/>
      <c r="WIJ40" s="39"/>
      <c r="WIK40" s="39"/>
      <c r="WIL40" s="39"/>
      <c r="WIM40" s="39"/>
      <c r="WIN40" s="39"/>
      <c r="WIO40" s="39"/>
      <c r="WIP40" s="39"/>
      <c r="WIQ40" s="39"/>
      <c r="WIR40" s="39"/>
      <c r="WIS40" s="39"/>
      <c r="WIT40" s="39"/>
      <c r="WIU40" s="39"/>
      <c r="WIV40" s="39"/>
      <c r="WIW40" s="39"/>
      <c r="WIX40" s="39"/>
      <c r="WIY40" s="39"/>
      <c r="WIZ40" s="39"/>
      <c r="WJA40" s="39"/>
      <c r="WJB40" s="39"/>
      <c r="WJC40" s="39"/>
      <c r="WJD40" s="39"/>
      <c r="WJE40" s="39"/>
      <c r="WJF40" s="39"/>
      <c r="WJG40" s="39"/>
      <c r="WJH40" s="39"/>
      <c r="WJI40" s="39"/>
      <c r="WJJ40" s="39"/>
      <c r="WJK40" s="39"/>
      <c r="WJL40" s="39"/>
      <c r="WJM40" s="39"/>
      <c r="WJN40" s="39"/>
      <c r="WJO40" s="39"/>
      <c r="WJP40" s="39"/>
      <c r="WJQ40" s="39"/>
      <c r="WJR40" s="39"/>
      <c r="WJS40" s="39"/>
      <c r="WJT40" s="39"/>
      <c r="WJU40" s="39"/>
      <c r="WJV40" s="39"/>
      <c r="WJW40" s="39"/>
      <c r="WJX40" s="39"/>
      <c r="WJY40" s="39"/>
      <c r="WJZ40" s="39"/>
      <c r="WKA40" s="39"/>
      <c r="WKB40" s="39"/>
      <c r="WKC40" s="39"/>
      <c r="WKD40" s="39"/>
      <c r="WKE40" s="39"/>
      <c r="WKF40" s="39"/>
      <c r="WKG40" s="39"/>
      <c r="WKH40" s="39"/>
      <c r="WKI40" s="39"/>
      <c r="WKJ40" s="39"/>
      <c r="WKK40" s="39"/>
      <c r="WKL40" s="39"/>
      <c r="WKM40" s="39"/>
      <c r="WKN40" s="39"/>
      <c r="WKO40" s="39"/>
      <c r="WKP40" s="39"/>
      <c r="WKQ40" s="39"/>
      <c r="WKR40" s="39"/>
      <c r="WKS40" s="39"/>
      <c r="WKT40" s="39"/>
      <c r="WKU40" s="39"/>
      <c r="WKV40" s="39"/>
      <c r="WKW40" s="39"/>
      <c r="WKX40" s="39"/>
      <c r="WKY40" s="39"/>
      <c r="WKZ40" s="39"/>
      <c r="WLA40" s="39"/>
      <c r="WLB40" s="39"/>
      <c r="WLC40" s="39"/>
      <c r="WLD40" s="39"/>
      <c r="WLE40" s="39"/>
      <c r="WLF40" s="39"/>
      <c r="WLG40" s="39"/>
      <c r="WLH40" s="39"/>
      <c r="WLI40" s="39"/>
      <c r="WLJ40" s="39"/>
      <c r="WLK40" s="39"/>
      <c r="WLL40" s="39"/>
      <c r="WLM40" s="39"/>
      <c r="WLN40" s="39"/>
      <c r="WLO40" s="39"/>
      <c r="WLP40" s="39"/>
      <c r="WLQ40" s="39"/>
      <c r="WLR40" s="39"/>
      <c r="WLS40" s="39"/>
      <c r="WLT40" s="39"/>
      <c r="WLU40" s="39"/>
      <c r="WLV40" s="39"/>
      <c r="WLW40" s="39"/>
      <c r="WLX40" s="39"/>
      <c r="WLY40" s="39"/>
      <c r="WLZ40" s="39"/>
      <c r="WMA40" s="39"/>
      <c r="WMB40" s="39"/>
      <c r="WMC40" s="39"/>
      <c r="WMD40" s="39"/>
      <c r="WME40" s="39"/>
      <c r="WMF40" s="39"/>
      <c r="WMG40" s="39"/>
      <c r="WMH40" s="39"/>
      <c r="WMI40" s="39"/>
      <c r="WMJ40" s="39"/>
      <c r="WMK40" s="39"/>
      <c r="WML40" s="39"/>
      <c r="WMM40" s="39"/>
      <c r="WMN40" s="39"/>
      <c r="WMO40" s="39"/>
      <c r="WMP40" s="39"/>
      <c r="WMQ40" s="39"/>
      <c r="WMR40" s="39"/>
      <c r="WMS40" s="39"/>
      <c r="WMT40" s="39"/>
      <c r="WMU40" s="39"/>
      <c r="WMV40" s="39"/>
      <c r="WMW40" s="39"/>
      <c r="WMX40" s="39"/>
      <c r="WMY40" s="39"/>
      <c r="WMZ40" s="39"/>
      <c r="WNA40" s="39"/>
      <c r="WNB40" s="39"/>
      <c r="WNC40" s="39"/>
      <c r="WND40" s="39"/>
      <c r="WNE40" s="39"/>
      <c r="WNF40" s="39"/>
      <c r="WNG40" s="39"/>
      <c r="WNH40" s="39"/>
      <c r="WNI40" s="39"/>
      <c r="WNJ40" s="39"/>
      <c r="WNK40" s="39"/>
      <c r="WNL40" s="39"/>
      <c r="WNM40" s="39"/>
      <c r="WNN40" s="39"/>
      <c r="WNO40" s="39"/>
      <c r="WNP40" s="39"/>
      <c r="WNQ40" s="39"/>
      <c r="WNR40" s="39"/>
      <c r="WNS40" s="39"/>
      <c r="WNT40" s="39"/>
      <c r="WNU40" s="39"/>
      <c r="WNV40" s="39"/>
      <c r="WNW40" s="39"/>
      <c r="WNX40" s="39"/>
      <c r="WNY40" s="39"/>
      <c r="WNZ40" s="39"/>
      <c r="WOA40" s="39"/>
      <c r="WOB40" s="39"/>
      <c r="WOC40" s="39"/>
      <c r="WOD40" s="39"/>
      <c r="WOE40" s="39"/>
      <c r="WOF40" s="39"/>
      <c r="WOG40" s="39"/>
      <c r="WOH40" s="39"/>
      <c r="WOI40" s="39"/>
      <c r="WOJ40" s="39"/>
      <c r="WOK40" s="39"/>
      <c r="WOL40" s="39"/>
      <c r="WOM40" s="39"/>
      <c r="WON40" s="39"/>
      <c r="WOO40" s="39"/>
      <c r="WOP40" s="39"/>
      <c r="WOQ40" s="39"/>
      <c r="WOR40" s="39"/>
      <c r="WOS40" s="39"/>
      <c r="WOT40" s="39"/>
      <c r="WOU40" s="39"/>
      <c r="WOV40" s="39"/>
      <c r="WOW40" s="39"/>
      <c r="WOX40" s="39"/>
      <c r="WOY40" s="39"/>
      <c r="WOZ40" s="39"/>
      <c r="WPA40" s="39"/>
      <c r="WPB40" s="39"/>
      <c r="WPC40" s="39"/>
      <c r="WPD40" s="39"/>
      <c r="WPE40" s="39"/>
      <c r="WPF40" s="39"/>
      <c r="WPG40" s="39"/>
      <c r="WPH40" s="39"/>
      <c r="WPI40" s="39"/>
      <c r="WPJ40" s="39"/>
      <c r="WPK40" s="39"/>
      <c r="WPL40" s="39"/>
      <c r="WPM40" s="39"/>
      <c r="WPN40" s="39"/>
      <c r="WPO40" s="39"/>
      <c r="WPP40" s="39"/>
      <c r="WPQ40" s="39"/>
      <c r="WPR40" s="39"/>
      <c r="WPS40" s="39"/>
      <c r="WPT40" s="39"/>
      <c r="WPU40" s="39"/>
      <c r="WPV40" s="39"/>
      <c r="WPW40" s="39"/>
      <c r="WPX40" s="39"/>
      <c r="WPY40" s="39"/>
      <c r="WPZ40" s="39"/>
      <c r="WQA40" s="39"/>
      <c r="WQB40" s="39"/>
      <c r="WQC40" s="39"/>
      <c r="WQD40" s="39"/>
      <c r="WQE40" s="39"/>
      <c r="WQF40" s="39"/>
      <c r="WQG40" s="39"/>
      <c r="WQH40" s="39"/>
      <c r="WQI40" s="39"/>
      <c r="WQJ40" s="39"/>
      <c r="WQK40" s="39"/>
      <c r="WQL40" s="39"/>
      <c r="WQM40" s="39"/>
      <c r="WQN40" s="39"/>
      <c r="WQO40" s="39"/>
      <c r="WQP40" s="39"/>
      <c r="WQQ40" s="39"/>
      <c r="WQR40" s="39"/>
      <c r="WQS40" s="39"/>
      <c r="WQT40" s="39"/>
      <c r="WQU40" s="39"/>
      <c r="WQV40" s="39"/>
      <c r="WQW40" s="39"/>
      <c r="WQX40" s="39"/>
      <c r="WQY40" s="39"/>
      <c r="WQZ40" s="39"/>
      <c r="WRA40" s="39"/>
      <c r="WRB40" s="39"/>
      <c r="WRC40" s="39"/>
      <c r="WRD40" s="39"/>
      <c r="WRE40" s="39"/>
      <c r="WRF40" s="39"/>
      <c r="WRG40" s="39"/>
      <c r="WRH40" s="39"/>
      <c r="WRI40" s="39"/>
      <c r="WRJ40" s="39"/>
      <c r="WRK40" s="39"/>
      <c r="WRL40" s="39"/>
      <c r="WRM40" s="39"/>
      <c r="WRN40" s="39"/>
      <c r="WRO40" s="39"/>
      <c r="WRP40" s="39"/>
      <c r="WRQ40" s="39"/>
      <c r="WRR40" s="39"/>
      <c r="WRS40" s="39"/>
      <c r="WRT40" s="39"/>
      <c r="WRU40" s="39"/>
      <c r="WRV40" s="39"/>
      <c r="WRW40" s="39"/>
      <c r="WRX40" s="39"/>
      <c r="WRY40" s="39"/>
      <c r="WRZ40" s="39"/>
      <c r="WSA40" s="39"/>
      <c r="WSB40" s="39"/>
      <c r="WSC40" s="39"/>
      <c r="WSD40" s="39"/>
      <c r="WSE40" s="39"/>
      <c r="WSF40" s="39"/>
      <c r="WSG40" s="39"/>
      <c r="WSH40" s="39"/>
      <c r="WSI40" s="39"/>
      <c r="WSJ40" s="39"/>
      <c r="WSK40" s="39"/>
      <c r="WSL40" s="39"/>
      <c r="WSM40" s="39"/>
      <c r="WSN40" s="39"/>
      <c r="WSO40" s="39"/>
      <c r="WSP40" s="39"/>
      <c r="WSQ40" s="39"/>
      <c r="WSR40" s="39"/>
      <c r="WSS40" s="39"/>
      <c r="WST40" s="39"/>
      <c r="WSU40" s="39"/>
      <c r="WSV40" s="39"/>
      <c r="WSW40" s="39"/>
      <c r="WSX40" s="39"/>
      <c r="WSY40" s="39"/>
      <c r="WSZ40" s="39"/>
      <c r="WTA40" s="39"/>
      <c r="WTB40" s="39"/>
      <c r="WTC40" s="39"/>
      <c r="WTD40" s="39"/>
      <c r="WTE40" s="39"/>
      <c r="WTF40" s="39"/>
      <c r="WTG40" s="39"/>
      <c r="WTH40" s="39"/>
      <c r="WTI40" s="39"/>
      <c r="WTJ40" s="39"/>
      <c r="WTK40" s="39"/>
      <c r="WTL40" s="39"/>
      <c r="WTM40" s="39"/>
      <c r="WTN40" s="39"/>
      <c r="WTO40" s="39"/>
      <c r="WTP40" s="39"/>
      <c r="WTQ40" s="39"/>
      <c r="WTR40" s="39"/>
      <c r="WTS40" s="39"/>
      <c r="WTT40" s="39"/>
      <c r="WTU40" s="39"/>
      <c r="WTV40" s="39"/>
      <c r="WTW40" s="39"/>
      <c r="WTX40" s="39"/>
      <c r="WTY40" s="39"/>
      <c r="WTZ40" s="39"/>
      <c r="WUA40" s="39"/>
      <c r="WUB40" s="39"/>
      <c r="WUC40" s="39"/>
      <c r="WUD40" s="39"/>
      <c r="WUE40" s="39"/>
      <c r="WUF40" s="39"/>
      <c r="WUG40" s="39"/>
      <c r="WUH40" s="39"/>
      <c r="WUI40" s="39"/>
      <c r="WUJ40" s="39"/>
      <c r="WUK40" s="39"/>
      <c r="WUL40" s="39"/>
      <c r="WUM40" s="39"/>
      <c r="WUN40" s="39"/>
      <c r="WUO40" s="39"/>
      <c r="WUP40" s="39"/>
      <c r="WUQ40" s="39"/>
      <c r="WUR40" s="39"/>
      <c r="WUS40" s="39"/>
      <c r="WUT40" s="39"/>
      <c r="WUU40" s="39"/>
      <c r="WUV40" s="39"/>
      <c r="WUW40" s="39"/>
      <c r="WUX40" s="39"/>
      <c r="WUY40" s="39"/>
      <c r="WUZ40" s="39"/>
      <c r="WVA40" s="39"/>
      <c r="WVB40" s="39"/>
      <c r="WVC40" s="39"/>
      <c r="WVD40" s="39"/>
      <c r="WVE40" s="39"/>
      <c r="WVF40" s="39"/>
      <c r="WVG40" s="39"/>
      <c r="WVH40" s="39"/>
      <c r="WVI40" s="39"/>
      <c r="WVJ40" s="39"/>
      <c r="WVK40" s="39"/>
      <c r="WVL40" s="39"/>
      <c r="WVM40" s="39"/>
      <c r="WVN40" s="39"/>
      <c r="WVO40" s="39"/>
      <c r="WVP40" s="39"/>
      <c r="WVQ40" s="39"/>
      <c r="WVR40" s="39"/>
      <c r="WVS40" s="39"/>
      <c r="WVT40" s="39"/>
      <c r="WVU40" s="39"/>
      <c r="WVV40" s="39"/>
      <c r="WVW40" s="39"/>
      <c r="WVX40" s="39"/>
      <c r="WVY40" s="39"/>
      <c r="WVZ40" s="39"/>
      <c r="WWA40" s="39"/>
      <c r="WWB40" s="39"/>
      <c r="WWC40" s="39"/>
      <c r="WWD40" s="39"/>
      <c r="WWE40" s="39"/>
      <c r="WWF40" s="39"/>
      <c r="WWG40" s="39"/>
      <c r="WWH40" s="39"/>
      <c r="WWI40" s="39"/>
      <c r="WWJ40" s="39"/>
      <c r="WWK40" s="39"/>
      <c r="WWL40" s="39"/>
      <c r="WWM40" s="39"/>
      <c r="WWN40" s="39"/>
      <c r="WWO40" s="39"/>
      <c r="WWP40" s="39"/>
      <c r="WWQ40" s="39"/>
      <c r="WWR40" s="39"/>
      <c r="WWS40" s="39"/>
      <c r="WWT40" s="39"/>
      <c r="WWU40" s="39"/>
      <c r="WWV40" s="39"/>
      <c r="WWW40" s="39"/>
      <c r="WWX40" s="39"/>
      <c r="WWY40" s="39"/>
      <c r="WWZ40" s="39"/>
      <c r="WXA40" s="39"/>
      <c r="WXB40" s="39"/>
      <c r="WXC40" s="39"/>
      <c r="WXD40" s="39"/>
      <c r="WXE40" s="39"/>
      <c r="WXF40" s="39"/>
      <c r="WXG40" s="39"/>
      <c r="WXH40" s="39"/>
      <c r="WXI40" s="39"/>
      <c r="WXJ40" s="39"/>
      <c r="WXK40" s="39"/>
      <c r="WXL40" s="39"/>
      <c r="WXM40" s="39"/>
      <c r="WXN40" s="39"/>
      <c r="WXO40" s="39"/>
      <c r="WXP40" s="39"/>
      <c r="WXQ40" s="39"/>
      <c r="WXR40" s="39"/>
      <c r="WXS40" s="39"/>
      <c r="WXT40" s="39"/>
      <c r="WXU40" s="39"/>
      <c r="WXV40" s="39"/>
      <c r="WXW40" s="39"/>
      <c r="WXX40" s="39"/>
      <c r="WXY40" s="39"/>
      <c r="WXZ40" s="39"/>
      <c r="WYA40" s="39"/>
      <c r="WYB40" s="39"/>
      <c r="WYC40" s="39"/>
      <c r="WYD40" s="39"/>
      <c r="WYE40" s="39"/>
      <c r="WYF40" s="39"/>
      <c r="WYG40" s="39"/>
      <c r="WYH40" s="39"/>
      <c r="WYI40" s="39"/>
      <c r="WYJ40" s="39"/>
      <c r="WYK40" s="39"/>
      <c r="WYL40" s="39"/>
      <c r="WYM40" s="39"/>
      <c r="WYN40" s="39"/>
      <c r="WYO40" s="39"/>
      <c r="WYP40" s="39"/>
      <c r="WYQ40" s="39"/>
      <c r="WYR40" s="39"/>
      <c r="WYS40" s="39"/>
      <c r="WYT40" s="39"/>
      <c r="WYU40" s="39"/>
      <c r="WYV40" s="39"/>
      <c r="WYW40" s="39"/>
      <c r="WYX40" s="39"/>
      <c r="WYY40" s="39"/>
      <c r="WYZ40" s="39"/>
      <c r="WZA40" s="39"/>
      <c r="WZB40" s="39"/>
      <c r="WZC40" s="39"/>
      <c r="WZD40" s="39"/>
      <c r="WZE40" s="39"/>
      <c r="WZF40" s="39"/>
      <c r="WZG40" s="39"/>
      <c r="WZH40" s="39"/>
      <c r="WZI40" s="39"/>
      <c r="WZJ40" s="39"/>
      <c r="WZK40" s="39"/>
      <c r="WZL40" s="39"/>
      <c r="WZM40" s="39"/>
      <c r="WZN40" s="39"/>
      <c r="WZO40" s="39"/>
      <c r="WZP40" s="39"/>
      <c r="WZQ40" s="39"/>
      <c r="WZR40" s="39"/>
      <c r="WZS40" s="39"/>
      <c r="WZT40" s="39"/>
      <c r="WZU40" s="39"/>
      <c r="WZV40" s="39"/>
      <c r="WZW40" s="39"/>
      <c r="WZX40" s="39"/>
      <c r="WZY40" s="39"/>
      <c r="WZZ40" s="39"/>
      <c r="XAA40" s="39"/>
      <c r="XAB40" s="39"/>
      <c r="XAC40" s="39"/>
      <c r="XAD40" s="39"/>
      <c r="XAE40" s="39"/>
      <c r="XAF40" s="39"/>
      <c r="XAG40" s="39"/>
      <c r="XAH40" s="39"/>
      <c r="XAI40" s="39"/>
      <c r="XAJ40" s="39"/>
      <c r="XAK40" s="39"/>
      <c r="XAL40" s="39"/>
      <c r="XAM40" s="39"/>
      <c r="XAN40" s="39"/>
      <c r="XAO40" s="39"/>
      <c r="XAP40" s="39"/>
      <c r="XAQ40" s="39"/>
      <c r="XAR40" s="39"/>
      <c r="XAS40" s="39"/>
      <c r="XAT40" s="39"/>
      <c r="XAU40" s="39"/>
      <c r="XAV40" s="39"/>
      <c r="XAW40" s="39"/>
      <c r="XAX40" s="39"/>
      <c r="XAY40" s="39"/>
      <c r="XAZ40" s="39"/>
      <c r="XBA40" s="39"/>
      <c r="XBB40" s="39"/>
      <c r="XBC40" s="39"/>
      <c r="XBD40" s="39"/>
      <c r="XBE40" s="39"/>
      <c r="XBF40" s="39"/>
      <c r="XBG40" s="39"/>
      <c r="XBH40" s="39"/>
      <c r="XBI40" s="39"/>
      <c r="XBJ40" s="39"/>
      <c r="XBK40" s="39"/>
      <c r="XBL40" s="39"/>
      <c r="XBM40" s="39"/>
      <c r="XBN40" s="39"/>
      <c r="XBO40" s="39"/>
      <c r="XBP40" s="39"/>
      <c r="XBQ40" s="39"/>
      <c r="XBR40" s="39"/>
      <c r="XBS40" s="39"/>
      <c r="XBT40" s="39"/>
      <c r="XBU40" s="39"/>
      <c r="XBV40" s="39"/>
      <c r="XBW40" s="39"/>
      <c r="XBX40" s="39"/>
      <c r="XBY40" s="39"/>
      <c r="XBZ40" s="39"/>
      <c r="XCA40" s="39"/>
      <c r="XCB40" s="39"/>
      <c r="XCC40" s="39"/>
      <c r="XCD40" s="39"/>
      <c r="XCE40" s="39"/>
      <c r="XCF40" s="39"/>
      <c r="XCG40" s="39"/>
      <c r="XCH40" s="39"/>
      <c r="XCI40" s="39"/>
      <c r="XCJ40" s="39"/>
      <c r="XCK40" s="39"/>
      <c r="XCL40" s="39"/>
      <c r="XCM40" s="39"/>
      <c r="XCN40" s="39"/>
      <c r="XCO40" s="39"/>
      <c r="XCP40" s="39"/>
      <c r="XCQ40" s="39"/>
      <c r="XCR40" s="39"/>
      <c r="XCS40" s="39"/>
      <c r="XCT40" s="39"/>
      <c r="XCU40" s="39"/>
      <c r="XCV40" s="39"/>
      <c r="XCW40" s="39"/>
      <c r="XCX40" s="39"/>
      <c r="XCY40" s="39"/>
      <c r="XCZ40" s="39"/>
      <c r="XDA40" s="39"/>
      <c r="XDB40" s="39"/>
      <c r="XDC40" s="39"/>
      <c r="XDD40" s="39"/>
      <c r="XDE40" s="39"/>
      <c r="XDF40" s="39"/>
      <c r="XDG40" s="39"/>
      <c r="XDH40" s="39"/>
      <c r="XDI40" s="39"/>
      <c r="XDJ40" s="39"/>
      <c r="XDK40" s="39"/>
      <c r="XDL40" s="39"/>
      <c r="XDM40" s="39"/>
      <c r="XDN40" s="39"/>
      <c r="XDO40" s="39"/>
      <c r="XDP40" s="39"/>
      <c r="XDQ40" s="39"/>
      <c r="XDR40" s="39"/>
      <c r="XDS40" s="39"/>
      <c r="XDT40" s="39"/>
      <c r="XDU40" s="39"/>
      <c r="XDV40" s="39"/>
      <c r="XDW40" s="39"/>
      <c r="XDX40" s="39"/>
      <c r="XDY40" s="39"/>
      <c r="XDZ40" s="39"/>
      <c r="XEA40" s="39"/>
      <c r="XEB40" s="39"/>
      <c r="XEC40" s="39"/>
      <c r="XED40" s="39"/>
      <c r="XEE40" s="39"/>
      <c r="XEF40" s="39"/>
      <c r="XEG40" s="39"/>
      <c r="XEH40" s="39"/>
      <c r="XEI40" s="39"/>
      <c r="XEJ40" s="39"/>
      <c r="XEK40" s="39"/>
      <c r="XEL40" s="39"/>
      <c r="XEM40" s="39"/>
    </row>
    <row r="41" spans="1:16384" ht="13">
      <c r="A41" s="65" t="s">
        <v>96</v>
      </c>
      <c r="B41" s="114">
        <v>71416.139728087364</v>
      </c>
      <c r="C41" s="114">
        <v>81349.069357982764</v>
      </c>
      <c r="D41" s="114">
        <v>100239.85135246578</v>
      </c>
      <c r="E41" s="114">
        <v>98408.757324015634</v>
      </c>
      <c r="F41" s="118">
        <v>113088.32635221272</v>
      </c>
      <c r="G41" s="118">
        <v>135540.63869755791</v>
      </c>
      <c r="H41" s="118">
        <v>151401.43238650158</v>
      </c>
      <c r="I41" s="118">
        <v>175090.97763257098</v>
      </c>
      <c r="J41" s="82">
        <v>157298.76923076922</v>
      </c>
      <c r="K41" s="82">
        <v>187719.99999999997</v>
      </c>
      <c r="L41" s="82">
        <v>209585.76923076925</v>
      </c>
      <c r="M41" s="82">
        <v>227271.7307196286</v>
      </c>
      <c r="N41" s="82">
        <v>260724.65740375326</v>
      </c>
      <c r="O41" s="82">
        <v>245449.47985172787</v>
      </c>
      <c r="P41" s="82">
        <v>241127.73722627739</v>
      </c>
      <c r="Q41" s="118">
        <v>242633.23961262105</v>
      </c>
      <c r="R41" s="82">
        <v>274257.28844524175</v>
      </c>
      <c r="S41" s="82">
        <v>270150.60516447673</v>
      </c>
      <c r="T41" s="82">
        <v>280500.49</v>
      </c>
    </row>
    <row r="42" spans="1:16384" ht="13">
      <c r="A42" s="65" t="s">
        <v>112</v>
      </c>
      <c r="B42" s="82" t="s">
        <v>109</v>
      </c>
      <c r="C42" s="82" t="s">
        <v>109</v>
      </c>
      <c r="D42" s="82" t="s">
        <v>109</v>
      </c>
      <c r="E42" s="82" t="s">
        <v>109</v>
      </c>
      <c r="F42" s="82" t="s">
        <v>109</v>
      </c>
      <c r="G42" s="118">
        <v>1557.5176886792451</v>
      </c>
      <c r="H42" s="118">
        <v>6744.4348327566322</v>
      </c>
      <c r="I42" s="118">
        <v>16984.994164397267</v>
      </c>
      <c r="J42" s="82">
        <v>28215.948453358524</v>
      </c>
      <c r="K42" s="82">
        <v>25951.012652361307</v>
      </c>
      <c r="L42" s="82">
        <v>30340.053895149435</v>
      </c>
      <c r="M42" s="82">
        <v>37266.993894409192</v>
      </c>
      <c r="N42" s="82">
        <v>51549.411720948679</v>
      </c>
      <c r="O42" s="82">
        <v>60339.021193788809</v>
      </c>
      <c r="P42" s="82">
        <v>50242.76649570759</v>
      </c>
      <c r="Q42" s="118">
        <v>50811.888895499898</v>
      </c>
      <c r="R42" s="82">
        <v>71761.555209953352</v>
      </c>
      <c r="S42" s="82">
        <v>77015.66462992852</v>
      </c>
      <c r="T42" s="82">
        <v>89266.725153014384</v>
      </c>
    </row>
    <row r="43" spans="1:16384" ht="13">
      <c r="A43" s="65" t="s">
        <v>579</v>
      </c>
      <c r="B43" s="82" t="s">
        <v>109</v>
      </c>
      <c r="C43" s="82" t="s">
        <v>109</v>
      </c>
      <c r="D43" s="82" t="s">
        <v>109</v>
      </c>
      <c r="E43" s="82" t="s">
        <v>109</v>
      </c>
      <c r="F43" s="82" t="s">
        <v>109</v>
      </c>
      <c r="G43" s="82" t="s">
        <v>109</v>
      </c>
      <c r="H43" s="82" t="s">
        <v>109</v>
      </c>
      <c r="I43" s="82" t="s">
        <v>109</v>
      </c>
      <c r="J43" s="82" t="s">
        <v>109</v>
      </c>
      <c r="K43" s="82" t="s">
        <v>109</v>
      </c>
      <c r="L43" s="82" t="s">
        <v>109</v>
      </c>
      <c r="M43" s="82">
        <v>56695.136943221463</v>
      </c>
      <c r="N43" s="82">
        <v>76849.626284646525</v>
      </c>
      <c r="O43" s="82">
        <v>83310.021661953186</v>
      </c>
      <c r="P43" s="82">
        <v>87728.1994887951</v>
      </c>
      <c r="Q43" s="118">
        <v>101021.00950508029</v>
      </c>
      <c r="R43" s="82">
        <v>104108.88707037644</v>
      </c>
      <c r="S43" s="82">
        <v>106172.32807287657</v>
      </c>
      <c r="T43" s="82">
        <v>100555</v>
      </c>
      <c r="U43" s="82"/>
    </row>
    <row r="44" spans="1:16384" ht="13">
      <c r="A44" s="65" t="s">
        <v>567</v>
      </c>
      <c r="B44" s="82" t="s">
        <v>109</v>
      </c>
      <c r="C44" s="82" t="s">
        <v>109</v>
      </c>
      <c r="D44" s="82" t="s">
        <v>109</v>
      </c>
      <c r="E44" s="82" t="s">
        <v>109</v>
      </c>
      <c r="F44" s="82" t="s">
        <v>109</v>
      </c>
      <c r="G44" s="82" t="s">
        <v>109</v>
      </c>
      <c r="H44" s="82" t="s">
        <v>109</v>
      </c>
      <c r="I44" s="82" t="s">
        <v>109</v>
      </c>
      <c r="J44" s="82" t="s">
        <v>109</v>
      </c>
      <c r="K44" s="82" t="s">
        <v>109</v>
      </c>
      <c r="L44" s="82" t="s">
        <v>109</v>
      </c>
      <c r="M44" s="82" t="s">
        <v>109</v>
      </c>
      <c r="N44" s="82" t="s">
        <v>109</v>
      </c>
      <c r="O44" s="82">
        <v>288174.55</v>
      </c>
      <c r="P44" s="82">
        <v>347677.6177</v>
      </c>
      <c r="Q44" s="118">
        <v>383224.36</v>
      </c>
      <c r="R44" s="82">
        <v>430011.6594</v>
      </c>
      <c r="S44" s="82">
        <v>451944.65500000003</v>
      </c>
      <c r="T44" s="82">
        <v>473020.97923986439</v>
      </c>
    </row>
    <row r="45" spans="1:16384" ht="13">
      <c r="A45" s="65" t="s">
        <v>630</v>
      </c>
      <c r="B45" s="412">
        <v>336604.42423844535</v>
      </c>
      <c r="C45" s="412">
        <v>355783.94010926015</v>
      </c>
      <c r="D45" s="412">
        <v>376023.44877444237</v>
      </c>
      <c r="E45" s="412">
        <v>371764.63380191283</v>
      </c>
      <c r="F45" s="412">
        <v>389926.57852096704</v>
      </c>
      <c r="G45" s="412">
        <v>415951.65584206808</v>
      </c>
      <c r="H45" s="412">
        <v>415319.95706017799</v>
      </c>
      <c r="I45" s="412">
        <v>412359.75101226813</v>
      </c>
      <c r="J45" s="412">
        <v>472649.46060606057</v>
      </c>
      <c r="K45" s="412">
        <v>494613.34793744946</v>
      </c>
      <c r="L45" s="412">
        <v>613474.06509916834</v>
      </c>
      <c r="M45" s="412">
        <v>665927.32845153857</v>
      </c>
      <c r="N45" s="412">
        <v>702334.98343273695</v>
      </c>
      <c r="O45" s="412">
        <v>720066.15102639294</v>
      </c>
      <c r="P45" s="412">
        <v>763932.65968063881</v>
      </c>
      <c r="Q45" s="413">
        <v>870569.6913068759</v>
      </c>
      <c r="R45" s="412">
        <v>900940.82767296012</v>
      </c>
      <c r="S45" s="412">
        <v>850521.70158328069</v>
      </c>
      <c r="T45" s="412">
        <v>915645.0989157788</v>
      </c>
      <c r="U45" s="65"/>
      <c r="V45" s="65"/>
      <c r="W45" s="65"/>
      <c r="X45" s="65"/>
      <c r="Y45" s="65"/>
      <c r="Z45" s="65"/>
      <c r="AA45" s="65"/>
      <c r="AB45" s="65"/>
      <c r="AC45" s="65"/>
      <c r="AD45" s="65"/>
      <c r="AE45" s="65"/>
      <c r="AF45" s="65"/>
      <c r="AG45" s="65"/>
      <c r="AH45" s="65"/>
      <c r="AI45" s="65"/>
      <c r="AJ45" s="65"/>
      <c r="AK45" s="65"/>
      <c r="AL45" s="65"/>
      <c r="AM45" s="65"/>
      <c r="AN45" s="65"/>
      <c r="AO45" s="65"/>
      <c r="AP45" s="65"/>
      <c r="AQ45" s="65"/>
      <c r="AR45" s="65"/>
      <c r="AS45" s="65"/>
      <c r="AT45" s="65"/>
      <c r="AU45" s="65"/>
      <c r="AV45" s="65"/>
      <c r="AW45" s="65"/>
      <c r="AX45" s="65"/>
      <c r="AY45" s="65"/>
      <c r="AZ45" s="65"/>
      <c r="BA45" s="65"/>
      <c r="BB45" s="65"/>
      <c r="BC45" s="65"/>
      <c r="BD45" s="65"/>
      <c r="BE45" s="65"/>
      <c r="BF45" s="65"/>
      <c r="BG45" s="65"/>
      <c r="BH45" s="65"/>
      <c r="BI45" s="65"/>
      <c r="BJ45" s="65"/>
      <c r="BK45" s="65"/>
      <c r="BL45" s="65"/>
      <c r="BM45" s="65"/>
      <c r="BN45" s="65"/>
      <c r="BO45" s="65"/>
      <c r="BP45" s="65"/>
      <c r="BQ45" s="65"/>
      <c r="BR45" s="65"/>
      <c r="BS45" s="65"/>
      <c r="BT45" s="65"/>
      <c r="BU45" s="65"/>
      <c r="BV45" s="65"/>
      <c r="BW45" s="65"/>
      <c r="BX45" s="65"/>
      <c r="BY45" s="65"/>
      <c r="BZ45" s="65"/>
      <c r="CA45" s="65"/>
      <c r="CB45" s="65"/>
      <c r="CC45" s="65"/>
      <c r="CD45" s="65"/>
      <c r="CE45" s="65"/>
      <c r="CF45" s="65"/>
      <c r="CG45" s="65"/>
      <c r="CH45" s="65"/>
      <c r="CI45" s="65"/>
      <c r="CJ45" s="65"/>
      <c r="CK45" s="65"/>
      <c r="CL45" s="65"/>
      <c r="CM45" s="65"/>
      <c r="CN45" s="65"/>
      <c r="CO45" s="65"/>
      <c r="CP45" s="65"/>
      <c r="CQ45" s="65"/>
      <c r="CR45" s="65"/>
      <c r="CS45" s="65"/>
      <c r="CT45" s="65"/>
      <c r="CU45" s="65"/>
      <c r="CV45" s="65"/>
      <c r="CW45" s="65"/>
      <c r="CX45" s="65"/>
      <c r="CY45" s="65"/>
      <c r="CZ45" s="65"/>
      <c r="DA45" s="65"/>
      <c r="DB45" s="65"/>
      <c r="DC45" s="65"/>
      <c r="DD45" s="65"/>
      <c r="DE45" s="65"/>
      <c r="DF45" s="65"/>
      <c r="DG45" s="65"/>
      <c r="DH45" s="65"/>
      <c r="DI45" s="65"/>
      <c r="DJ45" s="65"/>
      <c r="DK45" s="65"/>
      <c r="DL45" s="65"/>
      <c r="DM45" s="65"/>
      <c r="DN45" s="65"/>
      <c r="DO45" s="65"/>
      <c r="DP45" s="65"/>
      <c r="DQ45" s="65"/>
      <c r="DR45" s="65"/>
      <c r="DS45" s="65"/>
      <c r="DT45" s="65"/>
      <c r="DU45" s="65"/>
      <c r="DV45" s="65"/>
      <c r="DW45" s="65"/>
      <c r="DX45" s="65"/>
      <c r="DY45" s="65"/>
      <c r="DZ45" s="65"/>
      <c r="EA45" s="65"/>
      <c r="EB45" s="65"/>
      <c r="EC45" s="65"/>
      <c r="ED45" s="65"/>
      <c r="EE45" s="65"/>
      <c r="EF45" s="65"/>
      <c r="EG45" s="65"/>
      <c r="EH45" s="65"/>
      <c r="EI45" s="65"/>
      <c r="EJ45" s="65"/>
      <c r="EK45" s="65"/>
      <c r="EL45" s="65"/>
      <c r="EM45" s="65"/>
      <c r="EN45" s="65"/>
      <c r="EO45" s="65"/>
      <c r="EP45" s="65"/>
      <c r="EQ45" s="65"/>
      <c r="ER45" s="65"/>
      <c r="ES45" s="65"/>
      <c r="ET45" s="65"/>
      <c r="EU45" s="65"/>
      <c r="EV45" s="65"/>
      <c r="EW45" s="65"/>
      <c r="EX45" s="65"/>
      <c r="EY45" s="65"/>
      <c r="EZ45" s="65"/>
      <c r="FA45" s="65"/>
      <c r="FB45" s="65"/>
      <c r="FC45" s="65"/>
      <c r="FD45" s="65"/>
      <c r="FE45" s="65"/>
      <c r="FF45" s="65"/>
      <c r="FG45" s="65"/>
      <c r="FH45" s="65"/>
      <c r="FI45" s="65"/>
      <c r="FJ45" s="65"/>
      <c r="FK45" s="65"/>
      <c r="FL45" s="65"/>
      <c r="FM45" s="65"/>
      <c r="FN45" s="65"/>
      <c r="FO45" s="65"/>
      <c r="FP45" s="65"/>
      <c r="FQ45" s="65"/>
      <c r="FR45" s="65"/>
      <c r="FS45" s="65"/>
      <c r="FT45" s="65"/>
      <c r="FU45" s="65"/>
      <c r="FV45" s="65"/>
      <c r="FW45" s="65"/>
      <c r="FX45" s="65"/>
      <c r="FY45" s="65"/>
      <c r="FZ45" s="65"/>
      <c r="GA45" s="65"/>
      <c r="GB45" s="65"/>
      <c r="GC45" s="65"/>
      <c r="GD45" s="65"/>
      <c r="GE45" s="65"/>
      <c r="GF45" s="65"/>
      <c r="GG45" s="65"/>
      <c r="GH45" s="65"/>
      <c r="GI45" s="65"/>
      <c r="GJ45" s="65"/>
      <c r="GK45" s="65"/>
      <c r="GL45" s="65"/>
      <c r="GM45" s="65"/>
      <c r="GN45" s="65"/>
      <c r="GO45" s="65"/>
      <c r="GP45" s="65"/>
      <c r="GQ45" s="65"/>
      <c r="GR45" s="65"/>
      <c r="GS45" s="65"/>
      <c r="GT45" s="65"/>
      <c r="GU45" s="65"/>
      <c r="GV45" s="65"/>
      <c r="GW45" s="65"/>
      <c r="GX45" s="65"/>
      <c r="GY45" s="65"/>
      <c r="GZ45" s="65"/>
      <c r="HA45" s="65"/>
      <c r="HB45" s="65"/>
      <c r="HC45" s="65"/>
      <c r="HD45" s="65"/>
      <c r="HE45" s="65"/>
      <c r="HF45" s="65"/>
      <c r="HG45" s="65"/>
      <c r="HH45" s="65"/>
      <c r="HI45" s="65"/>
      <c r="HJ45" s="65"/>
      <c r="HK45" s="65"/>
      <c r="HL45" s="65"/>
      <c r="HM45" s="65"/>
      <c r="HN45" s="65"/>
      <c r="HO45" s="65"/>
      <c r="HP45" s="65"/>
      <c r="HQ45" s="65"/>
      <c r="HR45" s="65"/>
      <c r="HS45" s="65"/>
      <c r="HT45" s="65"/>
      <c r="HU45" s="65"/>
      <c r="HV45" s="65"/>
      <c r="HW45" s="65"/>
      <c r="HX45" s="65"/>
      <c r="HY45" s="65"/>
      <c r="HZ45" s="65"/>
      <c r="IA45" s="65"/>
      <c r="IB45" s="65"/>
      <c r="IC45" s="65"/>
      <c r="ID45" s="65"/>
      <c r="IE45" s="65"/>
      <c r="IF45" s="65"/>
      <c r="IG45" s="65"/>
      <c r="IH45" s="65"/>
      <c r="II45" s="65"/>
      <c r="IJ45" s="65"/>
      <c r="IK45" s="65"/>
      <c r="IL45" s="65"/>
      <c r="IM45" s="65"/>
      <c r="IN45" s="65"/>
      <c r="IO45" s="65"/>
      <c r="IP45" s="65"/>
      <c r="IQ45" s="65"/>
      <c r="IR45" s="65"/>
      <c r="IS45" s="65"/>
      <c r="IT45" s="65"/>
      <c r="IU45" s="65"/>
      <c r="IV45" s="65"/>
      <c r="IW45" s="65"/>
      <c r="IX45" s="65"/>
      <c r="IY45" s="65"/>
      <c r="IZ45" s="65"/>
      <c r="JA45" s="65"/>
      <c r="JB45" s="65"/>
      <c r="JC45" s="65"/>
      <c r="JD45" s="65"/>
      <c r="JE45" s="65"/>
      <c r="JF45" s="65"/>
      <c r="JG45" s="65"/>
      <c r="JH45" s="65"/>
      <c r="JI45" s="65"/>
      <c r="JJ45" s="65"/>
      <c r="JK45" s="65"/>
      <c r="JL45" s="65"/>
      <c r="JM45" s="65"/>
      <c r="JN45" s="65"/>
      <c r="JO45" s="65"/>
      <c r="JP45" s="65"/>
      <c r="JQ45" s="65"/>
      <c r="JR45" s="65"/>
      <c r="JS45" s="65"/>
      <c r="JT45" s="65"/>
      <c r="JU45" s="65"/>
      <c r="JV45" s="65"/>
      <c r="JW45" s="65"/>
      <c r="JX45" s="65"/>
      <c r="JY45" s="65"/>
      <c r="JZ45" s="65"/>
      <c r="KA45" s="65"/>
      <c r="KB45" s="65"/>
      <c r="KC45" s="65"/>
      <c r="KD45" s="65"/>
      <c r="KE45" s="65"/>
      <c r="KF45" s="65"/>
      <c r="KG45" s="65"/>
      <c r="KH45" s="65"/>
      <c r="KI45" s="65"/>
      <c r="KJ45" s="65"/>
      <c r="KK45" s="65"/>
      <c r="KL45" s="65"/>
      <c r="KM45" s="65"/>
      <c r="KN45" s="65"/>
      <c r="KO45" s="65"/>
      <c r="KP45" s="65"/>
      <c r="KQ45" s="65"/>
      <c r="KR45" s="65"/>
      <c r="KS45" s="65"/>
      <c r="KT45" s="65"/>
      <c r="KU45" s="65"/>
      <c r="KV45" s="65"/>
      <c r="KW45" s="65"/>
      <c r="KX45" s="65"/>
      <c r="KY45" s="65"/>
      <c r="KZ45" s="65"/>
      <c r="LA45" s="65"/>
      <c r="LB45" s="65"/>
      <c r="LC45" s="65"/>
      <c r="LD45" s="65"/>
      <c r="LE45" s="65"/>
      <c r="LF45" s="65"/>
      <c r="LG45" s="65"/>
      <c r="LH45" s="65"/>
      <c r="LI45" s="65"/>
      <c r="LJ45" s="65"/>
      <c r="LK45" s="65"/>
      <c r="LL45" s="65"/>
      <c r="LM45" s="65"/>
      <c r="LN45" s="65"/>
      <c r="LO45" s="65"/>
      <c r="LP45" s="65"/>
      <c r="LQ45" s="65"/>
      <c r="LR45" s="65"/>
      <c r="LS45" s="65"/>
      <c r="LT45" s="65"/>
      <c r="LU45" s="65"/>
      <c r="LV45" s="65"/>
      <c r="LW45" s="65"/>
      <c r="LX45" s="65"/>
      <c r="LY45" s="65"/>
      <c r="LZ45" s="65"/>
      <c r="MA45" s="65"/>
      <c r="MB45" s="65"/>
      <c r="MC45" s="65"/>
      <c r="MD45" s="65"/>
      <c r="ME45" s="65"/>
      <c r="MF45" s="65"/>
      <c r="MG45" s="65"/>
      <c r="MH45" s="65"/>
      <c r="MI45" s="65"/>
      <c r="MJ45" s="65"/>
      <c r="MK45" s="65"/>
      <c r="ML45" s="65"/>
      <c r="MM45" s="65"/>
      <c r="MN45" s="65"/>
      <c r="MO45" s="65"/>
      <c r="MP45" s="65"/>
      <c r="MQ45" s="65"/>
      <c r="MR45" s="65"/>
      <c r="MS45" s="65"/>
      <c r="MT45" s="65"/>
      <c r="MU45" s="65"/>
      <c r="MV45" s="65"/>
      <c r="MW45" s="65"/>
      <c r="MX45" s="65"/>
      <c r="MY45" s="65"/>
      <c r="MZ45" s="65"/>
      <c r="NA45" s="65"/>
      <c r="NB45" s="65"/>
      <c r="NC45" s="65"/>
      <c r="ND45" s="65"/>
      <c r="NE45" s="65"/>
      <c r="NF45" s="65"/>
      <c r="NG45" s="65"/>
      <c r="NH45" s="65"/>
      <c r="NI45" s="65"/>
      <c r="NJ45" s="65"/>
      <c r="NK45" s="65"/>
      <c r="NL45" s="65"/>
      <c r="NM45" s="65"/>
      <c r="NN45" s="65"/>
      <c r="NO45" s="65"/>
      <c r="NP45" s="65"/>
      <c r="NQ45" s="65"/>
      <c r="NR45" s="65"/>
      <c r="NS45" s="65"/>
      <c r="NT45" s="65"/>
      <c r="NU45" s="65"/>
      <c r="NV45" s="65"/>
      <c r="NW45" s="65"/>
      <c r="NX45" s="65"/>
      <c r="NY45" s="65"/>
      <c r="NZ45" s="65"/>
      <c r="OA45" s="65"/>
      <c r="OB45" s="65"/>
      <c r="OC45" s="65"/>
      <c r="OD45" s="65"/>
      <c r="OE45" s="65"/>
      <c r="OF45" s="65"/>
      <c r="OG45" s="65"/>
      <c r="OH45" s="65"/>
      <c r="OI45" s="65"/>
      <c r="OJ45" s="65"/>
      <c r="OK45" s="65"/>
      <c r="OL45" s="65"/>
      <c r="OM45" s="65"/>
      <c r="ON45" s="65"/>
      <c r="OO45" s="65"/>
      <c r="OP45" s="65"/>
      <c r="OQ45" s="65"/>
      <c r="OR45" s="65"/>
      <c r="OS45" s="65"/>
      <c r="OT45" s="65"/>
      <c r="OU45" s="65"/>
      <c r="OV45" s="65"/>
      <c r="OW45" s="65"/>
      <c r="OX45" s="65"/>
      <c r="OY45" s="65"/>
      <c r="OZ45" s="65"/>
      <c r="PA45" s="65"/>
      <c r="PB45" s="65"/>
      <c r="PC45" s="65"/>
      <c r="PD45" s="65"/>
      <c r="PE45" s="65"/>
      <c r="PF45" s="65"/>
      <c r="PG45" s="65"/>
      <c r="PH45" s="65"/>
      <c r="PI45" s="65"/>
      <c r="PJ45" s="65"/>
      <c r="PK45" s="65"/>
      <c r="PL45" s="65"/>
      <c r="PM45" s="65"/>
      <c r="PN45" s="65"/>
      <c r="PO45" s="65"/>
      <c r="PP45" s="65"/>
      <c r="PQ45" s="65"/>
      <c r="PR45" s="65"/>
      <c r="PS45" s="65"/>
      <c r="PT45" s="65"/>
      <c r="PU45" s="65"/>
      <c r="PV45" s="65"/>
      <c r="PW45" s="65"/>
      <c r="PX45" s="65"/>
      <c r="PY45" s="65"/>
      <c r="PZ45" s="65"/>
      <c r="QA45" s="65"/>
      <c r="QB45" s="65"/>
      <c r="QC45" s="65"/>
      <c r="QD45" s="65"/>
      <c r="QE45" s="65"/>
      <c r="QF45" s="65"/>
      <c r="QG45" s="65"/>
      <c r="QH45" s="65"/>
      <c r="QI45" s="65"/>
      <c r="QJ45" s="65"/>
      <c r="QK45" s="65"/>
      <c r="QL45" s="65"/>
      <c r="QM45" s="65"/>
      <c r="QN45" s="65"/>
      <c r="QO45" s="65"/>
      <c r="QP45" s="65"/>
      <c r="QQ45" s="65"/>
      <c r="QR45" s="65"/>
      <c r="QS45" s="65"/>
      <c r="QT45" s="65"/>
      <c r="QU45" s="65"/>
      <c r="QV45" s="65"/>
      <c r="QW45" s="65"/>
      <c r="QX45" s="65"/>
      <c r="QY45" s="65"/>
      <c r="QZ45" s="65"/>
      <c r="RA45" s="65"/>
      <c r="RB45" s="65"/>
      <c r="RC45" s="65"/>
      <c r="RD45" s="65"/>
      <c r="RE45" s="65"/>
      <c r="RF45" s="65"/>
      <c r="RG45" s="65"/>
      <c r="RH45" s="65"/>
      <c r="RI45" s="65"/>
      <c r="RJ45" s="65"/>
      <c r="RK45" s="65"/>
      <c r="RL45" s="65"/>
      <c r="RM45" s="65"/>
      <c r="RN45" s="65"/>
      <c r="RO45" s="65"/>
      <c r="RP45" s="65"/>
      <c r="RQ45" s="65"/>
      <c r="RR45" s="65"/>
      <c r="RS45" s="65"/>
      <c r="RT45" s="65"/>
      <c r="RU45" s="65"/>
      <c r="RV45" s="65"/>
      <c r="RW45" s="65"/>
      <c r="RX45" s="65"/>
      <c r="RY45" s="65"/>
      <c r="RZ45" s="65"/>
      <c r="SA45" s="65"/>
      <c r="SB45" s="65"/>
      <c r="SC45" s="65"/>
      <c r="SD45" s="65"/>
      <c r="SE45" s="65"/>
      <c r="SF45" s="65"/>
      <c r="SG45" s="65"/>
      <c r="SH45" s="65"/>
      <c r="SI45" s="65"/>
      <c r="SJ45" s="65"/>
      <c r="SK45" s="65"/>
      <c r="SL45" s="65"/>
      <c r="SM45" s="65"/>
      <c r="SN45" s="65"/>
      <c r="SO45" s="65"/>
      <c r="SP45" s="65"/>
      <c r="SQ45" s="65"/>
      <c r="SR45" s="65"/>
      <c r="SS45" s="65"/>
      <c r="ST45" s="65"/>
      <c r="SU45" s="65"/>
      <c r="SV45" s="65"/>
      <c r="SW45" s="65"/>
      <c r="SX45" s="65"/>
      <c r="SY45" s="65"/>
      <c r="SZ45" s="65"/>
      <c r="TA45" s="65"/>
      <c r="TB45" s="65"/>
      <c r="TC45" s="65"/>
      <c r="TD45" s="65"/>
      <c r="TE45" s="65"/>
      <c r="TF45" s="65"/>
      <c r="TG45" s="65"/>
      <c r="TH45" s="65"/>
      <c r="TI45" s="65"/>
      <c r="TJ45" s="65"/>
      <c r="TK45" s="65"/>
      <c r="TL45" s="65"/>
      <c r="TM45" s="65"/>
      <c r="TN45" s="65"/>
      <c r="TO45" s="65"/>
      <c r="TP45" s="65"/>
      <c r="TQ45" s="65"/>
      <c r="TR45" s="65"/>
      <c r="TS45" s="65"/>
      <c r="TT45" s="65"/>
      <c r="TU45" s="65"/>
      <c r="TV45" s="65"/>
      <c r="TW45" s="65"/>
      <c r="TX45" s="65"/>
      <c r="TY45" s="65"/>
      <c r="TZ45" s="65"/>
      <c r="UA45" s="65"/>
      <c r="UB45" s="65"/>
      <c r="UC45" s="65"/>
      <c r="UD45" s="65"/>
      <c r="UE45" s="65"/>
      <c r="UF45" s="65"/>
      <c r="UG45" s="65"/>
      <c r="UH45" s="65"/>
      <c r="UI45" s="65"/>
      <c r="UJ45" s="65"/>
      <c r="UK45" s="65"/>
      <c r="UL45" s="65"/>
      <c r="UM45" s="65"/>
      <c r="UN45" s="65"/>
      <c r="UO45" s="65"/>
      <c r="UP45" s="65"/>
      <c r="UQ45" s="65"/>
      <c r="UR45" s="65"/>
      <c r="US45" s="65"/>
      <c r="UT45" s="65"/>
      <c r="UU45" s="65"/>
      <c r="UV45" s="65"/>
      <c r="UW45" s="65"/>
      <c r="UX45" s="65"/>
      <c r="UY45" s="65"/>
      <c r="UZ45" s="65"/>
      <c r="VA45" s="65"/>
      <c r="VB45" s="65"/>
      <c r="VC45" s="65"/>
      <c r="VD45" s="65"/>
      <c r="VE45" s="65"/>
      <c r="VF45" s="65"/>
      <c r="VG45" s="65"/>
      <c r="VH45" s="65"/>
      <c r="VI45" s="65"/>
      <c r="VJ45" s="65"/>
      <c r="VK45" s="65"/>
      <c r="VL45" s="65"/>
      <c r="VM45" s="65"/>
      <c r="VN45" s="65"/>
      <c r="VO45" s="65"/>
      <c r="VP45" s="65"/>
      <c r="VQ45" s="65"/>
      <c r="VR45" s="65"/>
      <c r="VS45" s="65"/>
      <c r="VT45" s="65"/>
      <c r="VU45" s="65"/>
      <c r="VV45" s="65"/>
      <c r="VW45" s="65"/>
      <c r="VX45" s="65"/>
      <c r="VY45" s="65"/>
      <c r="VZ45" s="65"/>
      <c r="WA45" s="65"/>
      <c r="WB45" s="65"/>
      <c r="WC45" s="65"/>
      <c r="WD45" s="65"/>
      <c r="WE45" s="65"/>
      <c r="WF45" s="65"/>
      <c r="WG45" s="65"/>
      <c r="WH45" s="65"/>
      <c r="WI45" s="65"/>
      <c r="WJ45" s="65"/>
      <c r="WK45" s="65"/>
      <c r="WL45" s="65"/>
      <c r="WM45" s="65"/>
      <c r="WN45" s="65"/>
      <c r="WO45" s="65"/>
      <c r="WP45" s="65"/>
      <c r="WQ45" s="65"/>
      <c r="WR45" s="65"/>
      <c r="WS45" s="65"/>
      <c r="WT45" s="65"/>
      <c r="WU45" s="65"/>
      <c r="WV45" s="65"/>
      <c r="WW45" s="65"/>
      <c r="WX45" s="65"/>
      <c r="WY45" s="65"/>
      <c r="WZ45" s="65"/>
      <c r="XA45" s="65"/>
      <c r="XB45" s="65"/>
      <c r="XC45" s="65"/>
      <c r="XD45" s="65"/>
      <c r="XE45" s="65"/>
      <c r="XF45" s="65"/>
      <c r="XG45" s="65"/>
      <c r="XH45" s="65"/>
      <c r="XI45" s="65"/>
      <c r="XJ45" s="65"/>
      <c r="XK45" s="65"/>
      <c r="XL45" s="65"/>
      <c r="XM45" s="65"/>
      <c r="XN45" s="65"/>
      <c r="XO45" s="65"/>
      <c r="XP45" s="65"/>
      <c r="XQ45" s="65"/>
      <c r="XR45" s="65"/>
      <c r="XS45" s="65"/>
      <c r="XT45" s="65"/>
      <c r="XU45" s="65"/>
      <c r="XV45" s="65"/>
      <c r="XW45" s="65"/>
      <c r="XX45" s="65"/>
      <c r="XY45" s="65"/>
      <c r="XZ45" s="65"/>
      <c r="YA45" s="65"/>
      <c r="YB45" s="65"/>
      <c r="YC45" s="65"/>
      <c r="YD45" s="65"/>
      <c r="YE45" s="65"/>
      <c r="YF45" s="65"/>
      <c r="YG45" s="65"/>
      <c r="YH45" s="65"/>
      <c r="YI45" s="65"/>
      <c r="YJ45" s="65"/>
      <c r="YK45" s="65"/>
      <c r="YL45" s="65"/>
      <c r="YM45" s="65"/>
      <c r="YN45" s="65"/>
      <c r="YO45" s="65"/>
      <c r="YP45" s="65"/>
      <c r="YQ45" s="65"/>
      <c r="YR45" s="65"/>
      <c r="YS45" s="65"/>
      <c r="YT45" s="65"/>
      <c r="YU45" s="65"/>
      <c r="YV45" s="65"/>
      <c r="YW45" s="65"/>
      <c r="YX45" s="65"/>
      <c r="YY45" s="65"/>
      <c r="YZ45" s="65"/>
      <c r="ZA45" s="65"/>
      <c r="ZB45" s="65"/>
      <c r="ZC45" s="65"/>
      <c r="ZD45" s="65"/>
      <c r="ZE45" s="65"/>
      <c r="ZF45" s="65"/>
      <c r="ZG45" s="65"/>
      <c r="ZH45" s="65"/>
      <c r="ZI45" s="65"/>
      <c r="ZJ45" s="65"/>
      <c r="ZK45" s="65"/>
      <c r="ZL45" s="65"/>
      <c r="ZM45" s="65"/>
      <c r="ZN45" s="65"/>
      <c r="ZO45" s="65"/>
      <c r="ZP45" s="65"/>
      <c r="ZQ45" s="65"/>
      <c r="ZR45" s="65"/>
      <c r="ZS45" s="65"/>
      <c r="ZT45" s="65"/>
      <c r="ZU45" s="65"/>
      <c r="ZV45" s="65"/>
      <c r="ZW45" s="65"/>
      <c r="ZX45" s="65"/>
      <c r="ZY45" s="65"/>
      <c r="ZZ45" s="65"/>
      <c r="AAA45" s="65"/>
      <c r="AAB45" s="65"/>
      <c r="AAC45" s="65"/>
      <c r="AAD45" s="65"/>
      <c r="AAE45" s="65"/>
      <c r="AAF45" s="65"/>
      <c r="AAG45" s="65"/>
      <c r="AAH45" s="65"/>
      <c r="AAI45" s="65"/>
      <c r="AAJ45" s="65"/>
      <c r="AAK45" s="65"/>
      <c r="AAL45" s="65"/>
      <c r="AAM45" s="65"/>
      <c r="AAN45" s="65"/>
      <c r="AAO45" s="65"/>
      <c r="AAP45" s="65"/>
      <c r="AAQ45" s="65"/>
      <c r="AAR45" s="65"/>
      <c r="AAS45" s="65"/>
      <c r="AAT45" s="65"/>
      <c r="AAU45" s="65"/>
      <c r="AAV45" s="65"/>
      <c r="AAW45" s="65"/>
      <c r="AAX45" s="65"/>
      <c r="AAY45" s="65"/>
      <c r="AAZ45" s="65"/>
      <c r="ABA45" s="65"/>
      <c r="ABB45" s="65"/>
      <c r="ABC45" s="65"/>
      <c r="ABD45" s="65"/>
      <c r="ABE45" s="65"/>
      <c r="ABF45" s="65"/>
      <c r="ABG45" s="65"/>
      <c r="ABH45" s="65"/>
      <c r="ABI45" s="65"/>
      <c r="ABJ45" s="65"/>
      <c r="ABK45" s="65"/>
      <c r="ABL45" s="65"/>
      <c r="ABM45" s="65"/>
      <c r="ABN45" s="65"/>
      <c r="ABO45" s="65"/>
      <c r="ABP45" s="65"/>
      <c r="ABQ45" s="65"/>
      <c r="ABR45" s="65"/>
      <c r="ABS45" s="65"/>
      <c r="ABT45" s="65"/>
      <c r="ABU45" s="65"/>
      <c r="ABV45" s="65"/>
      <c r="ABW45" s="65"/>
      <c r="ABX45" s="65"/>
      <c r="ABY45" s="65"/>
      <c r="ABZ45" s="65"/>
      <c r="ACA45" s="65"/>
      <c r="ACB45" s="65"/>
      <c r="ACC45" s="65"/>
      <c r="ACD45" s="65"/>
      <c r="ACE45" s="65"/>
      <c r="ACF45" s="65"/>
      <c r="ACG45" s="65"/>
      <c r="ACH45" s="65"/>
      <c r="ACI45" s="65"/>
      <c r="ACJ45" s="65"/>
      <c r="ACK45" s="65"/>
      <c r="ACL45" s="65"/>
      <c r="ACM45" s="65"/>
      <c r="ACN45" s="65"/>
      <c r="ACO45" s="65"/>
      <c r="ACP45" s="65"/>
      <c r="ACQ45" s="65"/>
      <c r="ACR45" s="65"/>
      <c r="ACS45" s="65"/>
      <c r="ACT45" s="65"/>
      <c r="ACU45" s="65"/>
      <c r="ACV45" s="65"/>
      <c r="ACW45" s="65"/>
      <c r="ACX45" s="65"/>
      <c r="ACY45" s="65"/>
      <c r="ACZ45" s="65"/>
      <c r="ADA45" s="65"/>
      <c r="ADB45" s="65"/>
      <c r="ADC45" s="65"/>
      <c r="ADD45" s="65"/>
      <c r="ADE45" s="65"/>
      <c r="ADF45" s="65"/>
      <c r="ADG45" s="65"/>
      <c r="ADH45" s="65"/>
      <c r="ADI45" s="65"/>
      <c r="ADJ45" s="65"/>
      <c r="ADK45" s="65"/>
      <c r="ADL45" s="65"/>
      <c r="ADM45" s="65"/>
      <c r="ADN45" s="65"/>
      <c r="ADO45" s="65"/>
      <c r="ADP45" s="65"/>
      <c r="ADQ45" s="65"/>
      <c r="ADR45" s="65"/>
      <c r="ADS45" s="65"/>
      <c r="ADT45" s="65"/>
      <c r="ADU45" s="65"/>
      <c r="ADV45" s="65"/>
      <c r="ADW45" s="65"/>
      <c r="ADX45" s="65"/>
      <c r="ADY45" s="65"/>
      <c r="ADZ45" s="65"/>
      <c r="AEA45" s="65"/>
      <c r="AEB45" s="65"/>
      <c r="AEC45" s="65"/>
      <c r="AED45" s="65"/>
      <c r="AEE45" s="65"/>
      <c r="AEF45" s="65"/>
      <c r="AEG45" s="65"/>
      <c r="AEH45" s="65"/>
      <c r="AEI45" s="65"/>
      <c r="AEJ45" s="65"/>
      <c r="AEK45" s="65"/>
      <c r="AEL45" s="65"/>
      <c r="AEM45" s="65"/>
      <c r="AEN45" s="65"/>
      <c r="AEO45" s="65"/>
      <c r="AEP45" s="65"/>
      <c r="AEQ45" s="65"/>
      <c r="AER45" s="65"/>
      <c r="AES45" s="65"/>
      <c r="AET45" s="65"/>
      <c r="AEU45" s="65"/>
      <c r="AEV45" s="65"/>
      <c r="AEW45" s="65"/>
      <c r="AEX45" s="65"/>
      <c r="AEY45" s="65"/>
      <c r="AEZ45" s="65"/>
      <c r="AFA45" s="65"/>
      <c r="AFB45" s="65"/>
      <c r="AFC45" s="65"/>
      <c r="AFD45" s="65"/>
      <c r="AFE45" s="65"/>
      <c r="AFF45" s="65"/>
      <c r="AFG45" s="65"/>
      <c r="AFH45" s="65"/>
      <c r="AFI45" s="65"/>
      <c r="AFJ45" s="65"/>
      <c r="AFK45" s="65"/>
      <c r="AFL45" s="65"/>
      <c r="AFM45" s="65"/>
      <c r="AFN45" s="65"/>
      <c r="AFO45" s="65"/>
      <c r="AFP45" s="65"/>
      <c r="AFQ45" s="65"/>
      <c r="AFR45" s="65"/>
      <c r="AFS45" s="65"/>
      <c r="AFT45" s="65"/>
      <c r="AFU45" s="65"/>
      <c r="AFV45" s="65"/>
      <c r="AFW45" s="65"/>
      <c r="AFX45" s="65"/>
      <c r="AFY45" s="65"/>
      <c r="AFZ45" s="65"/>
      <c r="AGA45" s="65"/>
      <c r="AGB45" s="65"/>
      <c r="AGC45" s="65"/>
      <c r="AGD45" s="65"/>
      <c r="AGE45" s="65"/>
      <c r="AGF45" s="65"/>
      <c r="AGG45" s="65"/>
      <c r="AGH45" s="65"/>
      <c r="AGI45" s="65"/>
      <c r="AGJ45" s="65"/>
      <c r="AGK45" s="65"/>
      <c r="AGL45" s="65"/>
      <c r="AGM45" s="65"/>
      <c r="AGN45" s="65"/>
      <c r="AGO45" s="65"/>
      <c r="AGP45" s="65"/>
      <c r="AGQ45" s="65"/>
      <c r="AGR45" s="65"/>
      <c r="AGS45" s="65"/>
      <c r="AGT45" s="65"/>
      <c r="AGU45" s="65"/>
      <c r="AGV45" s="65"/>
      <c r="AGW45" s="65"/>
      <c r="AGX45" s="65"/>
      <c r="AGY45" s="65"/>
      <c r="AGZ45" s="65"/>
      <c r="AHA45" s="65"/>
      <c r="AHB45" s="65"/>
      <c r="AHC45" s="65"/>
      <c r="AHD45" s="65"/>
      <c r="AHE45" s="65"/>
      <c r="AHF45" s="65"/>
      <c r="AHG45" s="65"/>
      <c r="AHH45" s="65"/>
      <c r="AHI45" s="65"/>
      <c r="AHJ45" s="65"/>
      <c r="AHK45" s="65"/>
      <c r="AHL45" s="65"/>
      <c r="AHM45" s="65"/>
      <c r="AHN45" s="65"/>
      <c r="AHO45" s="65"/>
      <c r="AHP45" s="65"/>
      <c r="AHQ45" s="65"/>
      <c r="AHR45" s="65"/>
      <c r="AHS45" s="65"/>
      <c r="AHT45" s="65"/>
      <c r="AHU45" s="65"/>
      <c r="AHV45" s="65"/>
      <c r="AHW45" s="65"/>
      <c r="AHX45" s="65"/>
      <c r="AHY45" s="65"/>
      <c r="AHZ45" s="65"/>
      <c r="AIA45" s="65"/>
      <c r="AIB45" s="65"/>
      <c r="AIC45" s="65"/>
      <c r="AID45" s="65"/>
      <c r="AIE45" s="65"/>
      <c r="AIF45" s="65"/>
      <c r="AIG45" s="65"/>
      <c r="AIH45" s="65"/>
      <c r="AII45" s="65"/>
      <c r="AIJ45" s="65"/>
      <c r="AIK45" s="65"/>
      <c r="AIL45" s="65"/>
      <c r="AIM45" s="65"/>
      <c r="AIN45" s="65"/>
      <c r="AIO45" s="65"/>
      <c r="AIP45" s="65"/>
      <c r="AIQ45" s="65"/>
      <c r="AIR45" s="65"/>
      <c r="AIS45" s="65"/>
      <c r="AIT45" s="65"/>
      <c r="AIU45" s="65"/>
      <c r="AIV45" s="65"/>
      <c r="AIW45" s="65"/>
      <c r="AIX45" s="65"/>
      <c r="AIY45" s="65"/>
      <c r="AIZ45" s="65"/>
      <c r="AJA45" s="65"/>
      <c r="AJB45" s="65"/>
      <c r="AJC45" s="65"/>
      <c r="AJD45" s="65"/>
      <c r="AJE45" s="65"/>
      <c r="AJF45" s="65"/>
      <c r="AJG45" s="65"/>
      <c r="AJH45" s="65"/>
      <c r="AJI45" s="65"/>
      <c r="AJJ45" s="65"/>
      <c r="AJK45" s="65"/>
      <c r="AJL45" s="65"/>
      <c r="AJM45" s="65"/>
      <c r="AJN45" s="65"/>
      <c r="AJO45" s="65"/>
      <c r="AJP45" s="65"/>
      <c r="AJQ45" s="65"/>
      <c r="AJR45" s="65"/>
      <c r="AJS45" s="65"/>
      <c r="AJT45" s="65"/>
      <c r="AJU45" s="65"/>
      <c r="AJV45" s="65"/>
      <c r="AJW45" s="65"/>
      <c r="AJX45" s="65"/>
      <c r="AJY45" s="65"/>
      <c r="AJZ45" s="65"/>
      <c r="AKA45" s="65"/>
      <c r="AKB45" s="65"/>
      <c r="AKC45" s="65"/>
      <c r="AKD45" s="65"/>
      <c r="AKE45" s="65"/>
      <c r="AKF45" s="65"/>
      <c r="AKG45" s="65"/>
      <c r="AKH45" s="65"/>
      <c r="AKI45" s="65"/>
      <c r="AKJ45" s="65"/>
      <c r="AKK45" s="65"/>
      <c r="AKL45" s="65"/>
      <c r="AKM45" s="65"/>
      <c r="AKN45" s="65"/>
      <c r="AKO45" s="65"/>
      <c r="AKP45" s="65"/>
      <c r="AKQ45" s="65"/>
      <c r="AKR45" s="65"/>
      <c r="AKS45" s="65"/>
      <c r="AKT45" s="65"/>
      <c r="AKU45" s="65"/>
      <c r="AKV45" s="65"/>
      <c r="AKW45" s="65"/>
      <c r="AKX45" s="65"/>
      <c r="AKY45" s="65"/>
      <c r="AKZ45" s="65"/>
      <c r="ALA45" s="65"/>
      <c r="ALB45" s="65"/>
      <c r="ALC45" s="65"/>
      <c r="ALD45" s="65"/>
      <c r="ALE45" s="65"/>
      <c r="ALF45" s="65"/>
      <c r="ALG45" s="65"/>
      <c r="ALH45" s="65"/>
      <c r="ALI45" s="65"/>
      <c r="ALJ45" s="65"/>
      <c r="ALK45" s="65"/>
      <c r="ALL45" s="65"/>
      <c r="ALM45" s="65"/>
      <c r="ALN45" s="65"/>
      <c r="ALO45" s="65"/>
      <c r="ALP45" s="65"/>
      <c r="ALQ45" s="65"/>
      <c r="ALR45" s="65"/>
      <c r="ALS45" s="65"/>
      <c r="ALT45" s="65"/>
      <c r="ALU45" s="65"/>
      <c r="ALV45" s="65"/>
      <c r="ALW45" s="65"/>
      <c r="ALX45" s="65"/>
      <c r="ALY45" s="65"/>
      <c r="ALZ45" s="65"/>
      <c r="AMA45" s="65"/>
      <c r="AMB45" s="65"/>
      <c r="AMC45" s="65"/>
      <c r="AMD45" s="65"/>
      <c r="AME45" s="65"/>
      <c r="AMF45" s="65"/>
      <c r="AMG45" s="65"/>
      <c r="AMH45" s="65"/>
      <c r="AMI45" s="65"/>
      <c r="AMJ45" s="65"/>
      <c r="AMK45" s="65"/>
      <c r="AML45" s="65"/>
      <c r="AMM45" s="65"/>
      <c r="AMN45" s="65"/>
      <c r="AMO45" s="65"/>
      <c r="AMP45" s="65"/>
      <c r="AMQ45" s="65"/>
      <c r="AMR45" s="65"/>
      <c r="AMS45" s="65"/>
      <c r="AMT45" s="65"/>
      <c r="AMU45" s="65"/>
      <c r="AMV45" s="65"/>
      <c r="AMW45" s="65"/>
      <c r="AMX45" s="65"/>
      <c r="AMY45" s="65"/>
      <c r="AMZ45" s="65"/>
      <c r="ANA45" s="65"/>
      <c r="ANB45" s="65"/>
      <c r="ANC45" s="65"/>
      <c r="AND45" s="65"/>
      <c r="ANE45" s="65"/>
      <c r="ANF45" s="65"/>
      <c r="ANG45" s="65"/>
      <c r="ANH45" s="65"/>
      <c r="ANI45" s="65"/>
      <c r="ANJ45" s="65"/>
      <c r="ANK45" s="65"/>
      <c r="ANL45" s="65"/>
      <c r="ANM45" s="65"/>
      <c r="ANN45" s="65"/>
      <c r="ANO45" s="65"/>
      <c r="ANP45" s="65"/>
      <c r="ANQ45" s="65"/>
      <c r="ANR45" s="65"/>
      <c r="ANS45" s="65"/>
      <c r="ANT45" s="65"/>
      <c r="ANU45" s="65"/>
      <c r="ANV45" s="65"/>
      <c r="ANW45" s="65"/>
      <c r="ANX45" s="65"/>
      <c r="ANY45" s="65"/>
      <c r="ANZ45" s="65"/>
      <c r="AOA45" s="65"/>
      <c r="AOB45" s="65"/>
      <c r="AOC45" s="65"/>
      <c r="AOD45" s="65"/>
      <c r="AOE45" s="65"/>
      <c r="AOF45" s="65"/>
      <c r="AOG45" s="65"/>
      <c r="AOH45" s="65"/>
      <c r="AOI45" s="65"/>
      <c r="AOJ45" s="65"/>
      <c r="AOK45" s="65"/>
      <c r="AOL45" s="65"/>
      <c r="AOM45" s="65"/>
      <c r="AON45" s="65"/>
      <c r="AOO45" s="65"/>
      <c r="AOP45" s="65"/>
      <c r="AOQ45" s="65"/>
      <c r="AOR45" s="65"/>
      <c r="AOS45" s="65"/>
      <c r="AOT45" s="65"/>
      <c r="AOU45" s="65"/>
      <c r="AOV45" s="65"/>
      <c r="AOW45" s="65"/>
      <c r="AOX45" s="65"/>
      <c r="AOY45" s="65"/>
      <c r="AOZ45" s="65"/>
      <c r="APA45" s="65"/>
      <c r="APB45" s="65"/>
      <c r="APC45" s="65"/>
      <c r="APD45" s="65"/>
      <c r="APE45" s="65"/>
      <c r="APF45" s="65"/>
      <c r="APG45" s="65"/>
      <c r="APH45" s="65"/>
      <c r="API45" s="65"/>
      <c r="APJ45" s="65"/>
      <c r="APK45" s="65"/>
      <c r="APL45" s="65"/>
      <c r="APM45" s="65"/>
      <c r="APN45" s="65"/>
      <c r="APO45" s="65"/>
      <c r="APP45" s="65"/>
      <c r="APQ45" s="65"/>
      <c r="APR45" s="65"/>
      <c r="APS45" s="65"/>
      <c r="APT45" s="65"/>
      <c r="APU45" s="65"/>
      <c r="APV45" s="65"/>
      <c r="APW45" s="65"/>
      <c r="APX45" s="65"/>
      <c r="APY45" s="65"/>
      <c r="APZ45" s="65"/>
      <c r="AQA45" s="65"/>
      <c r="AQB45" s="65"/>
      <c r="AQC45" s="65"/>
      <c r="AQD45" s="65"/>
      <c r="AQE45" s="65"/>
      <c r="AQF45" s="65"/>
      <c r="AQG45" s="65"/>
      <c r="AQH45" s="65"/>
      <c r="AQI45" s="65"/>
      <c r="AQJ45" s="65"/>
      <c r="AQK45" s="65"/>
      <c r="AQL45" s="65"/>
      <c r="AQM45" s="65"/>
      <c r="AQN45" s="65"/>
      <c r="AQO45" s="65"/>
      <c r="AQP45" s="65"/>
      <c r="AQQ45" s="65"/>
      <c r="AQR45" s="65"/>
      <c r="AQS45" s="65"/>
      <c r="AQT45" s="65"/>
      <c r="AQU45" s="65"/>
      <c r="AQV45" s="65"/>
      <c r="AQW45" s="65"/>
      <c r="AQX45" s="65"/>
      <c r="AQY45" s="65"/>
      <c r="AQZ45" s="65"/>
      <c r="ARA45" s="65"/>
      <c r="ARB45" s="65"/>
      <c r="ARC45" s="65"/>
      <c r="ARD45" s="65"/>
      <c r="ARE45" s="65"/>
      <c r="ARF45" s="65"/>
      <c r="ARG45" s="65"/>
      <c r="ARH45" s="65"/>
      <c r="ARI45" s="65"/>
      <c r="ARJ45" s="65"/>
      <c r="ARK45" s="65"/>
      <c r="ARL45" s="65"/>
      <c r="ARM45" s="65"/>
      <c r="ARN45" s="65"/>
      <c r="ARO45" s="65"/>
      <c r="ARP45" s="65"/>
      <c r="ARQ45" s="65"/>
      <c r="ARR45" s="65"/>
      <c r="ARS45" s="65"/>
      <c r="ART45" s="65"/>
      <c r="ARU45" s="65"/>
      <c r="ARV45" s="65"/>
      <c r="ARW45" s="65"/>
      <c r="ARX45" s="65"/>
      <c r="ARY45" s="65"/>
      <c r="ARZ45" s="65"/>
      <c r="ASA45" s="65"/>
      <c r="ASB45" s="65"/>
      <c r="ASC45" s="65"/>
      <c r="ASD45" s="65"/>
      <c r="ASE45" s="65"/>
      <c r="ASF45" s="65"/>
      <c r="ASG45" s="65"/>
      <c r="ASH45" s="65"/>
      <c r="ASI45" s="65"/>
      <c r="ASJ45" s="65"/>
      <c r="ASK45" s="65"/>
      <c r="ASL45" s="65"/>
      <c r="ASM45" s="65"/>
      <c r="ASN45" s="65"/>
      <c r="ASO45" s="65"/>
      <c r="ASP45" s="65"/>
      <c r="ASQ45" s="65"/>
      <c r="ASR45" s="65"/>
      <c r="ASS45" s="65"/>
      <c r="AST45" s="65"/>
      <c r="ASU45" s="65"/>
      <c r="ASV45" s="65"/>
      <c r="ASW45" s="65"/>
      <c r="ASX45" s="65"/>
      <c r="ASY45" s="65"/>
      <c r="ASZ45" s="65"/>
      <c r="ATA45" s="65"/>
      <c r="ATB45" s="65"/>
      <c r="ATC45" s="65"/>
      <c r="ATD45" s="65"/>
      <c r="ATE45" s="65"/>
      <c r="ATF45" s="65"/>
      <c r="ATG45" s="65"/>
      <c r="ATH45" s="65"/>
      <c r="ATI45" s="65"/>
      <c r="ATJ45" s="65"/>
      <c r="ATK45" s="65"/>
      <c r="ATL45" s="65"/>
      <c r="ATM45" s="65"/>
      <c r="ATN45" s="65"/>
      <c r="ATO45" s="65"/>
      <c r="ATP45" s="65"/>
      <c r="ATQ45" s="65"/>
      <c r="ATR45" s="65"/>
      <c r="ATS45" s="65"/>
      <c r="ATT45" s="65"/>
      <c r="ATU45" s="65"/>
      <c r="ATV45" s="65"/>
      <c r="ATW45" s="65"/>
      <c r="ATX45" s="65"/>
      <c r="ATY45" s="65"/>
      <c r="ATZ45" s="65"/>
      <c r="AUA45" s="65"/>
      <c r="AUB45" s="65"/>
      <c r="AUC45" s="65"/>
      <c r="AUD45" s="65"/>
      <c r="AUE45" s="65"/>
      <c r="AUF45" s="65"/>
      <c r="AUG45" s="65"/>
      <c r="AUH45" s="65"/>
      <c r="AUI45" s="65"/>
      <c r="AUJ45" s="65"/>
      <c r="AUK45" s="65"/>
      <c r="AUL45" s="65"/>
      <c r="AUM45" s="65"/>
      <c r="AUN45" s="65"/>
      <c r="AUO45" s="65"/>
      <c r="AUP45" s="65"/>
      <c r="AUQ45" s="65"/>
      <c r="AUR45" s="65"/>
      <c r="AUS45" s="65"/>
      <c r="AUT45" s="65"/>
      <c r="AUU45" s="65"/>
      <c r="AUV45" s="65"/>
      <c r="AUW45" s="65"/>
      <c r="AUX45" s="65"/>
      <c r="AUY45" s="65"/>
      <c r="AUZ45" s="65"/>
      <c r="AVA45" s="65"/>
      <c r="AVB45" s="65"/>
      <c r="AVC45" s="65"/>
      <c r="AVD45" s="65"/>
      <c r="AVE45" s="65"/>
      <c r="AVF45" s="65"/>
      <c r="AVG45" s="65"/>
      <c r="AVH45" s="65"/>
      <c r="AVI45" s="65"/>
      <c r="AVJ45" s="65"/>
      <c r="AVK45" s="65"/>
      <c r="AVL45" s="65"/>
      <c r="AVM45" s="65"/>
      <c r="AVN45" s="65"/>
      <c r="AVO45" s="65"/>
      <c r="AVP45" s="65"/>
      <c r="AVQ45" s="65"/>
      <c r="AVR45" s="65"/>
      <c r="AVS45" s="65"/>
      <c r="AVT45" s="65"/>
      <c r="AVU45" s="65"/>
      <c r="AVV45" s="65"/>
      <c r="AVW45" s="65"/>
      <c r="AVX45" s="65"/>
      <c r="AVY45" s="65"/>
      <c r="AVZ45" s="65"/>
      <c r="AWA45" s="65"/>
      <c r="AWB45" s="65"/>
      <c r="AWC45" s="65"/>
      <c r="AWD45" s="65"/>
      <c r="AWE45" s="65"/>
      <c r="AWF45" s="65"/>
      <c r="AWG45" s="65"/>
      <c r="AWH45" s="65"/>
      <c r="AWI45" s="65"/>
      <c r="AWJ45" s="65"/>
      <c r="AWK45" s="65"/>
      <c r="AWL45" s="65"/>
      <c r="AWM45" s="65"/>
      <c r="AWN45" s="65"/>
      <c r="AWO45" s="65"/>
      <c r="AWP45" s="65"/>
      <c r="AWQ45" s="65"/>
      <c r="AWR45" s="65"/>
      <c r="AWS45" s="65"/>
      <c r="AWT45" s="65"/>
      <c r="AWU45" s="65"/>
      <c r="AWV45" s="65"/>
      <c r="AWW45" s="65"/>
      <c r="AWX45" s="65"/>
      <c r="AWY45" s="65"/>
      <c r="AWZ45" s="65"/>
      <c r="AXA45" s="65"/>
      <c r="AXB45" s="65"/>
      <c r="AXC45" s="65"/>
      <c r="AXD45" s="65"/>
      <c r="AXE45" s="65"/>
      <c r="AXF45" s="65"/>
      <c r="AXG45" s="65"/>
      <c r="AXH45" s="65"/>
      <c r="AXI45" s="65"/>
      <c r="AXJ45" s="65"/>
      <c r="AXK45" s="65"/>
      <c r="AXL45" s="65"/>
      <c r="AXM45" s="65"/>
      <c r="AXN45" s="65"/>
      <c r="AXO45" s="65"/>
      <c r="AXP45" s="65"/>
      <c r="AXQ45" s="65"/>
      <c r="AXR45" s="65"/>
      <c r="AXS45" s="65"/>
      <c r="AXT45" s="65"/>
      <c r="AXU45" s="65"/>
      <c r="AXV45" s="65"/>
      <c r="AXW45" s="65"/>
      <c r="AXX45" s="65"/>
      <c r="AXY45" s="65"/>
      <c r="AXZ45" s="65"/>
      <c r="AYA45" s="65"/>
      <c r="AYB45" s="65"/>
      <c r="AYC45" s="65"/>
      <c r="AYD45" s="65"/>
      <c r="AYE45" s="65"/>
      <c r="AYF45" s="65"/>
      <c r="AYG45" s="65"/>
      <c r="AYH45" s="65"/>
      <c r="AYI45" s="65"/>
      <c r="AYJ45" s="65"/>
      <c r="AYK45" s="65"/>
      <c r="AYL45" s="65"/>
      <c r="AYM45" s="65"/>
      <c r="AYN45" s="65"/>
      <c r="AYO45" s="65"/>
      <c r="AYP45" s="65"/>
      <c r="AYQ45" s="65"/>
      <c r="AYR45" s="65"/>
      <c r="AYS45" s="65"/>
      <c r="AYT45" s="65"/>
      <c r="AYU45" s="65"/>
      <c r="AYV45" s="65"/>
      <c r="AYW45" s="65"/>
      <c r="AYX45" s="65"/>
      <c r="AYY45" s="65"/>
      <c r="AYZ45" s="65"/>
      <c r="AZA45" s="65"/>
      <c r="AZB45" s="65"/>
      <c r="AZC45" s="65"/>
      <c r="AZD45" s="65"/>
      <c r="AZE45" s="65"/>
      <c r="AZF45" s="65"/>
      <c r="AZG45" s="65"/>
      <c r="AZH45" s="65"/>
      <c r="AZI45" s="65"/>
      <c r="AZJ45" s="65"/>
      <c r="AZK45" s="65"/>
      <c r="AZL45" s="65"/>
      <c r="AZM45" s="65"/>
      <c r="AZN45" s="65"/>
      <c r="AZO45" s="65"/>
      <c r="AZP45" s="65"/>
      <c r="AZQ45" s="65"/>
      <c r="AZR45" s="65"/>
      <c r="AZS45" s="65"/>
      <c r="AZT45" s="65"/>
      <c r="AZU45" s="65"/>
      <c r="AZV45" s="65"/>
      <c r="AZW45" s="65"/>
      <c r="AZX45" s="65"/>
      <c r="AZY45" s="65"/>
      <c r="AZZ45" s="65"/>
      <c r="BAA45" s="65"/>
      <c r="BAB45" s="65"/>
      <c r="BAC45" s="65"/>
      <c r="BAD45" s="65"/>
      <c r="BAE45" s="65"/>
      <c r="BAF45" s="65"/>
      <c r="BAG45" s="65"/>
      <c r="BAH45" s="65"/>
      <c r="BAI45" s="65"/>
      <c r="BAJ45" s="65"/>
      <c r="BAK45" s="65"/>
      <c r="BAL45" s="65"/>
      <c r="BAM45" s="65"/>
      <c r="BAN45" s="65"/>
      <c r="BAO45" s="65"/>
      <c r="BAP45" s="65"/>
      <c r="BAQ45" s="65"/>
      <c r="BAR45" s="65"/>
      <c r="BAS45" s="65"/>
      <c r="BAT45" s="65"/>
      <c r="BAU45" s="65"/>
      <c r="BAV45" s="65"/>
      <c r="BAW45" s="65"/>
      <c r="BAX45" s="65"/>
      <c r="BAY45" s="65"/>
      <c r="BAZ45" s="65"/>
      <c r="BBA45" s="65"/>
      <c r="BBB45" s="65"/>
      <c r="BBC45" s="65"/>
      <c r="BBD45" s="65"/>
      <c r="BBE45" s="65"/>
      <c r="BBF45" s="65"/>
      <c r="BBG45" s="65"/>
      <c r="BBH45" s="65"/>
      <c r="BBI45" s="65"/>
      <c r="BBJ45" s="65"/>
      <c r="BBK45" s="65"/>
      <c r="BBL45" s="65"/>
      <c r="BBM45" s="65"/>
      <c r="BBN45" s="65"/>
      <c r="BBO45" s="65"/>
      <c r="BBP45" s="65"/>
      <c r="BBQ45" s="65"/>
      <c r="BBR45" s="65"/>
      <c r="BBS45" s="65"/>
      <c r="BBT45" s="65"/>
      <c r="BBU45" s="65"/>
      <c r="BBV45" s="65"/>
      <c r="BBW45" s="65"/>
      <c r="BBX45" s="65"/>
      <c r="BBY45" s="65"/>
      <c r="BBZ45" s="65"/>
      <c r="BCA45" s="65"/>
      <c r="BCB45" s="65"/>
      <c r="BCC45" s="65"/>
      <c r="BCD45" s="65"/>
      <c r="BCE45" s="65"/>
      <c r="BCF45" s="65"/>
      <c r="BCG45" s="65"/>
      <c r="BCH45" s="65"/>
      <c r="BCI45" s="65"/>
      <c r="BCJ45" s="65"/>
      <c r="BCK45" s="65"/>
      <c r="BCL45" s="65"/>
      <c r="BCM45" s="65"/>
      <c r="BCN45" s="65"/>
      <c r="BCO45" s="65"/>
      <c r="BCP45" s="65"/>
      <c r="BCQ45" s="65"/>
      <c r="BCR45" s="65"/>
      <c r="BCS45" s="65"/>
      <c r="BCT45" s="65"/>
      <c r="BCU45" s="65"/>
      <c r="BCV45" s="65"/>
      <c r="BCW45" s="65"/>
      <c r="BCX45" s="65"/>
      <c r="BCY45" s="65"/>
      <c r="BCZ45" s="65"/>
      <c r="BDA45" s="65"/>
      <c r="BDB45" s="65"/>
      <c r="BDC45" s="65"/>
      <c r="BDD45" s="65"/>
      <c r="BDE45" s="65"/>
      <c r="BDF45" s="65"/>
      <c r="BDG45" s="65"/>
      <c r="BDH45" s="65"/>
      <c r="BDI45" s="65"/>
      <c r="BDJ45" s="65"/>
      <c r="BDK45" s="65"/>
      <c r="BDL45" s="65"/>
      <c r="BDM45" s="65"/>
      <c r="BDN45" s="65"/>
      <c r="BDO45" s="65"/>
      <c r="BDP45" s="65"/>
      <c r="BDQ45" s="65"/>
      <c r="BDR45" s="65"/>
      <c r="BDS45" s="65"/>
      <c r="BDT45" s="65"/>
      <c r="BDU45" s="65"/>
      <c r="BDV45" s="65"/>
      <c r="BDW45" s="65"/>
      <c r="BDX45" s="65"/>
      <c r="BDY45" s="65"/>
      <c r="BDZ45" s="65"/>
      <c r="BEA45" s="65"/>
      <c r="BEB45" s="65"/>
      <c r="BEC45" s="65"/>
      <c r="BED45" s="65"/>
      <c r="BEE45" s="65"/>
      <c r="BEF45" s="65"/>
      <c r="BEG45" s="65"/>
      <c r="BEH45" s="65"/>
      <c r="BEI45" s="65"/>
      <c r="BEJ45" s="65"/>
      <c r="BEK45" s="65"/>
      <c r="BEL45" s="65"/>
      <c r="BEM45" s="65"/>
      <c r="BEN45" s="65"/>
      <c r="BEO45" s="65"/>
      <c r="BEP45" s="65"/>
      <c r="BEQ45" s="65"/>
      <c r="BER45" s="65"/>
      <c r="BES45" s="65"/>
      <c r="BET45" s="65"/>
      <c r="BEU45" s="65"/>
      <c r="BEV45" s="65"/>
      <c r="BEW45" s="65"/>
      <c r="BEX45" s="65"/>
      <c r="BEY45" s="65"/>
      <c r="BEZ45" s="65"/>
      <c r="BFA45" s="65"/>
      <c r="BFB45" s="65"/>
      <c r="BFC45" s="65"/>
      <c r="BFD45" s="65"/>
      <c r="BFE45" s="65"/>
      <c r="BFF45" s="65"/>
      <c r="BFG45" s="65"/>
      <c r="BFH45" s="65"/>
      <c r="BFI45" s="65"/>
      <c r="BFJ45" s="65"/>
      <c r="BFK45" s="65"/>
      <c r="BFL45" s="65"/>
      <c r="BFM45" s="65"/>
      <c r="BFN45" s="65"/>
      <c r="BFO45" s="65"/>
      <c r="BFP45" s="65"/>
      <c r="BFQ45" s="65"/>
      <c r="BFR45" s="65"/>
      <c r="BFS45" s="65"/>
      <c r="BFT45" s="65"/>
      <c r="BFU45" s="65"/>
      <c r="BFV45" s="65"/>
      <c r="BFW45" s="65"/>
      <c r="BFX45" s="65"/>
      <c r="BFY45" s="65"/>
      <c r="BFZ45" s="65"/>
      <c r="BGA45" s="65"/>
      <c r="BGB45" s="65"/>
      <c r="BGC45" s="65"/>
      <c r="BGD45" s="65"/>
      <c r="BGE45" s="65"/>
      <c r="BGF45" s="65"/>
      <c r="BGG45" s="65"/>
      <c r="BGH45" s="65"/>
      <c r="BGI45" s="65"/>
      <c r="BGJ45" s="65"/>
      <c r="BGK45" s="65"/>
      <c r="BGL45" s="65"/>
      <c r="BGM45" s="65"/>
      <c r="BGN45" s="65"/>
      <c r="BGO45" s="65"/>
      <c r="BGP45" s="65"/>
      <c r="BGQ45" s="65"/>
      <c r="BGR45" s="65"/>
      <c r="BGS45" s="65"/>
      <c r="BGT45" s="65"/>
      <c r="BGU45" s="65"/>
      <c r="BGV45" s="65"/>
      <c r="BGW45" s="65"/>
      <c r="BGX45" s="65"/>
      <c r="BGY45" s="65"/>
      <c r="BGZ45" s="65"/>
      <c r="BHA45" s="65"/>
      <c r="BHB45" s="65"/>
      <c r="BHC45" s="65"/>
      <c r="BHD45" s="65"/>
      <c r="BHE45" s="65"/>
      <c r="BHF45" s="65"/>
      <c r="BHG45" s="65"/>
      <c r="BHH45" s="65"/>
      <c r="BHI45" s="65"/>
      <c r="BHJ45" s="65"/>
      <c r="BHK45" s="65"/>
      <c r="BHL45" s="65"/>
      <c r="BHM45" s="65"/>
      <c r="BHN45" s="65"/>
      <c r="BHO45" s="65"/>
      <c r="BHP45" s="65"/>
      <c r="BHQ45" s="65"/>
      <c r="BHR45" s="65"/>
      <c r="BHS45" s="65"/>
      <c r="BHT45" s="65"/>
      <c r="BHU45" s="65"/>
      <c r="BHV45" s="65"/>
      <c r="BHW45" s="65"/>
      <c r="BHX45" s="65"/>
      <c r="BHY45" s="65"/>
      <c r="BHZ45" s="65"/>
      <c r="BIA45" s="65"/>
      <c r="BIB45" s="65"/>
      <c r="BIC45" s="65"/>
      <c r="BID45" s="65"/>
      <c r="BIE45" s="65"/>
      <c r="BIF45" s="65"/>
      <c r="BIG45" s="65"/>
      <c r="BIH45" s="65"/>
      <c r="BII45" s="65"/>
      <c r="BIJ45" s="65"/>
      <c r="BIK45" s="65"/>
      <c r="BIL45" s="65"/>
      <c r="BIM45" s="65"/>
      <c r="BIN45" s="65"/>
      <c r="BIO45" s="65"/>
      <c r="BIP45" s="65"/>
      <c r="BIQ45" s="65"/>
      <c r="BIR45" s="65"/>
      <c r="BIS45" s="65"/>
      <c r="BIT45" s="65"/>
      <c r="BIU45" s="65"/>
      <c r="BIV45" s="65"/>
      <c r="BIW45" s="65"/>
      <c r="BIX45" s="65"/>
      <c r="BIY45" s="65"/>
      <c r="BIZ45" s="65"/>
      <c r="BJA45" s="65"/>
      <c r="BJB45" s="65"/>
      <c r="BJC45" s="65"/>
      <c r="BJD45" s="65"/>
      <c r="BJE45" s="65"/>
      <c r="BJF45" s="65"/>
      <c r="BJG45" s="65"/>
      <c r="BJH45" s="65"/>
      <c r="BJI45" s="65"/>
      <c r="BJJ45" s="65"/>
      <c r="BJK45" s="65"/>
      <c r="BJL45" s="65"/>
      <c r="BJM45" s="65"/>
      <c r="BJN45" s="65"/>
      <c r="BJO45" s="65"/>
      <c r="BJP45" s="65"/>
      <c r="BJQ45" s="65"/>
      <c r="BJR45" s="65"/>
      <c r="BJS45" s="65"/>
      <c r="BJT45" s="65"/>
      <c r="BJU45" s="65"/>
      <c r="BJV45" s="65"/>
      <c r="BJW45" s="65"/>
      <c r="BJX45" s="65"/>
      <c r="BJY45" s="65"/>
      <c r="BJZ45" s="65"/>
      <c r="BKA45" s="65"/>
      <c r="BKB45" s="65"/>
      <c r="BKC45" s="65"/>
      <c r="BKD45" s="65"/>
      <c r="BKE45" s="65"/>
      <c r="BKF45" s="65"/>
      <c r="BKG45" s="65"/>
      <c r="BKH45" s="65"/>
      <c r="BKI45" s="65"/>
      <c r="BKJ45" s="65"/>
      <c r="BKK45" s="65"/>
      <c r="BKL45" s="65"/>
      <c r="BKM45" s="65"/>
      <c r="BKN45" s="65"/>
      <c r="BKO45" s="65"/>
      <c r="BKP45" s="65"/>
      <c r="BKQ45" s="65"/>
      <c r="BKR45" s="65"/>
      <c r="BKS45" s="65"/>
      <c r="BKT45" s="65"/>
      <c r="BKU45" s="65"/>
      <c r="BKV45" s="65"/>
      <c r="BKW45" s="65"/>
      <c r="BKX45" s="65"/>
      <c r="BKY45" s="65"/>
      <c r="BKZ45" s="65"/>
      <c r="BLA45" s="65"/>
      <c r="BLB45" s="65"/>
      <c r="BLC45" s="65"/>
      <c r="BLD45" s="65"/>
      <c r="BLE45" s="65"/>
      <c r="BLF45" s="65"/>
      <c r="BLG45" s="65"/>
      <c r="BLH45" s="65"/>
      <c r="BLI45" s="65"/>
      <c r="BLJ45" s="65"/>
      <c r="BLK45" s="65"/>
      <c r="BLL45" s="65"/>
      <c r="BLM45" s="65"/>
      <c r="BLN45" s="65"/>
      <c r="BLO45" s="65"/>
      <c r="BLP45" s="65"/>
      <c r="BLQ45" s="65"/>
      <c r="BLR45" s="65"/>
      <c r="BLS45" s="65"/>
      <c r="BLT45" s="65"/>
      <c r="BLU45" s="65"/>
      <c r="BLV45" s="65"/>
      <c r="BLW45" s="65"/>
      <c r="BLX45" s="65"/>
      <c r="BLY45" s="65"/>
      <c r="BLZ45" s="65"/>
      <c r="BMA45" s="65"/>
      <c r="BMB45" s="65"/>
      <c r="BMC45" s="65"/>
      <c r="BMD45" s="65"/>
      <c r="BME45" s="65"/>
      <c r="BMF45" s="65"/>
      <c r="BMG45" s="65"/>
      <c r="BMH45" s="65"/>
      <c r="BMI45" s="65"/>
      <c r="BMJ45" s="65"/>
      <c r="BMK45" s="65"/>
      <c r="BML45" s="65"/>
      <c r="BMM45" s="65"/>
      <c r="BMN45" s="65"/>
      <c r="BMO45" s="65"/>
      <c r="BMP45" s="65"/>
      <c r="BMQ45" s="65"/>
      <c r="BMR45" s="65"/>
      <c r="BMS45" s="65"/>
      <c r="BMT45" s="65"/>
      <c r="BMU45" s="65"/>
      <c r="BMV45" s="65"/>
      <c r="BMW45" s="65"/>
      <c r="BMX45" s="65"/>
      <c r="BMY45" s="65"/>
      <c r="BMZ45" s="65"/>
      <c r="BNA45" s="65"/>
      <c r="BNB45" s="65"/>
      <c r="BNC45" s="65"/>
      <c r="BND45" s="65"/>
      <c r="BNE45" s="65"/>
      <c r="BNF45" s="65"/>
      <c r="BNG45" s="65"/>
      <c r="BNH45" s="65"/>
      <c r="BNI45" s="65"/>
      <c r="BNJ45" s="65"/>
      <c r="BNK45" s="65"/>
      <c r="BNL45" s="65"/>
      <c r="BNM45" s="65"/>
      <c r="BNN45" s="65"/>
      <c r="BNO45" s="65"/>
      <c r="BNP45" s="65"/>
      <c r="BNQ45" s="65"/>
      <c r="BNR45" s="65"/>
      <c r="BNS45" s="65"/>
      <c r="BNT45" s="65"/>
      <c r="BNU45" s="65"/>
      <c r="BNV45" s="65"/>
      <c r="BNW45" s="65"/>
      <c r="BNX45" s="65"/>
      <c r="BNY45" s="65"/>
      <c r="BNZ45" s="65"/>
      <c r="BOA45" s="65"/>
      <c r="BOB45" s="65"/>
      <c r="BOC45" s="65"/>
      <c r="BOD45" s="65"/>
      <c r="BOE45" s="65"/>
      <c r="BOF45" s="65"/>
      <c r="BOG45" s="65"/>
      <c r="BOH45" s="65"/>
      <c r="BOI45" s="65"/>
      <c r="BOJ45" s="65"/>
      <c r="BOK45" s="65"/>
      <c r="BOL45" s="65"/>
      <c r="BOM45" s="65"/>
      <c r="BON45" s="65"/>
      <c r="BOO45" s="65"/>
      <c r="BOP45" s="65"/>
      <c r="BOQ45" s="65"/>
      <c r="BOR45" s="65"/>
      <c r="BOS45" s="65"/>
      <c r="BOT45" s="65"/>
      <c r="BOU45" s="65"/>
      <c r="BOV45" s="65"/>
      <c r="BOW45" s="65"/>
      <c r="BOX45" s="65"/>
      <c r="BOY45" s="65"/>
      <c r="BOZ45" s="65"/>
      <c r="BPA45" s="65"/>
      <c r="BPB45" s="65"/>
      <c r="BPC45" s="65"/>
      <c r="BPD45" s="65"/>
      <c r="BPE45" s="65"/>
      <c r="BPF45" s="65"/>
      <c r="BPG45" s="65"/>
      <c r="BPH45" s="65"/>
      <c r="BPI45" s="65"/>
      <c r="BPJ45" s="65"/>
      <c r="BPK45" s="65"/>
      <c r="BPL45" s="65"/>
      <c r="BPM45" s="65"/>
      <c r="BPN45" s="65"/>
      <c r="BPO45" s="65"/>
      <c r="BPP45" s="65"/>
      <c r="BPQ45" s="65"/>
      <c r="BPR45" s="65"/>
      <c r="BPS45" s="65"/>
      <c r="BPT45" s="65"/>
      <c r="BPU45" s="65"/>
      <c r="BPV45" s="65"/>
      <c r="BPW45" s="65"/>
      <c r="BPX45" s="65"/>
      <c r="BPY45" s="65"/>
      <c r="BPZ45" s="65"/>
      <c r="BQA45" s="65"/>
      <c r="BQB45" s="65"/>
      <c r="BQC45" s="65"/>
      <c r="BQD45" s="65"/>
      <c r="BQE45" s="65"/>
      <c r="BQF45" s="65"/>
      <c r="BQG45" s="65"/>
      <c r="BQH45" s="65"/>
      <c r="BQI45" s="65"/>
      <c r="BQJ45" s="65"/>
      <c r="BQK45" s="65"/>
      <c r="BQL45" s="65"/>
      <c r="BQM45" s="65"/>
      <c r="BQN45" s="65"/>
      <c r="BQO45" s="65"/>
      <c r="BQP45" s="65"/>
      <c r="BQQ45" s="65"/>
      <c r="BQR45" s="65"/>
      <c r="BQS45" s="65"/>
      <c r="BQT45" s="65"/>
      <c r="BQU45" s="65"/>
      <c r="BQV45" s="65"/>
      <c r="BQW45" s="65"/>
      <c r="BQX45" s="65"/>
      <c r="BQY45" s="65"/>
      <c r="BQZ45" s="65"/>
      <c r="BRA45" s="65"/>
      <c r="BRB45" s="65"/>
      <c r="BRC45" s="65"/>
      <c r="BRD45" s="65"/>
      <c r="BRE45" s="65"/>
      <c r="BRF45" s="65"/>
      <c r="BRG45" s="65"/>
      <c r="BRH45" s="65"/>
      <c r="BRI45" s="65"/>
      <c r="BRJ45" s="65"/>
      <c r="BRK45" s="65"/>
      <c r="BRL45" s="65"/>
      <c r="BRM45" s="65"/>
      <c r="BRN45" s="65"/>
      <c r="BRO45" s="65"/>
      <c r="BRP45" s="65"/>
      <c r="BRQ45" s="65"/>
      <c r="BRR45" s="65"/>
      <c r="BRS45" s="65"/>
      <c r="BRT45" s="65"/>
      <c r="BRU45" s="65"/>
      <c r="BRV45" s="65"/>
      <c r="BRW45" s="65"/>
      <c r="BRX45" s="65"/>
      <c r="BRY45" s="65"/>
      <c r="BRZ45" s="65"/>
      <c r="BSA45" s="65"/>
      <c r="BSB45" s="65"/>
      <c r="BSC45" s="65"/>
      <c r="BSD45" s="65"/>
      <c r="BSE45" s="65"/>
      <c r="BSF45" s="65"/>
      <c r="BSG45" s="65"/>
      <c r="BSH45" s="65"/>
      <c r="BSI45" s="65"/>
      <c r="BSJ45" s="65"/>
      <c r="BSK45" s="65"/>
      <c r="BSL45" s="65"/>
      <c r="BSM45" s="65"/>
      <c r="BSN45" s="65"/>
      <c r="BSO45" s="65"/>
      <c r="BSP45" s="65"/>
      <c r="BSQ45" s="65"/>
      <c r="BSR45" s="65"/>
      <c r="BSS45" s="65"/>
      <c r="BST45" s="65"/>
      <c r="BSU45" s="65"/>
      <c r="BSV45" s="65"/>
      <c r="BSW45" s="65"/>
      <c r="BSX45" s="65"/>
      <c r="BSY45" s="65"/>
      <c r="BSZ45" s="65"/>
      <c r="BTA45" s="65"/>
      <c r="BTB45" s="65"/>
      <c r="BTC45" s="65"/>
      <c r="BTD45" s="65"/>
      <c r="BTE45" s="65"/>
      <c r="BTF45" s="65"/>
      <c r="BTG45" s="65"/>
      <c r="BTH45" s="65"/>
      <c r="BTI45" s="65"/>
      <c r="BTJ45" s="65"/>
      <c r="BTK45" s="65"/>
      <c r="BTL45" s="65"/>
      <c r="BTM45" s="65"/>
      <c r="BTN45" s="65"/>
      <c r="BTO45" s="65"/>
      <c r="BTP45" s="65"/>
      <c r="BTQ45" s="65"/>
      <c r="BTR45" s="65"/>
      <c r="BTS45" s="65"/>
      <c r="BTT45" s="65"/>
      <c r="BTU45" s="65"/>
      <c r="BTV45" s="65"/>
      <c r="BTW45" s="65"/>
      <c r="BTX45" s="65"/>
      <c r="BTY45" s="65"/>
      <c r="BTZ45" s="65"/>
      <c r="BUA45" s="65"/>
      <c r="BUB45" s="65"/>
      <c r="BUC45" s="65"/>
      <c r="BUD45" s="65"/>
      <c r="BUE45" s="65"/>
      <c r="BUF45" s="65"/>
      <c r="BUG45" s="65"/>
      <c r="BUH45" s="65"/>
      <c r="BUI45" s="65"/>
      <c r="BUJ45" s="65"/>
      <c r="BUK45" s="65"/>
      <c r="BUL45" s="65"/>
      <c r="BUM45" s="65"/>
      <c r="BUN45" s="65"/>
      <c r="BUO45" s="65"/>
      <c r="BUP45" s="65"/>
      <c r="BUQ45" s="65"/>
      <c r="BUR45" s="65"/>
      <c r="BUS45" s="65"/>
      <c r="BUT45" s="65"/>
      <c r="BUU45" s="65"/>
      <c r="BUV45" s="65"/>
      <c r="BUW45" s="65"/>
      <c r="BUX45" s="65"/>
      <c r="BUY45" s="65"/>
      <c r="BUZ45" s="65"/>
      <c r="BVA45" s="65"/>
      <c r="BVB45" s="65"/>
      <c r="BVC45" s="65"/>
      <c r="BVD45" s="65"/>
      <c r="BVE45" s="65"/>
      <c r="BVF45" s="65"/>
      <c r="BVG45" s="65"/>
      <c r="BVH45" s="65"/>
      <c r="BVI45" s="65"/>
      <c r="BVJ45" s="65"/>
      <c r="BVK45" s="65"/>
      <c r="BVL45" s="65"/>
      <c r="BVM45" s="65"/>
      <c r="BVN45" s="65"/>
      <c r="BVO45" s="65"/>
      <c r="BVP45" s="65"/>
      <c r="BVQ45" s="65"/>
      <c r="BVR45" s="65"/>
      <c r="BVS45" s="65"/>
      <c r="BVT45" s="65"/>
      <c r="BVU45" s="65"/>
      <c r="BVV45" s="65"/>
      <c r="BVW45" s="65"/>
      <c r="BVX45" s="65"/>
      <c r="BVY45" s="65"/>
      <c r="BVZ45" s="65"/>
      <c r="BWA45" s="65"/>
      <c r="BWB45" s="65"/>
      <c r="BWC45" s="65"/>
      <c r="BWD45" s="65"/>
      <c r="BWE45" s="65"/>
      <c r="BWF45" s="65"/>
      <c r="BWG45" s="65"/>
      <c r="BWH45" s="65"/>
      <c r="BWI45" s="65"/>
      <c r="BWJ45" s="65"/>
      <c r="BWK45" s="65"/>
      <c r="BWL45" s="65"/>
      <c r="BWM45" s="65"/>
      <c r="BWN45" s="65"/>
      <c r="BWO45" s="65"/>
      <c r="BWP45" s="65"/>
      <c r="BWQ45" s="65"/>
      <c r="BWR45" s="65"/>
      <c r="BWS45" s="65"/>
      <c r="BWT45" s="65"/>
      <c r="BWU45" s="65"/>
      <c r="BWV45" s="65"/>
      <c r="BWW45" s="65"/>
      <c r="BWX45" s="65"/>
      <c r="BWY45" s="65"/>
      <c r="BWZ45" s="65"/>
      <c r="BXA45" s="65"/>
      <c r="BXB45" s="65"/>
      <c r="BXC45" s="65"/>
      <c r="BXD45" s="65"/>
      <c r="BXE45" s="65"/>
      <c r="BXF45" s="65"/>
      <c r="BXG45" s="65"/>
      <c r="BXH45" s="65"/>
      <c r="BXI45" s="65"/>
      <c r="BXJ45" s="65"/>
      <c r="BXK45" s="65"/>
      <c r="BXL45" s="65"/>
      <c r="BXM45" s="65"/>
      <c r="BXN45" s="65"/>
      <c r="BXO45" s="65"/>
      <c r="BXP45" s="65"/>
      <c r="BXQ45" s="65"/>
      <c r="BXR45" s="65"/>
      <c r="BXS45" s="65"/>
      <c r="BXT45" s="65"/>
      <c r="BXU45" s="65"/>
      <c r="BXV45" s="65"/>
      <c r="BXW45" s="65"/>
      <c r="BXX45" s="65"/>
      <c r="BXY45" s="65"/>
      <c r="BXZ45" s="65"/>
      <c r="BYA45" s="65"/>
      <c r="BYB45" s="65"/>
      <c r="BYC45" s="65"/>
      <c r="BYD45" s="65"/>
      <c r="BYE45" s="65"/>
      <c r="BYF45" s="65"/>
      <c r="BYG45" s="65"/>
      <c r="BYH45" s="65"/>
      <c r="BYI45" s="65"/>
      <c r="BYJ45" s="65"/>
      <c r="BYK45" s="65"/>
      <c r="BYL45" s="65"/>
      <c r="BYM45" s="65"/>
      <c r="BYN45" s="65"/>
      <c r="BYO45" s="65"/>
      <c r="BYP45" s="65"/>
      <c r="BYQ45" s="65"/>
      <c r="BYR45" s="65"/>
      <c r="BYS45" s="65"/>
      <c r="BYT45" s="65"/>
      <c r="BYU45" s="65"/>
      <c r="BYV45" s="65"/>
      <c r="BYW45" s="65"/>
      <c r="BYX45" s="65"/>
      <c r="BYY45" s="65"/>
      <c r="BYZ45" s="65"/>
      <c r="BZA45" s="65"/>
      <c r="BZB45" s="65"/>
      <c r="BZC45" s="65"/>
      <c r="BZD45" s="65"/>
      <c r="BZE45" s="65"/>
      <c r="BZF45" s="65"/>
      <c r="BZG45" s="65"/>
      <c r="BZH45" s="65"/>
      <c r="BZI45" s="65"/>
      <c r="BZJ45" s="65"/>
      <c r="BZK45" s="65"/>
      <c r="BZL45" s="65"/>
      <c r="BZM45" s="65"/>
      <c r="BZN45" s="65"/>
      <c r="BZO45" s="65"/>
      <c r="BZP45" s="65"/>
      <c r="BZQ45" s="65"/>
      <c r="BZR45" s="65"/>
      <c r="BZS45" s="65"/>
      <c r="BZT45" s="65"/>
      <c r="BZU45" s="65"/>
      <c r="BZV45" s="65"/>
      <c r="BZW45" s="65"/>
      <c r="BZX45" s="65"/>
      <c r="BZY45" s="65"/>
      <c r="BZZ45" s="65"/>
      <c r="CAA45" s="65"/>
      <c r="CAB45" s="65"/>
      <c r="CAC45" s="65"/>
      <c r="CAD45" s="65"/>
      <c r="CAE45" s="65"/>
      <c r="CAF45" s="65"/>
      <c r="CAG45" s="65"/>
      <c r="CAH45" s="65"/>
      <c r="CAI45" s="65"/>
      <c r="CAJ45" s="65"/>
      <c r="CAK45" s="65"/>
      <c r="CAL45" s="65"/>
      <c r="CAM45" s="65"/>
      <c r="CAN45" s="65"/>
      <c r="CAO45" s="65"/>
      <c r="CAP45" s="65"/>
      <c r="CAQ45" s="65"/>
      <c r="CAR45" s="65"/>
      <c r="CAS45" s="65"/>
      <c r="CAT45" s="65"/>
      <c r="CAU45" s="65"/>
      <c r="CAV45" s="65"/>
      <c r="CAW45" s="65"/>
      <c r="CAX45" s="65"/>
      <c r="CAY45" s="65"/>
      <c r="CAZ45" s="65"/>
      <c r="CBA45" s="65"/>
      <c r="CBB45" s="65"/>
      <c r="CBC45" s="65"/>
      <c r="CBD45" s="65"/>
      <c r="CBE45" s="65"/>
      <c r="CBF45" s="65"/>
      <c r="CBG45" s="65"/>
      <c r="CBH45" s="65"/>
      <c r="CBI45" s="65"/>
      <c r="CBJ45" s="65"/>
      <c r="CBK45" s="65"/>
      <c r="CBL45" s="65"/>
      <c r="CBM45" s="65"/>
      <c r="CBN45" s="65"/>
      <c r="CBO45" s="65"/>
      <c r="CBP45" s="65"/>
      <c r="CBQ45" s="65"/>
      <c r="CBR45" s="65"/>
      <c r="CBS45" s="65"/>
      <c r="CBT45" s="65"/>
      <c r="CBU45" s="65"/>
      <c r="CBV45" s="65"/>
      <c r="CBW45" s="65"/>
      <c r="CBX45" s="65"/>
      <c r="CBY45" s="65"/>
      <c r="CBZ45" s="65"/>
      <c r="CCA45" s="65"/>
      <c r="CCB45" s="65"/>
      <c r="CCC45" s="65"/>
      <c r="CCD45" s="65"/>
      <c r="CCE45" s="65"/>
      <c r="CCF45" s="65"/>
      <c r="CCG45" s="65"/>
      <c r="CCH45" s="65"/>
      <c r="CCI45" s="65"/>
      <c r="CCJ45" s="65"/>
      <c r="CCK45" s="65"/>
      <c r="CCL45" s="65"/>
      <c r="CCM45" s="65"/>
      <c r="CCN45" s="65"/>
      <c r="CCO45" s="65"/>
      <c r="CCP45" s="65"/>
      <c r="CCQ45" s="65"/>
      <c r="CCR45" s="65"/>
      <c r="CCS45" s="65"/>
      <c r="CCT45" s="65"/>
      <c r="CCU45" s="65"/>
      <c r="CCV45" s="65"/>
      <c r="CCW45" s="65"/>
      <c r="CCX45" s="65"/>
      <c r="CCY45" s="65"/>
      <c r="CCZ45" s="65"/>
      <c r="CDA45" s="65"/>
      <c r="CDB45" s="65"/>
      <c r="CDC45" s="65"/>
      <c r="CDD45" s="65"/>
      <c r="CDE45" s="65"/>
      <c r="CDF45" s="65"/>
      <c r="CDG45" s="65"/>
      <c r="CDH45" s="65"/>
      <c r="CDI45" s="65"/>
      <c r="CDJ45" s="65"/>
      <c r="CDK45" s="65"/>
      <c r="CDL45" s="65"/>
      <c r="CDM45" s="65"/>
      <c r="CDN45" s="65"/>
      <c r="CDO45" s="65"/>
      <c r="CDP45" s="65"/>
      <c r="CDQ45" s="65"/>
      <c r="CDR45" s="65"/>
      <c r="CDS45" s="65"/>
      <c r="CDT45" s="65"/>
      <c r="CDU45" s="65"/>
      <c r="CDV45" s="65"/>
      <c r="CDW45" s="65"/>
      <c r="CDX45" s="65"/>
      <c r="CDY45" s="65"/>
      <c r="CDZ45" s="65"/>
      <c r="CEA45" s="65"/>
      <c r="CEB45" s="65"/>
      <c r="CEC45" s="65"/>
      <c r="CED45" s="65"/>
      <c r="CEE45" s="65"/>
      <c r="CEF45" s="65"/>
      <c r="CEG45" s="65"/>
      <c r="CEH45" s="65"/>
      <c r="CEI45" s="65"/>
      <c r="CEJ45" s="65"/>
      <c r="CEK45" s="65"/>
      <c r="CEL45" s="65"/>
      <c r="CEM45" s="65"/>
      <c r="CEN45" s="65"/>
      <c r="CEO45" s="65"/>
      <c r="CEP45" s="65"/>
      <c r="CEQ45" s="65"/>
      <c r="CER45" s="65"/>
      <c r="CES45" s="65"/>
      <c r="CET45" s="65"/>
      <c r="CEU45" s="65"/>
      <c r="CEV45" s="65"/>
      <c r="CEW45" s="65"/>
      <c r="CEX45" s="65"/>
      <c r="CEY45" s="65"/>
      <c r="CEZ45" s="65"/>
      <c r="CFA45" s="65"/>
      <c r="CFB45" s="65"/>
      <c r="CFC45" s="65"/>
      <c r="CFD45" s="65"/>
      <c r="CFE45" s="65"/>
      <c r="CFF45" s="65"/>
      <c r="CFG45" s="65"/>
      <c r="CFH45" s="65"/>
      <c r="CFI45" s="65"/>
      <c r="CFJ45" s="65"/>
      <c r="CFK45" s="65"/>
      <c r="CFL45" s="65"/>
      <c r="CFM45" s="65"/>
      <c r="CFN45" s="65"/>
      <c r="CFO45" s="65"/>
      <c r="CFP45" s="65"/>
      <c r="CFQ45" s="65"/>
      <c r="CFR45" s="65"/>
      <c r="CFS45" s="65"/>
      <c r="CFT45" s="65"/>
      <c r="CFU45" s="65"/>
      <c r="CFV45" s="65"/>
      <c r="CFW45" s="65"/>
      <c r="CFX45" s="65"/>
      <c r="CFY45" s="65"/>
      <c r="CFZ45" s="65"/>
      <c r="CGA45" s="65"/>
      <c r="CGB45" s="65"/>
      <c r="CGC45" s="65"/>
      <c r="CGD45" s="65"/>
      <c r="CGE45" s="65"/>
      <c r="CGF45" s="65"/>
      <c r="CGG45" s="65"/>
      <c r="CGH45" s="65"/>
      <c r="CGI45" s="65"/>
      <c r="CGJ45" s="65"/>
      <c r="CGK45" s="65"/>
      <c r="CGL45" s="65"/>
      <c r="CGM45" s="65"/>
      <c r="CGN45" s="65"/>
      <c r="CGO45" s="65"/>
      <c r="CGP45" s="65"/>
      <c r="CGQ45" s="65"/>
      <c r="CGR45" s="65"/>
      <c r="CGS45" s="65"/>
      <c r="CGT45" s="65"/>
      <c r="CGU45" s="65"/>
      <c r="CGV45" s="65"/>
      <c r="CGW45" s="65"/>
      <c r="CGX45" s="65"/>
      <c r="CGY45" s="65"/>
      <c r="CGZ45" s="65"/>
      <c r="CHA45" s="65"/>
      <c r="CHB45" s="65"/>
      <c r="CHC45" s="65"/>
      <c r="CHD45" s="65"/>
      <c r="CHE45" s="65"/>
      <c r="CHF45" s="65"/>
      <c r="CHG45" s="65"/>
      <c r="CHH45" s="65"/>
      <c r="CHI45" s="65"/>
      <c r="CHJ45" s="65"/>
      <c r="CHK45" s="65"/>
      <c r="CHL45" s="65"/>
      <c r="CHM45" s="65"/>
      <c r="CHN45" s="65"/>
      <c r="CHO45" s="65"/>
      <c r="CHP45" s="65"/>
      <c r="CHQ45" s="65"/>
      <c r="CHR45" s="65"/>
      <c r="CHS45" s="65"/>
      <c r="CHT45" s="65"/>
      <c r="CHU45" s="65"/>
      <c r="CHV45" s="65"/>
      <c r="CHW45" s="65"/>
      <c r="CHX45" s="65"/>
      <c r="CHY45" s="65"/>
      <c r="CHZ45" s="65"/>
      <c r="CIA45" s="65"/>
      <c r="CIB45" s="65"/>
      <c r="CIC45" s="65"/>
      <c r="CID45" s="65"/>
      <c r="CIE45" s="65"/>
      <c r="CIF45" s="65"/>
      <c r="CIG45" s="65"/>
      <c r="CIH45" s="65"/>
      <c r="CII45" s="65"/>
      <c r="CIJ45" s="65"/>
      <c r="CIK45" s="65"/>
      <c r="CIL45" s="65"/>
      <c r="CIM45" s="65"/>
      <c r="CIN45" s="65"/>
      <c r="CIO45" s="65"/>
      <c r="CIP45" s="65"/>
      <c r="CIQ45" s="65"/>
      <c r="CIR45" s="65"/>
      <c r="CIS45" s="65"/>
      <c r="CIT45" s="65"/>
      <c r="CIU45" s="65"/>
      <c r="CIV45" s="65"/>
      <c r="CIW45" s="65"/>
      <c r="CIX45" s="65"/>
      <c r="CIY45" s="65"/>
      <c r="CIZ45" s="65"/>
      <c r="CJA45" s="65"/>
      <c r="CJB45" s="65"/>
      <c r="CJC45" s="65"/>
      <c r="CJD45" s="65"/>
      <c r="CJE45" s="65"/>
      <c r="CJF45" s="65"/>
      <c r="CJG45" s="65"/>
      <c r="CJH45" s="65"/>
      <c r="CJI45" s="65"/>
      <c r="CJJ45" s="65"/>
      <c r="CJK45" s="65"/>
      <c r="CJL45" s="65"/>
      <c r="CJM45" s="65"/>
      <c r="CJN45" s="65"/>
      <c r="CJO45" s="65"/>
      <c r="CJP45" s="65"/>
      <c r="CJQ45" s="65"/>
      <c r="CJR45" s="65"/>
      <c r="CJS45" s="65"/>
      <c r="CJT45" s="65"/>
      <c r="CJU45" s="65"/>
      <c r="CJV45" s="65"/>
      <c r="CJW45" s="65"/>
      <c r="CJX45" s="65"/>
      <c r="CJY45" s="65"/>
      <c r="CJZ45" s="65"/>
      <c r="CKA45" s="65"/>
      <c r="CKB45" s="65"/>
      <c r="CKC45" s="65"/>
      <c r="CKD45" s="65"/>
      <c r="CKE45" s="65"/>
      <c r="CKF45" s="65"/>
      <c r="CKG45" s="65"/>
      <c r="CKH45" s="65"/>
      <c r="CKI45" s="65"/>
      <c r="CKJ45" s="65"/>
      <c r="CKK45" s="65"/>
      <c r="CKL45" s="65"/>
      <c r="CKM45" s="65"/>
      <c r="CKN45" s="65"/>
      <c r="CKO45" s="65"/>
      <c r="CKP45" s="65"/>
      <c r="CKQ45" s="65"/>
      <c r="CKR45" s="65"/>
      <c r="CKS45" s="65"/>
      <c r="CKT45" s="65"/>
      <c r="CKU45" s="65"/>
      <c r="CKV45" s="65"/>
      <c r="CKW45" s="65"/>
      <c r="CKX45" s="65"/>
      <c r="CKY45" s="65"/>
      <c r="CKZ45" s="65"/>
      <c r="CLA45" s="65"/>
      <c r="CLB45" s="65"/>
      <c r="CLC45" s="65"/>
      <c r="CLD45" s="65"/>
      <c r="CLE45" s="65"/>
      <c r="CLF45" s="65"/>
      <c r="CLG45" s="65"/>
      <c r="CLH45" s="65"/>
      <c r="CLI45" s="65"/>
      <c r="CLJ45" s="65"/>
      <c r="CLK45" s="65"/>
      <c r="CLL45" s="65"/>
      <c r="CLM45" s="65"/>
      <c r="CLN45" s="65"/>
      <c r="CLO45" s="65"/>
      <c r="CLP45" s="65"/>
      <c r="CLQ45" s="65"/>
      <c r="CLR45" s="65"/>
      <c r="CLS45" s="65"/>
      <c r="CLT45" s="65"/>
      <c r="CLU45" s="65"/>
      <c r="CLV45" s="65"/>
      <c r="CLW45" s="65"/>
      <c r="CLX45" s="65"/>
      <c r="CLY45" s="65"/>
      <c r="CLZ45" s="65"/>
      <c r="CMA45" s="65"/>
      <c r="CMB45" s="65"/>
      <c r="CMC45" s="65"/>
      <c r="CMD45" s="65"/>
      <c r="CME45" s="65"/>
      <c r="CMF45" s="65"/>
      <c r="CMG45" s="65"/>
      <c r="CMH45" s="65"/>
      <c r="CMI45" s="65"/>
      <c r="CMJ45" s="65"/>
      <c r="CMK45" s="65"/>
      <c r="CML45" s="65"/>
      <c r="CMM45" s="65"/>
      <c r="CMN45" s="65"/>
      <c r="CMO45" s="65"/>
      <c r="CMP45" s="65"/>
      <c r="CMQ45" s="65"/>
      <c r="CMR45" s="65"/>
      <c r="CMS45" s="65"/>
      <c r="CMT45" s="65"/>
      <c r="CMU45" s="65"/>
      <c r="CMV45" s="65"/>
      <c r="CMW45" s="65"/>
      <c r="CMX45" s="65"/>
      <c r="CMY45" s="65"/>
      <c r="CMZ45" s="65"/>
      <c r="CNA45" s="65"/>
      <c r="CNB45" s="65"/>
      <c r="CNC45" s="65"/>
      <c r="CND45" s="65"/>
      <c r="CNE45" s="65"/>
      <c r="CNF45" s="65"/>
      <c r="CNG45" s="65"/>
      <c r="CNH45" s="65"/>
      <c r="CNI45" s="65"/>
      <c r="CNJ45" s="65"/>
      <c r="CNK45" s="65"/>
      <c r="CNL45" s="65"/>
      <c r="CNM45" s="65"/>
      <c r="CNN45" s="65"/>
      <c r="CNO45" s="65"/>
      <c r="CNP45" s="65"/>
      <c r="CNQ45" s="65"/>
      <c r="CNR45" s="65"/>
      <c r="CNS45" s="65"/>
      <c r="CNT45" s="65"/>
      <c r="CNU45" s="65"/>
      <c r="CNV45" s="65"/>
      <c r="CNW45" s="65"/>
      <c r="CNX45" s="65"/>
      <c r="CNY45" s="65"/>
      <c r="CNZ45" s="65"/>
      <c r="COA45" s="65"/>
      <c r="COB45" s="65"/>
      <c r="COC45" s="65"/>
      <c r="COD45" s="65"/>
      <c r="COE45" s="65"/>
      <c r="COF45" s="65"/>
      <c r="COG45" s="65"/>
      <c r="COH45" s="65"/>
      <c r="COI45" s="65"/>
      <c r="COJ45" s="65"/>
      <c r="COK45" s="65"/>
      <c r="COL45" s="65"/>
      <c r="COM45" s="65"/>
      <c r="CON45" s="65"/>
      <c r="COO45" s="65"/>
      <c r="COP45" s="65"/>
      <c r="COQ45" s="65"/>
      <c r="COR45" s="65"/>
      <c r="COS45" s="65"/>
      <c r="COT45" s="65"/>
      <c r="COU45" s="65"/>
      <c r="COV45" s="65"/>
      <c r="COW45" s="65"/>
      <c r="COX45" s="65"/>
      <c r="COY45" s="65"/>
      <c r="COZ45" s="65"/>
      <c r="CPA45" s="65"/>
      <c r="CPB45" s="65"/>
      <c r="CPC45" s="65"/>
      <c r="CPD45" s="65"/>
      <c r="CPE45" s="65"/>
      <c r="CPF45" s="65"/>
      <c r="CPG45" s="65"/>
      <c r="CPH45" s="65"/>
      <c r="CPI45" s="65"/>
      <c r="CPJ45" s="65"/>
      <c r="CPK45" s="65"/>
      <c r="CPL45" s="65"/>
      <c r="CPM45" s="65"/>
      <c r="CPN45" s="65"/>
      <c r="CPO45" s="65"/>
      <c r="CPP45" s="65"/>
      <c r="CPQ45" s="65"/>
      <c r="CPR45" s="65"/>
      <c r="CPS45" s="65"/>
      <c r="CPT45" s="65"/>
      <c r="CPU45" s="65"/>
      <c r="CPV45" s="65"/>
      <c r="CPW45" s="65"/>
      <c r="CPX45" s="65"/>
      <c r="CPY45" s="65"/>
      <c r="CPZ45" s="65"/>
      <c r="CQA45" s="65"/>
      <c r="CQB45" s="65"/>
      <c r="CQC45" s="65"/>
      <c r="CQD45" s="65"/>
      <c r="CQE45" s="65"/>
      <c r="CQF45" s="65"/>
      <c r="CQG45" s="65"/>
      <c r="CQH45" s="65"/>
      <c r="CQI45" s="65"/>
      <c r="CQJ45" s="65"/>
      <c r="CQK45" s="65"/>
      <c r="CQL45" s="65"/>
      <c r="CQM45" s="65"/>
      <c r="CQN45" s="65"/>
      <c r="CQO45" s="65"/>
      <c r="CQP45" s="65"/>
      <c r="CQQ45" s="65"/>
      <c r="CQR45" s="65"/>
      <c r="CQS45" s="65"/>
      <c r="CQT45" s="65"/>
      <c r="CQU45" s="65"/>
      <c r="CQV45" s="65"/>
      <c r="CQW45" s="65"/>
      <c r="CQX45" s="65"/>
      <c r="CQY45" s="65"/>
      <c r="CQZ45" s="65"/>
      <c r="CRA45" s="65"/>
      <c r="CRB45" s="65"/>
      <c r="CRC45" s="65"/>
      <c r="CRD45" s="65"/>
      <c r="CRE45" s="65"/>
      <c r="CRF45" s="65"/>
      <c r="CRG45" s="65"/>
      <c r="CRH45" s="65"/>
      <c r="CRI45" s="65"/>
      <c r="CRJ45" s="65"/>
      <c r="CRK45" s="65"/>
      <c r="CRL45" s="65"/>
      <c r="CRM45" s="65"/>
      <c r="CRN45" s="65"/>
      <c r="CRO45" s="65"/>
      <c r="CRP45" s="65"/>
      <c r="CRQ45" s="65"/>
      <c r="CRR45" s="65"/>
      <c r="CRS45" s="65"/>
      <c r="CRT45" s="65"/>
      <c r="CRU45" s="65"/>
      <c r="CRV45" s="65"/>
      <c r="CRW45" s="65"/>
      <c r="CRX45" s="65"/>
      <c r="CRY45" s="65"/>
      <c r="CRZ45" s="65"/>
      <c r="CSA45" s="65"/>
      <c r="CSB45" s="65"/>
      <c r="CSC45" s="65"/>
      <c r="CSD45" s="65"/>
      <c r="CSE45" s="65"/>
      <c r="CSF45" s="65"/>
      <c r="CSG45" s="65"/>
      <c r="CSH45" s="65"/>
      <c r="CSI45" s="65"/>
      <c r="CSJ45" s="65"/>
      <c r="CSK45" s="65"/>
      <c r="CSL45" s="65"/>
      <c r="CSM45" s="65"/>
      <c r="CSN45" s="65"/>
      <c r="CSO45" s="65"/>
      <c r="CSP45" s="65"/>
      <c r="CSQ45" s="65"/>
      <c r="CSR45" s="65"/>
      <c r="CSS45" s="65"/>
      <c r="CST45" s="65"/>
      <c r="CSU45" s="65"/>
      <c r="CSV45" s="65"/>
      <c r="CSW45" s="65"/>
      <c r="CSX45" s="65"/>
      <c r="CSY45" s="65"/>
      <c r="CSZ45" s="65"/>
      <c r="CTA45" s="65"/>
      <c r="CTB45" s="65"/>
      <c r="CTC45" s="65"/>
      <c r="CTD45" s="65"/>
      <c r="CTE45" s="65"/>
      <c r="CTF45" s="65"/>
      <c r="CTG45" s="65"/>
      <c r="CTH45" s="65"/>
      <c r="CTI45" s="65"/>
      <c r="CTJ45" s="65"/>
      <c r="CTK45" s="65"/>
      <c r="CTL45" s="65"/>
      <c r="CTM45" s="65"/>
      <c r="CTN45" s="65"/>
      <c r="CTO45" s="65"/>
      <c r="CTP45" s="65"/>
      <c r="CTQ45" s="65"/>
      <c r="CTR45" s="65"/>
      <c r="CTS45" s="65"/>
      <c r="CTT45" s="65"/>
      <c r="CTU45" s="65"/>
      <c r="CTV45" s="65"/>
      <c r="CTW45" s="65"/>
      <c r="CTX45" s="65"/>
      <c r="CTY45" s="65"/>
      <c r="CTZ45" s="65"/>
      <c r="CUA45" s="65"/>
      <c r="CUB45" s="65"/>
      <c r="CUC45" s="65"/>
      <c r="CUD45" s="65"/>
      <c r="CUE45" s="65"/>
      <c r="CUF45" s="65"/>
      <c r="CUG45" s="65"/>
      <c r="CUH45" s="65"/>
      <c r="CUI45" s="65"/>
      <c r="CUJ45" s="65"/>
      <c r="CUK45" s="65"/>
      <c r="CUL45" s="65"/>
      <c r="CUM45" s="65"/>
      <c r="CUN45" s="65"/>
      <c r="CUO45" s="65"/>
      <c r="CUP45" s="65"/>
      <c r="CUQ45" s="65"/>
      <c r="CUR45" s="65"/>
      <c r="CUS45" s="65"/>
      <c r="CUT45" s="65"/>
      <c r="CUU45" s="65"/>
      <c r="CUV45" s="65"/>
      <c r="CUW45" s="65"/>
      <c r="CUX45" s="65"/>
      <c r="CUY45" s="65"/>
      <c r="CUZ45" s="65"/>
      <c r="CVA45" s="65"/>
      <c r="CVB45" s="65"/>
      <c r="CVC45" s="65"/>
      <c r="CVD45" s="65"/>
      <c r="CVE45" s="65"/>
      <c r="CVF45" s="65"/>
      <c r="CVG45" s="65"/>
      <c r="CVH45" s="65"/>
      <c r="CVI45" s="65"/>
      <c r="CVJ45" s="65"/>
      <c r="CVK45" s="65"/>
      <c r="CVL45" s="65"/>
      <c r="CVM45" s="65"/>
      <c r="CVN45" s="65"/>
      <c r="CVO45" s="65"/>
      <c r="CVP45" s="65"/>
      <c r="CVQ45" s="65"/>
      <c r="CVR45" s="65"/>
      <c r="CVS45" s="65"/>
      <c r="CVT45" s="65"/>
      <c r="CVU45" s="65"/>
      <c r="CVV45" s="65"/>
      <c r="CVW45" s="65"/>
      <c r="CVX45" s="65"/>
      <c r="CVY45" s="65"/>
      <c r="CVZ45" s="65"/>
      <c r="CWA45" s="65"/>
      <c r="CWB45" s="65"/>
      <c r="CWC45" s="65"/>
      <c r="CWD45" s="65"/>
      <c r="CWE45" s="65"/>
      <c r="CWF45" s="65"/>
      <c r="CWG45" s="65"/>
      <c r="CWH45" s="65"/>
      <c r="CWI45" s="65"/>
      <c r="CWJ45" s="65"/>
      <c r="CWK45" s="65"/>
      <c r="CWL45" s="65"/>
      <c r="CWM45" s="65"/>
      <c r="CWN45" s="65"/>
      <c r="CWO45" s="65"/>
      <c r="CWP45" s="65"/>
      <c r="CWQ45" s="65"/>
      <c r="CWR45" s="65"/>
      <c r="CWS45" s="65"/>
      <c r="CWT45" s="65"/>
      <c r="CWU45" s="65"/>
      <c r="CWV45" s="65"/>
      <c r="CWW45" s="65"/>
      <c r="CWX45" s="65"/>
      <c r="CWY45" s="65"/>
      <c r="CWZ45" s="65"/>
      <c r="CXA45" s="65"/>
      <c r="CXB45" s="65"/>
      <c r="CXC45" s="65"/>
      <c r="CXD45" s="65"/>
      <c r="CXE45" s="65"/>
      <c r="CXF45" s="65"/>
      <c r="CXG45" s="65"/>
      <c r="CXH45" s="65"/>
      <c r="CXI45" s="65"/>
      <c r="CXJ45" s="65"/>
      <c r="CXK45" s="65"/>
      <c r="CXL45" s="65"/>
      <c r="CXM45" s="65"/>
      <c r="CXN45" s="65"/>
      <c r="CXO45" s="65"/>
      <c r="CXP45" s="65"/>
      <c r="CXQ45" s="65"/>
      <c r="CXR45" s="65"/>
      <c r="CXS45" s="65"/>
      <c r="CXT45" s="65"/>
      <c r="CXU45" s="65"/>
      <c r="CXV45" s="65"/>
      <c r="CXW45" s="65"/>
      <c r="CXX45" s="65"/>
      <c r="CXY45" s="65"/>
      <c r="CXZ45" s="65"/>
      <c r="CYA45" s="65"/>
      <c r="CYB45" s="65"/>
      <c r="CYC45" s="65"/>
      <c r="CYD45" s="65"/>
      <c r="CYE45" s="65"/>
      <c r="CYF45" s="65"/>
      <c r="CYG45" s="65"/>
      <c r="CYH45" s="65"/>
      <c r="CYI45" s="65"/>
      <c r="CYJ45" s="65"/>
      <c r="CYK45" s="65"/>
      <c r="CYL45" s="65"/>
      <c r="CYM45" s="65"/>
      <c r="CYN45" s="65"/>
      <c r="CYO45" s="65"/>
      <c r="CYP45" s="65"/>
      <c r="CYQ45" s="65"/>
      <c r="CYR45" s="65"/>
      <c r="CYS45" s="65"/>
      <c r="CYT45" s="65"/>
      <c r="CYU45" s="65"/>
      <c r="CYV45" s="65"/>
      <c r="CYW45" s="65"/>
      <c r="CYX45" s="65"/>
      <c r="CYY45" s="65"/>
      <c r="CYZ45" s="65"/>
      <c r="CZA45" s="65"/>
      <c r="CZB45" s="65"/>
      <c r="CZC45" s="65"/>
      <c r="CZD45" s="65"/>
      <c r="CZE45" s="65"/>
      <c r="CZF45" s="65"/>
      <c r="CZG45" s="65"/>
      <c r="CZH45" s="65"/>
      <c r="CZI45" s="65"/>
      <c r="CZJ45" s="65"/>
      <c r="CZK45" s="65"/>
      <c r="CZL45" s="65"/>
      <c r="CZM45" s="65"/>
      <c r="CZN45" s="65"/>
      <c r="CZO45" s="65"/>
      <c r="CZP45" s="65"/>
      <c r="CZQ45" s="65"/>
      <c r="CZR45" s="65"/>
      <c r="CZS45" s="65"/>
      <c r="CZT45" s="65"/>
      <c r="CZU45" s="65"/>
      <c r="CZV45" s="65"/>
      <c r="CZW45" s="65"/>
      <c r="CZX45" s="65"/>
      <c r="CZY45" s="65"/>
      <c r="CZZ45" s="65"/>
      <c r="DAA45" s="65"/>
      <c r="DAB45" s="65"/>
      <c r="DAC45" s="65"/>
      <c r="DAD45" s="65"/>
      <c r="DAE45" s="65"/>
      <c r="DAF45" s="65"/>
      <c r="DAG45" s="65"/>
      <c r="DAH45" s="65"/>
      <c r="DAI45" s="65"/>
      <c r="DAJ45" s="65"/>
      <c r="DAK45" s="65"/>
      <c r="DAL45" s="65"/>
      <c r="DAM45" s="65"/>
      <c r="DAN45" s="65"/>
      <c r="DAO45" s="65"/>
      <c r="DAP45" s="65"/>
      <c r="DAQ45" s="65"/>
      <c r="DAR45" s="65"/>
      <c r="DAS45" s="65"/>
      <c r="DAT45" s="65"/>
      <c r="DAU45" s="65"/>
      <c r="DAV45" s="65"/>
      <c r="DAW45" s="65"/>
      <c r="DAX45" s="65"/>
      <c r="DAY45" s="65"/>
      <c r="DAZ45" s="65"/>
      <c r="DBA45" s="65"/>
      <c r="DBB45" s="65"/>
      <c r="DBC45" s="65"/>
      <c r="DBD45" s="65"/>
      <c r="DBE45" s="65"/>
      <c r="DBF45" s="65"/>
      <c r="DBG45" s="65"/>
      <c r="DBH45" s="65"/>
      <c r="DBI45" s="65"/>
      <c r="DBJ45" s="65"/>
      <c r="DBK45" s="65"/>
      <c r="DBL45" s="65"/>
      <c r="DBM45" s="65"/>
      <c r="DBN45" s="65"/>
      <c r="DBO45" s="65"/>
      <c r="DBP45" s="65"/>
      <c r="DBQ45" s="65"/>
      <c r="DBR45" s="65"/>
      <c r="DBS45" s="65"/>
      <c r="DBT45" s="65"/>
      <c r="DBU45" s="65"/>
      <c r="DBV45" s="65"/>
      <c r="DBW45" s="65"/>
      <c r="DBX45" s="65"/>
      <c r="DBY45" s="65"/>
      <c r="DBZ45" s="65"/>
      <c r="DCA45" s="65"/>
      <c r="DCB45" s="65"/>
      <c r="DCC45" s="65"/>
      <c r="DCD45" s="65"/>
      <c r="DCE45" s="65"/>
      <c r="DCF45" s="65"/>
      <c r="DCG45" s="65"/>
      <c r="DCH45" s="65"/>
      <c r="DCI45" s="65"/>
      <c r="DCJ45" s="65"/>
      <c r="DCK45" s="65"/>
      <c r="DCL45" s="65"/>
      <c r="DCM45" s="65"/>
      <c r="DCN45" s="65"/>
      <c r="DCO45" s="65"/>
      <c r="DCP45" s="65"/>
      <c r="DCQ45" s="65"/>
      <c r="DCR45" s="65"/>
      <c r="DCS45" s="65"/>
      <c r="DCT45" s="65"/>
      <c r="DCU45" s="65"/>
      <c r="DCV45" s="65"/>
      <c r="DCW45" s="65"/>
      <c r="DCX45" s="65"/>
      <c r="DCY45" s="65"/>
      <c r="DCZ45" s="65"/>
      <c r="DDA45" s="65"/>
      <c r="DDB45" s="65"/>
      <c r="DDC45" s="65"/>
      <c r="DDD45" s="65"/>
      <c r="DDE45" s="65"/>
      <c r="DDF45" s="65"/>
      <c r="DDG45" s="65"/>
      <c r="DDH45" s="65"/>
      <c r="DDI45" s="65"/>
      <c r="DDJ45" s="65"/>
      <c r="DDK45" s="65"/>
      <c r="DDL45" s="65"/>
      <c r="DDM45" s="65"/>
      <c r="DDN45" s="65"/>
      <c r="DDO45" s="65"/>
      <c r="DDP45" s="65"/>
      <c r="DDQ45" s="65"/>
      <c r="DDR45" s="65"/>
      <c r="DDS45" s="65"/>
      <c r="DDT45" s="65"/>
      <c r="DDU45" s="65"/>
      <c r="DDV45" s="65"/>
      <c r="DDW45" s="65"/>
      <c r="DDX45" s="65"/>
      <c r="DDY45" s="65"/>
      <c r="DDZ45" s="65"/>
      <c r="DEA45" s="65"/>
      <c r="DEB45" s="65"/>
      <c r="DEC45" s="65"/>
      <c r="DED45" s="65"/>
      <c r="DEE45" s="65"/>
      <c r="DEF45" s="65"/>
      <c r="DEG45" s="65"/>
      <c r="DEH45" s="65"/>
      <c r="DEI45" s="65"/>
      <c r="DEJ45" s="65"/>
      <c r="DEK45" s="65"/>
      <c r="DEL45" s="65"/>
      <c r="DEM45" s="65"/>
      <c r="DEN45" s="65"/>
      <c r="DEO45" s="65"/>
      <c r="DEP45" s="65"/>
      <c r="DEQ45" s="65"/>
      <c r="DER45" s="65"/>
      <c r="DES45" s="65"/>
      <c r="DET45" s="65"/>
      <c r="DEU45" s="65"/>
      <c r="DEV45" s="65"/>
      <c r="DEW45" s="65"/>
      <c r="DEX45" s="65"/>
      <c r="DEY45" s="65"/>
      <c r="DEZ45" s="65"/>
      <c r="DFA45" s="65"/>
      <c r="DFB45" s="65"/>
      <c r="DFC45" s="65"/>
      <c r="DFD45" s="65"/>
      <c r="DFE45" s="65"/>
      <c r="DFF45" s="65"/>
      <c r="DFG45" s="65"/>
      <c r="DFH45" s="65"/>
      <c r="DFI45" s="65"/>
      <c r="DFJ45" s="65"/>
      <c r="DFK45" s="65"/>
      <c r="DFL45" s="65"/>
      <c r="DFM45" s="65"/>
      <c r="DFN45" s="65"/>
      <c r="DFO45" s="65"/>
      <c r="DFP45" s="65"/>
      <c r="DFQ45" s="65"/>
      <c r="DFR45" s="65"/>
      <c r="DFS45" s="65"/>
      <c r="DFT45" s="65"/>
      <c r="DFU45" s="65"/>
      <c r="DFV45" s="65"/>
      <c r="DFW45" s="65"/>
      <c r="DFX45" s="65"/>
      <c r="DFY45" s="65"/>
      <c r="DFZ45" s="65"/>
      <c r="DGA45" s="65"/>
      <c r="DGB45" s="65"/>
      <c r="DGC45" s="65"/>
      <c r="DGD45" s="65"/>
      <c r="DGE45" s="65"/>
      <c r="DGF45" s="65"/>
      <c r="DGG45" s="65"/>
      <c r="DGH45" s="65"/>
      <c r="DGI45" s="65"/>
      <c r="DGJ45" s="65"/>
      <c r="DGK45" s="65"/>
      <c r="DGL45" s="65"/>
      <c r="DGM45" s="65"/>
      <c r="DGN45" s="65"/>
      <c r="DGO45" s="65"/>
      <c r="DGP45" s="65"/>
      <c r="DGQ45" s="65"/>
      <c r="DGR45" s="65"/>
      <c r="DGS45" s="65"/>
      <c r="DGT45" s="65"/>
      <c r="DGU45" s="65"/>
      <c r="DGV45" s="65"/>
      <c r="DGW45" s="65"/>
      <c r="DGX45" s="65"/>
      <c r="DGY45" s="65"/>
      <c r="DGZ45" s="65"/>
      <c r="DHA45" s="65"/>
      <c r="DHB45" s="65"/>
      <c r="DHC45" s="65"/>
      <c r="DHD45" s="65"/>
      <c r="DHE45" s="65"/>
      <c r="DHF45" s="65"/>
      <c r="DHG45" s="65"/>
      <c r="DHH45" s="65"/>
      <c r="DHI45" s="65"/>
      <c r="DHJ45" s="65"/>
      <c r="DHK45" s="65"/>
      <c r="DHL45" s="65"/>
      <c r="DHM45" s="65"/>
      <c r="DHN45" s="65"/>
      <c r="DHO45" s="65"/>
      <c r="DHP45" s="65"/>
      <c r="DHQ45" s="65"/>
      <c r="DHR45" s="65"/>
      <c r="DHS45" s="65"/>
      <c r="DHT45" s="65"/>
      <c r="DHU45" s="65"/>
      <c r="DHV45" s="65"/>
      <c r="DHW45" s="65"/>
      <c r="DHX45" s="65"/>
      <c r="DHY45" s="65"/>
      <c r="DHZ45" s="65"/>
      <c r="DIA45" s="65"/>
      <c r="DIB45" s="65"/>
      <c r="DIC45" s="65"/>
      <c r="DID45" s="65"/>
      <c r="DIE45" s="65"/>
      <c r="DIF45" s="65"/>
      <c r="DIG45" s="65"/>
      <c r="DIH45" s="65"/>
      <c r="DII45" s="65"/>
      <c r="DIJ45" s="65"/>
      <c r="DIK45" s="65"/>
      <c r="DIL45" s="65"/>
      <c r="DIM45" s="65"/>
      <c r="DIN45" s="65"/>
      <c r="DIO45" s="65"/>
      <c r="DIP45" s="65"/>
      <c r="DIQ45" s="65"/>
      <c r="DIR45" s="65"/>
      <c r="DIS45" s="65"/>
      <c r="DIT45" s="65"/>
      <c r="DIU45" s="65"/>
      <c r="DIV45" s="65"/>
      <c r="DIW45" s="65"/>
      <c r="DIX45" s="65"/>
      <c r="DIY45" s="65"/>
      <c r="DIZ45" s="65"/>
      <c r="DJA45" s="65"/>
      <c r="DJB45" s="65"/>
      <c r="DJC45" s="65"/>
      <c r="DJD45" s="65"/>
      <c r="DJE45" s="65"/>
      <c r="DJF45" s="65"/>
      <c r="DJG45" s="65"/>
      <c r="DJH45" s="65"/>
      <c r="DJI45" s="65"/>
      <c r="DJJ45" s="65"/>
      <c r="DJK45" s="65"/>
      <c r="DJL45" s="65"/>
      <c r="DJM45" s="65"/>
      <c r="DJN45" s="65"/>
      <c r="DJO45" s="65"/>
      <c r="DJP45" s="65"/>
      <c r="DJQ45" s="65"/>
      <c r="DJR45" s="65"/>
      <c r="DJS45" s="65"/>
      <c r="DJT45" s="65"/>
      <c r="DJU45" s="65"/>
      <c r="DJV45" s="65"/>
      <c r="DJW45" s="65"/>
      <c r="DJX45" s="65"/>
      <c r="DJY45" s="65"/>
      <c r="DJZ45" s="65"/>
      <c r="DKA45" s="65"/>
      <c r="DKB45" s="65"/>
      <c r="DKC45" s="65"/>
      <c r="DKD45" s="65"/>
      <c r="DKE45" s="65"/>
      <c r="DKF45" s="65"/>
      <c r="DKG45" s="65"/>
      <c r="DKH45" s="65"/>
      <c r="DKI45" s="65"/>
      <c r="DKJ45" s="65"/>
      <c r="DKK45" s="65"/>
      <c r="DKL45" s="65"/>
      <c r="DKM45" s="65"/>
      <c r="DKN45" s="65"/>
      <c r="DKO45" s="65"/>
      <c r="DKP45" s="65"/>
      <c r="DKQ45" s="65"/>
      <c r="DKR45" s="65"/>
      <c r="DKS45" s="65"/>
      <c r="DKT45" s="65"/>
      <c r="DKU45" s="65"/>
      <c r="DKV45" s="65"/>
      <c r="DKW45" s="65"/>
      <c r="DKX45" s="65"/>
      <c r="DKY45" s="65"/>
      <c r="DKZ45" s="65"/>
      <c r="DLA45" s="65"/>
      <c r="DLB45" s="65"/>
      <c r="DLC45" s="65"/>
      <c r="DLD45" s="65"/>
      <c r="DLE45" s="65"/>
      <c r="DLF45" s="65"/>
      <c r="DLG45" s="65"/>
      <c r="DLH45" s="65"/>
      <c r="DLI45" s="65"/>
      <c r="DLJ45" s="65"/>
      <c r="DLK45" s="65"/>
      <c r="DLL45" s="65"/>
      <c r="DLM45" s="65"/>
      <c r="DLN45" s="65"/>
      <c r="DLO45" s="65"/>
      <c r="DLP45" s="65"/>
      <c r="DLQ45" s="65"/>
      <c r="DLR45" s="65"/>
      <c r="DLS45" s="65"/>
      <c r="DLT45" s="65"/>
      <c r="DLU45" s="65"/>
      <c r="DLV45" s="65"/>
      <c r="DLW45" s="65"/>
      <c r="DLX45" s="65"/>
      <c r="DLY45" s="65"/>
      <c r="DLZ45" s="65"/>
      <c r="DMA45" s="65"/>
      <c r="DMB45" s="65"/>
      <c r="DMC45" s="65"/>
      <c r="DMD45" s="65"/>
      <c r="DME45" s="65"/>
      <c r="DMF45" s="65"/>
      <c r="DMG45" s="65"/>
      <c r="DMH45" s="65"/>
      <c r="DMI45" s="65"/>
      <c r="DMJ45" s="65"/>
      <c r="DMK45" s="65"/>
      <c r="DML45" s="65"/>
      <c r="DMM45" s="65"/>
      <c r="DMN45" s="65"/>
      <c r="DMO45" s="65"/>
      <c r="DMP45" s="65"/>
      <c r="DMQ45" s="65"/>
      <c r="DMR45" s="65"/>
      <c r="DMS45" s="65"/>
      <c r="DMT45" s="65"/>
      <c r="DMU45" s="65"/>
      <c r="DMV45" s="65"/>
      <c r="DMW45" s="65"/>
      <c r="DMX45" s="65"/>
      <c r="DMY45" s="65"/>
      <c r="DMZ45" s="65"/>
      <c r="DNA45" s="65"/>
      <c r="DNB45" s="65"/>
      <c r="DNC45" s="65"/>
      <c r="DND45" s="65"/>
      <c r="DNE45" s="65"/>
      <c r="DNF45" s="65"/>
      <c r="DNG45" s="65"/>
      <c r="DNH45" s="65"/>
      <c r="DNI45" s="65"/>
      <c r="DNJ45" s="65"/>
      <c r="DNK45" s="65"/>
      <c r="DNL45" s="65"/>
      <c r="DNM45" s="65"/>
      <c r="DNN45" s="65"/>
      <c r="DNO45" s="65"/>
      <c r="DNP45" s="65"/>
      <c r="DNQ45" s="65"/>
      <c r="DNR45" s="65"/>
      <c r="DNS45" s="65"/>
      <c r="DNT45" s="65"/>
      <c r="DNU45" s="65"/>
      <c r="DNV45" s="65"/>
      <c r="DNW45" s="65"/>
      <c r="DNX45" s="65"/>
      <c r="DNY45" s="65"/>
      <c r="DNZ45" s="65"/>
      <c r="DOA45" s="65"/>
      <c r="DOB45" s="65"/>
      <c r="DOC45" s="65"/>
      <c r="DOD45" s="65"/>
      <c r="DOE45" s="65"/>
      <c r="DOF45" s="65"/>
      <c r="DOG45" s="65"/>
      <c r="DOH45" s="65"/>
      <c r="DOI45" s="65"/>
      <c r="DOJ45" s="65"/>
      <c r="DOK45" s="65"/>
      <c r="DOL45" s="65"/>
      <c r="DOM45" s="65"/>
      <c r="DON45" s="65"/>
      <c r="DOO45" s="65"/>
      <c r="DOP45" s="65"/>
      <c r="DOQ45" s="65"/>
      <c r="DOR45" s="65"/>
      <c r="DOS45" s="65"/>
      <c r="DOT45" s="65"/>
      <c r="DOU45" s="65"/>
      <c r="DOV45" s="65"/>
      <c r="DOW45" s="65"/>
      <c r="DOX45" s="65"/>
      <c r="DOY45" s="65"/>
      <c r="DOZ45" s="65"/>
      <c r="DPA45" s="65"/>
      <c r="DPB45" s="65"/>
      <c r="DPC45" s="65"/>
      <c r="DPD45" s="65"/>
      <c r="DPE45" s="65"/>
      <c r="DPF45" s="65"/>
      <c r="DPG45" s="65"/>
      <c r="DPH45" s="65"/>
      <c r="DPI45" s="65"/>
      <c r="DPJ45" s="65"/>
      <c r="DPK45" s="65"/>
      <c r="DPL45" s="65"/>
      <c r="DPM45" s="65"/>
      <c r="DPN45" s="65"/>
      <c r="DPO45" s="65"/>
      <c r="DPP45" s="65"/>
      <c r="DPQ45" s="65"/>
      <c r="DPR45" s="65"/>
      <c r="DPS45" s="65"/>
      <c r="DPT45" s="65"/>
      <c r="DPU45" s="65"/>
      <c r="DPV45" s="65"/>
      <c r="DPW45" s="65"/>
      <c r="DPX45" s="65"/>
      <c r="DPY45" s="65"/>
      <c r="DPZ45" s="65"/>
      <c r="DQA45" s="65"/>
      <c r="DQB45" s="65"/>
      <c r="DQC45" s="65"/>
      <c r="DQD45" s="65"/>
      <c r="DQE45" s="65"/>
      <c r="DQF45" s="65"/>
      <c r="DQG45" s="65"/>
      <c r="DQH45" s="65"/>
      <c r="DQI45" s="65"/>
      <c r="DQJ45" s="65"/>
      <c r="DQK45" s="65"/>
      <c r="DQL45" s="65"/>
      <c r="DQM45" s="65"/>
      <c r="DQN45" s="65"/>
      <c r="DQO45" s="65"/>
      <c r="DQP45" s="65"/>
      <c r="DQQ45" s="65"/>
      <c r="DQR45" s="65"/>
      <c r="DQS45" s="65"/>
      <c r="DQT45" s="65"/>
      <c r="DQU45" s="65"/>
      <c r="DQV45" s="65"/>
      <c r="DQW45" s="65"/>
      <c r="DQX45" s="65"/>
      <c r="DQY45" s="65"/>
      <c r="DQZ45" s="65"/>
      <c r="DRA45" s="65"/>
      <c r="DRB45" s="65"/>
      <c r="DRC45" s="65"/>
      <c r="DRD45" s="65"/>
      <c r="DRE45" s="65"/>
      <c r="DRF45" s="65"/>
      <c r="DRG45" s="65"/>
      <c r="DRH45" s="65"/>
      <c r="DRI45" s="65"/>
      <c r="DRJ45" s="65"/>
      <c r="DRK45" s="65"/>
      <c r="DRL45" s="65"/>
      <c r="DRM45" s="65"/>
      <c r="DRN45" s="65"/>
      <c r="DRO45" s="65"/>
      <c r="DRP45" s="65"/>
      <c r="DRQ45" s="65"/>
      <c r="DRR45" s="65"/>
      <c r="DRS45" s="65"/>
      <c r="DRT45" s="65"/>
      <c r="DRU45" s="65"/>
      <c r="DRV45" s="65"/>
      <c r="DRW45" s="65"/>
      <c r="DRX45" s="65"/>
      <c r="DRY45" s="65"/>
      <c r="DRZ45" s="65"/>
      <c r="DSA45" s="65"/>
      <c r="DSB45" s="65"/>
      <c r="DSC45" s="65"/>
      <c r="DSD45" s="65"/>
      <c r="DSE45" s="65"/>
      <c r="DSF45" s="65"/>
      <c r="DSG45" s="65"/>
      <c r="DSH45" s="65"/>
      <c r="DSI45" s="65"/>
      <c r="DSJ45" s="65"/>
      <c r="DSK45" s="65"/>
      <c r="DSL45" s="65"/>
      <c r="DSM45" s="65"/>
      <c r="DSN45" s="65"/>
      <c r="DSO45" s="65"/>
      <c r="DSP45" s="65"/>
      <c r="DSQ45" s="65"/>
      <c r="DSR45" s="65"/>
      <c r="DSS45" s="65"/>
      <c r="DST45" s="65"/>
      <c r="DSU45" s="65"/>
      <c r="DSV45" s="65"/>
      <c r="DSW45" s="65"/>
      <c r="DSX45" s="65"/>
      <c r="DSY45" s="65"/>
      <c r="DSZ45" s="65"/>
      <c r="DTA45" s="65"/>
      <c r="DTB45" s="65"/>
      <c r="DTC45" s="65"/>
      <c r="DTD45" s="65"/>
      <c r="DTE45" s="65"/>
      <c r="DTF45" s="65"/>
      <c r="DTG45" s="65"/>
      <c r="DTH45" s="65"/>
      <c r="DTI45" s="65"/>
      <c r="DTJ45" s="65"/>
      <c r="DTK45" s="65"/>
      <c r="DTL45" s="65"/>
      <c r="DTM45" s="65"/>
      <c r="DTN45" s="65"/>
      <c r="DTO45" s="65"/>
      <c r="DTP45" s="65"/>
      <c r="DTQ45" s="65"/>
      <c r="DTR45" s="65"/>
      <c r="DTS45" s="65"/>
      <c r="DTT45" s="65"/>
      <c r="DTU45" s="65"/>
      <c r="DTV45" s="65"/>
      <c r="DTW45" s="65"/>
      <c r="DTX45" s="65"/>
      <c r="DTY45" s="65"/>
      <c r="DTZ45" s="65"/>
      <c r="DUA45" s="65"/>
      <c r="DUB45" s="65"/>
      <c r="DUC45" s="65"/>
      <c r="DUD45" s="65"/>
      <c r="DUE45" s="65"/>
      <c r="DUF45" s="65"/>
      <c r="DUG45" s="65"/>
      <c r="DUH45" s="65"/>
      <c r="DUI45" s="65"/>
      <c r="DUJ45" s="65"/>
      <c r="DUK45" s="65"/>
      <c r="DUL45" s="65"/>
      <c r="DUM45" s="65"/>
      <c r="DUN45" s="65"/>
      <c r="DUO45" s="65"/>
      <c r="DUP45" s="65"/>
      <c r="DUQ45" s="65"/>
      <c r="DUR45" s="65"/>
      <c r="DUS45" s="65"/>
      <c r="DUT45" s="65"/>
      <c r="DUU45" s="65"/>
      <c r="DUV45" s="65"/>
      <c r="DUW45" s="65"/>
      <c r="DUX45" s="65"/>
      <c r="DUY45" s="65"/>
      <c r="DUZ45" s="65"/>
      <c r="DVA45" s="65"/>
      <c r="DVB45" s="65"/>
      <c r="DVC45" s="65"/>
      <c r="DVD45" s="65"/>
      <c r="DVE45" s="65"/>
      <c r="DVF45" s="65"/>
      <c r="DVG45" s="65"/>
      <c r="DVH45" s="65"/>
      <c r="DVI45" s="65"/>
      <c r="DVJ45" s="65"/>
      <c r="DVK45" s="65"/>
      <c r="DVL45" s="65"/>
      <c r="DVM45" s="65"/>
      <c r="DVN45" s="65"/>
      <c r="DVO45" s="65"/>
      <c r="DVP45" s="65"/>
      <c r="DVQ45" s="65"/>
      <c r="DVR45" s="65"/>
      <c r="DVS45" s="65"/>
      <c r="DVT45" s="65"/>
      <c r="DVU45" s="65"/>
      <c r="DVV45" s="65"/>
      <c r="DVW45" s="65"/>
      <c r="DVX45" s="65"/>
      <c r="DVY45" s="65"/>
      <c r="DVZ45" s="65"/>
      <c r="DWA45" s="65"/>
      <c r="DWB45" s="65"/>
      <c r="DWC45" s="65"/>
      <c r="DWD45" s="65"/>
      <c r="DWE45" s="65"/>
      <c r="DWF45" s="65"/>
      <c r="DWG45" s="65"/>
      <c r="DWH45" s="65"/>
      <c r="DWI45" s="65"/>
      <c r="DWJ45" s="65"/>
      <c r="DWK45" s="65"/>
      <c r="DWL45" s="65"/>
      <c r="DWM45" s="65"/>
      <c r="DWN45" s="65"/>
      <c r="DWO45" s="65"/>
      <c r="DWP45" s="65"/>
      <c r="DWQ45" s="65"/>
      <c r="DWR45" s="65"/>
      <c r="DWS45" s="65"/>
      <c r="DWT45" s="65"/>
      <c r="DWU45" s="65"/>
      <c r="DWV45" s="65"/>
      <c r="DWW45" s="65"/>
      <c r="DWX45" s="65"/>
      <c r="DWY45" s="65"/>
      <c r="DWZ45" s="65"/>
      <c r="DXA45" s="65"/>
      <c r="DXB45" s="65"/>
      <c r="DXC45" s="65"/>
      <c r="DXD45" s="65"/>
      <c r="DXE45" s="65"/>
      <c r="DXF45" s="65"/>
      <c r="DXG45" s="65"/>
      <c r="DXH45" s="65"/>
      <c r="DXI45" s="65"/>
      <c r="DXJ45" s="65"/>
      <c r="DXK45" s="65"/>
      <c r="DXL45" s="65"/>
      <c r="DXM45" s="65"/>
      <c r="DXN45" s="65"/>
      <c r="DXO45" s="65"/>
      <c r="DXP45" s="65"/>
      <c r="DXQ45" s="65"/>
      <c r="DXR45" s="65"/>
      <c r="DXS45" s="65"/>
      <c r="DXT45" s="65"/>
      <c r="DXU45" s="65"/>
      <c r="DXV45" s="65"/>
      <c r="DXW45" s="65"/>
      <c r="DXX45" s="65"/>
      <c r="DXY45" s="65"/>
      <c r="DXZ45" s="65"/>
      <c r="DYA45" s="65"/>
      <c r="DYB45" s="65"/>
      <c r="DYC45" s="65"/>
      <c r="DYD45" s="65"/>
      <c r="DYE45" s="65"/>
      <c r="DYF45" s="65"/>
      <c r="DYG45" s="65"/>
      <c r="DYH45" s="65"/>
      <c r="DYI45" s="65"/>
      <c r="DYJ45" s="65"/>
      <c r="DYK45" s="65"/>
      <c r="DYL45" s="65"/>
      <c r="DYM45" s="65"/>
      <c r="DYN45" s="65"/>
      <c r="DYO45" s="65"/>
      <c r="DYP45" s="65"/>
      <c r="DYQ45" s="65"/>
      <c r="DYR45" s="65"/>
      <c r="DYS45" s="65"/>
      <c r="DYT45" s="65"/>
      <c r="DYU45" s="65"/>
      <c r="DYV45" s="65"/>
      <c r="DYW45" s="65"/>
      <c r="DYX45" s="65"/>
      <c r="DYY45" s="65"/>
      <c r="DYZ45" s="65"/>
      <c r="DZA45" s="65"/>
      <c r="DZB45" s="65"/>
      <c r="DZC45" s="65"/>
      <c r="DZD45" s="65"/>
      <c r="DZE45" s="65"/>
      <c r="DZF45" s="65"/>
      <c r="DZG45" s="65"/>
      <c r="DZH45" s="65"/>
      <c r="DZI45" s="65"/>
      <c r="DZJ45" s="65"/>
      <c r="DZK45" s="65"/>
      <c r="DZL45" s="65"/>
      <c r="DZM45" s="65"/>
      <c r="DZN45" s="65"/>
      <c r="DZO45" s="65"/>
      <c r="DZP45" s="65"/>
      <c r="DZQ45" s="65"/>
      <c r="DZR45" s="65"/>
      <c r="DZS45" s="65"/>
      <c r="DZT45" s="65"/>
      <c r="DZU45" s="65"/>
      <c r="DZV45" s="65"/>
      <c r="DZW45" s="65"/>
      <c r="DZX45" s="65"/>
      <c r="DZY45" s="65"/>
      <c r="DZZ45" s="65"/>
      <c r="EAA45" s="65"/>
      <c r="EAB45" s="65"/>
      <c r="EAC45" s="65"/>
      <c r="EAD45" s="65"/>
      <c r="EAE45" s="65"/>
      <c r="EAF45" s="65"/>
      <c r="EAG45" s="65"/>
      <c r="EAH45" s="65"/>
      <c r="EAI45" s="65"/>
      <c r="EAJ45" s="65"/>
      <c r="EAK45" s="65"/>
      <c r="EAL45" s="65"/>
      <c r="EAM45" s="65"/>
      <c r="EAN45" s="65"/>
      <c r="EAO45" s="65"/>
      <c r="EAP45" s="65"/>
      <c r="EAQ45" s="65"/>
      <c r="EAR45" s="65"/>
      <c r="EAS45" s="65"/>
      <c r="EAT45" s="65"/>
      <c r="EAU45" s="65"/>
      <c r="EAV45" s="65"/>
      <c r="EAW45" s="65"/>
      <c r="EAX45" s="65"/>
      <c r="EAY45" s="65"/>
      <c r="EAZ45" s="65"/>
      <c r="EBA45" s="65"/>
      <c r="EBB45" s="65"/>
      <c r="EBC45" s="65"/>
      <c r="EBD45" s="65"/>
      <c r="EBE45" s="65"/>
      <c r="EBF45" s="65"/>
      <c r="EBG45" s="65"/>
      <c r="EBH45" s="65"/>
      <c r="EBI45" s="65"/>
      <c r="EBJ45" s="65"/>
      <c r="EBK45" s="65"/>
      <c r="EBL45" s="65"/>
      <c r="EBM45" s="65"/>
      <c r="EBN45" s="65"/>
      <c r="EBO45" s="65"/>
      <c r="EBP45" s="65"/>
      <c r="EBQ45" s="65"/>
      <c r="EBR45" s="65"/>
      <c r="EBS45" s="65"/>
      <c r="EBT45" s="65"/>
      <c r="EBU45" s="65"/>
      <c r="EBV45" s="65"/>
      <c r="EBW45" s="65"/>
      <c r="EBX45" s="65"/>
      <c r="EBY45" s="65"/>
      <c r="EBZ45" s="65"/>
      <c r="ECA45" s="65"/>
      <c r="ECB45" s="65"/>
      <c r="ECC45" s="65"/>
      <c r="ECD45" s="65"/>
      <c r="ECE45" s="65"/>
      <c r="ECF45" s="65"/>
      <c r="ECG45" s="65"/>
      <c r="ECH45" s="65"/>
      <c r="ECI45" s="65"/>
      <c r="ECJ45" s="65"/>
      <c r="ECK45" s="65"/>
      <c r="ECL45" s="65"/>
      <c r="ECM45" s="65"/>
      <c r="ECN45" s="65"/>
      <c r="ECO45" s="65"/>
      <c r="ECP45" s="65"/>
      <c r="ECQ45" s="65"/>
      <c r="ECR45" s="65"/>
      <c r="ECS45" s="65"/>
      <c r="ECT45" s="65"/>
      <c r="ECU45" s="65"/>
      <c r="ECV45" s="65"/>
      <c r="ECW45" s="65"/>
      <c r="ECX45" s="65"/>
      <c r="ECY45" s="65"/>
      <c r="ECZ45" s="65"/>
      <c r="EDA45" s="65"/>
      <c r="EDB45" s="65"/>
      <c r="EDC45" s="65"/>
      <c r="EDD45" s="65"/>
      <c r="EDE45" s="65"/>
      <c r="EDF45" s="65"/>
      <c r="EDG45" s="65"/>
      <c r="EDH45" s="65"/>
      <c r="EDI45" s="65"/>
      <c r="EDJ45" s="65"/>
      <c r="EDK45" s="65"/>
      <c r="EDL45" s="65"/>
      <c r="EDM45" s="65"/>
      <c r="EDN45" s="65"/>
      <c r="EDO45" s="65"/>
      <c r="EDP45" s="65"/>
      <c r="EDQ45" s="65"/>
      <c r="EDR45" s="65"/>
      <c r="EDS45" s="65"/>
      <c r="EDT45" s="65"/>
      <c r="EDU45" s="65"/>
      <c r="EDV45" s="65"/>
      <c r="EDW45" s="65"/>
      <c r="EDX45" s="65"/>
      <c r="EDY45" s="65"/>
      <c r="EDZ45" s="65"/>
      <c r="EEA45" s="65"/>
      <c r="EEB45" s="65"/>
      <c r="EEC45" s="65"/>
      <c r="EED45" s="65"/>
      <c r="EEE45" s="65"/>
      <c r="EEF45" s="65"/>
      <c r="EEG45" s="65"/>
      <c r="EEH45" s="65"/>
      <c r="EEI45" s="65"/>
      <c r="EEJ45" s="65"/>
      <c r="EEK45" s="65"/>
      <c r="EEL45" s="65"/>
      <c r="EEM45" s="65"/>
      <c r="EEN45" s="65"/>
      <c r="EEO45" s="65"/>
      <c r="EEP45" s="65"/>
      <c r="EEQ45" s="65"/>
      <c r="EER45" s="65"/>
      <c r="EES45" s="65"/>
      <c r="EET45" s="65"/>
      <c r="EEU45" s="65"/>
      <c r="EEV45" s="65"/>
      <c r="EEW45" s="65"/>
      <c r="EEX45" s="65"/>
      <c r="EEY45" s="65"/>
      <c r="EEZ45" s="65"/>
      <c r="EFA45" s="65"/>
      <c r="EFB45" s="65"/>
      <c r="EFC45" s="65"/>
      <c r="EFD45" s="65"/>
      <c r="EFE45" s="65"/>
      <c r="EFF45" s="65"/>
      <c r="EFG45" s="65"/>
      <c r="EFH45" s="65"/>
      <c r="EFI45" s="65"/>
      <c r="EFJ45" s="65"/>
      <c r="EFK45" s="65"/>
      <c r="EFL45" s="65"/>
      <c r="EFM45" s="65"/>
      <c r="EFN45" s="65"/>
      <c r="EFO45" s="65"/>
      <c r="EFP45" s="65"/>
      <c r="EFQ45" s="65"/>
      <c r="EFR45" s="65"/>
      <c r="EFS45" s="65"/>
      <c r="EFT45" s="65"/>
      <c r="EFU45" s="65"/>
      <c r="EFV45" s="65"/>
      <c r="EFW45" s="65"/>
      <c r="EFX45" s="65"/>
      <c r="EFY45" s="65"/>
      <c r="EFZ45" s="65"/>
      <c r="EGA45" s="65"/>
      <c r="EGB45" s="65"/>
      <c r="EGC45" s="65"/>
      <c r="EGD45" s="65"/>
      <c r="EGE45" s="65"/>
      <c r="EGF45" s="65"/>
      <c r="EGG45" s="65"/>
      <c r="EGH45" s="65"/>
      <c r="EGI45" s="65"/>
      <c r="EGJ45" s="65"/>
      <c r="EGK45" s="65"/>
      <c r="EGL45" s="65"/>
      <c r="EGM45" s="65"/>
      <c r="EGN45" s="65"/>
      <c r="EGO45" s="65"/>
      <c r="EGP45" s="65"/>
      <c r="EGQ45" s="65"/>
      <c r="EGR45" s="65"/>
      <c r="EGS45" s="65"/>
      <c r="EGT45" s="65"/>
      <c r="EGU45" s="65"/>
      <c r="EGV45" s="65"/>
      <c r="EGW45" s="65"/>
      <c r="EGX45" s="65"/>
      <c r="EGY45" s="65"/>
      <c r="EGZ45" s="65"/>
      <c r="EHA45" s="65"/>
      <c r="EHB45" s="65"/>
      <c r="EHC45" s="65"/>
      <c r="EHD45" s="65"/>
      <c r="EHE45" s="65"/>
      <c r="EHF45" s="65"/>
      <c r="EHG45" s="65"/>
      <c r="EHH45" s="65"/>
      <c r="EHI45" s="65"/>
      <c r="EHJ45" s="65"/>
      <c r="EHK45" s="65"/>
      <c r="EHL45" s="65"/>
      <c r="EHM45" s="65"/>
      <c r="EHN45" s="65"/>
      <c r="EHO45" s="65"/>
      <c r="EHP45" s="65"/>
      <c r="EHQ45" s="65"/>
      <c r="EHR45" s="65"/>
      <c r="EHS45" s="65"/>
      <c r="EHT45" s="65"/>
      <c r="EHU45" s="65"/>
      <c r="EHV45" s="65"/>
      <c r="EHW45" s="65"/>
      <c r="EHX45" s="65"/>
      <c r="EHY45" s="65"/>
      <c r="EHZ45" s="65"/>
      <c r="EIA45" s="65"/>
      <c r="EIB45" s="65"/>
      <c r="EIC45" s="65"/>
      <c r="EID45" s="65"/>
      <c r="EIE45" s="65"/>
      <c r="EIF45" s="65"/>
      <c r="EIG45" s="65"/>
      <c r="EIH45" s="65"/>
      <c r="EII45" s="65"/>
      <c r="EIJ45" s="65"/>
      <c r="EIK45" s="65"/>
      <c r="EIL45" s="65"/>
      <c r="EIM45" s="65"/>
      <c r="EIN45" s="65"/>
      <c r="EIO45" s="65"/>
      <c r="EIP45" s="65"/>
      <c r="EIQ45" s="65"/>
      <c r="EIR45" s="65"/>
      <c r="EIS45" s="65"/>
      <c r="EIT45" s="65"/>
      <c r="EIU45" s="65"/>
      <c r="EIV45" s="65"/>
      <c r="EIW45" s="65"/>
      <c r="EIX45" s="65"/>
      <c r="EIY45" s="65"/>
      <c r="EIZ45" s="65"/>
      <c r="EJA45" s="65"/>
      <c r="EJB45" s="65"/>
      <c r="EJC45" s="65"/>
      <c r="EJD45" s="65"/>
      <c r="EJE45" s="65"/>
      <c r="EJF45" s="65"/>
      <c r="EJG45" s="65"/>
      <c r="EJH45" s="65"/>
      <c r="EJI45" s="65"/>
      <c r="EJJ45" s="65"/>
      <c r="EJK45" s="65"/>
      <c r="EJL45" s="65"/>
      <c r="EJM45" s="65"/>
      <c r="EJN45" s="65"/>
      <c r="EJO45" s="65"/>
      <c r="EJP45" s="65"/>
      <c r="EJQ45" s="65"/>
      <c r="EJR45" s="65"/>
      <c r="EJS45" s="65"/>
      <c r="EJT45" s="65"/>
      <c r="EJU45" s="65"/>
      <c r="EJV45" s="65"/>
      <c r="EJW45" s="65"/>
      <c r="EJX45" s="65"/>
      <c r="EJY45" s="65"/>
      <c r="EJZ45" s="65"/>
      <c r="EKA45" s="65"/>
      <c r="EKB45" s="65"/>
      <c r="EKC45" s="65"/>
      <c r="EKD45" s="65"/>
      <c r="EKE45" s="65"/>
      <c r="EKF45" s="65"/>
      <c r="EKG45" s="65"/>
      <c r="EKH45" s="65"/>
      <c r="EKI45" s="65"/>
      <c r="EKJ45" s="65"/>
      <c r="EKK45" s="65"/>
      <c r="EKL45" s="65"/>
      <c r="EKM45" s="65"/>
      <c r="EKN45" s="65"/>
      <c r="EKO45" s="65"/>
      <c r="EKP45" s="65"/>
      <c r="EKQ45" s="65"/>
      <c r="EKR45" s="65"/>
      <c r="EKS45" s="65"/>
      <c r="EKT45" s="65"/>
      <c r="EKU45" s="65"/>
      <c r="EKV45" s="65"/>
      <c r="EKW45" s="65"/>
      <c r="EKX45" s="65"/>
      <c r="EKY45" s="65"/>
      <c r="EKZ45" s="65"/>
      <c r="ELA45" s="65"/>
      <c r="ELB45" s="65"/>
      <c r="ELC45" s="65"/>
      <c r="ELD45" s="65"/>
      <c r="ELE45" s="65"/>
      <c r="ELF45" s="65"/>
      <c r="ELG45" s="65"/>
      <c r="ELH45" s="65"/>
      <c r="ELI45" s="65"/>
      <c r="ELJ45" s="65"/>
      <c r="ELK45" s="65"/>
      <c r="ELL45" s="65"/>
      <c r="ELM45" s="65"/>
      <c r="ELN45" s="65"/>
      <c r="ELO45" s="65"/>
      <c r="ELP45" s="65"/>
      <c r="ELQ45" s="65"/>
      <c r="ELR45" s="65"/>
      <c r="ELS45" s="65"/>
      <c r="ELT45" s="65"/>
      <c r="ELU45" s="65"/>
      <c r="ELV45" s="65"/>
      <c r="ELW45" s="65"/>
      <c r="ELX45" s="65"/>
      <c r="ELY45" s="65"/>
      <c r="ELZ45" s="65"/>
      <c r="EMA45" s="65"/>
      <c r="EMB45" s="65"/>
      <c r="EMC45" s="65"/>
      <c r="EMD45" s="65"/>
      <c r="EME45" s="65"/>
      <c r="EMF45" s="65"/>
      <c r="EMG45" s="65"/>
      <c r="EMH45" s="65"/>
      <c r="EMI45" s="65"/>
      <c r="EMJ45" s="65"/>
      <c r="EMK45" s="65"/>
      <c r="EML45" s="65"/>
      <c r="EMM45" s="65"/>
      <c r="EMN45" s="65"/>
      <c r="EMO45" s="65"/>
      <c r="EMP45" s="65"/>
      <c r="EMQ45" s="65"/>
      <c r="EMR45" s="65"/>
      <c r="EMS45" s="65"/>
      <c r="EMT45" s="65"/>
      <c r="EMU45" s="65"/>
      <c r="EMV45" s="65"/>
      <c r="EMW45" s="65"/>
      <c r="EMX45" s="65"/>
      <c r="EMY45" s="65"/>
      <c r="EMZ45" s="65"/>
      <c r="ENA45" s="65"/>
      <c r="ENB45" s="65"/>
      <c r="ENC45" s="65"/>
      <c r="END45" s="65"/>
      <c r="ENE45" s="65"/>
      <c r="ENF45" s="65"/>
      <c r="ENG45" s="65"/>
      <c r="ENH45" s="65"/>
      <c r="ENI45" s="65"/>
      <c r="ENJ45" s="65"/>
      <c r="ENK45" s="65"/>
      <c r="ENL45" s="65"/>
      <c r="ENM45" s="65"/>
      <c r="ENN45" s="65"/>
      <c r="ENO45" s="65"/>
      <c r="ENP45" s="65"/>
      <c r="ENQ45" s="65"/>
      <c r="ENR45" s="65"/>
      <c r="ENS45" s="65"/>
      <c r="ENT45" s="65"/>
      <c r="ENU45" s="65"/>
      <c r="ENV45" s="65"/>
      <c r="ENW45" s="65"/>
      <c r="ENX45" s="65"/>
      <c r="ENY45" s="65"/>
      <c r="ENZ45" s="65"/>
      <c r="EOA45" s="65"/>
      <c r="EOB45" s="65"/>
      <c r="EOC45" s="65"/>
      <c r="EOD45" s="65"/>
      <c r="EOE45" s="65"/>
      <c r="EOF45" s="65"/>
      <c r="EOG45" s="65"/>
      <c r="EOH45" s="65"/>
      <c r="EOI45" s="65"/>
      <c r="EOJ45" s="65"/>
      <c r="EOK45" s="65"/>
      <c r="EOL45" s="65"/>
      <c r="EOM45" s="65"/>
      <c r="EON45" s="65"/>
      <c r="EOO45" s="65"/>
      <c r="EOP45" s="65"/>
      <c r="EOQ45" s="65"/>
      <c r="EOR45" s="65"/>
      <c r="EOS45" s="65"/>
      <c r="EOT45" s="65"/>
      <c r="EOU45" s="65"/>
      <c r="EOV45" s="65"/>
      <c r="EOW45" s="65"/>
      <c r="EOX45" s="65"/>
      <c r="EOY45" s="65"/>
      <c r="EOZ45" s="65"/>
      <c r="EPA45" s="65"/>
      <c r="EPB45" s="65"/>
      <c r="EPC45" s="65"/>
      <c r="EPD45" s="65"/>
      <c r="EPE45" s="65"/>
      <c r="EPF45" s="65"/>
      <c r="EPG45" s="65"/>
      <c r="EPH45" s="65"/>
      <c r="EPI45" s="65"/>
      <c r="EPJ45" s="65"/>
      <c r="EPK45" s="65"/>
      <c r="EPL45" s="65"/>
      <c r="EPM45" s="65"/>
      <c r="EPN45" s="65"/>
      <c r="EPO45" s="65"/>
      <c r="EPP45" s="65"/>
      <c r="EPQ45" s="65"/>
      <c r="EPR45" s="65"/>
      <c r="EPS45" s="65"/>
      <c r="EPT45" s="65"/>
      <c r="EPU45" s="65"/>
      <c r="EPV45" s="65"/>
      <c r="EPW45" s="65"/>
      <c r="EPX45" s="65"/>
      <c r="EPY45" s="65"/>
      <c r="EPZ45" s="65"/>
      <c r="EQA45" s="65"/>
      <c r="EQB45" s="65"/>
      <c r="EQC45" s="65"/>
      <c r="EQD45" s="65"/>
      <c r="EQE45" s="65"/>
      <c r="EQF45" s="65"/>
      <c r="EQG45" s="65"/>
      <c r="EQH45" s="65"/>
      <c r="EQI45" s="65"/>
      <c r="EQJ45" s="65"/>
      <c r="EQK45" s="65"/>
      <c r="EQL45" s="65"/>
      <c r="EQM45" s="65"/>
      <c r="EQN45" s="65"/>
      <c r="EQO45" s="65"/>
      <c r="EQP45" s="65"/>
      <c r="EQQ45" s="65"/>
      <c r="EQR45" s="65"/>
      <c r="EQS45" s="65"/>
      <c r="EQT45" s="65"/>
      <c r="EQU45" s="65"/>
      <c r="EQV45" s="65"/>
      <c r="EQW45" s="65"/>
      <c r="EQX45" s="65"/>
      <c r="EQY45" s="65"/>
      <c r="EQZ45" s="65"/>
      <c r="ERA45" s="65"/>
      <c r="ERB45" s="65"/>
      <c r="ERC45" s="65"/>
      <c r="ERD45" s="65"/>
      <c r="ERE45" s="65"/>
      <c r="ERF45" s="65"/>
      <c r="ERG45" s="65"/>
      <c r="ERH45" s="65"/>
      <c r="ERI45" s="65"/>
      <c r="ERJ45" s="65"/>
      <c r="ERK45" s="65"/>
      <c r="ERL45" s="65"/>
      <c r="ERM45" s="65"/>
      <c r="ERN45" s="65"/>
      <c r="ERO45" s="65"/>
      <c r="ERP45" s="65"/>
      <c r="ERQ45" s="65"/>
      <c r="ERR45" s="65"/>
      <c r="ERS45" s="65"/>
      <c r="ERT45" s="65"/>
      <c r="ERU45" s="65"/>
      <c r="ERV45" s="65"/>
      <c r="ERW45" s="65"/>
      <c r="ERX45" s="65"/>
      <c r="ERY45" s="65"/>
      <c r="ERZ45" s="65"/>
      <c r="ESA45" s="65"/>
      <c r="ESB45" s="65"/>
      <c r="ESC45" s="65"/>
      <c r="ESD45" s="65"/>
      <c r="ESE45" s="65"/>
      <c r="ESF45" s="65"/>
      <c r="ESG45" s="65"/>
      <c r="ESH45" s="65"/>
      <c r="ESI45" s="65"/>
      <c r="ESJ45" s="65"/>
      <c r="ESK45" s="65"/>
      <c r="ESL45" s="65"/>
      <c r="ESM45" s="65"/>
      <c r="ESN45" s="65"/>
      <c r="ESO45" s="65"/>
      <c r="ESP45" s="65"/>
      <c r="ESQ45" s="65"/>
      <c r="ESR45" s="65"/>
      <c r="ESS45" s="65"/>
      <c r="EST45" s="65"/>
      <c r="ESU45" s="65"/>
      <c r="ESV45" s="65"/>
      <c r="ESW45" s="65"/>
      <c r="ESX45" s="65"/>
      <c r="ESY45" s="65"/>
      <c r="ESZ45" s="65"/>
      <c r="ETA45" s="65"/>
      <c r="ETB45" s="65"/>
      <c r="ETC45" s="65"/>
      <c r="ETD45" s="65"/>
      <c r="ETE45" s="65"/>
      <c r="ETF45" s="65"/>
      <c r="ETG45" s="65"/>
      <c r="ETH45" s="65"/>
      <c r="ETI45" s="65"/>
      <c r="ETJ45" s="65"/>
      <c r="ETK45" s="65"/>
      <c r="ETL45" s="65"/>
      <c r="ETM45" s="65"/>
      <c r="ETN45" s="65"/>
      <c r="ETO45" s="65"/>
      <c r="ETP45" s="65"/>
      <c r="ETQ45" s="65"/>
      <c r="ETR45" s="65"/>
      <c r="ETS45" s="65"/>
      <c r="ETT45" s="65"/>
      <c r="ETU45" s="65"/>
      <c r="ETV45" s="65"/>
      <c r="ETW45" s="65"/>
      <c r="ETX45" s="65"/>
      <c r="ETY45" s="65"/>
      <c r="ETZ45" s="65"/>
      <c r="EUA45" s="65"/>
      <c r="EUB45" s="65"/>
      <c r="EUC45" s="65"/>
      <c r="EUD45" s="65"/>
      <c r="EUE45" s="65"/>
      <c r="EUF45" s="65"/>
      <c r="EUG45" s="65"/>
      <c r="EUH45" s="65"/>
      <c r="EUI45" s="65"/>
      <c r="EUJ45" s="65"/>
      <c r="EUK45" s="65"/>
      <c r="EUL45" s="65"/>
      <c r="EUM45" s="65"/>
      <c r="EUN45" s="65"/>
      <c r="EUO45" s="65"/>
      <c r="EUP45" s="65"/>
      <c r="EUQ45" s="65"/>
      <c r="EUR45" s="65"/>
      <c r="EUS45" s="65"/>
      <c r="EUT45" s="65"/>
      <c r="EUU45" s="65"/>
      <c r="EUV45" s="65"/>
      <c r="EUW45" s="65"/>
      <c r="EUX45" s="65"/>
      <c r="EUY45" s="65"/>
      <c r="EUZ45" s="65"/>
      <c r="EVA45" s="65"/>
      <c r="EVB45" s="65"/>
      <c r="EVC45" s="65"/>
      <c r="EVD45" s="65"/>
      <c r="EVE45" s="65"/>
      <c r="EVF45" s="65"/>
      <c r="EVG45" s="65"/>
      <c r="EVH45" s="65"/>
      <c r="EVI45" s="65"/>
      <c r="EVJ45" s="65"/>
      <c r="EVK45" s="65"/>
      <c r="EVL45" s="65"/>
      <c r="EVM45" s="65"/>
      <c r="EVN45" s="65"/>
      <c r="EVO45" s="65"/>
      <c r="EVP45" s="65"/>
      <c r="EVQ45" s="65"/>
      <c r="EVR45" s="65"/>
      <c r="EVS45" s="65"/>
      <c r="EVT45" s="65"/>
      <c r="EVU45" s="65"/>
      <c r="EVV45" s="65"/>
      <c r="EVW45" s="65"/>
      <c r="EVX45" s="65"/>
      <c r="EVY45" s="65"/>
      <c r="EVZ45" s="65"/>
      <c r="EWA45" s="65"/>
      <c r="EWB45" s="65"/>
      <c r="EWC45" s="65"/>
      <c r="EWD45" s="65"/>
      <c r="EWE45" s="65"/>
      <c r="EWF45" s="65"/>
      <c r="EWG45" s="65"/>
      <c r="EWH45" s="65"/>
      <c r="EWI45" s="65"/>
      <c r="EWJ45" s="65"/>
      <c r="EWK45" s="65"/>
      <c r="EWL45" s="65"/>
      <c r="EWM45" s="65"/>
      <c r="EWN45" s="65"/>
      <c r="EWO45" s="65"/>
      <c r="EWP45" s="65"/>
      <c r="EWQ45" s="65"/>
      <c r="EWR45" s="65"/>
      <c r="EWS45" s="65"/>
      <c r="EWT45" s="65"/>
      <c r="EWU45" s="65"/>
      <c r="EWV45" s="65"/>
      <c r="EWW45" s="65"/>
      <c r="EWX45" s="65"/>
      <c r="EWY45" s="65"/>
      <c r="EWZ45" s="65"/>
      <c r="EXA45" s="65"/>
      <c r="EXB45" s="65"/>
      <c r="EXC45" s="65"/>
      <c r="EXD45" s="65"/>
      <c r="EXE45" s="65"/>
      <c r="EXF45" s="65"/>
      <c r="EXG45" s="65"/>
      <c r="EXH45" s="65"/>
      <c r="EXI45" s="65"/>
      <c r="EXJ45" s="65"/>
      <c r="EXK45" s="65"/>
      <c r="EXL45" s="65"/>
      <c r="EXM45" s="65"/>
      <c r="EXN45" s="65"/>
      <c r="EXO45" s="65"/>
      <c r="EXP45" s="65"/>
      <c r="EXQ45" s="65"/>
      <c r="EXR45" s="65"/>
      <c r="EXS45" s="65"/>
      <c r="EXT45" s="65"/>
      <c r="EXU45" s="65"/>
      <c r="EXV45" s="65"/>
      <c r="EXW45" s="65"/>
      <c r="EXX45" s="65"/>
      <c r="EXY45" s="65"/>
      <c r="EXZ45" s="65"/>
      <c r="EYA45" s="65"/>
      <c r="EYB45" s="65"/>
      <c r="EYC45" s="65"/>
      <c r="EYD45" s="65"/>
      <c r="EYE45" s="65"/>
      <c r="EYF45" s="65"/>
      <c r="EYG45" s="65"/>
      <c r="EYH45" s="65"/>
      <c r="EYI45" s="65"/>
      <c r="EYJ45" s="65"/>
      <c r="EYK45" s="65"/>
      <c r="EYL45" s="65"/>
      <c r="EYM45" s="65"/>
      <c r="EYN45" s="65"/>
      <c r="EYO45" s="65"/>
      <c r="EYP45" s="65"/>
      <c r="EYQ45" s="65"/>
      <c r="EYR45" s="65"/>
      <c r="EYS45" s="65"/>
      <c r="EYT45" s="65"/>
      <c r="EYU45" s="65"/>
      <c r="EYV45" s="65"/>
      <c r="EYW45" s="65"/>
      <c r="EYX45" s="65"/>
      <c r="EYY45" s="65"/>
      <c r="EYZ45" s="65"/>
      <c r="EZA45" s="65"/>
      <c r="EZB45" s="65"/>
      <c r="EZC45" s="65"/>
      <c r="EZD45" s="65"/>
      <c r="EZE45" s="65"/>
      <c r="EZF45" s="65"/>
      <c r="EZG45" s="65"/>
      <c r="EZH45" s="65"/>
      <c r="EZI45" s="65"/>
      <c r="EZJ45" s="65"/>
      <c r="EZK45" s="65"/>
      <c r="EZL45" s="65"/>
      <c r="EZM45" s="65"/>
      <c r="EZN45" s="65"/>
      <c r="EZO45" s="65"/>
      <c r="EZP45" s="65"/>
      <c r="EZQ45" s="65"/>
      <c r="EZR45" s="65"/>
      <c r="EZS45" s="65"/>
      <c r="EZT45" s="65"/>
      <c r="EZU45" s="65"/>
      <c r="EZV45" s="65"/>
      <c r="EZW45" s="65"/>
      <c r="EZX45" s="65"/>
      <c r="EZY45" s="65"/>
      <c r="EZZ45" s="65"/>
      <c r="FAA45" s="65"/>
      <c r="FAB45" s="65"/>
      <c r="FAC45" s="65"/>
      <c r="FAD45" s="65"/>
      <c r="FAE45" s="65"/>
      <c r="FAF45" s="65"/>
      <c r="FAG45" s="65"/>
      <c r="FAH45" s="65"/>
      <c r="FAI45" s="65"/>
      <c r="FAJ45" s="65"/>
      <c r="FAK45" s="65"/>
      <c r="FAL45" s="65"/>
      <c r="FAM45" s="65"/>
      <c r="FAN45" s="65"/>
      <c r="FAO45" s="65"/>
      <c r="FAP45" s="65"/>
      <c r="FAQ45" s="65"/>
      <c r="FAR45" s="65"/>
      <c r="FAS45" s="65"/>
      <c r="FAT45" s="65"/>
      <c r="FAU45" s="65"/>
      <c r="FAV45" s="65"/>
      <c r="FAW45" s="65"/>
      <c r="FAX45" s="65"/>
      <c r="FAY45" s="65"/>
      <c r="FAZ45" s="65"/>
      <c r="FBA45" s="65"/>
      <c r="FBB45" s="65"/>
      <c r="FBC45" s="65"/>
      <c r="FBD45" s="65"/>
      <c r="FBE45" s="65"/>
      <c r="FBF45" s="65"/>
      <c r="FBG45" s="65"/>
      <c r="FBH45" s="65"/>
      <c r="FBI45" s="65"/>
      <c r="FBJ45" s="65"/>
      <c r="FBK45" s="65"/>
      <c r="FBL45" s="65"/>
      <c r="FBM45" s="65"/>
      <c r="FBN45" s="65"/>
      <c r="FBO45" s="65"/>
      <c r="FBP45" s="65"/>
      <c r="FBQ45" s="65"/>
      <c r="FBR45" s="65"/>
      <c r="FBS45" s="65"/>
      <c r="FBT45" s="65"/>
      <c r="FBU45" s="65"/>
      <c r="FBV45" s="65"/>
      <c r="FBW45" s="65"/>
      <c r="FBX45" s="65"/>
      <c r="FBY45" s="65"/>
      <c r="FBZ45" s="65"/>
      <c r="FCA45" s="65"/>
      <c r="FCB45" s="65"/>
      <c r="FCC45" s="65"/>
      <c r="FCD45" s="65"/>
      <c r="FCE45" s="65"/>
      <c r="FCF45" s="65"/>
      <c r="FCG45" s="65"/>
      <c r="FCH45" s="65"/>
      <c r="FCI45" s="65"/>
      <c r="FCJ45" s="65"/>
      <c r="FCK45" s="65"/>
      <c r="FCL45" s="65"/>
      <c r="FCM45" s="65"/>
      <c r="FCN45" s="65"/>
      <c r="FCO45" s="65"/>
      <c r="FCP45" s="65"/>
      <c r="FCQ45" s="65"/>
      <c r="FCR45" s="65"/>
      <c r="FCS45" s="65"/>
      <c r="FCT45" s="65"/>
      <c r="FCU45" s="65"/>
      <c r="FCV45" s="65"/>
      <c r="FCW45" s="65"/>
      <c r="FCX45" s="65"/>
      <c r="FCY45" s="65"/>
      <c r="FCZ45" s="65"/>
      <c r="FDA45" s="65"/>
      <c r="FDB45" s="65"/>
      <c r="FDC45" s="65"/>
      <c r="FDD45" s="65"/>
      <c r="FDE45" s="65"/>
      <c r="FDF45" s="65"/>
      <c r="FDG45" s="65"/>
      <c r="FDH45" s="65"/>
      <c r="FDI45" s="65"/>
      <c r="FDJ45" s="65"/>
      <c r="FDK45" s="65"/>
      <c r="FDL45" s="65"/>
      <c r="FDM45" s="65"/>
      <c r="FDN45" s="65"/>
      <c r="FDO45" s="65"/>
      <c r="FDP45" s="65"/>
      <c r="FDQ45" s="65"/>
      <c r="FDR45" s="65"/>
      <c r="FDS45" s="65"/>
      <c r="FDT45" s="65"/>
      <c r="FDU45" s="65"/>
      <c r="FDV45" s="65"/>
      <c r="FDW45" s="65"/>
      <c r="FDX45" s="65"/>
      <c r="FDY45" s="65"/>
      <c r="FDZ45" s="65"/>
      <c r="FEA45" s="65"/>
      <c r="FEB45" s="65"/>
      <c r="FEC45" s="65"/>
      <c r="FED45" s="65"/>
      <c r="FEE45" s="65"/>
      <c r="FEF45" s="65"/>
      <c r="FEG45" s="65"/>
      <c r="FEH45" s="65"/>
      <c r="FEI45" s="65"/>
      <c r="FEJ45" s="65"/>
      <c r="FEK45" s="65"/>
      <c r="FEL45" s="65"/>
      <c r="FEM45" s="65"/>
      <c r="FEN45" s="65"/>
      <c r="FEO45" s="65"/>
      <c r="FEP45" s="65"/>
      <c r="FEQ45" s="65"/>
      <c r="FER45" s="65"/>
      <c r="FES45" s="65"/>
      <c r="FET45" s="65"/>
      <c r="FEU45" s="65"/>
      <c r="FEV45" s="65"/>
      <c r="FEW45" s="65"/>
      <c r="FEX45" s="65"/>
      <c r="FEY45" s="65"/>
      <c r="FEZ45" s="65"/>
      <c r="FFA45" s="65"/>
      <c r="FFB45" s="65"/>
      <c r="FFC45" s="65"/>
      <c r="FFD45" s="65"/>
      <c r="FFE45" s="65"/>
      <c r="FFF45" s="65"/>
      <c r="FFG45" s="65"/>
      <c r="FFH45" s="65"/>
      <c r="FFI45" s="65"/>
      <c r="FFJ45" s="65"/>
      <c r="FFK45" s="65"/>
      <c r="FFL45" s="65"/>
      <c r="FFM45" s="65"/>
      <c r="FFN45" s="65"/>
      <c r="FFO45" s="65"/>
      <c r="FFP45" s="65"/>
      <c r="FFQ45" s="65"/>
      <c r="FFR45" s="65"/>
      <c r="FFS45" s="65"/>
      <c r="FFT45" s="65"/>
      <c r="FFU45" s="65"/>
      <c r="FFV45" s="65"/>
      <c r="FFW45" s="65"/>
      <c r="FFX45" s="65"/>
      <c r="FFY45" s="65"/>
      <c r="FFZ45" s="65"/>
      <c r="FGA45" s="65"/>
      <c r="FGB45" s="65"/>
      <c r="FGC45" s="65"/>
      <c r="FGD45" s="65"/>
      <c r="FGE45" s="65"/>
      <c r="FGF45" s="65"/>
      <c r="FGG45" s="65"/>
      <c r="FGH45" s="65"/>
      <c r="FGI45" s="65"/>
      <c r="FGJ45" s="65"/>
      <c r="FGK45" s="65"/>
      <c r="FGL45" s="65"/>
      <c r="FGM45" s="65"/>
      <c r="FGN45" s="65"/>
      <c r="FGO45" s="65"/>
      <c r="FGP45" s="65"/>
      <c r="FGQ45" s="65"/>
      <c r="FGR45" s="65"/>
      <c r="FGS45" s="65"/>
      <c r="FGT45" s="65"/>
      <c r="FGU45" s="65"/>
      <c r="FGV45" s="65"/>
      <c r="FGW45" s="65"/>
      <c r="FGX45" s="65"/>
      <c r="FGY45" s="65"/>
      <c r="FGZ45" s="65"/>
      <c r="FHA45" s="65"/>
      <c r="FHB45" s="65"/>
      <c r="FHC45" s="65"/>
      <c r="FHD45" s="65"/>
      <c r="FHE45" s="65"/>
      <c r="FHF45" s="65"/>
      <c r="FHG45" s="65"/>
      <c r="FHH45" s="65"/>
      <c r="FHI45" s="65"/>
      <c r="FHJ45" s="65"/>
      <c r="FHK45" s="65"/>
      <c r="FHL45" s="65"/>
      <c r="FHM45" s="65"/>
      <c r="FHN45" s="65"/>
      <c r="FHO45" s="65"/>
      <c r="FHP45" s="65"/>
      <c r="FHQ45" s="65"/>
      <c r="FHR45" s="65"/>
      <c r="FHS45" s="65"/>
      <c r="FHT45" s="65"/>
      <c r="FHU45" s="65"/>
      <c r="FHV45" s="65"/>
      <c r="FHW45" s="65"/>
      <c r="FHX45" s="65"/>
      <c r="FHY45" s="65"/>
      <c r="FHZ45" s="65"/>
      <c r="FIA45" s="65"/>
      <c r="FIB45" s="65"/>
      <c r="FIC45" s="65"/>
      <c r="FID45" s="65"/>
      <c r="FIE45" s="65"/>
      <c r="FIF45" s="65"/>
      <c r="FIG45" s="65"/>
      <c r="FIH45" s="65"/>
      <c r="FII45" s="65"/>
      <c r="FIJ45" s="65"/>
      <c r="FIK45" s="65"/>
      <c r="FIL45" s="65"/>
      <c r="FIM45" s="65"/>
      <c r="FIN45" s="65"/>
      <c r="FIO45" s="65"/>
      <c r="FIP45" s="65"/>
      <c r="FIQ45" s="65"/>
      <c r="FIR45" s="65"/>
      <c r="FIS45" s="65"/>
      <c r="FIT45" s="65"/>
      <c r="FIU45" s="65"/>
      <c r="FIV45" s="65"/>
      <c r="FIW45" s="65"/>
      <c r="FIX45" s="65"/>
      <c r="FIY45" s="65"/>
      <c r="FIZ45" s="65"/>
      <c r="FJA45" s="65"/>
      <c r="FJB45" s="65"/>
      <c r="FJC45" s="65"/>
      <c r="FJD45" s="65"/>
      <c r="FJE45" s="65"/>
      <c r="FJF45" s="65"/>
      <c r="FJG45" s="65"/>
      <c r="FJH45" s="65"/>
      <c r="FJI45" s="65"/>
      <c r="FJJ45" s="65"/>
      <c r="FJK45" s="65"/>
      <c r="FJL45" s="65"/>
      <c r="FJM45" s="65"/>
      <c r="FJN45" s="65"/>
      <c r="FJO45" s="65"/>
      <c r="FJP45" s="65"/>
      <c r="FJQ45" s="65"/>
      <c r="FJR45" s="65"/>
      <c r="FJS45" s="65"/>
      <c r="FJT45" s="65"/>
      <c r="FJU45" s="65"/>
      <c r="FJV45" s="65"/>
      <c r="FJW45" s="65"/>
      <c r="FJX45" s="65"/>
      <c r="FJY45" s="65"/>
      <c r="FJZ45" s="65"/>
      <c r="FKA45" s="65"/>
      <c r="FKB45" s="65"/>
      <c r="FKC45" s="65"/>
      <c r="FKD45" s="65"/>
      <c r="FKE45" s="65"/>
      <c r="FKF45" s="65"/>
      <c r="FKG45" s="65"/>
      <c r="FKH45" s="65"/>
      <c r="FKI45" s="65"/>
      <c r="FKJ45" s="65"/>
      <c r="FKK45" s="65"/>
      <c r="FKL45" s="65"/>
      <c r="FKM45" s="65"/>
      <c r="FKN45" s="65"/>
      <c r="FKO45" s="65"/>
      <c r="FKP45" s="65"/>
      <c r="FKQ45" s="65"/>
      <c r="FKR45" s="65"/>
      <c r="FKS45" s="65"/>
      <c r="FKT45" s="65"/>
      <c r="FKU45" s="65"/>
      <c r="FKV45" s="65"/>
      <c r="FKW45" s="65"/>
      <c r="FKX45" s="65"/>
      <c r="FKY45" s="65"/>
      <c r="FKZ45" s="65"/>
      <c r="FLA45" s="65"/>
      <c r="FLB45" s="65"/>
      <c r="FLC45" s="65"/>
      <c r="FLD45" s="65"/>
      <c r="FLE45" s="65"/>
      <c r="FLF45" s="65"/>
      <c r="FLG45" s="65"/>
      <c r="FLH45" s="65"/>
      <c r="FLI45" s="65"/>
      <c r="FLJ45" s="65"/>
      <c r="FLK45" s="65"/>
      <c r="FLL45" s="65"/>
      <c r="FLM45" s="65"/>
      <c r="FLN45" s="65"/>
      <c r="FLO45" s="65"/>
      <c r="FLP45" s="65"/>
      <c r="FLQ45" s="65"/>
      <c r="FLR45" s="65"/>
      <c r="FLS45" s="65"/>
      <c r="FLT45" s="65"/>
      <c r="FLU45" s="65"/>
      <c r="FLV45" s="65"/>
      <c r="FLW45" s="65"/>
      <c r="FLX45" s="65"/>
      <c r="FLY45" s="65"/>
      <c r="FLZ45" s="65"/>
      <c r="FMA45" s="65"/>
      <c r="FMB45" s="65"/>
      <c r="FMC45" s="65"/>
      <c r="FMD45" s="65"/>
      <c r="FME45" s="65"/>
      <c r="FMF45" s="65"/>
      <c r="FMG45" s="65"/>
      <c r="FMH45" s="65"/>
      <c r="FMI45" s="65"/>
      <c r="FMJ45" s="65"/>
      <c r="FMK45" s="65"/>
      <c r="FML45" s="65"/>
      <c r="FMM45" s="65"/>
      <c r="FMN45" s="65"/>
      <c r="FMO45" s="65"/>
      <c r="FMP45" s="65"/>
      <c r="FMQ45" s="65"/>
      <c r="FMR45" s="65"/>
      <c r="FMS45" s="65"/>
      <c r="FMT45" s="65"/>
      <c r="FMU45" s="65"/>
      <c r="FMV45" s="65"/>
      <c r="FMW45" s="65"/>
      <c r="FMX45" s="65"/>
      <c r="FMY45" s="65"/>
      <c r="FMZ45" s="65"/>
      <c r="FNA45" s="65"/>
      <c r="FNB45" s="65"/>
      <c r="FNC45" s="65"/>
      <c r="FND45" s="65"/>
      <c r="FNE45" s="65"/>
      <c r="FNF45" s="65"/>
      <c r="FNG45" s="65"/>
      <c r="FNH45" s="65"/>
      <c r="FNI45" s="65"/>
      <c r="FNJ45" s="65"/>
      <c r="FNK45" s="65"/>
      <c r="FNL45" s="65"/>
      <c r="FNM45" s="65"/>
      <c r="FNN45" s="65"/>
      <c r="FNO45" s="65"/>
      <c r="FNP45" s="65"/>
      <c r="FNQ45" s="65"/>
      <c r="FNR45" s="65"/>
      <c r="FNS45" s="65"/>
      <c r="FNT45" s="65"/>
      <c r="FNU45" s="65"/>
      <c r="FNV45" s="65"/>
      <c r="FNW45" s="65"/>
      <c r="FNX45" s="65"/>
      <c r="FNY45" s="65"/>
      <c r="FNZ45" s="65"/>
      <c r="FOA45" s="65"/>
      <c r="FOB45" s="65"/>
      <c r="FOC45" s="65"/>
      <c r="FOD45" s="65"/>
      <c r="FOE45" s="65"/>
      <c r="FOF45" s="65"/>
      <c r="FOG45" s="65"/>
      <c r="FOH45" s="65"/>
      <c r="FOI45" s="65"/>
      <c r="FOJ45" s="65"/>
      <c r="FOK45" s="65"/>
      <c r="FOL45" s="65"/>
      <c r="FOM45" s="65"/>
      <c r="FON45" s="65"/>
      <c r="FOO45" s="65"/>
      <c r="FOP45" s="65"/>
      <c r="FOQ45" s="65"/>
      <c r="FOR45" s="65"/>
      <c r="FOS45" s="65"/>
      <c r="FOT45" s="65"/>
      <c r="FOU45" s="65"/>
      <c r="FOV45" s="65"/>
      <c r="FOW45" s="65"/>
      <c r="FOX45" s="65"/>
      <c r="FOY45" s="65"/>
      <c r="FOZ45" s="65"/>
      <c r="FPA45" s="65"/>
      <c r="FPB45" s="65"/>
      <c r="FPC45" s="65"/>
      <c r="FPD45" s="65"/>
      <c r="FPE45" s="65"/>
      <c r="FPF45" s="65"/>
      <c r="FPG45" s="65"/>
      <c r="FPH45" s="65"/>
      <c r="FPI45" s="65"/>
      <c r="FPJ45" s="65"/>
      <c r="FPK45" s="65"/>
      <c r="FPL45" s="65"/>
      <c r="FPM45" s="65"/>
      <c r="FPN45" s="65"/>
      <c r="FPO45" s="65"/>
      <c r="FPP45" s="65"/>
      <c r="FPQ45" s="65"/>
      <c r="FPR45" s="65"/>
      <c r="FPS45" s="65"/>
      <c r="FPT45" s="65"/>
      <c r="FPU45" s="65"/>
      <c r="FPV45" s="65"/>
      <c r="FPW45" s="65"/>
      <c r="FPX45" s="65"/>
      <c r="FPY45" s="65"/>
      <c r="FPZ45" s="65"/>
      <c r="FQA45" s="65"/>
      <c r="FQB45" s="65"/>
      <c r="FQC45" s="65"/>
      <c r="FQD45" s="65"/>
      <c r="FQE45" s="65"/>
      <c r="FQF45" s="65"/>
      <c r="FQG45" s="65"/>
      <c r="FQH45" s="65"/>
      <c r="FQI45" s="65"/>
      <c r="FQJ45" s="65"/>
      <c r="FQK45" s="65"/>
      <c r="FQL45" s="65"/>
      <c r="FQM45" s="65"/>
      <c r="FQN45" s="65"/>
      <c r="FQO45" s="65"/>
      <c r="FQP45" s="65"/>
      <c r="FQQ45" s="65"/>
      <c r="FQR45" s="65"/>
      <c r="FQS45" s="65"/>
      <c r="FQT45" s="65"/>
      <c r="FQU45" s="65"/>
      <c r="FQV45" s="65"/>
      <c r="FQW45" s="65"/>
      <c r="FQX45" s="65"/>
      <c r="FQY45" s="65"/>
      <c r="FQZ45" s="65"/>
      <c r="FRA45" s="65"/>
      <c r="FRB45" s="65"/>
      <c r="FRC45" s="65"/>
      <c r="FRD45" s="65"/>
      <c r="FRE45" s="65"/>
      <c r="FRF45" s="65"/>
      <c r="FRG45" s="65"/>
      <c r="FRH45" s="65"/>
      <c r="FRI45" s="65"/>
      <c r="FRJ45" s="65"/>
      <c r="FRK45" s="65"/>
      <c r="FRL45" s="65"/>
      <c r="FRM45" s="65"/>
      <c r="FRN45" s="65"/>
      <c r="FRO45" s="65"/>
      <c r="FRP45" s="65"/>
      <c r="FRQ45" s="65"/>
      <c r="FRR45" s="65"/>
      <c r="FRS45" s="65"/>
      <c r="FRT45" s="65"/>
      <c r="FRU45" s="65"/>
      <c r="FRV45" s="65"/>
      <c r="FRW45" s="65"/>
      <c r="FRX45" s="65"/>
      <c r="FRY45" s="65"/>
      <c r="FRZ45" s="65"/>
      <c r="FSA45" s="65"/>
      <c r="FSB45" s="65"/>
      <c r="FSC45" s="65"/>
      <c r="FSD45" s="65"/>
      <c r="FSE45" s="65"/>
      <c r="FSF45" s="65"/>
      <c r="FSG45" s="65"/>
      <c r="FSH45" s="65"/>
      <c r="FSI45" s="65"/>
      <c r="FSJ45" s="65"/>
      <c r="FSK45" s="65"/>
      <c r="FSL45" s="65"/>
      <c r="FSM45" s="65"/>
      <c r="FSN45" s="65"/>
      <c r="FSO45" s="65"/>
      <c r="FSP45" s="65"/>
      <c r="FSQ45" s="65"/>
      <c r="FSR45" s="65"/>
      <c r="FSS45" s="65"/>
      <c r="FST45" s="65"/>
      <c r="FSU45" s="65"/>
      <c r="FSV45" s="65"/>
      <c r="FSW45" s="65"/>
      <c r="FSX45" s="65"/>
      <c r="FSY45" s="65"/>
      <c r="FSZ45" s="65"/>
      <c r="FTA45" s="65"/>
      <c r="FTB45" s="65"/>
      <c r="FTC45" s="65"/>
      <c r="FTD45" s="65"/>
      <c r="FTE45" s="65"/>
      <c r="FTF45" s="65"/>
      <c r="FTG45" s="65"/>
      <c r="FTH45" s="65"/>
      <c r="FTI45" s="65"/>
      <c r="FTJ45" s="65"/>
      <c r="FTK45" s="65"/>
      <c r="FTL45" s="65"/>
      <c r="FTM45" s="65"/>
      <c r="FTN45" s="65"/>
      <c r="FTO45" s="65"/>
      <c r="FTP45" s="65"/>
      <c r="FTQ45" s="65"/>
      <c r="FTR45" s="65"/>
      <c r="FTS45" s="65"/>
      <c r="FTT45" s="65"/>
      <c r="FTU45" s="65"/>
      <c r="FTV45" s="65"/>
      <c r="FTW45" s="65"/>
      <c r="FTX45" s="65"/>
      <c r="FTY45" s="65"/>
      <c r="FTZ45" s="65"/>
      <c r="FUA45" s="65"/>
      <c r="FUB45" s="65"/>
      <c r="FUC45" s="65"/>
      <c r="FUD45" s="65"/>
      <c r="FUE45" s="65"/>
      <c r="FUF45" s="65"/>
      <c r="FUG45" s="65"/>
      <c r="FUH45" s="65"/>
      <c r="FUI45" s="65"/>
      <c r="FUJ45" s="65"/>
      <c r="FUK45" s="65"/>
      <c r="FUL45" s="65"/>
      <c r="FUM45" s="65"/>
      <c r="FUN45" s="65"/>
      <c r="FUO45" s="65"/>
      <c r="FUP45" s="65"/>
      <c r="FUQ45" s="65"/>
      <c r="FUR45" s="65"/>
      <c r="FUS45" s="65"/>
      <c r="FUT45" s="65"/>
      <c r="FUU45" s="65"/>
      <c r="FUV45" s="65"/>
      <c r="FUW45" s="65"/>
      <c r="FUX45" s="65"/>
      <c r="FUY45" s="65"/>
      <c r="FUZ45" s="65"/>
      <c r="FVA45" s="65"/>
      <c r="FVB45" s="65"/>
      <c r="FVC45" s="65"/>
      <c r="FVD45" s="65"/>
      <c r="FVE45" s="65"/>
      <c r="FVF45" s="65"/>
      <c r="FVG45" s="65"/>
      <c r="FVH45" s="65"/>
      <c r="FVI45" s="65"/>
      <c r="FVJ45" s="65"/>
      <c r="FVK45" s="65"/>
      <c r="FVL45" s="65"/>
      <c r="FVM45" s="65"/>
      <c r="FVN45" s="65"/>
      <c r="FVO45" s="65"/>
      <c r="FVP45" s="65"/>
      <c r="FVQ45" s="65"/>
      <c r="FVR45" s="65"/>
      <c r="FVS45" s="65"/>
      <c r="FVT45" s="65"/>
      <c r="FVU45" s="65"/>
      <c r="FVV45" s="65"/>
      <c r="FVW45" s="65"/>
      <c r="FVX45" s="65"/>
      <c r="FVY45" s="65"/>
      <c r="FVZ45" s="65"/>
      <c r="FWA45" s="65"/>
      <c r="FWB45" s="65"/>
      <c r="FWC45" s="65"/>
      <c r="FWD45" s="65"/>
      <c r="FWE45" s="65"/>
      <c r="FWF45" s="65"/>
      <c r="FWG45" s="65"/>
      <c r="FWH45" s="65"/>
      <c r="FWI45" s="65"/>
      <c r="FWJ45" s="65"/>
      <c r="FWK45" s="65"/>
      <c r="FWL45" s="65"/>
      <c r="FWM45" s="65"/>
      <c r="FWN45" s="65"/>
      <c r="FWO45" s="65"/>
      <c r="FWP45" s="65"/>
      <c r="FWQ45" s="65"/>
      <c r="FWR45" s="65"/>
      <c r="FWS45" s="65"/>
      <c r="FWT45" s="65"/>
      <c r="FWU45" s="65"/>
      <c r="FWV45" s="65"/>
      <c r="FWW45" s="65"/>
      <c r="FWX45" s="65"/>
      <c r="FWY45" s="65"/>
      <c r="FWZ45" s="65"/>
      <c r="FXA45" s="65"/>
      <c r="FXB45" s="65"/>
      <c r="FXC45" s="65"/>
      <c r="FXD45" s="65"/>
      <c r="FXE45" s="65"/>
      <c r="FXF45" s="65"/>
      <c r="FXG45" s="65"/>
      <c r="FXH45" s="65"/>
      <c r="FXI45" s="65"/>
      <c r="FXJ45" s="65"/>
      <c r="FXK45" s="65"/>
      <c r="FXL45" s="65"/>
      <c r="FXM45" s="65"/>
      <c r="FXN45" s="65"/>
      <c r="FXO45" s="65"/>
      <c r="FXP45" s="65"/>
      <c r="FXQ45" s="65"/>
      <c r="FXR45" s="65"/>
      <c r="FXS45" s="65"/>
      <c r="FXT45" s="65"/>
      <c r="FXU45" s="65"/>
      <c r="FXV45" s="65"/>
      <c r="FXW45" s="65"/>
      <c r="FXX45" s="65"/>
      <c r="FXY45" s="65"/>
      <c r="FXZ45" s="65"/>
      <c r="FYA45" s="65"/>
      <c r="FYB45" s="65"/>
      <c r="FYC45" s="65"/>
      <c r="FYD45" s="65"/>
      <c r="FYE45" s="65"/>
      <c r="FYF45" s="65"/>
      <c r="FYG45" s="65"/>
      <c r="FYH45" s="65"/>
      <c r="FYI45" s="65"/>
      <c r="FYJ45" s="65"/>
      <c r="FYK45" s="65"/>
      <c r="FYL45" s="65"/>
      <c r="FYM45" s="65"/>
      <c r="FYN45" s="65"/>
      <c r="FYO45" s="65"/>
      <c r="FYP45" s="65"/>
      <c r="FYQ45" s="65"/>
      <c r="FYR45" s="65"/>
      <c r="FYS45" s="65"/>
      <c r="FYT45" s="65"/>
      <c r="FYU45" s="65"/>
      <c r="FYV45" s="65"/>
      <c r="FYW45" s="65"/>
      <c r="FYX45" s="65"/>
      <c r="FYY45" s="65"/>
      <c r="FYZ45" s="65"/>
      <c r="FZA45" s="65"/>
      <c r="FZB45" s="65"/>
      <c r="FZC45" s="65"/>
      <c r="FZD45" s="65"/>
      <c r="FZE45" s="65"/>
      <c r="FZF45" s="65"/>
      <c r="FZG45" s="65"/>
      <c r="FZH45" s="65"/>
      <c r="FZI45" s="65"/>
      <c r="FZJ45" s="65"/>
      <c r="FZK45" s="65"/>
      <c r="FZL45" s="65"/>
      <c r="FZM45" s="65"/>
      <c r="FZN45" s="65"/>
      <c r="FZO45" s="65"/>
      <c r="FZP45" s="65"/>
      <c r="FZQ45" s="65"/>
      <c r="FZR45" s="65"/>
      <c r="FZS45" s="65"/>
      <c r="FZT45" s="65"/>
      <c r="FZU45" s="65"/>
      <c r="FZV45" s="65"/>
      <c r="FZW45" s="65"/>
      <c r="FZX45" s="65"/>
      <c r="FZY45" s="65"/>
      <c r="FZZ45" s="65"/>
      <c r="GAA45" s="65"/>
      <c r="GAB45" s="65"/>
      <c r="GAC45" s="65"/>
      <c r="GAD45" s="65"/>
      <c r="GAE45" s="65"/>
      <c r="GAF45" s="65"/>
      <c r="GAG45" s="65"/>
      <c r="GAH45" s="65"/>
      <c r="GAI45" s="65"/>
      <c r="GAJ45" s="65"/>
      <c r="GAK45" s="65"/>
      <c r="GAL45" s="65"/>
      <c r="GAM45" s="65"/>
      <c r="GAN45" s="65"/>
      <c r="GAO45" s="65"/>
      <c r="GAP45" s="65"/>
      <c r="GAQ45" s="65"/>
      <c r="GAR45" s="65"/>
      <c r="GAS45" s="65"/>
      <c r="GAT45" s="65"/>
      <c r="GAU45" s="65"/>
      <c r="GAV45" s="65"/>
      <c r="GAW45" s="65"/>
      <c r="GAX45" s="65"/>
      <c r="GAY45" s="65"/>
      <c r="GAZ45" s="65"/>
      <c r="GBA45" s="65"/>
      <c r="GBB45" s="65"/>
      <c r="GBC45" s="65"/>
      <c r="GBD45" s="65"/>
      <c r="GBE45" s="65"/>
      <c r="GBF45" s="65"/>
      <c r="GBG45" s="65"/>
      <c r="GBH45" s="65"/>
      <c r="GBI45" s="65"/>
      <c r="GBJ45" s="65"/>
      <c r="GBK45" s="65"/>
      <c r="GBL45" s="65"/>
      <c r="GBM45" s="65"/>
      <c r="GBN45" s="65"/>
      <c r="GBO45" s="65"/>
      <c r="GBP45" s="65"/>
      <c r="GBQ45" s="65"/>
      <c r="GBR45" s="65"/>
      <c r="GBS45" s="65"/>
      <c r="GBT45" s="65"/>
      <c r="GBU45" s="65"/>
      <c r="GBV45" s="65"/>
      <c r="GBW45" s="65"/>
      <c r="GBX45" s="65"/>
      <c r="GBY45" s="65"/>
      <c r="GBZ45" s="65"/>
      <c r="GCA45" s="65"/>
      <c r="GCB45" s="65"/>
      <c r="GCC45" s="65"/>
      <c r="GCD45" s="65"/>
      <c r="GCE45" s="65"/>
      <c r="GCF45" s="65"/>
      <c r="GCG45" s="65"/>
      <c r="GCH45" s="65"/>
      <c r="GCI45" s="65"/>
      <c r="GCJ45" s="65"/>
      <c r="GCK45" s="65"/>
      <c r="GCL45" s="65"/>
      <c r="GCM45" s="65"/>
      <c r="GCN45" s="65"/>
      <c r="GCO45" s="65"/>
      <c r="GCP45" s="65"/>
      <c r="GCQ45" s="65"/>
      <c r="GCR45" s="65"/>
      <c r="GCS45" s="65"/>
      <c r="GCT45" s="65"/>
      <c r="GCU45" s="65"/>
      <c r="GCV45" s="65"/>
      <c r="GCW45" s="65"/>
      <c r="GCX45" s="65"/>
      <c r="GCY45" s="65"/>
      <c r="GCZ45" s="65"/>
      <c r="GDA45" s="65"/>
      <c r="GDB45" s="65"/>
      <c r="GDC45" s="65"/>
      <c r="GDD45" s="65"/>
      <c r="GDE45" s="65"/>
      <c r="GDF45" s="65"/>
      <c r="GDG45" s="65"/>
      <c r="GDH45" s="65"/>
      <c r="GDI45" s="65"/>
      <c r="GDJ45" s="65"/>
      <c r="GDK45" s="65"/>
      <c r="GDL45" s="65"/>
      <c r="GDM45" s="65"/>
      <c r="GDN45" s="65"/>
      <c r="GDO45" s="65"/>
      <c r="GDP45" s="65"/>
      <c r="GDQ45" s="65"/>
      <c r="GDR45" s="65"/>
      <c r="GDS45" s="65"/>
      <c r="GDT45" s="65"/>
      <c r="GDU45" s="65"/>
      <c r="GDV45" s="65"/>
      <c r="GDW45" s="65"/>
      <c r="GDX45" s="65"/>
      <c r="GDY45" s="65"/>
      <c r="GDZ45" s="65"/>
      <c r="GEA45" s="65"/>
      <c r="GEB45" s="65"/>
      <c r="GEC45" s="65"/>
      <c r="GED45" s="65"/>
      <c r="GEE45" s="65"/>
      <c r="GEF45" s="65"/>
      <c r="GEG45" s="65"/>
      <c r="GEH45" s="65"/>
      <c r="GEI45" s="65"/>
      <c r="GEJ45" s="65"/>
      <c r="GEK45" s="65"/>
      <c r="GEL45" s="65"/>
      <c r="GEM45" s="65"/>
      <c r="GEN45" s="65"/>
      <c r="GEO45" s="65"/>
      <c r="GEP45" s="65"/>
      <c r="GEQ45" s="65"/>
      <c r="GER45" s="65"/>
      <c r="GES45" s="65"/>
      <c r="GET45" s="65"/>
      <c r="GEU45" s="65"/>
      <c r="GEV45" s="65"/>
      <c r="GEW45" s="65"/>
      <c r="GEX45" s="65"/>
      <c r="GEY45" s="65"/>
      <c r="GEZ45" s="65"/>
      <c r="GFA45" s="65"/>
      <c r="GFB45" s="65"/>
      <c r="GFC45" s="65"/>
      <c r="GFD45" s="65"/>
      <c r="GFE45" s="65"/>
      <c r="GFF45" s="65"/>
      <c r="GFG45" s="65"/>
      <c r="GFH45" s="65"/>
      <c r="GFI45" s="65"/>
      <c r="GFJ45" s="65"/>
      <c r="GFK45" s="65"/>
      <c r="GFL45" s="65"/>
      <c r="GFM45" s="65"/>
      <c r="GFN45" s="65"/>
      <c r="GFO45" s="65"/>
      <c r="GFP45" s="65"/>
      <c r="GFQ45" s="65"/>
      <c r="GFR45" s="65"/>
      <c r="GFS45" s="65"/>
      <c r="GFT45" s="65"/>
      <c r="GFU45" s="65"/>
      <c r="GFV45" s="65"/>
      <c r="GFW45" s="65"/>
      <c r="GFX45" s="65"/>
      <c r="GFY45" s="65"/>
      <c r="GFZ45" s="65"/>
      <c r="GGA45" s="65"/>
      <c r="GGB45" s="65"/>
      <c r="GGC45" s="65"/>
      <c r="GGD45" s="65"/>
      <c r="GGE45" s="65"/>
      <c r="GGF45" s="65"/>
      <c r="GGG45" s="65"/>
      <c r="GGH45" s="65"/>
      <c r="GGI45" s="65"/>
      <c r="GGJ45" s="65"/>
      <c r="GGK45" s="65"/>
      <c r="GGL45" s="65"/>
      <c r="GGM45" s="65"/>
      <c r="GGN45" s="65"/>
      <c r="GGO45" s="65"/>
      <c r="GGP45" s="65"/>
      <c r="GGQ45" s="65"/>
      <c r="GGR45" s="65"/>
      <c r="GGS45" s="65"/>
      <c r="GGT45" s="65"/>
      <c r="GGU45" s="65"/>
      <c r="GGV45" s="65"/>
      <c r="GGW45" s="65"/>
      <c r="GGX45" s="65"/>
      <c r="GGY45" s="65"/>
      <c r="GGZ45" s="65"/>
      <c r="GHA45" s="65"/>
      <c r="GHB45" s="65"/>
      <c r="GHC45" s="65"/>
      <c r="GHD45" s="65"/>
      <c r="GHE45" s="65"/>
      <c r="GHF45" s="65"/>
      <c r="GHG45" s="65"/>
      <c r="GHH45" s="65"/>
      <c r="GHI45" s="65"/>
      <c r="GHJ45" s="65"/>
      <c r="GHK45" s="65"/>
      <c r="GHL45" s="65"/>
      <c r="GHM45" s="65"/>
      <c r="GHN45" s="65"/>
      <c r="GHO45" s="65"/>
      <c r="GHP45" s="65"/>
      <c r="GHQ45" s="65"/>
      <c r="GHR45" s="65"/>
      <c r="GHS45" s="65"/>
      <c r="GHT45" s="65"/>
      <c r="GHU45" s="65"/>
      <c r="GHV45" s="65"/>
      <c r="GHW45" s="65"/>
      <c r="GHX45" s="65"/>
      <c r="GHY45" s="65"/>
      <c r="GHZ45" s="65"/>
      <c r="GIA45" s="65"/>
      <c r="GIB45" s="65"/>
      <c r="GIC45" s="65"/>
      <c r="GID45" s="65"/>
      <c r="GIE45" s="65"/>
      <c r="GIF45" s="65"/>
      <c r="GIG45" s="65"/>
      <c r="GIH45" s="65"/>
      <c r="GII45" s="65"/>
      <c r="GIJ45" s="65"/>
      <c r="GIK45" s="65"/>
      <c r="GIL45" s="65"/>
      <c r="GIM45" s="65"/>
      <c r="GIN45" s="65"/>
      <c r="GIO45" s="65"/>
      <c r="GIP45" s="65"/>
      <c r="GIQ45" s="65"/>
      <c r="GIR45" s="65"/>
      <c r="GIS45" s="65"/>
      <c r="GIT45" s="65"/>
      <c r="GIU45" s="65"/>
      <c r="GIV45" s="65"/>
      <c r="GIW45" s="65"/>
      <c r="GIX45" s="65"/>
      <c r="GIY45" s="65"/>
      <c r="GIZ45" s="65"/>
      <c r="GJA45" s="65"/>
      <c r="GJB45" s="65"/>
      <c r="GJC45" s="65"/>
      <c r="GJD45" s="65"/>
      <c r="GJE45" s="65"/>
      <c r="GJF45" s="65"/>
      <c r="GJG45" s="65"/>
      <c r="GJH45" s="65"/>
      <c r="GJI45" s="65"/>
      <c r="GJJ45" s="65"/>
      <c r="GJK45" s="65"/>
      <c r="GJL45" s="65"/>
      <c r="GJM45" s="65"/>
      <c r="GJN45" s="65"/>
      <c r="GJO45" s="65"/>
      <c r="GJP45" s="65"/>
      <c r="GJQ45" s="65"/>
      <c r="GJR45" s="65"/>
      <c r="GJS45" s="65"/>
      <c r="GJT45" s="65"/>
      <c r="GJU45" s="65"/>
      <c r="GJV45" s="65"/>
      <c r="GJW45" s="65"/>
      <c r="GJX45" s="65"/>
      <c r="GJY45" s="65"/>
      <c r="GJZ45" s="65"/>
      <c r="GKA45" s="65"/>
      <c r="GKB45" s="65"/>
      <c r="GKC45" s="65"/>
      <c r="GKD45" s="65"/>
      <c r="GKE45" s="65"/>
      <c r="GKF45" s="65"/>
      <c r="GKG45" s="65"/>
      <c r="GKH45" s="65"/>
      <c r="GKI45" s="65"/>
      <c r="GKJ45" s="65"/>
      <c r="GKK45" s="65"/>
      <c r="GKL45" s="65"/>
      <c r="GKM45" s="65"/>
      <c r="GKN45" s="65"/>
      <c r="GKO45" s="65"/>
      <c r="GKP45" s="65"/>
      <c r="GKQ45" s="65"/>
      <c r="GKR45" s="65"/>
      <c r="GKS45" s="65"/>
      <c r="GKT45" s="65"/>
      <c r="GKU45" s="65"/>
      <c r="GKV45" s="65"/>
      <c r="GKW45" s="65"/>
      <c r="GKX45" s="65"/>
      <c r="GKY45" s="65"/>
      <c r="GKZ45" s="65"/>
      <c r="GLA45" s="65"/>
      <c r="GLB45" s="65"/>
      <c r="GLC45" s="65"/>
      <c r="GLD45" s="65"/>
      <c r="GLE45" s="65"/>
      <c r="GLF45" s="65"/>
      <c r="GLG45" s="65"/>
      <c r="GLH45" s="65"/>
      <c r="GLI45" s="65"/>
      <c r="GLJ45" s="65"/>
      <c r="GLK45" s="65"/>
      <c r="GLL45" s="65"/>
      <c r="GLM45" s="65"/>
      <c r="GLN45" s="65"/>
      <c r="GLO45" s="65"/>
      <c r="GLP45" s="65"/>
      <c r="GLQ45" s="65"/>
      <c r="GLR45" s="65"/>
      <c r="GLS45" s="65"/>
      <c r="GLT45" s="65"/>
      <c r="GLU45" s="65"/>
      <c r="GLV45" s="65"/>
      <c r="GLW45" s="65"/>
      <c r="GLX45" s="65"/>
      <c r="GLY45" s="65"/>
      <c r="GLZ45" s="65"/>
      <c r="GMA45" s="65"/>
      <c r="GMB45" s="65"/>
      <c r="GMC45" s="65"/>
      <c r="GMD45" s="65"/>
      <c r="GME45" s="65"/>
      <c r="GMF45" s="65"/>
      <c r="GMG45" s="65"/>
      <c r="GMH45" s="65"/>
      <c r="GMI45" s="65"/>
      <c r="GMJ45" s="65"/>
      <c r="GMK45" s="65"/>
      <c r="GML45" s="65"/>
      <c r="GMM45" s="65"/>
      <c r="GMN45" s="65"/>
      <c r="GMO45" s="65"/>
      <c r="GMP45" s="65"/>
      <c r="GMQ45" s="65"/>
      <c r="GMR45" s="65"/>
      <c r="GMS45" s="65"/>
      <c r="GMT45" s="65"/>
      <c r="GMU45" s="65"/>
      <c r="GMV45" s="65"/>
      <c r="GMW45" s="65"/>
      <c r="GMX45" s="65"/>
      <c r="GMY45" s="65"/>
      <c r="GMZ45" s="65"/>
      <c r="GNA45" s="65"/>
      <c r="GNB45" s="65"/>
      <c r="GNC45" s="65"/>
      <c r="GND45" s="65"/>
      <c r="GNE45" s="65"/>
      <c r="GNF45" s="65"/>
      <c r="GNG45" s="65"/>
      <c r="GNH45" s="65"/>
      <c r="GNI45" s="65"/>
      <c r="GNJ45" s="65"/>
      <c r="GNK45" s="65"/>
      <c r="GNL45" s="65"/>
      <c r="GNM45" s="65"/>
      <c r="GNN45" s="65"/>
      <c r="GNO45" s="65"/>
      <c r="GNP45" s="65"/>
      <c r="GNQ45" s="65"/>
      <c r="GNR45" s="65"/>
      <c r="GNS45" s="65"/>
      <c r="GNT45" s="65"/>
      <c r="GNU45" s="65"/>
      <c r="GNV45" s="65"/>
      <c r="GNW45" s="65"/>
      <c r="GNX45" s="65"/>
      <c r="GNY45" s="65"/>
      <c r="GNZ45" s="65"/>
      <c r="GOA45" s="65"/>
      <c r="GOB45" s="65"/>
      <c r="GOC45" s="65"/>
      <c r="GOD45" s="65"/>
      <c r="GOE45" s="65"/>
      <c r="GOF45" s="65"/>
      <c r="GOG45" s="65"/>
      <c r="GOH45" s="65"/>
      <c r="GOI45" s="65"/>
      <c r="GOJ45" s="65"/>
      <c r="GOK45" s="65"/>
      <c r="GOL45" s="65"/>
      <c r="GOM45" s="65"/>
      <c r="GON45" s="65"/>
      <c r="GOO45" s="65"/>
      <c r="GOP45" s="65"/>
      <c r="GOQ45" s="65"/>
      <c r="GOR45" s="65"/>
      <c r="GOS45" s="65"/>
      <c r="GOT45" s="65"/>
      <c r="GOU45" s="65"/>
      <c r="GOV45" s="65"/>
      <c r="GOW45" s="65"/>
      <c r="GOX45" s="65"/>
      <c r="GOY45" s="65"/>
      <c r="GOZ45" s="65"/>
      <c r="GPA45" s="65"/>
      <c r="GPB45" s="65"/>
      <c r="GPC45" s="65"/>
      <c r="GPD45" s="65"/>
      <c r="GPE45" s="65"/>
      <c r="GPF45" s="65"/>
      <c r="GPG45" s="65"/>
      <c r="GPH45" s="65"/>
      <c r="GPI45" s="65"/>
      <c r="GPJ45" s="65"/>
      <c r="GPK45" s="65"/>
      <c r="GPL45" s="65"/>
      <c r="GPM45" s="65"/>
      <c r="GPN45" s="65"/>
      <c r="GPO45" s="65"/>
      <c r="GPP45" s="65"/>
      <c r="GPQ45" s="65"/>
      <c r="GPR45" s="65"/>
      <c r="GPS45" s="65"/>
      <c r="GPT45" s="65"/>
      <c r="GPU45" s="65"/>
      <c r="GPV45" s="65"/>
      <c r="GPW45" s="65"/>
      <c r="GPX45" s="65"/>
      <c r="GPY45" s="65"/>
      <c r="GPZ45" s="65"/>
      <c r="GQA45" s="65"/>
      <c r="GQB45" s="65"/>
      <c r="GQC45" s="65"/>
      <c r="GQD45" s="65"/>
      <c r="GQE45" s="65"/>
      <c r="GQF45" s="65"/>
      <c r="GQG45" s="65"/>
      <c r="GQH45" s="65"/>
      <c r="GQI45" s="65"/>
      <c r="GQJ45" s="65"/>
      <c r="GQK45" s="65"/>
      <c r="GQL45" s="65"/>
      <c r="GQM45" s="65"/>
      <c r="GQN45" s="65"/>
      <c r="GQO45" s="65"/>
      <c r="GQP45" s="65"/>
      <c r="GQQ45" s="65"/>
      <c r="GQR45" s="65"/>
      <c r="GQS45" s="65"/>
      <c r="GQT45" s="65"/>
      <c r="GQU45" s="65"/>
      <c r="GQV45" s="65"/>
      <c r="GQW45" s="65"/>
      <c r="GQX45" s="65"/>
      <c r="GQY45" s="65"/>
      <c r="GQZ45" s="65"/>
      <c r="GRA45" s="65"/>
      <c r="GRB45" s="65"/>
      <c r="GRC45" s="65"/>
      <c r="GRD45" s="65"/>
      <c r="GRE45" s="65"/>
      <c r="GRF45" s="65"/>
      <c r="GRG45" s="65"/>
      <c r="GRH45" s="65"/>
      <c r="GRI45" s="65"/>
      <c r="GRJ45" s="65"/>
      <c r="GRK45" s="65"/>
      <c r="GRL45" s="65"/>
      <c r="GRM45" s="65"/>
      <c r="GRN45" s="65"/>
      <c r="GRO45" s="65"/>
      <c r="GRP45" s="65"/>
      <c r="GRQ45" s="65"/>
      <c r="GRR45" s="65"/>
      <c r="GRS45" s="65"/>
      <c r="GRT45" s="65"/>
      <c r="GRU45" s="65"/>
      <c r="GRV45" s="65"/>
      <c r="GRW45" s="65"/>
      <c r="GRX45" s="65"/>
      <c r="GRY45" s="65"/>
      <c r="GRZ45" s="65"/>
      <c r="GSA45" s="65"/>
      <c r="GSB45" s="65"/>
      <c r="GSC45" s="65"/>
      <c r="GSD45" s="65"/>
      <c r="GSE45" s="65"/>
      <c r="GSF45" s="65"/>
      <c r="GSG45" s="65"/>
      <c r="GSH45" s="65"/>
      <c r="GSI45" s="65"/>
      <c r="GSJ45" s="65"/>
      <c r="GSK45" s="65"/>
      <c r="GSL45" s="65"/>
      <c r="GSM45" s="65"/>
      <c r="GSN45" s="65"/>
      <c r="GSO45" s="65"/>
      <c r="GSP45" s="65"/>
      <c r="GSQ45" s="65"/>
      <c r="GSR45" s="65"/>
      <c r="GSS45" s="65"/>
      <c r="GST45" s="65"/>
      <c r="GSU45" s="65"/>
      <c r="GSV45" s="65"/>
      <c r="GSW45" s="65"/>
      <c r="GSX45" s="65"/>
      <c r="GSY45" s="65"/>
      <c r="GSZ45" s="65"/>
      <c r="GTA45" s="65"/>
      <c r="GTB45" s="65"/>
      <c r="GTC45" s="65"/>
      <c r="GTD45" s="65"/>
      <c r="GTE45" s="65"/>
      <c r="GTF45" s="65"/>
      <c r="GTG45" s="65"/>
      <c r="GTH45" s="65"/>
      <c r="GTI45" s="65"/>
      <c r="GTJ45" s="65"/>
      <c r="GTK45" s="65"/>
      <c r="GTL45" s="65"/>
      <c r="GTM45" s="65"/>
      <c r="GTN45" s="65"/>
      <c r="GTO45" s="65"/>
      <c r="GTP45" s="65"/>
      <c r="GTQ45" s="65"/>
      <c r="GTR45" s="65"/>
      <c r="GTS45" s="65"/>
      <c r="GTT45" s="65"/>
      <c r="GTU45" s="65"/>
      <c r="GTV45" s="65"/>
      <c r="GTW45" s="65"/>
      <c r="GTX45" s="65"/>
      <c r="GTY45" s="65"/>
      <c r="GTZ45" s="65"/>
      <c r="GUA45" s="65"/>
      <c r="GUB45" s="65"/>
      <c r="GUC45" s="65"/>
      <c r="GUD45" s="65"/>
      <c r="GUE45" s="65"/>
      <c r="GUF45" s="65"/>
      <c r="GUG45" s="65"/>
      <c r="GUH45" s="65"/>
      <c r="GUI45" s="65"/>
      <c r="GUJ45" s="65"/>
      <c r="GUK45" s="65"/>
      <c r="GUL45" s="65"/>
      <c r="GUM45" s="65"/>
      <c r="GUN45" s="65"/>
      <c r="GUO45" s="65"/>
      <c r="GUP45" s="65"/>
      <c r="GUQ45" s="65"/>
      <c r="GUR45" s="65"/>
      <c r="GUS45" s="65"/>
      <c r="GUT45" s="65"/>
      <c r="GUU45" s="65"/>
      <c r="GUV45" s="65"/>
      <c r="GUW45" s="65"/>
      <c r="GUX45" s="65"/>
      <c r="GUY45" s="65"/>
      <c r="GUZ45" s="65"/>
      <c r="GVA45" s="65"/>
      <c r="GVB45" s="65"/>
      <c r="GVC45" s="65"/>
      <c r="GVD45" s="65"/>
      <c r="GVE45" s="65"/>
      <c r="GVF45" s="65"/>
      <c r="GVG45" s="65"/>
      <c r="GVH45" s="65"/>
      <c r="GVI45" s="65"/>
      <c r="GVJ45" s="65"/>
      <c r="GVK45" s="65"/>
      <c r="GVL45" s="65"/>
      <c r="GVM45" s="65"/>
      <c r="GVN45" s="65"/>
      <c r="GVO45" s="65"/>
      <c r="GVP45" s="65"/>
      <c r="GVQ45" s="65"/>
      <c r="GVR45" s="65"/>
      <c r="GVS45" s="65"/>
      <c r="GVT45" s="65"/>
      <c r="GVU45" s="65"/>
      <c r="GVV45" s="65"/>
      <c r="GVW45" s="65"/>
      <c r="GVX45" s="65"/>
      <c r="GVY45" s="65"/>
      <c r="GVZ45" s="65"/>
      <c r="GWA45" s="65"/>
      <c r="GWB45" s="65"/>
      <c r="GWC45" s="65"/>
      <c r="GWD45" s="65"/>
      <c r="GWE45" s="65"/>
      <c r="GWF45" s="65"/>
      <c r="GWG45" s="65"/>
      <c r="GWH45" s="65"/>
      <c r="GWI45" s="65"/>
      <c r="GWJ45" s="65"/>
      <c r="GWK45" s="65"/>
      <c r="GWL45" s="65"/>
      <c r="GWM45" s="65"/>
      <c r="GWN45" s="65"/>
      <c r="GWO45" s="65"/>
      <c r="GWP45" s="65"/>
      <c r="GWQ45" s="65"/>
      <c r="GWR45" s="65"/>
      <c r="GWS45" s="65"/>
      <c r="GWT45" s="65"/>
      <c r="GWU45" s="65"/>
      <c r="GWV45" s="65"/>
      <c r="GWW45" s="65"/>
      <c r="GWX45" s="65"/>
      <c r="GWY45" s="65"/>
      <c r="GWZ45" s="65"/>
      <c r="GXA45" s="65"/>
      <c r="GXB45" s="65"/>
      <c r="GXC45" s="65"/>
      <c r="GXD45" s="65"/>
      <c r="GXE45" s="65"/>
      <c r="GXF45" s="65"/>
      <c r="GXG45" s="65"/>
      <c r="GXH45" s="65"/>
      <c r="GXI45" s="65"/>
      <c r="GXJ45" s="65"/>
      <c r="GXK45" s="65"/>
      <c r="GXL45" s="65"/>
      <c r="GXM45" s="65"/>
      <c r="GXN45" s="65"/>
      <c r="GXO45" s="65"/>
      <c r="GXP45" s="65"/>
      <c r="GXQ45" s="65"/>
      <c r="GXR45" s="65"/>
      <c r="GXS45" s="65"/>
      <c r="GXT45" s="65"/>
      <c r="GXU45" s="65"/>
      <c r="GXV45" s="65"/>
      <c r="GXW45" s="65"/>
      <c r="GXX45" s="65"/>
      <c r="GXY45" s="65"/>
      <c r="GXZ45" s="65"/>
      <c r="GYA45" s="65"/>
      <c r="GYB45" s="65"/>
      <c r="GYC45" s="65"/>
      <c r="GYD45" s="65"/>
      <c r="GYE45" s="65"/>
      <c r="GYF45" s="65"/>
      <c r="GYG45" s="65"/>
      <c r="GYH45" s="65"/>
      <c r="GYI45" s="65"/>
      <c r="GYJ45" s="65"/>
      <c r="GYK45" s="65"/>
      <c r="GYL45" s="65"/>
      <c r="GYM45" s="65"/>
      <c r="GYN45" s="65"/>
      <c r="GYO45" s="65"/>
      <c r="GYP45" s="65"/>
      <c r="GYQ45" s="65"/>
      <c r="GYR45" s="65"/>
      <c r="GYS45" s="65"/>
      <c r="GYT45" s="65"/>
      <c r="GYU45" s="65"/>
      <c r="GYV45" s="65"/>
      <c r="GYW45" s="65"/>
      <c r="GYX45" s="65"/>
      <c r="GYY45" s="65"/>
      <c r="GYZ45" s="65"/>
      <c r="GZA45" s="65"/>
      <c r="GZB45" s="65"/>
      <c r="GZC45" s="65"/>
      <c r="GZD45" s="65"/>
      <c r="GZE45" s="65"/>
      <c r="GZF45" s="65"/>
      <c r="GZG45" s="65"/>
      <c r="GZH45" s="65"/>
      <c r="GZI45" s="65"/>
      <c r="GZJ45" s="65"/>
      <c r="GZK45" s="65"/>
      <c r="GZL45" s="65"/>
      <c r="GZM45" s="65"/>
      <c r="GZN45" s="65"/>
      <c r="GZO45" s="65"/>
      <c r="GZP45" s="65"/>
      <c r="GZQ45" s="65"/>
      <c r="GZR45" s="65"/>
      <c r="GZS45" s="65"/>
      <c r="GZT45" s="65"/>
      <c r="GZU45" s="65"/>
      <c r="GZV45" s="65"/>
      <c r="GZW45" s="65"/>
      <c r="GZX45" s="65"/>
      <c r="GZY45" s="65"/>
      <c r="GZZ45" s="65"/>
      <c r="HAA45" s="65"/>
      <c r="HAB45" s="65"/>
      <c r="HAC45" s="65"/>
      <c r="HAD45" s="65"/>
      <c r="HAE45" s="65"/>
      <c r="HAF45" s="65"/>
      <c r="HAG45" s="65"/>
      <c r="HAH45" s="65"/>
      <c r="HAI45" s="65"/>
      <c r="HAJ45" s="65"/>
      <c r="HAK45" s="65"/>
      <c r="HAL45" s="65"/>
      <c r="HAM45" s="65"/>
      <c r="HAN45" s="65"/>
      <c r="HAO45" s="65"/>
      <c r="HAP45" s="65"/>
      <c r="HAQ45" s="65"/>
      <c r="HAR45" s="65"/>
      <c r="HAS45" s="65"/>
      <c r="HAT45" s="65"/>
      <c r="HAU45" s="65"/>
      <c r="HAV45" s="65"/>
      <c r="HAW45" s="65"/>
      <c r="HAX45" s="65"/>
      <c r="HAY45" s="65"/>
      <c r="HAZ45" s="65"/>
      <c r="HBA45" s="65"/>
      <c r="HBB45" s="65"/>
      <c r="HBC45" s="65"/>
      <c r="HBD45" s="65"/>
      <c r="HBE45" s="65"/>
      <c r="HBF45" s="65"/>
      <c r="HBG45" s="65"/>
      <c r="HBH45" s="65"/>
      <c r="HBI45" s="65"/>
      <c r="HBJ45" s="65"/>
      <c r="HBK45" s="65"/>
      <c r="HBL45" s="65"/>
      <c r="HBM45" s="65"/>
      <c r="HBN45" s="65"/>
      <c r="HBO45" s="65"/>
      <c r="HBP45" s="65"/>
      <c r="HBQ45" s="65"/>
      <c r="HBR45" s="65"/>
      <c r="HBS45" s="65"/>
      <c r="HBT45" s="65"/>
      <c r="HBU45" s="65"/>
      <c r="HBV45" s="65"/>
      <c r="HBW45" s="65"/>
      <c r="HBX45" s="65"/>
      <c r="HBY45" s="65"/>
      <c r="HBZ45" s="65"/>
      <c r="HCA45" s="65"/>
      <c r="HCB45" s="65"/>
      <c r="HCC45" s="65"/>
      <c r="HCD45" s="65"/>
      <c r="HCE45" s="65"/>
      <c r="HCF45" s="65"/>
      <c r="HCG45" s="65"/>
      <c r="HCH45" s="65"/>
      <c r="HCI45" s="65"/>
      <c r="HCJ45" s="65"/>
      <c r="HCK45" s="65"/>
      <c r="HCL45" s="65"/>
      <c r="HCM45" s="65"/>
      <c r="HCN45" s="65"/>
      <c r="HCO45" s="65"/>
      <c r="HCP45" s="65"/>
      <c r="HCQ45" s="65"/>
      <c r="HCR45" s="65"/>
      <c r="HCS45" s="65"/>
      <c r="HCT45" s="65"/>
      <c r="HCU45" s="65"/>
      <c r="HCV45" s="65"/>
      <c r="HCW45" s="65"/>
      <c r="HCX45" s="65"/>
      <c r="HCY45" s="65"/>
      <c r="HCZ45" s="65"/>
      <c r="HDA45" s="65"/>
      <c r="HDB45" s="65"/>
      <c r="HDC45" s="65"/>
      <c r="HDD45" s="65"/>
      <c r="HDE45" s="65"/>
      <c r="HDF45" s="65"/>
      <c r="HDG45" s="65"/>
      <c r="HDH45" s="65"/>
      <c r="HDI45" s="65"/>
      <c r="HDJ45" s="65"/>
      <c r="HDK45" s="65"/>
      <c r="HDL45" s="65"/>
      <c r="HDM45" s="65"/>
      <c r="HDN45" s="65"/>
      <c r="HDO45" s="65"/>
      <c r="HDP45" s="65"/>
      <c r="HDQ45" s="65"/>
      <c r="HDR45" s="65"/>
      <c r="HDS45" s="65"/>
      <c r="HDT45" s="65"/>
      <c r="HDU45" s="65"/>
      <c r="HDV45" s="65"/>
      <c r="HDW45" s="65"/>
      <c r="HDX45" s="65"/>
      <c r="HDY45" s="65"/>
      <c r="HDZ45" s="65"/>
      <c r="HEA45" s="65"/>
      <c r="HEB45" s="65"/>
      <c r="HEC45" s="65"/>
      <c r="HED45" s="65"/>
      <c r="HEE45" s="65"/>
      <c r="HEF45" s="65"/>
      <c r="HEG45" s="65"/>
      <c r="HEH45" s="65"/>
      <c r="HEI45" s="65"/>
      <c r="HEJ45" s="65"/>
      <c r="HEK45" s="65"/>
      <c r="HEL45" s="65"/>
      <c r="HEM45" s="65"/>
      <c r="HEN45" s="65"/>
      <c r="HEO45" s="65"/>
      <c r="HEP45" s="65"/>
      <c r="HEQ45" s="65"/>
      <c r="HER45" s="65"/>
      <c r="HES45" s="65"/>
      <c r="HET45" s="65"/>
      <c r="HEU45" s="65"/>
      <c r="HEV45" s="65"/>
      <c r="HEW45" s="65"/>
      <c r="HEX45" s="65"/>
      <c r="HEY45" s="65"/>
      <c r="HEZ45" s="65"/>
      <c r="HFA45" s="65"/>
      <c r="HFB45" s="65"/>
      <c r="HFC45" s="65"/>
      <c r="HFD45" s="65"/>
      <c r="HFE45" s="65"/>
      <c r="HFF45" s="65"/>
      <c r="HFG45" s="65"/>
      <c r="HFH45" s="65"/>
      <c r="HFI45" s="65"/>
      <c r="HFJ45" s="65"/>
      <c r="HFK45" s="65"/>
      <c r="HFL45" s="65"/>
      <c r="HFM45" s="65"/>
      <c r="HFN45" s="65"/>
      <c r="HFO45" s="65"/>
      <c r="HFP45" s="65"/>
      <c r="HFQ45" s="65"/>
      <c r="HFR45" s="65"/>
      <c r="HFS45" s="65"/>
      <c r="HFT45" s="65"/>
      <c r="HFU45" s="65"/>
      <c r="HFV45" s="65"/>
      <c r="HFW45" s="65"/>
      <c r="HFX45" s="65"/>
      <c r="HFY45" s="65"/>
      <c r="HFZ45" s="65"/>
      <c r="HGA45" s="65"/>
      <c r="HGB45" s="65"/>
      <c r="HGC45" s="65"/>
      <c r="HGD45" s="65"/>
      <c r="HGE45" s="65"/>
      <c r="HGF45" s="65"/>
      <c r="HGG45" s="65"/>
      <c r="HGH45" s="65"/>
      <c r="HGI45" s="65"/>
      <c r="HGJ45" s="65"/>
      <c r="HGK45" s="65"/>
      <c r="HGL45" s="65"/>
      <c r="HGM45" s="65"/>
      <c r="HGN45" s="65"/>
      <c r="HGO45" s="65"/>
      <c r="HGP45" s="65"/>
      <c r="HGQ45" s="65"/>
      <c r="HGR45" s="65"/>
      <c r="HGS45" s="65"/>
      <c r="HGT45" s="65"/>
      <c r="HGU45" s="65"/>
      <c r="HGV45" s="65"/>
      <c r="HGW45" s="65"/>
      <c r="HGX45" s="65"/>
      <c r="HGY45" s="65"/>
      <c r="HGZ45" s="65"/>
      <c r="HHA45" s="65"/>
      <c r="HHB45" s="65"/>
      <c r="HHC45" s="65"/>
      <c r="HHD45" s="65"/>
      <c r="HHE45" s="65"/>
      <c r="HHF45" s="65"/>
      <c r="HHG45" s="65"/>
      <c r="HHH45" s="65"/>
      <c r="HHI45" s="65"/>
      <c r="HHJ45" s="65"/>
      <c r="HHK45" s="65"/>
      <c r="HHL45" s="65"/>
      <c r="HHM45" s="65"/>
      <c r="HHN45" s="65"/>
      <c r="HHO45" s="65"/>
      <c r="HHP45" s="65"/>
      <c r="HHQ45" s="65"/>
      <c r="HHR45" s="65"/>
      <c r="HHS45" s="65"/>
      <c r="HHT45" s="65"/>
      <c r="HHU45" s="65"/>
      <c r="HHV45" s="65"/>
      <c r="HHW45" s="65"/>
      <c r="HHX45" s="65"/>
      <c r="HHY45" s="65"/>
      <c r="HHZ45" s="65"/>
      <c r="HIA45" s="65"/>
      <c r="HIB45" s="65"/>
      <c r="HIC45" s="65"/>
      <c r="HID45" s="65"/>
      <c r="HIE45" s="65"/>
      <c r="HIF45" s="65"/>
      <c r="HIG45" s="65"/>
      <c r="HIH45" s="65"/>
      <c r="HII45" s="65"/>
      <c r="HIJ45" s="65"/>
      <c r="HIK45" s="65"/>
      <c r="HIL45" s="65"/>
      <c r="HIM45" s="65"/>
      <c r="HIN45" s="65"/>
      <c r="HIO45" s="65"/>
      <c r="HIP45" s="65"/>
      <c r="HIQ45" s="65"/>
      <c r="HIR45" s="65"/>
      <c r="HIS45" s="65"/>
      <c r="HIT45" s="65"/>
      <c r="HIU45" s="65"/>
      <c r="HIV45" s="65"/>
      <c r="HIW45" s="65"/>
      <c r="HIX45" s="65"/>
      <c r="HIY45" s="65"/>
      <c r="HIZ45" s="65"/>
      <c r="HJA45" s="65"/>
      <c r="HJB45" s="65"/>
      <c r="HJC45" s="65"/>
      <c r="HJD45" s="65"/>
      <c r="HJE45" s="65"/>
      <c r="HJF45" s="65"/>
      <c r="HJG45" s="65"/>
      <c r="HJH45" s="65"/>
      <c r="HJI45" s="65"/>
      <c r="HJJ45" s="65"/>
      <c r="HJK45" s="65"/>
      <c r="HJL45" s="65"/>
      <c r="HJM45" s="65"/>
      <c r="HJN45" s="65"/>
      <c r="HJO45" s="65"/>
      <c r="HJP45" s="65"/>
      <c r="HJQ45" s="65"/>
      <c r="HJR45" s="65"/>
      <c r="HJS45" s="65"/>
      <c r="HJT45" s="65"/>
      <c r="HJU45" s="65"/>
      <c r="HJV45" s="65"/>
      <c r="HJW45" s="65"/>
      <c r="HJX45" s="65"/>
      <c r="HJY45" s="65"/>
      <c r="HJZ45" s="65"/>
      <c r="HKA45" s="65"/>
      <c r="HKB45" s="65"/>
      <c r="HKC45" s="65"/>
      <c r="HKD45" s="65"/>
      <c r="HKE45" s="65"/>
      <c r="HKF45" s="65"/>
      <c r="HKG45" s="65"/>
      <c r="HKH45" s="65"/>
      <c r="HKI45" s="65"/>
      <c r="HKJ45" s="65"/>
      <c r="HKK45" s="65"/>
      <c r="HKL45" s="65"/>
      <c r="HKM45" s="65"/>
      <c r="HKN45" s="65"/>
      <c r="HKO45" s="65"/>
      <c r="HKP45" s="65"/>
      <c r="HKQ45" s="65"/>
      <c r="HKR45" s="65"/>
      <c r="HKS45" s="65"/>
      <c r="HKT45" s="65"/>
      <c r="HKU45" s="65"/>
      <c r="HKV45" s="65"/>
      <c r="HKW45" s="65"/>
      <c r="HKX45" s="65"/>
      <c r="HKY45" s="65"/>
      <c r="HKZ45" s="65"/>
      <c r="HLA45" s="65"/>
      <c r="HLB45" s="65"/>
      <c r="HLC45" s="65"/>
      <c r="HLD45" s="65"/>
      <c r="HLE45" s="65"/>
      <c r="HLF45" s="65"/>
      <c r="HLG45" s="65"/>
      <c r="HLH45" s="65"/>
      <c r="HLI45" s="65"/>
      <c r="HLJ45" s="65"/>
      <c r="HLK45" s="65"/>
      <c r="HLL45" s="65"/>
      <c r="HLM45" s="65"/>
      <c r="HLN45" s="65"/>
      <c r="HLO45" s="65"/>
      <c r="HLP45" s="65"/>
      <c r="HLQ45" s="65"/>
      <c r="HLR45" s="65"/>
      <c r="HLS45" s="65"/>
      <c r="HLT45" s="65"/>
      <c r="HLU45" s="65"/>
      <c r="HLV45" s="65"/>
      <c r="HLW45" s="65"/>
      <c r="HLX45" s="65"/>
      <c r="HLY45" s="65"/>
      <c r="HLZ45" s="65"/>
      <c r="HMA45" s="65"/>
      <c r="HMB45" s="65"/>
      <c r="HMC45" s="65"/>
      <c r="HMD45" s="65"/>
      <c r="HME45" s="65"/>
      <c r="HMF45" s="65"/>
      <c r="HMG45" s="65"/>
      <c r="HMH45" s="65"/>
      <c r="HMI45" s="65"/>
      <c r="HMJ45" s="65"/>
      <c r="HMK45" s="65"/>
      <c r="HML45" s="65"/>
      <c r="HMM45" s="65"/>
      <c r="HMN45" s="65"/>
      <c r="HMO45" s="65"/>
      <c r="HMP45" s="65"/>
      <c r="HMQ45" s="65"/>
      <c r="HMR45" s="65"/>
      <c r="HMS45" s="65"/>
      <c r="HMT45" s="65"/>
      <c r="HMU45" s="65"/>
      <c r="HMV45" s="65"/>
      <c r="HMW45" s="65"/>
      <c r="HMX45" s="65"/>
      <c r="HMY45" s="65"/>
      <c r="HMZ45" s="65"/>
      <c r="HNA45" s="65"/>
      <c r="HNB45" s="65"/>
      <c r="HNC45" s="65"/>
      <c r="HND45" s="65"/>
      <c r="HNE45" s="65"/>
      <c r="HNF45" s="65"/>
      <c r="HNG45" s="65"/>
      <c r="HNH45" s="65"/>
      <c r="HNI45" s="65"/>
      <c r="HNJ45" s="65"/>
      <c r="HNK45" s="65"/>
      <c r="HNL45" s="65"/>
      <c r="HNM45" s="65"/>
      <c r="HNN45" s="65"/>
      <c r="HNO45" s="65"/>
      <c r="HNP45" s="65"/>
      <c r="HNQ45" s="65"/>
      <c r="HNR45" s="65"/>
      <c r="HNS45" s="65"/>
      <c r="HNT45" s="65"/>
      <c r="HNU45" s="65"/>
      <c r="HNV45" s="65"/>
      <c r="HNW45" s="65"/>
      <c r="HNX45" s="65"/>
      <c r="HNY45" s="65"/>
      <c r="HNZ45" s="65"/>
      <c r="HOA45" s="65"/>
      <c r="HOB45" s="65"/>
      <c r="HOC45" s="65"/>
      <c r="HOD45" s="65"/>
      <c r="HOE45" s="65"/>
      <c r="HOF45" s="65"/>
      <c r="HOG45" s="65"/>
      <c r="HOH45" s="65"/>
      <c r="HOI45" s="65"/>
      <c r="HOJ45" s="65"/>
      <c r="HOK45" s="65"/>
      <c r="HOL45" s="65"/>
      <c r="HOM45" s="65"/>
      <c r="HON45" s="65"/>
      <c r="HOO45" s="65"/>
      <c r="HOP45" s="65"/>
      <c r="HOQ45" s="65"/>
      <c r="HOR45" s="65"/>
      <c r="HOS45" s="65"/>
      <c r="HOT45" s="65"/>
      <c r="HOU45" s="65"/>
      <c r="HOV45" s="65"/>
      <c r="HOW45" s="65"/>
      <c r="HOX45" s="65"/>
      <c r="HOY45" s="65"/>
      <c r="HOZ45" s="65"/>
      <c r="HPA45" s="65"/>
      <c r="HPB45" s="65"/>
      <c r="HPC45" s="65"/>
      <c r="HPD45" s="65"/>
      <c r="HPE45" s="65"/>
      <c r="HPF45" s="65"/>
      <c r="HPG45" s="65"/>
      <c r="HPH45" s="65"/>
      <c r="HPI45" s="65"/>
      <c r="HPJ45" s="65"/>
      <c r="HPK45" s="65"/>
      <c r="HPL45" s="65"/>
      <c r="HPM45" s="65"/>
      <c r="HPN45" s="65"/>
      <c r="HPO45" s="65"/>
      <c r="HPP45" s="65"/>
      <c r="HPQ45" s="65"/>
      <c r="HPR45" s="65"/>
      <c r="HPS45" s="65"/>
      <c r="HPT45" s="65"/>
      <c r="HPU45" s="65"/>
      <c r="HPV45" s="65"/>
      <c r="HPW45" s="65"/>
      <c r="HPX45" s="65"/>
      <c r="HPY45" s="65"/>
      <c r="HPZ45" s="65"/>
      <c r="HQA45" s="65"/>
      <c r="HQB45" s="65"/>
      <c r="HQC45" s="65"/>
      <c r="HQD45" s="65"/>
      <c r="HQE45" s="65"/>
      <c r="HQF45" s="65"/>
      <c r="HQG45" s="65"/>
      <c r="HQH45" s="65"/>
      <c r="HQI45" s="65"/>
      <c r="HQJ45" s="65"/>
      <c r="HQK45" s="65"/>
      <c r="HQL45" s="65"/>
      <c r="HQM45" s="65"/>
      <c r="HQN45" s="65"/>
      <c r="HQO45" s="65"/>
      <c r="HQP45" s="65"/>
      <c r="HQQ45" s="65"/>
      <c r="HQR45" s="65"/>
      <c r="HQS45" s="65"/>
      <c r="HQT45" s="65"/>
      <c r="HQU45" s="65"/>
      <c r="HQV45" s="65"/>
      <c r="HQW45" s="65"/>
      <c r="HQX45" s="65"/>
      <c r="HQY45" s="65"/>
      <c r="HQZ45" s="65"/>
      <c r="HRA45" s="65"/>
      <c r="HRB45" s="65"/>
      <c r="HRC45" s="65"/>
      <c r="HRD45" s="65"/>
      <c r="HRE45" s="65"/>
      <c r="HRF45" s="65"/>
      <c r="HRG45" s="65"/>
      <c r="HRH45" s="65"/>
      <c r="HRI45" s="65"/>
      <c r="HRJ45" s="65"/>
      <c r="HRK45" s="65"/>
      <c r="HRL45" s="65"/>
      <c r="HRM45" s="65"/>
      <c r="HRN45" s="65"/>
      <c r="HRO45" s="65"/>
      <c r="HRP45" s="65"/>
      <c r="HRQ45" s="65"/>
      <c r="HRR45" s="65"/>
      <c r="HRS45" s="65"/>
      <c r="HRT45" s="65"/>
      <c r="HRU45" s="65"/>
      <c r="HRV45" s="65"/>
      <c r="HRW45" s="65"/>
      <c r="HRX45" s="65"/>
      <c r="HRY45" s="65"/>
      <c r="HRZ45" s="65"/>
      <c r="HSA45" s="65"/>
      <c r="HSB45" s="65"/>
      <c r="HSC45" s="65"/>
      <c r="HSD45" s="65"/>
      <c r="HSE45" s="65"/>
      <c r="HSF45" s="65"/>
      <c r="HSG45" s="65"/>
      <c r="HSH45" s="65"/>
      <c r="HSI45" s="65"/>
      <c r="HSJ45" s="65"/>
      <c r="HSK45" s="65"/>
      <c r="HSL45" s="65"/>
      <c r="HSM45" s="65"/>
      <c r="HSN45" s="65"/>
      <c r="HSO45" s="65"/>
      <c r="HSP45" s="65"/>
      <c r="HSQ45" s="65"/>
      <c r="HSR45" s="65"/>
      <c r="HSS45" s="65"/>
      <c r="HST45" s="65"/>
      <c r="HSU45" s="65"/>
      <c r="HSV45" s="65"/>
      <c r="HSW45" s="65"/>
      <c r="HSX45" s="65"/>
      <c r="HSY45" s="65"/>
      <c r="HSZ45" s="65"/>
      <c r="HTA45" s="65"/>
      <c r="HTB45" s="65"/>
      <c r="HTC45" s="65"/>
      <c r="HTD45" s="65"/>
      <c r="HTE45" s="65"/>
      <c r="HTF45" s="65"/>
      <c r="HTG45" s="65"/>
      <c r="HTH45" s="65"/>
      <c r="HTI45" s="65"/>
      <c r="HTJ45" s="65"/>
      <c r="HTK45" s="65"/>
      <c r="HTL45" s="65"/>
      <c r="HTM45" s="65"/>
      <c r="HTN45" s="65"/>
      <c r="HTO45" s="65"/>
      <c r="HTP45" s="65"/>
      <c r="HTQ45" s="65"/>
      <c r="HTR45" s="65"/>
      <c r="HTS45" s="65"/>
      <c r="HTT45" s="65"/>
      <c r="HTU45" s="65"/>
      <c r="HTV45" s="65"/>
      <c r="HTW45" s="65"/>
      <c r="HTX45" s="65"/>
      <c r="HTY45" s="65"/>
      <c r="HTZ45" s="65"/>
      <c r="HUA45" s="65"/>
      <c r="HUB45" s="65"/>
      <c r="HUC45" s="65"/>
      <c r="HUD45" s="65"/>
      <c r="HUE45" s="65"/>
      <c r="HUF45" s="65"/>
      <c r="HUG45" s="65"/>
      <c r="HUH45" s="65"/>
      <c r="HUI45" s="65"/>
      <c r="HUJ45" s="65"/>
      <c r="HUK45" s="65"/>
      <c r="HUL45" s="65"/>
      <c r="HUM45" s="65"/>
      <c r="HUN45" s="65"/>
      <c r="HUO45" s="65"/>
      <c r="HUP45" s="65"/>
      <c r="HUQ45" s="65"/>
      <c r="HUR45" s="65"/>
      <c r="HUS45" s="65"/>
      <c r="HUT45" s="65"/>
      <c r="HUU45" s="65"/>
      <c r="HUV45" s="65"/>
      <c r="HUW45" s="65"/>
      <c r="HUX45" s="65"/>
      <c r="HUY45" s="65"/>
      <c r="HUZ45" s="65"/>
      <c r="HVA45" s="65"/>
      <c r="HVB45" s="65"/>
      <c r="HVC45" s="65"/>
      <c r="HVD45" s="65"/>
      <c r="HVE45" s="65"/>
      <c r="HVF45" s="65"/>
      <c r="HVG45" s="65"/>
      <c r="HVH45" s="65"/>
      <c r="HVI45" s="65"/>
      <c r="HVJ45" s="65"/>
      <c r="HVK45" s="65"/>
      <c r="HVL45" s="65"/>
      <c r="HVM45" s="65"/>
      <c r="HVN45" s="65"/>
      <c r="HVO45" s="65"/>
      <c r="HVP45" s="65"/>
      <c r="HVQ45" s="65"/>
      <c r="HVR45" s="65"/>
      <c r="HVS45" s="65"/>
      <c r="HVT45" s="65"/>
      <c r="HVU45" s="65"/>
      <c r="HVV45" s="65"/>
      <c r="HVW45" s="65"/>
      <c r="HVX45" s="65"/>
      <c r="HVY45" s="65"/>
      <c r="HVZ45" s="65"/>
      <c r="HWA45" s="65"/>
      <c r="HWB45" s="65"/>
      <c r="HWC45" s="65"/>
      <c r="HWD45" s="65"/>
      <c r="HWE45" s="65"/>
      <c r="HWF45" s="65"/>
      <c r="HWG45" s="65"/>
      <c r="HWH45" s="65"/>
      <c r="HWI45" s="65"/>
      <c r="HWJ45" s="65"/>
      <c r="HWK45" s="65"/>
      <c r="HWL45" s="65"/>
      <c r="HWM45" s="65"/>
      <c r="HWN45" s="65"/>
      <c r="HWO45" s="65"/>
      <c r="HWP45" s="65"/>
      <c r="HWQ45" s="65"/>
      <c r="HWR45" s="65"/>
      <c r="HWS45" s="65"/>
      <c r="HWT45" s="65"/>
      <c r="HWU45" s="65"/>
      <c r="HWV45" s="65"/>
      <c r="HWW45" s="65"/>
      <c r="HWX45" s="65"/>
      <c r="HWY45" s="65"/>
      <c r="HWZ45" s="65"/>
      <c r="HXA45" s="65"/>
      <c r="HXB45" s="65"/>
      <c r="HXC45" s="65"/>
      <c r="HXD45" s="65"/>
      <c r="HXE45" s="65"/>
      <c r="HXF45" s="65"/>
      <c r="HXG45" s="65"/>
      <c r="HXH45" s="65"/>
      <c r="HXI45" s="65"/>
      <c r="HXJ45" s="65"/>
      <c r="HXK45" s="65"/>
      <c r="HXL45" s="65"/>
      <c r="HXM45" s="65"/>
      <c r="HXN45" s="65"/>
      <c r="HXO45" s="65"/>
      <c r="HXP45" s="65"/>
      <c r="HXQ45" s="65"/>
      <c r="HXR45" s="65"/>
      <c r="HXS45" s="65"/>
      <c r="HXT45" s="65"/>
      <c r="HXU45" s="65"/>
      <c r="HXV45" s="65"/>
      <c r="HXW45" s="65"/>
      <c r="HXX45" s="65"/>
      <c r="HXY45" s="65"/>
      <c r="HXZ45" s="65"/>
      <c r="HYA45" s="65"/>
      <c r="HYB45" s="65"/>
      <c r="HYC45" s="65"/>
      <c r="HYD45" s="65"/>
      <c r="HYE45" s="65"/>
      <c r="HYF45" s="65"/>
      <c r="HYG45" s="65"/>
      <c r="HYH45" s="65"/>
      <c r="HYI45" s="65"/>
      <c r="HYJ45" s="65"/>
      <c r="HYK45" s="65"/>
      <c r="HYL45" s="65"/>
      <c r="HYM45" s="65"/>
      <c r="HYN45" s="65"/>
      <c r="HYO45" s="65"/>
      <c r="HYP45" s="65"/>
      <c r="HYQ45" s="65"/>
      <c r="HYR45" s="65"/>
      <c r="HYS45" s="65"/>
      <c r="HYT45" s="65"/>
      <c r="HYU45" s="65"/>
      <c r="HYV45" s="65"/>
      <c r="HYW45" s="65"/>
      <c r="HYX45" s="65"/>
      <c r="HYY45" s="65"/>
      <c r="HYZ45" s="65"/>
      <c r="HZA45" s="65"/>
      <c r="HZB45" s="65"/>
      <c r="HZC45" s="65"/>
      <c r="HZD45" s="65"/>
      <c r="HZE45" s="65"/>
      <c r="HZF45" s="65"/>
      <c r="HZG45" s="65"/>
      <c r="HZH45" s="65"/>
      <c r="HZI45" s="65"/>
      <c r="HZJ45" s="65"/>
      <c r="HZK45" s="65"/>
      <c r="HZL45" s="65"/>
      <c r="HZM45" s="65"/>
      <c r="HZN45" s="65"/>
      <c r="HZO45" s="65"/>
      <c r="HZP45" s="65"/>
      <c r="HZQ45" s="65"/>
      <c r="HZR45" s="65"/>
      <c r="HZS45" s="65"/>
      <c r="HZT45" s="65"/>
      <c r="HZU45" s="65"/>
      <c r="HZV45" s="65"/>
      <c r="HZW45" s="65"/>
      <c r="HZX45" s="65"/>
      <c r="HZY45" s="65"/>
      <c r="HZZ45" s="65"/>
      <c r="IAA45" s="65"/>
      <c r="IAB45" s="65"/>
      <c r="IAC45" s="65"/>
      <c r="IAD45" s="65"/>
      <c r="IAE45" s="65"/>
      <c r="IAF45" s="65"/>
      <c r="IAG45" s="65"/>
      <c r="IAH45" s="65"/>
      <c r="IAI45" s="65"/>
      <c r="IAJ45" s="65"/>
      <c r="IAK45" s="65"/>
      <c r="IAL45" s="65"/>
      <c r="IAM45" s="65"/>
      <c r="IAN45" s="65"/>
      <c r="IAO45" s="65"/>
      <c r="IAP45" s="65"/>
      <c r="IAQ45" s="65"/>
      <c r="IAR45" s="65"/>
      <c r="IAS45" s="65"/>
      <c r="IAT45" s="65"/>
      <c r="IAU45" s="65"/>
      <c r="IAV45" s="65"/>
      <c r="IAW45" s="65"/>
      <c r="IAX45" s="65"/>
      <c r="IAY45" s="65"/>
      <c r="IAZ45" s="65"/>
      <c r="IBA45" s="65"/>
      <c r="IBB45" s="65"/>
      <c r="IBC45" s="65"/>
      <c r="IBD45" s="65"/>
      <c r="IBE45" s="65"/>
      <c r="IBF45" s="65"/>
      <c r="IBG45" s="65"/>
      <c r="IBH45" s="65"/>
      <c r="IBI45" s="65"/>
      <c r="IBJ45" s="65"/>
      <c r="IBK45" s="65"/>
      <c r="IBL45" s="65"/>
      <c r="IBM45" s="65"/>
      <c r="IBN45" s="65"/>
      <c r="IBO45" s="65"/>
      <c r="IBP45" s="65"/>
      <c r="IBQ45" s="65"/>
      <c r="IBR45" s="65"/>
      <c r="IBS45" s="65"/>
      <c r="IBT45" s="65"/>
      <c r="IBU45" s="65"/>
      <c r="IBV45" s="65"/>
      <c r="IBW45" s="65"/>
      <c r="IBX45" s="65"/>
      <c r="IBY45" s="65"/>
      <c r="IBZ45" s="65"/>
      <c r="ICA45" s="65"/>
      <c r="ICB45" s="65"/>
      <c r="ICC45" s="65"/>
      <c r="ICD45" s="65"/>
      <c r="ICE45" s="65"/>
      <c r="ICF45" s="65"/>
      <c r="ICG45" s="65"/>
      <c r="ICH45" s="65"/>
      <c r="ICI45" s="65"/>
      <c r="ICJ45" s="65"/>
      <c r="ICK45" s="65"/>
      <c r="ICL45" s="65"/>
      <c r="ICM45" s="65"/>
      <c r="ICN45" s="65"/>
      <c r="ICO45" s="65"/>
      <c r="ICP45" s="65"/>
      <c r="ICQ45" s="65"/>
      <c r="ICR45" s="65"/>
      <c r="ICS45" s="65"/>
      <c r="ICT45" s="65"/>
      <c r="ICU45" s="65"/>
      <c r="ICV45" s="65"/>
      <c r="ICW45" s="65"/>
      <c r="ICX45" s="65"/>
      <c r="ICY45" s="65"/>
      <c r="ICZ45" s="65"/>
      <c r="IDA45" s="65"/>
      <c r="IDB45" s="65"/>
      <c r="IDC45" s="65"/>
      <c r="IDD45" s="65"/>
      <c r="IDE45" s="65"/>
      <c r="IDF45" s="65"/>
      <c r="IDG45" s="65"/>
      <c r="IDH45" s="65"/>
      <c r="IDI45" s="65"/>
      <c r="IDJ45" s="65"/>
      <c r="IDK45" s="65"/>
      <c r="IDL45" s="65"/>
      <c r="IDM45" s="65"/>
      <c r="IDN45" s="65"/>
      <c r="IDO45" s="65"/>
      <c r="IDP45" s="65"/>
      <c r="IDQ45" s="65"/>
      <c r="IDR45" s="65"/>
      <c r="IDS45" s="65"/>
      <c r="IDT45" s="65"/>
      <c r="IDU45" s="65"/>
      <c r="IDV45" s="65"/>
      <c r="IDW45" s="65"/>
      <c r="IDX45" s="65"/>
      <c r="IDY45" s="65"/>
      <c r="IDZ45" s="65"/>
      <c r="IEA45" s="65"/>
      <c r="IEB45" s="65"/>
      <c r="IEC45" s="65"/>
      <c r="IED45" s="65"/>
      <c r="IEE45" s="65"/>
      <c r="IEF45" s="65"/>
      <c r="IEG45" s="65"/>
      <c r="IEH45" s="65"/>
      <c r="IEI45" s="65"/>
      <c r="IEJ45" s="65"/>
      <c r="IEK45" s="65"/>
      <c r="IEL45" s="65"/>
      <c r="IEM45" s="65"/>
      <c r="IEN45" s="65"/>
      <c r="IEO45" s="65"/>
      <c r="IEP45" s="65"/>
      <c r="IEQ45" s="65"/>
      <c r="IER45" s="65"/>
      <c r="IES45" s="65"/>
      <c r="IET45" s="65"/>
      <c r="IEU45" s="65"/>
      <c r="IEV45" s="65"/>
      <c r="IEW45" s="65"/>
      <c r="IEX45" s="65"/>
      <c r="IEY45" s="65"/>
      <c r="IEZ45" s="65"/>
      <c r="IFA45" s="65"/>
      <c r="IFB45" s="65"/>
      <c r="IFC45" s="65"/>
      <c r="IFD45" s="65"/>
      <c r="IFE45" s="65"/>
      <c r="IFF45" s="65"/>
      <c r="IFG45" s="65"/>
      <c r="IFH45" s="65"/>
      <c r="IFI45" s="65"/>
      <c r="IFJ45" s="65"/>
      <c r="IFK45" s="65"/>
      <c r="IFL45" s="65"/>
      <c r="IFM45" s="65"/>
      <c r="IFN45" s="65"/>
      <c r="IFO45" s="65"/>
      <c r="IFP45" s="65"/>
      <c r="IFQ45" s="65"/>
      <c r="IFR45" s="65"/>
      <c r="IFS45" s="65"/>
      <c r="IFT45" s="65"/>
      <c r="IFU45" s="65"/>
      <c r="IFV45" s="65"/>
      <c r="IFW45" s="65"/>
      <c r="IFX45" s="65"/>
      <c r="IFY45" s="65"/>
      <c r="IFZ45" s="65"/>
      <c r="IGA45" s="65"/>
      <c r="IGB45" s="65"/>
      <c r="IGC45" s="65"/>
      <c r="IGD45" s="65"/>
      <c r="IGE45" s="65"/>
      <c r="IGF45" s="65"/>
      <c r="IGG45" s="65"/>
      <c r="IGH45" s="65"/>
      <c r="IGI45" s="65"/>
      <c r="IGJ45" s="65"/>
      <c r="IGK45" s="65"/>
      <c r="IGL45" s="65"/>
      <c r="IGM45" s="65"/>
      <c r="IGN45" s="65"/>
      <c r="IGO45" s="65"/>
      <c r="IGP45" s="65"/>
      <c r="IGQ45" s="65"/>
      <c r="IGR45" s="65"/>
      <c r="IGS45" s="65"/>
      <c r="IGT45" s="65"/>
      <c r="IGU45" s="65"/>
      <c r="IGV45" s="65"/>
      <c r="IGW45" s="65"/>
      <c r="IGX45" s="65"/>
      <c r="IGY45" s="65"/>
      <c r="IGZ45" s="65"/>
      <c r="IHA45" s="65"/>
      <c r="IHB45" s="65"/>
      <c r="IHC45" s="65"/>
      <c r="IHD45" s="65"/>
      <c r="IHE45" s="65"/>
      <c r="IHF45" s="65"/>
      <c r="IHG45" s="65"/>
      <c r="IHH45" s="65"/>
      <c r="IHI45" s="65"/>
      <c r="IHJ45" s="65"/>
      <c r="IHK45" s="65"/>
      <c r="IHL45" s="65"/>
      <c r="IHM45" s="65"/>
      <c r="IHN45" s="65"/>
      <c r="IHO45" s="65"/>
      <c r="IHP45" s="65"/>
      <c r="IHQ45" s="65"/>
      <c r="IHR45" s="65"/>
      <c r="IHS45" s="65"/>
      <c r="IHT45" s="65"/>
      <c r="IHU45" s="65"/>
      <c r="IHV45" s="65"/>
      <c r="IHW45" s="65"/>
      <c r="IHX45" s="65"/>
      <c r="IHY45" s="65"/>
      <c r="IHZ45" s="65"/>
      <c r="IIA45" s="65"/>
      <c r="IIB45" s="65"/>
      <c r="IIC45" s="65"/>
      <c r="IID45" s="65"/>
      <c r="IIE45" s="65"/>
      <c r="IIF45" s="65"/>
      <c r="IIG45" s="65"/>
      <c r="IIH45" s="65"/>
      <c r="III45" s="65"/>
      <c r="IIJ45" s="65"/>
      <c r="IIK45" s="65"/>
      <c r="IIL45" s="65"/>
      <c r="IIM45" s="65"/>
      <c r="IIN45" s="65"/>
      <c r="IIO45" s="65"/>
      <c r="IIP45" s="65"/>
      <c r="IIQ45" s="65"/>
      <c r="IIR45" s="65"/>
      <c r="IIS45" s="65"/>
      <c r="IIT45" s="65"/>
      <c r="IIU45" s="65"/>
      <c r="IIV45" s="65"/>
      <c r="IIW45" s="65"/>
      <c r="IIX45" s="65"/>
      <c r="IIY45" s="65"/>
      <c r="IIZ45" s="65"/>
      <c r="IJA45" s="65"/>
      <c r="IJB45" s="65"/>
      <c r="IJC45" s="65"/>
      <c r="IJD45" s="65"/>
      <c r="IJE45" s="65"/>
      <c r="IJF45" s="65"/>
      <c r="IJG45" s="65"/>
      <c r="IJH45" s="65"/>
      <c r="IJI45" s="65"/>
      <c r="IJJ45" s="65"/>
      <c r="IJK45" s="65"/>
      <c r="IJL45" s="65"/>
      <c r="IJM45" s="65"/>
      <c r="IJN45" s="65"/>
      <c r="IJO45" s="65"/>
      <c r="IJP45" s="65"/>
      <c r="IJQ45" s="65"/>
      <c r="IJR45" s="65"/>
      <c r="IJS45" s="65"/>
      <c r="IJT45" s="65"/>
      <c r="IJU45" s="65"/>
      <c r="IJV45" s="65"/>
      <c r="IJW45" s="65"/>
      <c r="IJX45" s="65"/>
      <c r="IJY45" s="65"/>
      <c r="IJZ45" s="65"/>
      <c r="IKA45" s="65"/>
      <c r="IKB45" s="65"/>
      <c r="IKC45" s="65"/>
      <c r="IKD45" s="65"/>
      <c r="IKE45" s="65"/>
      <c r="IKF45" s="65"/>
      <c r="IKG45" s="65"/>
      <c r="IKH45" s="65"/>
      <c r="IKI45" s="65"/>
      <c r="IKJ45" s="65"/>
      <c r="IKK45" s="65"/>
      <c r="IKL45" s="65"/>
      <c r="IKM45" s="65"/>
      <c r="IKN45" s="65"/>
      <c r="IKO45" s="65"/>
      <c r="IKP45" s="65"/>
      <c r="IKQ45" s="65"/>
      <c r="IKR45" s="65"/>
      <c r="IKS45" s="65"/>
      <c r="IKT45" s="65"/>
      <c r="IKU45" s="65"/>
      <c r="IKV45" s="65"/>
      <c r="IKW45" s="65"/>
      <c r="IKX45" s="65"/>
      <c r="IKY45" s="65"/>
      <c r="IKZ45" s="65"/>
      <c r="ILA45" s="65"/>
      <c r="ILB45" s="65"/>
      <c r="ILC45" s="65"/>
      <c r="ILD45" s="65"/>
      <c r="ILE45" s="65"/>
      <c r="ILF45" s="65"/>
      <c r="ILG45" s="65"/>
      <c r="ILH45" s="65"/>
      <c r="ILI45" s="65"/>
      <c r="ILJ45" s="65"/>
      <c r="ILK45" s="65"/>
      <c r="ILL45" s="65"/>
      <c r="ILM45" s="65"/>
      <c r="ILN45" s="65"/>
      <c r="ILO45" s="65"/>
      <c r="ILP45" s="65"/>
      <c r="ILQ45" s="65"/>
      <c r="ILR45" s="65"/>
      <c r="ILS45" s="65"/>
      <c r="ILT45" s="65"/>
      <c r="ILU45" s="65"/>
      <c r="ILV45" s="65"/>
      <c r="ILW45" s="65"/>
      <c r="ILX45" s="65"/>
      <c r="ILY45" s="65"/>
      <c r="ILZ45" s="65"/>
      <c r="IMA45" s="65"/>
      <c r="IMB45" s="65"/>
      <c r="IMC45" s="65"/>
      <c r="IMD45" s="65"/>
      <c r="IME45" s="65"/>
      <c r="IMF45" s="65"/>
      <c r="IMG45" s="65"/>
      <c r="IMH45" s="65"/>
      <c r="IMI45" s="65"/>
      <c r="IMJ45" s="65"/>
      <c r="IMK45" s="65"/>
      <c r="IML45" s="65"/>
      <c r="IMM45" s="65"/>
      <c r="IMN45" s="65"/>
      <c r="IMO45" s="65"/>
      <c r="IMP45" s="65"/>
      <c r="IMQ45" s="65"/>
      <c r="IMR45" s="65"/>
      <c r="IMS45" s="65"/>
      <c r="IMT45" s="65"/>
      <c r="IMU45" s="65"/>
      <c r="IMV45" s="65"/>
      <c r="IMW45" s="65"/>
      <c r="IMX45" s="65"/>
      <c r="IMY45" s="65"/>
      <c r="IMZ45" s="65"/>
      <c r="INA45" s="65"/>
      <c r="INB45" s="65"/>
      <c r="INC45" s="65"/>
      <c r="IND45" s="65"/>
      <c r="INE45" s="65"/>
      <c r="INF45" s="65"/>
      <c r="ING45" s="65"/>
      <c r="INH45" s="65"/>
      <c r="INI45" s="65"/>
      <c r="INJ45" s="65"/>
      <c r="INK45" s="65"/>
      <c r="INL45" s="65"/>
      <c r="INM45" s="65"/>
      <c r="INN45" s="65"/>
      <c r="INO45" s="65"/>
      <c r="INP45" s="65"/>
      <c r="INQ45" s="65"/>
      <c r="INR45" s="65"/>
      <c r="INS45" s="65"/>
      <c r="INT45" s="65"/>
      <c r="INU45" s="65"/>
      <c r="INV45" s="65"/>
      <c r="INW45" s="65"/>
      <c r="INX45" s="65"/>
      <c r="INY45" s="65"/>
      <c r="INZ45" s="65"/>
      <c r="IOA45" s="65"/>
      <c r="IOB45" s="65"/>
      <c r="IOC45" s="65"/>
      <c r="IOD45" s="65"/>
      <c r="IOE45" s="65"/>
      <c r="IOF45" s="65"/>
      <c r="IOG45" s="65"/>
      <c r="IOH45" s="65"/>
      <c r="IOI45" s="65"/>
      <c r="IOJ45" s="65"/>
      <c r="IOK45" s="65"/>
      <c r="IOL45" s="65"/>
      <c r="IOM45" s="65"/>
      <c r="ION45" s="65"/>
      <c r="IOO45" s="65"/>
      <c r="IOP45" s="65"/>
      <c r="IOQ45" s="65"/>
      <c r="IOR45" s="65"/>
      <c r="IOS45" s="65"/>
      <c r="IOT45" s="65"/>
      <c r="IOU45" s="65"/>
      <c r="IOV45" s="65"/>
      <c r="IOW45" s="65"/>
      <c r="IOX45" s="65"/>
      <c r="IOY45" s="65"/>
      <c r="IOZ45" s="65"/>
      <c r="IPA45" s="65"/>
      <c r="IPB45" s="65"/>
      <c r="IPC45" s="65"/>
      <c r="IPD45" s="65"/>
      <c r="IPE45" s="65"/>
      <c r="IPF45" s="65"/>
      <c r="IPG45" s="65"/>
      <c r="IPH45" s="65"/>
      <c r="IPI45" s="65"/>
      <c r="IPJ45" s="65"/>
      <c r="IPK45" s="65"/>
      <c r="IPL45" s="65"/>
      <c r="IPM45" s="65"/>
      <c r="IPN45" s="65"/>
      <c r="IPO45" s="65"/>
      <c r="IPP45" s="65"/>
      <c r="IPQ45" s="65"/>
      <c r="IPR45" s="65"/>
      <c r="IPS45" s="65"/>
      <c r="IPT45" s="65"/>
      <c r="IPU45" s="65"/>
      <c r="IPV45" s="65"/>
      <c r="IPW45" s="65"/>
      <c r="IPX45" s="65"/>
      <c r="IPY45" s="65"/>
      <c r="IPZ45" s="65"/>
      <c r="IQA45" s="65"/>
      <c r="IQB45" s="65"/>
      <c r="IQC45" s="65"/>
      <c r="IQD45" s="65"/>
      <c r="IQE45" s="65"/>
      <c r="IQF45" s="65"/>
      <c r="IQG45" s="65"/>
      <c r="IQH45" s="65"/>
      <c r="IQI45" s="65"/>
      <c r="IQJ45" s="65"/>
      <c r="IQK45" s="65"/>
      <c r="IQL45" s="65"/>
      <c r="IQM45" s="65"/>
      <c r="IQN45" s="65"/>
      <c r="IQO45" s="65"/>
      <c r="IQP45" s="65"/>
      <c r="IQQ45" s="65"/>
      <c r="IQR45" s="65"/>
      <c r="IQS45" s="65"/>
      <c r="IQT45" s="65"/>
      <c r="IQU45" s="65"/>
      <c r="IQV45" s="65"/>
      <c r="IQW45" s="65"/>
      <c r="IQX45" s="65"/>
      <c r="IQY45" s="65"/>
      <c r="IQZ45" s="65"/>
      <c r="IRA45" s="65"/>
      <c r="IRB45" s="65"/>
      <c r="IRC45" s="65"/>
      <c r="IRD45" s="65"/>
      <c r="IRE45" s="65"/>
      <c r="IRF45" s="65"/>
      <c r="IRG45" s="65"/>
      <c r="IRH45" s="65"/>
      <c r="IRI45" s="65"/>
      <c r="IRJ45" s="65"/>
      <c r="IRK45" s="65"/>
      <c r="IRL45" s="65"/>
      <c r="IRM45" s="65"/>
      <c r="IRN45" s="65"/>
      <c r="IRO45" s="65"/>
      <c r="IRP45" s="65"/>
      <c r="IRQ45" s="65"/>
      <c r="IRR45" s="65"/>
      <c r="IRS45" s="65"/>
      <c r="IRT45" s="65"/>
      <c r="IRU45" s="65"/>
      <c r="IRV45" s="65"/>
      <c r="IRW45" s="65"/>
      <c r="IRX45" s="65"/>
      <c r="IRY45" s="65"/>
      <c r="IRZ45" s="65"/>
      <c r="ISA45" s="65"/>
      <c r="ISB45" s="65"/>
      <c r="ISC45" s="65"/>
      <c r="ISD45" s="65"/>
      <c r="ISE45" s="65"/>
      <c r="ISF45" s="65"/>
      <c r="ISG45" s="65"/>
      <c r="ISH45" s="65"/>
      <c r="ISI45" s="65"/>
      <c r="ISJ45" s="65"/>
      <c r="ISK45" s="65"/>
      <c r="ISL45" s="65"/>
      <c r="ISM45" s="65"/>
      <c r="ISN45" s="65"/>
      <c r="ISO45" s="65"/>
      <c r="ISP45" s="65"/>
      <c r="ISQ45" s="65"/>
      <c r="ISR45" s="65"/>
      <c r="ISS45" s="65"/>
      <c r="IST45" s="65"/>
      <c r="ISU45" s="65"/>
      <c r="ISV45" s="65"/>
      <c r="ISW45" s="65"/>
      <c r="ISX45" s="65"/>
      <c r="ISY45" s="65"/>
      <c r="ISZ45" s="65"/>
      <c r="ITA45" s="65"/>
      <c r="ITB45" s="65"/>
      <c r="ITC45" s="65"/>
      <c r="ITD45" s="65"/>
      <c r="ITE45" s="65"/>
      <c r="ITF45" s="65"/>
      <c r="ITG45" s="65"/>
      <c r="ITH45" s="65"/>
      <c r="ITI45" s="65"/>
      <c r="ITJ45" s="65"/>
      <c r="ITK45" s="65"/>
      <c r="ITL45" s="65"/>
      <c r="ITM45" s="65"/>
      <c r="ITN45" s="65"/>
      <c r="ITO45" s="65"/>
      <c r="ITP45" s="65"/>
      <c r="ITQ45" s="65"/>
      <c r="ITR45" s="65"/>
      <c r="ITS45" s="65"/>
      <c r="ITT45" s="65"/>
      <c r="ITU45" s="65"/>
      <c r="ITV45" s="65"/>
      <c r="ITW45" s="65"/>
      <c r="ITX45" s="65"/>
      <c r="ITY45" s="65"/>
      <c r="ITZ45" s="65"/>
      <c r="IUA45" s="65"/>
      <c r="IUB45" s="65"/>
      <c r="IUC45" s="65"/>
      <c r="IUD45" s="65"/>
      <c r="IUE45" s="65"/>
      <c r="IUF45" s="65"/>
      <c r="IUG45" s="65"/>
      <c r="IUH45" s="65"/>
      <c r="IUI45" s="65"/>
      <c r="IUJ45" s="65"/>
      <c r="IUK45" s="65"/>
      <c r="IUL45" s="65"/>
      <c r="IUM45" s="65"/>
      <c r="IUN45" s="65"/>
      <c r="IUO45" s="65"/>
      <c r="IUP45" s="65"/>
      <c r="IUQ45" s="65"/>
      <c r="IUR45" s="65"/>
      <c r="IUS45" s="65"/>
      <c r="IUT45" s="65"/>
      <c r="IUU45" s="65"/>
      <c r="IUV45" s="65"/>
      <c r="IUW45" s="65"/>
      <c r="IUX45" s="65"/>
      <c r="IUY45" s="65"/>
      <c r="IUZ45" s="65"/>
      <c r="IVA45" s="65"/>
      <c r="IVB45" s="65"/>
      <c r="IVC45" s="65"/>
      <c r="IVD45" s="65"/>
      <c r="IVE45" s="65"/>
      <c r="IVF45" s="65"/>
      <c r="IVG45" s="65"/>
      <c r="IVH45" s="65"/>
      <c r="IVI45" s="65"/>
      <c r="IVJ45" s="65"/>
      <c r="IVK45" s="65"/>
      <c r="IVL45" s="65"/>
      <c r="IVM45" s="65"/>
      <c r="IVN45" s="65"/>
      <c r="IVO45" s="65"/>
      <c r="IVP45" s="65"/>
      <c r="IVQ45" s="65"/>
      <c r="IVR45" s="65"/>
      <c r="IVS45" s="65"/>
      <c r="IVT45" s="65"/>
      <c r="IVU45" s="65"/>
      <c r="IVV45" s="65"/>
      <c r="IVW45" s="65"/>
      <c r="IVX45" s="65"/>
      <c r="IVY45" s="65"/>
      <c r="IVZ45" s="65"/>
      <c r="IWA45" s="65"/>
      <c r="IWB45" s="65"/>
      <c r="IWC45" s="65"/>
      <c r="IWD45" s="65"/>
      <c r="IWE45" s="65"/>
      <c r="IWF45" s="65"/>
      <c r="IWG45" s="65"/>
      <c r="IWH45" s="65"/>
      <c r="IWI45" s="65"/>
      <c r="IWJ45" s="65"/>
      <c r="IWK45" s="65"/>
      <c r="IWL45" s="65"/>
      <c r="IWM45" s="65"/>
      <c r="IWN45" s="65"/>
      <c r="IWO45" s="65"/>
      <c r="IWP45" s="65"/>
      <c r="IWQ45" s="65"/>
      <c r="IWR45" s="65"/>
      <c r="IWS45" s="65"/>
      <c r="IWT45" s="65"/>
      <c r="IWU45" s="65"/>
      <c r="IWV45" s="65"/>
      <c r="IWW45" s="65"/>
      <c r="IWX45" s="65"/>
      <c r="IWY45" s="65"/>
      <c r="IWZ45" s="65"/>
      <c r="IXA45" s="65"/>
      <c r="IXB45" s="65"/>
      <c r="IXC45" s="65"/>
      <c r="IXD45" s="65"/>
      <c r="IXE45" s="65"/>
      <c r="IXF45" s="65"/>
      <c r="IXG45" s="65"/>
      <c r="IXH45" s="65"/>
      <c r="IXI45" s="65"/>
      <c r="IXJ45" s="65"/>
      <c r="IXK45" s="65"/>
      <c r="IXL45" s="65"/>
      <c r="IXM45" s="65"/>
      <c r="IXN45" s="65"/>
      <c r="IXO45" s="65"/>
      <c r="IXP45" s="65"/>
      <c r="IXQ45" s="65"/>
      <c r="IXR45" s="65"/>
      <c r="IXS45" s="65"/>
      <c r="IXT45" s="65"/>
      <c r="IXU45" s="65"/>
      <c r="IXV45" s="65"/>
      <c r="IXW45" s="65"/>
      <c r="IXX45" s="65"/>
      <c r="IXY45" s="65"/>
      <c r="IXZ45" s="65"/>
      <c r="IYA45" s="65"/>
      <c r="IYB45" s="65"/>
      <c r="IYC45" s="65"/>
      <c r="IYD45" s="65"/>
      <c r="IYE45" s="65"/>
      <c r="IYF45" s="65"/>
      <c r="IYG45" s="65"/>
      <c r="IYH45" s="65"/>
      <c r="IYI45" s="65"/>
      <c r="IYJ45" s="65"/>
      <c r="IYK45" s="65"/>
      <c r="IYL45" s="65"/>
      <c r="IYM45" s="65"/>
      <c r="IYN45" s="65"/>
      <c r="IYO45" s="65"/>
      <c r="IYP45" s="65"/>
      <c r="IYQ45" s="65"/>
      <c r="IYR45" s="65"/>
      <c r="IYS45" s="65"/>
      <c r="IYT45" s="65"/>
      <c r="IYU45" s="65"/>
      <c r="IYV45" s="65"/>
      <c r="IYW45" s="65"/>
      <c r="IYX45" s="65"/>
      <c r="IYY45" s="65"/>
      <c r="IYZ45" s="65"/>
      <c r="IZA45" s="65"/>
      <c r="IZB45" s="65"/>
      <c r="IZC45" s="65"/>
      <c r="IZD45" s="65"/>
      <c r="IZE45" s="65"/>
      <c r="IZF45" s="65"/>
      <c r="IZG45" s="65"/>
      <c r="IZH45" s="65"/>
      <c r="IZI45" s="65"/>
      <c r="IZJ45" s="65"/>
      <c r="IZK45" s="65"/>
      <c r="IZL45" s="65"/>
      <c r="IZM45" s="65"/>
      <c r="IZN45" s="65"/>
      <c r="IZO45" s="65"/>
      <c r="IZP45" s="65"/>
      <c r="IZQ45" s="65"/>
      <c r="IZR45" s="65"/>
      <c r="IZS45" s="65"/>
      <c r="IZT45" s="65"/>
      <c r="IZU45" s="65"/>
      <c r="IZV45" s="65"/>
      <c r="IZW45" s="65"/>
      <c r="IZX45" s="65"/>
      <c r="IZY45" s="65"/>
      <c r="IZZ45" s="65"/>
      <c r="JAA45" s="65"/>
      <c r="JAB45" s="65"/>
      <c r="JAC45" s="65"/>
      <c r="JAD45" s="65"/>
      <c r="JAE45" s="65"/>
      <c r="JAF45" s="65"/>
      <c r="JAG45" s="65"/>
      <c r="JAH45" s="65"/>
      <c r="JAI45" s="65"/>
      <c r="JAJ45" s="65"/>
      <c r="JAK45" s="65"/>
      <c r="JAL45" s="65"/>
      <c r="JAM45" s="65"/>
      <c r="JAN45" s="65"/>
      <c r="JAO45" s="65"/>
      <c r="JAP45" s="65"/>
      <c r="JAQ45" s="65"/>
      <c r="JAR45" s="65"/>
      <c r="JAS45" s="65"/>
      <c r="JAT45" s="65"/>
      <c r="JAU45" s="65"/>
      <c r="JAV45" s="65"/>
      <c r="JAW45" s="65"/>
      <c r="JAX45" s="65"/>
      <c r="JAY45" s="65"/>
      <c r="JAZ45" s="65"/>
      <c r="JBA45" s="65"/>
      <c r="JBB45" s="65"/>
      <c r="JBC45" s="65"/>
      <c r="JBD45" s="65"/>
      <c r="JBE45" s="65"/>
      <c r="JBF45" s="65"/>
      <c r="JBG45" s="65"/>
      <c r="JBH45" s="65"/>
      <c r="JBI45" s="65"/>
      <c r="JBJ45" s="65"/>
      <c r="JBK45" s="65"/>
      <c r="JBL45" s="65"/>
      <c r="JBM45" s="65"/>
      <c r="JBN45" s="65"/>
      <c r="JBO45" s="65"/>
      <c r="JBP45" s="65"/>
      <c r="JBQ45" s="65"/>
      <c r="JBR45" s="65"/>
      <c r="JBS45" s="65"/>
      <c r="JBT45" s="65"/>
      <c r="JBU45" s="65"/>
      <c r="JBV45" s="65"/>
      <c r="JBW45" s="65"/>
      <c r="JBX45" s="65"/>
      <c r="JBY45" s="65"/>
      <c r="JBZ45" s="65"/>
      <c r="JCA45" s="65"/>
      <c r="JCB45" s="65"/>
      <c r="JCC45" s="65"/>
      <c r="JCD45" s="65"/>
      <c r="JCE45" s="65"/>
      <c r="JCF45" s="65"/>
      <c r="JCG45" s="65"/>
      <c r="JCH45" s="65"/>
      <c r="JCI45" s="65"/>
      <c r="JCJ45" s="65"/>
      <c r="JCK45" s="65"/>
      <c r="JCL45" s="65"/>
      <c r="JCM45" s="65"/>
      <c r="JCN45" s="65"/>
      <c r="JCO45" s="65"/>
      <c r="JCP45" s="65"/>
      <c r="JCQ45" s="65"/>
      <c r="JCR45" s="65"/>
      <c r="JCS45" s="65"/>
      <c r="JCT45" s="65"/>
      <c r="JCU45" s="65"/>
      <c r="JCV45" s="65"/>
      <c r="JCW45" s="65"/>
      <c r="JCX45" s="65"/>
      <c r="JCY45" s="65"/>
      <c r="JCZ45" s="65"/>
      <c r="JDA45" s="65"/>
      <c r="JDB45" s="65"/>
      <c r="JDC45" s="65"/>
      <c r="JDD45" s="65"/>
      <c r="JDE45" s="65"/>
      <c r="JDF45" s="65"/>
      <c r="JDG45" s="65"/>
      <c r="JDH45" s="65"/>
      <c r="JDI45" s="65"/>
      <c r="JDJ45" s="65"/>
      <c r="JDK45" s="65"/>
      <c r="JDL45" s="65"/>
      <c r="JDM45" s="65"/>
      <c r="JDN45" s="65"/>
      <c r="JDO45" s="65"/>
      <c r="JDP45" s="65"/>
      <c r="JDQ45" s="65"/>
      <c r="JDR45" s="65"/>
      <c r="JDS45" s="65"/>
      <c r="JDT45" s="65"/>
      <c r="JDU45" s="65"/>
      <c r="JDV45" s="65"/>
      <c r="JDW45" s="65"/>
      <c r="JDX45" s="65"/>
      <c r="JDY45" s="65"/>
      <c r="JDZ45" s="65"/>
      <c r="JEA45" s="65"/>
      <c r="JEB45" s="65"/>
      <c r="JEC45" s="65"/>
      <c r="JED45" s="65"/>
      <c r="JEE45" s="65"/>
      <c r="JEF45" s="65"/>
      <c r="JEG45" s="65"/>
      <c r="JEH45" s="65"/>
      <c r="JEI45" s="65"/>
      <c r="JEJ45" s="65"/>
      <c r="JEK45" s="65"/>
      <c r="JEL45" s="65"/>
      <c r="JEM45" s="65"/>
      <c r="JEN45" s="65"/>
      <c r="JEO45" s="65"/>
      <c r="JEP45" s="65"/>
      <c r="JEQ45" s="65"/>
      <c r="JER45" s="65"/>
      <c r="JES45" s="65"/>
      <c r="JET45" s="65"/>
      <c r="JEU45" s="65"/>
      <c r="JEV45" s="65"/>
      <c r="JEW45" s="65"/>
      <c r="JEX45" s="65"/>
      <c r="JEY45" s="65"/>
      <c r="JEZ45" s="65"/>
      <c r="JFA45" s="65"/>
      <c r="JFB45" s="65"/>
      <c r="JFC45" s="65"/>
      <c r="JFD45" s="65"/>
      <c r="JFE45" s="65"/>
      <c r="JFF45" s="65"/>
      <c r="JFG45" s="65"/>
      <c r="JFH45" s="65"/>
      <c r="JFI45" s="65"/>
      <c r="JFJ45" s="65"/>
      <c r="JFK45" s="65"/>
      <c r="JFL45" s="65"/>
      <c r="JFM45" s="65"/>
      <c r="JFN45" s="65"/>
      <c r="JFO45" s="65"/>
      <c r="JFP45" s="65"/>
      <c r="JFQ45" s="65"/>
      <c r="JFR45" s="65"/>
      <c r="JFS45" s="65"/>
      <c r="JFT45" s="65"/>
      <c r="JFU45" s="65"/>
      <c r="JFV45" s="65"/>
      <c r="JFW45" s="65"/>
      <c r="JFX45" s="65"/>
      <c r="JFY45" s="65"/>
      <c r="JFZ45" s="65"/>
      <c r="JGA45" s="65"/>
      <c r="JGB45" s="65"/>
      <c r="JGC45" s="65"/>
      <c r="JGD45" s="65"/>
      <c r="JGE45" s="65"/>
      <c r="JGF45" s="65"/>
      <c r="JGG45" s="65"/>
      <c r="JGH45" s="65"/>
      <c r="JGI45" s="65"/>
      <c r="JGJ45" s="65"/>
      <c r="JGK45" s="65"/>
      <c r="JGL45" s="65"/>
      <c r="JGM45" s="65"/>
      <c r="JGN45" s="65"/>
      <c r="JGO45" s="65"/>
      <c r="JGP45" s="65"/>
      <c r="JGQ45" s="65"/>
      <c r="JGR45" s="65"/>
      <c r="JGS45" s="65"/>
      <c r="JGT45" s="65"/>
      <c r="JGU45" s="65"/>
      <c r="JGV45" s="65"/>
      <c r="JGW45" s="65"/>
      <c r="JGX45" s="65"/>
      <c r="JGY45" s="65"/>
      <c r="JGZ45" s="65"/>
      <c r="JHA45" s="65"/>
      <c r="JHB45" s="65"/>
      <c r="JHC45" s="65"/>
      <c r="JHD45" s="65"/>
      <c r="JHE45" s="65"/>
      <c r="JHF45" s="65"/>
      <c r="JHG45" s="65"/>
      <c r="JHH45" s="65"/>
      <c r="JHI45" s="65"/>
      <c r="JHJ45" s="65"/>
      <c r="JHK45" s="65"/>
      <c r="JHL45" s="65"/>
      <c r="JHM45" s="65"/>
      <c r="JHN45" s="65"/>
      <c r="JHO45" s="65"/>
      <c r="JHP45" s="65"/>
      <c r="JHQ45" s="65"/>
      <c r="JHR45" s="65"/>
      <c r="JHS45" s="65"/>
      <c r="JHT45" s="65"/>
      <c r="JHU45" s="65"/>
      <c r="JHV45" s="65"/>
      <c r="JHW45" s="65"/>
      <c r="JHX45" s="65"/>
      <c r="JHY45" s="65"/>
      <c r="JHZ45" s="65"/>
      <c r="JIA45" s="65"/>
      <c r="JIB45" s="65"/>
      <c r="JIC45" s="65"/>
      <c r="JID45" s="65"/>
      <c r="JIE45" s="65"/>
      <c r="JIF45" s="65"/>
      <c r="JIG45" s="65"/>
      <c r="JIH45" s="65"/>
      <c r="JII45" s="65"/>
      <c r="JIJ45" s="65"/>
      <c r="JIK45" s="65"/>
      <c r="JIL45" s="65"/>
      <c r="JIM45" s="65"/>
      <c r="JIN45" s="65"/>
      <c r="JIO45" s="65"/>
      <c r="JIP45" s="65"/>
      <c r="JIQ45" s="65"/>
      <c r="JIR45" s="65"/>
      <c r="JIS45" s="65"/>
      <c r="JIT45" s="65"/>
      <c r="JIU45" s="65"/>
      <c r="JIV45" s="65"/>
      <c r="JIW45" s="65"/>
      <c r="JIX45" s="65"/>
      <c r="JIY45" s="65"/>
      <c r="JIZ45" s="65"/>
      <c r="JJA45" s="65"/>
      <c r="JJB45" s="65"/>
      <c r="JJC45" s="65"/>
      <c r="JJD45" s="65"/>
      <c r="JJE45" s="65"/>
      <c r="JJF45" s="65"/>
      <c r="JJG45" s="65"/>
      <c r="JJH45" s="65"/>
      <c r="JJI45" s="65"/>
      <c r="JJJ45" s="65"/>
      <c r="JJK45" s="65"/>
      <c r="JJL45" s="65"/>
      <c r="JJM45" s="65"/>
      <c r="JJN45" s="65"/>
      <c r="JJO45" s="65"/>
      <c r="JJP45" s="65"/>
      <c r="JJQ45" s="65"/>
      <c r="JJR45" s="65"/>
      <c r="JJS45" s="65"/>
      <c r="JJT45" s="65"/>
      <c r="JJU45" s="65"/>
      <c r="JJV45" s="65"/>
      <c r="JJW45" s="65"/>
      <c r="JJX45" s="65"/>
      <c r="JJY45" s="65"/>
      <c r="JJZ45" s="65"/>
      <c r="JKA45" s="65"/>
      <c r="JKB45" s="65"/>
      <c r="JKC45" s="65"/>
      <c r="JKD45" s="65"/>
      <c r="JKE45" s="65"/>
      <c r="JKF45" s="65"/>
      <c r="JKG45" s="65"/>
      <c r="JKH45" s="65"/>
      <c r="JKI45" s="65"/>
      <c r="JKJ45" s="65"/>
      <c r="JKK45" s="65"/>
      <c r="JKL45" s="65"/>
      <c r="JKM45" s="65"/>
      <c r="JKN45" s="65"/>
      <c r="JKO45" s="65"/>
      <c r="JKP45" s="65"/>
      <c r="JKQ45" s="65"/>
      <c r="JKR45" s="65"/>
      <c r="JKS45" s="65"/>
      <c r="JKT45" s="65"/>
      <c r="JKU45" s="65"/>
      <c r="JKV45" s="65"/>
      <c r="JKW45" s="65"/>
      <c r="JKX45" s="65"/>
      <c r="JKY45" s="65"/>
      <c r="JKZ45" s="65"/>
      <c r="JLA45" s="65"/>
      <c r="JLB45" s="65"/>
      <c r="JLC45" s="65"/>
      <c r="JLD45" s="65"/>
      <c r="JLE45" s="65"/>
      <c r="JLF45" s="65"/>
      <c r="JLG45" s="65"/>
      <c r="JLH45" s="65"/>
      <c r="JLI45" s="65"/>
      <c r="JLJ45" s="65"/>
      <c r="JLK45" s="65"/>
      <c r="JLL45" s="65"/>
      <c r="JLM45" s="65"/>
      <c r="JLN45" s="65"/>
      <c r="JLO45" s="65"/>
      <c r="JLP45" s="65"/>
      <c r="JLQ45" s="65"/>
      <c r="JLR45" s="65"/>
      <c r="JLS45" s="65"/>
      <c r="JLT45" s="65"/>
      <c r="JLU45" s="65"/>
      <c r="JLV45" s="65"/>
      <c r="JLW45" s="65"/>
      <c r="JLX45" s="65"/>
      <c r="JLY45" s="65"/>
      <c r="JLZ45" s="65"/>
      <c r="JMA45" s="65"/>
      <c r="JMB45" s="65"/>
      <c r="JMC45" s="65"/>
      <c r="JMD45" s="65"/>
      <c r="JME45" s="65"/>
      <c r="JMF45" s="65"/>
      <c r="JMG45" s="65"/>
      <c r="JMH45" s="65"/>
      <c r="JMI45" s="65"/>
      <c r="JMJ45" s="65"/>
      <c r="JMK45" s="65"/>
      <c r="JML45" s="65"/>
      <c r="JMM45" s="65"/>
      <c r="JMN45" s="65"/>
      <c r="JMO45" s="65"/>
      <c r="JMP45" s="65"/>
      <c r="JMQ45" s="65"/>
      <c r="JMR45" s="65"/>
      <c r="JMS45" s="65"/>
      <c r="JMT45" s="65"/>
      <c r="JMU45" s="65"/>
      <c r="JMV45" s="65"/>
      <c r="JMW45" s="65"/>
      <c r="JMX45" s="65"/>
      <c r="JMY45" s="65"/>
      <c r="JMZ45" s="65"/>
      <c r="JNA45" s="65"/>
      <c r="JNB45" s="65"/>
      <c r="JNC45" s="65"/>
      <c r="JND45" s="65"/>
      <c r="JNE45" s="65"/>
      <c r="JNF45" s="65"/>
      <c r="JNG45" s="65"/>
      <c r="JNH45" s="65"/>
      <c r="JNI45" s="65"/>
      <c r="JNJ45" s="65"/>
      <c r="JNK45" s="65"/>
      <c r="JNL45" s="65"/>
      <c r="JNM45" s="65"/>
      <c r="JNN45" s="65"/>
      <c r="JNO45" s="65"/>
      <c r="JNP45" s="65"/>
      <c r="JNQ45" s="65"/>
      <c r="JNR45" s="65"/>
      <c r="JNS45" s="65"/>
      <c r="JNT45" s="65"/>
      <c r="JNU45" s="65"/>
      <c r="JNV45" s="65"/>
      <c r="JNW45" s="65"/>
      <c r="JNX45" s="65"/>
      <c r="JNY45" s="65"/>
      <c r="JNZ45" s="65"/>
      <c r="JOA45" s="65"/>
      <c r="JOB45" s="65"/>
      <c r="JOC45" s="65"/>
      <c r="JOD45" s="65"/>
      <c r="JOE45" s="65"/>
      <c r="JOF45" s="65"/>
      <c r="JOG45" s="65"/>
      <c r="JOH45" s="65"/>
      <c r="JOI45" s="65"/>
      <c r="JOJ45" s="65"/>
      <c r="JOK45" s="65"/>
      <c r="JOL45" s="65"/>
      <c r="JOM45" s="65"/>
      <c r="JON45" s="65"/>
      <c r="JOO45" s="65"/>
      <c r="JOP45" s="65"/>
      <c r="JOQ45" s="65"/>
      <c r="JOR45" s="65"/>
      <c r="JOS45" s="65"/>
      <c r="JOT45" s="65"/>
      <c r="JOU45" s="65"/>
      <c r="JOV45" s="65"/>
      <c r="JOW45" s="65"/>
      <c r="JOX45" s="65"/>
      <c r="JOY45" s="65"/>
      <c r="JOZ45" s="65"/>
      <c r="JPA45" s="65"/>
      <c r="JPB45" s="65"/>
      <c r="JPC45" s="65"/>
      <c r="JPD45" s="65"/>
      <c r="JPE45" s="65"/>
      <c r="JPF45" s="65"/>
      <c r="JPG45" s="65"/>
      <c r="JPH45" s="65"/>
      <c r="JPI45" s="65"/>
      <c r="JPJ45" s="65"/>
      <c r="JPK45" s="65"/>
      <c r="JPL45" s="65"/>
      <c r="JPM45" s="65"/>
      <c r="JPN45" s="65"/>
      <c r="JPO45" s="65"/>
      <c r="JPP45" s="65"/>
      <c r="JPQ45" s="65"/>
      <c r="JPR45" s="65"/>
      <c r="JPS45" s="65"/>
      <c r="JPT45" s="65"/>
      <c r="JPU45" s="65"/>
      <c r="JPV45" s="65"/>
      <c r="JPW45" s="65"/>
      <c r="JPX45" s="65"/>
      <c r="JPY45" s="65"/>
      <c r="JPZ45" s="65"/>
      <c r="JQA45" s="65"/>
      <c r="JQB45" s="65"/>
      <c r="JQC45" s="65"/>
      <c r="JQD45" s="65"/>
      <c r="JQE45" s="65"/>
      <c r="JQF45" s="65"/>
      <c r="JQG45" s="65"/>
      <c r="JQH45" s="65"/>
      <c r="JQI45" s="65"/>
      <c r="JQJ45" s="65"/>
      <c r="JQK45" s="65"/>
      <c r="JQL45" s="65"/>
      <c r="JQM45" s="65"/>
      <c r="JQN45" s="65"/>
      <c r="JQO45" s="65"/>
      <c r="JQP45" s="65"/>
      <c r="JQQ45" s="65"/>
      <c r="JQR45" s="65"/>
      <c r="JQS45" s="65"/>
      <c r="JQT45" s="65"/>
      <c r="JQU45" s="65"/>
      <c r="JQV45" s="65"/>
      <c r="JQW45" s="65"/>
      <c r="JQX45" s="65"/>
      <c r="JQY45" s="65"/>
      <c r="JQZ45" s="65"/>
      <c r="JRA45" s="65"/>
      <c r="JRB45" s="65"/>
      <c r="JRC45" s="65"/>
      <c r="JRD45" s="65"/>
      <c r="JRE45" s="65"/>
      <c r="JRF45" s="65"/>
      <c r="JRG45" s="65"/>
      <c r="JRH45" s="65"/>
      <c r="JRI45" s="65"/>
      <c r="JRJ45" s="65"/>
      <c r="JRK45" s="65"/>
      <c r="JRL45" s="65"/>
      <c r="JRM45" s="65"/>
      <c r="JRN45" s="65"/>
      <c r="JRO45" s="65"/>
      <c r="JRP45" s="65"/>
      <c r="JRQ45" s="65"/>
      <c r="JRR45" s="65"/>
      <c r="JRS45" s="65"/>
      <c r="JRT45" s="65"/>
      <c r="JRU45" s="65"/>
      <c r="JRV45" s="65"/>
      <c r="JRW45" s="65"/>
      <c r="JRX45" s="65"/>
      <c r="JRY45" s="65"/>
      <c r="JRZ45" s="65"/>
      <c r="JSA45" s="65"/>
      <c r="JSB45" s="65"/>
      <c r="JSC45" s="65"/>
      <c r="JSD45" s="65"/>
      <c r="JSE45" s="65"/>
      <c r="JSF45" s="65"/>
      <c r="JSG45" s="65"/>
      <c r="JSH45" s="65"/>
      <c r="JSI45" s="65"/>
      <c r="JSJ45" s="65"/>
      <c r="JSK45" s="65"/>
      <c r="JSL45" s="65"/>
      <c r="JSM45" s="65"/>
      <c r="JSN45" s="65"/>
      <c r="JSO45" s="65"/>
      <c r="JSP45" s="65"/>
      <c r="JSQ45" s="65"/>
      <c r="JSR45" s="65"/>
      <c r="JSS45" s="65"/>
      <c r="JST45" s="65"/>
      <c r="JSU45" s="65"/>
      <c r="JSV45" s="65"/>
      <c r="JSW45" s="65"/>
      <c r="JSX45" s="65"/>
      <c r="JSY45" s="65"/>
      <c r="JSZ45" s="65"/>
      <c r="JTA45" s="65"/>
      <c r="JTB45" s="65"/>
      <c r="JTC45" s="65"/>
      <c r="JTD45" s="65"/>
      <c r="JTE45" s="65"/>
      <c r="JTF45" s="65"/>
      <c r="JTG45" s="65"/>
      <c r="JTH45" s="65"/>
      <c r="JTI45" s="65"/>
      <c r="JTJ45" s="65"/>
      <c r="JTK45" s="65"/>
      <c r="JTL45" s="65"/>
      <c r="JTM45" s="65"/>
      <c r="JTN45" s="65"/>
      <c r="JTO45" s="65"/>
      <c r="JTP45" s="65"/>
      <c r="JTQ45" s="65"/>
      <c r="JTR45" s="65"/>
      <c r="JTS45" s="65"/>
      <c r="JTT45" s="65"/>
      <c r="JTU45" s="65"/>
      <c r="JTV45" s="65"/>
      <c r="JTW45" s="65"/>
      <c r="JTX45" s="65"/>
      <c r="JTY45" s="65"/>
      <c r="JTZ45" s="65"/>
      <c r="JUA45" s="65"/>
      <c r="JUB45" s="65"/>
      <c r="JUC45" s="65"/>
      <c r="JUD45" s="65"/>
      <c r="JUE45" s="65"/>
      <c r="JUF45" s="65"/>
      <c r="JUG45" s="65"/>
      <c r="JUH45" s="65"/>
      <c r="JUI45" s="65"/>
      <c r="JUJ45" s="65"/>
      <c r="JUK45" s="65"/>
      <c r="JUL45" s="65"/>
      <c r="JUM45" s="65"/>
      <c r="JUN45" s="65"/>
      <c r="JUO45" s="65"/>
      <c r="JUP45" s="65"/>
      <c r="JUQ45" s="65"/>
      <c r="JUR45" s="65"/>
      <c r="JUS45" s="65"/>
      <c r="JUT45" s="65"/>
      <c r="JUU45" s="65"/>
      <c r="JUV45" s="65"/>
      <c r="JUW45" s="65"/>
      <c r="JUX45" s="65"/>
      <c r="JUY45" s="65"/>
      <c r="JUZ45" s="65"/>
      <c r="JVA45" s="65"/>
      <c r="JVB45" s="65"/>
      <c r="JVC45" s="65"/>
      <c r="JVD45" s="65"/>
      <c r="JVE45" s="65"/>
      <c r="JVF45" s="65"/>
      <c r="JVG45" s="65"/>
      <c r="JVH45" s="65"/>
      <c r="JVI45" s="65"/>
      <c r="JVJ45" s="65"/>
      <c r="JVK45" s="65"/>
      <c r="JVL45" s="65"/>
      <c r="JVM45" s="65"/>
      <c r="JVN45" s="65"/>
      <c r="JVO45" s="65"/>
      <c r="JVP45" s="65"/>
      <c r="JVQ45" s="65"/>
      <c r="JVR45" s="65"/>
      <c r="JVS45" s="65"/>
      <c r="JVT45" s="65"/>
      <c r="JVU45" s="65"/>
      <c r="JVV45" s="65"/>
      <c r="JVW45" s="65"/>
      <c r="JVX45" s="65"/>
      <c r="JVY45" s="65"/>
      <c r="JVZ45" s="65"/>
      <c r="JWA45" s="65"/>
      <c r="JWB45" s="65"/>
      <c r="JWC45" s="65"/>
      <c r="JWD45" s="65"/>
      <c r="JWE45" s="65"/>
      <c r="JWF45" s="65"/>
      <c r="JWG45" s="65"/>
      <c r="JWH45" s="65"/>
      <c r="JWI45" s="65"/>
      <c r="JWJ45" s="65"/>
      <c r="JWK45" s="65"/>
      <c r="JWL45" s="65"/>
      <c r="JWM45" s="65"/>
      <c r="JWN45" s="65"/>
      <c r="JWO45" s="65"/>
      <c r="JWP45" s="65"/>
      <c r="JWQ45" s="65"/>
      <c r="JWR45" s="65"/>
      <c r="JWS45" s="65"/>
      <c r="JWT45" s="65"/>
      <c r="JWU45" s="65"/>
      <c r="JWV45" s="65"/>
      <c r="JWW45" s="65"/>
      <c r="JWX45" s="65"/>
      <c r="JWY45" s="65"/>
      <c r="JWZ45" s="65"/>
      <c r="JXA45" s="65"/>
      <c r="JXB45" s="65"/>
      <c r="JXC45" s="65"/>
      <c r="JXD45" s="65"/>
      <c r="JXE45" s="65"/>
      <c r="JXF45" s="65"/>
      <c r="JXG45" s="65"/>
      <c r="JXH45" s="65"/>
      <c r="JXI45" s="65"/>
      <c r="JXJ45" s="65"/>
      <c r="JXK45" s="65"/>
      <c r="JXL45" s="65"/>
      <c r="JXM45" s="65"/>
      <c r="JXN45" s="65"/>
      <c r="JXO45" s="65"/>
      <c r="JXP45" s="65"/>
      <c r="JXQ45" s="65"/>
      <c r="JXR45" s="65"/>
      <c r="JXS45" s="65"/>
      <c r="JXT45" s="65"/>
      <c r="JXU45" s="65"/>
      <c r="JXV45" s="65"/>
      <c r="JXW45" s="65"/>
      <c r="JXX45" s="65"/>
      <c r="JXY45" s="65"/>
      <c r="JXZ45" s="65"/>
      <c r="JYA45" s="65"/>
      <c r="JYB45" s="65"/>
      <c r="JYC45" s="65"/>
      <c r="JYD45" s="65"/>
      <c r="JYE45" s="65"/>
      <c r="JYF45" s="65"/>
      <c r="JYG45" s="65"/>
      <c r="JYH45" s="65"/>
      <c r="JYI45" s="65"/>
      <c r="JYJ45" s="65"/>
      <c r="JYK45" s="65"/>
      <c r="JYL45" s="65"/>
      <c r="JYM45" s="65"/>
      <c r="JYN45" s="65"/>
      <c r="JYO45" s="65"/>
      <c r="JYP45" s="65"/>
      <c r="JYQ45" s="65"/>
      <c r="JYR45" s="65"/>
      <c r="JYS45" s="65"/>
      <c r="JYT45" s="65"/>
      <c r="JYU45" s="65"/>
      <c r="JYV45" s="65"/>
      <c r="JYW45" s="65"/>
      <c r="JYX45" s="65"/>
      <c r="JYY45" s="65"/>
      <c r="JYZ45" s="65"/>
      <c r="JZA45" s="65"/>
      <c r="JZB45" s="65"/>
      <c r="JZC45" s="65"/>
      <c r="JZD45" s="65"/>
      <c r="JZE45" s="65"/>
      <c r="JZF45" s="65"/>
      <c r="JZG45" s="65"/>
      <c r="JZH45" s="65"/>
      <c r="JZI45" s="65"/>
      <c r="JZJ45" s="65"/>
      <c r="JZK45" s="65"/>
      <c r="JZL45" s="65"/>
      <c r="JZM45" s="65"/>
      <c r="JZN45" s="65"/>
      <c r="JZO45" s="65"/>
      <c r="JZP45" s="65"/>
      <c r="JZQ45" s="65"/>
      <c r="JZR45" s="65"/>
      <c r="JZS45" s="65"/>
      <c r="JZT45" s="65"/>
      <c r="JZU45" s="65"/>
      <c r="JZV45" s="65"/>
      <c r="JZW45" s="65"/>
      <c r="JZX45" s="65"/>
      <c r="JZY45" s="65"/>
      <c r="JZZ45" s="65"/>
      <c r="KAA45" s="65"/>
      <c r="KAB45" s="65"/>
      <c r="KAC45" s="65"/>
      <c r="KAD45" s="65"/>
      <c r="KAE45" s="65"/>
      <c r="KAF45" s="65"/>
      <c r="KAG45" s="65"/>
      <c r="KAH45" s="65"/>
      <c r="KAI45" s="65"/>
      <c r="KAJ45" s="65"/>
      <c r="KAK45" s="65"/>
      <c r="KAL45" s="65"/>
      <c r="KAM45" s="65"/>
      <c r="KAN45" s="65"/>
      <c r="KAO45" s="65"/>
      <c r="KAP45" s="65"/>
      <c r="KAQ45" s="65"/>
      <c r="KAR45" s="65"/>
      <c r="KAS45" s="65"/>
      <c r="KAT45" s="65"/>
      <c r="KAU45" s="65"/>
      <c r="KAV45" s="65"/>
      <c r="KAW45" s="65"/>
      <c r="KAX45" s="65"/>
      <c r="KAY45" s="65"/>
      <c r="KAZ45" s="65"/>
      <c r="KBA45" s="65"/>
      <c r="KBB45" s="65"/>
      <c r="KBC45" s="65"/>
      <c r="KBD45" s="65"/>
      <c r="KBE45" s="65"/>
      <c r="KBF45" s="65"/>
      <c r="KBG45" s="65"/>
      <c r="KBH45" s="65"/>
      <c r="KBI45" s="65"/>
      <c r="KBJ45" s="65"/>
      <c r="KBK45" s="65"/>
      <c r="KBL45" s="65"/>
      <c r="KBM45" s="65"/>
      <c r="KBN45" s="65"/>
      <c r="KBO45" s="65"/>
      <c r="KBP45" s="65"/>
      <c r="KBQ45" s="65"/>
      <c r="KBR45" s="65"/>
      <c r="KBS45" s="65"/>
      <c r="KBT45" s="65"/>
      <c r="KBU45" s="65"/>
      <c r="KBV45" s="65"/>
      <c r="KBW45" s="65"/>
      <c r="KBX45" s="65"/>
      <c r="KBY45" s="65"/>
      <c r="KBZ45" s="65"/>
      <c r="KCA45" s="65"/>
      <c r="KCB45" s="65"/>
      <c r="KCC45" s="65"/>
      <c r="KCD45" s="65"/>
      <c r="KCE45" s="65"/>
      <c r="KCF45" s="65"/>
      <c r="KCG45" s="65"/>
      <c r="KCH45" s="65"/>
      <c r="KCI45" s="65"/>
      <c r="KCJ45" s="65"/>
      <c r="KCK45" s="65"/>
      <c r="KCL45" s="65"/>
      <c r="KCM45" s="65"/>
      <c r="KCN45" s="65"/>
      <c r="KCO45" s="65"/>
      <c r="KCP45" s="65"/>
      <c r="KCQ45" s="65"/>
      <c r="KCR45" s="65"/>
      <c r="KCS45" s="65"/>
      <c r="KCT45" s="65"/>
      <c r="KCU45" s="65"/>
      <c r="KCV45" s="65"/>
      <c r="KCW45" s="65"/>
      <c r="KCX45" s="65"/>
      <c r="KCY45" s="65"/>
      <c r="KCZ45" s="65"/>
      <c r="KDA45" s="65"/>
      <c r="KDB45" s="65"/>
      <c r="KDC45" s="65"/>
      <c r="KDD45" s="65"/>
      <c r="KDE45" s="65"/>
      <c r="KDF45" s="65"/>
      <c r="KDG45" s="65"/>
      <c r="KDH45" s="65"/>
      <c r="KDI45" s="65"/>
      <c r="KDJ45" s="65"/>
      <c r="KDK45" s="65"/>
      <c r="KDL45" s="65"/>
      <c r="KDM45" s="65"/>
      <c r="KDN45" s="65"/>
      <c r="KDO45" s="65"/>
      <c r="KDP45" s="65"/>
      <c r="KDQ45" s="65"/>
      <c r="KDR45" s="65"/>
      <c r="KDS45" s="65"/>
      <c r="KDT45" s="65"/>
      <c r="KDU45" s="65"/>
      <c r="KDV45" s="65"/>
      <c r="KDW45" s="65"/>
      <c r="KDX45" s="65"/>
      <c r="KDY45" s="65"/>
      <c r="KDZ45" s="65"/>
      <c r="KEA45" s="65"/>
      <c r="KEB45" s="65"/>
      <c r="KEC45" s="65"/>
      <c r="KED45" s="65"/>
      <c r="KEE45" s="65"/>
      <c r="KEF45" s="65"/>
      <c r="KEG45" s="65"/>
      <c r="KEH45" s="65"/>
      <c r="KEI45" s="65"/>
      <c r="KEJ45" s="65"/>
      <c r="KEK45" s="65"/>
      <c r="KEL45" s="65"/>
      <c r="KEM45" s="65"/>
      <c r="KEN45" s="65"/>
      <c r="KEO45" s="65"/>
      <c r="KEP45" s="65"/>
      <c r="KEQ45" s="65"/>
      <c r="KER45" s="65"/>
      <c r="KES45" s="65"/>
      <c r="KET45" s="65"/>
      <c r="KEU45" s="65"/>
      <c r="KEV45" s="65"/>
      <c r="KEW45" s="65"/>
      <c r="KEX45" s="65"/>
      <c r="KEY45" s="65"/>
      <c r="KEZ45" s="65"/>
      <c r="KFA45" s="65"/>
      <c r="KFB45" s="65"/>
      <c r="KFC45" s="65"/>
      <c r="KFD45" s="65"/>
      <c r="KFE45" s="65"/>
      <c r="KFF45" s="65"/>
      <c r="KFG45" s="65"/>
      <c r="KFH45" s="65"/>
      <c r="KFI45" s="65"/>
      <c r="KFJ45" s="65"/>
      <c r="KFK45" s="65"/>
      <c r="KFL45" s="65"/>
      <c r="KFM45" s="65"/>
      <c r="KFN45" s="65"/>
      <c r="KFO45" s="65"/>
      <c r="KFP45" s="65"/>
      <c r="KFQ45" s="65"/>
      <c r="KFR45" s="65"/>
      <c r="KFS45" s="65"/>
      <c r="KFT45" s="65"/>
      <c r="KFU45" s="65"/>
      <c r="KFV45" s="65"/>
      <c r="KFW45" s="65"/>
      <c r="KFX45" s="65"/>
      <c r="KFY45" s="65"/>
      <c r="KFZ45" s="65"/>
      <c r="KGA45" s="65"/>
      <c r="KGB45" s="65"/>
      <c r="KGC45" s="65"/>
      <c r="KGD45" s="65"/>
      <c r="KGE45" s="65"/>
      <c r="KGF45" s="65"/>
      <c r="KGG45" s="65"/>
      <c r="KGH45" s="65"/>
      <c r="KGI45" s="65"/>
      <c r="KGJ45" s="65"/>
      <c r="KGK45" s="65"/>
      <c r="KGL45" s="65"/>
      <c r="KGM45" s="65"/>
      <c r="KGN45" s="65"/>
      <c r="KGO45" s="65"/>
      <c r="KGP45" s="65"/>
      <c r="KGQ45" s="65"/>
      <c r="KGR45" s="65"/>
      <c r="KGS45" s="65"/>
      <c r="KGT45" s="65"/>
      <c r="KGU45" s="65"/>
      <c r="KGV45" s="65"/>
      <c r="KGW45" s="65"/>
      <c r="KGX45" s="65"/>
      <c r="KGY45" s="65"/>
      <c r="KGZ45" s="65"/>
      <c r="KHA45" s="65"/>
      <c r="KHB45" s="65"/>
      <c r="KHC45" s="65"/>
      <c r="KHD45" s="65"/>
      <c r="KHE45" s="65"/>
      <c r="KHF45" s="65"/>
      <c r="KHG45" s="65"/>
      <c r="KHH45" s="65"/>
      <c r="KHI45" s="65"/>
      <c r="KHJ45" s="65"/>
      <c r="KHK45" s="65"/>
      <c r="KHL45" s="65"/>
      <c r="KHM45" s="65"/>
      <c r="KHN45" s="65"/>
      <c r="KHO45" s="65"/>
      <c r="KHP45" s="65"/>
      <c r="KHQ45" s="65"/>
      <c r="KHR45" s="65"/>
      <c r="KHS45" s="65"/>
      <c r="KHT45" s="65"/>
      <c r="KHU45" s="65"/>
      <c r="KHV45" s="65"/>
      <c r="KHW45" s="65"/>
      <c r="KHX45" s="65"/>
      <c r="KHY45" s="65"/>
      <c r="KHZ45" s="65"/>
      <c r="KIA45" s="65"/>
      <c r="KIB45" s="65"/>
      <c r="KIC45" s="65"/>
      <c r="KID45" s="65"/>
      <c r="KIE45" s="65"/>
      <c r="KIF45" s="65"/>
      <c r="KIG45" s="65"/>
      <c r="KIH45" s="65"/>
      <c r="KII45" s="65"/>
      <c r="KIJ45" s="65"/>
      <c r="KIK45" s="65"/>
      <c r="KIL45" s="65"/>
      <c r="KIM45" s="65"/>
      <c r="KIN45" s="65"/>
      <c r="KIO45" s="65"/>
      <c r="KIP45" s="65"/>
      <c r="KIQ45" s="65"/>
      <c r="KIR45" s="65"/>
      <c r="KIS45" s="65"/>
      <c r="KIT45" s="65"/>
      <c r="KIU45" s="65"/>
      <c r="KIV45" s="65"/>
      <c r="KIW45" s="65"/>
      <c r="KIX45" s="65"/>
      <c r="KIY45" s="65"/>
      <c r="KIZ45" s="65"/>
      <c r="KJA45" s="65"/>
      <c r="KJB45" s="65"/>
      <c r="KJC45" s="65"/>
      <c r="KJD45" s="65"/>
      <c r="KJE45" s="65"/>
      <c r="KJF45" s="65"/>
      <c r="KJG45" s="65"/>
      <c r="KJH45" s="65"/>
      <c r="KJI45" s="65"/>
      <c r="KJJ45" s="65"/>
      <c r="KJK45" s="65"/>
      <c r="KJL45" s="65"/>
      <c r="KJM45" s="65"/>
      <c r="KJN45" s="65"/>
      <c r="KJO45" s="65"/>
      <c r="KJP45" s="65"/>
      <c r="KJQ45" s="65"/>
      <c r="KJR45" s="65"/>
      <c r="KJS45" s="65"/>
      <c r="KJT45" s="65"/>
      <c r="KJU45" s="65"/>
      <c r="KJV45" s="65"/>
      <c r="KJW45" s="65"/>
      <c r="KJX45" s="65"/>
      <c r="KJY45" s="65"/>
      <c r="KJZ45" s="65"/>
      <c r="KKA45" s="65"/>
      <c r="KKB45" s="65"/>
      <c r="KKC45" s="65"/>
      <c r="KKD45" s="65"/>
      <c r="KKE45" s="65"/>
      <c r="KKF45" s="65"/>
      <c r="KKG45" s="65"/>
      <c r="KKH45" s="65"/>
      <c r="KKI45" s="65"/>
      <c r="KKJ45" s="65"/>
      <c r="KKK45" s="65"/>
      <c r="KKL45" s="65"/>
      <c r="KKM45" s="65"/>
      <c r="KKN45" s="65"/>
      <c r="KKO45" s="65"/>
      <c r="KKP45" s="65"/>
      <c r="KKQ45" s="65"/>
      <c r="KKR45" s="65"/>
      <c r="KKS45" s="65"/>
      <c r="KKT45" s="65"/>
      <c r="KKU45" s="65"/>
      <c r="KKV45" s="65"/>
      <c r="KKW45" s="65"/>
      <c r="KKX45" s="65"/>
      <c r="KKY45" s="65"/>
      <c r="KKZ45" s="65"/>
      <c r="KLA45" s="65"/>
      <c r="KLB45" s="65"/>
      <c r="KLC45" s="65"/>
      <c r="KLD45" s="65"/>
      <c r="KLE45" s="65"/>
      <c r="KLF45" s="65"/>
      <c r="KLG45" s="65"/>
      <c r="KLH45" s="65"/>
      <c r="KLI45" s="65"/>
      <c r="KLJ45" s="65"/>
      <c r="KLK45" s="65"/>
      <c r="KLL45" s="65"/>
      <c r="KLM45" s="65"/>
      <c r="KLN45" s="65"/>
      <c r="KLO45" s="65"/>
      <c r="KLP45" s="65"/>
      <c r="KLQ45" s="65"/>
      <c r="KLR45" s="65"/>
      <c r="KLS45" s="65"/>
      <c r="KLT45" s="65"/>
      <c r="KLU45" s="65"/>
      <c r="KLV45" s="65"/>
      <c r="KLW45" s="65"/>
      <c r="KLX45" s="65"/>
      <c r="KLY45" s="65"/>
      <c r="KLZ45" s="65"/>
      <c r="KMA45" s="65"/>
      <c r="KMB45" s="65"/>
      <c r="KMC45" s="65"/>
      <c r="KMD45" s="65"/>
      <c r="KME45" s="65"/>
      <c r="KMF45" s="65"/>
      <c r="KMG45" s="65"/>
      <c r="KMH45" s="65"/>
      <c r="KMI45" s="65"/>
      <c r="KMJ45" s="65"/>
      <c r="KMK45" s="65"/>
      <c r="KML45" s="65"/>
      <c r="KMM45" s="65"/>
      <c r="KMN45" s="65"/>
      <c r="KMO45" s="65"/>
      <c r="KMP45" s="65"/>
      <c r="KMQ45" s="65"/>
      <c r="KMR45" s="65"/>
      <c r="KMS45" s="65"/>
      <c r="KMT45" s="65"/>
      <c r="KMU45" s="65"/>
      <c r="KMV45" s="65"/>
      <c r="KMW45" s="65"/>
      <c r="KMX45" s="65"/>
      <c r="KMY45" s="65"/>
      <c r="KMZ45" s="65"/>
      <c r="KNA45" s="65"/>
      <c r="KNB45" s="65"/>
      <c r="KNC45" s="65"/>
      <c r="KND45" s="65"/>
      <c r="KNE45" s="65"/>
      <c r="KNF45" s="65"/>
      <c r="KNG45" s="65"/>
      <c r="KNH45" s="65"/>
      <c r="KNI45" s="65"/>
      <c r="KNJ45" s="65"/>
      <c r="KNK45" s="65"/>
      <c r="KNL45" s="65"/>
      <c r="KNM45" s="65"/>
      <c r="KNN45" s="65"/>
      <c r="KNO45" s="65"/>
      <c r="KNP45" s="65"/>
      <c r="KNQ45" s="65"/>
      <c r="KNR45" s="65"/>
      <c r="KNS45" s="65"/>
      <c r="KNT45" s="65"/>
      <c r="KNU45" s="65"/>
      <c r="KNV45" s="65"/>
      <c r="KNW45" s="65"/>
      <c r="KNX45" s="65"/>
      <c r="KNY45" s="65"/>
      <c r="KNZ45" s="65"/>
      <c r="KOA45" s="65"/>
      <c r="KOB45" s="65"/>
      <c r="KOC45" s="65"/>
      <c r="KOD45" s="65"/>
      <c r="KOE45" s="65"/>
      <c r="KOF45" s="65"/>
      <c r="KOG45" s="65"/>
      <c r="KOH45" s="65"/>
      <c r="KOI45" s="65"/>
      <c r="KOJ45" s="65"/>
      <c r="KOK45" s="65"/>
      <c r="KOL45" s="65"/>
      <c r="KOM45" s="65"/>
      <c r="KON45" s="65"/>
      <c r="KOO45" s="65"/>
      <c r="KOP45" s="65"/>
      <c r="KOQ45" s="65"/>
      <c r="KOR45" s="65"/>
      <c r="KOS45" s="65"/>
      <c r="KOT45" s="65"/>
      <c r="KOU45" s="65"/>
      <c r="KOV45" s="65"/>
      <c r="KOW45" s="65"/>
      <c r="KOX45" s="65"/>
      <c r="KOY45" s="65"/>
      <c r="KOZ45" s="65"/>
      <c r="KPA45" s="65"/>
      <c r="KPB45" s="65"/>
      <c r="KPC45" s="65"/>
      <c r="KPD45" s="65"/>
      <c r="KPE45" s="65"/>
      <c r="KPF45" s="65"/>
      <c r="KPG45" s="65"/>
      <c r="KPH45" s="65"/>
      <c r="KPI45" s="65"/>
      <c r="KPJ45" s="65"/>
      <c r="KPK45" s="65"/>
      <c r="KPL45" s="65"/>
      <c r="KPM45" s="65"/>
      <c r="KPN45" s="65"/>
      <c r="KPO45" s="65"/>
      <c r="KPP45" s="65"/>
      <c r="KPQ45" s="65"/>
      <c r="KPR45" s="65"/>
      <c r="KPS45" s="65"/>
      <c r="KPT45" s="65"/>
      <c r="KPU45" s="65"/>
      <c r="KPV45" s="65"/>
      <c r="KPW45" s="65"/>
      <c r="KPX45" s="65"/>
      <c r="KPY45" s="65"/>
      <c r="KPZ45" s="65"/>
      <c r="KQA45" s="65"/>
      <c r="KQB45" s="65"/>
      <c r="KQC45" s="65"/>
      <c r="KQD45" s="65"/>
      <c r="KQE45" s="65"/>
      <c r="KQF45" s="65"/>
      <c r="KQG45" s="65"/>
      <c r="KQH45" s="65"/>
      <c r="KQI45" s="65"/>
      <c r="KQJ45" s="65"/>
      <c r="KQK45" s="65"/>
      <c r="KQL45" s="65"/>
      <c r="KQM45" s="65"/>
      <c r="KQN45" s="65"/>
      <c r="KQO45" s="65"/>
      <c r="KQP45" s="65"/>
      <c r="KQQ45" s="65"/>
      <c r="KQR45" s="65"/>
      <c r="KQS45" s="65"/>
      <c r="KQT45" s="65"/>
      <c r="KQU45" s="65"/>
      <c r="KQV45" s="65"/>
      <c r="KQW45" s="65"/>
      <c r="KQX45" s="65"/>
      <c r="KQY45" s="65"/>
      <c r="KQZ45" s="65"/>
      <c r="KRA45" s="65"/>
      <c r="KRB45" s="65"/>
      <c r="KRC45" s="65"/>
      <c r="KRD45" s="65"/>
      <c r="KRE45" s="65"/>
      <c r="KRF45" s="65"/>
      <c r="KRG45" s="65"/>
      <c r="KRH45" s="65"/>
      <c r="KRI45" s="65"/>
      <c r="KRJ45" s="65"/>
      <c r="KRK45" s="65"/>
      <c r="KRL45" s="65"/>
      <c r="KRM45" s="65"/>
      <c r="KRN45" s="65"/>
      <c r="KRO45" s="65"/>
      <c r="KRP45" s="65"/>
      <c r="KRQ45" s="65"/>
      <c r="KRR45" s="65"/>
      <c r="KRS45" s="65"/>
      <c r="KRT45" s="65"/>
      <c r="KRU45" s="65"/>
      <c r="KRV45" s="65"/>
      <c r="KRW45" s="65"/>
      <c r="KRX45" s="65"/>
      <c r="KRY45" s="65"/>
      <c r="KRZ45" s="65"/>
      <c r="KSA45" s="65"/>
      <c r="KSB45" s="65"/>
      <c r="KSC45" s="65"/>
      <c r="KSD45" s="65"/>
      <c r="KSE45" s="65"/>
      <c r="KSF45" s="65"/>
      <c r="KSG45" s="65"/>
      <c r="KSH45" s="65"/>
      <c r="KSI45" s="65"/>
      <c r="KSJ45" s="65"/>
      <c r="KSK45" s="65"/>
      <c r="KSL45" s="65"/>
      <c r="KSM45" s="65"/>
      <c r="KSN45" s="65"/>
      <c r="KSO45" s="65"/>
      <c r="KSP45" s="65"/>
      <c r="KSQ45" s="65"/>
      <c r="KSR45" s="65"/>
      <c r="KSS45" s="65"/>
      <c r="KST45" s="65"/>
      <c r="KSU45" s="65"/>
      <c r="KSV45" s="65"/>
      <c r="KSW45" s="65"/>
      <c r="KSX45" s="65"/>
      <c r="KSY45" s="65"/>
      <c r="KSZ45" s="65"/>
      <c r="KTA45" s="65"/>
      <c r="KTB45" s="65"/>
      <c r="KTC45" s="65"/>
      <c r="KTD45" s="65"/>
      <c r="KTE45" s="65"/>
      <c r="KTF45" s="65"/>
      <c r="KTG45" s="65"/>
      <c r="KTH45" s="65"/>
      <c r="KTI45" s="65"/>
      <c r="KTJ45" s="65"/>
      <c r="KTK45" s="65"/>
      <c r="KTL45" s="65"/>
      <c r="KTM45" s="65"/>
      <c r="KTN45" s="65"/>
      <c r="KTO45" s="65"/>
      <c r="KTP45" s="65"/>
      <c r="KTQ45" s="65"/>
      <c r="KTR45" s="65"/>
      <c r="KTS45" s="65"/>
      <c r="KTT45" s="65"/>
      <c r="KTU45" s="65"/>
      <c r="KTV45" s="65"/>
      <c r="KTW45" s="65"/>
      <c r="KTX45" s="65"/>
      <c r="KTY45" s="65"/>
      <c r="KTZ45" s="65"/>
      <c r="KUA45" s="65"/>
      <c r="KUB45" s="65"/>
      <c r="KUC45" s="65"/>
      <c r="KUD45" s="65"/>
      <c r="KUE45" s="65"/>
      <c r="KUF45" s="65"/>
      <c r="KUG45" s="65"/>
      <c r="KUH45" s="65"/>
      <c r="KUI45" s="65"/>
      <c r="KUJ45" s="65"/>
      <c r="KUK45" s="65"/>
      <c r="KUL45" s="65"/>
      <c r="KUM45" s="65"/>
      <c r="KUN45" s="65"/>
      <c r="KUO45" s="65"/>
      <c r="KUP45" s="65"/>
      <c r="KUQ45" s="65"/>
      <c r="KUR45" s="65"/>
      <c r="KUS45" s="65"/>
      <c r="KUT45" s="65"/>
      <c r="KUU45" s="65"/>
      <c r="KUV45" s="65"/>
      <c r="KUW45" s="65"/>
      <c r="KUX45" s="65"/>
      <c r="KUY45" s="65"/>
      <c r="KUZ45" s="65"/>
      <c r="KVA45" s="65"/>
      <c r="KVB45" s="65"/>
      <c r="KVC45" s="65"/>
      <c r="KVD45" s="65"/>
      <c r="KVE45" s="65"/>
      <c r="KVF45" s="65"/>
      <c r="KVG45" s="65"/>
      <c r="KVH45" s="65"/>
      <c r="KVI45" s="65"/>
      <c r="KVJ45" s="65"/>
      <c r="KVK45" s="65"/>
      <c r="KVL45" s="65"/>
      <c r="KVM45" s="65"/>
      <c r="KVN45" s="65"/>
      <c r="KVO45" s="65"/>
      <c r="KVP45" s="65"/>
      <c r="KVQ45" s="65"/>
      <c r="KVR45" s="65"/>
      <c r="KVS45" s="65"/>
      <c r="KVT45" s="65"/>
      <c r="KVU45" s="65"/>
      <c r="KVV45" s="65"/>
      <c r="KVW45" s="65"/>
      <c r="KVX45" s="65"/>
      <c r="KVY45" s="65"/>
      <c r="KVZ45" s="65"/>
      <c r="KWA45" s="65"/>
      <c r="KWB45" s="65"/>
      <c r="KWC45" s="65"/>
      <c r="KWD45" s="65"/>
      <c r="KWE45" s="65"/>
      <c r="KWF45" s="65"/>
      <c r="KWG45" s="65"/>
      <c r="KWH45" s="65"/>
      <c r="KWI45" s="65"/>
      <c r="KWJ45" s="65"/>
      <c r="KWK45" s="65"/>
      <c r="KWL45" s="65"/>
      <c r="KWM45" s="65"/>
      <c r="KWN45" s="65"/>
      <c r="KWO45" s="65"/>
      <c r="KWP45" s="65"/>
      <c r="KWQ45" s="65"/>
      <c r="KWR45" s="65"/>
      <c r="KWS45" s="65"/>
      <c r="KWT45" s="65"/>
      <c r="KWU45" s="65"/>
      <c r="KWV45" s="65"/>
      <c r="KWW45" s="65"/>
      <c r="KWX45" s="65"/>
      <c r="KWY45" s="65"/>
      <c r="KWZ45" s="65"/>
      <c r="KXA45" s="65"/>
      <c r="KXB45" s="65"/>
      <c r="KXC45" s="65"/>
      <c r="KXD45" s="65"/>
      <c r="KXE45" s="65"/>
      <c r="KXF45" s="65"/>
      <c r="KXG45" s="65"/>
      <c r="KXH45" s="65"/>
      <c r="KXI45" s="65"/>
      <c r="KXJ45" s="65"/>
      <c r="KXK45" s="65"/>
      <c r="KXL45" s="65"/>
      <c r="KXM45" s="65"/>
      <c r="KXN45" s="65"/>
      <c r="KXO45" s="65"/>
      <c r="KXP45" s="65"/>
      <c r="KXQ45" s="65"/>
      <c r="KXR45" s="65"/>
      <c r="KXS45" s="65"/>
      <c r="KXT45" s="65"/>
      <c r="KXU45" s="65"/>
      <c r="KXV45" s="65"/>
      <c r="KXW45" s="65"/>
      <c r="KXX45" s="65"/>
      <c r="KXY45" s="65"/>
      <c r="KXZ45" s="65"/>
      <c r="KYA45" s="65"/>
      <c r="KYB45" s="65"/>
      <c r="KYC45" s="65"/>
      <c r="KYD45" s="65"/>
      <c r="KYE45" s="65"/>
      <c r="KYF45" s="65"/>
      <c r="KYG45" s="65"/>
      <c r="KYH45" s="65"/>
      <c r="KYI45" s="65"/>
      <c r="KYJ45" s="65"/>
      <c r="KYK45" s="65"/>
      <c r="KYL45" s="65"/>
      <c r="KYM45" s="65"/>
      <c r="KYN45" s="65"/>
      <c r="KYO45" s="65"/>
      <c r="KYP45" s="65"/>
      <c r="KYQ45" s="65"/>
      <c r="KYR45" s="65"/>
      <c r="KYS45" s="65"/>
      <c r="KYT45" s="65"/>
      <c r="KYU45" s="65"/>
      <c r="KYV45" s="65"/>
      <c r="KYW45" s="65"/>
      <c r="KYX45" s="65"/>
      <c r="KYY45" s="65"/>
      <c r="KYZ45" s="65"/>
      <c r="KZA45" s="65"/>
      <c r="KZB45" s="65"/>
      <c r="KZC45" s="65"/>
      <c r="KZD45" s="65"/>
      <c r="KZE45" s="65"/>
      <c r="KZF45" s="65"/>
      <c r="KZG45" s="65"/>
      <c r="KZH45" s="65"/>
      <c r="KZI45" s="65"/>
      <c r="KZJ45" s="65"/>
      <c r="KZK45" s="65"/>
      <c r="KZL45" s="65"/>
      <c r="KZM45" s="65"/>
      <c r="KZN45" s="65"/>
      <c r="KZO45" s="65"/>
      <c r="KZP45" s="65"/>
      <c r="KZQ45" s="65"/>
      <c r="KZR45" s="65"/>
      <c r="KZS45" s="65"/>
      <c r="KZT45" s="65"/>
      <c r="KZU45" s="65"/>
      <c r="KZV45" s="65"/>
      <c r="KZW45" s="65"/>
      <c r="KZX45" s="65"/>
      <c r="KZY45" s="65"/>
      <c r="KZZ45" s="65"/>
      <c r="LAA45" s="65"/>
      <c r="LAB45" s="65"/>
      <c r="LAC45" s="65"/>
      <c r="LAD45" s="65"/>
      <c r="LAE45" s="65"/>
      <c r="LAF45" s="65"/>
      <c r="LAG45" s="65"/>
      <c r="LAH45" s="65"/>
      <c r="LAI45" s="65"/>
      <c r="LAJ45" s="65"/>
      <c r="LAK45" s="65"/>
      <c r="LAL45" s="65"/>
      <c r="LAM45" s="65"/>
      <c r="LAN45" s="65"/>
      <c r="LAO45" s="65"/>
      <c r="LAP45" s="65"/>
      <c r="LAQ45" s="65"/>
      <c r="LAR45" s="65"/>
      <c r="LAS45" s="65"/>
      <c r="LAT45" s="65"/>
      <c r="LAU45" s="65"/>
      <c r="LAV45" s="65"/>
      <c r="LAW45" s="65"/>
      <c r="LAX45" s="65"/>
      <c r="LAY45" s="65"/>
      <c r="LAZ45" s="65"/>
      <c r="LBA45" s="65"/>
      <c r="LBB45" s="65"/>
      <c r="LBC45" s="65"/>
      <c r="LBD45" s="65"/>
      <c r="LBE45" s="65"/>
      <c r="LBF45" s="65"/>
      <c r="LBG45" s="65"/>
      <c r="LBH45" s="65"/>
      <c r="LBI45" s="65"/>
      <c r="LBJ45" s="65"/>
      <c r="LBK45" s="65"/>
      <c r="LBL45" s="65"/>
      <c r="LBM45" s="65"/>
      <c r="LBN45" s="65"/>
      <c r="LBO45" s="65"/>
      <c r="LBP45" s="65"/>
      <c r="LBQ45" s="65"/>
      <c r="LBR45" s="65"/>
      <c r="LBS45" s="65"/>
      <c r="LBT45" s="65"/>
      <c r="LBU45" s="65"/>
      <c r="LBV45" s="65"/>
      <c r="LBW45" s="65"/>
      <c r="LBX45" s="65"/>
      <c r="LBY45" s="65"/>
      <c r="LBZ45" s="65"/>
      <c r="LCA45" s="65"/>
      <c r="LCB45" s="65"/>
      <c r="LCC45" s="65"/>
      <c r="LCD45" s="65"/>
      <c r="LCE45" s="65"/>
      <c r="LCF45" s="65"/>
      <c r="LCG45" s="65"/>
      <c r="LCH45" s="65"/>
      <c r="LCI45" s="65"/>
      <c r="LCJ45" s="65"/>
      <c r="LCK45" s="65"/>
      <c r="LCL45" s="65"/>
      <c r="LCM45" s="65"/>
      <c r="LCN45" s="65"/>
      <c r="LCO45" s="65"/>
      <c r="LCP45" s="65"/>
      <c r="LCQ45" s="65"/>
      <c r="LCR45" s="65"/>
      <c r="LCS45" s="65"/>
      <c r="LCT45" s="65"/>
      <c r="LCU45" s="65"/>
      <c r="LCV45" s="65"/>
      <c r="LCW45" s="65"/>
      <c r="LCX45" s="65"/>
      <c r="LCY45" s="65"/>
      <c r="LCZ45" s="65"/>
      <c r="LDA45" s="65"/>
      <c r="LDB45" s="65"/>
      <c r="LDC45" s="65"/>
      <c r="LDD45" s="65"/>
      <c r="LDE45" s="65"/>
      <c r="LDF45" s="65"/>
      <c r="LDG45" s="65"/>
      <c r="LDH45" s="65"/>
      <c r="LDI45" s="65"/>
      <c r="LDJ45" s="65"/>
      <c r="LDK45" s="65"/>
      <c r="LDL45" s="65"/>
      <c r="LDM45" s="65"/>
      <c r="LDN45" s="65"/>
      <c r="LDO45" s="65"/>
      <c r="LDP45" s="65"/>
      <c r="LDQ45" s="65"/>
      <c r="LDR45" s="65"/>
      <c r="LDS45" s="65"/>
      <c r="LDT45" s="65"/>
      <c r="LDU45" s="65"/>
      <c r="LDV45" s="65"/>
      <c r="LDW45" s="65"/>
      <c r="LDX45" s="65"/>
      <c r="LDY45" s="65"/>
      <c r="LDZ45" s="65"/>
      <c r="LEA45" s="65"/>
      <c r="LEB45" s="65"/>
      <c r="LEC45" s="65"/>
      <c r="LED45" s="65"/>
      <c r="LEE45" s="65"/>
      <c r="LEF45" s="65"/>
      <c r="LEG45" s="65"/>
      <c r="LEH45" s="65"/>
      <c r="LEI45" s="65"/>
      <c r="LEJ45" s="65"/>
      <c r="LEK45" s="65"/>
      <c r="LEL45" s="65"/>
      <c r="LEM45" s="65"/>
      <c r="LEN45" s="65"/>
      <c r="LEO45" s="65"/>
      <c r="LEP45" s="65"/>
      <c r="LEQ45" s="65"/>
      <c r="LER45" s="65"/>
      <c r="LES45" s="65"/>
      <c r="LET45" s="65"/>
      <c r="LEU45" s="65"/>
      <c r="LEV45" s="65"/>
      <c r="LEW45" s="65"/>
      <c r="LEX45" s="65"/>
      <c r="LEY45" s="65"/>
      <c r="LEZ45" s="65"/>
      <c r="LFA45" s="65"/>
      <c r="LFB45" s="65"/>
      <c r="LFC45" s="65"/>
      <c r="LFD45" s="65"/>
      <c r="LFE45" s="65"/>
      <c r="LFF45" s="65"/>
      <c r="LFG45" s="65"/>
      <c r="LFH45" s="65"/>
      <c r="LFI45" s="65"/>
      <c r="LFJ45" s="65"/>
      <c r="LFK45" s="65"/>
      <c r="LFL45" s="65"/>
      <c r="LFM45" s="65"/>
      <c r="LFN45" s="65"/>
      <c r="LFO45" s="65"/>
      <c r="LFP45" s="65"/>
      <c r="LFQ45" s="65"/>
      <c r="LFR45" s="65"/>
      <c r="LFS45" s="65"/>
      <c r="LFT45" s="65"/>
      <c r="LFU45" s="65"/>
      <c r="LFV45" s="65"/>
      <c r="LFW45" s="65"/>
      <c r="LFX45" s="65"/>
      <c r="LFY45" s="65"/>
      <c r="LFZ45" s="65"/>
      <c r="LGA45" s="65"/>
      <c r="LGB45" s="65"/>
      <c r="LGC45" s="65"/>
      <c r="LGD45" s="65"/>
      <c r="LGE45" s="65"/>
      <c r="LGF45" s="65"/>
      <c r="LGG45" s="65"/>
      <c r="LGH45" s="65"/>
      <c r="LGI45" s="65"/>
      <c r="LGJ45" s="65"/>
      <c r="LGK45" s="65"/>
      <c r="LGL45" s="65"/>
      <c r="LGM45" s="65"/>
      <c r="LGN45" s="65"/>
      <c r="LGO45" s="65"/>
      <c r="LGP45" s="65"/>
      <c r="LGQ45" s="65"/>
      <c r="LGR45" s="65"/>
      <c r="LGS45" s="65"/>
      <c r="LGT45" s="65"/>
      <c r="LGU45" s="65"/>
      <c r="LGV45" s="65"/>
      <c r="LGW45" s="65"/>
      <c r="LGX45" s="65"/>
      <c r="LGY45" s="65"/>
      <c r="LGZ45" s="65"/>
      <c r="LHA45" s="65"/>
      <c r="LHB45" s="65"/>
      <c r="LHC45" s="65"/>
      <c r="LHD45" s="65"/>
      <c r="LHE45" s="65"/>
      <c r="LHF45" s="65"/>
      <c r="LHG45" s="65"/>
      <c r="LHH45" s="65"/>
      <c r="LHI45" s="65"/>
      <c r="LHJ45" s="65"/>
      <c r="LHK45" s="65"/>
      <c r="LHL45" s="65"/>
      <c r="LHM45" s="65"/>
      <c r="LHN45" s="65"/>
      <c r="LHO45" s="65"/>
      <c r="LHP45" s="65"/>
      <c r="LHQ45" s="65"/>
      <c r="LHR45" s="65"/>
      <c r="LHS45" s="65"/>
      <c r="LHT45" s="65"/>
      <c r="LHU45" s="65"/>
      <c r="LHV45" s="65"/>
      <c r="LHW45" s="65"/>
      <c r="LHX45" s="65"/>
      <c r="LHY45" s="65"/>
      <c r="LHZ45" s="65"/>
      <c r="LIA45" s="65"/>
      <c r="LIB45" s="65"/>
      <c r="LIC45" s="65"/>
      <c r="LID45" s="65"/>
      <c r="LIE45" s="65"/>
      <c r="LIF45" s="65"/>
      <c r="LIG45" s="65"/>
      <c r="LIH45" s="65"/>
      <c r="LII45" s="65"/>
      <c r="LIJ45" s="65"/>
      <c r="LIK45" s="65"/>
      <c r="LIL45" s="65"/>
      <c r="LIM45" s="65"/>
      <c r="LIN45" s="65"/>
      <c r="LIO45" s="65"/>
      <c r="LIP45" s="65"/>
      <c r="LIQ45" s="65"/>
      <c r="LIR45" s="65"/>
      <c r="LIS45" s="65"/>
      <c r="LIT45" s="65"/>
      <c r="LIU45" s="65"/>
      <c r="LIV45" s="65"/>
      <c r="LIW45" s="65"/>
      <c r="LIX45" s="65"/>
      <c r="LIY45" s="65"/>
      <c r="LIZ45" s="65"/>
      <c r="LJA45" s="65"/>
      <c r="LJB45" s="65"/>
      <c r="LJC45" s="65"/>
      <c r="LJD45" s="65"/>
      <c r="LJE45" s="65"/>
      <c r="LJF45" s="65"/>
      <c r="LJG45" s="65"/>
      <c r="LJH45" s="65"/>
      <c r="LJI45" s="65"/>
      <c r="LJJ45" s="65"/>
      <c r="LJK45" s="65"/>
      <c r="LJL45" s="65"/>
      <c r="LJM45" s="65"/>
      <c r="LJN45" s="65"/>
      <c r="LJO45" s="65"/>
      <c r="LJP45" s="65"/>
      <c r="LJQ45" s="65"/>
      <c r="LJR45" s="65"/>
      <c r="LJS45" s="65"/>
      <c r="LJT45" s="65"/>
      <c r="LJU45" s="65"/>
      <c r="LJV45" s="65"/>
      <c r="LJW45" s="65"/>
      <c r="LJX45" s="65"/>
      <c r="LJY45" s="65"/>
      <c r="LJZ45" s="65"/>
      <c r="LKA45" s="65"/>
      <c r="LKB45" s="65"/>
      <c r="LKC45" s="65"/>
      <c r="LKD45" s="65"/>
      <c r="LKE45" s="65"/>
      <c r="LKF45" s="65"/>
      <c r="LKG45" s="65"/>
      <c r="LKH45" s="65"/>
      <c r="LKI45" s="65"/>
      <c r="LKJ45" s="65"/>
      <c r="LKK45" s="65"/>
      <c r="LKL45" s="65"/>
      <c r="LKM45" s="65"/>
      <c r="LKN45" s="65"/>
      <c r="LKO45" s="65"/>
      <c r="LKP45" s="65"/>
      <c r="LKQ45" s="65"/>
      <c r="LKR45" s="65"/>
      <c r="LKS45" s="65"/>
      <c r="LKT45" s="65"/>
      <c r="LKU45" s="65"/>
      <c r="LKV45" s="65"/>
      <c r="LKW45" s="65"/>
      <c r="LKX45" s="65"/>
      <c r="LKY45" s="65"/>
      <c r="LKZ45" s="65"/>
      <c r="LLA45" s="65"/>
      <c r="LLB45" s="65"/>
      <c r="LLC45" s="65"/>
      <c r="LLD45" s="65"/>
      <c r="LLE45" s="65"/>
      <c r="LLF45" s="65"/>
      <c r="LLG45" s="65"/>
      <c r="LLH45" s="65"/>
      <c r="LLI45" s="65"/>
      <c r="LLJ45" s="65"/>
      <c r="LLK45" s="65"/>
      <c r="LLL45" s="65"/>
      <c r="LLM45" s="65"/>
      <c r="LLN45" s="65"/>
      <c r="LLO45" s="65"/>
      <c r="LLP45" s="65"/>
      <c r="LLQ45" s="65"/>
      <c r="LLR45" s="65"/>
      <c r="LLS45" s="65"/>
      <c r="LLT45" s="65"/>
      <c r="LLU45" s="65"/>
      <c r="LLV45" s="65"/>
      <c r="LLW45" s="65"/>
      <c r="LLX45" s="65"/>
      <c r="LLY45" s="65"/>
      <c r="LLZ45" s="65"/>
      <c r="LMA45" s="65"/>
      <c r="LMB45" s="65"/>
      <c r="LMC45" s="65"/>
      <c r="LMD45" s="65"/>
      <c r="LME45" s="65"/>
      <c r="LMF45" s="65"/>
      <c r="LMG45" s="65"/>
      <c r="LMH45" s="65"/>
      <c r="LMI45" s="65"/>
      <c r="LMJ45" s="65"/>
      <c r="LMK45" s="65"/>
      <c r="LML45" s="65"/>
      <c r="LMM45" s="65"/>
      <c r="LMN45" s="65"/>
      <c r="LMO45" s="65"/>
      <c r="LMP45" s="65"/>
      <c r="LMQ45" s="65"/>
      <c r="LMR45" s="65"/>
      <c r="LMS45" s="65"/>
      <c r="LMT45" s="65"/>
      <c r="LMU45" s="65"/>
      <c r="LMV45" s="65"/>
      <c r="LMW45" s="65"/>
      <c r="LMX45" s="65"/>
      <c r="LMY45" s="65"/>
      <c r="LMZ45" s="65"/>
      <c r="LNA45" s="65"/>
      <c r="LNB45" s="65"/>
      <c r="LNC45" s="65"/>
      <c r="LND45" s="65"/>
      <c r="LNE45" s="65"/>
      <c r="LNF45" s="65"/>
      <c r="LNG45" s="65"/>
      <c r="LNH45" s="65"/>
      <c r="LNI45" s="65"/>
      <c r="LNJ45" s="65"/>
      <c r="LNK45" s="65"/>
      <c r="LNL45" s="65"/>
      <c r="LNM45" s="65"/>
      <c r="LNN45" s="65"/>
      <c r="LNO45" s="65"/>
      <c r="LNP45" s="65"/>
      <c r="LNQ45" s="65"/>
      <c r="LNR45" s="65"/>
      <c r="LNS45" s="65"/>
      <c r="LNT45" s="65"/>
      <c r="LNU45" s="65"/>
      <c r="LNV45" s="65"/>
      <c r="LNW45" s="65"/>
      <c r="LNX45" s="65"/>
      <c r="LNY45" s="65"/>
      <c r="LNZ45" s="65"/>
      <c r="LOA45" s="65"/>
      <c r="LOB45" s="65"/>
      <c r="LOC45" s="65"/>
      <c r="LOD45" s="65"/>
      <c r="LOE45" s="65"/>
      <c r="LOF45" s="65"/>
      <c r="LOG45" s="65"/>
      <c r="LOH45" s="65"/>
      <c r="LOI45" s="65"/>
      <c r="LOJ45" s="65"/>
      <c r="LOK45" s="65"/>
      <c r="LOL45" s="65"/>
      <c r="LOM45" s="65"/>
      <c r="LON45" s="65"/>
      <c r="LOO45" s="65"/>
      <c r="LOP45" s="65"/>
      <c r="LOQ45" s="65"/>
      <c r="LOR45" s="65"/>
      <c r="LOS45" s="65"/>
      <c r="LOT45" s="65"/>
      <c r="LOU45" s="65"/>
      <c r="LOV45" s="65"/>
      <c r="LOW45" s="65"/>
      <c r="LOX45" s="65"/>
      <c r="LOY45" s="65"/>
      <c r="LOZ45" s="65"/>
      <c r="LPA45" s="65"/>
      <c r="LPB45" s="65"/>
      <c r="LPC45" s="65"/>
      <c r="LPD45" s="65"/>
      <c r="LPE45" s="65"/>
      <c r="LPF45" s="65"/>
      <c r="LPG45" s="65"/>
      <c r="LPH45" s="65"/>
      <c r="LPI45" s="65"/>
      <c r="LPJ45" s="65"/>
      <c r="LPK45" s="65"/>
      <c r="LPL45" s="65"/>
      <c r="LPM45" s="65"/>
      <c r="LPN45" s="65"/>
      <c r="LPO45" s="65"/>
      <c r="LPP45" s="65"/>
      <c r="LPQ45" s="65"/>
      <c r="LPR45" s="65"/>
      <c r="LPS45" s="65"/>
      <c r="LPT45" s="65"/>
      <c r="LPU45" s="65"/>
      <c r="LPV45" s="65"/>
      <c r="LPW45" s="65"/>
      <c r="LPX45" s="65"/>
      <c r="LPY45" s="65"/>
      <c r="LPZ45" s="65"/>
      <c r="LQA45" s="65"/>
      <c r="LQB45" s="65"/>
      <c r="LQC45" s="65"/>
      <c r="LQD45" s="65"/>
      <c r="LQE45" s="65"/>
      <c r="LQF45" s="65"/>
      <c r="LQG45" s="65"/>
      <c r="LQH45" s="65"/>
      <c r="LQI45" s="65"/>
      <c r="LQJ45" s="65"/>
      <c r="LQK45" s="65"/>
      <c r="LQL45" s="65"/>
      <c r="LQM45" s="65"/>
      <c r="LQN45" s="65"/>
      <c r="LQO45" s="65"/>
      <c r="LQP45" s="65"/>
      <c r="LQQ45" s="65"/>
      <c r="LQR45" s="65"/>
      <c r="LQS45" s="65"/>
      <c r="LQT45" s="65"/>
      <c r="LQU45" s="65"/>
      <c r="LQV45" s="65"/>
      <c r="LQW45" s="65"/>
      <c r="LQX45" s="65"/>
      <c r="LQY45" s="65"/>
      <c r="LQZ45" s="65"/>
      <c r="LRA45" s="65"/>
      <c r="LRB45" s="65"/>
      <c r="LRC45" s="65"/>
      <c r="LRD45" s="65"/>
      <c r="LRE45" s="65"/>
      <c r="LRF45" s="65"/>
      <c r="LRG45" s="65"/>
      <c r="LRH45" s="65"/>
      <c r="LRI45" s="65"/>
      <c r="LRJ45" s="65"/>
      <c r="LRK45" s="65"/>
      <c r="LRL45" s="65"/>
      <c r="LRM45" s="65"/>
      <c r="LRN45" s="65"/>
      <c r="LRO45" s="65"/>
      <c r="LRP45" s="65"/>
      <c r="LRQ45" s="65"/>
      <c r="LRR45" s="65"/>
      <c r="LRS45" s="65"/>
      <c r="LRT45" s="65"/>
      <c r="LRU45" s="65"/>
      <c r="LRV45" s="65"/>
      <c r="LRW45" s="65"/>
      <c r="LRX45" s="65"/>
      <c r="LRY45" s="65"/>
      <c r="LRZ45" s="65"/>
      <c r="LSA45" s="65"/>
      <c r="LSB45" s="65"/>
      <c r="LSC45" s="65"/>
      <c r="LSD45" s="65"/>
      <c r="LSE45" s="65"/>
      <c r="LSF45" s="65"/>
      <c r="LSG45" s="65"/>
      <c r="LSH45" s="65"/>
      <c r="LSI45" s="65"/>
      <c r="LSJ45" s="65"/>
      <c r="LSK45" s="65"/>
      <c r="LSL45" s="65"/>
      <c r="LSM45" s="65"/>
      <c r="LSN45" s="65"/>
      <c r="LSO45" s="65"/>
      <c r="LSP45" s="65"/>
      <c r="LSQ45" s="65"/>
      <c r="LSR45" s="65"/>
      <c r="LSS45" s="65"/>
      <c r="LST45" s="65"/>
      <c r="LSU45" s="65"/>
      <c r="LSV45" s="65"/>
      <c r="LSW45" s="65"/>
      <c r="LSX45" s="65"/>
      <c r="LSY45" s="65"/>
      <c r="LSZ45" s="65"/>
      <c r="LTA45" s="65"/>
      <c r="LTB45" s="65"/>
      <c r="LTC45" s="65"/>
      <c r="LTD45" s="65"/>
      <c r="LTE45" s="65"/>
      <c r="LTF45" s="65"/>
      <c r="LTG45" s="65"/>
      <c r="LTH45" s="65"/>
      <c r="LTI45" s="65"/>
      <c r="LTJ45" s="65"/>
      <c r="LTK45" s="65"/>
      <c r="LTL45" s="65"/>
      <c r="LTM45" s="65"/>
      <c r="LTN45" s="65"/>
      <c r="LTO45" s="65"/>
      <c r="LTP45" s="65"/>
      <c r="LTQ45" s="65"/>
      <c r="LTR45" s="65"/>
      <c r="LTS45" s="65"/>
      <c r="LTT45" s="65"/>
      <c r="LTU45" s="65"/>
      <c r="LTV45" s="65"/>
      <c r="LTW45" s="65"/>
      <c r="LTX45" s="65"/>
      <c r="LTY45" s="65"/>
      <c r="LTZ45" s="65"/>
      <c r="LUA45" s="65"/>
      <c r="LUB45" s="65"/>
      <c r="LUC45" s="65"/>
      <c r="LUD45" s="65"/>
      <c r="LUE45" s="65"/>
      <c r="LUF45" s="65"/>
      <c r="LUG45" s="65"/>
      <c r="LUH45" s="65"/>
      <c r="LUI45" s="65"/>
      <c r="LUJ45" s="65"/>
      <c r="LUK45" s="65"/>
      <c r="LUL45" s="65"/>
      <c r="LUM45" s="65"/>
      <c r="LUN45" s="65"/>
      <c r="LUO45" s="65"/>
      <c r="LUP45" s="65"/>
      <c r="LUQ45" s="65"/>
      <c r="LUR45" s="65"/>
      <c r="LUS45" s="65"/>
      <c r="LUT45" s="65"/>
      <c r="LUU45" s="65"/>
      <c r="LUV45" s="65"/>
      <c r="LUW45" s="65"/>
      <c r="LUX45" s="65"/>
      <c r="LUY45" s="65"/>
      <c r="LUZ45" s="65"/>
      <c r="LVA45" s="65"/>
      <c r="LVB45" s="65"/>
      <c r="LVC45" s="65"/>
      <c r="LVD45" s="65"/>
      <c r="LVE45" s="65"/>
      <c r="LVF45" s="65"/>
      <c r="LVG45" s="65"/>
      <c r="LVH45" s="65"/>
      <c r="LVI45" s="65"/>
      <c r="LVJ45" s="65"/>
      <c r="LVK45" s="65"/>
      <c r="LVL45" s="65"/>
      <c r="LVM45" s="65"/>
      <c r="LVN45" s="65"/>
      <c r="LVO45" s="65"/>
      <c r="LVP45" s="65"/>
      <c r="LVQ45" s="65"/>
      <c r="LVR45" s="65"/>
      <c r="LVS45" s="65"/>
      <c r="LVT45" s="65"/>
      <c r="LVU45" s="65"/>
      <c r="LVV45" s="65"/>
      <c r="LVW45" s="65"/>
      <c r="LVX45" s="65"/>
      <c r="LVY45" s="65"/>
      <c r="LVZ45" s="65"/>
      <c r="LWA45" s="65"/>
      <c r="LWB45" s="65"/>
      <c r="LWC45" s="65"/>
      <c r="LWD45" s="65"/>
      <c r="LWE45" s="65"/>
      <c r="LWF45" s="65"/>
      <c r="LWG45" s="65"/>
      <c r="LWH45" s="65"/>
      <c r="LWI45" s="65"/>
      <c r="LWJ45" s="65"/>
      <c r="LWK45" s="65"/>
      <c r="LWL45" s="65"/>
      <c r="LWM45" s="65"/>
      <c r="LWN45" s="65"/>
      <c r="LWO45" s="65"/>
      <c r="LWP45" s="65"/>
      <c r="LWQ45" s="65"/>
      <c r="LWR45" s="65"/>
      <c r="LWS45" s="65"/>
      <c r="LWT45" s="65"/>
      <c r="LWU45" s="65"/>
      <c r="LWV45" s="65"/>
      <c r="LWW45" s="65"/>
      <c r="LWX45" s="65"/>
      <c r="LWY45" s="65"/>
      <c r="LWZ45" s="65"/>
      <c r="LXA45" s="65"/>
      <c r="LXB45" s="65"/>
      <c r="LXC45" s="65"/>
      <c r="LXD45" s="65"/>
      <c r="LXE45" s="65"/>
      <c r="LXF45" s="65"/>
      <c r="LXG45" s="65"/>
      <c r="LXH45" s="65"/>
      <c r="LXI45" s="65"/>
      <c r="LXJ45" s="65"/>
      <c r="LXK45" s="65"/>
      <c r="LXL45" s="65"/>
      <c r="LXM45" s="65"/>
      <c r="LXN45" s="65"/>
      <c r="LXO45" s="65"/>
      <c r="LXP45" s="65"/>
      <c r="LXQ45" s="65"/>
      <c r="LXR45" s="65"/>
      <c r="LXS45" s="65"/>
      <c r="LXT45" s="65"/>
      <c r="LXU45" s="65"/>
      <c r="LXV45" s="65"/>
      <c r="LXW45" s="65"/>
      <c r="LXX45" s="65"/>
      <c r="LXY45" s="65"/>
      <c r="LXZ45" s="65"/>
      <c r="LYA45" s="65"/>
      <c r="LYB45" s="65"/>
      <c r="LYC45" s="65"/>
      <c r="LYD45" s="65"/>
      <c r="LYE45" s="65"/>
      <c r="LYF45" s="65"/>
      <c r="LYG45" s="65"/>
      <c r="LYH45" s="65"/>
      <c r="LYI45" s="65"/>
      <c r="LYJ45" s="65"/>
      <c r="LYK45" s="65"/>
      <c r="LYL45" s="65"/>
      <c r="LYM45" s="65"/>
      <c r="LYN45" s="65"/>
      <c r="LYO45" s="65"/>
      <c r="LYP45" s="65"/>
      <c r="LYQ45" s="65"/>
      <c r="LYR45" s="65"/>
      <c r="LYS45" s="65"/>
      <c r="LYT45" s="65"/>
      <c r="LYU45" s="65"/>
      <c r="LYV45" s="65"/>
      <c r="LYW45" s="65"/>
      <c r="LYX45" s="65"/>
      <c r="LYY45" s="65"/>
      <c r="LYZ45" s="65"/>
      <c r="LZA45" s="65"/>
      <c r="LZB45" s="65"/>
      <c r="LZC45" s="65"/>
      <c r="LZD45" s="65"/>
      <c r="LZE45" s="65"/>
      <c r="LZF45" s="65"/>
      <c r="LZG45" s="65"/>
      <c r="LZH45" s="65"/>
      <c r="LZI45" s="65"/>
      <c r="LZJ45" s="65"/>
      <c r="LZK45" s="65"/>
      <c r="LZL45" s="65"/>
      <c r="LZM45" s="65"/>
      <c r="LZN45" s="65"/>
      <c r="LZO45" s="65"/>
      <c r="LZP45" s="65"/>
      <c r="LZQ45" s="65"/>
      <c r="LZR45" s="65"/>
      <c r="LZS45" s="65"/>
      <c r="LZT45" s="65"/>
      <c r="LZU45" s="65"/>
      <c r="LZV45" s="65"/>
      <c r="LZW45" s="65"/>
      <c r="LZX45" s="65"/>
      <c r="LZY45" s="65"/>
      <c r="LZZ45" s="65"/>
      <c r="MAA45" s="65"/>
      <c r="MAB45" s="65"/>
      <c r="MAC45" s="65"/>
      <c r="MAD45" s="65"/>
      <c r="MAE45" s="65"/>
      <c r="MAF45" s="65"/>
      <c r="MAG45" s="65"/>
      <c r="MAH45" s="65"/>
      <c r="MAI45" s="65"/>
      <c r="MAJ45" s="65"/>
      <c r="MAK45" s="65"/>
      <c r="MAL45" s="65"/>
      <c r="MAM45" s="65"/>
      <c r="MAN45" s="65"/>
      <c r="MAO45" s="65"/>
      <c r="MAP45" s="65"/>
      <c r="MAQ45" s="65"/>
      <c r="MAR45" s="65"/>
      <c r="MAS45" s="65"/>
      <c r="MAT45" s="65"/>
      <c r="MAU45" s="65"/>
      <c r="MAV45" s="65"/>
      <c r="MAW45" s="65"/>
      <c r="MAX45" s="65"/>
      <c r="MAY45" s="65"/>
      <c r="MAZ45" s="65"/>
      <c r="MBA45" s="65"/>
      <c r="MBB45" s="65"/>
      <c r="MBC45" s="65"/>
      <c r="MBD45" s="65"/>
      <c r="MBE45" s="65"/>
      <c r="MBF45" s="65"/>
      <c r="MBG45" s="65"/>
      <c r="MBH45" s="65"/>
      <c r="MBI45" s="65"/>
      <c r="MBJ45" s="65"/>
      <c r="MBK45" s="65"/>
      <c r="MBL45" s="65"/>
      <c r="MBM45" s="65"/>
      <c r="MBN45" s="65"/>
      <c r="MBO45" s="65"/>
      <c r="MBP45" s="65"/>
      <c r="MBQ45" s="65"/>
      <c r="MBR45" s="65"/>
      <c r="MBS45" s="65"/>
      <c r="MBT45" s="65"/>
      <c r="MBU45" s="65"/>
      <c r="MBV45" s="65"/>
      <c r="MBW45" s="65"/>
      <c r="MBX45" s="65"/>
      <c r="MBY45" s="65"/>
      <c r="MBZ45" s="65"/>
      <c r="MCA45" s="65"/>
      <c r="MCB45" s="65"/>
      <c r="MCC45" s="65"/>
      <c r="MCD45" s="65"/>
      <c r="MCE45" s="65"/>
      <c r="MCF45" s="65"/>
      <c r="MCG45" s="65"/>
      <c r="MCH45" s="65"/>
      <c r="MCI45" s="65"/>
      <c r="MCJ45" s="65"/>
      <c r="MCK45" s="65"/>
      <c r="MCL45" s="65"/>
      <c r="MCM45" s="65"/>
      <c r="MCN45" s="65"/>
      <c r="MCO45" s="65"/>
      <c r="MCP45" s="65"/>
      <c r="MCQ45" s="65"/>
      <c r="MCR45" s="65"/>
      <c r="MCS45" s="65"/>
      <c r="MCT45" s="65"/>
      <c r="MCU45" s="65"/>
      <c r="MCV45" s="65"/>
      <c r="MCW45" s="65"/>
      <c r="MCX45" s="65"/>
      <c r="MCY45" s="65"/>
      <c r="MCZ45" s="65"/>
      <c r="MDA45" s="65"/>
      <c r="MDB45" s="65"/>
      <c r="MDC45" s="65"/>
      <c r="MDD45" s="65"/>
      <c r="MDE45" s="65"/>
      <c r="MDF45" s="65"/>
      <c r="MDG45" s="65"/>
      <c r="MDH45" s="65"/>
      <c r="MDI45" s="65"/>
      <c r="MDJ45" s="65"/>
      <c r="MDK45" s="65"/>
      <c r="MDL45" s="65"/>
      <c r="MDM45" s="65"/>
      <c r="MDN45" s="65"/>
      <c r="MDO45" s="65"/>
      <c r="MDP45" s="65"/>
      <c r="MDQ45" s="65"/>
      <c r="MDR45" s="65"/>
      <c r="MDS45" s="65"/>
      <c r="MDT45" s="65"/>
      <c r="MDU45" s="65"/>
      <c r="MDV45" s="65"/>
      <c r="MDW45" s="65"/>
      <c r="MDX45" s="65"/>
      <c r="MDY45" s="65"/>
      <c r="MDZ45" s="65"/>
      <c r="MEA45" s="65"/>
      <c r="MEB45" s="65"/>
      <c r="MEC45" s="65"/>
      <c r="MED45" s="65"/>
      <c r="MEE45" s="65"/>
      <c r="MEF45" s="65"/>
      <c r="MEG45" s="65"/>
      <c r="MEH45" s="65"/>
      <c r="MEI45" s="65"/>
      <c r="MEJ45" s="65"/>
      <c r="MEK45" s="65"/>
      <c r="MEL45" s="65"/>
      <c r="MEM45" s="65"/>
      <c r="MEN45" s="65"/>
      <c r="MEO45" s="65"/>
      <c r="MEP45" s="65"/>
      <c r="MEQ45" s="65"/>
      <c r="MER45" s="65"/>
      <c r="MES45" s="65"/>
      <c r="MET45" s="65"/>
      <c r="MEU45" s="65"/>
      <c r="MEV45" s="65"/>
      <c r="MEW45" s="65"/>
      <c r="MEX45" s="65"/>
      <c r="MEY45" s="65"/>
      <c r="MEZ45" s="65"/>
      <c r="MFA45" s="65"/>
      <c r="MFB45" s="65"/>
      <c r="MFC45" s="65"/>
      <c r="MFD45" s="65"/>
      <c r="MFE45" s="65"/>
      <c r="MFF45" s="65"/>
      <c r="MFG45" s="65"/>
      <c r="MFH45" s="65"/>
      <c r="MFI45" s="65"/>
      <c r="MFJ45" s="65"/>
      <c r="MFK45" s="65"/>
      <c r="MFL45" s="65"/>
      <c r="MFM45" s="65"/>
      <c r="MFN45" s="65"/>
      <c r="MFO45" s="65"/>
      <c r="MFP45" s="65"/>
      <c r="MFQ45" s="65"/>
      <c r="MFR45" s="65"/>
      <c r="MFS45" s="65"/>
      <c r="MFT45" s="65"/>
      <c r="MFU45" s="65"/>
      <c r="MFV45" s="65"/>
      <c r="MFW45" s="65"/>
      <c r="MFX45" s="65"/>
      <c r="MFY45" s="65"/>
      <c r="MFZ45" s="65"/>
      <c r="MGA45" s="65"/>
      <c r="MGB45" s="65"/>
      <c r="MGC45" s="65"/>
      <c r="MGD45" s="65"/>
      <c r="MGE45" s="65"/>
      <c r="MGF45" s="65"/>
      <c r="MGG45" s="65"/>
      <c r="MGH45" s="65"/>
      <c r="MGI45" s="65"/>
      <c r="MGJ45" s="65"/>
      <c r="MGK45" s="65"/>
      <c r="MGL45" s="65"/>
      <c r="MGM45" s="65"/>
      <c r="MGN45" s="65"/>
      <c r="MGO45" s="65"/>
      <c r="MGP45" s="65"/>
      <c r="MGQ45" s="65"/>
      <c r="MGR45" s="65"/>
      <c r="MGS45" s="65"/>
      <c r="MGT45" s="65"/>
      <c r="MGU45" s="65"/>
      <c r="MGV45" s="65"/>
      <c r="MGW45" s="65"/>
      <c r="MGX45" s="65"/>
      <c r="MGY45" s="65"/>
      <c r="MGZ45" s="65"/>
      <c r="MHA45" s="65"/>
      <c r="MHB45" s="65"/>
      <c r="MHC45" s="65"/>
      <c r="MHD45" s="65"/>
      <c r="MHE45" s="65"/>
      <c r="MHF45" s="65"/>
      <c r="MHG45" s="65"/>
      <c r="MHH45" s="65"/>
      <c r="MHI45" s="65"/>
      <c r="MHJ45" s="65"/>
      <c r="MHK45" s="65"/>
      <c r="MHL45" s="65"/>
      <c r="MHM45" s="65"/>
      <c r="MHN45" s="65"/>
      <c r="MHO45" s="65"/>
      <c r="MHP45" s="65"/>
      <c r="MHQ45" s="65"/>
      <c r="MHR45" s="65"/>
      <c r="MHS45" s="65"/>
      <c r="MHT45" s="65"/>
      <c r="MHU45" s="65"/>
      <c r="MHV45" s="65"/>
      <c r="MHW45" s="65"/>
      <c r="MHX45" s="65"/>
      <c r="MHY45" s="65"/>
      <c r="MHZ45" s="65"/>
      <c r="MIA45" s="65"/>
      <c r="MIB45" s="65"/>
      <c r="MIC45" s="65"/>
      <c r="MID45" s="65"/>
      <c r="MIE45" s="65"/>
      <c r="MIF45" s="65"/>
      <c r="MIG45" s="65"/>
      <c r="MIH45" s="65"/>
      <c r="MII45" s="65"/>
      <c r="MIJ45" s="65"/>
      <c r="MIK45" s="65"/>
      <c r="MIL45" s="65"/>
      <c r="MIM45" s="65"/>
      <c r="MIN45" s="65"/>
      <c r="MIO45" s="65"/>
      <c r="MIP45" s="65"/>
      <c r="MIQ45" s="65"/>
      <c r="MIR45" s="65"/>
      <c r="MIS45" s="65"/>
      <c r="MIT45" s="65"/>
      <c r="MIU45" s="65"/>
      <c r="MIV45" s="65"/>
      <c r="MIW45" s="65"/>
      <c r="MIX45" s="65"/>
      <c r="MIY45" s="65"/>
      <c r="MIZ45" s="65"/>
      <c r="MJA45" s="65"/>
      <c r="MJB45" s="65"/>
      <c r="MJC45" s="65"/>
      <c r="MJD45" s="65"/>
      <c r="MJE45" s="65"/>
      <c r="MJF45" s="65"/>
      <c r="MJG45" s="65"/>
      <c r="MJH45" s="65"/>
      <c r="MJI45" s="65"/>
      <c r="MJJ45" s="65"/>
      <c r="MJK45" s="65"/>
      <c r="MJL45" s="65"/>
      <c r="MJM45" s="65"/>
      <c r="MJN45" s="65"/>
      <c r="MJO45" s="65"/>
      <c r="MJP45" s="65"/>
      <c r="MJQ45" s="65"/>
      <c r="MJR45" s="65"/>
      <c r="MJS45" s="65"/>
      <c r="MJT45" s="65"/>
      <c r="MJU45" s="65"/>
      <c r="MJV45" s="65"/>
      <c r="MJW45" s="65"/>
      <c r="MJX45" s="65"/>
      <c r="MJY45" s="65"/>
      <c r="MJZ45" s="65"/>
      <c r="MKA45" s="65"/>
      <c r="MKB45" s="65"/>
      <c r="MKC45" s="65"/>
      <c r="MKD45" s="65"/>
      <c r="MKE45" s="65"/>
      <c r="MKF45" s="65"/>
      <c r="MKG45" s="65"/>
      <c r="MKH45" s="65"/>
      <c r="MKI45" s="65"/>
      <c r="MKJ45" s="65"/>
      <c r="MKK45" s="65"/>
      <c r="MKL45" s="65"/>
      <c r="MKM45" s="65"/>
      <c r="MKN45" s="65"/>
      <c r="MKO45" s="65"/>
      <c r="MKP45" s="65"/>
      <c r="MKQ45" s="65"/>
      <c r="MKR45" s="65"/>
      <c r="MKS45" s="65"/>
      <c r="MKT45" s="65"/>
      <c r="MKU45" s="65"/>
      <c r="MKV45" s="65"/>
      <c r="MKW45" s="65"/>
      <c r="MKX45" s="65"/>
      <c r="MKY45" s="65"/>
      <c r="MKZ45" s="65"/>
      <c r="MLA45" s="65"/>
      <c r="MLB45" s="65"/>
      <c r="MLC45" s="65"/>
      <c r="MLD45" s="65"/>
      <c r="MLE45" s="65"/>
      <c r="MLF45" s="65"/>
      <c r="MLG45" s="65"/>
      <c r="MLH45" s="65"/>
      <c r="MLI45" s="65"/>
      <c r="MLJ45" s="65"/>
      <c r="MLK45" s="65"/>
      <c r="MLL45" s="65"/>
      <c r="MLM45" s="65"/>
      <c r="MLN45" s="65"/>
      <c r="MLO45" s="65"/>
      <c r="MLP45" s="65"/>
      <c r="MLQ45" s="65"/>
      <c r="MLR45" s="65"/>
      <c r="MLS45" s="65"/>
      <c r="MLT45" s="65"/>
      <c r="MLU45" s="65"/>
      <c r="MLV45" s="65"/>
      <c r="MLW45" s="65"/>
      <c r="MLX45" s="65"/>
      <c r="MLY45" s="65"/>
      <c r="MLZ45" s="65"/>
      <c r="MMA45" s="65"/>
      <c r="MMB45" s="65"/>
      <c r="MMC45" s="65"/>
      <c r="MMD45" s="65"/>
      <c r="MME45" s="65"/>
      <c r="MMF45" s="65"/>
      <c r="MMG45" s="65"/>
      <c r="MMH45" s="65"/>
      <c r="MMI45" s="65"/>
      <c r="MMJ45" s="65"/>
      <c r="MMK45" s="65"/>
      <c r="MML45" s="65"/>
      <c r="MMM45" s="65"/>
      <c r="MMN45" s="65"/>
      <c r="MMO45" s="65"/>
      <c r="MMP45" s="65"/>
      <c r="MMQ45" s="65"/>
      <c r="MMR45" s="65"/>
      <c r="MMS45" s="65"/>
      <c r="MMT45" s="65"/>
      <c r="MMU45" s="65"/>
      <c r="MMV45" s="65"/>
      <c r="MMW45" s="65"/>
      <c r="MMX45" s="65"/>
      <c r="MMY45" s="65"/>
      <c r="MMZ45" s="65"/>
      <c r="MNA45" s="65"/>
      <c r="MNB45" s="65"/>
      <c r="MNC45" s="65"/>
      <c r="MND45" s="65"/>
      <c r="MNE45" s="65"/>
      <c r="MNF45" s="65"/>
      <c r="MNG45" s="65"/>
      <c r="MNH45" s="65"/>
      <c r="MNI45" s="65"/>
      <c r="MNJ45" s="65"/>
      <c r="MNK45" s="65"/>
      <c r="MNL45" s="65"/>
      <c r="MNM45" s="65"/>
      <c r="MNN45" s="65"/>
      <c r="MNO45" s="65"/>
      <c r="MNP45" s="65"/>
      <c r="MNQ45" s="65"/>
      <c r="MNR45" s="65"/>
      <c r="MNS45" s="65"/>
      <c r="MNT45" s="65"/>
      <c r="MNU45" s="65"/>
      <c r="MNV45" s="65"/>
      <c r="MNW45" s="65"/>
      <c r="MNX45" s="65"/>
      <c r="MNY45" s="65"/>
      <c r="MNZ45" s="65"/>
      <c r="MOA45" s="65"/>
      <c r="MOB45" s="65"/>
      <c r="MOC45" s="65"/>
      <c r="MOD45" s="65"/>
      <c r="MOE45" s="65"/>
      <c r="MOF45" s="65"/>
      <c r="MOG45" s="65"/>
      <c r="MOH45" s="65"/>
      <c r="MOI45" s="65"/>
      <c r="MOJ45" s="65"/>
      <c r="MOK45" s="65"/>
      <c r="MOL45" s="65"/>
      <c r="MOM45" s="65"/>
      <c r="MON45" s="65"/>
      <c r="MOO45" s="65"/>
      <c r="MOP45" s="65"/>
      <c r="MOQ45" s="65"/>
      <c r="MOR45" s="65"/>
      <c r="MOS45" s="65"/>
      <c r="MOT45" s="65"/>
      <c r="MOU45" s="65"/>
      <c r="MOV45" s="65"/>
      <c r="MOW45" s="65"/>
      <c r="MOX45" s="65"/>
      <c r="MOY45" s="65"/>
      <c r="MOZ45" s="65"/>
      <c r="MPA45" s="65"/>
      <c r="MPB45" s="65"/>
      <c r="MPC45" s="65"/>
      <c r="MPD45" s="65"/>
      <c r="MPE45" s="65"/>
      <c r="MPF45" s="65"/>
      <c r="MPG45" s="65"/>
      <c r="MPH45" s="65"/>
      <c r="MPI45" s="65"/>
      <c r="MPJ45" s="65"/>
      <c r="MPK45" s="65"/>
      <c r="MPL45" s="65"/>
      <c r="MPM45" s="65"/>
      <c r="MPN45" s="65"/>
      <c r="MPO45" s="65"/>
      <c r="MPP45" s="65"/>
      <c r="MPQ45" s="65"/>
      <c r="MPR45" s="65"/>
      <c r="MPS45" s="65"/>
      <c r="MPT45" s="65"/>
      <c r="MPU45" s="65"/>
      <c r="MPV45" s="65"/>
      <c r="MPW45" s="65"/>
      <c r="MPX45" s="65"/>
      <c r="MPY45" s="65"/>
      <c r="MPZ45" s="65"/>
      <c r="MQA45" s="65"/>
      <c r="MQB45" s="65"/>
      <c r="MQC45" s="65"/>
      <c r="MQD45" s="65"/>
      <c r="MQE45" s="65"/>
      <c r="MQF45" s="65"/>
      <c r="MQG45" s="65"/>
      <c r="MQH45" s="65"/>
      <c r="MQI45" s="65"/>
      <c r="MQJ45" s="65"/>
      <c r="MQK45" s="65"/>
      <c r="MQL45" s="65"/>
      <c r="MQM45" s="65"/>
      <c r="MQN45" s="65"/>
      <c r="MQO45" s="65"/>
      <c r="MQP45" s="65"/>
      <c r="MQQ45" s="65"/>
      <c r="MQR45" s="65"/>
      <c r="MQS45" s="65"/>
      <c r="MQT45" s="65"/>
      <c r="MQU45" s="65"/>
      <c r="MQV45" s="65"/>
      <c r="MQW45" s="65"/>
      <c r="MQX45" s="65"/>
      <c r="MQY45" s="65"/>
      <c r="MQZ45" s="65"/>
      <c r="MRA45" s="65"/>
      <c r="MRB45" s="65"/>
      <c r="MRC45" s="65"/>
      <c r="MRD45" s="65"/>
      <c r="MRE45" s="65"/>
      <c r="MRF45" s="65"/>
      <c r="MRG45" s="65"/>
      <c r="MRH45" s="65"/>
      <c r="MRI45" s="65"/>
      <c r="MRJ45" s="65"/>
      <c r="MRK45" s="65"/>
      <c r="MRL45" s="65"/>
      <c r="MRM45" s="65"/>
      <c r="MRN45" s="65"/>
      <c r="MRO45" s="65"/>
      <c r="MRP45" s="65"/>
      <c r="MRQ45" s="65"/>
      <c r="MRR45" s="65"/>
      <c r="MRS45" s="65"/>
      <c r="MRT45" s="65"/>
      <c r="MRU45" s="65"/>
      <c r="MRV45" s="65"/>
      <c r="MRW45" s="65"/>
      <c r="MRX45" s="65"/>
      <c r="MRY45" s="65"/>
      <c r="MRZ45" s="65"/>
      <c r="MSA45" s="65"/>
      <c r="MSB45" s="65"/>
      <c r="MSC45" s="65"/>
      <c r="MSD45" s="65"/>
      <c r="MSE45" s="65"/>
      <c r="MSF45" s="65"/>
      <c r="MSG45" s="65"/>
      <c r="MSH45" s="65"/>
      <c r="MSI45" s="65"/>
      <c r="MSJ45" s="65"/>
      <c r="MSK45" s="65"/>
      <c r="MSL45" s="65"/>
      <c r="MSM45" s="65"/>
      <c r="MSN45" s="65"/>
      <c r="MSO45" s="65"/>
      <c r="MSP45" s="65"/>
      <c r="MSQ45" s="65"/>
      <c r="MSR45" s="65"/>
      <c r="MSS45" s="65"/>
      <c r="MST45" s="65"/>
      <c r="MSU45" s="65"/>
      <c r="MSV45" s="65"/>
      <c r="MSW45" s="65"/>
      <c r="MSX45" s="65"/>
      <c r="MSY45" s="65"/>
      <c r="MSZ45" s="65"/>
      <c r="MTA45" s="65"/>
      <c r="MTB45" s="65"/>
      <c r="MTC45" s="65"/>
      <c r="MTD45" s="65"/>
      <c r="MTE45" s="65"/>
      <c r="MTF45" s="65"/>
      <c r="MTG45" s="65"/>
      <c r="MTH45" s="65"/>
      <c r="MTI45" s="65"/>
      <c r="MTJ45" s="65"/>
      <c r="MTK45" s="65"/>
      <c r="MTL45" s="65"/>
      <c r="MTM45" s="65"/>
      <c r="MTN45" s="65"/>
      <c r="MTO45" s="65"/>
      <c r="MTP45" s="65"/>
      <c r="MTQ45" s="65"/>
      <c r="MTR45" s="65"/>
      <c r="MTS45" s="65"/>
      <c r="MTT45" s="65"/>
      <c r="MTU45" s="65"/>
      <c r="MTV45" s="65"/>
      <c r="MTW45" s="65"/>
      <c r="MTX45" s="65"/>
      <c r="MTY45" s="65"/>
      <c r="MTZ45" s="65"/>
      <c r="MUA45" s="65"/>
      <c r="MUB45" s="65"/>
      <c r="MUC45" s="65"/>
      <c r="MUD45" s="65"/>
      <c r="MUE45" s="65"/>
      <c r="MUF45" s="65"/>
      <c r="MUG45" s="65"/>
      <c r="MUH45" s="65"/>
      <c r="MUI45" s="65"/>
      <c r="MUJ45" s="65"/>
      <c r="MUK45" s="65"/>
      <c r="MUL45" s="65"/>
      <c r="MUM45" s="65"/>
      <c r="MUN45" s="65"/>
      <c r="MUO45" s="65"/>
      <c r="MUP45" s="65"/>
      <c r="MUQ45" s="65"/>
      <c r="MUR45" s="65"/>
      <c r="MUS45" s="65"/>
      <c r="MUT45" s="65"/>
      <c r="MUU45" s="65"/>
      <c r="MUV45" s="65"/>
      <c r="MUW45" s="65"/>
      <c r="MUX45" s="65"/>
      <c r="MUY45" s="65"/>
      <c r="MUZ45" s="65"/>
      <c r="MVA45" s="65"/>
      <c r="MVB45" s="65"/>
      <c r="MVC45" s="65"/>
      <c r="MVD45" s="65"/>
      <c r="MVE45" s="65"/>
      <c r="MVF45" s="65"/>
      <c r="MVG45" s="65"/>
      <c r="MVH45" s="65"/>
      <c r="MVI45" s="65"/>
      <c r="MVJ45" s="65"/>
      <c r="MVK45" s="65"/>
      <c r="MVL45" s="65"/>
      <c r="MVM45" s="65"/>
      <c r="MVN45" s="65"/>
      <c r="MVO45" s="65"/>
      <c r="MVP45" s="65"/>
      <c r="MVQ45" s="65"/>
      <c r="MVR45" s="65"/>
      <c r="MVS45" s="65"/>
      <c r="MVT45" s="65"/>
      <c r="MVU45" s="65"/>
      <c r="MVV45" s="65"/>
      <c r="MVW45" s="65"/>
      <c r="MVX45" s="65"/>
      <c r="MVY45" s="65"/>
      <c r="MVZ45" s="65"/>
      <c r="MWA45" s="65"/>
      <c r="MWB45" s="65"/>
      <c r="MWC45" s="65"/>
      <c r="MWD45" s="65"/>
      <c r="MWE45" s="65"/>
      <c r="MWF45" s="65"/>
      <c r="MWG45" s="65"/>
      <c r="MWH45" s="65"/>
      <c r="MWI45" s="65"/>
      <c r="MWJ45" s="65"/>
      <c r="MWK45" s="65"/>
      <c r="MWL45" s="65"/>
      <c r="MWM45" s="65"/>
      <c r="MWN45" s="65"/>
      <c r="MWO45" s="65"/>
      <c r="MWP45" s="65"/>
      <c r="MWQ45" s="65"/>
      <c r="MWR45" s="65"/>
      <c r="MWS45" s="65"/>
      <c r="MWT45" s="65"/>
      <c r="MWU45" s="65"/>
      <c r="MWV45" s="65"/>
      <c r="MWW45" s="65"/>
      <c r="MWX45" s="65"/>
      <c r="MWY45" s="65"/>
      <c r="MWZ45" s="65"/>
      <c r="MXA45" s="65"/>
      <c r="MXB45" s="65"/>
      <c r="MXC45" s="65"/>
      <c r="MXD45" s="65"/>
      <c r="MXE45" s="65"/>
      <c r="MXF45" s="65"/>
      <c r="MXG45" s="65"/>
      <c r="MXH45" s="65"/>
      <c r="MXI45" s="65"/>
      <c r="MXJ45" s="65"/>
      <c r="MXK45" s="65"/>
      <c r="MXL45" s="65"/>
      <c r="MXM45" s="65"/>
      <c r="MXN45" s="65"/>
      <c r="MXO45" s="65"/>
      <c r="MXP45" s="65"/>
      <c r="MXQ45" s="65"/>
      <c r="MXR45" s="65"/>
      <c r="MXS45" s="65"/>
      <c r="MXT45" s="65"/>
      <c r="MXU45" s="65"/>
      <c r="MXV45" s="65"/>
      <c r="MXW45" s="65"/>
      <c r="MXX45" s="65"/>
      <c r="MXY45" s="65"/>
      <c r="MXZ45" s="65"/>
      <c r="MYA45" s="65"/>
      <c r="MYB45" s="65"/>
      <c r="MYC45" s="65"/>
      <c r="MYD45" s="65"/>
      <c r="MYE45" s="65"/>
      <c r="MYF45" s="65"/>
      <c r="MYG45" s="65"/>
      <c r="MYH45" s="65"/>
      <c r="MYI45" s="65"/>
      <c r="MYJ45" s="65"/>
      <c r="MYK45" s="65"/>
      <c r="MYL45" s="65"/>
      <c r="MYM45" s="65"/>
      <c r="MYN45" s="65"/>
      <c r="MYO45" s="65"/>
      <c r="MYP45" s="65"/>
      <c r="MYQ45" s="65"/>
      <c r="MYR45" s="65"/>
      <c r="MYS45" s="65"/>
      <c r="MYT45" s="65"/>
      <c r="MYU45" s="65"/>
      <c r="MYV45" s="65"/>
      <c r="MYW45" s="65"/>
      <c r="MYX45" s="65"/>
      <c r="MYY45" s="65"/>
      <c r="MYZ45" s="65"/>
      <c r="MZA45" s="65"/>
      <c r="MZB45" s="65"/>
      <c r="MZC45" s="65"/>
      <c r="MZD45" s="65"/>
      <c r="MZE45" s="65"/>
      <c r="MZF45" s="65"/>
      <c r="MZG45" s="65"/>
      <c r="MZH45" s="65"/>
      <c r="MZI45" s="65"/>
      <c r="MZJ45" s="65"/>
      <c r="MZK45" s="65"/>
      <c r="MZL45" s="65"/>
      <c r="MZM45" s="65"/>
      <c r="MZN45" s="65"/>
      <c r="MZO45" s="65"/>
      <c r="MZP45" s="65"/>
      <c r="MZQ45" s="65"/>
      <c r="MZR45" s="65"/>
      <c r="MZS45" s="65"/>
      <c r="MZT45" s="65"/>
      <c r="MZU45" s="65"/>
      <c r="MZV45" s="65"/>
      <c r="MZW45" s="65"/>
      <c r="MZX45" s="65"/>
      <c r="MZY45" s="65"/>
      <c r="MZZ45" s="65"/>
      <c r="NAA45" s="65"/>
      <c r="NAB45" s="65"/>
      <c r="NAC45" s="65"/>
      <c r="NAD45" s="65"/>
      <c r="NAE45" s="65"/>
      <c r="NAF45" s="65"/>
      <c r="NAG45" s="65"/>
      <c r="NAH45" s="65"/>
      <c r="NAI45" s="65"/>
      <c r="NAJ45" s="65"/>
      <c r="NAK45" s="65"/>
      <c r="NAL45" s="65"/>
      <c r="NAM45" s="65"/>
      <c r="NAN45" s="65"/>
      <c r="NAO45" s="65"/>
      <c r="NAP45" s="65"/>
      <c r="NAQ45" s="65"/>
      <c r="NAR45" s="65"/>
      <c r="NAS45" s="65"/>
      <c r="NAT45" s="65"/>
      <c r="NAU45" s="65"/>
      <c r="NAV45" s="65"/>
      <c r="NAW45" s="65"/>
      <c r="NAX45" s="65"/>
      <c r="NAY45" s="65"/>
      <c r="NAZ45" s="65"/>
      <c r="NBA45" s="65"/>
      <c r="NBB45" s="65"/>
      <c r="NBC45" s="65"/>
      <c r="NBD45" s="65"/>
      <c r="NBE45" s="65"/>
      <c r="NBF45" s="65"/>
      <c r="NBG45" s="65"/>
      <c r="NBH45" s="65"/>
      <c r="NBI45" s="65"/>
      <c r="NBJ45" s="65"/>
      <c r="NBK45" s="65"/>
      <c r="NBL45" s="65"/>
      <c r="NBM45" s="65"/>
      <c r="NBN45" s="65"/>
      <c r="NBO45" s="65"/>
      <c r="NBP45" s="65"/>
      <c r="NBQ45" s="65"/>
      <c r="NBR45" s="65"/>
      <c r="NBS45" s="65"/>
      <c r="NBT45" s="65"/>
      <c r="NBU45" s="65"/>
      <c r="NBV45" s="65"/>
      <c r="NBW45" s="65"/>
      <c r="NBX45" s="65"/>
      <c r="NBY45" s="65"/>
      <c r="NBZ45" s="65"/>
      <c r="NCA45" s="65"/>
      <c r="NCB45" s="65"/>
      <c r="NCC45" s="65"/>
      <c r="NCD45" s="65"/>
      <c r="NCE45" s="65"/>
      <c r="NCF45" s="65"/>
      <c r="NCG45" s="65"/>
      <c r="NCH45" s="65"/>
      <c r="NCI45" s="65"/>
      <c r="NCJ45" s="65"/>
      <c r="NCK45" s="65"/>
      <c r="NCL45" s="65"/>
      <c r="NCM45" s="65"/>
      <c r="NCN45" s="65"/>
      <c r="NCO45" s="65"/>
      <c r="NCP45" s="65"/>
      <c r="NCQ45" s="65"/>
      <c r="NCR45" s="65"/>
      <c r="NCS45" s="65"/>
      <c r="NCT45" s="65"/>
      <c r="NCU45" s="65"/>
      <c r="NCV45" s="65"/>
      <c r="NCW45" s="65"/>
      <c r="NCX45" s="65"/>
      <c r="NCY45" s="65"/>
      <c r="NCZ45" s="65"/>
      <c r="NDA45" s="65"/>
      <c r="NDB45" s="65"/>
      <c r="NDC45" s="65"/>
      <c r="NDD45" s="65"/>
      <c r="NDE45" s="65"/>
      <c r="NDF45" s="65"/>
      <c r="NDG45" s="65"/>
      <c r="NDH45" s="65"/>
      <c r="NDI45" s="65"/>
      <c r="NDJ45" s="65"/>
      <c r="NDK45" s="65"/>
      <c r="NDL45" s="65"/>
      <c r="NDM45" s="65"/>
      <c r="NDN45" s="65"/>
      <c r="NDO45" s="65"/>
      <c r="NDP45" s="65"/>
      <c r="NDQ45" s="65"/>
      <c r="NDR45" s="65"/>
      <c r="NDS45" s="65"/>
      <c r="NDT45" s="65"/>
      <c r="NDU45" s="65"/>
      <c r="NDV45" s="65"/>
      <c r="NDW45" s="65"/>
      <c r="NDX45" s="65"/>
      <c r="NDY45" s="65"/>
      <c r="NDZ45" s="65"/>
      <c r="NEA45" s="65"/>
      <c r="NEB45" s="65"/>
      <c r="NEC45" s="65"/>
      <c r="NED45" s="65"/>
      <c r="NEE45" s="65"/>
      <c r="NEF45" s="65"/>
      <c r="NEG45" s="65"/>
      <c r="NEH45" s="65"/>
      <c r="NEI45" s="65"/>
      <c r="NEJ45" s="65"/>
      <c r="NEK45" s="65"/>
      <c r="NEL45" s="65"/>
      <c r="NEM45" s="65"/>
      <c r="NEN45" s="65"/>
      <c r="NEO45" s="65"/>
      <c r="NEP45" s="65"/>
      <c r="NEQ45" s="65"/>
      <c r="NER45" s="65"/>
      <c r="NES45" s="65"/>
      <c r="NET45" s="65"/>
      <c r="NEU45" s="65"/>
      <c r="NEV45" s="65"/>
      <c r="NEW45" s="65"/>
      <c r="NEX45" s="65"/>
      <c r="NEY45" s="65"/>
      <c r="NEZ45" s="65"/>
      <c r="NFA45" s="65"/>
      <c r="NFB45" s="65"/>
      <c r="NFC45" s="65"/>
      <c r="NFD45" s="65"/>
      <c r="NFE45" s="65"/>
      <c r="NFF45" s="65"/>
      <c r="NFG45" s="65"/>
      <c r="NFH45" s="65"/>
      <c r="NFI45" s="65"/>
      <c r="NFJ45" s="65"/>
      <c r="NFK45" s="65"/>
      <c r="NFL45" s="65"/>
      <c r="NFM45" s="65"/>
      <c r="NFN45" s="65"/>
      <c r="NFO45" s="65"/>
      <c r="NFP45" s="65"/>
      <c r="NFQ45" s="65"/>
      <c r="NFR45" s="65"/>
      <c r="NFS45" s="65"/>
      <c r="NFT45" s="65"/>
      <c r="NFU45" s="65"/>
      <c r="NFV45" s="65"/>
      <c r="NFW45" s="65"/>
      <c r="NFX45" s="65"/>
      <c r="NFY45" s="65"/>
      <c r="NFZ45" s="65"/>
      <c r="NGA45" s="65"/>
      <c r="NGB45" s="65"/>
      <c r="NGC45" s="65"/>
      <c r="NGD45" s="65"/>
      <c r="NGE45" s="65"/>
      <c r="NGF45" s="65"/>
      <c r="NGG45" s="65"/>
      <c r="NGH45" s="65"/>
      <c r="NGI45" s="65"/>
      <c r="NGJ45" s="65"/>
      <c r="NGK45" s="65"/>
      <c r="NGL45" s="65"/>
      <c r="NGM45" s="65"/>
      <c r="NGN45" s="65"/>
      <c r="NGO45" s="65"/>
      <c r="NGP45" s="65"/>
      <c r="NGQ45" s="65"/>
      <c r="NGR45" s="65"/>
      <c r="NGS45" s="65"/>
      <c r="NGT45" s="65"/>
      <c r="NGU45" s="65"/>
      <c r="NGV45" s="65"/>
      <c r="NGW45" s="65"/>
      <c r="NGX45" s="65"/>
      <c r="NGY45" s="65"/>
      <c r="NGZ45" s="65"/>
      <c r="NHA45" s="65"/>
      <c r="NHB45" s="65"/>
      <c r="NHC45" s="65"/>
      <c r="NHD45" s="65"/>
      <c r="NHE45" s="65"/>
      <c r="NHF45" s="65"/>
      <c r="NHG45" s="65"/>
      <c r="NHH45" s="65"/>
      <c r="NHI45" s="65"/>
      <c r="NHJ45" s="65"/>
      <c r="NHK45" s="65"/>
      <c r="NHL45" s="65"/>
      <c r="NHM45" s="65"/>
      <c r="NHN45" s="65"/>
      <c r="NHO45" s="65"/>
      <c r="NHP45" s="65"/>
      <c r="NHQ45" s="65"/>
      <c r="NHR45" s="65"/>
      <c r="NHS45" s="65"/>
      <c r="NHT45" s="65"/>
      <c r="NHU45" s="65"/>
      <c r="NHV45" s="65"/>
      <c r="NHW45" s="65"/>
      <c r="NHX45" s="65"/>
      <c r="NHY45" s="65"/>
      <c r="NHZ45" s="65"/>
      <c r="NIA45" s="65"/>
      <c r="NIB45" s="65"/>
      <c r="NIC45" s="65"/>
      <c r="NID45" s="65"/>
      <c r="NIE45" s="65"/>
      <c r="NIF45" s="65"/>
      <c r="NIG45" s="65"/>
      <c r="NIH45" s="65"/>
      <c r="NII45" s="65"/>
      <c r="NIJ45" s="65"/>
      <c r="NIK45" s="65"/>
      <c r="NIL45" s="65"/>
      <c r="NIM45" s="65"/>
      <c r="NIN45" s="65"/>
      <c r="NIO45" s="65"/>
      <c r="NIP45" s="65"/>
      <c r="NIQ45" s="65"/>
      <c r="NIR45" s="65"/>
      <c r="NIS45" s="65"/>
      <c r="NIT45" s="65"/>
      <c r="NIU45" s="65"/>
      <c r="NIV45" s="65"/>
      <c r="NIW45" s="65"/>
      <c r="NIX45" s="65"/>
      <c r="NIY45" s="65"/>
      <c r="NIZ45" s="65"/>
      <c r="NJA45" s="65"/>
      <c r="NJB45" s="65"/>
      <c r="NJC45" s="65"/>
      <c r="NJD45" s="65"/>
      <c r="NJE45" s="65"/>
      <c r="NJF45" s="65"/>
      <c r="NJG45" s="65"/>
      <c r="NJH45" s="65"/>
      <c r="NJI45" s="65"/>
      <c r="NJJ45" s="65"/>
      <c r="NJK45" s="65"/>
      <c r="NJL45" s="65"/>
      <c r="NJM45" s="65"/>
      <c r="NJN45" s="65"/>
      <c r="NJO45" s="65"/>
      <c r="NJP45" s="65"/>
      <c r="NJQ45" s="65"/>
      <c r="NJR45" s="65"/>
      <c r="NJS45" s="65"/>
      <c r="NJT45" s="65"/>
      <c r="NJU45" s="65"/>
      <c r="NJV45" s="65"/>
      <c r="NJW45" s="65"/>
      <c r="NJX45" s="65"/>
      <c r="NJY45" s="65"/>
      <c r="NJZ45" s="65"/>
      <c r="NKA45" s="65"/>
      <c r="NKB45" s="65"/>
      <c r="NKC45" s="65"/>
      <c r="NKD45" s="65"/>
      <c r="NKE45" s="65"/>
      <c r="NKF45" s="65"/>
      <c r="NKG45" s="65"/>
      <c r="NKH45" s="65"/>
      <c r="NKI45" s="65"/>
      <c r="NKJ45" s="65"/>
      <c r="NKK45" s="65"/>
      <c r="NKL45" s="65"/>
      <c r="NKM45" s="65"/>
      <c r="NKN45" s="65"/>
      <c r="NKO45" s="65"/>
      <c r="NKP45" s="65"/>
      <c r="NKQ45" s="65"/>
      <c r="NKR45" s="65"/>
      <c r="NKS45" s="65"/>
      <c r="NKT45" s="65"/>
      <c r="NKU45" s="65"/>
      <c r="NKV45" s="65"/>
      <c r="NKW45" s="65"/>
      <c r="NKX45" s="65"/>
      <c r="NKY45" s="65"/>
      <c r="NKZ45" s="65"/>
      <c r="NLA45" s="65"/>
      <c r="NLB45" s="65"/>
      <c r="NLC45" s="65"/>
      <c r="NLD45" s="65"/>
      <c r="NLE45" s="65"/>
      <c r="NLF45" s="65"/>
      <c r="NLG45" s="65"/>
      <c r="NLH45" s="65"/>
      <c r="NLI45" s="65"/>
      <c r="NLJ45" s="65"/>
      <c r="NLK45" s="65"/>
      <c r="NLL45" s="65"/>
      <c r="NLM45" s="65"/>
      <c r="NLN45" s="65"/>
      <c r="NLO45" s="65"/>
      <c r="NLP45" s="65"/>
      <c r="NLQ45" s="65"/>
      <c r="NLR45" s="65"/>
      <c r="NLS45" s="65"/>
      <c r="NLT45" s="65"/>
      <c r="NLU45" s="65"/>
      <c r="NLV45" s="65"/>
      <c r="NLW45" s="65"/>
      <c r="NLX45" s="65"/>
      <c r="NLY45" s="65"/>
      <c r="NLZ45" s="65"/>
      <c r="NMA45" s="65"/>
      <c r="NMB45" s="65"/>
      <c r="NMC45" s="65"/>
      <c r="NMD45" s="65"/>
      <c r="NME45" s="65"/>
      <c r="NMF45" s="65"/>
      <c r="NMG45" s="65"/>
      <c r="NMH45" s="65"/>
      <c r="NMI45" s="65"/>
      <c r="NMJ45" s="65"/>
      <c r="NMK45" s="65"/>
      <c r="NML45" s="65"/>
      <c r="NMM45" s="65"/>
      <c r="NMN45" s="65"/>
      <c r="NMO45" s="65"/>
      <c r="NMP45" s="65"/>
      <c r="NMQ45" s="65"/>
      <c r="NMR45" s="65"/>
      <c r="NMS45" s="65"/>
      <c r="NMT45" s="65"/>
      <c r="NMU45" s="65"/>
      <c r="NMV45" s="65"/>
      <c r="NMW45" s="65"/>
      <c r="NMX45" s="65"/>
      <c r="NMY45" s="65"/>
      <c r="NMZ45" s="65"/>
      <c r="NNA45" s="65"/>
      <c r="NNB45" s="65"/>
      <c r="NNC45" s="65"/>
      <c r="NND45" s="65"/>
      <c r="NNE45" s="65"/>
      <c r="NNF45" s="65"/>
      <c r="NNG45" s="65"/>
      <c r="NNH45" s="65"/>
      <c r="NNI45" s="65"/>
      <c r="NNJ45" s="65"/>
      <c r="NNK45" s="65"/>
      <c r="NNL45" s="65"/>
      <c r="NNM45" s="65"/>
      <c r="NNN45" s="65"/>
      <c r="NNO45" s="65"/>
      <c r="NNP45" s="65"/>
      <c r="NNQ45" s="65"/>
      <c r="NNR45" s="65"/>
      <c r="NNS45" s="65"/>
      <c r="NNT45" s="65"/>
      <c r="NNU45" s="65"/>
      <c r="NNV45" s="65"/>
      <c r="NNW45" s="65"/>
      <c r="NNX45" s="65"/>
      <c r="NNY45" s="65"/>
      <c r="NNZ45" s="65"/>
      <c r="NOA45" s="65"/>
      <c r="NOB45" s="65"/>
      <c r="NOC45" s="65"/>
      <c r="NOD45" s="65"/>
      <c r="NOE45" s="65"/>
      <c r="NOF45" s="65"/>
      <c r="NOG45" s="65"/>
      <c r="NOH45" s="65"/>
      <c r="NOI45" s="65"/>
      <c r="NOJ45" s="65"/>
      <c r="NOK45" s="65"/>
      <c r="NOL45" s="65"/>
      <c r="NOM45" s="65"/>
      <c r="NON45" s="65"/>
      <c r="NOO45" s="65"/>
      <c r="NOP45" s="65"/>
      <c r="NOQ45" s="65"/>
      <c r="NOR45" s="65"/>
      <c r="NOS45" s="65"/>
      <c r="NOT45" s="65"/>
      <c r="NOU45" s="65"/>
      <c r="NOV45" s="65"/>
      <c r="NOW45" s="65"/>
      <c r="NOX45" s="65"/>
      <c r="NOY45" s="65"/>
      <c r="NOZ45" s="65"/>
      <c r="NPA45" s="65"/>
      <c r="NPB45" s="65"/>
      <c r="NPC45" s="65"/>
      <c r="NPD45" s="65"/>
      <c r="NPE45" s="65"/>
      <c r="NPF45" s="65"/>
      <c r="NPG45" s="65"/>
      <c r="NPH45" s="65"/>
      <c r="NPI45" s="65"/>
      <c r="NPJ45" s="65"/>
      <c r="NPK45" s="65"/>
      <c r="NPL45" s="65"/>
      <c r="NPM45" s="65"/>
      <c r="NPN45" s="65"/>
      <c r="NPO45" s="65"/>
      <c r="NPP45" s="65"/>
      <c r="NPQ45" s="65"/>
      <c r="NPR45" s="65"/>
      <c r="NPS45" s="65"/>
      <c r="NPT45" s="65"/>
      <c r="NPU45" s="65"/>
      <c r="NPV45" s="65"/>
      <c r="NPW45" s="65"/>
      <c r="NPX45" s="65"/>
      <c r="NPY45" s="65"/>
      <c r="NPZ45" s="65"/>
      <c r="NQA45" s="65"/>
      <c r="NQB45" s="65"/>
      <c r="NQC45" s="65"/>
      <c r="NQD45" s="65"/>
      <c r="NQE45" s="65"/>
      <c r="NQF45" s="65"/>
      <c r="NQG45" s="65"/>
      <c r="NQH45" s="65"/>
      <c r="NQI45" s="65"/>
      <c r="NQJ45" s="65"/>
      <c r="NQK45" s="65"/>
      <c r="NQL45" s="65"/>
      <c r="NQM45" s="65"/>
      <c r="NQN45" s="65"/>
      <c r="NQO45" s="65"/>
      <c r="NQP45" s="65"/>
      <c r="NQQ45" s="65"/>
      <c r="NQR45" s="65"/>
      <c r="NQS45" s="65"/>
      <c r="NQT45" s="65"/>
      <c r="NQU45" s="65"/>
      <c r="NQV45" s="65"/>
      <c r="NQW45" s="65"/>
      <c r="NQX45" s="65"/>
      <c r="NQY45" s="65"/>
      <c r="NQZ45" s="65"/>
      <c r="NRA45" s="65"/>
      <c r="NRB45" s="65"/>
      <c r="NRC45" s="65"/>
      <c r="NRD45" s="65"/>
      <c r="NRE45" s="65"/>
      <c r="NRF45" s="65"/>
      <c r="NRG45" s="65"/>
      <c r="NRH45" s="65"/>
      <c r="NRI45" s="65"/>
      <c r="NRJ45" s="65"/>
      <c r="NRK45" s="65"/>
      <c r="NRL45" s="65"/>
      <c r="NRM45" s="65"/>
      <c r="NRN45" s="65"/>
      <c r="NRO45" s="65"/>
      <c r="NRP45" s="65"/>
      <c r="NRQ45" s="65"/>
      <c r="NRR45" s="65"/>
      <c r="NRS45" s="65"/>
      <c r="NRT45" s="65"/>
      <c r="NRU45" s="65"/>
      <c r="NRV45" s="65"/>
      <c r="NRW45" s="65"/>
      <c r="NRX45" s="65"/>
      <c r="NRY45" s="65"/>
      <c r="NRZ45" s="65"/>
      <c r="NSA45" s="65"/>
      <c r="NSB45" s="65"/>
      <c r="NSC45" s="65"/>
      <c r="NSD45" s="65"/>
      <c r="NSE45" s="65"/>
      <c r="NSF45" s="65"/>
      <c r="NSG45" s="65"/>
      <c r="NSH45" s="65"/>
      <c r="NSI45" s="65"/>
      <c r="NSJ45" s="65"/>
      <c r="NSK45" s="65"/>
      <c r="NSL45" s="65"/>
      <c r="NSM45" s="65"/>
      <c r="NSN45" s="65"/>
      <c r="NSO45" s="65"/>
      <c r="NSP45" s="65"/>
      <c r="NSQ45" s="65"/>
      <c r="NSR45" s="65"/>
      <c r="NSS45" s="65"/>
      <c r="NST45" s="65"/>
      <c r="NSU45" s="65"/>
      <c r="NSV45" s="65"/>
      <c r="NSW45" s="65"/>
      <c r="NSX45" s="65"/>
      <c r="NSY45" s="65"/>
      <c r="NSZ45" s="65"/>
      <c r="NTA45" s="65"/>
      <c r="NTB45" s="65"/>
      <c r="NTC45" s="65"/>
      <c r="NTD45" s="65"/>
      <c r="NTE45" s="65"/>
      <c r="NTF45" s="65"/>
      <c r="NTG45" s="65"/>
      <c r="NTH45" s="65"/>
      <c r="NTI45" s="65"/>
      <c r="NTJ45" s="65"/>
      <c r="NTK45" s="65"/>
      <c r="NTL45" s="65"/>
      <c r="NTM45" s="65"/>
      <c r="NTN45" s="65"/>
      <c r="NTO45" s="65"/>
      <c r="NTP45" s="65"/>
      <c r="NTQ45" s="65"/>
      <c r="NTR45" s="65"/>
      <c r="NTS45" s="65"/>
      <c r="NTT45" s="65"/>
      <c r="NTU45" s="65"/>
      <c r="NTV45" s="65"/>
      <c r="NTW45" s="65"/>
      <c r="NTX45" s="65"/>
      <c r="NTY45" s="65"/>
      <c r="NTZ45" s="65"/>
      <c r="NUA45" s="65"/>
      <c r="NUB45" s="65"/>
      <c r="NUC45" s="65"/>
      <c r="NUD45" s="65"/>
      <c r="NUE45" s="65"/>
      <c r="NUF45" s="65"/>
      <c r="NUG45" s="65"/>
      <c r="NUH45" s="65"/>
      <c r="NUI45" s="65"/>
      <c r="NUJ45" s="65"/>
      <c r="NUK45" s="65"/>
      <c r="NUL45" s="65"/>
      <c r="NUM45" s="65"/>
      <c r="NUN45" s="65"/>
      <c r="NUO45" s="65"/>
      <c r="NUP45" s="65"/>
      <c r="NUQ45" s="65"/>
      <c r="NUR45" s="65"/>
      <c r="NUS45" s="65"/>
      <c r="NUT45" s="65"/>
      <c r="NUU45" s="65"/>
      <c r="NUV45" s="65"/>
      <c r="NUW45" s="65"/>
      <c r="NUX45" s="65"/>
      <c r="NUY45" s="65"/>
      <c r="NUZ45" s="65"/>
      <c r="NVA45" s="65"/>
      <c r="NVB45" s="65"/>
      <c r="NVC45" s="65"/>
      <c r="NVD45" s="65"/>
      <c r="NVE45" s="65"/>
      <c r="NVF45" s="65"/>
      <c r="NVG45" s="65"/>
      <c r="NVH45" s="65"/>
      <c r="NVI45" s="65"/>
      <c r="NVJ45" s="65"/>
      <c r="NVK45" s="65"/>
      <c r="NVL45" s="65"/>
      <c r="NVM45" s="65"/>
      <c r="NVN45" s="65"/>
      <c r="NVO45" s="65"/>
      <c r="NVP45" s="65"/>
      <c r="NVQ45" s="65"/>
      <c r="NVR45" s="65"/>
      <c r="NVS45" s="65"/>
      <c r="NVT45" s="65"/>
      <c r="NVU45" s="65"/>
      <c r="NVV45" s="65"/>
      <c r="NVW45" s="65"/>
      <c r="NVX45" s="65"/>
      <c r="NVY45" s="65"/>
      <c r="NVZ45" s="65"/>
      <c r="NWA45" s="65"/>
      <c r="NWB45" s="65"/>
      <c r="NWC45" s="65"/>
      <c r="NWD45" s="65"/>
      <c r="NWE45" s="65"/>
      <c r="NWF45" s="65"/>
      <c r="NWG45" s="65"/>
      <c r="NWH45" s="65"/>
      <c r="NWI45" s="65"/>
      <c r="NWJ45" s="65"/>
      <c r="NWK45" s="65"/>
      <c r="NWL45" s="65"/>
      <c r="NWM45" s="65"/>
      <c r="NWN45" s="65"/>
      <c r="NWO45" s="65"/>
      <c r="NWP45" s="65"/>
      <c r="NWQ45" s="65"/>
      <c r="NWR45" s="65"/>
      <c r="NWS45" s="65"/>
      <c r="NWT45" s="65"/>
      <c r="NWU45" s="65"/>
      <c r="NWV45" s="65"/>
      <c r="NWW45" s="65"/>
      <c r="NWX45" s="65"/>
      <c r="NWY45" s="65"/>
      <c r="NWZ45" s="65"/>
      <c r="NXA45" s="65"/>
      <c r="NXB45" s="65"/>
      <c r="NXC45" s="65"/>
      <c r="NXD45" s="65"/>
      <c r="NXE45" s="65"/>
      <c r="NXF45" s="65"/>
      <c r="NXG45" s="65"/>
      <c r="NXH45" s="65"/>
      <c r="NXI45" s="65"/>
      <c r="NXJ45" s="65"/>
      <c r="NXK45" s="65"/>
      <c r="NXL45" s="65"/>
      <c r="NXM45" s="65"/>
      <c r="NXN45" s="65"/>
      <c r="NXO45" s="65"/>
      <c r="NXP45" s="65"/>
      <c r="NXQ45" s="65"/>
      <c r="NXR45" s="65"/>
      <c r="NXS45" s="65"/>
      <c r="NXT45" s="65"/>
      <c r="NXU45" s="65"/>
      <c r="NXV45" s="65"/>
      <c r="NXW45" s="65"/>
      <c r="NXX45" s="65"/>
      <c r="NXY45" s="65"/>
      <c r="NXZ45" s="65"/>
      <c r="NYA45" s="65"/>
      <c r="NYB45" s="65"/>
      <c r="NYC45" s="65"/>
      <c r="NYD45" s="65"/>
      <c r="NYE45" s="65"/>
      <c r="NYF45" s="65"/>
      <c r="NYG45" s="65"/>
      <c r="NYH45" s="65"/>
      <c r="NYI45" s="65"/>
      <c r="NYJ45" s="65"/>
      <c r="NYK45" s="65"/>
      <c r="NYL45" s="65"/>
      <c r="NYM45" s="65"/>
      <c r="NYN45" s="65"/>
      <c r="NYO45" s="65"/>
      <c r="NYP45" s="65"/>
      <c r="NYQ45" s="65"/>
      <c r="NYR45" s="65"/>
      <c r="NYS45" s="65"/>
      <c r="NYT45" s="65"/>
      <c r="NYU45" s="65"/>
      <c r="NYV45" s="65"/>
      <c r="NYW45" s="65"/>
      <c r="NYX45" s="65"/>
      <c r="NYY45" s="65"/>
      <c r="NYZ45" s="65"/>
      <c r="NZA45" s="65"/>
      <c r="NZB45" s="65"/>
      <c r="NZC45" s="65"/>
      <c r="NZD45" s="65"/>
      <c r="NZE45" s="65"/>
      <c r="NZF45" s="65"/>
      <c r="NZG45" s="65"/>
      <c r="NZH45" s="65"/>
      <c r="NZI45" s="65"/>
      <c r="NZJ45" s="65"/>
      <c r="NZK45" s="65"/>
      <c r="NZL45" s="65"/>
      <c r="NZM45" s="65"/>
      <c r="NZN45" s="65"/>
      <c r="NZO45" s="65"/>
      <c r="NZP45" s="65"/>
      <c r="NZQ45" s="65"/>
      <c r="NZR45" s="65"/>
      <c r="NZS45" s="65"/>
      <c r="NZT45" s="65"/>
      <c r="NZU45" s="65"/>
      <c r="NZV45" s="65"/>
      <c r="NZW45" s="65"/>
      <c r="NZX45" s="65"/>
      <c r="NZY45" s="65"/>
      <c r="NZZ45" s="65"/>
      <c r="OAA45" s="65"/>
      <c r="OAB45" s="65"/>
      <c r="OAC45" s="65"/>
      <c r="OAD45" s="65"/>
      <c r="OAE45" s="65"/>
      <c r="OAF45" s="65"/>
      <c r="OAG45" s="65"/>
      <c r="OAH45" s="65"/>
      <c r="OAI45" s="65"/>
      <c r="OAJ45" s="65"/>
      <c r="OAK45" s="65"/>
      <c r="OAL45" s="65"/>
      <c r="OAM45" s="65"/>
      <c r="OAN45" s="65"/>
      <c r="OAO45" s="65"/>
      <c r="OAP45" s="65"/>
      <c r="OAQ45" s="65"/>
      <c r="OAR45" s="65"/>
      <c r="OAS45" s="65"/>
      <c r="OAT45" s="65"/>
      <c r="OAU45" s="65"/>
      <c r="OAV45" s="65"/>
      <c r="OAW45" s="65"/>
      <c r="OAX45" s="65"/>
      <c r="OAY45" s="65"/>
      <c r="OAZ45" s="65"/>
      <c r="OBA45" s="65"/>
      <c r="OBB45" s="65"/>
      <c r="OBC45" s="65"/>
      <c r="OBD45" s="65"/>
      <c r="OBE45" s="65"/>
      <c r="OBF45" s="65"/>
      <c r="OBG45" s="65"/>
      <c r="OBH45" s="65"/>
      <c r="OBI45" s="65"/>
      <c r="OBJ45" s="65"/>
      <c r="OBK45" s="65"/>
      <c r="OBL45" s="65"/>
      <c r="OBM45" s="65"/>
      <c r="OBN45" s="65"/>
      <c r="OBO45" s="65"/>
      <c r="OBP45" s="65"/>
      <c r="OBQ45" s="65"/>
      <c r="OBR45" s="65"/>
      <c r="OBS45" s="65"/>
      <c r="OBT45" s="65"/>
      <c r="OBU45" s="65"/>
      <c r="OBV45" s="65"/>
      <c r="OBW45" s="65"/>
      <c r="OBX45" s="65"/>
      <c r="OBY45" s="65"/>
      <c r="OBZ45" s="65"/>
      <c r="OCA45" s="65"/>
      <c r="OCB45" s="65"/>
      <c r="OCC45" s="65"/>
      <c r="OCD45" s="65"/>
      <c r="OCE45" s="65"/>
      <c r="OCF45" s="65"/>
      <c r="OCG45" s="65"/>
      <c r="OCH45" s="65"/>
      <c r="OCI45" s="65"/>
      <c r="OCJ45" s="65"/>
      <c r="OCK45" s="65"/>
      <c r="OCL45" s="65"/>
      <c r="OCM45" s="65"/>
      <c r="OCN45" s="65"/>
      <c r="OCO45" s="65"/>
      <c r="OCP45" s="65"/>
      <c r="OCQ45" s="65"/>
      <c r="OCR45" s="65"/>
      <c r="OCS45" s="65"/>
      <c r="OCT45" s="65"/>
      <c r="OCU45" s="65"/>
      <c r="OCV45" s="65"/>
      <c r="OCW45" s="65"/>
      <c r="OCX45" s="65"/>
      <c r="OCY45" s="65"/>
      <c r="OCZ45" s="65"/>
      <c r="ODA45" s="65"/>
      <c r="ODB45" s="65"/>
      <c r="ODC45" s="65"/>
      <c r="ODD45" s="65"/>
      <c r="ODE45" s="65"/>
      <c r="ODF45" s="65"/>
      <c r="ODG45" s="65"/>
      <c r="ODH45" s="65"/>
      <c r="ODI45" s="65"/>
      <c r="ODJ45" s="65"/>
      <c r="ODK45" s="65"/>
      <c r="ODL45" s="65"/>
      <c r="ODM45" s="65"/>
      <c r="ODN45" s="65"/>
      <c r="ODO45" s="65"/>
      <c r="ODP45" s="65"/>
      <c r="ODQ45" s="65"/>
      <c r="ODR45" s="65"/>
      <c r="ODS45" s="65"/>
      <c r="ODT45" s="65"/>
      <c r="ODU45" s="65"/>
      <c r="ODV45" s="65"/>
      <c r="ODW45" s="65"/>
      <c r="ODX45" s="65"/>
      <c r="ODY45" s="65"/>
      <c r="ODZ45" s="65"/>
      <c r="OEA45" s="65"/>
      <c r="OEB45" s="65"/>
      <c r="OEC45" s="65"/>
      <c r="OED45" s="65"/>
      <c r="OEE45" s="65"/>
      <c r="OEF45" s="65"/>
      <c r="OEG45" s="65"/>
      <c r="OEH45" s="65"/>
      <c r="OEI45" s="65"/>
      <c r="OEJ45" s="65"/>
      <c r="OEK45" s="65"/>
      <c r="OEL45" s="65"/>
      <c r="OEM45" s="65"/>
      <c r="OEN45" s="65"/>
      <c r="OEO45" s="65"/>
      <c r="OEP45" s="65"/>
      <c r="OEQ45" s="65"/>
      <c r="OER45" s="65"/>
      <c r="OES45" s="65"/>
      <c r="OET45" s="65"/>
      <c r="OEU45" s="65"/>
      <c r="OEV45" s="65"/>
      <c r="OEW45" s="65"/>
      <c r="OEX45" s="65"/>
      <c r="OEY45" s="65"/>
      <c r="OEZ45" s="65"/>
      <c r="OFA45" s="65"/>
      <c r="OFB45" s="65"/>
      <c r="OFC45" s="65"/>
      <c r="OFD45" s="65"/>
      <c r="OFE45" s="65"/>
      <c r="OFF45" s="65"/>
      <c r="OFG45" s="65"/>
      <c r="OFH45" s="65"/>
      <c r="OFI45" s="65"/>
      <c r="OFJ45" s="65"/>
      <c r="OFK45" s="65"/>
      <c r="OFL45" s="65"/>
      <c r="OFM45" s="65"/>
      <c r="OFN45" s="65"/>
      <c r="OFO45" s="65"/>
      <c r="OFP45" s="65"/>
      <c r="OFQ45" s="65"/>
      <c r="OFR45" s="65"/>
      <c r="OFS45" s="65"/>
      <c r="OFT45" s="65"/>
      <c r="OFU45" s="65"/>
      <c r="OFV45" s="65"/>
      <c r="OFW45" s="65"/>
      <c r="OFX45" s="65"/>
      <c r="OFY45" s="65"/>
      <c r="OFZ45" s="65"/>
      <c r="OGA45" s="65"/>
      <c r="OGB45" s="65"/>
      <c r="OGC45" s="65"/>
      <c r="OGD45" s="65"/>
      <c r="OGE45" s="65"/>
      <c r="OGF45" s="65"/>
      <c r="OGG45" s="65"/>
      <c r="OGH45" s="65"/>
      <c r="OGI45" s="65"/>
      <c r="OGJ45" s="65"/>
      <c r="OGK45" s="65"/>
      <c r="OGL45" s="65"/>
      <c r="OGM45" s="65"/>
      <c r="OGN45" s="65"/>
      <c r="OGO45" s="65"/>
      <c r="OGP45" s="65"/>
      <c r="OGQ45" s="65"/>
      <c r="OGR45" s="65"/>
      <c r="OGS45" s="65"/>
      <c r="OGT45" s="65"/>
      <c r="OGU45" s="65"/>
      <c r="OGV45" s="65"/>
      <c r="OGW45" s="65"/>
      <c r="OGX45" s="65"/>
      <c r="OGY45" s="65"/>
      <c r="OGZ45" s="65"/>
      <c r="OHA45" s="65"/>
      <c r="OHB45" s="65"/>
      <c r="OHC45" s="65"/>
      <c r="OHD45" s="65"/>
      <c r="OHE45" s="65"/>
      <c r="OHF45" s="65"/>
      <c r="OHG45" s="65"/>
      <c r="OHH45" s="65"/>
      <c r="OHI45" s="65"/>
      <c r="OHJ45" s="65"/>
      <c r="OHK45" s="65"/>
      <c r="OHL45" s="65"/>
      <c r="OHM45" s="65"/>
      <c r="OHN45" s="65"/>
      <c r="OHO45" s="65"/>
      <c r="OHP45" s="65"/>
      <c r="OHQ45" s="65"/>
      <c r="OHR45" s="65"/>
      <c r="OHS45" s="65"/>
      <c r="OHT45" s="65"/>
      <c r="OHU45" s="65"/>
      <c r="OHV45" s="65"/>
      <c r="OHW45" s="65"/>
      <c r="OHX45" s="65"/>
      <c r="OHY45" s="65"/>
      <c r="OHZ45" s="65"/>
      <c r="OIA45" s="65"/>
      <c r="OIB45" s="65"/>
      <c r="OIC45" s="65"/>
      <c r="OID45" s="65"/>
      <c r="OIE45" s="65"/>
      <c r="OIF45" s="65"/>
      <c r="OIG45" s="65"/>
      <c r="OIH45" s="65"/>
      <c r="OII45" s="65"/>
      <c r="OIJ45" s="65"/>
      <c r="OIK45" s="65"/>
      <c r="OIL45" s="65"/>
      <c r="OIM45" s="65"/>
      <c r="OIN45" s="65"/>
      <c r="OIO45" s="65"/>
      <c r="OIP45" s="65"/>
      <c r="OIQ45" s="65"/>
      <c r="OIR45" s="65"/>
      <c r="OIS45" s="65"/>
      <c r="OIT45" s="65"/>
      <c r="OIU45" s="65"/>
      <c r="OIV45" s="65"/>
      <c r="OIW45" s="65"/>
      <c r="OIX45" s="65"/>
      <c r="OIY45" s="65"/>
      <c r="OIZ45" s="65"/>
      <c r="OJA45" s="65"/>
      <c r="OJB45" s="65"/>
      <c r="OJC45" s="65"/>
      <c r="OJD45" s="65"/>
      <c r="OJE45" s="65"/>
      <c r="OJF45" s="65"/>
      <c r="OJG45" s="65"/>
      <c r="OJH45" s="65"/>
      <c r="OJI45" s="65"/>
      <c r="OJJ45" s="65"/>
      <c r="OJK45" s="65"/>
      <c r="OJL45" s="65"/>
      <c r="OJM45" s="65"/>
      <c r="OJN45" s="65"/>
      <c r="OJO45" s="65"/>
      <c r="OJP45" s="65"/>
      <c r="OJQ45" s="65"/>
      <c r="OJR45" s="65"/>
      <c r="OJS45" s="65"/>
      <c r="OJT45" s="65"/>
      <c r="OJU45" s="65"/>
      <c r="OJV45" s="65"/>
      <c r="OJW45" s="65"/>
      <c r="OJX45" s="65"/>
      <c r="OJY45" s="65"/>
      <c r="OJZ45" s="65"/>
      <c r="OKA45" s="65"/>
      <c r="OKB45" s="65"/>
      <c r="OKC45" s="65"/>
      <c r="OKD45" s="65"/>
      <c r="OKE45" s="65"/>
      <c r="OKF45" s="65"/>
      <c r="OKG45" s="65"/>
      <c r="OKH45" s="65"/>
      <c r="OKI45" s="65"/>
      <c r="OKJ45" s="65"/>
      <c r="OKK45" s="65"/>
      <c r="OKL45" s="65"/>
      <c r="OKM45" s="65"/>
      <c r="OKN45" s="65"/>
      <c r="OKO45" s="65"/>
      <c r="OKP45" s="65"/>
      <c r="OKQ45" s="65"/>
      <c r="OKR45" s="65"/>
      <c r="OKS45" s="65"/>
      <c r="OKT45" s="65"/>
      <c r="OKU45" s="65"/>
      <c r="OKV45" s="65"/>
      <c r="OKW45" s="65"/>
      <c r="OKX45" s="65"/>
      <c r="OKY45" s="65"/>
      <c r="OKZ45" s="65"/>
      <c r="OLA45" s="65"/>
      <c r="OLB45" s="65"/>
      <c r="OLC45" s="65"/>
      <c r="OLD45" s="65"/>
      <c r="OLE45" s="65"/>
      <c r="OLF45" s="65"/>
      <c r="OLG45" s="65"/>
      <c r="OLH45" s="65"/>
      <c r="OLI45" s="65"/>
      <c r="OLJ45" s="65"/>
      <c r="OLK45" s="65"/>
      <c r="OLL45" s="65"/>
      <c r="OLM45" s="65"/>
      <c r="OLN45" s="65"/>
      <c r="OLO45" s="65"/>
      <c r="OLP45" s="65"/>
      <c r="OLQ45" s="65"/>
      <c r="OLR45" s="65"/>
      <c r="OLS45" s="65"/>
      <c r="OLT45" s="65"/>
      <c r="OLU45" s="65"/>
      <c r="OLV45" s="65"/>
      <c r="OLW45" s="65"/>
      <c r="OLX45" s="65"/>
      <c r="OLY45" s="65"/>
      <c r="OLZ45" s="65"/>
      <c r="OMA45" s="65"/>
      <c r="OMB45" s="65"/>
      <c r="OMC45" s="65"/>
      <c r="OMD45" s="65"/>
      <c r="OME45" s="65"/>
      <c r="OMF45" s="65"/>
      <c r="OMG45" s="65"/>
      <c r="OMH45" s="65"/>
      <c r="OMI45" s="65"/>
      <c r="OMJ45" s="65"/>
      <c r="OMK45" s="65"/>
      <c r="OML45" s="65"/>
      <c r="OMM45" s="65"/>
      <c r="OMN45" s="65"/>
      <c r="OMO45" s="65"/>
      <c r="OMP45" s="65"/>
      <c r="OMQ45" s="65"/>
      <c r="OMR45" s="65"/>
      <c r="OMS45" s="65"/>
      <c r="OMT45" s="65"/>
      <c r="OMU45" s="65"/>
      <c r="OMV45" s="65"/>
      <c r="OMW45" s="65"/>
      <c r="OMX45" s="65"/>
      <c r="OMY45" s="65"/>
      <c r="OMZ45" s="65"/>
      <c r="ONA45" s="65"/>
      <c r="ONB45" s="65"/>
      <c r="ONC45" s="65"/>
      <c r="OND45" s="65"/>
      <c r="ONE45" s="65"/>
      <c r="ONF45" s="65"/>
      <c r="ONG45" s="65"/>
      <c r="ONH45" s="65"/>
      <c r="ONI45" s="65"/>
      <c r="ONJ45" s="65"/>
      <c r="ONK45" s="65"/>
      <c r="ONL45" s="65"/>
      <c r="ONM45" s="65"/>
      <c r="ONN45" s="65"/>
      <c r="ONO45" s="65"/>
      <c r="ONP45" s="65"/>
      <c r="ONQ45" s="65"/>
      <c r="ONR45" s="65"/>
      <c r="ONS45" s="65"/>
      <c r="ONT45" s="65"/>
      <c r="ONU45" s="65"/>
      <c r="ONV45" s="65"/>
      <c r="ONW45" s="65"/>
      <c r="ONX45" s="65"/>
      <c r="ONY45" s="65"/>
      <c r="ONZ45" s="65"/>
      <c r="OOA45" s="65"/>
      <c r="OOB45" s="65"/>
      <c r="OOC45" s="65"/>
      <c r="OOD45" s="65"/>
      <c r="OOE45" s="65"/>
      <c r="OOF45" s="65"/>
      <c r="OOG45" s="65"/>
      <c r="OOH45" s="65"/>
      <c r="OOI45" s="65"/>
      <c r="OOJ45" s="65"/>
      <c r="OOK45" s="65"/>
      <c r="OOL45" s="65"/>
      <c r="OOM45" s="65"/>
      <c r="OON45" s="65"/>
      <c r="OOO45" s="65"/>
      <c r="OOP45" s="65"/>
      <c r="OOQ45" s="65"/>
      <c r="OOR45" s="65"/>
      <c r="OOS45" s="65"/>
      <c r="OOT45" s="65"/>
      <c r="OOU45" s="65"/>
      <c r="OOV45" s="65"/>
      <c r="OOW45" s="65"/>
      <c r="OOX45" s="65"/>
      <c r="OOY45" s="65"/>
      <c r="OOZ45" s="65"/>
      <c r="OPA45" s="65"/>
      <c r="OPB45" s="65"/>
      <c r="OPC45" s="65"/>
      <c r="OPD45" s="65"/>
      <c r="OPE45" s="65"/>
      <c r="OPF45" s="65"/>
      <c r="OPG45" s="65"/>
      <c r="OPH45" s="65"/>
      <c r="OPI45" s="65"/>
      <c r="OPJ45" s="65"/>
      <c r="OPK45" s="65"/>
      <c r="OPL45" s="65"/>
      <c r="OPM45" s="65"/>
      <c r="OPN45" s="65"/>
      <c r="OPO45" s="65"/>
      <c r="OPP45" s="65"/>
      <c r="OPQ45" s="65"/>
      <c r="OPR45" s="65"/>
      <c r="OPS45" s="65"/>
      <c r="OPT45" s="65"/>
      <c r="OPU45" s="65"/>
      <c r="OPV45" s="65"/>
      <c r="OPW45" s="65"/>
      <c r="OPX45" s="65"/>
      <c r="OPY45" s="65"/>
      <c r="OPZ45" s="65"/>
      <c r="OQA45" s="65"/>
      <c r="OQB45" s="65"/>
      <c r="OQC45" s="65"/>
      <c r="OQD45" s="65"/>
      <c r="OQE45" s="65"/>
      <c r="OQF45" s="65"/>
      <c r="OQG45" s="65"/>
      <c r="OQH45" s="65"/>
      <c r="OQI45" s="65"/>
      <c r="OQJ45" s="65"/>
      <c r="OQK45" s="65"/>
      <c r="OQL45" s="65"/>
      <c r="OQM45" s="65"/>
      <c r="OQN45" s="65"/>
      <c r="OQO45" s="65"/>
      <c r="OQP45" s="65"/>
      <c r="OQQ45" s="65"/>
      <c r="OQR45" s="65"/>
      <c r="OQS45" s="65"/>
      <c r="OQT45" s="65"/>
      <c r="OQU45" s="65"/>
      <c r="OQV45" s="65"/>
      <c r="OQW45" s="65"/>
      <c r="OQX45" s="65"/>
      <c r="OQY45" s="65"/>
      <c r="OQZ45" s="65"/>
      <c r="ORA45" s="65"/>
      <c r="ORB45" s="65"/>
      <c r="ORC45" s="65"/>
      <c r="ORD45" s="65"/>
      <c r="ORE45" s="65"/>
      <c r="ORF45" s="65"/>
      <c r="ORG45" s="65"/>
      <c r="ORH45" s="65"/>
      <c r="ORI45" s="65"/>
      <c r="ORJ45" s="65"/>
      <c r="ORK45" s="65"/>
      <c r="ORL45" s="65"/>
      <c r="ORM45" s="65"/>
      <c r="ORN45" s="65"/>
      <c r="ORO45" s="65"/>
      <c r="ORP45" s="65"/>
      <c r="ORQ45" s="65"/>
      <c r="ORR45" s="65"/>
      <c r="ORS45" s="65"/>
      <c r="ORT45" s="65"/>
      <c r="ORU45" s="65"/>
      <c r="ORV45" s="65"/>
      <c r="ORW45" s="65"/>
      <c r="ORX45" s="65"/>
      <c r="ORY45" s="65"/>
      <c r="ORZ45" s="65"/>
      <c r="OSA45" s="65"/>
      <c r="OSB45" s="65"/>
      <c r="OSC45" s="65"/>
      <c r="OSD45" s="65"/>
      <c r="OSE45" s="65"/>
      <c r="OSF45" s="65"/>
      <c r="OSG45" s="65"/>
      <c r="OSH45" s="65"/>
      <c r="OSI45" s="65"/>
      <c r="OSJ45" s="65"/>
      <c r="OSK45" s="65"/>
      <c r="OSL45" s="65"/>
      <c r="OSM45" s="65"/>
      <c r="OSN45" s="65"/>
      <c r="OSO45" s="65"/>
      <c r="OSP45" s="65"/>
      <c r="OSQ45" s="65"/>
      <c r="OSR45" s="65"/>
      <c r="OSS45" s="65"/>
      <c r="OST45" s="65"/>
      <c r="OSU45" s="65"/>
      <c r="OSV45" s="65"/>
      <c r="OSW45" s="65"/>
      <c r="OSX45" s="65"/>
      <c r="OSY45" s="65"/>
      <c r="OSZ45" s="65"/>
      <c r="OTA45" s="65"/>
      <c r="OTB45" s="65"/>
      <c r="OTC45" s="65"/>
      <c r="OTD45" s="65"/>
      <c r="OTE45" s="65"/>
      <c r="OTF45" s="65"/>
      <c r="OTG45" s="65"/>
      <c r="OTH45" s="65"/>
      <c r="OTI45" s="65"/>
      <c r="OTJ45" s="65"/>
      <c r="OTK45" s="65"/>
      <c r="OTL45" s="65"/>
      <c r="OTM45" s="65"/>
      <c r="OTN45" s="65"/>
      <c r="OTO45" s="65"/>
      <c r="OTP45" s="65"/>
      <c r="OTQ45" s="65"/>
      <c r="OTR45" s="65"/>
      <c r="OTS45" s="65"/>
      <c r="OTT45" s="65"/>
      <c r="OTU45" s="65"/>
      <c r="OTV45" s="65"/>
      <c r="OTW45" s="65"/>
      <c r="OTX45" s="65"/>
      <c r="OTY45" s="65"/>
      <c r="OTZ45" s="65"/>
      <c r="OUA45" s="65"/>
      <c r="OUB45" s="65"/>
      <c r="OUC45" s="65"/>
      <c r="OUD45" s="65"/>
      <c r="OUE45" s="65"/>
      <c r="OUF45" s="65"/>
      <c r="OUG45" s="65"/>
      <c r="OUH45" s="65"/>
      <c r="OUI45" s="65"/>
      <c r="OUJ45" s="65"/>
      <c r="OUK45" s="65"/>
      <c r="OUL45" s="65"/>
      <c r="OUM45" s="65"/>
      <c r="OUN45" s="65"/>
      <c r="OUO45" s="65"/>
      <c r="OUP45" s="65"/>
      <c r="OUQ45" s="65"/>
      <c r="OUR45" s="65"/>
      <c r="OUS45" s="65"/>
      <c r="OUT45" s="65"/>
      <c r="OUU45" s="65"/>
      <c r="OUV45" s="65"/>
      <c r="OUW45" s="65"/>
      <c r="OUX45" s="65"/>
      <c r="OUY45" s="65"/>
      <c r="OUZ45" s="65"/>
      <c r="OVA45" s="65"/>
      <c r="OVB45" s="65"/>
      <c r="OVC45" s="65"/>
      <c r="OVD45" s="65"/>
      <c r="OVE45" s="65"/>
      <c r="OVF45" s="65"/>
      <c r="OVG45" s="65"/>
      <c r="OVH45" s="65"/>
      <c r="OVI45" s="65"/>
      <c r="OVJ45" s="65"/>
      <c r="OVK45" s="65"/>
      <c r="OVL45" s="65"/>
      <c r="OVM45" s="65"/>
      <c r="OVN45" s="65"/>
      <c r="OVO45" s="65"/>
      <c r="OVP45" s="65"/>
      <c r="OVQ45" s="65"/>
      <c r="OVR45" s="65"/>
      <c r="OVS45" s="65"/>
      <c r="OVT45" s="65"/>
      <c r="OVU45" s="65"/>
      <c r="OVV45" s="65"/>
      <c r="OVW45" s="65"/>
      <c r="OVX45" s="65"/>
      <c r="OVY45" s="65"/>
      <c r="OVZ45" s="65"/>
      <c r="OWA45" s="65"/>
      <c r="OWB45" s="65"/>
      <c r="OWC45" s="65"/>
      <c r="OWD45" s="65"/>
      <c r="OWE45" s="65"/>
      <c r="OWF45" s="65"/>
      <c r="OWG45" s="65"/>
      <c r="OWH45" s="65"/>
      <c r="OWI45" s="65"/>
      <c r="OWJ45" s="65"/>
      <c r="OWK45" s="65"/>
      <c r="OWL45" s="65"/>
      <c r="OWM45" s="65"/>
      <c r="OWN45" s="65"/>
      <c r="OWO45" s="65"/>
      <c r="OWP45" s="65"/>
      <c r="OWQ45" s="65"/>
      <c r="OWR45" s="65"/>
      <c r="OWS45" s="65"/>
      <c r="OWT45" s="65"/>
      <c r="OWU45" s="65"/>
      <c r="OWV45" s="65"/>
      <c r="OWW45" s="65"/>
      <c r="OWX45" s="65"/>
      <c r="OWY45" s="65"/>
      <c r="OWZ45" s="65"/>
      <c r="OXA45" s="65"/>
      <c r="OXB45" s="65"/>
      <c r="OXC45" s="65"/>
      <c r="OXD45" s="65"/>
      <c r="OXE45" s="65"/>
      <c r="OXF45" s="65"/>
      <c r="OXG45" s="65"/>
      <c r="OXH45" s="65"/>
      <c r="OXI45" s="65"/>
      <c r="OXJ45" s="65"/>
      <c r="OXK45" s="65"/>
      <c r="OXL45" s="65"/>
      <c r="OXM45" s="65"/>
      <c r="OXN45" s="65"/>
      <c r="OXO45" s="65"/>
      <c r="OXP45" s="65"/>
      <c r="OXQ45" s="65"/>
      <c r="OXR45" s="65"/>
      <c r="OXS45" s="65"/>
      <c r="OXT45" s="65"/>
      <c r="OXU45" s="65"/>
      <c r="OXV45" s="65"/>
      <c r="OXW45" s="65"/>
      <c r="OXX45" s="65"/>
      <c r="OXY45" s="65"/>
      <c r="OXZ45" s="65"/>
      <c r="OYA45" s="65"/>
      <c r="OYB45" s="65"/>
      <c r="OYC45" s="65"/>
      <c r="OYD45" s="65"/>
      <c r="OYE45" s="65"/>
      <c r="OYF45" s="65"/>
      <c r="OYG45" s="65"/>
      <c r="OYH45" s="65"/>
      <c r="OYI45" s="65"/>
      <c r="OYJ45" s="65"/>
      <c r="OYK45" s="65"/>
      <c r="OYL45" s="65"/>
      <c r="OYM45" s="65"/>
      <c r="OYN45" s="65"/>
      <c r="OYO45" s="65"/>
      <c r="OYP45" s="65"/>
      <c r="OYQ45" s="65"/>
      <c r="OYR45" s="65"/>
      <c r="OYS45" s="65"/>
      <c r="OYT45" s="65"/>
      <c r="OYU45" s="65"/>
      <c r="OYV45" s="65"/>
      <c r="OYW45" s="65"/>
      <c r="OYX45" s="65"/>
      <c r="OYY45" s="65"/>
      <c r="OYZ45" s="65"/>
      <c r="OZA45" s="65"/>
      <c r="OZB45" s="65"/>
      <c r="OZC45" s="65"/>
      <c r="OZD45" s="65"/>
      <c r="OZE45" s="65"/>
      <c r="OZF45" s="65"/>
      <c r="OZG45" s="65"/>
      <c r="OZH45" s="65"/>
      <c r="OZI45" s="65"/>
      <c r="OZJ45" s="65"/>
      <c r="OZK45" s="65"/>
      <c r="OZL45" s="65"/>
      <c r="OZM45" s="65"/>
      <c r="OZN45" s="65"/>
      <c r="OZO45" s="65"/>
      <c r="OZP45" s="65"/>
      <c r="OZQ45" s="65"/>
      <c r="OZR45" s="65"/>
      <c r="OZS45" s="65"/>
      <c r="OZT45" s="65"/>
      <c r="OZU45" s="65"/>
      <c r="OZV45" s="65"/>
      <c r="OZW45" s="65"/>
      <c r="OZX45" s="65"/>
      <c r="OZY45" s="65"/>
      <c r="OZZ45" s="65"/>
      <c r="PAA45" s="65"/>
      <c r="PAB45" s="65"/>
      <c r="PAC45" s="65"/>
      <c r="PAD45" s="65"/>
      <c r="PAE45" s="65"/>
      <c r="PAF45" s="65"/>
      <c r="PAG45" s="65"/>
      <c r="PAH45" s="65"/>
      <c r="PAI45" s="65"/>
      <c r="PAJ45" s="65"/>
      <c r="PAK45" s="65"/>
      <c r="PAL45" s="65"/>
      <c r="PAM45" s="65"/>
      <c r="PAN45" s="65"/>
      <c r="PAO45" s="65"/>
      <c r="PAP45" s="65"/>
      <c r="PAQ45" s="65"/>
      <c r="PAR45" s="65"/>
      <c r="PAS45" s="65"/>
      <c r="PAT45" s="65"/>
      <c r="PAU45" s="65"/>
      <c r="PAV45" s="65"/>
      <c r="PAW45" s="65"/>
      <c r="PAX45" s="65"/>
      <c r="PAY45" s="65"/>
      <c r="PAZ45" s="65"/>
      <c r="PBA45" s="65"/>
      <c r="PBB45" s="65"/>
      <c r="PBC45" s="65"/>
      <c r="PBD45" s="65"/>
      <c r="PBE45" s="65"/>
      <c r="PBF45" s="65"/>
      <c r="PBG45" s="65"/>
      <c r="PBH45" s="65"/>
      <c r="PBI45" s="65"/>
      <c r="PBJ45" s="65"/>
      <c r="PBK45" s="65"/>
      <c r="PBL45" s="65"/>
      <c r="PBM45" s="65"/>
      <c r="PBN45" s="65"/>
      <c r="PBO45" s="65"/>
      <c r="PBP45" s="65"/>
      <c r="PBQ45" s="65"/>
      <c r="PBR45" s="65"/>
      <c r="PBS45" s="65"/>
      <c r="PBT45" s="65"/>
      <c r="PBU45" s="65"/>
      <c r="PBV45" s="65"/>
      <c r="PBW45" s="65"/>
      <c r="PBX45" s="65"/>
      <c r="PBY45" s="65"/>
      <c r="PBZ45" s="65"/>
      <c r="PCA45" s="65"/>
      <c r="PCB45" s="65"/>
      <c r="PCC45" s="65"/>
      <c r="PCD45" s="65"/>
      <c r="PCE45" s="65"/>
      <c r="PCF45" s="65"/>
      <c r="PCG45" s="65"/>
      <c r="PCH45" s="65"/>
      <c r="PCI45" s="65"/>
      <c r="PCJ45" s="65"/>
      <c r="PCK45" s="65"/>
      <c r="PCL45" s="65"/>
      <c r="PCM45" s="65"/>
      <c r="PCN45" s="65"/>
      <c r="PCO45" s="65"/>
      <c r="PCP45" s="65"/>
      <c r="PCQ45" s="65"/>
      <c r="PCR45" s="65"/>
      <c r="PCS45" s="65"/>
      <c r="PCT45" s="65"/>
      <c r="PCU45" s="65"/>
      <c r="PCV45" s="65"/>
      <c r="PCW45" s="65"/>
      <c r="PCX45" s="65"/>
      <c r="PCY45" s="65"/>
      <c r="PCZ45" s="65"/>
      <c r="PDA45" s="65"/>
      <c r="PDB45" s="65"/>
      <c r="PDC45" s="65"/>
      <c r="PDD45" s="65"/>
      <c r="PDE45" s="65"/>
      <c r="PDF45" s="65"/>
      <c r="PDG45" s="65"/>
      <c r="PDH45" s="65"/>
      <c r="PDI45" s="65"/>
      <c r="PDJ45" s="65"/>
      <c r="PDK45" s="65"/>
      <c r="PDL45" s="65"/>
      <c r="PDM45" s="65"/>
      <c r="PDN45" s="65"/>
      <c r="PDO45" s="65"/>
      <c r="PDP45" s="65"/>
      <c r="PDQ45" s="65"/>
      <c r="PDR45" s="65"/>
      <c r="PDS45" s="65"/>
      <c r="PDT45" s="65"/>
      <c r="PDU45" s="65"/>
      <c r="PDV45" s="65"/>
      <c r="PDW45" s="65"/>
      <c r="PDX45" s="65"/>
      <c r="PDY45" s="65"/>
      <c r="PDZ45" s="65"/>
      <c r="PEA45" s="65"/>
      <c r="PEB45" s="65"/>
      <c r="PEC45" s="65"/>
      <c r="PED45" s="65"/>
      <c r="PEE45" s="65"/>
      <c r="PEF45" s="65"/>
      <c r="PEG45" s="65"/>
      <c r="PEH45" s="65"/>
      <c r="PEI45" s="65"/>
      <c r="PEJ45" s="65"/>
      <c r="PEK45" s="65"/>
      <c r="PEL45" s="65"/>
      <c r="PEM45" s="65"/>
      <c r="PEN45" s="65"/>
      <c r="PEO45" s="65"/>
      <c r="PEP45" s="65"/>
      <c r="PEQ45" s="65"/>
      <c r="PER45" s="65"/>
      <c r="PES45" s="65"/>
      <c r="PET45" s="65"/>
      <c r="PEU45" s="65"/>
      <c r="PEV45" s="65"/>
      <c r="PEW45" s="65"/>
      <c r="PEX45" s="65"/>
      <c r="PEY45" s="65"/>
      <c r="PEZ45" s="65"/>
      <c r="PFA45" s="65"/>
      <c r="PFB45" s="65"/>
      <c r="PFC45" s="65"/>
      <c r="PFD45" s="65"/>
      <c r="PFE45" s="65"/>
      <c r="PFF45" s="65"/>
      <c r="PFG45" s="65"/>
      <c r="PFH45" s="65"/>
      <c r="PFI45" s="65"/>
      <c r="PFJ45" s="65"/>
      <c r="PFK45" s="65"/>
      <c r="PFL45" s="65"/>
      <c r="PFM45" s="65"/>
      <c r="PFN45" s="65"/>
      <c r="PFO45" s="65"/>
      <c r="PFP45" s="65"/>
      <c r="PFQ45" s="65"/>
      <c r="PFR45" s="65"/>
      <c r="PFS45" s="65"/>
      <c r="PFT45" s="65"/>
      <c r="PFU45" s="65"/>
      <c r="PFV45" s="65"/>
      <c r="PFW45" s="65"/>
      <c r="PFX45" s="65"/>
      <c r="PFY45" s="65"/>
      <c r="PFZ45" s="65"/>
      <c r="PGA45" s="65"/>
      <c r="PGB45" s="65"/>
      <c r="PGC45" s="65"/>
      <c r="PGD45" s="65"/>
      <c r="PGE45" s="65"/>
      <c r="PGF45" s="65"/>
      <c r="PGG45" s="65"/>
      <c r="PGH45" s="65"/>
      <c r="PGI45" s="65"/>
      <c r="PGJ45" s="65"/>
      <c r="PGK45" s="65"/>
      <c r="PGL45" s="65"/>
      <c r="PGM45" s="65"/>
      <c r="PGN45" s="65"/>
      <c r="PGO45" s="65"/>
      <c r="PGP45" s="65"/>
      <c r="PGQ45" s="65"/>
      <c r="PGR45" s="65"/>
      <c r="PGS45" s="65"/>
      <c r="PGT45" s="65"/>
      <c r="PGU45" s="65"/>
      <c r="PGV45" s="65"/>
      <c r="PGW45" s="65"/>
      <c r="PGX45" s="65"/>
      <c r="PGY45" s="65"/>
      <c r="PGZ45" s="65"/>
      <c r="PHA45" s="65"/>
      <c r="PHB45" s="65"/>
      <c r="PHC45" s="65"/>
      <c r="PHD45" s="65"/>
      <c r="PHE45" s="65"/>
      <c r="PHF45" s="65"/>
      <c r="PHG45" s="65"/>
      <c r="PHH45" s="65"/>
      <c r="PHI45" s="65"/>
      <c r="PHJ45" s="65"/>
      <c r="PHK45" s="65"/>
      <c r="PHL45" s="65"/>
      <c r="PHM45" s="65"/>
      <c r="PHN45" s="65"/>
      <c r="PHO45" s="65"/>
      <c r="PHP45" s="65"/>
      <c r="PHQ45" s="65"/>
      <c r="PHR45" s="65"/>
      <c r="PHS45" s="65"/>
      <c r="PHT45" s="65"/>
      <c r="PHU45" s="65"/>
      <c r="PHV45" s="65"/>
      <c r="PHW45" s="65"/>
      <c r="PHX45" s="65"/>
      <c r="PHY45" s="65"/>
      <c r="PHZ45" s="65"/>
      <c r="PIA45" s="65"/>
      <c r="PIB45" s="65"/>
      <c r="PIC45" s="65"/>
      <c r="PID45" s="65"/>
      <c r="PIE45" s="65"/>
      <c r="PIF45" s="65"/>
      <c r="PIG45" s="65"/>
      <c r="PIH45" s="65"/>
      <c r="PII45" s="65"/>
      <c r="PIJ45" s="65"/>
      <c r="PIK45" s="65"/>
      <c r="PIL45" s="65"/>
      <c r="PIM45" s="65"/>
      <c r="PIN45" s="65"/>
      <c r="PIO45" s="65"/>
      <c r="PIP45" s="65"/>
      <c r="PIQ45" s="65"/>
      <c r="PIR45" s="65"/>
      <c r="PIS45" s="65"/>
      <c r="PIT45" s="65"/>
      <c r="PIU45" s="65"/>
      <c r="PIV45" s="65"/>
      <c r="PIW45" s="65"/>
      <c r="PIX45" s="65"/>
      <c r="PIY45" s="65"/>
      <c r="PIZ45" s="65"/>
      <c r="PJA45" s="65"/>
      <c r="PJB45" s="65"/>
      <c r="PJC45" s="65"/>
      <c r="PJD45" s="65"/>
      <c r="PJE45" s="65"/>
      <c r="PJF45" s="65"/>
      <c r="PJG45" s="65"/>
      <c r="PJH45" s="65"/>
      <c r="PJI45" s="65"/>
      <c r="PJJ45" s="65"/>
      <c r="PJK45" s="65"/>
      <c r="PJL45" s="65"/>
      <c r="PJM45" s="65"/>
      <c r="PJN45" s="65"/>
      <c r="PJO45" s="65"/>
      <c r="PJP45" s="65"/>
      <c r="PJQ45" s="65"/>
      <c r="PJR45" s="65"/>
      <c r="PJS45" s="65"/>
      <c r="PJT45" s="65"/>
      <c r="PJU45" s="65"/>
      <c r="PJV45" s="65"/>
      <c r="PJW45" s="65"/>
      <c r="PJX45" s="65"/>
      <c r="PJY45" s="65"/>
      <c r="PJZ45" s="65"/>
      <c r="PKA45" s="65"/>
      <c r="PKB45" s="65"/>
      <c r="PKC45" s="65"/>
      <c r="PKD45" s="65"/>
      <c r="PKE45" s="65"/>
      <c r="PKF45" s="65"/>
      <c r="PKG45" s="65"/>
      <c r="PKH45" s="65"/>
      <c r="PKI45" s="65"/>
      <c r="PKJ45" s="65"/>
      <c r="PKK45" s="65"/>
      <c r="PKL45" s="65"/>
      <c r="PKM45" s="65"/>
      <c r="PKN45" s="65"/>
      <c r="PKO45" s="65"/>
      <c r="PKP45" s="65"/>
      <c r="PKQ45" s="65"/>
      <c r="PKR45" s="65"/>
      <c r="PKS45" s="65"/>
      <c r="PKT45" s="65"/>
      <c r="PKU45" s="65"/>
      <c r="PKV45" s="65"/>
      <c r="PKW45" s="65"/>
      <c r="PKX45" s="65"/>
      <c r="PKY45" s="65"/>
      <c r="PKZ45" s="65"/>
      <c r="PLA45" s="65"/>
      <c r="PLB45" s="65"/>
      <c r="PLC45" s="65"/>
      <c r="PLD45" s="65"/>
      <c r="PLE45" s="65"/>
      <c r="PLF45" s="65"/>
      <c r="PLG45" s="65"/>
      <c r="PLH45" s="65"/>
      <c r="PLI45" s="65"/>
      <c r="PLJ45" s="65"/>
      <c r="PLK45" s="65"/>
      <c r="PLL45" s="65"/>
      <c r="PLM45" s="65"/>
      <c r="PLN45" s="65"/>
      <c r="PLO45" s="65"/>
      <c r="PLP45" s="65"/>
      <c r="PLQ45" s="65"/>
      <c r="PLR45" s="65"/>
      <c r="PLS45" s="65"/>
      <c r="PLT45" s="65"/>
      <c r="PLU45" s="65"/>
      <c r="PLV45" s="65"/>
      <c r="PLW45" s="65"/>
      <c r="PLX45" s="65"/>
      <c r="PLY45" s="65"/>
      <c r="PLZ45" s="65"/>
      <c r="PMA45" s="65"/>
      <c r="PMB45" s="65"/>
      <c r="PMC45" s="65"/>
      <c r="PMD45" s="65"/>
      <c r="PME45" s="65"/>
      <c r="PMF45" s="65"/>
      <c r="PMG45" s="65"/>
      <c r="PMH45" s="65"/>
      <c r="PMI45" s="65"/>
      <c r="PMJ45" s="65"/>
      <c r="PMK45" s="65"/>
      <c r="PML45" s="65"/>
      <c r="PMM45" s="65"/>
      <c r="PMN45" s="65"/>
      <c r="PMO45" s="65"/>
      <c r="PMP45" s="65"/>
      <c r="PMQ45" s="65"/>
      <c r="PMR45" s="65"/>
      <c r="PMS45" s="65"/>
      <c r="PMT45" s="65"/>
      <c r="PMU45" s="65"/>
      <c r="PMV45" s="65"/>
      <c r="PMW45" s="65"/>
      <c r="PMX45" s="65"/>
      <c r="PMY45" s="65"/>
      <c r="PMZ45" s="65"/>
      <c r="PNA45" s="65"/>
      <c r="PNB45" s="65"/>
      <c r="PNC45" s="65"/>
      <c r="PND45" s="65"/>
      <c r="PNE45" s="65"/>
      <c r="PNF45" s="65"/>
      <c r="PNG45" s="65"/>
      <c r="PNH45" s="65"/>
      <c r="PNI45" s="65"/>
      <c r="PNJ45" s="65"/>
      <c r="PNK45" s="65"/>
      <c r="PNL45" s="65"/>
      <c r="PNM45" s="65"/>
      <c r="PNN45" s="65"/>
      <c r="PNO45" s="65"/>
      <c r="PNP45" s="65"/>
      <c r="PNQ45" s="65"/>
      <c r="PNR45" s="65"/>
      <c r="PNS45" s="65"/>
      <c r="PNT45" s="65"/>
      <c r="PNU45" s="65"/>
      <c r="PNV45" s="65"/>
      <c r="PNW45" s="65"/>
      <c r="PNX45" s="65"/>
      <c r="PNY45" s="65"/>
      <c r="PNZ45" s="65"/>
      <c r="POA45" s="65"/>
      <c r="POB45" s="65"/>
      <c r="POC45" s="65"/>
      <c r="POD45" s="65"/>
      <c r="POE45" s="65"/>
      <c r="POF45" s="65"/>
      <c r="POG45" s="65"/>
      <c r="POH45" s="65"/>
      <c r="POI45" s="65"/>
      <c r="POJ45" s="65"/>
      <c r="POK45" s="65"/>
      <c r="POL45" s="65"/>
      <c r="POM45" s="65"/>
      <c r="PON45" s="65"/>
      <c r="POO45" s="65"/>
      <c r="POP45" s="65"/>
      <c r="POQ45" s="65"/>
      <c r="POR45" s="65"/>
      <c r="POS45" s="65"/>
      <c r="POT45" s="65"/>
      <c r="POU45" s="65"/>
      <c r="POV45" s="65"/>
      <c r="POW45" s="65"/>
      <c r="POX45" s="65"/>
      <c r="POY45" s="65"/>
      <c r="POZ45" s="65"/>
      <c r="PPA45" s="65"/>
      <c r="PPB45" s="65"/>
      <c r="PPC45" s="65"/>
      <c r="PPD45" s="65"/>
      <c r="PPE45" s="65"/>
      <c r="PPF45" s="65"/>
      <c r="PPG45" s="65"/>
      <c r="PPH45" s="65"/>
      <c r="PPI45" s="65"/>
      <c r="PPJ45" s="65"/>
      <c r="PPK45" s="65"/>
      <c r="PPL45" s="65"/>
      <c r="PPM45" s="65"/>
      <c r="PPN45" s="65"/>
      <c r="PPO45" s="65"/>
      <c r="PPP45" s="65"/>
      <c r="PPQ45" s="65"/>
      <c r="PPR45" s="65"/>
      <c r="PPS45" s="65"/>
      <c r="PPT45" s="65"/>
      <c r="PPU45" s="65"/>
      <c r="PPV45" s="65"/>
      <c r="PPW45" s="65"/>
      <c r="PPX45" s="65"/>
      <c r="PPY45" s="65"/>
      <c r="PPZ45" s="65"/>
      <c r="PQA45" s="65"/>
      <c r="PQB45" s="65"/>
      <c r="PQC45" s="65"/>
      <c r="PQD45" s="65"/>
      <c r="PQE45" s="65"/>
      <c r="PQF45" s="65"/>
      <c r="PQG45" s="65"/>
      <c r="PQH45" s="65"/>
      <c r="PQI45" s="65"/>
      <c r="PQJ45" s="65"/>
      <c r="PQK45" s="65"/>
      <c r="PQL45" s="65"/>
      <c r="PQM45" s="65"/>
      <c r="PQN45" s="65"/>
      <c r="PQO45" s="65"/>
      <c r="PQP45" s="65"/>
      <c r="PQQ45" s="65"/>
      <c r="PQR45" s="65"/>
      <c r="PQS45" s="65"/>
      <c r="PQT45" s="65"/>
      <c r="PQU45" s="65"/>
      <c r="PQV45" s="65"/>
      <c r="PQW45" s="65"/>
      <c r="PQX45" s="65"/>
      <c r="PQY45" s="65"/>
      <c r="PQZ45" s="65"/>
      <c r="PRA45" s="65"/>
      <c r="PRB45" s="65"/>
      <c r="PRC45" s="65"/>
      <c r="PRD45" s="65"/>
      <c r="PRE45" s="65"/>
      <c r="PRF45" s="65"/>
      <c r="PRG45" s="65"/>
      <c r="PRH45" s="65"/>
      <c r="PRI45" s="65"/>
      <c r="PRJ45" s="65"/>
      <c r="PRK45" s="65"/>
      <c r="PRL45" s="65"/>
      <c r="PRM45" s="65"/>
      <c r="PRN45" s="65"/>
      <c r="PRO45" s="65"/>
      <c r="PRP45" s="65"/>
      <c r="PRQ45" s="65"/>
      <c r="PRR45" s="65"/>
      <c r="PRS45" s="65"/>
      <c r="PRT45" s="65"/>
      <c r="PRU45" s="65"/>
      <c r="PRV45" s="65"/>
      <c r="PRW45" s="65"/>
      <c r="PRX45" s="65"/>
      <c r="PRY45" s="65"/>
      <c r="PRZ45" s="65"/>
      <c r="PSA45" s="65"/>
      <c r="PSB45" s="65"/>
      <c r="PSC45" s="65"/>
      <c r="PSD45" s="65"/>
      <c r="PSE45" s="65"/>
      <c r="PSF45" s="65"/>
      <c r="PSG45" s="65"/>
      <c r="PSH45" s="65"/>
      <c r="PSI45" s="65"/>
      <c r="PSJ45" s="65"/>
      <c r="PSK45" s="65"/>
      <c r="PSL45" s="65"/>
      <c r="PSM45" s="65"/>
      <c r="PSN45" s="65"/>
      <c r="PSO45" s="65"/>
      <c r="PSP45" s="65"/>
      <c r="PSQ45" s="65"/>
      <c r="PSR45" s="65"/>
      <c r="PSS45" s="65"/>
      <c r="PST45" s="65"/>
      <c r="PSU45" s="65"/>
      <c r="PSV45" s="65"/>
      <c r="PSW45" s="65"/>
      <c r="PSX45" s="65"/>
      <c r="PSY45" s="65"/>
      <c r="PSZ45" s="65"/>
      <c r="PTA45" s="65"/>
      <c r="PTB45" s="65"/>
      <c r="PTC45" s="65"/>
      <c r="PTD45" s="65"/>
      <c r="PTE45" s="65"/>
      <c r="PTF45" s="65"/>
      <c r="PTG45" s="65"/>
      <c r="PTH45" s="65"/>
      <c r="PTI45" s="65"/>
      <c r="PTJ45" s="65"/>
      <c r="PTK45" s="65"/>
      <c r="PTL45" s="65"/>
      <c r="PTM45" s="65"/>
      <c r="PTN45" s="65"/>
      <c r="PTO45" s="65"/>
      <c r="PTP45" s="65"/>
      <c r="PTQ45" s="65"/>
      <c r="PTR45" s="65"/>
      <c r="PTS45" s="65"/>
      <c r="PTT45" s="65"/>
      <c r="PTU45" s="65"/>
      <c r="PTV45" s="65"/>
      <c r="PTW45" s="65"/>
      <c r="PTX45" s="65"/>
      <c r="PTY45" s="65"/>
      <c r="PTZ45" s="65"/>
      <c r="PUA45" s="65"/>
      <c r="PUB45" s="65"/>
      <c r="PUC45" s="65"/>
      <c r="PUD45" s="65"/>
      <c r="PUE45" s="65"/>
      <c r="PUF45" s="65"/>
      <c r="PUG45" s="65"/>
      <c r="PUH45" s="65"/>
      <c r="PUI45" s="65"/>
      <c r="PUJ45" s="65"/>
      <c r="PUK45" s="65"/>
      <c r="PUL45" s="65"/>
      <c r="PUM45" s="65"/>
      <c r="PUN45" s="65"/>
      <c r="PUO45" s="65"/>
      <c r="PUP45" s="65"/>
      <c r="PUQ45" s="65"/>
      <c r="PUR45" s="65"/>
      <c r="PUS45" s="65"/>
      <c r="PUT45" s="65"/>
      <c r="PUU45" s="65"/>
      <c r="PUV45" s="65"/>
      <c r="PUW45" s="65"/>
      <c r="PUX45" s="65"/>
      <c r="PUY45" s="65"/>
      <c r="PUZ45" s="65"/>
      <c r="PVA45" s="65"/>
      <c r="PVB45" s="65"/>
      <c r="PVC45" s="65"/>
      <c r="PVD45" s="65"/>
      <c r="PVE45" s="65"/>
      <c r="PVF45" s="65"/>
      <c r="PVG45" s="65"/>
      <c r="PVH45" s="65"/>
      <c r="PVI45" s="65"/>
      <c r="PVJ45" s="65"/>
      <c r="PVK45" s="65"/>
      <c r="PVL45" s="65"/>
      <c r="PVM45" s="65"/>
      <c r="PVN45" s="65"/>
      <c r="PVO45" s="65"/>
      <c r="PVP45" s="65"/>
      <c r="PVQ45" s="65"/>
      <c r="PVR45" s="65"/>
      <c r="PVS45" s="65"/>
      <c r="PVT45" s="65"/>
      <c r="PVU45" s="65"/>
      <c r="PVV45" s="65"/>
      <c r="PVW45" s="65"/>
      <c r="PVX45" s="65"/>
      <c r="PVY45" s="65"/>
      <c r="PVZ45" s="65"/>
      <c r="PWA45" s="65"/>
      <c r="PWB45" s="65"/>
      <c r="PWC45" s="65"/>
      <c r="PWD45" s="65"/>
      <c r="PWE45" s="65"/>
      <c r="PWF45" s="65"/>
      <c r="PWG45" s="65"/>
      <c r="PWH45" s="65"/>
      <c r="PWI45" s="65"/>
      <c r="PWJ45" s="65"/>
      <c r="PWK45" s="65"/>
      <c r="PWL45" s="65"/>
      <c r="PWM45" s="65"/>
      <c r="PWN45" s="65"/>
      <c r="PWO45" s="65"/>
      <c r="PWP45" s="65"/>
      <c r="PWQ45" s="65"/>
      <c r="PWR45" s="65"/>
      <c r="PWS45" s="65"/>
      <c r="PWT45" s="65"/>
      <c r="PWU45" s="65"/>
      <c r="PWV45" s="65"/>
      <c r="PWW45" s="65"/>
      <c r="PWX45" s="65"/>
      <c r="PWY45" s="65"/>
      <c r="PWZ45" s="65"/>
      <c r="PXA45" s="65"/>
      <c r="PXB45" s="65"/>
      <c r="PXC45" s="65"/>
      <c r="PXD45" s="65"/>
      <c r="PXE45" s="65"/>
      <c r="PXF45" s="65"/>
      <c r="PXG45" s="65"/>
      <c r="PXH45" s="65"/>
      <c r="PXI45" s="65"/>
      <c r="PXJ45" s="65"/>
      <c r="PXK45" s="65"/>
      <c r="PXL45" s="65"/>
      <c r="PXM45" s="65"/>
      <c r="PXN45" s="65"/>
      <c r="PXO45" s="65"/>
      <c r="PXP45" s="65"/>
      <c r="PXQ45" s="65"/>
      <c r="PXR45" s="65"/>
      <c r="PXS45" s="65"/>
      <c r="PXT45" s="65"/>
      <c r="PXU45" s="65"/>
      <c r="PXV45" s="65"/>
      <c r="PXW45" s="65"/>
      <c r="PXX45" s="65"/>
      <c r="PXY45" s="65"/>
      <c r="PXZ45" s="65"/>
      <c r="PYA45" s="65"/>
      <c r="PYB45" s="65"/>
      <c r="PYC45" s="65"/>
      <c r="PYD45" s="65"/>
      <c r="PYE45" s="65"/>
      <c r="PYF45" s="65"/>
      <c r="PYG45" s="65"/>
      <c r="PYH45" s="65"/>
      <c r="PYI45" s="65"/>
      <c r="PYJ45" s="65"/>
      <c r="PYK45" s="65"/>
      <c r="PYL45" s="65"/>
      <c r="PYM45" s="65"/>
      <c r="PYN45" s="65"/>
      <c r="PYO45" s="65"/>
      <c r="PYP45" s="65"/>
      <c r="PYQ45" s="65"/>
      <c r="PYR45" s="65"/>
      <c r="PYS45" s="65"/>
      <c r="PYT45" s="65"/>
      <c r="PYU45" s="65"/>
      <c r="PYV45" s="65"/>
      <c r="PYW45" s="65"/>
      <c r="PYX45" s="65"/>
      <c r="PYY45" s="65"/>
      <c r="PYZ45" s="65"/>
      <c r="PZA45" s="65"/>
      <c r="PZB45" s="65"/>
      <c r="PZC45" s="65"/>
      <c r="PZD45" s="65"/>
      <c r="PZE45" s="65"/>
      <c r="PZF45" s="65"/>
      <c r="PZG45" s="65"/>
      <c r="PZH45" s="65"/>
      <c r="PZI45" s="65"/>
      <c r="PZJ45" s="65"/>
      <c r="PZK45" s="65"/>
      <c r="PZL45" s="65"/>
      <c r="PZM45" s="65"/>
      <c r="PZN45" s="65"/>
      <c r="PZO45" s="65"/>
      <c r="PZP45" s="65"/>
      <c r="PZQ45" s="65"/>
      <c r="PZR45" s="65"/>
      <c r="PZS45" s="65"/>
      <c r="PZT45" s="65"/>
      <c r="PZU45" s="65"/>
      <c r="PZV45" s="65"/>
      <c r="PZW45" s="65"/>
      <c r="PZX45" s="65"/>
      <c r="PZY45" s="65"/>
      <c r="PZZ45" s="65"/>
      <c r="QAA45" s="65"/>
      <c r="QAB45" s="65"/>
      <c r="QAC45" s="65"/>
      <c r="QAD45" s="65"/>
      <c r="QAE45" s="65"/>
      <c r="QAF45" s="65"/>
      <c r="QAG45" s="65"/>
      <c r="QAH45" s="65"/>
      <c r="QAI45" s="65"/>
      <c r="QAJ45" s="65"/>
      <c r="QAK45" s="65"/>
      <c r="QAL45" s="65"/>
      <c r="QAM45" s="65"/>
      <c r="QAN45" s="65"/>
      <c r="QAO45" s="65"/>
      <c r="QAP45" s="65"/>
      <c r="QAQ45" s="65"/>
      <c r="QAR45" s="65"/>
      <c r="QAS45" s="65"/>
      <c r="QAT45" s="65"/>
      <c r="QAU45" s="65"/>
      <c r="QAV45" s="65"/>
      <c r="QAW45" s="65"/>
      <c r="QAX45" s="65"/>
      <c r="QAY45" s="65"/>
      <c r="QAZ45" s="65"/>
      <c r="QBA45" s="65"/>
      <c r="QBB45" s="65"/>
      <c r="QBC45" s="65"/>
      <c r="QBD45" s="65"/>
      <c r="QBE45" s="65"/>
      <c r="QBF45" s="65"/>
      <c r="QBG45" s="65"/>
      <c r="QBH45" s="65"/>
      <c r="QBI45" s="65"/>
      <c r="QBJ45" s="65"/>
      <c r="QBK45" s="65"/>
      <c r="QBL45" s="65"/>
      <c r="QBM45" s="65"/>
      <c r="QBN45" s="65"/>
      <c r="QBO45" s="65"/>
      <c r="QBP45" s="65"/>
      <c r="QBQ45" s="65"/>
      <c r="QBR45" s="65"/>
      <c r="QBS45" s="65"/>
      <c r="QBT45" s="65"/>
      <c r="QBU45" s="65"/>
      <c r="QBV45" s="65"/>
      <c r="QBW45" s="65"/>
      <c r="QBX45" s="65"/>
      <c r="QBY45" s="65"/>
      <c r="QBZ45" s="65"/>
      <c r="QCA45" s="65"/>
      <c r="QCB45" s="65"/>
      <c r="QCC45" s="65"/>
      <c r="QCD45" s="65"/>
      <c r="QCE45" s="65"/>
      <c r="QCF45" s="65"/>
      <c r="QCG45" s="65"/>
      <c r="QCH45" s="65"/>
      <c r="QCI45" s="65"/>
      <c r="QCJ45" s="65"/>
      <c r="QCK45" s="65"/>
      <c r="QCL45" s="65"/>
      <c r="QCM45" s="65"/>
      <c r="QCN45" s="65"/>
      <c r="QCO45" s="65"/>
      <c r="QCP45" s="65"/>
      <c r="QCQ45" s="65"/>
      <c r="QCR45" s="65"/>
      <c r="QCS45" s="65"/>
      <c r="QCT45" s="65"/>
      <c r="QCU45" s="65"/>
      <c r="QCV45" s="65"/>
      <c r="QCW45" s="65"/>
      <c r="QCX45" s="65"/>
      <c r="QCY45" s="65"/>
      <c r="QCZ45" s="65"/>
      <c r="QDA45" s="65"/>
      <c r="QDB45" s="65"/>
      <c r="QDC45" s="65"/>
      <c r="QDD45" s="65"/>
      <c r="QDE45" s="65"/>
      <c r="QDF45" s="65"/>
      <c r="QDG45" s="65"/>
      <c r="QDH45" s="65"/>
      <c r="QDI45" s="65"/>
      <c r="QDJ45" s="65"/>
      <c r="QDK45" s="65"/>
      <c r="QDL45" s="65"/>
      <c r="QDM45" s="65"/>
      <c r="QDN45" s="65"/>
      <c r="QDO45" s="65"/>
      <c r="QDP45" s="65"/>
      <c r="QDQ45" s="65"/>
      <c r="QDR45" s="65"/>
      <c r="QDS45" s="65"/>
      <c r="QDT45" s="65"/>
      <c r="QDU45" s="65"/>
      <c r="QDV45" s="65"/>
      <c r="QDW45" s="65"/>
      <c r="QDX45" s="65"/>
      <c r="QDY45" s="65"/>
      <c r="QDZ45" s="65"/>
      <c r="QEA45" s="65"/>
      <c r="QEB45" s="65"/>
      <c r="QEC45" s="65"/>
      <c r="QED45" s="65"/>
      <c r="QEE45" s="65"/>
      <c r="QEF45" s="65"/>
      <c r="QEG45" s="65"/>
      <c r="QEH45" s="65"/>
      <c r="QEI45" s="65"/>
      <c r="QEJ45" s="65"/>
      <c r="QEK45" s="65"/>
      <c r="QEL45" s="65"/>
      <c r="QEM45" s="65"/>
      <c r="QEN45" s="65"/>
      <c r="QEO45" s="65"/>
      <c r="QEP45" s="65"/>
      <c r="QEQ45" s="65"/>
      <c r="QER45" s="65"/>
      <c r="QES45" s="65"/>
      <c r="QET45" s="65"/>
      <c r="QEU45" s="65"/>
      <c r="QEV45" s="65"/>
      <c r="QEW45" s="65"/>
      <c r="QEX45" s="65"/>
      <c r="QEY45" s="65"/>
      <c r="QEZ45" s="65"/>
      <c r="QFA45" s="65"/>
      <c r="QFB45" s="65"/>
      <c r="QFC45" s="65"/>
      <c r="QFD45" s="65"/>
      <c r="QFE45" s="65"/>
      <c r="QFF45" s="65"/>
      <c r="QFG45" s="65"/>
      <c r="QFH45" s="65"/>
      <c r="QFI45" s="65"/>
      <c r="QFJ45" s="65"/>
      <c r="QFK45" s="65"/>
      <c r="QFL45" s="65"/>
      <c r="QFM45" s="65"/>
      <c r="QFN45" s="65"/>
      <c r="QFO45" s="65"/>
      <c r="QFP45" s="65"/>
      <c r="QFQ45" s="65"/>
      <c r="QFR45" s="65"/>
      <c r="QFS45" s="65"/>
      <c r="QFT45" s="65"/>
      <c r="QFU45" s="65"/>
      <c r="QFV45" s="65"/>
      <c r="QFW45" s="65"/>
      <c r="QFX45" s="65"/>
      <c r="QFY45" s="65"/>
      <c r="QFZ45" s="65"/>
      <c r="QGA45" s="65"/>
      <c r="QGB45" s="65"/>
      <c r="QGC45" s="65"/>
      <c r="QGD45" s="65"/>
      <c r="QGE45" s="65"/>
      <c r="QGF45" s="65"/>
      <c r="QGG45" s="65"/>
      <c r="QGH45" s="65"/>
      <c r="QGI45" s="65"/>
      <c r="QGJ45" s="65"/>
      <c r="QGK45" s="65"/>
      <c r="QGL45" s="65"/>
      <c r="QGM45" s="65"/>
      <c r="QGN45" s="65"/>
      <c r="QGO45" s="65"/>
      <c r="QGP45" s="65"/>
      <c r="QGQ45" s="65"/>
      <c r="QGR45" s="65"/>
      <c r="QGS45" s="65"/>
      <c r="QGT45" s="65"/>
      <c r="QGU45" s="65"/>
      <c r="QGV45" s="65"/>
      <c r="QGW45" s="65"/>
      <c r="QGX45" s="65"/>
      <c r="QGY45" s="65"/>
      <c r="QGZ45" s="65"/>
      <c r="QHA45" s="65"/>
      <c r="QHB45" s="65"/>
      <c r="QHC45" s="65"/>
      <c r="QHD45" s="65"/>
      <c r="QHE45" s="65"/>
      <c r="QHF45" s="65"/>
      <c r="QHG45" s="65"/>
      <c r="QHH45" s="65"/>
      <c r="QHI45" s="65"/>
      <c r="QHJ45" s="65"/>
      <c r="QHK45" s="65"/>
      <c r="QHL45" s="65"/>
      <c r="QHM45" s="65"/>
      <c r="QHN45" s="65"/>
      <c r="QHO45" s="65"/>
      <c r="QHP45" s="65"/>
      <c r="QHQ45" s="65"/>
      <c r="QHR45" s="65"/>
      <c r="QHS45" s="65"/>
      <c r="QHT45" s="65"/>
      <c r="QHU45" s="65"/>
      <c r="QHV45" s="65"/>
      <c r="QHW45" s="65"/>
      <c r="QHX45" s="65"/>
      <c r="QHY45" s="65"/>
      <c r="QHZ45" s="65"/>
      <c r="QIA45" s="65"/>
      <c r="QIB45" s="65"/>
      <c r="QIC45" s="65"/>
      <c r="QID45" s="65"/>
      <c r="QIE45" s="65"/>
      <c r="QIF45" s="65"/>
      <c r="QIG45" s="65"/>
      <c r="QIH45" s="65"/>
      <c r="QII45" s="65"/>
      <c r="QIJ45" s="65"/>
      <c r="QIK45" s="65"/>
      <c r="QIL45" s="65"/>
      <c r="QIM45" s="65"/>
      <c r="QIN45" s="65"/>
      <c r="QIO45" s="65"/>
      <c r="QIP45" s="65"/>
      <c r="QIQ45" s="65"/>
      <c r="QIR45" s="65"/>
      <c r="QIS45" s="65"/>
      <c r="QIT45" s="65"/>
      <c r="QIU45" s="65"/>
      <c r="QIV45" s="65"/>
      <c r="QIW45" s="65"/>
      <c r="QIX45" s="65"/>
      <c r="QIY45" s="65"/>
      <c r="QIZ45" s="65"/>
      <c r="QJA45" s="65"/>
      <c r="QJB45" s="65"/>
      <c r="QJC45" s="65"/>
      <c r="QJD45" s="65"/>
      <c r="QJE45" s="65"/>
      <c r="QJF45" s="65"/>
      <c r="QJG45" s="65"/>
      <c r="QJH45" s="65"/>
      <c r="QJI45" s="65"/>
      <c r="QJJ45" s="65"/>
      <c r="QJK45" s="65"/>
      <c r="QJL45" s="65"/>
      <c r="QJM45" s="65"/>
      <c r="QJN45" s="65"/>
      <c r="QJO45" s="65"/>
      <c r="QJP45" s="65"/>
      <c r="QJQ45" s="65"/>
      <c r="QJR45" s="65"/>
      <c r="QJS45" s="65"/>
      <c r="QJT45" s="65"/>
      <c r="QJU45" s="65"/>
      <c r="QJV45" s="65"/>
      <c r="QJW45" s="65"/>
      <c r="QJX45" s="65"/>
      <c r="QJY45" s="65"/>
      <c r="QJZ45" s="65"/>
      <c r="QKA45" s="65"/>
      <c r="QKB45" s="65"/>
      <c r="QKC45" s="65"/>
      <c r="QKD45" s="65"/>
      <c r="QKE45" s="65"/>
      <c r="QKF45" s="65"/>
      <c r="QKG45" s="65"/>
      <c r="QKH45" s="65"/>
      <c r="QKI45" s="65"/>
      <c r="QKJ45" s="65"/>
      <c r="QKK45" s="65"/>
      <c r="QKL45" s="65"/>
      <c r="QKM45" s="65"/>
      <c r="QKN45" s="65"/>
      <c r="QKO45" s="65"/>
      <c r="QKP45" s="65"/>
      <c r="QKQ45" s="65"/>
      <c r="QKR45" s="65"/>
      <c r="QKS45" s="65"/>
      <c r="QKT45" s="65"/>
      <c r="QKU45" s="65"/>
      <c r="QKV45" s="65"/>
      <c r="QKW45" s="65"/>
      <c r="QKX45" s="65"/>
      <c r="QKY45" s="65"/>
      <c r="QKZ45" s="65"/>
      <c r="QLA45" s="65"/>
      <c r="QLB45" s="65"/>
      <c r="QLC45" s="65"/>
      <c r="QLD45" s="65"/>
      <c r="QLE45" s="65"/>
      <c r="QLF45" s="65"/>
      <c r="QLG45" s="65"/>
      <c r="QLH45" s="65"/>
      <c r="QLI45" s="65"/>
      <c r="QLJ45" s="65"/>
      <c r="QLK45" s="65"/>
      <c r="QLL45" s="65"/>
      <c r="QLM45" s="65"/>
      <c r="QLN45" s="65"/>
      <c r="QLO45" s="65"/>
      <c r="QLP45" s="65"/>
      <c r="QLQ45" s="65"/>
      <c r="QLR45" s="65"/>
      <c r="QLS45" s="65"/>
      <c r="QLT45" s="65"/>
      <c r="QLU45" s="65"/>
      <c r="QLV45" s="65"/>
      <c r="QLW45" s="65"/>
      <c r="QLX45" s="65"/>
      <c r="QLY45" s="65"/>
      <c r="QLZ45" s="65"/>
      <c r="QMA45" s="65"/>
      <c r="QMB45" s="65"/>
      <c r="QMC45" s="65"/>
      <c r="QMD45" s="65"/>
      <c r="QME45" s="65"/>
      <c r="QMF45" s="65"/>
      <c r="QMG45" s="65"/>
      <c r="QMH45" s="65"/>
      <c r="QMI45" s="65"/>
      <c r="QMJ45" s="65"/>
      <c r="QMK45" s="65"/>
      <c r="QML45" s="65"/>
      <c r="QMM45" s="65"/>
      <c r="QMN45" s="65"/>
      <c r="QMO45" s="65"/>
      <c r="QMP45" s="65"/>
      <c r="QMQ45" s="65"/>
      <c r="QMR45" s="65"/>
      <c r="QMS45" s="65"/>
      <c r="QMT45" s="65"/>
      <c r="QMU45" s="65"/>
      <c r="QMV45" s="65"/>
      <c r="QMW45" s="65"/>
      <c r="QMX45" s="65"/>
      <c r="QMY45" s="65"/>
      <c r="QMZ45" s="65"/>
      <c r="QNA45" s="65"/>
      <c r="QNB45" s="65"/>
      <c r="QNC45" s="65"/>
      <c r="QND45" s="65"/>
      <c r="QNE45" s="65"/>
      <c r="QNF45" s="65"/>
      <c r="QNG45" s="65"/>
      <c r="QNH45" s="65"/>
      <c r="QNI45" s="65"/>
      <c r="QNJ45" s="65"/>
      <c r="QNK45" s="65"/>
      <c r="QNL45" s="65"/>
      <c r="QNM45" s="65"/>
      <c r="QNN45" s="65"/>
      <c r="QNO45" s="65"/>
      <c r="QNP45" s="65"/>
      <c r="QNQ45" s="65"/>
      <c r="QNR45" s="65"/>
      <c r="QNS45" s="65"/>
      <c r="QNT45" s="65"/>
      <c r="QNU45" s="65"/>
      <c r="QNV45" s="65"/>
      <c r="QNW45" s="65"/>
      <c r="QNX45" s="65"/>
      <c r="QNY45" s="65"/>
      <c r="QNZ45" s="65"/>
      <c r="QOA45" s="65"/>
      <c r="QOB45" s="65"/>
      <c r="QOC45" s="65"/>
      <c r="QOD45" s="65"/>
      <c r="QOE45" s="65"/>
      <c r="QOF45" s="65"/>
      <c r="QOG45" s="65"/>
      <c r="QOH45" s="65"/>
      <c r="QOI45" s="65"/>
      <c r="QOJ45" s="65"/>
      <c r="QOK45" s="65"/>
      <c r="QOL45" s="65"/>
      <c r="QOM45" s="65"/>
      <c r="QON45" s="65"/>
      <c r="QOO45" s="65"/>
      <c r="QOP45" s="65"/>
      <c r="QOQ45" s="65"/>
      <c r="QOR45" s="65"/>
      <c r="QOS45" s="65"/>
      <c r="QOT45" s="65"/>
      <c r="QOU45" s="65"/>
      <c r="QOV45" s="65"/>
      <c r="QOW45" s="65"/>
      <c r="QOX45" s="65"/>
      <c r="QOY45" s="65"/>
      <c r="QOZ45" s="65"/>
      <c r="QPA45" s="65"/>
      <c r="QPB45" s="65"/>
      <c r="QPC45" s="65"/>
      <c r="QPD45" s="65"/>
      <c r="QPE45" s="65"/>
      <c r="QPF45" s="65"/>
      <c r="QPG45" s="65"/>
      <c r="QPH45" s="65"/>
      <c r="QPI45" s="65"/>
      <c r="QPJ45" s="65"/>
      <c r="QPK45" s="65"/>
      <c r="QPL45" s="65"/>
      <c r="QPM45" s="65"/>
      <c r="QPN45" s="65"/>
      <c r="QPO45" s="65"/>
      <c r="QPP45" s="65"/>
      <c r="QPQ45" s="65"/>
      <c r="QPR45" s="65"/>
      <c r="QPS45" s="65"/>
      <c r="QPT45" s="65"/>
      <c r="QPU45" s="65"/>
      <c r="QPV45" s="65"/>
      <c r="QPW45" s="65"/>
      <c r="QPX45" s="65"/>
      <c r="QPY45" s="65"/>
      <c r="QPZ45" s="65"/>
      <c r="QQA45" s="65"/>
      <c r="QQB45" s="65"/>
      <c r="QQC45" s="65"/>
      <c r="QQD45" s="65"/>
      <c r="QQE45" s="65"/>
      <c r="QQF45" s="65"/>
      <c r="QQG45" s="65"/>
      <c r="QQH45" s="65"/>
      <c r="QQI45" s="65"/>
      <c r="QQJ45" s="65"/>
      <c r="QQK45" s="65"/>
      <c r="QQL45" s="65"/>
      <c r="QQM45" s="65"/>
      <c r="QQN45" s="65"/>
      <c r="QQO45" s="65"/>
      <c r="QQP45" s="65"/>
      <c r="QQQ45" s="65"/>
      <c r="QQR45" s="65"/>
      <c r="QQS45" s="65"/>
      <c r="QQT45" s="65"/>
      <c r="QQU45" s="65"/>
      <c r="QQV45" s="65"/>
      <c r="QQW45" s="65"/>
      <c r="QQX45" s="65"/>
      <c r="QQY45" s="65"/>
      <c r="QQZ45" s="65"/>
      <c r="QRA45" s="65"/>
      <c r="QRB45" s="65"/>
      <c r="QRC45" s="65"/>
      <c r="QRD45" s="65"/>
      <c r="QRE45" s="65"/>
      <c r="QRF45" s="65"/>
      <c r="QRG45" s="65"/>
      <c r="QRH45" s="65"/>
      <c r="QRI45" s="65"/>
      <c r="QRJ45" s="65"/>
      <c r="QRK45" s="65"/>
      <c r="QRL45" s="65"/>
      <c r="QRM45" s="65"/>
      <c r="QRN45" s="65"/>
      <c r="QRO45" s="65"/>
      <c r="QRP45" s="65"/>
      <c r="QRQ45" s="65"/>
      <c r="QRR45" s="65"/>
      <c r="QRS45" s="65"/>
      <c r="QRT45" s="65"/>
      <c r="QRU45" s="65"/>
      <c r="QRV45" s="65"/>
      <c r="QRW45" s="65"/>
      <c r="QRX45" s="65"/>
      <c r="QRY45" s="65"/>
      <c r="QRZ45" s="65"/>
      <c r="QSA45" s="65"/>
      <c r="QSB45" s="65"/>
      <c r="QSC45" s="65"/>
      <c r="QSD45" s="65"/>
      <c r="QSE45" s="65"/>
      <c r="QSF45" s="65"/>
      <c r="QSG45" s="65"/>
      <c r="QSH45" s="65"/>
      <c r="QSI45" s="65"/>
      <c r="QSJ45" s="65"/>
      <c r="QSK45" s="65"/>
      <c r="QSL45" s="65"/>
      <c r="QSM45" s="65"/>
      <c r="QSN45" s="65"/>
      <c r="QSO45" s="65"/>
      <c r="QSP45" s="65"/>
      <c r="QSQ45" s="65"/>
      <c r="QSR45" s="65"/>
      <c r="QSS45" s="65"/>
      <c r="QST45" s="65"/>
      <c r="QSU45" s="65"/>
      <c r="QSV45" s="65"/>
      <c r="QSW45" s="65"/>
      <c r="QSX45" s="65"/>
      <c r="QSY45" s="65"/>
      <c r="QSZ45" s="65"/>
      <c r="QTA45" s="65"/>
      <c r="QTB45" s="65"/>
      <c r="QTC45" s="65"/>
      <c r="QTD45" s="65"/>
      <c r="QTE45" s="65"/>
      <c r="QTF45" s="65"/>
      <c r="QTG45" s="65"/>
      <c r="QTH45" s="65"/>
      <c r="QTI45" s="65"/>
      <c r="QTJ45" s="65"/>
      <c r="QTK45" s="65"/>
      <c r="QTL45" s="65"/>
      <c r="QTM45" s="65"/>
      <c r="QTN45" s="65"/>
      <c r="QTO45" s="65"/>
      <c r="QTP45" s="65"/>
      <c r="QTQ45" s="65"/>
      <c r="QTR45" s="65"/>
      <c r="QTS45" s="65"/>
      <c r="QTT45" s="65"/>
      <c r="QTU45" s="65"/>
      <c r="QTV45" s="65"/>
      <c r="QTW45" s="65"/>
      <c r="QTX45" s="65"/>
      <c r="QTY45" s="65"/>
      <c r="QTZ45" s="65"/>
      <c r="QUA45" s="65"/>
      <c r="QUB45" s="65"/>
      <c r="QUC45" s="65"/>
      <c r="QUD45" s="65"/>
      <c r="QUE45" s="65"/>
      <c r="QUF45" s="65"/>
      <c r="QUG45" s="65"/>
      <c r="QUH45" s="65"/>
      <c r="QUI45" s="65"/>
      <c r="QUJ45" s="65"/>
      <c r="QUK45" s="65"/>
      <c r="QUL45" s="65"/>
      <c r="QUM45" s="65"/>
      <c r="QUN45" s="65"/>
      <c r="QUO45" s="65"/>
      <c r="QUP45" s="65"/>
      <c r="QUQ45" s="65"/>
      <c r="QUR45" s="65"/>
      <c r="QUS45" s="65"/>
      <c r="QUT45" s="65"/>
      <c r="QUU45" s="65"/>
      <c r="QUV45" s="65"/>
      <c r="QUW45" s="65"/>
      <c r="QUX45" s="65"/>
      <c r="QUY45" s="65"/>
      <c r="QUZ45" s="65"/>
      <c r="QVA45" s="65"/>
      <c r="QVB45" s="65"/>
      <c r="QVC45" s="65"/>
      <c r="QVD45" s="65"/>
      <c r="QVE45" s="65"/>
      <c r="QVF45" s="65"/>
      <c r="QVG45" s="65"/>
      <c r="QVH45" s="65"/>
      <c r="QVI45" s="65"/>
      <c r="QVJ45" s="65"/>
      <c r="QVK45" s="65"/>
      <c r="QVL45" s="65"/>
      <c r="QVM45" s="65"/>
      <c r="QVN45" s="65"/>
      <c r="QVO45" s="65"/>
      <c r="QVP45" s="65"/>
      <c r="QVQ45" s="65"/>
      <c r="QVR45" s="65"/>
      <c r="QVS45" s="65"/>
      <c r="QVT45" s="65"/>
      <c r="QVU45" s="65"/>
      <c r="QVV45" s="65"/>
      <c r="QVW45" s="65"/>
      <c r="QVX45" s="65"/>
      <c r="QVY45" s="65"/>
      <c r="QVZ45" s="65"/>
      <c r="QWA45" s="65"/>
      <c r="QWB45" s="65"/>
      <c r="QWC45" s="65"/>
      <c r="QWD45" s="65"/>
      <c r="QWE45" s="65"/>
      <c r="QWF45" s="65"/>
      <c r="QWG45" s="65"/>
      <c r="QWH45" s="65"/>
      <c r="QWI45" s="65"/>
      <c r="QWJ45" s="65"/>
      <c r="QWK45" s="65"/>
      <c r="QWL45" s="65"/>
      <c r="QWM45" s="65"/>
      <c r="QWN45" s="65"/>
      <c r="QWO45" s="65"/>
      <c r="QWP45" s="65"/>
      <c r="QWQ45" s="65"/>
      <c r="QWR45" s="65"/>
      <c r="QWS45" s="65"/>
      <c r="QWT45" s="65"/>
      <c r="QWU45" s="65"/>
      <c r="QWV45" s="65"/>
      <c r="QWW45" s="65"/>
      <c r="QWX45" s="65"/>
      <c r="QWY45" s="65"/>
      <c r="QWZ45" s="65"/>
      <c r="QXA45" s="65"/>
      <c r="QXB45" s="65"/>
      <c r="QXC45" s="65"/>
      <c r="QXD45" s="65"/>
      <c r="QXE45" s="65"/>
      <c r="QXF45" s="65"/>
      <c r="QXG45" s="65"/>
      <c r="QXH45" s="65"/>
      <c r="QXI45" s="65"/>
      <c r="QXJ45" s="65"/>
      <c r="QXK45" s="65"/>
      <c r="QXL45" s="65"/>
      <c r="QXM45" s="65"/>
      <c r="QXN45" s="65"/>
      <c r="QXO45" s="65"/>
      <c r="QXP45" s="65"/>
      <c r="QXQ45" s="65"/>
      <c r="QXR45" s="65"/>
      <c r="QXS45" s="65"/>
      <c r="QXT45" s="65"/>
      <c r="QXU45" s="65"/>
      <c r="QXV45" s="65"/>
      <c r="QXW45" s="65"/>
      <c r="QXX45" s="65"/>
      <c r="QXY45" s="65"/>
      <c r="QXZ45" s="65"/>
      <c r="QYA45" s="65"/>
      <c r="QYB45" s="65"/>
      <c r="QYC45" s="65"/>
      <c r="QYD45" s="65"/>
      <c r="QYE45" s="65"/>
      <c r="QYF45" s="65"/>
      <c r="QYG45" s="65"/>
      <c r="QYH45" s="65"/>
      <c r="QYI45" s="65"/>
      <c r="QYJ45" s="65"/>
      <c r="QYK45" s="65"/>
      <c r="QYL45" s="65"/>
      <c r="QYM45" s="65"/>
      <c r="QYN45" s="65"/>
      <c r="QYO45" s="65"/>
      <c r="QYP45" s="65"/>
      <c r="QYQ45" s="65"/>
      <c r="QYR45" s="65"/>
      <c r="QYS45" s="65"/>
      <c r="QYT45" s="65"/>
      <c r="QYU45" s="65"/>
      <c r="QYV45" s="65"/>
      <c r="QYW45" s="65"/>
      <c r="QYX45" s="65"/>
      <c r="QYY45" s="65"/>
      <c r="QYZ45" s="65"/>
      <c r="QZA45" s="65"/>
      <c r="QZB45" s="65"/>
      <c r="QZC45" s="65"/>
      <c r="QZD45" s="65"/>
      <c r="QZE45" s="65"/>
      <c r="QZF45" s="65"/>
      <c r="QZG45" s="65"/>
      <c r="QZH45" s="65"/>
      <c r="QZI45" s="65"/>
      <c r="QZJ45" s="65"/>
      <c r="QZK45" s="65"/>
      <c r="QZL45" s="65"/>
      <c r="QZM45" s="65"/>
      <c r="QZN45" s="65"/>
      <c r="QZO45" s="65"/>
      <c r="QZP45" s="65"/>
      <c r="QZQ45" s="65"/>
      <c r="QZR45" s="65"/>
      <c r="QZS45" s="65"/>
      <c r="QZT45" s="65"/>
      <c r="QZU45" s="65"/>
      <c r="QZV45" s="65"/>
      <c r="QZW45" s="65"/>
      <c r="QZX45" s="65"/>
      <c r="QZY45" s="65"/>
      <c r="QZZ45" s="65"/>
      <c r="RAA45" s="65"/>
      <c r="RAB45" s="65"/>
      <c r="RAC45" s="65"/>
      <c r="RAD45" s="65"/>
      <c r="RAE45" s="65"/>
      <c r="RAF45" s="65"/>
      <c r="RAG45" s="65"/>
      <c r="RAH45" s="65"/>
      <c r="RAI45" s="65"/>
      <c r="RAJ45" s="65"/>
      <c r="RAK45" s="65"/>
      <c r="RAL45" s="65"/>
      <c r="RAM45" s="65"/>
      <c r="RAN45" s="65"/>
      <c r="RAO45" s="65"/>
      <c r="RAP45" s="65"/>
      <c r="RAQ45" s="65"/>
      <c r="RAR45" s="65"/>
      <c r="RAS45" s="65"/>
      <c r="RAT45" s="65"/>
      <c r="RAU45" s="65"/>
      <c r="RAV45" s="65"/>
      <c r="RAW45" s="65"/>
      <c r="RAX45" s="65"/>
      <c r="RAY45" s="65"/>
      <c r="RAZ45" s="65"/>
      <c r="RBA45" s="65"/>
      <c r="RBB45" s="65"/>
      <c r="RBC45" s="65"/>
      <c r="RBD45" s="65"/>
      <c r="RBE45" s="65"/>
      <c r="RBF45" s="65"/>
      <c r="RBG45" s="65"/>
      <c r="RBH45" s="65"/>
      <c r="RBI45" s="65"/>
      <c r="RBJ45" s="65"/>
      <c r="RBK45" s="65"/>
      <c r="RBL45" s="65"/>
      <c r="RBM45" s="65"/>
      <c r="RBN45" s="65"/>
      <c r="RBO45" s="65"/>
      <c r="RBP45" s="65"/>
      <c r="RBQ45" s="65"/>
      <c r="RBR45" s="65"/>
      <c r="RBS45" s="65"/>
      <c r="RBT45" s="65"/>
      <c r="RBU45" s="65"/>
      <c r="RBV45" s="65"/>
      <c r="RBW45" s="65"/>
      <c r="RBX45" s="65"/>
      <c r="RBY45" s="65"/>
      <c r="RBZ45" s="65"/>
      <c r="RCA45" s="65"/>
      <c r="RCB45" s="65"/>
      <c r="RCC45" s="65"/>
      <c r="RCD45" s="65"/>
      <c r="RCE45" s="65"/>
      <c r="RCF45" s="65"/>
      <c r="RCG45" s="65"/>
      <c r="RCH45" s="65"/>
      <c r="RCI45" s="65"/>
      <c r="RCJ45" s="65"/>
      <c r="RCK45" s="65"/>
      <c r="RCL45" s="65"/>
      <c r="RCM45" s="65"/>
      <c r="RCN45" s="65"/>
      <c r="RCO45" s="65"/>
      <c r="RCP45" s="65"/>
      <c r="RCQ45" s="65"/>
      <c r="RCR45" s="65"/>
      <c r="RCS45" s="65"/>
      <c r="RCT45" s="65"/>
      <c r="RCU45" s="65"/>
      <c r="RCV45" s="65"/>
      <c r="RCW45" s="65"/>
      <c r="RCX45" s="65"/>
      <c r="RCY45" s="65"/>
      <c r="RCZ45" s="65"/>
      <c r="RDA45" s="65"/>
      <c r="RDB45" s="65"/>
      <c r="RDC45" s="65"/>
      <c r="RDD45" s="65"/>
      <c r="RDE45" s="65"/>
      <c r="RDF45" s="65"/>
      <c r="RDG45" s="65"/>
      <c r="RDH45" s="65"/>
      <c r="RDI45" s="65"/>
      <c r="RDJ45" s="65"/>
      <c r="RDK45" s="65"/>
      <c r="RDL45" s="65"/>
      <c r="RDM45" s="65"/>
      <c r="RDN45" s="65"/>
      <c r="RDO45" s="65"/>
      <c r="RDP45" s="65"/>
      <c r="RDQ45" s="65"/>
      <c r="RDR45" s="65"/>
      <c r="RDS45" s="65"/>
      <c r="RDT45" s="65"/>
      <c r="RDU45" s="65"/>
      <c r="RDV45" s="65"/>
      <c r="RDW45" s="65"/>
      <c r="RDX45" s="65"/>
      <c r="RDY45" s="65"/>
      <c r="RDZ45" s="65"/>
      <c r="REA45" s="65"/>
      <c r="REB45" s="65"/>
      <c r="REC45" s="65"/>
      <c r="RED45" s="65"/>
      <c r="REE45" s="65"/>
      <c r="REF45" s="65"/>
      <c r="REG45" s="65"/>
      <c r="REH45" s="65"/>
      <c r="REI45" s="65"/>
      <c r="REJ45" s="65"/>
      <c r="REK45" s="65"/>
      <c r="REL45" s="65"/>
      <c r="REM45" s="65"/>
      <c r="REN45" s="65"/>
      <c r="REO45" s="65"/>
      <c r="REP45" s="65"/>
      <c r="REQ45" s="65"/>
      <c r="RER45" s="65"/>
      <c r="RES45" s="65"/>
      <c r="RET45" s="65"/>
      <c r="REU45" s="65"/>
      <c r="REV45" s="65"/>
      <c r="REW45" s="65"/>
      <c r="REX45" s="65"/>
      <c r="REY45" s="65"/>
      <c r="REZ45" s="65"/>
      <c r="RFA45" s="65"/>
      <c r="RFB45" s="65"/>
      <c r="RFC45" s="65"/>
      <c r="RFD45" s="65"/>
      <c r="RFE45" s="65"/>
      <c r="RFF45" s="65"/>
      <c r="RFG45" s="65"/>
      <c r="RFH45" s="65"/>
      <c r="RFI45" s="65"/>
      <c r="RFJ45" s="65"/>
      <c r="RFK45" s="65"/>
      <c r="RFL45" s="65"/>
      <c r="RFM45" s="65"/>
      <c r="RFN45" s="65"/>
      <c r="RFO45" s="65"/>
      <c r="RFP45" s="65"/>
      <c r="RFQ45" s="65"/>
      <c r="RFR45" s="65"/>
      <c r="RFS45" s="65"/>
      <c r="RFT45" s="65"/>
      <c r="RFU45" s="65"/>
      <c r="RFV45" s="65"/>
      <c r="RFW45" s="65"/>
      <c r="RFX45" s="65"/>
      <c r="RFY45" s="65"/>
      <c r="RFZ45" s="65"/>
      <c r="RGA45" s="65"/>
      <c r="RGB45" s="65"/>
      <c r="RGC45" s="65"/>
      <c r="RGD45" s="65"/>
      <c r="RGE45" s="65"/>
      <c r="RGF45" s="65"/>
      <c r="RGG45" s="65"/>
      <c r="RGH45" s="65"/>
      <c r="RGI45" s="65"/>
      <c r="RGJ45" s="65"/>
      <c r="RGK45" s="65"/>
      <c r="RGL45" s="65"/>
      <c r="RGM45" s="65"/>
      <c r="RGN45" s="65"/>
      <c r="RGO45" s="65"/>
      <c r="RGP45" s="65"/>
      <c r="RGQ45" s="65"/>
      <c r="RGR45" s="65"/>
      <c r="RGS45" s="65"/>
      <c r="RGT45" s="65"/>
      <c r="RGU45" s="65"/>
      <c r="RGV45" s="65"/>
      <c r="RGW45" s="65"/>
      <c r="RGX45" s="65"/>
      <c r="RGY45" s="65"/>
      <c r="RGZ45" s="65"/>
      <c r="RHA45" s="65"/>
      <c r="RHB45" s="65"/>
      <c r="RHC45" s="65"/>
      <c r="RHD45" s="65"/>
      <c r="RHE45" s="65"/>
      <c r="RHF45" s="65"/>
      <c r="RHG45" s="65"/>
      <c r="RHH45" s="65"/>
      <c r="RHI45" s="65"/>
      <c r="RHJ45" s="65"/>
      <c r="RHK45" s="65"/>
      <c r="RHL45" s="65"/>
      <c r="RHM45" s="65"/>
      <c r="RHN45" s="65"/>
      <c r="RHO45" s="65"/>
      <c r="RHP45" s="65"/>
      <c r="RHQ45" s="65"/>
      <c r="RHR45" s="65"/>
      <c r="RHS45" s="65"/>
      <c r="RHT45" s="65"/>
      <c r="RHU45" s="65"/>
      <c r="RHV45" s="65"/>
      <c r="RHW45" s="65"/>
      <c r="RHX45" s="65"/>
      <c r="RHY45" s="65"/>
      <c r="RHZ45" s="65"/>
      <c r="RIA45" s="65"/>
      <c r="RIB45" s="65"/>
      <c r="RIC45" s="65"/>
      <c r="RID45" s="65"/>
      <c r="RIE45" s="65"/>
      <c r="RIF45" s="65"/>
      <c r="RIG45" s="65"/>
      <c r="RIH45" s="65"/>
      <c r="RII45" s="65"/>
      <c r="RIJ45" s="65"/>
      <c r="RIK45" s="65"/>
      <c r="RIL45" s="65"/>
      <c r="RIM45" s="65"/>
      <c r="RIN45" s="65"/>
      <c r="RIO45" s="65"/>
      <c r="RIP45" s="65"/>
      <c r="RIQ45" s="65"/>
      <c r="RIR45" s="65"/>
      <c r="RIS45" s="65"/>
      <c r="RIT45" s="65"/>
      <c r="RIU45" s="65"/>
      <c r="RIV45" s="65"/>
      <c r="RIW45" s="65"/>
      <c r="RIX45" s="65"/>
      <c r="RIY45" s="65"/>
      <c r="RIZ45" s="65"/>
      <c r="RJA45" s="65"/>
      <c r="RJB45" s="65"/>
      <c r="RJC45" s="65"/>
      <c r="RJD45" s="65"/>
      <c r="RJE45" s="65"/>
      <c r="RJF45" s="65"/>
      <c r="RJG45" s="65"/>
      <c r="RJH45" s="65"/>
      <c r="RJI45" s="65"/>
      <c r="RJJ45" s="65"/>
      <c r="RJK45" s="65"/>
      <c r="RJL45" s="65"/>
      <c r="RJM45" s="65"/>
      <c r="RJN45" s="65"/>
      <c r="RJO45" s="65"/>
      <c r="RJP45" s="65"/>
      <c r="RJQ45" s="65"/>
      <c r="RJR45" s="65"/>
      <c r="RJS45" s="65"/>
      <c r="RJT45" s="65"/>
      <c r="RJU45" s="65"/>
      <c r="RJV45" s="65"/>
      <c r="RJW45" s="65"/>
      <c r="RJX45" s="65"/>
      <c r="RJY45" s="65"/>
      <c r="RJZ45" s="65"/>
      <c r="RKA45" s="65"/>
      <c r="RKB45" s="65"/>
      <c r="RKC45" s="65"/>
      <c r="RKD45" s="65"/>
      <c r="RKE45" s="65"/>
      <c r="RKF45" s="65"/>
      <c r="RKG45" s="65"/>
      <c r="RKH45" s="65"/>
      <c r="RKI45" s="65"/>
      <c r="RKJ45" s="65"/>
      <c r="RKK45" s="65"/>
      <c r="RKL45" s="65"/>
      <c r="RKM45" s="65"/>
      <c r="RKN45" s="65"/>
      <c r="RKO45" s="65"/>
      <c r="RKP45" s="65"/>
      <c r="RKQ45" s="65"/>
      <c r="RKR45" s="65"/>
      <c r="RKS45" s="65"/>
      <c r="RKT45" s="65"/>
      <c r="RKU45" s="65"/>
      <c r="RKV45" s="65"/>
      <c r="RKW45" s="65"/>
      <c r="RKX45" s="65"/>
      <c r="RKY45" s="65"/>
      <c r="RKZ45" s="65"/>
      <c r="RLA45" s="65"/>
      <c r="RLB45" s="65"/>
      <c r="RLC45" s="65"/>
      <c r="RLD45" s="65"/>
      <c r="RLE45" s="65"/>
      <c r="RLF45" s="65"/>
      <c r="RLG45" s="65"/>
      <c r="RLH45" s="65"/>
      <c r="RLI45" s="65"/>
      <c r="RLJ45" s="65"/>
      <c r="RLK45" s="65"/>
      <c r="RLL45" s="65"/>
      <c r="RLM45" s="65"/>
      <c r="RLN45" s="65"/>
      <c r="RLO45" s="65"/>
      <c r="RLP45" s="65"/>
      <c r="RLQ45" s="65"/>
      <c r="RLR45" s="65"/>
      <c r="RLS45" s="65"/>
      <c r="RLT45" s="65"/>
      <c r="RLU45" s="65"/>
      <c r="RLV45" s="65"/>
      <c r="RLW45" s="65"/>
      <c r="RLX45" s="65"/>
      <c r="RLY45" s="65"/>
      <c r="RLZ45" s="65"/>
      <c r="RMA45" s="65"/>
      <c r="RMB45" s="65"/>
      <c r="RMC45" s="65"/>
      <c r="RMD45" s="65"/>
      <c r="RME45" s="65"/>
      <c r="RMF45" s="65"/>
      <c r="RMG45" s="65"/>
      <c r="RMH45" s="65"/>
      <c r="RMI45" s="65"/>
      <c r="RMJ45" s="65"/>
      <c r="RMK45" s="65"/>
      <c r="RML45" s="65"/>
      <c r="RMM45" s="65"/>
      <c r="RMN45" s="65"/>
      <c r="RMO45" s="65"/>
      <c r="RMP45" s="65"/>
      <c r="RMQ45" s="65"/>
      <c r="RMR45" s="65"/>
      <c r="RMS45" s="65"/>
      <c r="RMT45" s="65"/>
      <c r="RMU45" s="65"/>
      <c r="RMV45" s="65"/>
      <c r="RMW45" s="65"/>
      <c r="RMX45" s="65"/>
      <c r="RMY45" s="65"/>
      <c r="RMZ45" s="65"/>
      <c r="RNA45" s="65"/>
      <c r="RNB45" s="65"/>
      <c r="RNC45" s="65"/>
      <c r="RND45" s="65"/>
      <c r="RNE45" s="65"/>
      <c r="RNF45" s="65"/>
      <c r="RNG45" s="65"/>
      <c r="RNH45" s="65"/>
      <c r="RNI45" s="65"/>
      <c r="RNJ45" s="65"/>
      <c r="RNK45" s="65"/>
      <c r="RNL45" s="65"/>
      <c r="RNM45" s="65"/>
      <c r="RNN45" s="65"/>
      <c r="RNO45" s="65"/>
      <c r="RNP45" s="65"/>
      <c r="RNQ45" s="65"/>
      <c r="RNR45" s="65"/>
      <c r="RNS45" s="65"/>
      <c r="RNT45" s="65"/>
      <c r="RNU45" s="65"/>
      <c r="RNV45" s="65"/>
      <c r="RNW45" s="65"/>
      <c r="RNX45" s="65"/>
      <c r="RNY45" s="65"/>
      <c r="RNZ45" s="65"/>
      <c r="ROA45" s="65"/>
      <c r="ROB45" s="65"/>
      <c r="ROC45" s="65"/>
      <c r="ROD45" s="65"/>
      <c r="ROE45" s="65"/>
      <c r="ROF45" s="65"/>
      <c r="ROG45" s="65"/>
      <c r="ROH45" s="65"/>
      <c r="ROI45" s="65"/>
      <c r="ROJ45" s="65"/>
      <c r="ROK45" s="65"/>
      <c r="ROL45" s="65"/>
      <c r="ROM45" s="65"/>
      <c r="RON45" s="65"/>
      <c r="ROO45" s="65"/>
      <c r="ROP45" s="65"/>
      <c r="ROQ45" s="65"/>
      <c r="ROR45" s="65"/>
      <c r="ROS45" s="65"/>
      <c r="ROT45" s="65"/>
      <c r="ROU45" s="65"/>
      <c r="ROV45" s="65"/>
      <c r="ROW45" s="65"/>
      <c r="ROX45" s="65"/>
      <c r="ROY45" s="65"/>
      <c r="ROZ45" s="65"/>
      <c r="RPA45" s="65"/>
      <c r="RPB45" s="65"/>
      <c r="RPC45" s="65"/>
      <c r="RPD45" s="65"/>
      <c r="RPE45" s="65"/>
      <c r="RPF45" s="65"/>
      <c r="RPG45" s="65"/>
      <c r="RPH45" s="65"/>
      <c r="RPI45" s="65"/>
      <c r="RPJ45" s="65"/>
      <c r="RPK45" s="65"/>
      <c r="RPL45" s="65"/>
      <c r="RPM45" s="65"/>
      <c r="RPN45" s="65"/>
      <c r="RPO45" s="65"/>
      <c r="RPP45" s="65"/>
      <c r="RPQ45" s="65"/>
      <c r="RPR45" s="65"/>
      <c r="RPS45" s="65"/>
      <c r="RPT45" s="65"/>
      <c r="RPU45" s="65"/>
      <c r="RPV45" s="65"/>
      <c r="RPW45" s="65"/>
      <c r="RPX45" s="65"/>
      <c r="RPY45" s="65"/>
      <c r="RPZ45" s="65"/>
      <c r="RQA45" s="65"/>
      <c r="RQB45" s="65"/>
      <c r="RQC45" s="65"/>
      <c r="RQD45" s="65"/>
      <c r="RQE45" s="65"/>
      <c r="RQF45" s="65"/>
      <c r="RQG45" s="65"/>
      <c r="RQH45" s="65"/>
      <c r="RQI45" s="65"/>
      <c r="RQJ45" s="65"/>
      <c r="RQK45" s="65"/>
      <c r="RQL45" s="65"/>
      <c r="RQM45" s="65"/>
      <c r="RQN45" s="65"/>
      <c r="RQO45" s="65"/>
      <c r="RQP45" s="65"/>
      <c r="RQQ45" s="65"/>
      <c r="RQR45" s="65"/>
      <c r="RQS45" s="65"/>
      <c r="RQT45" s="65"/>
      <c r="RQU45" s="65"/>
      <c r="RQV45" s="65"/>
      <c r="RQW45" s="65"/>
      <c r="RQX45" s="65"/>
      <c r="RQY45" s="65"/>
      <c r="RQZ45" s="65"/>
      <c r="RRA45" s="65"/>
      <c r="RRB45" s="65"/>
      <c r="RRC45" s="65"/>
      <c r="RRD45" s="65"/>
      <c r="RRE45" s="65"/>
      <c r="RRF45" s="65"/>
      <c r="RRG45" s="65"/>
      <c r="RRH45" s="65"/>
      <c r="RRI45" s="65"/>
      <c r="RRJ45" s="65"/>
      <c r="RRK45" s="65"/>
      <c r="RRL45" s="65"/>
      <c r="RRM45" s="65"/>
      <c r="RRN45" s="65"/>
      <c r="RRO45" s="65"/>
      <c r="RRP45" s="65"/>
      <c r="RRQ45" s="65"/>
      <c r="RRR45" s="65"/>
      <c r="RRS45" s="65"/>
      <c r="RRT45" s="65"/>
      <c r="RRU45" s="65"/>
      <c r="RRV45" s="65"/>
      <c r="RRW45" s="65"/>
      <c r="RRX45" s="65"/>
      <c r="RRY45" s="65"/>
      <c r="RRZ45" s="65"/>
      <c r="RSA45" s="65"/>
      <c r="RSB45" s="65"/>
      <c r="RSC45" s="65"/>
      <c r="RSD45" s="65"/>
      <c r="RSE45" s="65"/>
      <c r="RSF45" s="65"/>
      <c r="RSG45" s="65"/>
      <c r="RSH45" s="65"/>
      <c r="RSI45" s="65"/>
      <c r="RSJ45" s="65"/>
      <c r="RSK45" s="65"/>
      <c r="RSL45" s="65"/>
      <c r="RSM45" s="65"/>
      <c r="RSN45" s="65"/>
      <c r="RSO45" s="65"/>
      <c r="RSP45" s="65"/>
      <c r="RSQ45" s="65"/>
      <c r="RSR45" s="65"/>
      <c r="RSS45" s="65"/>
      <c r="RST45" s="65"/>
      <c r="RSU45" s="65"/>
      <c r="RSV45" s="65"/>
      <c r="RSW45" s="65"/>
      <c r="RSX45" s="65"/>
      <c r="RSY45" s="65"/>
      <c r="RSZ45" s="65"/>
      <c r="RTA45" s="65"/>
      <c r="RTB45" s="65"/>
      <c r="RTC45" s="65"/>
      <c r="RTD45" s="65"/>
      <c r="RTE45" s="65"/>
      <c r="RTF45" s="65"/>
      <c r="RTG45" s="65"/>
      <c r="RTH45" s="65"/>
      <c r="RTI45" s="65"/>
      <c r="RTJ45" s="65"/>
      <c r="RTK45" s="65"/>
      <c r="RTL45" s="65"/>
      <c r="RTM45" s="65"/>
      <c r="RTN45" s="65"/>
      <c r="RTO45" s="65"/>
      <c r="RTP45" s="65"/>
      <c r="RTQ45" s="65"/>
      <c r="RTR45" s="65"/>
      <c r="RTS45" s="65"/>
      <c r="RTT45" s="65"/>
      <c r="RTU45" s="65"/>
      <c r="RTV45" s="65"/>
      <c r="RTW45" s="65"/>
      <c r="RTX45" s="65"/>
      <c r="RTY45" s="65"/>
      <c r="RTZ45" s="65"/>
      <c r="RUA45" s="65"/>
      <c r="RUB45" s="65"/>
      <c r="RUC45" s="65"/>
      <c r="RUD45" s="65"/>
      <c r="RUE45" s="65"/>
      <c r="RUF45" s="65"/>
      <c r="RUG45" s="65"/>
      <c r="RUH45" s="65"/>
      <c r="RUI45" s="65"/>
      <c r="RUJ45" s="65"/>
      <c r="RUK45" s="65"/>
      <c r="RUL45" s="65"/>
      <c r="RUM45" s="65"/>
      <c r="RUN45" s="65"/>
      <c r="RUO45" s="65"/>
      <c r="RUP45" s="65"/>
      <c r="RUQ45" s="65"/>
      <c r="RUR45" s="65"/>
      <c r="RUS45" s="65"/>
      <c r="RUT45" s="65"/>
      <c r="RUU45" s="65"/>
      <c r="RUV45" s="65"/>
      <c r="RUW45" s="65"/>
      <c r="RUX45" s="65"/>
      <c r="RUY45" s="65"/>
      <c r="RUZ45" s="65"/>
      <c r="RVA45" s="65"/>
      <c r="RVB45" s="65"/>
      <c r="RVC45" s="65"/>
      <c r="RVD45" s="65"/>
      <c r="RVE45" s="65"/>
      <c r="RVF45" s="65"/>
      <c r="RVG45" s="65"/>
      <c r="RVH45" s="65"/>
      <c r="RVI45" s="65"/>
      <c r="RVJ45" s="65"/>
      <c r="RVK45" s="65"/>
      <c r="RVL45" s="65"/>
      <c r="RVM45" s="65"/>
      <c r="RVN45" s="65"/>
      <c r="RVO45" s="65"/>
      <c r="RVP45" s="65"/>
      <c r="RVQ45" s="65"/>
      <c r="RVR45" s="65"/>
      <c r="RVS45" s="65"/>
      <c r="RVT45" s="65"/>
      <c r="RVU45" s="65"/>
      <c r="RVV45" s="65"/>
      <c r="RVW45" s="65"/>
      <c r="RVX45" s="65"/>
      <c r="RVY45" s="65"/>
      <c r="RVZ45" s="65"/>
      <c r="RWA45" s="65"/>
      <c r="RWB45" s="65"/>
      <c r="RWC45" s="65"/>
      <c r="RWD45" s="65"/>
      <c r="RWE45" s="65"/>
      <c r="RWF45" s="65"/>
      <c r="RWG45" s="65"/>
      <c r="RWH45" s="65"/>
      <c r="RWI45" s="65"/>
      <c r="RWJ45" s="65"/>
      <c r="RWK45" s="65"/>
      <c r="RWL45" s="65"/>
      <c r="RWM45" s="65"/>
      <c r="RWN45" s="65"/>
      <c r="RWO45" s="65"/>
      <c r="RWP45" s="65"/>
      <c r="RWQ45" s="65"/>
      <c r="RWR45" s="65"/>
      <c r="RWS45" s="65"/>
      <c r="RWT45" s="65"/>
      <c r="RWU45" s="65"/>
      <c r="RWV45" s="65"/>
      <c r="RWW45" s="65"/>
      <c r="RWX45" s="65"/>
      <c r="RWY45" s="65"/>
      <c r="RWZ45" s="65"/>
      <c r="RXA45" s="65"/>
      <c r="RXB45" s="65"/>
      <c r="RXC45" s="65"/>
      <c r="RXD45" s="65"/>
      <c r="RXE45" s="65"/>
      <c r="RXF45" s="65"/>
      <c r="RXG45" s="65"/>
      <c r="RXH45" s="65"/>
      <c r="RXI45" s="65"/>
      <c r="RXJ45" s="65"/>
      <c r="RXK45" s="65"/>
      <c r="RXL45" s="65"/>
      <c r="RXM45" s="65"/>
      <c r="RXN45" s="65"/>
      <c r="RXO45" s="65"/>
      <c r="RXP45" s="65"/>
      <c r="RXQ45" s="65"/>
      <c r="RXR45" s="65"/>
      <c r="RXS45" s="65"/>
      <c r="RXT45" s="65"/>
      <c r="RXU45" s="65"/>
      <c r="RXV45" s="65"/>
      <c r="RXW45" s="65"/>
      <c r="RXX45" s="65"/>
      <c r="RXY45" s="65"/>
      <c r="RXZ45" s="65"/>
      <c r="RYA45" s="65"/>
      <c r="RYB45" s="65"/>
      <c r="RYC45" s="65"/>
      <c r="RYD45" s="65"/>
      <c r="RYE45" s="65"/>
      <c r="RYF45" s="65"/>
      <c r="RYG45" s="65"/>
      <c r="RYH45" s="65"/>
      <c r="RYI45" s="65"/>
      <c r="RYJ45" s="65"/>
      <c r="RYK45" s="65"/>
      <c r="RYL45" s="65"/>
      <c r="RYM45" s="65"/>
      <c r="RYN45" s="65"/>
      <c r="RYO45" s="65"/>
      <c r="RYP45" s="65"/>
      <c r="RYQ45" s="65"/>
      <c r="RYR45" s="65"/>
      <c r="RYS45" s="65"/>
      <c r="RYT45" s="65"/>
      <c r="RYU45" s="65"/>
      <c r="RYV45" s="65"/>
      <c r="RYW45" s="65"/>
      <c r="RYX45" s="65"/>
      <c r="RYY45" s="65"/>
      <c r="RYZ45" s="65"/>
      <c r="RZA45" s="65"/>
      <c r="RZB45" s="65"/>
      <c r="RZC45" s="65"/>
      <c r="RZD45" s="65"/>
      <c r="RZE45" s="65"/>
      <c r="RZF45" s="65"/>
      <c r="RZG45" s="65"/>
      <c r="RZH45" s="65"/>
      <c r="RZI45" s="65"/>
      <c r="RZJ45" s="65"/>
      <c r="RZK45" s="65"/>
      <c r="RZL45" s="65"/>
      <c r="RZM45" s="65"/>
      <c r="RZN45" s="65"/>
      <c r="RZO45" s="65"/>
      <c r="RZP45" s="65"/>
      <c r="RZQ45" s="65"/>
      <c r="RZR45" s="65"/>
      <c r="RZS45" s="65"/>
      <c r="RZT45" s="65"/>
      <c r="RZU45" s="65"/>
      <c r="RZV45" s="65"/>
      <c r="RZW45" s="65"/>
      <c r="RZX45" s="65"/>
      <c r="RZY45" s="65"/>
      <c r="RZZ45" s="65"/>
      <c r="SAA45" s="65"/>
      <c r="SAB45" s="65"/>
      <c r="SAC45" s="65"/>
      <c r="SAD45" s="65"/>
      <c r="SAE45" s="65"/>
      <c r="SAF45" s="65"/>
      <c r="SAG45" s="65"/>
      <c r="SAH45" s="65"/>
      <c r="SAI45" s="65"/>
      <c r="SAJ45" s="65"/>
      <c r="SAK45" s="65"/>
      <c r="SAL45" s="65"/>
      <c r="SAM45" s="65"/>
      <c r="SAN45" s="65"/>
      <c r="SAO45" s="65"/>
      <c r="SAP45" s="65"/>
      <c r="SAQ45" s="65"/>
      <c r="SAR45" s="65"/>
      <c r="SAS45" s="65"/>
      <c r="SAT45" s="65"/>
      <c r="SAU45" s="65"/>
      <c r="SAV45" s="65"/>
      <c r="SAW45" s="65"/>
      <c r="SAX45" s="65"/>
      <c r="SAY45" s="65"/>
      <c r="SAZ45" s="65"/>
      <c r="SBA45" s="65"/>
      <c r="SBB45" s="65"/>
      <c r="SBC45" s="65"/>
      <c r="SBD45" s="65"/>
      <c r="SBE45" s="65"/>
      <c r="SBF45" s="65"/>
      <c r="SBG45" s="65"/>
      <c r="SBH45" s="65"/>
      <c r="SBI45" s="65"/>
      <c r="SBJ45" s="65"/>
      <c r="SBK45" s="65"/>
      <c r="SBL45" s="65"/>
      <c r="SBM45" s="65"/>
      <c r="SBN45" s="65"/>
      <c r="SBO45" s="65"/>
      <c r="SBP45" s="65"/>
      <c r="SBQ45" s="65"/>
      <c r="SBR45" s="65"/>
      <c r="SBS45" s="65"/>
      <c r="SBT45" s="65"/>
      <c r="SBU45" s="65"/>
      <c r="SBV45" s="65"/>
      <c r="SBW45" s="65"/>
      <c r="SBX45" s="65"/>
      <c r="SBY45" s="65"/>
      <c r="SBZ45" s="65"/>
      <c r="SCA45" s="65"/>
      <c r="SCB45" s="65"/>
      <c r="SCC45" s="65"/>
      <c r="SCD45" s="65"/>
      <c r="SCE45" s="65"/>
      <c r="SCF45" s="65"/>
      <c r="SCG45" s="65"/>
      <c r="SCH45" s="65"/>
      <c r="SCI45" s="65"/>
      <c r="SCJ45" s="65"/>
      <c r="SCK45" s="65"/>
      <c r="SCL45" s="65"/>
      <c r="SCM45" s="65"/>
      <c r="SCN45" s="65"/>
      <c r="SCO45" s="65"/>
      <c r="SCP45" s="65"/>
      <c r="SCQ45" s="65"/>
      <c r="SCR45" s="65"/>
      <c r="SCS45" s="65"/>
      <c r="SCT45" s="65"/>
      <c r="SCU45" s="65"/>
      <c r="SCV45" s="65"/>
      <c r="SCW45" s="65"/>
      <c r="SCX45" s="65"/>
      <c r="SCY45" s="65"/>
      <c r="SCZ45" s="65"/>
      <c r="SDA45" s="65"/>
      <c r="SDB45" s="65"/>
      <c r="SDC45" s="65"/>
      <c r="SDD45" s="65"/>
      <c r="SDE45" s="65"/>
      <c r="SDF45" s="65"/>
      <c r="SDG45" s="65"/>
      <c r="SDH45" s="65"/>
      <c r="SDI45" s="65"/>
      <c r="SDJ45" s="65"/>
      <c r="SDK45" s="65"/>
      <c r="SDL45" s="65"/>
      <c r="SDM45" s="65"/>
      <c r="SDN45" s="65"/>
      <c r="SDO45" s="65"/>
      <c r="SDP45" s="65"/>
      <c r="SDQ45" s="65"/>
      <c r="SDR45" s="65"/>
      <c r="SDS45" s="65"/>
      <c r="SDT45" s="65"/>
      <c r="SDU45" s="65"/>
      <c r="SDV45" s="65"/>
      <c r="SDW45" s="65"/>
      <c r="SDX45" s="65"/>
      <c r="SDY45" s="65"/>
      <c r="SDZ45" s="65"/>
      <c r="SEA45" s="65"/>
      <c r="SEB45" s="65"/>
      <c r="SEC45" s="65"/>
      <c r="SED45" s="65"/>
      <c r="SEE45" s="65"/>
      <c r="SEF45" s="65"/>
      <c r="SEG45" s="65"/>
      <c r="SEH45" s="65"/>
      <c r="SEI45" s="65"/>
      <c r="SEJ45" s="65"/>
      <c r="SEK45" s="65"/>
      <c r="SEL45" s="65"/>
      <c r="SEM45" s="65"/>
      <c r="SEN45" s="65"/>
      <c r="SEO45" s="65"/>
      <c r="SEP45" s="65"/>
      <c r="SEQ45" s="65"/>
      <c r="SER45" s="65"/>
      <c r="SES45" s="65"/>
      <c r="SET45" s="65"/>
      <c r="SEU45" s="65"/>
      <c r="SEV45" s="65"/>
      <c r="SEW45" s="65"/>
      <c r="SEX45" s="65"/>
      <c r="SEY45" s="65"/>
      <c r="SEZ45" s="65"/>
      <c r="SFA45" s="65"/>
      <c r="SFB45" s="65"/>
      <c r="SFC45" s="65"/>
      <c r="SFD45" s="65"/>
      <c r="SFE45" s="65"/>
      <c r="SFF45" s="65"/>
      <c r="SFG45" s="65"/>
      <c r="SFH45" s="65"/>
      <c r="SFI45" s="65"/>
      <c r="SFJ45" s="65"/>
      <c r="SFK45" s="65"/>
      <c r="SFL45" s="65"/>
      <c r="SFM45" s="65"/>
      <c r="SFN45" s="65"/>
      <c r="SFO45" s="65"/>
      <c r="SFP45" s="65"/>
      <c r="SFQ45" s="65"/>
      <c r="SFR45" s="65"/>
      <c r="SFS45" s="65"/>
      <c r="SFT45" s="65"/>
      <c r="SFU45" s="65"/>
      <c r="SFV45" s="65"/>
      <c r="SFW45" s="65"/>
      <c r="SFX45" s="65"/>
      <c r="SFY45" s="65"/>
      <c r="SFZ45" s="65"/>
      <c r="SGA45" s="65"/>
      <c r="SGB45" s="65"/>
      <c r="SGC45" s="65"/>
      <c r="SGD45" s="65"/>
      <c r="SGE45" s="65"/>
      <c r="SGF45" s="65"/>
      <c r="SGG45" s="65"/>
      <c r="SGH45" s="65"/>
      <c r="SGI45" s="65"/>
      <c r="SGJ45" s="65"/>
      <c r="SGK45" s="65"/>
      <c r="SGL45" s="65"/>
      <c r="SGM45" s="65"/>
      <c r="SGN45" s="65"/>
      <c r="SGO45" s="65"/>
      <c r="SGP45" s="65"/>
      <c r="SGQ45" s="65"/>
      <c r="SGR45" s="65"/>
      <c r="SGS45" s="65"/>
      <c r="SGT45" s="65"/>
      <c r="SGU45" s="65"/>
      <c r="SGV45" s="65"/>
      <c r="SGW45" s="65"/>
      <c r="SGX45" s="65"/>
      <c r="SGY45" s="65"/>
      <c r="SGZ45" s="65"/>
      <c r="SHA45" s="65"/>
      <c r="SHB45" s="65"/>
      <c r="SHC45" s="65"/>
      <c r="SHD45" s="65"/>
      <c r="SHE45" s="65"/>
      <c r="SHF45" s="65"/>
      <c r="SHG45" s="65"/>
      <c r="SHH45" s="65"/>
      <c r="SHI45" s="65"/>
      <c r="SHJ45" s="65"/>
      <c r="SHK45" s="65"/>
      <c r="SHL45" s="65"/>
      <c r="SHM45" s="65"/>
      <c r="SHN45" s="65"/>
      <c r="SHO45" s="65"/>
      <c r="SHP45" s="65"/>
      <c r="SHQ45" s="65"/>
      <c r="SHR45" s="65"/>
      <c r="SHS45" s="65"/>
      <c r="SHT45" s="65"/>
      <c r="SHU45" s="65"/>
      <c r="SHV45" s="65"/>
      <c r="SHW45" s="65"/>
      <c r="SHX45" s="65"/>
      <c r="SHY45" s="65"/>
      <c r="SHZ45" s="65"/>
      <c r="SIA45" s="65"/>
      <c r="SIB45" s="65"/>
      <c r="SIC45" s="65"/>
      <c r="SID45" s="65"/>
      <c r="SIE45" s="65"/>
      <c r="SIF45" s="65"/>
      <c r="SIG45" s="65"/>
      <c r="SIH45" s="65"/>
      <c r="SII45" s="65"/>
      <c r="SIJ45" s="65"/>
      <c r="SIK45" s="65"/>
      <c r="SIL45" s="65"/>
      <c r="SIM45" s="65"/>
      <c r="SIN45" s="65"/>
      <c r="SIO45" s="65"/>
      <c r="SIP45" s="65"/>
      <c r="SIQ45" s="65"/>
      <c r="SIR45" s="65"/>
      <c r="SIS45" s="65"/>
      <c r="SIT45" s="65"/>
      <c r="SIU45" s="65"/>
      <c r="SIV45" s="65"/>
      <c r="SIW45" s="65"/>
      <c r="SIX45" s="65"/>
      <c r="SIY45" s="65"/>
      <c r="SIZ45" s="65"/>
      <c r="SJA45" s="65"/>
      <c r="SJB45" s="65"/>
      <c r="SJC45" s="65"/>
      <c r="SJD45" s="65"/>
      <c r="SJE45" s="65"/>
      <c r="SJF45" s="65"/>
      <c r="SJG45" s="65"/>
      <c r="SJH45" s="65"/>
      <c r="SJI45" s="65"/>
      <c r="SJJ45" s="65"/>
      <c r="SJK45" s="65"/>
      <c r="SJL45" s="65"/>
      <c r="SJM45" s="65"/>
      <c r="SJN45" s="65"/>
      <c r="SJO45" s="65"/>
      <c r="SJP45" s="65"/>
      <c r="SJQ45" s="65"/>
      <c r="SJR45" s="65"/>
      <c r="SJS45" s="65"/>
      <c r="SJT45" s="65"/>
      <c r="SJU45" s="65"/>
      <c r="SJV45" s="65"/>
      <c r="SJW45" s="65"/>
      <c r="SJX45" s="65"/>
      <c r="SJY45" s="65"/>
      <c r="SJZ45" s="65"/>
      <c r="SKA45" s="65"/>
      <c r="SKB45" s="65"/>
      <c r="SKC45" s="65"/>
      <c r="SKD45" s="65"/>
      <c r="SKE45" s="65"/>
      <c r="SKF45" s="65"/>
      <c r="SKG45" s="65"/>
      <c r="SKH45" s="65"/>
      <c r="SKI45" s="65"/>
      <c r="SKJ45" s="65"/>
      <c r="SKK45" s="65"/>
      <c r="SKL45" s="65"/>
      <c r="SKM45" s="65"/>
      <c r="SKN45" s="65"/>
      <c r="SKO45" s="65"/>
      <c r="SKP45" s="65"/>
      <c r="SKQ45" s="65"/>
      <c r="SKR45" s="65"/>
      <c r="SKS45" s="65"/>
      <c r="SKT45" s="65"/>
      <c r="SKU45" s="65"/>
      <c r="SKV45" s="65"/>
      <c r="SKW45" s="65"/>
      <c r="SKX45" s="65"/>
      <c r="SKY45" s="65"/>
      <c r="SKZ45" s="65"/>
      <c r="SLA45" s="65"/>
      <c r="SLB45" s="65"/>
      <c r="SLC45" s="65"/>
      <c r="SLD45" s="65"/>
      <c r="SLE45" s="65"/>
      <c r="SLF45" s="65"/>
      <c r="SLG45" s="65"/>
      <c r="SLH45" s="65"/>
      <c r="SLI45" s="65"/>
      <c r="SLJ45" s="65"/>
      <c r="SLK45" s="65"/>
      <c r="SLL45" s="65"/>
      <c r="SLM45" s="65"/>
      <c r="SLN45" s="65"/>
      <c r="SLO45" s="65"/>
      <c r="SLP45" s="65"/>
      <c r="SLQ45" s="65"/>
      <c r="SLR45" s="65"/>
      <c r="SLS45" s="65"/>
      <c r="SLT45" s="65"/>
      <c r="SLU45" s="65"/>
      <c r="SLV45" s="65"/>
      <c r="SLW45" s="65"/>
      <c r="SLX45" s="65"/>
      <c r="SLY45" s="65"/>
      <c r="SLZ45" s="65"/>
      <c r="SMA45" s="65"/>
      <c r="SMB45" s="65"/>
      <c r="SMC45" s="65"/>
      <c r="SMD45" s="65"/>
      <c r="SME45" s="65"/>
      <c r="SMF45" s="65"/>
      <c r="SMG45" s="65"/>
      <c r="SMH45" s="65"/>
      <c r="SMI45" s="65"/>
      <c r="SMJ45" s="65"/>
      <c r="SMK45" s="65"/>
      <c r="SML45" s="65"/>
      <c r="SMM45" s="65"/>
      <c r="SMN45" s="65"/>
      <c r="SMO45" s="65"/>
      <c r="SMP45" s="65"/>
      <c r="SMQ45" s="65"/>
      <c r="SMR45" s="65"/>
      <c r="SMS45" s="65"/>
      <c r="SMT45" s="65"/>
      <c r="SMU45" s="65"/>
      <c r="SMV45" s="65"/>
      <c r="SMW45" s="65"/>
      <c r="SMX45" s="65"/>
      <c r="SMY45" s="65"/>
      <c r="SMZ45" s="65"/>
      <c r="SNA45" s="65"/>
      <c r="SNB45" s="65"/>
      <c r="SNC45" s="65"/>
      <c r="SND45" s="65"/>
      <c r="SNE45" s="65"/>
      <c r="SNF45" s="65"/>
      <c r="SNG45" s="65"/>
      <c r="SNH45" s="65"/>
      <c r="SNI45" s="65"/>
      <c r="SNJ45" s="65"/>
      <c r="SNK45" s="65"/>
      <c r="SNL45" s="65"/>
      <c r="SNM45" s="65"/>
      <c r="SNN45" s="65"/>
      <c r="SNO45" s="65"/>
      <c r="SNP45" s="65"/>
      <c r="SNQ45" s="65"/>
      <c r="SNR45" s="65"/>
      <c r="SNS45" s="65"/>
      <c r="SNT45" s="65"/>
      <c r="SNU45" s="65"/>
      <c r="SNV45" s="65"/>
      <c r="SNW45" s="65"/>
      <c r="SNX45" s="65"/>
      <c r="SNY45" s="65"/>
      <c r="SNZ45" s="65"/>
      <c r="SOA45" s="65"/>
      <c r="SOB45" s="65"/>
      <c r="SOC45" s="65"/>
      <c r="SOD45" s="65"/>
      <c r="SOE45" s="65"/>
      <c r="SOF45" s="65"/>
      <c r="SOG45" s="65"/>
      <c r="SOH45" s="65"/>
      <c r="SOI45" s="65"/>
      <c r="SOJ45" s="65"/>
      <c r="SOK45" s="65"/>
      <c r="SOL45" s="65"/>
      <c r="SOM45" s="65"/>
      <c r="SON45" s="65"/>
      <c r="SOO45" s="65"/>
      <c r="SOP45" s="65"/>
      <c r="SOQ45" s="65"/>
      <c r="SOR45" s="65"/>
      <c r="SOS45" s="65"/>
      <c r="SOT45" s="65"/>
      <c r="SOU45" s="65"/>
      <c r="SOV45" s="65"/>
      <c r="SOW45" s="65"/>
      <c r="SOX45" s="65"/>
      <c r="SOY45" s="65"/>
      <c r="SOZ45" s="65"/>
      <c r="SPA45" s="65"/>
      <c r="SPB45" s="65"/>
      <c r="SPC45" s="65"/>
      <c r="SPD45" s="65"/>
      <c r="SPE45" s="65"/>
      <c r="SPF45" s="65"/>
      <c r="SPG45" s="65"/>
      <c r="SPH45" s="65"/>
      <c r="SPI45" s="65"/>
      <c r="SPJ45" s="65"/>
      <c r="SPK45" s="65"/>
      <c r="SPL45" s="65"/>
      <c r="SPM45" s="65"/>
      <c r="SPN45" s="65"/>
      <c r="SPO45" s="65"/>
      <c r="SPP45" s="65"/>
      <c r="SPQ45" s="65"/>
      <c r="SPR45" s="65"/>
      <c r="SPS45" s="65"/>
      <c r="SPT45" s="65"/>
      <c r="SPU45" s="65"/>
      <c r="SPV45" s="65"/>
      <c r="SPW45" s="65"/>
      <c r="SPX45" s="65"/>
      <c r="SPY45" s="65"/>
      <c r="SPZ45" s="65"/>
      <c r="SQA45" s="65"/>
      <c r="SQB45" s="65"/>
      <c r="SQC45" s="65"/>
      <c r="SQD45" s="65"/>
      <c r="SQE45" s="65"/>
      <c r="SQF45" s="65"/>
      <c r="SQG45" s="65"/>
      <c r="SQH45" s="65"/>
      <c r="SQI45" s="65"/>
      <c r="SQJ45" s="65"/>
      <c r="SQK45" s="65"/>
      <c r="SQL45" s="65"/>
      <c r="SQM45" s="65"/>
      <c r="SQN45" s="65"/>
      <c r="SQO45" s="65"/>
      <c r="SQP45" s="65"/>
      <c r="SQQ45" s="65"/>
      <c r="SQR45" s="65"/>
      <c r="SQS45" s="65"/>
      <c r="SQT45" s="65"/>
      <c r="SQU45" s="65"/>
      <c r="SQV45" s="65"/>
      <c r="SQW45" s="65"/>
      <c r="SQX45" s="65"/>
      <c r="SQY45" s="65"/>
      <c r="SQZ45" s="65"/>
      <c r="SRA45" s="65"/>
      <c r="SRB45" s="65"/>
      <c r="SRC45" s="65"/>
      <c r="SRD45" s="65"/>
      <c r="SRE45" s="65"/>
      <c r="SRF45" s="65"/>
      <c r="SRG45" s="65"/>
      <c r="SRH45" s="65"/>
      <c r="SRI45" s="65"/>
      <c r="SRJ45" s="65"/>
      <c r="SRK45" s="65"/>
      <c r="SRL45" s="65"/>
      <c r="SRM45" s="65"/>
      <c r="SRN45" s="65"/>
      <c r="SRO45" s="65"/>
      <c r="SRP45" s="65"/>
      <c r="SRQ45" s="65"/>
      <c r="SRR45" s="65"/>
      <c r="SRS45" s="65"/>
      <c r="SRT45" s="65"/>
      <c r="SRU45" s="65"/>
      <c r="SRV45" s="65"/>
      <c r="SRW45" s="65"/>
      <c r="SRX45" s="65"/>
      <c r="SRY45" s="65"/>
      <c r="SRZ45" s="65"/>
      <c r="SSA45" s="65"/>
      <c r="SSB45" s="65"/>
      <c r="SSC45" s="65"/>
      <c r="SSD45" s="65"/>
      <c r="SSE45" s="65"/>
      <c r="SSF45" s="65"/>
      <c r="SSG45" s="65"/>
      <c r="SSH45" s="65"/>
      <c r="SSI45" s="65"/>
      <c r="SSJ45" s="65"/>
      <c r="SSK45" s="65"/>
      <c r="SSL45" s="65"/>
      <c r="SSM45" s="65"/>
      <c r="SSN45" s="65"/>
      <c r="SSO45" s="65"/>
      <c r="SSP45" s="65"/>
      <c r="SSQ45" s="65"/>
      <c r="SSR45" s="65"/>
      <c r="SSS45" s="65"/>
      <c r="SST45" s="65"/>
      <c r="SSU45" s="65"/>
      <c r="SSV45" s="65"/>
      <c r="SSW45" s="65"/>
      <c r="SSX45" s="65"/>
      <c r="SSY45" s="65"/>
      <c r="SSZ45" s="65"/>
      <c r="STA45" s="65"/>
      <c r="STB45" s="65"/>
      <c r="STC45" s="65"/>
      <c r="STD45" s="65"/>
      <c r="STE45" s="65"/>
      <c r="STF45" s="65"/>
      <c r="STG45" s="65"/>
      <c r="STH45" s="65"/>
      <c r="STI45" s="65"/>
      <c r="STJ45" s="65"/>
      <c r="STK45" s="65"/>
      <c r="STL45" s="65"/>
      <c r="STM45" s="65"/>
      <c r="STN45" s="65"/>
      <c r="STO45" s="65"/>
      <c r="STP45" s="65"/>
      <c r="STQ45" s="65"/>
      <c r="STR45" s="65"/>
      <c r="STS45" s="65"/>
      <c r="STT45" s="65"/>
      <c r="STU45" s="65"/>
      <c r="STV45" s="65"/>
      <c r="STW45" s="65"/>
      <c r="STX45" s="65"/>
      <c r="STY45" s="65"/>
      <c r="STZ45" s="65"/>
      <c r="SUA45" s="65"/>
      <c r="SUB45" s="65"/>
      <c r="SUC45" s="65"/>
      <c r="SUD45" s="65"/>
      <c r="SUE45" s="65"/>
      <c r="SUF45" s="65"/>
      <c r="SUG45" s="65"/>
      <c r="SUH45" s="65"/>
      <c r="SUI45" s="65"/>
      <c r="SUJ45" s="65"/>
      <c r="SUK45" s="65"/>
      <c r="SUL45" s="65"/>
      <c r="SUM45" s="65"/>
      <c r="SUN45" s="65"/>
      <c r="SUO45" s="65"/>
      <c r="SUP45" s="65"/>
      <c r="SUQ45" s="65"/>
      <c r="SUR45" s="65"/>
      <c r="SUS45" s="65"/>
      <c r="SUT45" s="65"/>
      <c r="SUU45" s="65"/>
      <c r="SUV45" s="65"/>
      <c r="SUW45" s="65"/>
      <c r="SUX45" s="65"/>
      <c r="SUY45" s="65"/>
      <c r="SUZ45" s="65"/>
      <c r="SVA45" s="65"/>
      <c r="SVB45" s="65"/>
      <c r="SVC45" s="65"/>
      <c r="SVD45" s="65"/>
      <c r="SVE45" s="65"/>
      <c r="SVF45" s="65"/>
      <c r="SVG45" s="65"/>
      <c r="SVH45" s="65"/>
      <c r="SVI45" s="65"/>
      <c r="SVJ45" s="65"/>
      <c r="SVK45" s="65"/>
      <c r="SVL45" s="65"/>
      <c r="SVM45" s="65"/>
      <c r="SVN45" s="65"/>
      <c r="SVO45" s="65"/>
      <c r="SVP45" s="65"/>
      <c r="SVQ45" s="65"/>
      <c r="SVR45" s="65"/>
      <c r="SVS45" s="65"/>
      <c r="SVT45" s="65"/>
      <c r="SVU45" s="65"/>
      <c r="SVV45" s="65"/>
      <c r="SVW45" s="65"/>
      <c r="SVX45" s="65"/>
      <c r="SVY45" s="65"/>
      <c r="SVZ45" s="65"/>
      <c r="SWA45" s="65"/>
      <c r="SWB45" s="65"/>
      <c r="SWC45" s="65"/>
      <c r="SWD45" s="65"/>
      <c r="SWE45" s="65"/>
      <c r="SWF45" s="65"/>
      <c r="SWG45" s="65"/>
      <c r="SWH45" s="65"/>
      <c r="SWI45" s="65"/>
      <c r="SWJ45" s="65"/>
      <c r="SWK45" s="65"/>
      <c r="SWL45" s="65"/>
      <c r="SWM45" s="65"/>
      <c r="SWN45" s="65"/>
      <c r="SWO45" s="65"/>
      <c r="SWP45" s="65"/>
      <c r="SWQ45" s="65"/>
      <c r="SWR45" s="65"/>
      <c r="SWS45" s="65"/>
      <c r="SWT45" s="65"/>
      <c r="SWU45" s="65"/>
      <c r="SWV45" s="65"/>
      <c r="SWW45" s="65"/>
      <c r="SWX45" s="65"/>
      <c r="SWY45" s="65"/>
      <c r="SWZ45" s="65"/>
      <c r="SXA45" s="65"/>
      <c r="SXB45" s="65"/>
      <c r="SXC45" s="65"/>
      <c r="SXD45" s="65"/>
      <c r="SXE45" s="65"/>
      <c r="SXF45" s="65"/>
      <c r="SXG45" s="65"/>
      <c r="SXH45" s="65"/>
      <c r="SXI45" s="65"/>
      <c r="SXJ45" s="65"/>
      <c r="SXK45" s="65"/>
      <c r="SXL45" s="65"/>
      <c r="SXM45" s="65"/>
      <c r="SXN45" s="65"/>
      <c r="SXO45" s="65"/>
      <c r="SXP45" s="65"/>
      <c r="SXQ45" s="65"/>
      <c r="SXR45" s="65"/>
      <c r="SXS45" s="65"/>
      <c r="SXT45" s="65"/>
      <c r="SXU45" s="65"/>
      <c r="SXV45" s="65"/>
      <c r="SXW45" s="65"/>
      <c r="SXX45" s="65"/>
      <c r="SXY45" s="65"/>
      <c r="SXZ45" s="65"/>
      <c r="SYA45" s="65"/>
      <c r="SYB45" s="65"/>
      <c r="SYC45" s="65"/>
      <c r="SYD45" s="65"/>
      <c r="SYE45" s="65"/>
      <c r="SYF45" s="65"/>
      <c r="SYG45" s="65"/>
      <c r="SYH45" s="65"/>
      <c r="SYI45" s="65"/>
      <c r="SYJ45" s="65"/>
      <c r="SYK45" s="65"/>
      <c r="SYL45" s="65"/>
      <c r="SYM45" s="65"/>
      <c r="SYN45" s="65"/>
      <c r="SYO45" s="65"/>
      <c r="SYP45" s="65"/>
      <c r="SYQ45" s="65"/>
      <c r="SYR45" s="65"/>
      <c r="SYS45" s="65"/>
      <c r="SYT45" s="65"/>
      <c r="SYU45" s="65"/>
      <c r="SYV45" s="65"/>
      <c r="SYW45" s="65"/>
      <c r="SYX45" s="65"/>
      <c r="SYY45" s="65"/>
      <c r="SYZ45" s="65"/>
      <c r="SZA45" s="65"/>
      <c r="SZB45" s="65"/>
      <c r="SZC45" s="65"/>
      <c r="SZD45" s="65"/>
      <c r="SZE45" s="65"/>
      <c r="SZF45" s="65"/>
      <c r="SZG45" s="65"/>
      <c r="SZH45" s="65"/>
      <c r="SZI45" s="65"/>
      <c r="SZJ45" s="65"/>
      <c r="SZK45" s="65"/>
      <c r="SZL45" s="65"/>
      <c r="SZM45" s="65"/>
      <c r="SZN45" s="65"/>
      <c r="SZO45" s="65"/>
      <c r="SZP45" s="65"/>
      <c r="SZQ45" s="65"/>
      <c r="SZR45" s="65"/>
      <c r="SZS45" s="65"/>
      <c r="SZT45" s="65"/>
      <c r="SZU45" s="65"/>
      <c r="SZV45" s="65"/>
      <c r="SZW45" s="65"/>
      <c r="SZX45" s="65"/>
      <c r="SZY45" s="65"/>
      <c r="SZZ45" s="65"/>
      <c r="TAA45" s="65"/>
      <c r="TAB45" s="65"/>
      <c r="TAC45" s="65"/>
      <c r="TAD45" s="65"/>
      <c r="TAE45" s="65"/>
      <c r="TAF45" s="65"/>
      <c r="TAG45" s="65"/>
      <c r="TAH45" s="65"/>
      <c r="TAI45" s="65"/>
      <c r="TAJ45" s="65"/>
      <c r="TAK45" s="65"/>
      <c r="TAL45" s="65"/>
      <c r="TAM45" s="65"/>
      <c r="TAN45" s="65"/>
      <c r="TAO45" s="65"/>
      <c r="TAP45" s="65"/>
      <c r="TAQ45" s="65"/>
      <c r="TAR45" s="65"/>
      <c r="TAS45" s="65"/>
      <c r="TAT45" s="65"/>
      <c r="TAU45" s="65"/>
      <c r="TAV45" s="65"/>
      <c r="TAW45" s="65"/>
      <c r="TAX45" s="65"/>
      <c r="TAY45" s="65"/>
      <c r="TAZ45" s="65"/>
      <c r="TBA45" s="65"/>
      <c r="TBB45" s="65"/>
      <c r="TBC45" s="65"/>
      <c r="TBD45" s="65"/>
      <c r="TBE45" s="65"/>
      <c r="TBF45" s="65"/>
      <c r="TBG45" s="65"/>
      <c r="TBH45" s="65"/>
      <c r="TBI45" s="65"/>
      <c r="TBJ45" s="65"/>
      <c r="TBK45" s="65"/>
      <c r="TBL45" s="65"/>
      <c r="TBM45" s="65"/>
      <c r="TBN45" s="65"/>
      <c r="TBO45" s="65"/>
      <c r="TBP45" s="65"/>
      <c r="TBQ45" s="65"/>
      <c r="TBR45" s="65"/>
      <c r="TBS45" s="65"/>
      <c r="TBT45" s="65"/>
      <c r="TBU45" s="65"/>
      <c r="TBV45" s="65"/>
      <c r="TBW45" s="65"/>
      <c r="TBX45" s="65"/>
      <c r="TBY45" s="65"/>
      <c r="TBZ45" s="65"/>
      <c r="TCA45" s="65"/>
      <c r="TCB45" s="65"/>
      <c r="TCC45" s="65"/>
      <c r="TCD45" s="65"/>
      <c r="TCE45" s="65"/>
      <c r="TCF45" s="65"/>
      <c r="TCG45" s="65"/>
      <c r="TCH45" s="65"/>
      <c r="TCI45" s="65"/>
      <c r="TCJ45" s="65"/>
      <c r="TCK45" s="65"/>
      <c r="TCL45" s="65"/>
      <c r="TCM45" s="65"/>
      <c r="TCN45" s="65"/>
      <c r="TCO45" s="65"/>
      <c r="TCP45" s="65"/>
      <c r="TCQ45" s="65"/>
      <c r="TCR45" s="65"/>
      <c r="TCS45" s="65"/>
      <c r="TCT45" s="65"/>
      <c r="TCU45" s="65"/>
      <c r="TCV45" s="65"/>
      <c r="TCW45" s="65"/>
      <c r="TCX45" s="65"/>
      <c r="TCY45" s="65"/>
      <c r="TCZ45" s="65"/>
      <c r="TDA45" s="65"/>
      <c r="TDB45" s="65"/>
      <c r="TDC45" s="65"/>
      <c r="TDD45" s="65"/>
      <c r="TDE45" s="65"/>
      <c r="TDF45" s="65"/>
      <c r="TDG45" s="65"/>
      <c r="TDH45" s="65"/>
      <c r="TDI45" s="65"/>
      <c r="TDJ45" s="65"/>
      <c r="TDK45" s="65"/>
      <c r="TDL45" s="65"/>
      <c r="TDM45" s="65"/>
      <c r="TDN45" s="65"/>
      <c r="TDO45" s="65"/>
      <c r="TDP45" s="65"/>
      <c r="TDQ45" s="65"/>
      <c r="TDR45" s="65"/>
      <c r="TDS45" s="65"/>
      <c r="TDT45" s="65"/>
      <c r="TDU45" s="65"/>
      <c r="TDV45" s="65"/>
      <c r="TDW45" s="65"/>
      <c r="TDX45" s="65"/>
      <c r="TDY45" s="65"/>
      <c r="TDZ45" s="65"/>
      <c r="TEA45" s="65"/>
      <c r="TEB45" s="65"/>
      <c r="TEC45" s="65"/>
      <c r="TED45" s="65"/>
      <c r="TEE45" s="65"/>
      <c r="TEF45" s="65"/>
      <c r="TEG45" s="65"/>
      <c r="TEH45" s="65"/>
      <c r="TEI45" s="65"/>
      <c r="TEJ45" s="65"/>
      <c r="TEK45" s="65"/>
      <c r="TEL45" s="65"/>
      <c r="TEM45" s="65"/>
      <c r="TEN45" s="65"/>
      <c r="TEO45" s="65"/>
      <c r="TEP45" s="65"/>
      <c r="TEQ45" s="65"/>
      <c r="TER45" s="65"/>
      <c r="TES45" s="65"/>
      <c r="TET45" s="65"/>
      <c r="TEU45" s="65"/>
      <c r="TEV45" s="65"/>
      <c r="TEW45" s="65"/>
      <c r="TEX45" s="65"/>
      <c r="TEY45" s="65"/>
      <c r="TEZ45" s="65"/>
      <c r="TFA45" s="65"/>
      <c r="TFB45" s="65"/>
      <c r="TFC45" s="65"/>
      <c r="TFD45" s="65"/>
      <c r="TFE45" s="65"/>
      <c r="TFF45" s="65"/>
      <c r="TFG45" s="65"/>
      <c r="TFH45" s="65"/>
      <c r="TFI45" s="65"/>
      <c r="TFJ45" s="65"/>
      <c r="TFK45" s="65"/>
      <c r="TFL45" s="65"/>
      <c r="TFM45" s="65"/>
      <c r="TFN45" s="65"/>
      <c r="TFO45" s="65"/>
      <c r="TFP45" s="65"/>
      <c r="TFQ45" s="65"/>
      <c r="TFR45" s="65"/>
      <c r="TFS45" s="65"/>
      <c r="TFT45" s="65"/>
      <c r="TFU45" s="65"/>
      <c r="TFV45" s="65"/>
      <c r="TFW45" s="65"/>
      <c r="TFX45" s="65"/>
      <c r="TFY45" s="65"/>
      <c r="TFZ45" s="65"/>
      <c r="TGA45" s="65"/>
      <c r="TGB45" s="65"/>
      <c r="TGC45" s="65"/>
      <c r="TGD45" s="65"/>
      <c r="TGE45" s="65"/>
      <c r="TGF45" s="65"/>
      <c r="TGG45" s="65"/>
      <c r="TGH45" s="65"/>
      <c r="TGI45" s="65"/>
      <c r="TGJ45" s="65"/>
      <c r="TGK45" s="65"/>
      <c r="TGL45" s="65"/>
      <c r="TGM45" s="65"/>
      <c r="TGN45" s="65"/>
      <c r="TGO45" s="65"/>
      <c r="TGP45" s="65"/>
      <c r="TGQ45" s="65"/>
      <c r="TGR45" s="65"/>
      <c r="TGS45" s="65"/>
      <c r="TGT45" s="65"/>
      <c r="TGU45" s="65"/>
      <c r="TGV45" s="65"/>
      <c r="TGW45" s="65"/>
      <c r="TGX45" s="65"/>
      <c r="TGY45" s="65"/>
      <c r="TGZ45" s="65"/>
      <c r="THA45" s="65"/>
      <c r="THB45" s="65"/>
      <c r="THC45" s="65"/>
      <c r="THD45" s="65"/>
      <c r="THE45" s="65"/>
      <c r="THF45" s="65"/>
      <c r="THG45" s="65"/>
      <c r="THH45" s="65"/>
      <c r="THI45" s="65"/>
      <c r="THJ45" s="65"/>
      <c r="THK45" s="65"/>
      <c r="THL45" s="65"/>
      <c r="THM45" s="65"/>
      <c r="THN45" s="65"/>
      <c r="THO45" s="65"/>
      <c r="THP45" s="65"/>
      <c r="THQ45" s="65"/>
      <c r="THR45" s="65"/>
      <c r="THS45" s="65"/>
      <c r="THT45" s="65"/>
      <c r="THU45" s="65"/>
      <c r="THV45" s="65"/>
      <c r="THW45" s="65"/>
      <c r="THX45" s="65"/>
      <c r="THY45" s="65"/>
      <c r="THZ45" s="65"/>
      <c r="TIA45" s="65"/>
      <c r="TIB45" s="65"/>
      <c r="TIC45" s="65"/>
      <c r="TID45" s="65"/>
      <c r="TIE45" s="65"/>
      <c r="TIF45" s="65"/>
      <c r="TIG45" s="65"/>
      <c r="TIH45" s="65"/>
      <c r="TII45" s="65"/>
      <c r="TIJ45" s="65"/>
      <c r="TIK45" s="65"/>
      <c r="TIL45" s="65"/>
      <c r="TIM45" s="65"/>
      <c r="TIN45" s="65"/>
      <c r="TIO45" s="65"/>
      <c r="TIP45" s="65"/>
      <c r="TIQ45" s="65"/>
      <c r="TIR45" s="65"/>
      <c r="TIS45" s="65"/>
      <c r="TIT45" s="65"/>
      <c r="TIU45" s="65"/>
      <c r="TIV45" s="65"/>
      <c r="TIW45" s="65"/>
      <c r="TIX45" s="65"/>
      <c r="TIY45" s="65"/>
      <c r="TIZ45" s="65"/>
      <c r="TJA45" s="65"/>
      <c r="TJB45" s="65"/>
      <c r="TJC45" s="65"/>
      <c r="TJD45" s="65"/>
      <c r="TJE45" s="65"/>
      <c r="TJF45" s="65"/>
      <c r="TJG45" s="65"/>
      <c r="TJH45" s="65"/>
      <c r="TJI45" s="65"/>
      <c r="TJJ45" s="65"/>
      <c r="TJK45" s="65"/>
      <c r="TJL45" s="65"/>
      <c r="TJM45" s="65"/>
      <c r="TJN45" s="65"/>
      <c r="TJO45" s="65"/>
      <c r="TJP45" s="65"/>
      <c r="TJQ45" s="65"/>
      <c r="TJR45" s="65"/>
      <c r="TJS45" s="65"/>
      <c r="TJT45" s="65"/>
      <c r="TJU45" s="65"/>
      <c r="TJV45" s="65"/>
      <c r="TJW45" s="65"/>
      <c r="TJX45" s="65"/>
      <c r="TJY45" s="65"/>
      <c r="TJZ45" s="65"/>
      <c r="TKA45" s="65"/>
      <c r="TKB45" s="65"/>
      <c r="TKC45" s="65"/>
      <c r="TKD45" s="65"/>
      <c r="TKE45" s="65"/>
      <c r="TKF45" s="65"/>
      <c r="TKG45" s="65"/>
      <c r="TKH45" s="65"/>
      <c r="TKI45" s="65"/>
      <c r="TKJ45" s="65"/>
      <c r="TKK45" s="65"/>
      <c r="TKL45" s="65"/>
      <c r="TKM45" s="65"/>
      <c r="TKN45" s="65"/>
      <c r="TKO45" s="65"/>
      <c r="TKP45" s="65"/>
      <c r="TKQ45" s="65"/>
      <c r="TKR45" s="65"/>
      <c r="TKS45" s="65"/>
      <c r="TKT45" s="65"/>
      <c r="TKU45" s="65"/>
      <c r="TKV45" s="65"/>
      <c r="TKW45" s="65"/>
      <c r="TKX45" s="65"/>
      <c r="TKY45" s="65"/>
      <c r="TKZ45" s="65"/>
      <c r="TLA45" s="65"/>
      <c r="TLB45" s="65"/>
      <c r="TLC45" s="65"/>
      <c r="TLD45" s="65"/>
      <c r="TLE45" s="65"/>
      <c r="TLF45" s="65"/>
      <c r="TLG45" s="65"/>
      <c r="TLH45" s="65"/>
      <c r="TLI45" s="65"/>
      <c r="TLJ45" s="65"/>
      <c r="TLK45" s="65"/>
      <c r="TLL45" s="65"/>
      <c r="TLM45" s="65"/>
      <c r="TLN45" s="65"/>
      <c r="TLO45" s="65"/>
      <c r="TLP45" s="65"/>
      <c r="TLQ45" s="65"/>
      <c r="TLR45" s="65"/>
      <c r="TLS45" s="65"/>
      <c r="TLT45" s="65"/>
      <c r="TLU45" s="65"/>
      <c r="TLV45" s="65"/>
      <c r="TLW45" s="65"/>
      <c r="TLX45" s="65"/>
      <c r="TLY45" s="65"/>
      <c r="TLZ45" s="65"/>
      <c r="TMA45" s="65"/>
      <c r="TMB45" s="65"/>
      <c r="TMC45" s="65"/>
      <c r="TMD45" s="65"/>
      <c r="TME45" s="65"/>
      <c r="TMF45" s="65"/>
      <c r="TMG45" s="65"/>
      <c r="TMH45" s="65"/>
      <c r="TMI45" s="65"/>
      <c r="TMJ45" s="65"/>
      <c r="TMK45" s="65"/>
      <c r="TML45" s="65"/>
      <c r="TMM45" s="65"/>
      <c r="TMN45" s="65"/>
      <c r="TMO45" s="65"/>
      <c r="TMP45" s="65"/>
      <c r="TMQ45" s="65"/>
      <c r="TMR45" s="65"/>
      <c r="TMS45" s="65"/>
      <c r="TMT45" s="65"/>
      <c r="TMU45" s="65"/>
      <c r="TMV45" s="65"/>
      <c r="TMW45" s="65"/>
      <c r="TMX45" s="65"/>
      <c r="TMY45" s="65"/>
      <c r="TMZ45" s="65"/>
      <c r="TNA45" s="65"/>
      <c r="TNB45" s="65"/>
      <c r="TNC45" s="65"/>
      <c r="TND45" s="65"/>
      <c r="TNE45" s="65"/>
      <c r="TNF45" s="65"/>
      <c r="TNG45" s="65"/>
      <c r="TNH45" s="65"/>
      <c r="TNI45" s="65"/>
      <c r="TNJ45" s="65"/>
      <c r="TNK45" s="65"/>
      <c r="TNL45" s="65"/>
      <c r="TNM45" s="65"/>
      <c r="TNN45" s="65"/>
      <c r="TNO45" s="65"/>
      <c r="TNP45" s="65"/>
      <c r="TNQ45" s="65"/>
      <c r="TNR45" s="65"/>
      <c r="TNS45" s="65"/>
      <c r="TNT45" s="65"/>
      <c r="TNU45" s="65"/>
      <c r="TNV45" s="65"/>
      <c r="TNW45" s="65"/>
      <c r="TNX45" s="65"/>
      <c r="TNY45" s="65"/>
      <c r="TNZ45" s="65"/>
      <c r="TOA45" s="65"/>
      <c r="TOB45" s="65"/>
      <c r="TOC45" s="65"/>
      <c r="TOD45" s="65"/>
      <c r="TOE45" s="65"/>
      <c r="TOF45" s="65"/>
      <c r="TOG45" s="65"/>
      <c r="TOH45" s="65"/>
      <c r="TOI45" s="65"/>
      <c r="TOJ45" s="65"/>
      <c r="TOK45" s="65"/>
      <c r="TOL45" s="65"/>
      <c r="TOM45" s="65"/>
      <c r="TON45" s="65"/>
      <c r="TOO45" s="65"/>
      <c r="TOP45" s="65"/>
      <c r="TOQ45" s="65"/>
      <c r="TOR45" s="65"/>
      <c r="TOS45" s="65"/>
      <c r="TOT45" s="65"/>
      <c r="TOU45" s="65"/>
      <c r="TOV45" s="65"/>
      <c r="TOW45" s="65"/>
      <c r="TOX45" s="65"/>
      <c r="TOY45" s="65"/>
      <c r="TOZ45" s="65"/>
      <c r="TPA45" s="65"/>
      <c r="TPB45" s="65"/>
      <c r="TPC45" s="65"/>
      <c r="TPD45" s="65"/>
      <c r="TPE45" s="65"/>
      <c r="TPF45" s="65"/>
      <c r="TPG45" s="65"/>
      <c r="TPH45" s="65"/>
      <c r="TPI45" s="65"/>
      <c r="TPJ45" s="65"/>
      <c r="TPK45" s="65"/>
      <c r="TPL45" s="65"/>
      <c r="TPM45" s="65"/>
      <c r="TPN45" s="65"/>
      <c r="TPO45" s="65"/>
      <c r="TPP45" s="65"/>
      <c r="TPQ45" s="65"/>
      <c r="TPR45" s="65"/>
      <c r="TPS45" s="65"/>
      <c r="TPT45" s="65"/>
      <c r="TPU45" s="65"/>
      <c r="TPV45" s="65"/>
      <c r="TPW45" s="65"/>
      <c r="TPX45" s="65"/>
      <c r="TPY45" s="65"/>
      <c r="TPZ45" s="65"/>
      <c r="TQA45" s="65"/>
      <c r="TQB45" s="65"/>
      <c r="TQC45" s="65"/>
      <c r="TQD45" s="65"/>
      <c r="TQE45" s="65"/>
      <c r="TQF45" s="65"/>
      <c r="TQG45" s="65"/>
      <c r="TQH45" s="65"/>
      <c r="TQI45" s="65"/>
      <c r="TQJ45" s="65"/>
      <c r="TQK45" s="65"/>
      <c r="TQL45" s="65"/>
      <c r="TQM45" s="65"/>
      <c r="TQN45" s="65"/>
      <c r="TQO45" s="65"/>
      <c r="TQP45" s="65"/>
      <c r="TQQ45" s="65"/>
      <c r="TQR45" s="65"/>
      <c r="TQS45" s="65"/>
      <c r="TQT45" s="65"/>
      <c r="TQU45" s="65"/>
      <c r="TQV45" s="65"/>
      <c r="TQW45" s="65"/>
      <c r="TQX45" s="65"/>
      <c r="TQY45" s="65"/>
      <c r="TQZ45" s="65"/>
      <c r="TRA45" s="65"/>
      <c r="TRB45" s="65"/>
      <c r="TRC45" s="65"/>
      <c r="TRD45" s="65"/>
      <c r="TRE45" s="65"/>
      <c r="TRF45" s="65"/>
      <c r="TRG45" s="65"/>
      <c r="TRH45" s="65"/>
      <c r="TRI45" s="65"/>
      <c r="TRJ45" s="65"/>
      <c r="TRK45" s="65"/>
      <c r="TRL45" s="65"/>
      <c r="TRM45" s="65"/>
      <c r="TRN45" s="65"/>
      <c r="TRO45" s="65"/>
      <c r="TRP45" s="65"/>
      <c r="TRQ45" s="65"/>
      <c r="TRR45" s="65"/>
      <c r="TRS45" s="65"/>
      <c r="TRT45" s="65"/>
      <c r="TRU45" s="65"/>
      <c r="TRV45" s="65"/>
      <c r="TRW45" s="65"/>
      <c r="TRX45" s="65"/>
      <c r="TRY45" s="65"/>
      <c r="TRZ45" s="65"/>
      <c r="TSA45" s="65"/>
      <c r="TSB45" s="65"/>
      <c r="TSC45" s="65"/>
      <c r="TSD45" s="65"/>
      <c r="TSE45" s="65"/>
      <c r="TSF45" s="65"/>
      <c r="TSG45" s="65"/>
      <c r="TSH45" s="65"/>
      <c r="TSI45" s="65"/>
      <c r="TSJ45" s="65"/>
      <c r="TSK45" s="65"/>
      <c r="TSL45" s="65"/>
      <c r="TSM45" s="65"/>
      <c r="TSN45" s="65"/>
      <c r="TSO45" s="65"/>
      <c r="TSP45" s="65"/>
      <c r="TSQ45" s="65"/>
      <c r="TSR45" s="65"/>
      <c r="TSS45" s="65"/>
      <c r="TST45" s="65"/>
      <c r="TSU45" s="65"/>
      <c r="TSV45" s="65"/>
      <c r="TSW45" s="65"/>
      <c r="TSX45" s="65"/>
      <c r="TSY45" s="65"/>
      <c r="TSZ45" s="65"/>
      <c r="TTA45" s="65"/>
      <c r="TTB45" s="65"/>
      <c r="TTC45" s="65"/>
      <c r="TTD45" s="65"/>
      <c r="TTE45" s="65"/>
      <c r="TTF45" s="65"/>
      <c r="TTG45" s="65"/>
      <c r="TTH45" s="65"/>
      <c r="TTI45" s="65"/>
      <c r="TTJ45" s="65"/>
      <c r="TTK45" s="65"/>
      <c r="TTL45" s="65"/>
      <c r="TTM45" s="65"/>
      <c r="TTN45" s="65"/>
      <c r="TTO45" s="65"/>
      <c r="TTP45" s="65"/>
      <c r="TTQ45" s="65"/>
      <c r="TTR45" s="65"/>
      <c r="TTS45" s="65"/>
      <c r="TTT45" s="65"/>
      <c r="TTU45" s="65"/>
      <c r="TTV45" s="65"/>
      <c r="TTW45" s="65"/>
      <c r="TTX45" s="65"/>
      <c r="TTY45" s="65"/>
      <c r="TTZ45" s="65"/>
      <c r="TUA45" s="65"/>
      <c r="TUB45" s="65"/>
      <c r="TUC45" s="65"/>
      <c r="TUD45" s="65"/>
      <c r="TUE45" s="65"/>
      <c r="TUF45" s="65"/>
      <c r="TUG45" s="65"/>
      <c r="TUH45" s="65"/>
      <c r="TUI45" s="65"/>
      <c r="TUJ45" s="65"/>
      <c r="TUK45" s="65"/>
      <c r="TUL45" s="65"/>
      <c r="TUM45" s="65"/>
      <c r="TUN45" s="65"/>
      <c r="TUO45" s="65"/>
      <c r="TUP45" s="65"/>
      <c r="TUQ45" s="65"/>
      <c r="TUR45" s="65"/>
      <c r="TUS45" s="65"/>
      <c r="TUT45" s="65"/>
      <c r="TUU45" s="65"/>
      <c r="TUV45" s="65"/>
      <c r="TUW45" s="65"/>
      <c r="TUX45" s="65"/>
      <c r="TUY45" s="65"/>
      <c r="TUZ45" s="65"/>
      <c r="TVA45" s="65"/>
      <c r="TVB45" s="65"/>
      <c r="TVC45" s="65"/>
      <c r="TVD45" s="65"/>
      <c r="TVE45" s="65"/>
      <c r="TVF45" s="65"/>
      <c r="TVG45" s="65"/>
      <c r="TVH45" s="65"/>
      <c r="TVI45" s="65"/>
      <c r="TVJ45" s="65"/>
      <c r="TVK45" s="65"/>
      <c r="TVL45" s="65"/>
      <c r="TVM45" s="65"/>
      <c r="TVN45" s="65"/>
      <c r="TVO45" s="65"/>
      <c r="TVP45" s="65"/>
      <c r="TVQ45" s="65"/>
      <c r="TVR45" s="65"/>
      <c r="TVS45" s="65"/>
      <c r="TVT45" s="65"/>
      <c r="TVU45" s="65"/>
      <c r="TVV45" s="65"/>
      <c r="TVW45" s="65"/>
      <c r="TVX45" s="65"/>
      <c r="TVY45" s="65"/>
      <c r="TVZ45" s="65"/>
      <c r="TWA45" s="65"/>
      <c r="TWB45" s="65"/>
      <c r="TWC45" s="65"/>
      <c r="TWD45" s="65"/>
      <c r="TWE45" s="65"/>
      <c r="TWF45" s="65"/>
      <c r="TWG45" s="65"/>
      <c r="TWH45" s="65"/>
      <c r="TWI45" s="65"/>
      <c r="TWJ45" s="65"/>
      <c r="TWK45" s="65"/>
      <c r="TWL45" s="65"/>
      <c r="TWM45" s="65"/>
      <c r="TWN45" s="65"/>
      <c r="TWO45" s="65"/>
      <c r="TWP45" s="65"/>
      <c r="TWQ45" s="65"/>
      <c r="TWR45" s="65"/>
      <c r="TWS45" s="65"/>
      <c r="TWT45" s="65"/>
      <c r="TWU45" s="65"/>
      <c r="TWV45" s="65"/>
      <c r="TWW45" s="65"/>
      <c r="TWX45" s="65"/>
      <c r="TWY45" s="65"/>
      <c r="TWZ45" s="65"/>
      <c r="TXA45" s="65"/>
      <c r="TXB45" s="65"/>
      <c r="TXC45" s="65"/>
      <c r="TXD45" s="65"/>
      <c r="TXE45" s="65"/>
      <c r="TXF45" s="65"/>
      <c r="TXG45" s="65"/>
      <c r="TXH45" s="65"/>
      <c r="TXI45" s="65"/>
      <c r="TXJ45" s="65"/>
      <c r="TXK45" s="65"/>
      <c r="TXL45" s="65"/>
      <c r="TXM45" s="65"/>
      <c r="TXN45" s="65"/>
      <c r="TXO45" s="65"/>
      <c r="TXP45" s="65"/>
      <c r="TXQ45" s="65"/>
      <c r="TXR45" s="65"/>
      <c r="TXS45" s="65"/>
      <c r="TXT45" s="65"/>
      <c r="TXU45" s="65"/>
      <c r="TXV45" s="65"/>
      <c r="TXW45" s="65"/>
      <c r="TXX45" s="65"/>
      <c r="TXY45" s="65"/>
      <c r="TXZ45" s="65"/>
      <c r="TYA45" s="65"/>
      <c r="TYB45" s="65"/>
      <c r="TYC45" s="65"/>
      <c r="TYD45" s="65"/>
      <c r="TYE45" s="65"/>
      <c r="TYF45" s="65"/>
      <c r="TYG45" s="65"/>
      <c r="TYH45" s="65"/>
      <c r="TYI45" s="65"/>
      <c r="TYJ45" s="65"/>
      <c r="TYK45" s="65"/>
      <c r="TYL45" s="65"/>
      <c r="TYM45" s="65"/>
      <c r="TYN45" s="65"/>
      <c r="TYO45" s="65"/>
      <c r="TYP45" s="65"/>
      <c r="TYQ45" s="65"/>
      <c r="TYR45" s="65"/>
      <c r="TYS45" s="65"/>
      <c r="TYT45" s="65"/>
      <c r="TYU45" s="65"/>
      <c r="TYV45" s="65"/>
      <c r="TYW45" s="65"/>
      <c r="TYX45" s="65"/>
      <c r="TYY45" s="65"/>
      <c r="TYZ45" s="65"/>
      <c r="TZA45" s="65"/>
      <c r="TZB45" s="65"/>
      <c r="TZC45" s="65"/>
      <c r="TZD45" s="65"/>
      <c r="TZE45" s="65"/>
      <c r="TZF45" s="65"/>
      <c r="TZG45" s="65"/>
      <c r="TZH45" s="65"/>
      <c r="TZI45" s="65"/>
      <c r="TZJ45" s="65"/>
      <c r="TZK45" s="65"/>
      <c r="TZL45" s="65"/>
      <c r="TZM45" s="65"/>
      <c r="TZN45" s="65"/>
      <c r="TZO45" s="65"/>
      <c r="TZP45" s="65"/>
      <c r="TZQ45" s="65"/>
      <c r="TZR45" s="65"/>
      <c r="TZS45" s="65"/>
      <c r="TZT45" s="65"/>
      <c r="TZU45" s="65"/>
      <c r="TZV45" s="65"/>
      <c r="TZW45" s="65"/>
      <c r="TZX45" s="65"/>
      <c r="TZY45" s="65"/>
      <c r="TZZ45" s="65"/>
      <c r="UAA45" s="65"/>
      <c r="UAB45" s="65"/>
      <c r="UAC45" s="65"/>
      <c r="UAD45" s="65"/>
      <c r="UAE45" s="65"/>
      <c r="UAF45" s="65"/>
      <c r="UAG45" s="65"/>
      <c r="UAH45" s="65"/>
      <c r="UAI45" s="65"/>
      <c r="UAJ45" s="65"/>
      <c r="UAK45" s="65"/>
      <c r="UAL45" s="65"/>
      <c r="UAM45" s="65"/>
      <c r="UAN45" s="65"/>
      <c r="UAO45" s="65"/>
      <c r="UAP45" s="65"/>
      <c r="UAQ45" s="65"/>
      <c r="UAR45" s="65"/>
      <c r="UAS45" s="65"/>
      <c r="UAT45" s="65"/>
      <c r="UAU45" s="65"/>
      <c r="UAV45" s="65"/>
      <c r="UAW45" s="65"/>
      <c r="UAX45" s="65"/>
      <c r="UAY45" s="65"/>
      <c r="UAZ45" s="65"/>
      <c r="UBA45" s="65"/>
      <c r="UBB45" s="65"/>
      <c r="UBC45" s="65"/>
      <c r="UBD45" s="65"/>
      <c r="UBE45" s="65"/>
      <c r="UBF45" s="65"/>
      <c r="UBG45" s="65"/>
      <c r="UBH45" s="65"/>
      <c r="UBI45" s="65"/>
      <c r="UBJ45" s="65"/>
      <c r="UBK45" s="65"/>
      <c r="UBL45" s="65"/>
      <c r="UBM45" s="65"/>
      <c r="UBN45" s="65"/>
      <c r="UBO45" s="65"/>
      <c r="UBP45" s="65"/>
      <c r="UBQ45" s="65"/>
      <c r="UBR45" s="65"/>
      <c r="UBS45" s="65"/>
      <c r="UBT45" s="65"/>
      <c r="UBU45" s="65"/>
      <c r="UBV45" s="65"/>
      <c r="UBW45" s="65"/>
      <c r="UBX45" s="65"/>
      <c r="UBY45" s="65"/>
      <c r="UBZ45" s="65"/>
      <c r="UCA45" s="65"/>
      <c r="UCB45" s="65"/>
      <c r="UCC45" s="65"/>
      <c r="UCD45" s="65"/>
      <c r="UCE45" s="65"/>
      <c r="UCF45" s="65"/>
      <c r="UCG45" s="65"/>
      <c r="UCH45" s="65"/>
      <c r="UCI45" s="65"/>
      <c r="UCJ45" s="65"/>
      <c r="UCK45" s="65"/>
      <c r="UCL45" s="65"/>
      <c r="UCM45" s="65"/>
      <c r="UCN45" s="65"/>
      <c r="UCO45" s="65"/>
      <c r="UCP45" s="65"/>
      <c r="UCQ45" s="65"/>
      <c r="UCR45" s="65"/>
      <c r="UCS45" s="65"/>
      <c r="UCT45" s="65"/>
      <c r="UCU45" s="65"/>
      <c r="UCV45" s="65"/>
      <c r="UCW45" s="65"/>
      <c r="UCX45" s="65"/>
      <c r="UCY45" s="65"/>
      <c r="UCZ45" s="65"/>
      <c r="UDA45" s="65"/>
      <c r="UDB45" s="65"/>
      <c r="UDC45" s="65"/>
      <c r="UDD45" s="65"/>
      <c r="UDE45" s="65"/>
      <c r="UDF45" s="65"/>
      <c r="UDG45" s="65"/>
      <c r="UDH45" s="65"/>
      <c r="UDI45" s="65"/>
      <c r="UDJ45" s="65"/>
      <c r="UDK45" s="65"/>
      <c r="UDL45" s="65"/>
      <c r="UDM45" s="65"/>
      <c r="UDN45" s="65"/>
      <c r="UDO45" s="65"/>
      <c r="UDP45" s="65"/>
      <c r="UDQ45" s="65"/>
      <c r="UDR45" s="65"/>
      <c r="UDS45" s="65"/>
      <c r="UDT45" s="65"/>
      <c r="UDU45" s="65"/>
      <c r="UDV45" s="65"/>
      <c r="UDW45" s="65"/>
      <c r="UDX45" s="65"/>
      <c r="UDY45" s="65"/>
      <c r="UDZ45" s="65"/>
      <c r="UEA45" s="65"/>
      <c r="UEB45" s="65"/>
      <c r="UEC45" s="65"/>
      <c r="UED45" s="65"/>
      <c r="UEE45" s="65"/>
      <c r="UEF45" s="65"/>
      <c r="UEG45" s="65"/>
      <c r="UEH45" s="65"/>
      <c r="UEI45" s="65"/>
      <c r="UEJ45" s="65"/>
      <c r="UEK45" s="65"/>
      <c r="UEL45" s="65"/>
      <c r="UEM45" s="65"/>
      <c r="UEN45" s="65"/>
      <c r="UEO45" s="65"/>
      <c r="UEP45" s="65"/>
      <c r="UEQ45" s="65"/>
      <c r="UER45" s="65"/>
      <c r="UES45" s="65"/>
      <c r="UET45" s="65"/>
      <c r="UEU45" s="65"/>
      <c r="UEV45" s="65"/>
      <c r="UEW45" s="65"/>
      <c r="UEX45" s="65"/>
      <c r="UEY45" s="65"/>
      <c r="UEZ45" s="65"/>
      <c r="UFA45" s="65"/>
      <c r="UFB45" s="65"/>
      <c r="UFC45" s="65"/>
      <c r="UFD45" s="65"/>
      <c r="UFE45" s="65"/>
      <c r="UFF45" s="65"/>
      <c r="UFG45" s="65"/>
      <c r="UFH45" s="65"/>
      <c r="UFI45" s="65"/>
      <c r="UFJ45" s="65"/>
      <c r="UFK45" s="65"/>
      <c r="UFL45" s="65"/>
      <c r="UFM45" s="65"/>
      <c r="UFN45" s="65"/>
      <c r="UFO45" s="65"/>
      <c r="UFP45" s="65"/>
      <c r="UFQ45" s="65"/>
      <c r="UFR45" s="65"/>
      <c r="UFS45" s="65"/>
      <c r="UFT45" s="65"/>
      <c r="UFU45" s="65"/>
      <c r="UFV45" s="65"/>
      <c r="UFW45" s="65"/>
      <c r="UFX45" s="65"/>
      <c r="UFY45" s="65"/>
      <c r="UFZ45" s="65"/>
      <c r="UGA45" s="65"/>
      <c r="UGB45" s="65"/>
      <c r="UGC45" s="65"/>
      <c r="UGD45" s="65"/>
      <c r="UGE45" s="65"/>
      <c r="UGF45" s="65"/>
      <c r="UGG45" s="65"/>
      <c r="UGH45" s="65"/>
      <c r="UGI45" s="65"/>
      <c r="UGJ45" s="65"/>
      <c r="UGK45" s="65"/>
      <c r="UGL45" s="65"/>
      <c r="UGM45" s="65"/>
      <c r="UGN45" s="65"/>
      <c r="UGO45" s="65"/>
      <c r="UGP45" s="65"/>
      <c r="UGQ45" s="65"/>
      <c r="UGR45" s="65"/>
      <c r="UGS45" s="65"/>
      <c r="UGT45" s="65"/>
      <c r="UGU45" s="65"/>
      <c r="UGV45" s="65"/>
      <c r="UGW45" s="65"/>
      <c r="UGX45" s="65"/>
      <c r="UGY45" s="65"/>
      <c r="UGZ45" s="65"/>
      <c r="UHA45" s="65"/>
      <c r="UHB45" s="65"/>
      <c r="UHC45" s="65"/>
      <c r="UHD45" s="65"/>
      <c r="UHE45" s="65"/>
      <c r="UHF45" s="65"/>
      <c r="UHG45" s="65"/>
      <c r="UHH45" s="65"/>
      <c r="UHI45" s="65"/>
      <c r="UHJ45" s="65"/>
      <c r="UHK45" s="65"/>
      <c r="UHL45" s="65"/>
      <c r="UHM45" s="65"/>
      <c r="UHN45" s="65"/>
      <c r="UHO45" s="65"/>
      <c r="UHP45" s="65"/>
      <c r="UHQ45" s="65"/>
      <c r="UHR45" s="65"/>
      <c r="UHS45" s="65"/>
      <c r="UHT45" s="65"/>
      <c r="UHU45" s="65"/>
      <c r="UHV45" s="65"/>
      <c r="UHW45" s="65"/>
      <c r="UHX45" s="65"/>
      <c r="UHY45" s="65"/>
      <c r="UHZ45" s="65"/>
      <c r="UIA45" s="65"/>
      <c r="UIB45" s="65"/>
      <c r="UIC45" s="65"/>
      <c r="UID45" s="65"/>
      <c r="UIE45" s="65"/>
      <c r="UIF45" s="65"/>
      <c r="UIG45" s="65"/>
      <c r="UIH45" s="65"/>
      <c r="UII45" s="65"/>
      <c r="UIJ45" s="65"/>
      <c r="UIK45" s="65"/>
      <c r="UIL45" s="65"/>
      <c r="UIM45" s="65"/>
      <c r="UIN45" s="65"/>
      <c r="UIO45" s="65"/>
      <c r="UIP45" s="65"/>
      <c r="UIQ45" s="65"/>
      <c r="UIR45" s="65"/>
      <c r="UIS45" s="65"/>
      <c r="UIT45" s="65"/>
      <c r="UIU45" s="65"/>
      <c r="UIV45" s="65"/>
      <c r="UIW45" s="65"/>
      <c r="UIX45" s="65"/>
      <c r="UIY45" s="65"/>
      <c r="UIZ45" s="65"/>
      <c r="UJA45" s="65"/>
      <c r="UJB45" s="65"/>
      <c r="UJC45" s="65"/>
      <c r="UJD45" s="65"/>
      <c r="UJE45" s="65"/>
      <c r="UJF45" s="65"/>
      <c r="UJG45" s="65"/>
      <c r="UJH45" s="65"/>
      <c r="UJI45" s="65"/>
      <c r="UJJ45" s="65"/>
      <c r="UJK45" s="65"/>
      <c r="UJL45" s="65"/>
      <c r="UJM45" s="65"/>
      <c r="UJN45" s="65"/>
      <c r="UJO45" s="65"/>
      <c r="UJP45" s="65"/>
      <c r="UJQ45" s="65"/>
      <c r="UJR45" s="65"/>
      <c r="UJS45" s="65"/>
      <c r="UJT45" s="65"/>
      <c r="UJU45" s="65"/>
      <c r="UJV45" s="65"/>
      <c r="UJW45" s="65"/>
      <c r="UJX45" s="65"/>
      <c r="UJY45" s="65"/>
      <c r="UJZ45" s="65"/>
      <c r="UKA45" s="65"/>
      <c r="UKB45" s="65"/>
      <c r="UKC45" s="65"/>
      <c r="UKD45" s="65"/>
      <c r="UKE45" s="65"/>
      <c r="UKF45" s="65"/>
      <c r="UKG45" s="65"/>
      <c r="UKH45" s="65"/>
      <c r="UKI45" s="65"/>
      <c r="UKJ45" s="65"/>
      <c r="UKK45" s="65"/>
      <c r="UKL45" s="65"/>
      <c r="UKM45" s="65"/>
      <c r="UKN45" s="65"/>
      <c r="UKO45" s="65"/>
      <c r="UKP45" s="65"/>
      <c r="UKQ45" s="65"/>
      <c r="UKR45" s="65"/>
      <c r="UKS45" s="65"/>
      <c r="UKT45" s="65"/>
      <c r="UKU45" s="65"/>
      <c r="UKV45" s="65"/>
      <c r="UKW45" s="65"/>
      <c r="UKX45" s="65"/>
      <c r="UKY45" s="65"/>
      <c r="UKZ45" s="65"/>
      <c r="ULA45" s="65"/>
      <c r="ULB45" s="65"/>
      <c r="ULC45" s="65"/>
      <c r="ULD45" s="65"/>
      <c r="ULE45" s="65"/>
      <c r="ULF45" s="65"/>
      <c r="ULG45" s="65"/>
      <c r="ULH45" s="65"/>
      <c r="ULI45" s="65"/>
      <c r="ULJ45" s="65"/>
      <c r="ULK45" s="65"/>
      <c r="ULL45" s="65"/>
      <c r="ULM45" s="65"/>
      <c r="ULN45" s="65"/>
      <c r="ULO45" s="65"/>
      <c r="ULP45" s="65"/>
      <c r="ULQ45" s="65"/>
      <c r="ULR45" s="65"/>
      <c r="ULS45" s="65"/>
      <c r="ULT45" s="65"/>
      <c r="ULU45" s="65"/>
      <c r="ULV45" s="65"/>
      <c r="ULW45" s="65"/>
      <c r="ULX45" s="65"/>
      <c r="ULY45" s="65"/>
      <c r="ULZ45" s="65"/>
      <c r="UMA45" s="65"/>
      <c r="UMB45" s="65"/>
      <c r="UMC45" s="65"/>
      <c r="UMD45" s="65"/>
      <c r="UME45" s="65"/>
      <c r="UMF45" s="65"/>
      <c r="UMG45" s="65"/>
      <c r="UMH45" s="65"/>
      <c r="UMI45" s="65"/>
      <c r="UMJ45" s="65"/>
      <c r="UMK45" s="65"/>
      <c r="UML45" s="65"/>
      <c r="UMM45" s="65"/>
      <c r="UMN45" s="65"/>
      <c r="UMO45" s="65"/>
      <c r="UMP45" s="65"/>
      <c r="UMQ45" s="65"/>
      <c r="UMR45" s="65"/>
      <c r="UMS45" s="65"/>
      <c r="UMT45" s="65"/>
      <c r="UMU45" s="65"/>
      <c r="UMV45" s="65"/>
      <c r="UMW45" s="65"/>
      <c r="UMX45" s="65"/>
      <c r="UMY45" s="65"/>
      <c r="UMZ45" s="65"/>
      <c r="UNA45" s="65"/>
      <c r="UNB45" s="65"/>
      <c r="UNC45" s="65"/>
      <c r="UND45" s="65"/>
      <c r="UNE45" s="65"/>
      <c r="UNF45" s="65"/>
      <c r="UNG45" s="65"/>
      <c r="UNH45" s="65"/>
      <c r="UNI45" s="65"/>
      <c r="UNJ45" s="65"/>
      <c r="UNK45" s="65"/>
      <c r="UNL45" s="65"/>
      <c r="UNM45" s="65"/>
      <c r="UNN45" s="65"/>
      <c r="UNO45" s="65"/>
      <c r="UNP45" s="65"/>
      <c r="UNQ45" s="65"/>
      <c r="UNR45" s="65"/>
      <c r="UNS45" s="65"/>
      <c r="UNT45" s="65"/>
      <c r="UNU45" s="65"/>
      <c r="UNV45" s="65"/>
      <c r="UNW45" s="65"/>
      <c r="UNX45" s="65"/>
      <c r="UNY45" s="65"/>
      <c r="UNZ45" s="65"/>
      <c r="UOA45" s="65"/>
      <c r="UOB45" s="65"/>
      <c r="UOC45" s="65"/>
      <c r="UOD45" s="65"/>
      <c r="UOE45" s="65"/>
      <c r="UOF45" s="65"/>
      <c r="UOG45" s="65"/>
      <c r="UOH45" s="65"/>
      <c r="UOI45" s="65"/>
      <c r="UOJ45" s="65"/>
      <c r="UOK45" s="65"/>
      <c r="UOL45" s="65"/>
      <c r="UOM45" s="65"/>
      <c r="UON45" s="65"/>
      <c r="UOO45" s="65"/>
      <c r="UOP45" s="65"/>
      <c r="UOQ45" s="65"/>
      <c r="UOR45" s="65"/>
      <c r="UOS45" s="65"/>
      <c r="UOT45" s="65"/>
      <c r="UOU45" s="65"/>
      <c r="UOV45" s="65"/>
      <c r="UOW45" s="65"/>
      <c r="UOX45" s="65"/>
      <c r="UOY45" s="65"/>
      <c r="UOZ45" s="65"/>
      <c r="UPA45" s="65"/>
      <c r="UPB45" s="65"/>
      <c r="UPC45" s="65"/>
      <c r="UPD45" s="65"/>
      <c r="UPE45" s="65"/>
      <c r="UPF45" s="65"/>
      <c r="UPG45" s="65"/>
      <c r="UPH45" s="65"/>
      <c r="UPI45" s="65"/>
      <c r="UPJ45" s="65"/>
      <c r="UPK45" s="65"/>
      <c r="UPL45" s="65"/>
      <c r="UPM45" s="65"/>
      <c r="UPN45" s="65"/>
      <c r="UPO45" s="65"/>
      <c r="UPP45" s="65"/>
      <c r="UPQ45" s="65"/>
      <c r="UPR45" s="65"/>
      <c r="UPS45" s="65"/>
      <c r="UPT45" s="65"/>
      <c r="UPU45" s="65"/>
      <c r="UPV45" s="65"/>
      <c r="UPW45" s="65"/>
      <c r="UPX45" s="65"/>
      <c r="UPY45" s="65"/>
      <c r="UPZ45" s="65"/>
      <c r="UQA45" s="65"/>
      <c r="UQB45" s="65"/>
      <c r="UQC45" s="65"/>
      <c r="UQD45" s="65"/>
      <c r="UQE45" s="65"/>
      <c r="UQF45" s="65"/>
      <c r="UQG45" s="65"/>
      <c r="UQH45" s="65"/>
      <c r="UQI45" s="65"/>
      <c r="UQJ45" s="65"/>
      <c r="UQK45" s="65"/>
      <c r="UQL45" s="65"/>
      <c r="UQM45" s="65"/>
      <c r="UQN45" s="65"/>
      <c r="UQO45" s="65"/>
      <c r="UQP45" s="65"/>
      <c r="UQQ45" s="65"/>
      <c r="UQR45" s="65"/>
      <c r="UQS45" s="65"/>
      <c r="UQT45" s="65"/>
      <c r="UQU45" s="65"/>
      <c r="UQV45" s="65"/>
      <c r="UQW45" s="65"/>
      <c r="UQX45" s="65"/>
      <c r="UQY45" s="65"/>
      <c r="UQZ45" s="65"/>
      <c r="URA45" s="65"/>
      <c r="URB45" s="65"/>
      <c r="URC45" s="65"/>
      <c r="URD45" s="65"/>
      <c r="URE45" s="65"/>
      <c r="URF45" s="65"/>
      <c r="URG45" s="65"/>
      <c r="URH45" s="65"/>
      <c r="URI45" s="65"/>
      <c r="URJ45" s="65"/>
      <c r="URK45" s="65"/>
      <c r="URL45" s="65"/>
      <c r="URM45" s="65"/>
      <c r="URN45" s="65"/>
      <c r="URO45" s="65"/>
      <c r="URP45" s="65"/>
      <c r="URQ45" s="65"/>
      <c r="URR45" s="65"/>
      <c r="URS45" s="65"/>
      <c r="URT45" s="65"/>
      <c r="URU45" s="65"/>
      <c r="URV45" s="65"/>
      <c r="URW45" s="65"/>
      <c r="URX45" s="65"/>
      <c r="URY45" s="65"/>
      <c r="URZ45" s="65"/>
      <c r="USA45" s="65"/>
      <c r="USB45" s="65"/>
      <c r="USC45" s="65"/>
      <c r="USD45" s="65"/>
      <c r="USE45" s="65"/>
      <c r="USF45" s="65"/>
      <c r="USG45" s="65"/>
      <c r="USH45" s="65"/>
      <c r="USI45" s="65"/>
      <c r="USJ45" s="65"/>
      <c r="USK45" s="65"/>
      <c r="USL45" s="65"/>
      <c r="USM45" s="65"/>
      <c r="USN45" s="65"/>
      <c r="USO45" s="65"/>
      <c r="USP45" s="65"/>
      <c r="USQ45" s="65"/>
      <c r="USR45" s="65"/>
      <c r="USS45" s="65"/>
      <c r="UST45" s="65"/>
      <c r="USU45" s="65"/>
      <c r="USV45" s="65"/>
      <c r="USW45" s="65"/>
      <c r="USX45" s="65"/>
      <c r="USY45" s="65"/>
      <c r="USZ45" s="65"/>
      <c r="UTA45" s="65"/>
      <c r="UTB45" s="65"/>
      <c r="UTC45" s="65"/>
      <c r="UTD45" s="65"/>
      <c r="UTE45" s="65"/>
      <c r="UTF45" s="65"/>
      <c r="UTG45" s="65"/>
      <c r="UTH45" s="65"/>
      <c r="UTI45" s="65"/>
      <c r="UTJ45" s="65"/>
      <c r="UTK45" s="65"/>
      <c r="UTL45" s="65"/>
      <c r="UTM45" s="65"/>
      <c r="UTN45" s="65"/>
      <c r="UTO45" s="65"/>
      <c r="UTP45" s="65"/>
      <c r="UTQ45" s="65"/>
      <c r="UTR45" s="65"/>
      <c r="UTS45" s="65"/>
      <c r="UTT45" s="65"/>
      <c r="UTU45" s="65"/>
      <c r="UTV45" s="65"/>
      <c r="UTW45" s="65"/>
      <c r="UTX45" s="65"/>
      <c r="UTY45" s="65"/>
      <c r="UTZ45" s="65"/>
      <c r="UUA45" s="65"/>
      <c r="UUB45" s="65"/>
      <c r="UUC45" s="65"/>
      <c r="UUD45" s="65"/>
      <c r="UUE45" s="65"/>
      <c r="UUF45" s="65"/>
      <c r="UUG45" s="65"/>
      <c r="UUH45" s="65"/>
      <c r="UUI45" s="65"/>
      <c r="UUJ45" s="65"/>
      <c r="UUK45" s="65"/>
      <c r="UUL45" s="65"/>
      <c r="UUM45" s="65"/>
      <c r="UUN45" s="65"/>
      <c r="UUO45" s="65"/>
      <c r="UUP45" s="65"/>
      <c r="UUQ45" s="65"/>
      <c r="UUR45" s="65"/>
      <c r="UUS45" s="65"/>
      <c r="UUT45" s="65"/>
      <c r="UUU45" s="65"/>
      <c r="UUV45" s="65"/>
      <c r="UUW45" s="65"/>
      <c r="UUX45" s="65"/>
      <c r="UUY45" s="65"/>
      <c r="UUZ45" s="65"/>
      <c r="UVA45" s="65"/>
      <c r="UVB45" s="65"/>
      <c r="UVC45" s="65"/>
      <c r="UVD45" s="65"/>
      <c r="UVE45" s="65"/>
      <c r="UVF45" s="65"/>
      <c r="UVG45" s="65"/>
      <c r="UVH45" s="65"/>
      <c r="UVI45" s="65"/>
      <c r="UVJ45" s="65"/>
      <c r="UVK45" s="65"/>
      <c r="UVL45" s="65"/>
      <c r="UVM45" s="65"/>
      <c r="UVN45" s="65"/>
      <c r="UVO45" s="65"/>
      <c r="UVP45" s="65"/>
      <c r="UVQ45" s="65"/>
      <c r="UVR45" s="65"/>
      <c r="UVS45" s="65"/>
      <c r="UVT45" s="65"/>
      <c r="UVU45" s="65"/>
      <c r="UVV45" s="65"/>
      <c r="UVW45" s="65"/>
      <c r="UVX45" s="65"/>
      <c r="UVY45" s="65"/>
      <c r="UVZ45" s="65"/>
      <c r="UWA45" s="65"/>
      <c r="UWB45" s="65"/>
      <c r="UWC45" s="65"/>
      <c r="UWD45" s="65"/>
      <c r="UWE45" s="65"/>
      <c r="UWF45" s="65"/>
      <c r="UWG45" s="65"/>
      <c r="UWH45" s="65"/>
      <c r="UWI45" s="65"/>
      <c r="UWJ45" s="65"/>
      <c r="UWK45" s="65"/>
      <c r="UWL45" s="65"/>
      <c r="UWM45" s="65"/>
      <c r="UWN45" s="65"/>
      <c r="UWO45" s="65"/>
      <c r="UWP45" s="65"/>
      <c r="UWQ45" s="65"/>
      <c r="UWR45" s="65"/>
      <c r="UWS45" s="65"/>
      <c r="UWT45" s="65"/>
      <c r="UWU45" s="65"/>
      <c r="UWV45" s="65"/>
      <c r="UWW45" s="65"/>
      <c r="UWX45" s="65"/>
      <c r="UWY45" s="65"/>
      <c r="UWZ45" s="65"/>
      <c r="UXA45" s="65"/>
      <c r="UXB45" s="65"/>
      <c r="UXC45" s="65"/>
      <c r="UXD45" s="65"/>
      <c r="UXE45" s="65"/>
      <c r="UXF45" s="65"/>
      <c r="UXG45" s="65"/>
      <c r="UXH45" s="65"/>
      <c r="UXI45" s="65"/>
      <c r="UXJ45" s="65"/>
      <c r="UXK45" s="65"/>
      <c r="UXL45" s="65"/>
      <c r="UXM45" s="65"/>
      <c r="UXN45" s="65"/>
      <c r="UXO45" s="65"/>
      <c r="UXP45" s="65"/>
      <c r="UXQ45" s="65"/>
      <c r="UXR45" s="65"/>
      <c r="UXS45" s="65"/>
      <c r="UXT45" s="65"/>
      <c r="UXU45" s="65"/>
      <c r="UXV45" s="65"/>
      <c r="UXW45" s="65"/>
      <c r="UXX45" s="65"/>
      <c r="UXY45" s="65"/>
      <c r="UXZ45" s="65"/>
      <c r="UYA45" s="65"/>
      <c r="UYB45" s="65"/>
      <c r="UYC45" s="65"/>
      <c r="UYD45" s="65"/>
      <c r="UYE45" s="65"/>
      <c r="UYF45" s="65"/>
      <c r="UYG45" s="65"/>
      <c r="UYH45" s="65"/>
      <c r="UYI45" s="65"/>
      <c r="UYJ45" s="65"/>
      <c r="UYK45" s="65"/>
      <c r="UYL45" s="65"/>
      <c r="UYM45" s="65"/>
      <c r="UYN45" s="65"/>
      <c r="UYO45" s="65"/>
      <c r="UYP45" s="65"/>
      <c r="UYQ45" s="65"/>
      <c r="UYR45" s="65"/>
      <c r="UYS45" s="65"/>
      <c r="UYT45" s="65"/>
      <c r="UYU45" s="65"/>
      <c r="UYV45" s="65"/>
      <c r="UYW45" s="65"/>
      <c r="UYX45" s="65"/>
      <c r="UYY45" s="65"/>
      <c r="UYZ45" s="65"/>
      <c r="UZA45" s="65"/>
      <c r="UZB45" s="65"/>
      <c r="UZC45" s="65"/>
      <c r="UZD45" s="65"/>
      <c r="UZE45" s="65"/>
      <c r="UZF45" s="65"/>
      <c r="UZG45" s="65"/>
      <c r="UZH45" s="65"/>
      <c r="UZI45" s="65"/>
      <c r="UZJ45" s="65"/>
      <c r="UZK45" s="65"/>
      <c r="UZL45" s="65"/>
      <c r="UZM45" s="65"/>
      <c r="UZN45" s="65"/>
      <c r="UZO45" s="65"/>
      <c r="UZP45" s="65"/>
      <c r="UZQ45" s="65"/>
      <c r="UZR45" s="65"/>
      <c r="UZS45" s="65"/>
      <c r="UZT45" s="65"/>
      <c r="UZU45" s="65"/>
      <c r="UZV45" s="65"/>
      <c r="UZW45" s="65"/>
      <c r="UZX45" s="65"/>
      <c r="UZY45" s="65"/>
      <c r="UZZ45" s="65"/>
      <c r="VAA45" s="65"/>
      <c r="VAB45" s="65"/>
      <c r="VAC45" s="65"/>
      <c r="VAD45" s="65"/>
      <c r="VAE45" s="65"/>
      <c r="VAF45" s="65"/>
      <c r="VAG45" s="65"/>
      <c r="VAH45" s="65"/>
      <c r="VAI45" s="65"/>
      <c r="VAJ45" s="65"/>
      <c r="VAK45" s="65"/>
      <c r="VAL45" s="65"/>
      <c r="VAM45" s="65"/>
      <c r="VAN45" s="65"/>
      <c r="VAO45" s="65"/>
      <c r="VAP45" s="65"/>
      <c r="VAQ45" s="65"/>
      <c r="VAR45" s="65"/>
      <c r="VAS45" s="65"/>
      <c r="VAT45" s="65"/>
      <c r="VAU45" s="65"/>
      <c r="VAV45" s="65"/>
      <c r="VAW45" s="65"/>
      <c r="VAX45" s="65"/>
      <c r="VAY45" s="65"/>
      <c r="VAZ45" s="65"/>
      <c r="VBA45" s="65"/>
      <c r="VBB45" s="65"/>
      <c r="VBC45" s="65"/>
      <c r="VBD45" s="65"/>
      <c r="VBE45" s="65"/>
      <c r="VBF45" s="65"/>
      <c r="VBG45" s="65"/>
      <c r="VBH45" s="65"/>
      <c r="VBI45" s="65"/>
      <c r="VBJ45" s="65"/>
      <c r="VBK45" s="65"/>
      <c r="VBL45" s="65"/>
      <c r="VBM45" s="65"/>
      <c r="VBN45" s="65"/>
      <c r="VBO45" s="65"/>
      <c r="VBP45" s="65"/>
      <c r="VBQ45" s="65"/>
      <c r="VBR45" s="65"/>
      <c r="VBS45" s="65"/>
      <c r="VBT45" s="65"/>
      <c r="VBU45" s="65"/>
      <c r="VBV45" s="65"/>
      <c r="VBW45" s="65"/>
      <c r="VBX45" s="65"/>
      <c r="VBY45" s="65"/>
      <c r="VBZ45" s="65"/>
      <c r="VCA45" s="65"/>
      <c r="VCB45" s="65"/>
      <c r="VCC45" s="65"/>
      <c r="VCD45" s="65"/>
      <c r="VCE45" s="65"/>
      <c r="VCF45" s="65"/>
      <c r="VCG45" s="65"/>
      <c r="VCH45" s="65"/>
      <c r="VCI45" s="65"/>
      <c r="VCJ45" s="65"/>
      <c r="VCK45" s="65"/>
      <c r="VCL45" s="65"/>
      <c r="VCM45" s="65"/>
      <c r="VCN45" s="65"/>
      <c r="VCO45" s="65"/>
      <c r="VCP45" s="65"/>
      <c r="VCQ45" s="65"/>
      <c r="VCR45" s="65"/>
      <c r="VCS45" s="65"/>
      <c r="VCT45" s="65"/>
      <c r="VCU45" s="65"/>
      <c r="VCV45" s="65"/>
      <c r="VCW45" s="65"/>
      <c r="VCX45" s="65"/>
      <c r="VCY45" s="65"/>
      <c r="VCZ45" s="65"/>
      <c r="VDA45" s="65"/>
      <c r="VDB45" s="65"/>
      <c r="VDC45" s="65"/>
      <c r="VDD45" s="65"/>
      <c r="VDE45" s="65"/>
      <c r="VDF45" s="65"/>
      <c r="VDG45" s="65"/>
      <c r="VDH45" s="65"/>
      <c r="VDI45" s="65"/>
      <c r="VDJ45" s="65"/>
      <c r="VDK45" s="65"/>
      <c r="VDL45" s="65"/>
      <c r="VDM45" s="65"/>
      <c r="VDN45" s="65"/>
      <c r="VDO45" s="65"/>
      <c r="VDP45" s="65"/>
      <c r="VDQ45" s="65"/>
      <c r="VDR45" s="65"/>
      <c r="VDS45" s="65"/>
      <c r="VDT45" s="65"/>
      <c r="VDU45" s="65"/>
      <c r="VDV45" s="65"/>
      <c r="VDW45" s="65"/>
      <c r="VDX45" s="65"/>
      <c r="VDY45" s="65"/>
      <c r="VDZ45" s="65"/>
      <c r="VEA45" s="65"/>
      <c r="VEB45" s="65"/>
      <c r="VEC45" s="65"/>
      <c r="VED45" s="65"/>
      <c r="VEE45" s="65"/>
      <c r="VEF45" s="65"/>
      <c r="VEG45" s="65"/>
      <c r="VEH45" s="65"/>
      <c r="VEI45" s="65"/>
      <c r="VEJ45" s="65"/>
      <c r="VEK45" s="65"/>
      <c r="VEL45" s="65"/>
      <c r="VEM45" s="65"/>
      <c r="VEN45" s="65"/>
      <c r="VEO45" s="65"/>
      <c r="VEP45" s="65"/>
      <c r="VEQ45" s="65"/>
      <c r="VER45" s="65"/>
      <c r="VES45" s="65"/>
      <c r="VET45" s="65"/>
      <c r="VEU45" s="65"/>
      <c r="VEV45" s="65"/>
      <c r="VEW45" s="65"/>
      <c r="VEX45" s="65"/>
      <c r="VEY45" s="65"/>
      <c r="VEZ45" s="65"/>
      <c r="VFA45" s="65"/>
      <c r="VFB45" s="65"/>
      <c r="VFC45" s="65"/>
      <c r="VFD45" s="65"/>
      <c r="VFE45" s="65"/>
      <c r="VFF45" s="65"/>
      <c r="VFG45" s="65"/>
      <c r="VFH45" s="65"/>
      <c r="VFI45" s="65"/>
      <c r="VFJ45" s="65"/>
      <c r="VFK45" s="65"/>
      <c r="VFL45" s="65"/>
      <c r="VFM45" s="65"/>
      <c r="VFN45" s="65"/>
      <c r="VFO45" s="65"/>
      <c r="VFP45" s="65"/>
      <c r="VFQ45" s="65"/>
      <c r="VFR45" s="65"/>
      <c r="VFS45" s="65"/>
      <c r="VFT45" s="65"/>
      <c r="VFU45" s="65"/>
      <c r="VFV45" s="65"/>
      <c r="VFW45" s="65"/>
      <c r="VFX45" s="65"/>
      <c r="VFY45" s="65"/>
      <c r="VFZ45" s="65"/>
      <c r="VGA45" s="65"/>
      <c r="VGB45" s="65"/>
      <c r="VGC45" s="65"/>
      <c r="VGD45" s="65"/>
      <c r="VGE45" s="65"/>
      <c r="VGF45" s="65"/>
      <c r="VGG45" s="65"/>
      <c r="VGH45" s="65"/>
      <c r="VGI45" s="65"/>
      <c r="VGJ45" s="65"/>
      <c r="VGK45" s="65"/>
      <c r="VGL45" s="65"/>
      <c r="VGM45" s="65"/>
      <c r="VGN45" s="65"/>
      <c r="VGO45" s="65"/>
      <c r="VGP45" s="65"/>
      <c r="VGQ45" s="65"/>
      <c r="VGR45" s="65"/>
      <c r="VGS45" s="65"/>
      <c r="VGT45" s="65"/>
      <c r="VGU45" s="65"/>
      <c r="VGV45" s="65"/>
      <c r="VGW45" s="65"/>
      <c r="VGX45" s="65"/>
      <c r="VGY45" s="65"/>
      <c r="VGZ45" s="65"/>
      <c r="VHA45" s="65"/>
      <c r="VHB45" s="65"/>
      <c r="VHC45" s="65"/>
      <c r="VHD45" s="65"/>
      <c r="VHE45" s="65"/>
      <c r="VHF45" s="65"/>
      <c r="VHG45" s="65"/>
      <c r="VHH45" s="65"/>
      <c r="VHI45" s="65"/>
      <c r="VHJ45" s="65"/>
      <c r="VHK45" s="65"/>
      <c r="VHL45" s="65"/>
      <c r="VHM45" s="65"/>
      <c r="VHN45" s="65"/>
      <c r="VHO45" s="65"/>
      <c r="VHP45" s="65"/>
      <c r="VHQ45" s="65"/>
      <c r="VHR45" s="65"/>
      <c r="VHS45" s="65"/>
      <c r="VHT45" s="65"/>
      <c r="VHU45" s="65"/>
      <c r="VHV45" s="65"/>
      <c r="VHW45" s="65"/>
      <c r="VHX45" s="65"/>
      <c r="VHY45" s="65"/>
      <c r="VHZ45" s="65"/>
      <c r="VIA45" s="65"/>
      <c r="VIB45" s="65"/>
      <c r="VIC45" s="65"/>
      <c r="VID45" s="65"/>
      <c r="VIE45" s="65"/>
      <c r="VIF45" s="65"/>
      <c r="VIG45" s="65"/>
      <c r="VIH45" s="65"/>
      <c r="VII45" s="65"/>
      <c r="VIJ45" s="65"/>
      <c r="VIK45" s="65"/>
      <c r="VIL45" s="65"/>
      <c r="VIM45" s="65"/>
      <c r="VIN45" s="65"/>
      <c r="VIO45" s="65"/>
      <c r="VIP45" s="65"/>
      <c r="VIQ45" s="65"/>
      <c r="VIR45" s="65"/>
      <c r="VIS45" s="65"/>
      <c r="VIT45" s="65"/>
      <c r="VIU45" s="65"/>
      <c r="VIV45" s="65"/>
      <c r="VIW45" s="65"/>
      <c r="VIX45" s="65"/>
      <c r="VIY45" s="65"/>
      <c r="VIZ45" s="65"/>
      <c r="VJA45" s="65"/>
      <c r="VJB45" s="65"/>
      <c r="VJC45" s="65"/>
      <c r="VJD45" s="65"/>
      <c r="VJE45" s="65"/>
      <c r="VJF45" s="65"/>
      <c r="VJG45" s="65"/>
      <c r="VJH45" s="65"/>
      <c r="VJI45" s="65"/>
      <c r="VJJ45" s="65"/>
      <c r="VJK45" s="65"/>
      <c r="VJL45" s="65"/>
      <c r="VJM45" s="65"/>
      <c r="VJN45" s="65"/>
      <c r="VJO45" s="65"/>
      <c r="VJP45" s="65"/>
      <c r="VJQ45" s="65"/>
      <c r="VJR45" s="65"/>
      <c r="VJS45" s="65"/>
      <c r="VJT45" s="65"/>
      <c r="VJU45" s="65"/>
      <c r="VJV45" s="65"/>
      <c r="VJW45" s="65"/>
      <c r="VJX45" s="65"/>
      <c r="VJY45" s="65"/>
      <c r="VJZ45" s="65"/>
      <c r="VKA45" s="65"/>
      <c r="VKB45" s="65"/>
      <c r="VKC45" s="65"/>
      <c r="VKD45" s="65"/>
      <c r="VKE45" s="65"/>
      <c r="VKF45" s="65"/>
      <c r="VKG45" s="65"/>
      <c r="VKH45" s="65"/>
      <c r="VKI45" s="65"/>
      <c r="VKJ45" s="65"/>
      <c r="VKK45" s="65"/>
      <c r="VKL45" s="65"/>
      <c r="VKM45" s="65"/>
      <c r="VKN45" s="65"/>
      <c r="VKO45" s="65"/>
      <c r="VKP45" s="65"/>
      <c r="VKQ45" s="65"/>
      <c r="VKR45" s="65"/>
      <c r="VKS45" s="65"/>
      <c r="VKT45" s="65"/>
      <c r="VKU45" s="65"/>
      <c r="VKV45" s="65"/>
      <c r="VKW45" s="65"/>
      <c r="VKX45" s="65"/>
      <c r="VKY45" s="65"/>
      <c r="VKZ45" s="65"/>
      <c r="VLA45" s="65"/>
      <c r="VLB45" s="65"/>
      <c r="VLC45" s="65"/>
      <c r="VLD45" s="65"/>
      <c r="VLE45" s="65"/>
      <c r="VLF45" s="65"/>
      <c r="VLG45" s="65"/>
      <c r="VLH45" s="65"/>
      <c r="VLI45" s="65"/>
      <c r="VLJ45" s="65"/>
      <c r="VLK45" s="65"/>
      <c r="VLL45" s="65"/>
      <c r="VLM45" s="65"/>
      <c r="VLN45" s="65"/>
      <c r="VLO45" s="65"/>
      <c r="VLP45" s="65"/>
      <c r="VLQ45" s="65"/>
      <c r="VLR45" s="65"/>
      <c r="VLS45" s="65"/>
      <c r="VLT45" s="65"/>
      <c r="VLU45" s="65"/>
      <c r="VLV45" s="65"/>
      <c r="VLW45" s="65"/>
      <c r="VLX45" s="65"/>
      <c r="VLY45" s="65"/>
      <c r="VLZ45" s="65"/>
      <c r="VMA45" s="65"/>
      <c r="VMB45" s="65"/>
      <c r="VMC45" s="65"/>
      <c r="VMD45" s="65"/>
      <c r="VME45" s="65"/>
      <c r="VMF45" s="65"/>
      <c r="VMG45" s="65"/>
      <c r="VMH45" s="65"/>
      <c r="VMI45" s="65"/>
      <c r="VMJ45" s="65"/>
      <c r="VMK45" s="65"/>
      <c r="VML45" s="65"/>
      <c r="VMM45" s="65"/>
      <c r="VMN45" s="65"/>
      <c r="VMO45" s="65"/>
      <c r="VMP45" s="65"/>
      <c r="VMQ45" s="65"/>
      <c r="VMR45" s="65"/>
      <c r="VMS45" s="65"/>
      <c r="VMT45" s="65"/>
      <c r="VMU45" s="65"/>
      <c r="VMV45" s="65"/>
      <c r="VMW45" s="65"/>
      <c r="VMX45" s="65"/>
      <c r="VMY45" s="65"/>
      <c r="VMZ45" s="65"/>
      <c r="VNA45" s="65"/>
      <c r="VNB45" s="65"/>
      <c r="VNC45" s="65"/>
      <c r="VND45" s="65"/>
      <c r="VNE45" s="65"/>
      <c r="VNF45" s="65"/>
      <c r="VNG45" s="65"/>
      <c r="VNH45" s="65"/>
      <c r="VNI45" s="65"/>
      <c r="VNJ45" s="65"/>
      <c r="VNK45" s="65"/>
      <c r="VNL45" s="65"/>
      <c r="VNM45" s="65"/>
      <c r="VNN45" s="65"/>
      <c r="VNO45" s="65"/>
      <c r="VNP45" s="65"/>
      <c r="VNQ45" s="65"/>
      <c r="VNR45" s="65"/>
      <c r="VNS45" s="65"/>
      <c r="VNT45" s="65"/>
      <c r="VNU45" s="65"/>
      <c r="VNV45" s="65"/>
      <c r="VNW45" s="65"/>
      <c r="VNX45" s="65"/>
      <c r="VNY45" s="65"/>
      <c r="VNZ45" s="65"/>
      <c r="VOA45" s="65"/>
      <c r="VOB45" s="65"/>
      <c r="VOC45" s="65"/>
      <c r="VOD45" s="65"/>
      <c r="VOE45" s="65"/>
      <c r="VOF45" s="65"/>
      <c r="VOG45" s="65"/>
      <c r="VOH45" s="65"/>
      <c r="VOI45" s="65"/>
      <c r="VOJ45" s="65"/>
      <c r="VOK45" s="65"/>
      <c r="VOL45" s="65"/>
      <c r="VOM45" s="65"/>
      <c r="VON45" s="65"/>
      <c r="VOO45" s="65"/>
      <c r="VOP45" s="65"/>
      <c r="VOQ45" s="65"/>
      <c r="VOR45" s="65"/>
      <c r="VOS45" s="65"/>
      <c r="VOT45" s="65"/>
      <c r="VOU45" s="65"/>
      <c r="VOV45" s="65"/>
      <c r="VOW45" s="65"/>
      <c r="VOX45" s="65"/>
      <c r="VOY45" s="65"/>
      <c r="VOZ45" s="65"/>
      <c r="VPA45" s="65"/>
      <c r="VPB45" s="65"/>
      <c r="VPC45" s="65"/>
      <c r="VPD45" s="65"/>
      <c r="VPE45" s="65"/>
      <c r="VPF45" s="65"/>
      <c r="VPG45" s="65"/>
      <c r="VPH45" s="65"/>
      <c r="VPI45" s="65"/>
      <c r="VPJ45" s="65"/>
      <c r="VPK45" s="65"/>
      <c r="VPL45" s="65"/>
      <c r="VPM45" s="65"/>
      <c r="VPN45" s="65"/>
      <c r="VPO45" s="65"/>
      <c r="VPP45" s="65"/>
      <c r="VPQ45" s="65"/>
      <c r="VPR45" s="65"/>
      <c r="VPS45" s="65"/>
      <c r="VPT45" s="65"/>
      <c r="VPU45" s="65"/>
      <c r="VPV45" s="65"/>
      <c r="VPW45" s="65"/>
      <c r="VPX45" s="65"/>
      <c r="VPY45" s="65"/>
      <c r="VPZ45" s="65"/>
      <c r="VQA45" s="65"/>
      <c r="VQB45" s="65"/>
      <c r="VQC45" s="65"/>
      <c r="VQD45" s="65"/>
      <c r="VQE45" s="65"/>
      <c r="VQF45" s="65"/>
      <c r="VQG45" s="65"/>
      <c r="VQH45" s="65"/>
      <c r="VQI45" s="65"/>
      <c r="VQJ45" s="65"/>
      <c r="VQK45" s="65"/>
      <c r="VQL45" s="65"/>
      <c r="VQM45" s="65"/>
      <c r="VQN45" s="65"/>
      <c r="VQO45" s="65"/>
      <c r="VQP45" s="65"/>
      <c r="VQQ45" s="65"/>
      <c r="VQR45" s="65"/>
      <c r="VQS45" s="65"/>
      <c r="VQT45" s="65"/>
      <c r="VQU45" s="65"/>
      <c r="VQV45" s="65"/>
      <c r="VQW45" s="65"/>
      <c r="VQX45" s="65"/>
      <c r="VQY45" s="65"/>
      <c r="VQZ45" s="65"/>
      <c r="VRA45" s="65"/>
      <c r="VRB45" s="65"/>
      <c r="VRC45" s="65"/>
      <c r="VRD45" s="65"/>
      <c r="VRE45" s="65"/>
      <c r="VRF45" s="65"/>
      <c r="VRG45" s="65"/>
      <c r="VRH45" s="65"/>
      <c r="VRI45" s="65"/>
      <c r="VRJ45" s="65"/>
      <c r="VRK45" s="65"/>
      <c r="VRL45" s="65"/>
      <c r="VRM45" s="65"/>
      <c r="VRN45" s="65"/>
      <c r="VRO45" s="65"/>
      <c r="VRP45" s="65"/>
      <c r="VRQ45" s="65"/>
      <c r="VRR45" s="65"/>
      <c r="VRS45" s="65"/>
      <c r="VRT45" s="65"/>
      <c r="VRU45" s="65"/>
      <c r="VRV45" s="65"/>
      <c r="VRW45" s="65"/>
      <c r="VRX45" s="65"/>
      <c r="VRY45" s="65"/>
      <c r="VRZ45" s="65"/>
      <c r="VSA45" s="65"/>
      <c r="VSB45" s="65"/>
      <c r="VSC45" s="65"/>
      <c r="VSD45" s="65"/>
      <c r="VSE45" s="65"/>
      <c r="VSF45" s="65"/>
      <c r="VSG45" s="65"/>
      <c r="VSH45" s="65"/>
      <c r="VSI45" s="65"/>
      <c r="VSJ45" s="65"/>
      <c r="VSK45" s="65"/>
      <c r="VSL45" s="65"/>
      <c r="VSM45" s="65"/>
      <c r="VSN45" s="65"/>
      <c r="VSO45" s="65"/>
      <c r="VSP45" s="65"/>
      <c r="VSQ45" s="65"/>
      <c r="VSR45" s="65"/>
      <c r="VSS45" s="65"/>
      <c r="VST45" s="65"/>
      <c r="VSU45" s="65"/>
      <c r="VSV45" s="65"/>
      <c r="VSW45" s="65"/>
      <c r="VSX45" s="65"/>
      <c r="VSY45" s="65"/>
      <c r="VSZ45" s="65"/>
      <c r="VTA45" s="65"/>
      <c r="VTB45" s="65"/>
      <c r="VTC45" s="65"/>
      <c r="VTD45" s="65"/>
      <c r="VTE45" s="65"/>
      <c r="VTF45" s="65"/>
      <c r="VTG45" s="65"/>
      <c r="VTH45" s="65"/>
      <c r="VTI45" s="65"/>
      <c r="VTJ45" s="65"/>
      <c r="VTK45" s="65"/>
      <c r="VTL45" s="65"/>
      <c r="VTM45" s="65"/>
      <c r="VTN45" s="65"/>
      <c r="VTO45" s="65"/>
      <c r="VTP45" s="65"/>
      <c r="VTQ45" s="65"/>
      <c r="VTR45" s="65"/>
      <c r="VTS45" s="65"/>
      <c r="VTT45" s="65"/>
      <c r="VTU45" s="65"/>
      <c r="VTV45" s="65"/>
      <c r="VTW45" s="65"/>
      <c r="VTX45" s="65"/>
      <c r="VTY45" s="65"/>
      <c r="VTZ45" s="65"/>
      <c r="VUA45" s="65"/>
      <c r="VUB45" s="65"/>
      <c r="VUC45" s="65"/>
      <c r="VUD45" s="65"/>
      <c r="VUE45" s="65"/>
      <c r="VUF45" s="65"/>
      <c r="VUG45" s="65"/>
      <c r="VUH45" s="65"/>
      <c r="VUI45" s="65"/>
      <c r="VUJ45" s="65"/>
      <c r="VUK45" s="65"/>
      <c r="VUL45" s="65"/>
      <c r="VUM45" s="65"/>
      <c r="VUN45" s="65"/>
      <c r="VUO45" s="65"/>
      <c r="VUP45" s="65"/>
      <c r="VUQ45" s="65"/>
      <c r="VUR45" s="65"/>
      <c r="VUS45" s="65"/>
      <c r="VUT45" s="65"/>
      <c r="VUU45" s="65"/>
      <c r="VUV45" s="65"/>
      <c r="VUW45" s="65"/>
      <c r="VUX45" s="65"/>
      <c r="VUY45" s="65"/>
      <c r="VUZ45" s="65"/>
      <c r="VVA45" s="65"/>
      <c r="VVB45" s="65"/>
      <c r="VVC45" s="65"/>
      <c r="VVD45" s="65"/>
      <c r="VVE45" s="65"/>
      <c r="VVF45" s="65"/>
      <c r="VVG45" s="65"/>
      <c r="VVH45" s="65"/>
      <c r="VVI45" s="65"/>
      <c r="VVJ45" s="65"/>
      <c r="VVK45" s="65"/>
      <c r="VVL45" s="65"/>
      <c r="VVM45" s="65"/>
      <c r="VVN45" s="65"/>
      <c r="VVO45" s="65"/>
      <c r="VVP45" s="65"/>
      <c r="VVQ45" s="65"/>
      <c r="VVR45" s="65"/>
      <c r="VVS45" s="65"/>
      <c r="VVT45" s="65"/>
      <c r="VVU45" s="65"/>
      <c r="VVV45" s="65"/>
      <c r="VVW45" s="65"/>
      <c r="VVX45" s="65"/>
      <c r="VVY45" s="65"/>
      <c r="VVZ45" s="65"/>
      <c r="VWA45" s="65"/>
      <c r="VWB45" s="65"/>
      <c r="VWC45" s="65"/>
      <c r="VWD45" s="65"/>
      <c r="VWE45" s="65"/>
      <c r="VWF45" s="65"/>
      <c r="VWG45" s="65"/>
      <c r="VWH45" s="65"/>
      <c r="VWI45" s="65"/>
      <c r="VWJ45" s="65"/>
      <c r="VWK45" s="65"/>
      <c r="VWL45" s="65"/>
      <c r="VWM45" s="65"/>
      <c r="VWN45" s="65"/>
      <c r="VWO45" s="65"/>
      <c r="VWP45" s="65"/>
      <c r="VWQ45" s="65"/>
      <c r="VWR45" s="65"/>
      <c r="VWS45" s="65"/>
      <c r="VWT45" s="65"/>
      <c r="VWU45" s="65"/>
      <c r="VWV45" s="65"/>
      <c r="VWW45" s="65"/>
      <c r="VWX45" s="65"/>
      <c r="VWY45" s="65"/>
      <c r="VWZ45" s="65"/>
      <c r="VXA45" s="65"/>
      <c r="VXB45" s="65"/>
      <c r="VXC45" s="65"/>
      <c r="VXD45" s="65"/>
      <c r="VXE45" s="65"/>
      <c r="VXF45" s="65"/>
      <c r="VXG45" s="65"/>
      <c r="VXH45" s="65"/>
      <c r="VXI45" s="65"/>
      <c r="VXJ45" s="65"/>
      <c r="VXK45" s="65"/>
      <c r="VXL45" s="65"/>
      <c r="VXM45" s="65"/>
      <c r="VXN45" s="65"/>
      <c r="VXO45" s="65"/>
      <c r="VXP45" s="65"/>
      <c r="VXQ45" s="65"/>
      <c r="VXR45" s="65"/>
      <c r="VXS45" s="65"/>
      <c r="VXT45" s="65"/>
      <c r="VXU45" s="65"/>
      <c r="VXV45" s="65"/>
      <c r="VXW45" s="65"/>
      <c r="VXX45" s="65"/>
      <c r="VXY45" s="65"/>
      <c r="VXZ45" s="65"/>
      <c r="VYA45" s="65"/>
      <c r="VYB45" s="65"/>
      <c r="VYC45" s="65"/>
      <c r="VYD45" s="65"/>
      <c r="VYE45" s="65"/>
      <c r="VYF45" s="65"/>
      <c r="VYG45" s="65"/>
      <c r="VYH45" s="65"/>
      <c r="VYI45" s="65"/>
      <c r="VYJ45" s="65"/>
      <c r="VYK45" s="65"/>
      <c r="VYL45" s="65"/>
      <c r="VYM45" s="65"/>
      <c r="VYN45" s="65"/>
      <c r="VYO45" s="65"/>
      <c r="VYP45" s="65"/>
      <c r="VYQ45" s="65"/>
      <c r="VYR45" s="65"/>
      <c r="VYS45" s="65"/>
      <c r="VYT45" s="65"/>
      <c r="VYU45" s="65"/>
      <c r="VYV45" s="65"/>
      <c r="VYW45" s="65"/>
      <c r="VYX45" s="65"/>
      <c r="VYY45" s="65"/>
      <c r="VYZ45" s="65"/>
      <c r="VZA45" s="65"/>
      <c r="VZB45" s="65"/>
      <c r="VZC45" s="65"/>
      <c r="VZD45" s="65"/>
      <c r="VZE45" s="65"/>
      <c r="VZF45" s="65"/>
      <c r="VZG45" s="65"/>
      <c r="VZH45" s="65"/>
      <c r="VZI45" s="65"/>
      <c r="VZJ45" s="65"/>
      <c r="VZK45" s="65"/>
      <c r="VZL45" s="65"/>
      <c r="VZM45" s="65"/>
      <c r="VZN45" s="65"/>
      <c r="VZO45" s="65"/>
      <c r="VZP45" s="65"/>
      <c r="VZQ45" s="65"/>
      <c r="VZR45" s="65"/>
      <c r="VZS45" s="65"/>
      <c r="VZT45" s="65"/>
      <c r="VZU45" s="65"/>
      <c r="VZV45" s="65"/>
      <c r="VZW45" s="65"/>
      <c r="VZX45" s="65"/>
      <c r="VZY45" s="65"/>
      <c r="VZZ45" s="65"/>
      <c r="WAA45" s="65"/>
      <c r="WAB45" s="65"/>
      <c r="WAC45" s="65"/>
      <c r="WAD45" s="65"/>
      <c r="WAE45" s="65"/>
      <c r="WAF45" s="65"/>
      <c r="WAG45" s="65"/>
      <c r="WAH45" s="65"/>
      <c r="WAI45" s="65"/>
      <c r="WAJ45" s="65"/>
      <c r="WAK45" s="65"/>
      <c r="WAL45" s="65"/>
      <c r="WAM45" s="65"/>
      <c r="WAN45" s="65"/>
      <c r="WAO45" s="65"/>
      <c r="WAP45" s="65"/>
      <c r="WAQ45" s="65"/>
      <c r="WAR45" s="65"/>
      <c r="WAS45" s="65"/>
      <c r="WAT45" s="65"/>
      <c r="WAU45" s="65"/>
      <c r="WAV45" s="65"/>
      <c r="WAW45" s="65"/>
      <c r="WAX45" s="65"/>
      <c r="WAY45" s="65"/>
      <c r="WAZ45" s="65"/>
      <c r="WBA45" s="65"/>
      <c r="WBB45" s="65"/>
      <c r="WBC45" s="65"/>
      <c r="WBD45" s="65"/>
      <c r="WBE45" s="65"/>
      <c r="WBF45" s="65"/>
      <c r="WBG45" s="65"/>
      <c r="WBH45" s="65"/>
      <c r="WBI45" s="65"/>
      <c r="WBJ45" s="65"/>
      <c r="WBK45" s="65"/>
      <c r="WBL45" s="65"/>
      <c r="WBM45" s="65"/>
      <c r="WBN45" s="65"/>
      <c r="WBO45" s="65"/>
      <c r="WBP45" s="65"/>
      <c r="WBQ45" s="65"/>
      <c r="WBR45" s="65"/>
      <c r="WBS45" s="65"/>
      <c r="WBT45" s="65"/>
      <c r="WBU45" s="65"/>
      <c r="WBV45" s="65"/>
      <c r="WBW45" s="65"/>
      <c r="WBX45" s="65"/>
      <c r="WBY45" s="65"/>
      <c r="WBZ45" s="65"/>
      <c r="WCA45" s="65"/>
      <c r="WCB45" s="65"/>
      <c r="WCC45" s="65"/>
      <c r="WCD45" s="65"/>
      <c r="WCE45" s="65"/>
      <c r="WCF45" s="65"/>
      <c r="WCG45" s="65"/>
      <c r="WCH45" s="65"/>
      <c r="WCI45" s="65"/>
      <c r="WCJ45" s="65"/>
      <c r="WCK45" s="65"/>
      <c r="WCL45" s="65"/>
      <c r="WCM45" s="65"/>
      <c r="WCN45" s="65"/>
      <c r="WCO45" s="65"/>
      <c r="WCP45" s="65"/>
      <c r="WCQ45" s="65"/>
      <c r="WCR45" s="65"/>
      <c r="WCS45" s="65"/>
      <c r="WCT45" s="65"/>
      <c r="WCU45" s="65"/>
      <c r="WCV45" s="65"/>
      <c r="WCW45" s="65"/>
      <c r="WCX45" s="65"/>
      <c r="WCY45" s="65"/>
      <c r="WCZ45" s="65"/>
      <c r="WDA45" s="65"/>
      <c r="WDB45" s="65"/>
      <c r="WDC45" s="65"/>
      <c r="WDD45" s="65"/>
      <c r="WDE45" s="65"/>
      <c r="WDF45" s="65"/>
      <c r="WDG45" s="65"/>
      <c r="WDH45" s="65"/>
      <c r="WDI45" s="65"/>
      <c r="WDJ45" s="65"/>
      <c r="WDK45" s="65"/>
      <c r="WDL45" s="65"/>
      <c r="WDM45" s="65"/>
      <c r="WDN45" s="65"/>
      <c r="WDO45" s="65"/>
      <c r="WDP45" s="65"/>
      <c r="WDQ45" s="65"/>
      <c r="WDR45" s="65"/>
      <c r="WDS45" s="65"/>
      <c r="WDT45" s="65"/>
      <c r="WDU45" s="65"/>
      <c r="WDV45" s="65"/>
      <c r="WDW45" s="65"/>
      <c r="WDX45" s="65"/>
      <c r="WDY45" s="65"/>
      <c r="WDZ45" s="65"/>
      <c r="WEA45" s="65"/>
      <c r="WEB45" s="65"/>
      <c r="WEC45" s="65"/>
      <c r="WED45" s="65"/>
      <c r="WEE45" s="65"/>
      <c r="WEF45" s="65"/>
      <c r="WEG45" s="65"/>
      <c r="WEH45" s="65"/>
      <c r="WEI45" s="65"/>
      <c r="WEJ45" s="65"/>
      <c r="WEK45" s="65"/>
      <c r="WEL45" s="65"/>
      <c r="WEM45" s="65"/>
      <c r="WEN45" s="65"/>
      <c r="WEO45" s="65"/>
      <c r="WEP45" s="65"/>
      <c r="WEQ45" s="65"/>
      <c r="WER45" s="65"/>
      <c r="WES45" s="65"/>
      <c r="WET45" s="65"/>
      <c r="WEU45" s="65"/>
      <c r="WEV45" s="65"/>
      <c r="WEW45" s="65"/>
      <c r="WEX45" s="65"/>
      <c r="WEY45" s="65"/>
      <c r="WEZ45" s="65"/>
      <c r="WFA45" s="65"/>
      <c r="WFB45" s="65"/>
      <c r="WFC45" s="65"/>
      <c r="WFD45" s="65"/>
      <c r="WFE45" s="65"/>
      <c r="WFF45" s="65"/>
      <c r="WFG45" s="65"/>
      <c r="WFH45" s="65"/>
      <c r="WFI45" s="65"/>
      <c r="WFJ45" s="65"/>
      <c r="WFK45" s="65"/>
      <c r="WFL45" s="65"/>
      <c r="WFM45" s="65"/>
      <c r="WFN45" s="65"/>
      <c r="WFO45" s="65"/>
      <c r="WFP45" s="65"/>
      <c r="WFQ45" s="65"/>
      <c r="WFR45" s="65"/>
      <c r="WFS45" s="65"/>
      <c r="WFT45" s="65"/>
      <c r="WFU45" s="65"/>
      <c r="WFV45" s="65"/>
      <c r="WFW45" s="65"/>
      <c r="WFX45" s="65"/>
      <c r="WFY45" s="65"/>
      <c r="WFZ45" s="65"/>
      <c r="WGA45" s="65"/>
      <c r="WGB45" s="65"/>
      <c r="WGC45" s="65"/>
      <c r="WGD45" s="65"/>
      <c r="WGE45" s="65"/>
      <c r="WGF45" s="65"/>
      <c r="WGG45" s="65"/>
      <c r="WGH45" s="65"/>
      <c r="WGI45" s="65"/>
      <c r="WGJ45" s="65"/>
      <c r="WGK45" s="65"/>
      <c r="WGL45" s="65"/>
      <c r="WGM45" s="65"/>
      <c r="WGN45" s="65"/>
      <c r="WGO45" s="65"/>
      <c r="WGP45" s="65"/>
      <c r="WGQ45" s="65"/>
      <c r="WGR45" s="65"/>
      <c r="WGS45" s="65"/>
      <c r="WGT45" s="65"/>
      <c r="WGU45" s="65"/>
      <c r="WGV45" s="65"/>
      <c r="WGW45" s="65"/>
      <c r="WGX45" s="65"/>
      <c r="WGY45" s="65"/>
      <c r="WGZ45" s="65"/>
      <c r="WHA45" s="65"/>
      <c r="WHB45" s="65"/>
      <c r="WHC45" s="65"/>
      <c r="WHD45" s="65"/>
      <c r="WHE45" s="65"/>
      <c r="WHF45" s="65"/>
      <c r="WHG45" s="65"/>
      <c r="WHH45" s="65"/>
      <c r="WHI45" s="65"/>
      <c r="WHJ45" s="65"/>
      <c r="WHK45" s="65"/>
      <c r="WHL45" s="65"/>
      <c r="WHM45" s="65"/>
      <c r="WHN45" s="65"/>
      <c r="WHO45" s="65"/>
      <c r="WHP45" s="65"/>
      <c r="WHQ45" s="65"/>
      <c r="WHR45" s="65"/>
      <c r="WHS45" s="65"/>
      <c r="WHT45" s="65"/>
      <c r="WHU45" s="65"/>
      <c r="WHV45" s="65"/>
      <c r="WHW45" s="65"/>
      <c r="WHX45" s="65"/>
      <c r="WHY45" s="65"/>
      <c r="WHZ45" s="65"/>
      <c r="WIA45" s="65"/>
      <c r="WIB45" s="65"/>
      <c r="WIC45" s="65"/>
      <c r="WID45" s="65"/>
      <c r="WIE45" s="65"/>
      <c r="WIF45" s="65"/>
      <c r="WIG45" s="65"/>
      <c r="WIH45" s="65"/>
      <c r="WII45" s="65"/>
      <c r="WIJ45" s="65"/>
      <c r="WIK45" s="65"/>
      <c r="WIL45" s="65"/>
      <c r="WIM45" s="65"/>
      <c r="WIN45" s="65"/>
      <c r="WIO45" s="65"/>
      <c r="WIP45" s="65"/>
      <c r="WIQ45" s="65"/>
      <c r="WIR45" s="65"/>
      <c r="WIS45" s="65"/>
      <c r="WIT45" s="65"/>
      <c r="WIU45" s="65"/>
      <c r="WIV45" s="65"/>
      <c r="WIW45" s="65"/>
      <c r="WIX45" s="65"/>
      <c r="WIY45" s="65"/>
      <c r="WIZ45" s="65"/>
      <c r="WJA45" s="65"/>
      <c r="WJB45" s="65"/>
      <c r="WJC45" s="65"/>
      <c r="WJD45" s="65"/>
      <c r="WJE45" s="65"/>
      <c r="WJF45" s="65"/>
      <c r="WJG45" s="65"/>
      <c r="WJH45" s="65"/>
      <c r="WJI45" s="65"/>
      <c r="WJJ45" s="65"/>
      <c r="WJK45" s="65"/>
      <c r="WJL45" s="65"/>
      <c r="WJM45" s="65"/>
      <c r="WJN45" s="65"/>
      <c r="WJO45" s="65"/>
      <c r="WJP45" s="65"/>
      <c r="WJQ45" s="65"/>
      <c r="WJR45" s="65"/>
      <c r="WJS45" s="65"/>
      <c r="WJT45" s="65"/>
      <c r="WJU45" s="65"/>
      <c r="WJV45" s="65"/>
      <c r="WJW45" s="65"/>
      <c r="WJX45" s="65"/>
      <c r="WJY45" s="65"/>
      <c r="WJZ45" s="65"/>
      <c r="WKA45" s="65"/>
      <c r="WKB45" s="65"/>
      <c r="WKC45" s="65"/>
      <c r="WKD45" s="65"/>
      <c r="WKE45" s="65"/>
      <c r="WKF45" s="65"/>
      <c r="WKG45" s="65"/>
      <c r="WKH45" s="65"/>
      <c r="WKI45" s="65"/>
      <c r="WKJ45" s="65"/>
      <c r="WKK45" s="65"/>
      <c r="WKL45" s="65"/>
      <c r="WKM45" s="65"/>
      <c r="WKN45" s="65"/>
      <c r="WKO45" s="65"/>
      <c r="WKP45" s="65"/>
      <c r="WKQ45" s="65"/>
      <c r="WKR45" s="65"/>
      <c r="WKS45" s="65"/>
      <c r="WKT45" s="65"/>
      <c r="WKU45" s="65"/>
      <c r="WKV45" s="65"/>
      <c r="WKW45" s="65"/>
      <c r="WKX45" s="65"/>
      <c r="WKY45" s="65"/>
      <c r="WKZ45" s="65"/>
      <c r="WLA45" s="65"/>
      <c r="WLB45" s="65"/>
      <c r="WLC45" s="65"/>
      <c r="WLD45" s="65"/>
      <c r="WLE45" s="65"/>
      <c r="WLF45" s="65"/>
      <c r="WLG45" s="65"/>
      <c r="WLH45" s="65"/>
      <c r="WLI45" s="65"/>
      <c r="WLJ45" s="65"/>
      <c r="WLK45" s="65"/>
      <c r="WLL45" s="65"/>
      <c r="WLM45" s="65"/>
      <c r="WLN45" s="65"/>
      <c r="WLO45" s="65"/>
      <c r="WLP45" s="65"/>
      <c r="WLQ45" s="65"/>
      <c r="WLR45" s="65"/>
      <c r="WLS45" s="65"/>
      <c r="WLT45" s="65"/>
      <c r="WLU45" s="65"/>
      <c r="WLV45" s="65"/>
      <c r="WLW45" s="65"/>
      <c r="WLX45" s="65"/>
      <c r="WLY45" s="65"/>
      <c r="WLZ45" s="65"/>
      <c r="WMA45" s="65"/>
      <c r="WMB45" s="65"/>
      <c r="WMC45" s="65"/>
      <c r="WMD45" s="65"/>
      <c r="WME45" s="65"/>
      <c r="WMF45" s="65"/>
      <c r="WMG45" s="65"/>
      <c r="WMH45" s="65"/>
      <c r="WMI45" s="65"/>
      <c r="WMJ45" s="65"/>
      <c r="WMK45" s="65"/>
      <c r="WML45" s="65"/>
      <c r="WMM45" s="65"/>
      <c r="WMN45" s="65"/>
      <c r="WMO45" s="65"/>
      <c r="WMP45" s="65"/>
      <c r="WMQ45" s="65"/>
      <c r="WMR45" s="65"/>
      <c r="WMS45" s="65"/>
      <c r="WMT45" s="65"/>
      <c r="WMU45" s="65"/>
      <c r="WMV45" s="65"/>
      <c r="WMW45" s="65"/>
      <c r="WMX45" s="65"/>
      <c r="WMY45" s="65"/>
      <c r="WMZ45" s="65"/>
      <c r="WNA45" s="65"/>
      <c r="WNB45" s="65"/>
      <c r="WNC45" s="65"/>
      <c r="WND45" s="65"/>
      <c r="WNE45" s="65"/>
      <c r="WNF45" s="65"/>
      <c r="WNG45" s="65"/>
      <c r="WNH45" s="65"/>
      <c r="WNI45" s="65"/>
      <c r="WNJ45" s="65"/>
      <c r="WNK45" s="65"/>
      <c r="WNL45" s="65"/>
      <c r="WNM45" s="65"/>
      <c r="WNN45" s="65"/>
      <c r="WNO45" s="65"/>
      <c r="WNP45" s="65"/>
      <c r="WNQ45" s="65"/>
      <c r="WNR45" s="65"/>
      <c r="WNS45" s="65"/>
      <c r="WNT45" s="65"/>
      <c r="WNU45" s="65"/>
      <c r="WNV45" s="65"/>
      <c r="WNW45" s="65"/>
      <c r="WNX45" s="65"/>
      <c r="WNY45" s="65"/>
      <c r="WNZ45" s="65"/>
      <c r="WOA45" s="65"/>
      <c r="WOB45" s="65"/>
      <c r="WOC45" s="65"/>
      <c r="WOD45" s="65"/>
      <c r="WOE45" s="65"/>
      <c r="WOF45" s="65"/>
      <c r="WOG45" s="65"/>
      <c r="WOH45" s="65"/>
      <c r="WOI45" s="65"/>
      <c r="WOJ45" s="65"/>
      <c r="WOK45" s="65"/>
      <c r="WOL45" s="65"/>
      <c r="WOM45" s="65"/>
      <c r="WON45" s="65"/>
      <c r="WOO45" s="65"/>
      <c r="WOP45" s="65"/>
      <c r="WOQ45" s="65"/>
      <c r="WOR45" s="65"/>
      <c r="WOS45" s="65"/>
      <c r="WOT45" s="65"/>
      <c r="WOU45" s="65"/>
      <c r="WOV45" s="65"/>
      <c r="WOW45" s="65"/>
      <c r="WOX45" s="65"/>
      <c r="WOY45" s="65"/>
      <c r="WOZ45" s="65"/>
      <c r="WPA45" s="65"/>
      <c r="WPB45" s="65"/>
      <c r="WPC45" s="65"/>
      <c r="WPD45" s="65"/>
      <c r="WPE45" s="65"/>
      <c r="WPF45" s="65"/>
      <c r="WPG45" s="65"/>
      <c r="WPH45" s="65"/>
      <c r="WPI45" s="65"/>
      <c r="WPJ45" s="65"/>
      <c r="WPK45" s="65"/>
      <c r="WPL45" s="65"/>
      <c r="WPM45" s="65"/>
      <c r="WPN45" s="65"/>
      <c r="WPO45" s="65"/>
      <c r="WPP45" s="65"/>
      <c r="WPQ45" s="65"/>
      <c r="WPR45" s="65"/>
      <c r="WPS45" s="65"/>
      <c r="WPT45" s="65"/>
      <c r="WPU45" s="65"/>
      <c r="WPV45" s="65"/>
      <c r="WPW45" s="65"/>
      <c r="WPX45" s="65"/>
      <c r="WPY45" s="65"/>
      <c r="WPZ45" s="65"/>
      <c r="WQA45" s="65"/>
      <c r="WQB45" s="65"/>
      <c r="WQC45" s="65"/>
      <c r="WQD45" s="65"/>
      <c r="WQE45" s="65"/>
      <c r="WQF45" s="65"/>
      <c r="WQG45" s="65"/>
      <c r="WQH45" s="65"/>
      <c r="WQI45" s="65"/>
      <c r="WQJ45" s="65"/>
      <c r="WQK45" s="65"/>
      <c r="WQL45" s="65"/>
      <c r="WQM45" s="65"/>
      <c r="WQN45" s="65"/>
      <c r="WQO45" s="65"/>
      <c r="WQP45" s="65"/>
      <c r="WQQ45" s="65"/>
      <c r="WQR45" s="65"/>
      <c r="WQS45" s="65"/>
      <c r="WQT45" s="65"/>
      <c r="WQU45" s="65"/>
      <c r="WQV45" s="65"/>
      <c r="WQW45" s="65"/>
      <c r="WQX45" s="65"/>
      <c r="WQY45" s="65"/>
      <c r="WQZ45" s="65"/>
      <c r="WRA45" s="65"/>
      <c r="WRB45" s="65"/>
      <c r="WRC45" s="65"/>
      <c r="WRD45" s="65"/>
      <c r="WRE45" s="65"/>
      <c r="WRF45" s="65"/>
      <c r="WRG45" s="65"/>
      <c r="WRH45" s="65"/>
      <c r="WRI45" s="65"/>
      <c r="WRJ45" s="65"/>
      <c r="WRK45" s="65"/>
      <c r="WRL45" s="65"/>
      <c r="WRM45" s="65"/>
      <c r="WRN45" s="65"/>
      <c r="WRO45" s="65"/>
      <c r="WRP45" s="65"/>
      <c r="WRQ45" s="65"/>
      <c r="WRR45" s="65"/>
      <c r="WRS45" s="65"/>
      <c r="WRT45" s="65"/>
      <c r="WRU45" s="65"/>
      <c r="WRV45" s="65"/>
      <c r="WRW45" s="65"/>
      <c r="WRX45" s="65"/>
      <c r="WRY45" s="65"/>
      <c r="WRZ45" s="65"/>
      <c r="WSA45" s="65"/>
      <c r="WSB45" s="65"/>
      <c r="WSC45" s="65"/>
      <c r="WSD45" s="65"/>
      <c r="WSE45" s="65"/>
      <c r="WSF45" s="65"/>
      <c r="WSG45" s="65"/>
      <c r="WSH45" s="65"/>
      <c r="WSI45" s="65"/>
      <c r="WSJ45" s="65"/>
      <c r="WSK45" s="65"/>
      <c r="WSL45" s="65"/>
      <c r="WSM45" s="65"/>
      <c r="WSN45" s="65"/>
      <c r="WSO45" s="65"/>
      <c r="WSP45" s="65"/>
      <c r="WSQ45" s="65"/>
      <c r="WSR45" s="65"/>
      <c r="WSS45" s="65"/>
      <c r="WST45" s="65"/>
      <c r="WSU45" s="65"/>
      <c r="WSV45" s="65"/>
      <c r="WSW45" s="65"/>
      <c r="WSX45" s="65"/>
      <c r="WSY45" s="65"/>
      <c r="WSZ45" s="65"/>
      <c r="WTA45" s="65"/>
      <c r="WTB45" s="65"/>
      <c r="WTC45" s="65"/>
      <c r="WTD45" s="65"/>
      <c r="WTE45" s="65"/>
      <c r="WTF45" s="65"/>
      <c r="WTG45" s="65"/>
      <c r="WTH45" s="65"/>
      <c r="WTI45" s="65"/>
      <c r="WTJ45" s="65"/>
      <c r="WTK45" s="65"/>
      <c r="WTL45" s="65"/>
      <c r="WTM45" s="65"/>
      <c r="WTN45" s="65"/>
      <c r="WTO45" s="65"/>
      <c r="WTP45" s="65"/>
      <c r="WTQ45" s="65"/>
      <c r="WTR45" s="65"/>
      <c r="WTS45" s="65"/>
      <c r="WTT45" s="65"/>
      <c r="WTU45" s="65"/>
      <c r="WTV45" s="65"/>
      <c r="WTW45" s="65"/>
      <c r="WTX45" s="65"/>
      <c r="WTY45" s="65"/>
      <c r="WTZ45" s="65"/>
      <c r="WUA45" s="65"/>
      <c r="WUB45" s="65"/>
      <c r="WUC45" s="65"/>
      <c r="WUD45" s="65"/>
      <c r="WUE45" s="65"/>
      <c r="WUF45" s="65"/>
      <c r="WUG45" s="65"/>
      <c r="WUH45" s="65"/>
      <c r="WUI45" s="65"/>
      <c r="WUJ45" s="65"/>
      <c r="WUK45" s="65"/>
      <c r="WUL45" s="65"/>
      <c r="WUM45" s="65"/>
      <c r="WUN45" s="65"/>
      <c r="WUO45" s="65"/>
      <c r="WUP45" s="65"/>
      <c r="WUQ45" s="65"/>
      <c r="WUR45" s="65"/>
      <c r="WUS45" s="65"/>
      <c r="WUT45" s="65"/>
      <c r="WUU45" s="65"/>
      <c r="WUV45" s="65"/>
      <c r="WUW45" s="65"/>
      <c r="WUX45" s="65"/>
      <c r="WUY45" s="65"/>
      <c r="WUZ45" s="65"/>
      <c r="WVA45" s="65"/>
      <c r="WVB45" s="65"/>
      <c r="WVC45" s="65"/>
      <c r="WVD45" s="65"/>
      <c r="WVE45" s="65"/>
      <c r="WVF45" s="65"/>
      <c r="WVG45" s="65"/>
      <c r="WVH45" s="65"/>
      <c r="WVI45" s="65"/>
      <c r="WVJ45" s="65"/>
      <c r="WVK45" s="65"/>
      <c r="WVL45" s="65"/>
      <c r="WVM45" s="65"/>
      <c r="WVN45" s="65"/>
      <c r="WVO45" s="65"/>
      <c r="WVP45" s="65"/>
      <c r="WVQ45" s="65"/>
      <c r="WVR45" s="65"/>
      <c r="WVS45" s="65"/>
      <c r="WVT45" s="65"/>
      <c r="WVU45" s="65"/>
      <c r="WVV45" s="65"/>
      <c r="WVW45" s="65"/>
      <c r="WVX45" s="65"/>
      <c r="WVY45" s="65"/>
      <c r="WVZ45" s="65"/>
      <c r="WWA45" s="65"/>
      <c r="WWB45" s="65"/>
      <c r="WWC45" s="65"/>
      <c r="WWD45" s="65"/>
      <c r="WWE45" s="65"/>
      <c r="WWF45" s="65"/>
      <c r="WWG45" s="65"/>
      <c r="WWH45" s="65"/>
      <c r="WWI45" s="65"/>
      <c r="WWJ45" s="65"/>
      <c r="WWK45" s="65"/>
      <c r="WWL45" s="65"/>
      <c r="WWM45" s="65"/>
      <c r="WWN45" s="65"/>
      <c r="WWO45" s="65"/>
      <c r="WWP45" s="65"/>
      <c r="WWQ45" s="65"/>
      <c r="WWR45" s="65"/>
      <c r="WWS45" s="65"/>
      <c r="WWT45" s="65"/>
      <c r="WWU45" s="65"/>
      <c r="WWV45" s="65"/>
      <c r="WWW45" s="65"/>
      <c r="WWX45" s="65"/>
      <c r="WWY45" s="65"/>
      <c r="WWZ45" s="65"/>
      <c r="WXA45" s="65"/>
      <c r="WXB45" s="65"/>
      <c r="WXC45" s="65"/>
      <c r="WXD45" s="65"/>
      <c r="WXE45" s="65"/>
      <c r="WXF45" s="65"/>
      <c r="WXG45" s="65"/>
      <c r="WXH45" s="65"/>
      <c r="WXI45" s="65"/>
      <c r="WXJ45" s="65"/>
      <c r="WXK45" s="65"/>
      <c r="WXL45" s="65"/>
      <c r="WXM45" s="65"/>
      <c r="WXN45" s="65"/>
      <c r="WXO45" s="65"/>
      <c r="WXP45" s="65"/>
      <c r="WXQ45" s="65"/>
      <c r="WXR45" s="65"/>
      <c r="WXS45" s="65"/>
      <c r="WXT45" s="65"/>
      <c r="WXU45" s="65"/>
      <c r="WXV45" s="65"/>
      <c r="WXW45" s="65"/>
      <c r="WXX45" s="65"/>
      <c r="WXY45" s="65"/>
      <c r="WXZ45" s="65"/>
      <c r="WYA45" s="65"/>
      <c r="WYB45" s="65"/>
      <c r="WYC45" s="65"/>
      <c r="WYD45" s="65"/>
      <c r="WYE45" s="65"/>
      <c r="WYF45" s="65"/>
      <c r="WYG45" s="65"/>
      <c r="WYH45" s="65"/>
      <c r="WYI45" s="65"/>
      <c r="WYJ45" s="65"/>
      <c r="WYK45" s="65"/>
      <c r="WYL45" s="65"/>
      <c r="WYM45" s="65"/>
      <c r="WYN45" s="65"/>
      <c r="WYO45" s="65"/>
      <c r="WYP45" s="65"/>
      <c r="WYQ45" s="65"/>
      <c r="WYR45" s="65"/>
      <c r="WYS45" s="65"/>
      <c r="WYT45" s="65"/>
      <c r="WYU45" s="65"/>
      <c r="WYV45" s="65"/>
      <c r="WYW45" s="65"/>
      <c r="WYX45" s="65"/>
      <c r="WYY45" s="65"/>
      <c r="WYZ45" s="65"/>
      <c r="WZA45" s="65"/>
      <c r="WZB45" s="65"/>
      <c r="WZC45" s="65"/>
      <c r="WZD45" s="65"/>
      <c r="WZE45" s="65"/>
      <c r="WZF45" s="65"/>
      <c r="WZG45" s="65"/>
      <c r="WZH45" s="65"/>
      <c r="WZI45" s="65"/>
      <c r="WZJ45" s="65"/>
      <c r="WZK45" s="65"/>
      <c r="WZL45" s="65"/>
      <c r="WZM45" s="65"/>
      <c r="WZN45" s="65"/>
      <c r="WZO45" s="65"/>
      <c r="WZP45" s="65"/>
      <c r="WZQ45" s="65"/>
      <c r="WZR45" s="65"/>
      <c r="WZS45" s="65"/>
      <c r="WZT45" s="65"/>
      <c r="WZU45" s="65"/>
      <c r="WZV45" s="65"/>
      <c r="WZW45" s="65"/>
      <c r="WZX45" s="65"/>
      <c r="WZY45" s="65"/>
      <c r="WZZ45" s="65"/>
      <c r="XAA45" s="65"/>
      <c r="XAB45" s="65"/>
      <c r="XAC45" s="65"/>
      <c r="XAD45" s="65"/>
      <c r="XAE45" s="65"/>
      <c r="XAF45" s="65"/>
      <c r="XAG45" s="65"/>
      <c r="XAH45" s="65"/>
      <c r="XAI45" s="65"/>
      <c r="XAJ45" s="65"/>
      <c r="XAK45" s="65"/>
      <c r="XAL45" s="65"/>
      <c r="XAM45" s="65"/>
      <c r="XAN45" s="65"/>
      <c r="XAO45" s="65"/>
      <c r="XAP45" s="65"/>
      <c r="XAQ45" s="65"/>
      <c r="XAR45" s="65"/>
      <c r="XAS45" s="65"/>
      <c r="XAT45" s="65"/>
      <c r="XAU45" s="65"/>
      <c r="XAV45" s="65"/>
      <c r="XAW45" s="65"/>
      <c r="XAX45" s="65"/>
      <c r="XAY45" s="65"/>
      <c r="XAZ45" s="65"/>
      <c r="XBA45" s="65"/>
      <c r="XBB45" s="65"/>
      <c r="XBC45" s="65"/>
      <c r="XBD45" s="65"/>
      <c r="XBE45" s="65"/>
      <c r="XBF45" s="65"/>
      <c r="XBG45" s="65"/>
      <c r="XBH45" s="65"/>
      <c r="XBI45" s="65"/>
      <c r="XBJ45" s="65"/>
      <c r="XBK45" s="65"/>
      <c r="XBL45" s="65"/>
      <c r="XBM45" s="65"/>
      <c r="XBN45" s="65"/>
      <c r="XBO45" s="65"/>
      <c r="XBP45" s="65"/>
      <c r="XBQ45" s="65"/>
      <c r="XBR45" s="65"/>
      <c r="XBS45" s="65"/>
      <c r="XBT45" s="65"/>
      <c r="XBU45" s="65"/>
      <c r="XBV45" s="65"/>
      <c r="XBW45" s="65"/>
      <c r="XBX45" s="65"/>
      <c r="XBY45" s="65"/>
      <c r="XBZ45" s="65"/>
      <c r="XCA45" s="65"/>
      <c r="XCB45" s="65"/>
      <c r="XCC45" s="65"/>
      <c r="XCD45" s="65"/>
      <c r="XCE45" s="65"/>
      <c r="XCF45" s="65"/>
      <c r="XCG45" s="65"/>
      <c r="XCH45" s="65"/>
      <c r="XCI45" s="65"/>
      <c r="XCJ45" s="65"/>
      <c r="XCK45" s="65"/>
      <c r="XCL45" s="65"/>
      <c r="XCM45" s="65"/>
      <c r="XCN45" s="65"/>
      <c r="XCO45" s="65"/>
      <c r="XCP45" s="65"/>
      <c r="XCQ45" s="65"/>
      <c r="XCR45" s="65"/>
      <c r="XCS45" s="65"/>
      <c r="XCT45" s="65"/>
      <c r="XCU45" s="65"/>
      <c r="XCV45" s="65"/>
      <c r="XCW45" s="65"/>
      <c r="XCX45" s="65"/>
      <c r="XCY45" s="65"/>
      <c r="XCZ45" s="65"/>
      <c r="XDA45" s="65"/>
      <c r="XDB45" s="65"/>
      <c r="XDC45" s="65"/>
      <c r="XDD45" s="65"/>
      <c r="XDE45" s="65"/>
      <c r="XDF45" s="65"/>
      <c r="XDG45" s="65"/>
      <c r="XDH45" s="65"/>
      <c r="XDI45" s="65"/>
      <c r="XDJ45" s="65"/>
      <c r="XDK45" s="65"/>
      <c r="XDL45" s="65"/>
      <c r="XDM45" s="65"/>
      <c r="XDN45" s="65"/>
      <c r="XDO45" s="65"/>
      <c r="XDP45" s="65"/>
      <c r="XDQ45" s="65"/>
      <c r="XDR45" s="65"/>
      <c r="XDS45" s="65"/>
      <c r="XDT45" s="65"/>
      <c r="XDU45" s="65"/>
      <c r="XDV45" s="65"/>
      <c r="XDW45" s="65"/>
      <c r="XDX45" s="65"/>
      <c r="XDY45" s="65"/>
      <c r="XDZ45" s="65"/>
      <c r="XEA45" s="65"/>
      <c r="XEB45" s="65"/>
      <c r="XEC45" s="65"/>
      <c r="XED45" s="65"/>
      <c r="XEE45" s="65"/>
      <c r="XEF45" s="65"/>
      <c r="XEG45" s="65"/>
      <c r="XEH45" s="65"/>
      <c r="XEI45" s="65"/>
      <c r="XEJ45" s="65"/>
      <c r="XEK45" s="65"/>
      <c r="XEL45" s="65"/>
      <c r="XEM45" s="65"/>
      <c r="XEN45" s="65"/>
      <c r="XEO45" s="65"/>
      <c r="XEP45" s="65"/>
      <c r="XEQ45" s="65"/>
      <c r="XER45" s="65"/>
      <c r="XES45" s="65"/>
      <c r="XET45" s="65"/>
      <c r="XEU45" s="65"/>
      <c r="XEV45" s="65"/>
      <c r="XEW45" s="65"/>
      <c r="XEX45" s="65"/>
      <c r="XEY45" s="65"/>
      <c r="XEZ45" s="65"/>
      <c r="XFA45" s="65"/>
      <c r="XFB45" s="65"/>
      <c r="XFC45" s="65"/>
      <c r="XFD45" s="65"/>
    </row>
    <row r="46" spans="1:16384" ht="13">
      <c r="A46" s="65" t="s">
        <v>104</v>
      </c>
      <c r="B46" s="82" t="s">
        <v>109</v>
      </c>
      <c r="C46" s="82" t="s">
        <v>109</v>
      </c>
      <c r="D46" s="82" t="s">
        <v>109</v>
      </c>
      <c r="E46" s="191">
        <v>150.28289102202146</v>
      </c>
      <c r="F46" s="118">
        <v>1102.5229282223077</v>
      </c>
      <c r="G46" s="118">
        <v>7439.8097211755839</v>
      </c>
      <c r="H46" s="118">
        <v>11738.537017167382</v>
      </c>
      <c r="I46" s="118">
        <v>17500.217239370995</v>
      </c>
      <c r="J46" s="82">
        <v>16430.789743112433</v>
      </c>
      <c r="K46" s="82">
        <v>19512.928481923234</v>
      </c>
      <c r="L46" s="82">
        <v>28428.857156663769</v>
      </c>
      <c r="M46" s="82">
        <v>29988.951784544857</v>
      </c>
      <c r="N46" s="82">
        <v>36146.117786930488</v>
      </c>
      <c r="O46" s="82">
        <v>37047.954737375439</v>
      </c>
      <c r="P46" s="82">
        <v>44269.55755649718</v>
      </c>
      <c r="Q46" s="118">
        <v>45096.104202738861</v>
      </c>
      <c r="R46" s="82">
        <v>44166.528916702635</v>
      </c>
      <c r="S46" s="82">
        <v>42104.926535280654</v>
      </c>
      <c r="T46" s="82">
        <v>31023.139895688917</v>
      </c>
    </row>
    <row r="47" spans="1:16384" ht="13">
      <c r="A47" s="65" t="s">
        <v>118</v>
      </c>
      <c r="B47" s="114">
        <v>6344120.6956121158</v>
      </c>
      <c r="C47" s="114">
        <v>6942017.4741858616</v>
      </c>
      <c r="D47" s="114">
        <v>6590922.0940211695</v>
      </c>
      <c r="E47" s="114">
        <v>6153127.4742676178</v>
      </c>
      <c r="F47" s="118">
        <v>6506423.9042654717</v>
      </c>
      <c r="G47" s="118">
        <v>8508858.1842841394</v>
      </c>
      <c r="H47" s="118">
        <v>8473576.3097949885</v>
      </c>
      <c r="I47" s="118">
        <v>8114598.1930575371</v>
      </c>
      <c r="J47" s="82">
        <v>8622907.2357548326</v>
      </c>
      <c r="K47" s="82">
        <v>8185478.2729418296</v>
      </c>
      <c r="L47" s="82">
        <v>7822706.1817093249</v>
      </c>
      <c r="M47" s="82">
        <v>7888476.698353814</v>
      </c>
      <c r="N47" s="82">
        <v>7561391.5416098228</v>
      </c>
      <c r="O47" s="82">
        <v>7215575.3752447246</v>
      </c>
      <c r="P47" s="380">
        <v>8186393.2130796481</v>
      </c>
      <c r="Q47" s="118">
        <v>9232846.5141912363</v>
      </c>
      <c r="R47" s="380">
        <v>9754767.0998956449</v>
      </c>
      <c r="S47" s="380">
        <f>10451167/1.1836</f>
        <v>8829982.2575194333</v>
      </c>
      <c r="T47" s="380">
        <v>9496698.6899563298</v>
      </c>
    </row>
    <row r="48" spans="1:16384">
      <c r="A48" s="70" t="s">
        <v>61</v>
      </c>
    </row>
    <row r="49" spans="1:19">
      <c r="N49" s="192"/>
      <c r="O49" s="192"/>
    </row>
    <row r="50" spans="1:19">
      <c r="A50" s="39" t="s">
        <v>22</v>
      </c>
    </row>
    <row r="51" spans="1:19">
      <c r="A51" s="39" t="s">
        <v>461</v>
      </c>
    </row>
    <row r="52" spans="1:19">
      <c r="A52" s="70" t="s">
        <v>464</v>
      </c>
    </row>
    <row r="53" spans="1:19" ht="13.5" customHeight="1">
      <c r="A53" s="39" t="s">
        <v>44</v>
      </c>
      <c r="F53" s="228"/>
      <c r="S53" s="232"/>
    </row>
    <row r="54" spans="1:19" ht="13.5" customHeight="1">
      <c r="A54" s="70" t="s">
        <v>333</v>
      </c>
    </row>
    <row r="55" spans="1:19" ht="13.5" customHeight="1">
      <c r="A55" s="39" t="s">
        <v>121</v>
      </c>
    </row>
    <row r="56" spans="1:19">
      <c r="A56" s="70" t="s">
        <v>148</v>
      </c>
    </row>
    <row r="57" spans="1:19">
      <c r="A57" s="70" t="s">
        <v>370</v>
      </c>
    </row>
    <row r="58" spans="1:19">
      <c r="A58" s="39" t="s">
        <v>47</v>
      </c>
    </row>
    <row r="59" spans="1:19">
      <c r="A59" s="39" t="s">
        <v>48</v>
      </c>
    </row>
    <row r="60" spans="1:19">
      <c r="A60" s="39" t="s">
        <v>49</v>
      </c>
    </row>
    <row r="61" spans="1:19">
      <c r="A61" s="39" t="s">
        <v>542</v>
      </c>
    </row>
    <row r="62" spans="1:19">
      <c r="A62" s="70" t="s">
        <v>43</v>
      </c>
    </row>
    <row r="65" spans="1:1">
      <c r="A65" s="39" t="s">
        <v>31</v>
      </c>
    </row>
    <row r="66" spans="1:1">
      <c r="A66" s="70" t="s">
        <v>35</v>
      </c>
    </row>
    <row r="67" spans="1:1">
      <c r="A67" s="70" t="s">
        <v>478</v>
      </c>
    </row>
    <row r="68" spans="1:1">
      <c r="A68" s="70" t="s">
        <v>36</v>
      </c>
    </row>
    <row r="69" spans="1:1">
      <c r="A69" s="70" t="s">
        <v>7</v>
      </c>
    </row>
    <row r="70" spans="1:1">
      <c r="A70" s="70" t="s">
        <v>2</v>
      </c>
    </row>
    <row r="71" spans="1:1">
      <c r="A71" s="70"/>
    </row>
    <row r="72" spans="1:1">
      <c r="A72" s="39" t="s">
        <v>23</v>
      </c>
    </row>
    <row r="74" spans="1:1">
      <c r="A74" s="39" t="s">
        <v>306</v>
      </c>
    </row>
    <row r="75" spans="1:1">
      <c r="A75" s="39" t="s">
        <v>305</v>
      </c>
    </row>
    <row r="76" spans="1:1">
      <c r="A76" s="70" t="s">
        <v>346</v>
      </c>
    </row>
    <row r="77" spans="1:1">
      <c r="A77" s="39" t="s">
        <v>463</v>
      </c>
    </row>
    <row r="78" spans="1:1">
      <c r="A78" s="39" t="s">
        <v>525</v>
      </c>
    </row>
    <row r="79" spans="1:1">
      <c r="A79" s="39" t="s">
        <v>470</v>
      </c>
    </row>
    <row r="80" spans="1:1">
      <c r="A80" s="39" t="s">
        <v>469</v>
      </c>
    </row>
    <row r="81" spans="1:1">
      <c r="A81" s="39" t="s">
        <v>541</v>
      </c>
    </row>
    <row r="82" spans="1:1">
      <c r="A82" s="39" t="s">
        <v>543</v>
      </c>
    </row>
  </sheetData>
  <phoneticPr fontId="25" type="noConversion"/>
  <pageMargins left="0.75" right="0.75" top="1" bottom="1" header="0.5" footer="0.5"/>
  <pageSetup paperSize="9" scale="60" orientation="landscape"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9">
    <pageSetUpPr fitToPage="1"/>
  </sheetPr>
  <dimension ref="A1:S61"/>
  <sheetViews>
    <sheetView zoomScaleNormal="100" workbookViewId="0">
      <pane xSplit="1" topLeftCell="B1" activePane="topRight" state="frozen"/>
      <selection activeCell="A2" sqref="A2"/>
      <selection pane="topRight" activeCell="A2" sqref="A2"/>
    </sheetView>
  </sheetViews>
  <sheetFormatPr defaultColWidth="9.1796875" defaultRowHeight="12.5"/>
  <cols>
    <col min="1" max="1" width="18.7265625" customWidth="1"/>
    <col min="2" max="5" width="9.81640625" style="81" customWidth="1"/>
    <col min="6" max="6" width="10.453125" style="81" bestFit="1" customWidth="1"/>
    <col min="7" max="15" width="9.81640625" style="81" customWidth="1"/>
    <col min="16" max="16" width="11.26953125" style="81" bestFit="1" customWidth="1"/>
    <col min="17" max="17" width="9.81640625" style="81" customWidth="1"/>
    <col min="18" max="18" width="10.26953125" style="81" bestFit="1" customWidth="1"/>
    <col min="19" max="19" width="10.1796875" customWidth="1"/>
  </cols>
  <sheetData>
    <row r="1" spans="1:19">
      <c r="A1" s="37" t="s">
        <v>334</v>
      </c>
    </row>
    <row r="2" spans="1:19">
      <c r="A2" s="60"/>
    </row>
    <row r="3" spans="1:19" ht="13">
      <c r="A3" s="60"/>
      <c r="B3" s="125">
        <v>2001</v>
      </c>
      <c r="C3" s="125">
        <v>2002</v>
      </c>
      <c r="D3" s="125">
        <v>2003</v>
      </c>
      <c r="E3" s="125">
        <v>2004</v>
      </c>
      <c r="F3" s="125">
        <v>2005</v>
      </c>
      <c r="G3" s="125">
        <v>2006</v>
      </c>
      <c r="H3" s="125">
        <v>2007</v>
      </c>
      <c r="I3" s="125">
        <v>2008</v>
      </c>
      <c r="J3" s="125">
        <v>2009</v>
      </c>
      <c r="K3" s="125">
        <v>2010</v>
      </c>
      <c r="L3" s="125">
        <v>2011</v>
      </c>
      <c r="M3" s="125">
        <v>2012</v>
      </c>
      <c r="N3" s="125">
        <v>2013</v>
      </c>
      <c r="O3" s="125">
        <v>2014</v>
      </c>
      <c r="P3" s="125">
        <v>2015</v>
      </c>
      <c r="Q3" s="125">
        <v>2016</v>
      </c>
      <c r="R3" s="125">
        <v>2017</v>
      </c>
      <c r="S3" s="125">
        <v>2018</v>
      </c>
    </row>
    <row r="4" spans="1:19" ht="13">
      <c r="A4" s="36" t="s">
        <v>90</v>
      </c>
      <c r="B4" s="117" t="s">
        <v>109</v>
      </c>
      <c r="C4" s="117">
        <v>6366</v>
      </c>
      <c r="D4" s="117">
        <v>3748</v>
      </c>
      <c r="E4" s="117">
        <v>8332</v>
      </c>
      <c r="F4" s="117">
        <v>6750</v>
      </c>
      <c r="G4" s="117">
        <v>6965</v>
      </c>
      <c r="H4" s="117">
        <v>4104</v>
      </c>
      <c r="I4" s="117">
        <v>6164</v>
      </c>
      <c r="J4" s="117">
        <v>1394</v>
      </c>
      <c r="K4" s="117">
        <v>6553</v>
      </c>
      <c r="L4" s="117">
        <v>3952</v>
      </c>
      <c r="M4" s="392">
        <f>IF('[2]1_Out_Res'!AD4="","n/a",'[2]1_Out_Res'!AE4-'[2]1_Out_Res'!AD4)</f>
        <v>2321</v>
      </c>
      <c r="N4" s="392">
        <f>IF('[2]1_Out_Res'!AE4="","n/a",'[2]1_Out_Res'!AF4-'[2]1_Out_Res'!AE4)</f>
        <v>1341</v>
      </c>
      <c r="O4" s="392">
        <f>IF('[2]1_Out_Res'!AF4="","n/a",'[2]1_Out_Res'!AG4-'[2]1_Out_Res'!AF4)</f>
        <v>3088</v>
      </c>
      <c r="P4" s="392">
        <f>IF('[2]1_Out_Res'!AG4="","n/a",'[2]1_Out_Res'!AH4-'[2]1_Out_Res'!AG4)</f>
        <v>6215</v>
      </c>
      <c r="Q4" s="392">
        <f>IF('[2]1_Out_Res'!AH4="","n/a",'[2]1_Out_Res'!AI4-'[2]1_Out_Res'!AH4)</f>
        <v>4244</v>
      </c>
      <c r="R4" s="392">
        <f>IF('[2]1_Out_Res'!AI4="","n/a",'[2]1_Out_Res'!AJ4-'[2]1_Out_Res'!AI4)</f>
        <v>6185</v>
      </c>
      <c r="S4" s="392">
        <f>IF('[2]1_Out_Res'!AJ4="","n/a",'[2]1_Out_Res'!AK4-'[2]1_Out_Res'!AJ4)</f>
        <v>5580</v>
      </c>
    </row>
    <row r="5" spans="1:19" ht="13">
      <c r="A5" s="36" t="s">
        <v>77</v>
      </c>
      <c r="B5" s="117">
        <v>-748</v>
      </c>
      <c r="C5" s="117">
        <v>5220</v>
      </c>
      <c r="D5" s="117">
        <v>6884</v>
      </c>
      <c r="E5" s="117">
        <v>8069.7173400000029</v>
      </c>
      <c r="F5" s="117">
        <v>11678.720659999992</v>
      </c>
      <c r="G5" s="117">
        <v>13012.681500000006</v>
      </c>
      <c r="H5" s="117">
        <v>12277.470400000006</v>
      </c>
      <c r="I5" s="117">
        <v>10633.531899999987</v>
      </c>
      <c r="J5" s="117">
        <v>14722.308400000009</v>
      </c>
      <c r="K5" s="117">
        <v>9984.6108999999997</v>
      </c>
      <c r="L5" s="117">
        <v>10325.599199999997</v>
      </c>
      <c r="M5" s="392">
        <f>IF('[2]1_Out_Res'!AD5="","n/a",'[2]1_Out_Res'!AE5-'[2]1_Out_Res'!AD5)</f>
        <v>11566.000499999995</v>
      </c>
      <c r="N5" s="392">
        <f>IF('[2]1_Out_Res'!AE5="","n/a",'[2]1_Out_Res'!AF5-'[2]1_Out_Res'!AE5)</f>
        <v>5869.3592000000062</v>
      </c>
      <c r="O5" s="392">
        <f>IF('[2]1_Out_Res'!AF5="","n/a",'[2]1_Out_Res'!AG5-'[2]1_Out_Res'!AF5)</f>
        <v>7393</v>
      </c>
      <c r="P5" s="392">
        <f>IF('[2]1_Out_Res'!AG5="","n/a",'[2]1_Out_Res'!AH5-'[2]1_Out_Res'!AG5)</f>
        <v>10240</v>
      </c>
      <c r="Q5" s="392">
        <f>IF('[2]1_Out_Res'!AH5="","n/a",'[2]1_Out_Res'!AI5-'[2]1_Out_Res'!AH5)</f>
        <v>12997</v>
      </c>
      <c r="R5" s="392">
        <f>IF('[2]1_Out_Res'!AI5="","n/a",'[2]1_Out_Res'!AJ5-'[2]1_Out_Res'!AI5)</f>
        <v>13110</v>
      </c>
      <c r="S5" s="392">
        <f>IF('[2]1_Out_Res'!AJ5="","n/a",'[2]1_Out_Res'!AK5-'[2]1_Out_Res'!AJ5)</f>
        <v>13304</v>
      </c>
    </row>
    <row r="6" spans="1:19" ht="13">
      <c r="A6" s="36" t="s">
        <v>103</v>
      </c>
      <c r="B6" s="117">
        <v>-54.333163265306119</v>
      </c>
      <c r="C6" s="117" t="s">
        <v>109</v>
      </c>
      <c r="D6" s="117" t="s">
        <v>109</v>
      </c>
      <c r="E6" s="117" t="s">
        <v>109</v>
      </c>
      <c r="F6" s="117" t="s">
        <v>109</v>
      </c>
      <c r="G6" s="117" t="s">
        <v>109</v>
      </c>
      <c r="H6" s="117" t="s">
        <v>109</v>
      </c>
      <c r="I6" s="117">
        <v>1010.8922180182021</v>
      </c>
      <c r="J6" s="117">
        <v>-7.743634318437671</v>
      </c>
      <c r="K6" s="117">
        <v>-84.657940484712071</v>
      </c>
      <c r="L6" s="117">
        <v>-124.87882196543569</v>
      </c>
      <c r="M6" s="392">
        <f>IF('[2]1_Out_Res'!AD6="","n/a",'[2]1_Out_Res'!AE6-'[2]1_Out_Res'!AD6)</f>
        <v>-16.140198384293399</v>
      </c>
      <c r="N6" s="392">
        <f>IF('[2]1_Out_Res'!AE6="","n/a",'[2]1_Out_Res'!AF6-'[2]1_Out_Res'!AE6)</f>
        <v>-65.764904386951457</v>
      </c>
      <c r="O6" s="392">
        <f>IF('[2]1_Out_Res'!AF6="","n/a",'[2]1_Out_Res'!AG6-'[2]1_Out_Res'!AF6)</f>
        <v>-8.3387871970548986</v>
      </c>
      <c r="P6" s="392">
        <f>IF('[2]1_Out_Res'!AG6="","n/a",'[2]1_Out_Res'!AH6-'[2]1_Out_Res'!AG6)</f>
        <v>23.067798343388858</v>
      </c>
      <c r="Q6" s="392">
        <f>IF('[2]1_Out_Res'!AH6="","n/a",'[2]1_Out_Res'!AI6-'[2]1_Out_Res'!AH6)</f>
        <v>177.7502812148482</v>
      </c>
      <c r="R6" s="392">
        <f>IF('[2]1_Out_Res'!AI6="","n/a",'[2]1_Out_Res'!AJ6-'[2]1_Out_Res'!AI6)</f>
        <v>490.84773494222327</v>
      </c>
      <c r="S6" s="392">
        <f>IF('[2]1_Out_Res'!AJ6="","n/a",'[2]1_Out_Res'!AK6-'[2]1_Out_Res'!AJ6)</f>
        <v>524.64311279271897</v>
      </c>
    </row>
    <row r="7" spans="1:19" ht="14.25" customHeight="1">
      <c r="A7" s="36" t="s">
        <v>29</v>
      </c>
      <c r="B7" s="117">
        <v>197.96900193912916</v>
      </c>
      <c r="C7" s="117">
        <v>378.71291932877375</v>
      </c>
      <c r="D7" s="117">
        <v>568.46642680915329</v>
      </c>
      <c r="E7" s="117">
        <v>605.67912904456171</v>
      </c>
      <c r="F7" s="117">
        <v>977.97405240887565</v>
      </c>
      <c r="G7" s="117">
        <v>1382.4643739710336</v>
      </c>
      <c r="H7" s="117">
        <v>1271.8304940594635</v>
      </c>
      <c r="I7" s="117">
        <v>1028.4177692292824</v>
      </c>
      <c r="J7" s="117">
        <v>161.67208397778995</v>
      </c>
      <c r="K7" s="117">
        <v>595.28608298590461</v>
      </c>
      <c r="L7" s="117">
        <v>104.66663974633229</v>
      </c>
      <c r="M7" s="392">
        <f>IF('[2]1_Out_Res'!AD7="","n/a",'[2]1_Out_Res'!AE7-'[2]1_Out_Res'!AD7)</f>
        <v>-69.736562608255554</v>
      </c>
      <c r="N7" s="392">
        <f>IF('[2]1_Out_Res'!AE7="","n/a",'[2]1_Out_Res'!AF7-'[2]1_Out_Res'!AE7)</f>
        <v>-234.14543700551167</v>
      </c>
      <c r="O7" s="392">
        <f>IF('[2]1_Out_Res'!AF7="","n/a",'[2]1_Out_Res'!AG7-'[2]1_Out_Res'!AF7)</f>
        <v>-194.10430962662485</v>
      </c>
      <c r="P7" s="392">
        <f>IF('[2]1_Out_Res'!AG7="","n/a",'[2]1_Out_Res'!AH7-'[2]1_Out_Res'!AG7)</f>
        <v>-130.25752462686887</v>
      </c>
      <c r="Q7" s="392">
        <f>IF('[2]1_Out_Res'!AH7="","n/a",'[2]1_Out_Res'!AI7-'[2]1_Out_Res'!AH7)</f>
        <v>-787.33242904677354</v>
      </c>
      <c r="R7" s="392">
        <f>IF('[2]1_Out_Res'!AI7="","n/a",'[2]1_Out_Res'!AJ7-'[2]1_Out_Res'!AI7)</f>
        <v>153.46280222333553</v>
      </c>
      <c r="S7" s="392">
        <f>IF('[2]1_Out_Res'!AJ7="","n/a",'[2]1_Out_Res'!AK7-'[2]1_Out_Res'!AJ7)</f>
        <v>192.01779384523979</v>
      </c>
    </row>
    <row r="8" spans="1:19" ht="13">
      <c r="A8" s="36" t="s">
        <v>97</v>
      </c>
      <c r="B8" s="117">
        <v>96.831560899885403</v>
      </c>
      <c r="C8" s="117">
        <v>189.5279832242187</v>
      </c>
      <c r="D8" s="117">
        <v>291.95696397911524</v>
      </c>
      <c r="E8" s="117">
        <v>325.12790355643619</v>
      </c>
      <c r="F8" s="117">
        <v>2643.7397254269799</v>
      </c>
      <c r="G8" s="117">
        <v>1290.5178640099994</v>
      </c>
      <c r="H8" s="117">
        <v>1513.5107452800003</v>
      </c>
      <c r="I8" s="117">
        <v>1566.481898160001</v>
      </c>
      <c r="J8" s="117">
        <v>1886.313527469998</v>
      </c>
      <c r="K8" s="117">
        <v>1533.4679382100003</v>
      </c>
      <c r="L8" s="117">
        <v>623.93384239000079</v>
      </c>
      <c r="M8" s="392">
        <f>IF('[2]1_Out_Res'!AD8="","n/a",'[2]1_Out_Res'!AE8-'[2]1_Out_Res'!AD8)</f>
        <v>134.05289065000034</v>
      </c>
      <c r="N8" s="392">
        <f>IF('[2]1_Out_Res'!AE8="","n/a",'[2]1_Out_Res'!AF8-'[2]1_Out_Res'!AE8)</f>
        <v>-824.62740769999982</v>
      </c>
      <c r="O8" s="392">
        <f>IF('[2]1_Out_Res'!AF8="","n/a",'[2]1_Out_Res'!AG8-'[2]1_Out_Res'!AF8)</f>
        <v>-199.42548295000051</v>
      </c>
      <c r="P8" s="392">
        <f>IF('[2]1_Out_Res'!AG8="","n/a",'[2]1_Out_Res'!AH8-'[2]1_Out_Res'!AG8)</f>
        <v>5.8846280199995817</v>
      </c>
      <c r="Q8" s="392">
        <f>IF('[2]1_Out_Res'!AH8="","n/a",'[2]1_Out_Res'!AI8-'[2]1_Out_Res'!AH8)</f>
        <v>-145.88462801999958</v>
      </c>
      <c r="R8" s="392">
        <f>IF('[2]1_Out_Res'!AI8="","n/a",'[2]1_Out_Res'!AJ8-'[2]1_Out_Res'!AI8)</f>
        <v>-392</v>
      </c>
      <c r="S8" s="392">
        <f>IF('[2]1_Out_Res'!AJ8="","n/a",'[2]1_Out_Res'!AK8-'[2]1_Out_Res'!AJ8)</f>
        <v>-2453</v>
      </c>
    </row>
    <row r="9" spans="1:19" ht="13">
      <c r="A9" s="36" t="s">
        <v>78</v>
      </c>
      <c r="B9" s="117">
        <v>422.01072477236062</v>
      </c>
      <c r="C9" s="117">
        <v>518.76293646810223</v>
      </c>
      <c r="D9" s="117">
        <v>811.83949057708105</v>
      </c>
      <c r="E9" s="117">
        <v>1361.7943992526816</v>
      </c>
      <c r="F9" s="117">
        <v>1963.6724436757459</v>
      </c>
      <c r="G9" s="117">
        <v>2920.4545883961782</v>
      </c>
      <c r="H9" s="117">
        <v>3864.5746849121879</v>
      </c>
      <c r="I9" s="117">
        <v>2246.0929560420755</v>
      </c>
      <c r="J9" s="117">
        <v>6156.4008888037752</v>
      </c>
      <c r="K9" s="117">
        <v>3185.8372960901979</v>
      </c>
      <c r="L9" s="117">
        <v>1427.7313525239297</v>
      </c>
      <c r="M9" s="392">
        <f>IF('[2]1_Out_Res'!AD9="","n/a",'[2]1_Out_Res'!AE9-'[2]1_Out_Res'!AD9)</f>
        <v>2295.7665961677994</v>
      </c>
      <c r="N9" s="392">
        <f>IF('[2]1_Out_Res'!AE9="","n/a",'[2]1_Out_Res'!AF9-'[2]1_Out_Res'!AE9)</f>
        <v>-629.70364087142661</v>
      </c>
      <c r="O9" s="392">
        <f>IF('[2]1_Out_Res'!AF9="","n/a",'[2]1_Out_Res'!AG9-'[2]1_Out_Res'!AF9)</f>
        <v>1510.4901826057176</v>
      </c>
      <c r="P9" s="392">
        <f>IF('[2]1_Out_Res'!AG9="","n/a",'[2]1_Out_Res'!AH9-'[2]1_Out_Res'!AG9)</f>
        <v>3352.7052066651195</v>
      </c>
      <c r="Q9" s="392">
        <f>IF('[2]1_Out_Res'!AH9="","n/a",'[2]1_Out_Res'!AI9-'[2]1_Out_Res'!AH9)</f>
        <v>2854.7784909393049</v>
      </c>
      <c r="R9" s="392">
        <f>IF('[2]1_Out_Res'!AI9="","n/a",'[2]1_Out_Res'!AJ9-'[2]1_Out_Res'!AI9)</f>
        <v>5602.1466735872091</v>
      </c>
      <c r="S9" s="392">
        <f>IF('[2]1_Out_Res'!AJ9="","n/a",'[2]1_Out_Res'!AK9-'[2]1_Out_Res'!AJ9)</f>
        <v>3441.5570999999982</v>
      </c>
    </row>
    <row r="10" spans="1:19" ht="13">
      <c r="A10" s="36" t="s">
        <v>79</v>
      </c>
      <c r="B10" s="117">
        <v>8274.9253781033185</v>
      </c>
      <c r="C10" s="117">
        <v>8683.1320475452376</v>
      </c>
      <c r="D10" s="117">
        <v>11664.612250190839</v>
      </c>
      <c r="E10" s="117">
        <v>12185.439414410488</v>
      </c>
      <c r="F10" s="117">
        <v>22332.874801822763</v>
      </c>
      <c r="G10" s="117">
        <v>20761.4168198689</v>
      </c>
      <c r="H10" s="117">
        <v>17824.807157075673</v>
      </c>
      <c r="I10" s="117">
        <v>11574.233368418703</v>
      </c>
      <c r="J10" s="117">
        <v>9429.8409334902826</v>
      </c>
      <c r="K10" s="117">
        <v>7338.8954501890985</v>
      </c>
      <c r="L10" s="117">
        <v>4707.2837396202376</v>
      </c>
      <c r="M10" s="392">
        <f>IF('[2]1_Out_Res'!AD10="","n/a",'[2]1_Out_Res'!AE10-'[2]1_Out_Res'!AD10)</f>
        <v>1997.5505003625294</v>
      </c>
      <c r="N10" s="392">
        <f>IF('[2]1_Out_Res'!AE10="","n/a",'[2]1_Out_Res'!AF10-'[2]1_Out_Res'!AE10)</f>
        <v>1109.7412128070719</v>
      </c>
      <c r="O10" s="392">
        <f>IF('[2]1_Out_Res'!AF10="","n/a",'[2]1_Out_Res'!AG10-'[2]1_Out_Res'!AF10)</f>
        <v>2667.5868044786912</v>
      </c>
      <c r="P10" s="392">
        <f>IF('[2]1_Out_Res'!AG10="","n/a",'[2]1_Out_Res'!AH10-'[2]1_Out_Res'!AG10)</f>
        <v>4330.6476534623653</v>
      </c>
      <c r="Q10" s="392">
        <f>IF('[2]1_Out_Res'!AH10="","n/a",'[2]1_Out_Res'!AI10-'[2]1_Out_Res'!AH10)</f>
        <v>4902.9414127784839</v>
      </c>
      <c r="R10" s="392">
        <f>IF('[2]1_Out_Res'!AI10="","n/a",'[2]1_Out_Res'!AJ10-'[2]1_Out_Res'!AI10)</f>
        <v>5024.8102577360405</v>
      </c>
      <c r="S10" s="392">
        <f>IF('[2]1_Out_Res'!AJ10="","n/a",'[2]1_Out_Res'!AK10-'[2]1_Out_Res'!AJ10)</f>
        <v>2928.5166004990751</v>
      </c>
    </row>
    <row r="11" spans="1:19" ht="13">
      <c r="A11" s="36" t="s">
        <v>98</v>
      </c>
      <c r="B11" s="117">
        <v>120.19999999999999</v>
      </c>
      <c r="C11" s="117">
        <v>199.5</v>
      </c>
      <c r="D11" s="117">
        <v>352.80000000000007</v>
      </c>
      <c r="E11" s="117">
        <v>547.89999999999986</v>
      </c>
      <c r="F11" s="117">
        <v>1123.5</v>
      </c>
      <c r="G11" s="117">
        <v>1659.7000000000003</v>
      </c>
      <c r="H11" s="117">
        <v>1348</v>
      </c>
      <c r="I11" s="117">
        <v>583.59999999999945</v>
      </c>
      <c r="J11" s="117">
        <v>-98.399999999999636</v>
      </c>
      <c r="K11" s="117">
        <v>-138.10000000000036</v>
      </c>
      <c r="L11" s="117">
        <v>-90.799999999999272</v>
      </c>
      <c r="M11" s="392">
        <f>IF('[2]1_Out_Res'!AD11="","n/a",'[2]1_Out_Res'!AE11-'[2]1_Out_Res'!AD11)</f>
        <v>-36.300000000000182</v>
      </c>
      <c r="N11" s="392">
        <f>IF('[2]1_Out_Res'!AE11="","n/a",'[2]1_Out_Res'!AF11-'[2]1_Out_Res'!AE11)</f>
        <v>50.5</v>
      </c>
      <c r="O11" s="392">
        <f>IF('[2]1_Out_Res'!AF11="","n/a",'[2]1_Out_Res'!AG11-'[2]1_Out_Res'!AF11)</f>
        <v>167.80000000000018</v>
      </c>
      <c r="P11" s="392">
        <f>IF('[2]1_Out_Res'!AG11="","n/a",'[2]1_Out_Res'!AH11-'[2]1_Out_Res'!AG11)</f>
        <v>259.19999999999982</v>
      </c>
      <c r="Q11" s="392">
        <f>IF('[2]1_Out_Res'!AH11="","n/a",'[2]1_Out_Res'!AI11-'[2]1_Out_Res'!AH11)</f>
        <v>337.5</v>
      </c>
      <c r="R11" s="392">
        <f>IF('[2]1_Out_Res'!AI11="","n/a",'[2]1_Out_Res'!AJ11-'[2]1_Out_Res'!AI11)</f>
        <v>445.89999999999964</v>
      </c>
      <c r="S11" s="392">
        <f>IF('[2]1_Out_Res'!AJ11="","n/a",'[2]1_Out_Res'!AK11-'[2]1_Out_Res'!AJ11)</f>
        <v>495.90000000000055</v>
      </c>
    </row>
    <row r="12" spans="1:19" ht="13">
      <c r="A12" s="36" t="s">
        <v>93</v>
      </c>
      <c r="B12" s="117">
        <v>2430.5577553886178</v>
      </c>
      <c r="C12" s="117">
        <v>2640.7437091437059</v>
      </c>
      <c r="D12" s="117">
        <v>2868.7967934836342</v>
      </c>
      <c r="E12" s="117">
        <v>5496.0089999999982</v>
      </c>
      <c r="F12" s="117">
        <v>6946.734000000004</v>
      </c>
      <c r="G12" s="117">
        <v>6817.5659999999989</v>
      </c>
      <c r="H12" s="117">
        <v>6865</v>
      </c>
      <c r="I12" s="117">
        <v>5460</v>
      </c>
      <c r="J12" s="117">
        <v>4228</v>
      </c>
      <c r="K12" s="117">
        <v>4887</v>
      </c>
      <c r="L12" s="117">
        <v>5033.7606700000033</v>
      </c>
      <c r="M12" s="392">
        <f>IF('[2]1_Out_Res'!AD12="","n/a",'[2]1_Out_Res'!AE12-'[2]1_Out_Res'!AD12)</f>
        <v>4565.2393299999967</v>
      </c>
      <c r="N12" s="392">
        <f>IF('[2]1_Out_Res'!AE12="","n/a",'[2]1_Out_Res'!AF12-'[2]1_Out_Res'!AE12)</f>
        <v>1967</v>
      </c>
      <c r="O12" s="392">
        <f>IF('[2]1_Out_Res'!AF12="","n/a",'[2]1_Out_Res'!AG12-'[2]1_Out_Res'!AF12)</f>
        <v>1449</v>
      </c>
      <c r="P12" s="392">
        <f>IF('[2]1_Out_Res'!AG12="","n/a",'[2]1_Out_Res'!AH12-'[2]1_Out_Res'!AG12)</f>
        <v>2193</v>
      </c>
      <c r="Q12" s="392">
        <f>IF('[2]1_Out_Res'!AH12="","n/a",'[2]1_Out_Res'!AI12-'[2]1_Out_Res'!AH12)</f>
        <v>2101</v>
      </c>
      <c r="R12" s="392">
        <f>IF('[2]1_Out_Res'!AI12="","n/a",'[2]1_Out_Res'!AJ12-'[2]1_Out_Res'!AI12)</f>
        <v>2072.586089000004</v>
      </c>
      <c r="S12" s="392">
        <f>IF('[2]1_Out_Res'!AJ12="","n/a",'[2]1_Out_Res'!AK12-'[2]1_Out_Res'!AJ12)</f>
        <v>1652.413910999996</v>
      </c>
    </row>
    <row r="13" spans="1:19" ht="13">
      <c r="A13" s="36" t="s">
        <v>83</v>
      </c>
      <c r="B13" s="117">
        <v>19164</v>
      </c>
      <c r="C13" s="117">
        <v>25787.000000000058</v>
      </c>
      <c r="D13" s="117">
        <v>34434.000000000058</v>
      </c>
      <c r="E13" s="117">
        <v>52239.999999999884</v>
      </c>
      <c r="F13" s="117">
        <v>64800</v>
      </c>
      <c r="G13" s="117">
        <v>74300</v>
      </c>
      <c r="H13" s="117">
        <v>73900</v>
      </c>
      <c r="I13" s="117">
        <v>53700</v>
      </c>
      <c r="J13" s="117">
        <v>30300</v>
      </c>
      <c r="K13" s="117">
        <v>64700</v>
      </c>
      <c r="L13" s="117">
        <v>48000</v>
      </c>
      <c r="M13" s="392">
        <f>IF('[2]1_Out_Res'!AD13="","n/a",'[2]1_Out_Res'!AE13-'[2]1_Out_Res'!AD13)</f>
        <v>26840</v>
      </c>
      <c r="N13" s="392">
        <f>IF('[2]1_Out_Res'!AE13="","n/a",'[2]1_Out_Res'!AF13-'[2]1_Out_Res'!AE13)</f>
        <v>-55413</v>
      </c>
      <c r="O13" s="392">
        <f>IF('[2]1_Out_Res'!AF13="","n/a",'[2]1_Out_Res'!AG13-'[2]1_Out_Res'!AF13)</f>
        <v>18493</v>
      </c>
      <c r="P13" s="392">
        <f>IF('[2]1_Out_Res'!AG13="","n/a",'[2]1_Out_Res'!AH13-'[2]1_Out_Res'!AG13)</f>
        <v>33281</v>
      </c>
      <c r="Q13" s="392">
        <f>IF('[2]1_Out_Res'!AH13="","n/a",'[2]1_Out_Res'!AI13-'[2]1_Out_Res'!AH13)</f>
        <v>32957</v>
      </c>
      <c r="R13" s="392">
        <f>IF('[2]1_Out_Res'!AI13="","n/a",'[2]1_Out_Res'!AJ13-'[2]1_Out_Res'!AI13)</f>
        <v>54868</v>
      </c>
      <c r="S13" s="392">
        <f>IF('[2]1_Out_Res'!AJ13="","n/a",'[2]1_Out_Res'!AK13-'[2]1_Out_Res'!AJ13)</f>
        <v>55336</v>
      </c>
    </row>
    <row r="14" spans="1:19" ht="13">
      <c r="A14" s="36" t="s">
        <v>80</v>
      </c>
      <c r="B14" s="117">
        <v>24895</v>
      </c>
      <c r="C14" s="117">
        <v>17021</v>
      </c>
      <c r="D14" s="117">
        <v>16511</v>
      </c>
      <c r="E14" s="117">
        <v>685</v>
      </c>
      <c r="F14" s="117">
        <v>5562</v>
      </c>
      <c r="G14" s="117">
        <v>21246</v>
      </c>
      <c r="H14" s="117">
        <v>-28092</v>
      </c>
      <c r="I14" s="117">
        <v>-10338</v>
      </c>
      <c r="J14" s="117">
        <v>1565</v>
      </c>
      <c r="K14" s="117">
        <v>5226</v>
      </c>
      <c r="L14" s="117">
        <v>11588</v>
      </c>
      <c r="M14" s="392">
        <f>IF('[2]1_Out_Res'!AD14="","n/a",'[2]1_Out_Res'!AE14-'[2]1_Out_Res'!AD14)</f>
        <v>21070</v>
      </c>
      <c r="N14" s="392">
        <f>IF('[2]1_Out_Res'!AE14="","n/a",'[2]1_Out_Res'!AF14-'[2]1_Out_Res'!AE14)</f>
        <v>23969</v>
      </c>
      <c r="O14" s="392">
        <f>IF('[2]1_Out_Res'!AF14="","n/a",'[2]1_Out_Res'!AG14-'[2]1_Out_Res'!AF14)</f>
        <v>28588</v>
      </c>
      <c r="P14" s="392">
        <f>IF('[2]1_Out_Res'!AG14="","n/a",'[2]1_Out_Res'!AH14-'[2]1_Out_Res'!AG14)</f>
        <v>42046</v>
      </c>
      <c r="Q14" s="392">
        <f>IF('[2]1_Out_Res'!AH14="","n/a",'[2]1_Out_Res'!AI14-'[2]1_Out_Res'!AH14)</f>
        <v>47445</v>
      </c>
      <c r="R14" s="392">
        <f>IF('[2]1_Out_Res'!AI14="","n/a",'[2]1_Out_Res'!AJ14-'[2]1_Out_Res'!AI14)</f>
        <v>51909</v>
      </c>
      <c r="S14" s="392">
        <f>IF('[2]1_Out_Res'!AJ14="","n/a",'[2]1_Out_Res'!AK14-'[2]1_Out_Res'!AJ14)</f>
        <v>67177</v>
      </c>
    </row>
    <row r="15" spans="1:19" ht="13">
      <c r="A15" s="36" t="s">
        <v>81</v>
      </c>
      <c r="B15" s="117">
        <v>4380.33</v>
      </c>
      <c r="C15" s="117">
        <v>5572.5</v>
      </c>
      <c r="D15" s="117">
        <v>5553.3999999999978</v>
      </c>
      <c r="E15" s="117">
        <v>7274.0999999999985</v>
      </c>
      <c r="F15" s="117">
        <v>11367.600000000006</v>
      </c>
      <c r="G15" s="117">
        <v>11725.199999999997</v>
      </c>
      <c r="H15" s="117">
        <v>12218.300000000003</v>
      </c>
      <c r="I15" s="117">
        <v>8336.5999999999913</v>
      </c>
      <c r="J15" s="117">
        <v>2858.7000000000116</v>
      </c>
      <c r="K15" s="117">
        <v>-51.95700000000943</v>
      </c>
      <c r="L15" s="117">
        <v>-2113.6429999999964</v>
      </c>
      <c r="M15" s="392">
        <f>IF('[2]1_Out_Res'!AD15="","n/a",'[2]1_Out_Res'!AE15-'[2]1_Out_Res'!AD15)</f>
        <v>-3759</v>
      </c>
      <c r="N15" s="392">
        <f>IF('[2]1_Out_Res'!AE15="","n/a",'[2]1_Out_Res'!AF15-'[2]1_Out_Res'!AE15)</f>
        <v>-3579.4750000000058</v>
      </c>
      <c r="O15" s="392">
        <f>IF('[2]1_Out_Res'!AF15="","n/a",'[2]1_Out_Res'!AG15-'[2]1_Out_Res'!AF15)</f>
        <v>-1646.0529999999999</v>
      </c>
      <c r="P15" s="392">
        <f>IF('[2]1_Out_Res'!AG15="","n/a",'[2]1_Out_Res'!AH15-'[2]1_Out_Res'!AG15)</f>
        <v>-1815.4719999999943</v>
      </c>
      <c r="Q15" s="392">
        <f>IF('[2]1_Out_Res'!AH15="","n/a",'[2]1_Out_Res'!AI15-'[2]1_Out_Res'!AH15)</f>
        <v>-6196</v>
      </c>
      <c r="R15" s="392">
        <f>IF('[2]1_Out_Res'!AI15="","n/a",'[2]1_Out_Res'!AJ15-'[2]1_Out_Res'!AI15)</f>
        <v>-2585.150999999998</v>
      </c>
      <c r="S15" s="392">
        <f>IF('[2]1_Out_Res'!AJ15="","n/a",'[2]1_Out_Res'!AK15-'[2]1_Out_Res'!AJ15)</f>
        <v>-2045.849000000002</v>
      </c>
    </row>
    <row r="16" spans="1:19" ht="13">
      <c r="A16" s="36" t="s">
        <v>84</v>
      </c>
      <c r="B16" s="117">
        <v>604.47143747238215</v>
      </c>
      <c r="C16" s="117">
        <v>1986.3535429714893</v>
      </c>
      <c r="D16" s="117">
        <v>2439.9172029527881</v>
      </c>
      <c r="E16" s="117">
        <v>2019.5336007294727</v>
      </c>
      <c r="F16" s="117">
        <v>2799.185142046319</v>
      </c>
      <c r="G16" s="117">
        <v>3123.6816557739057</v>
      </c>
      <c r="H16" s="117">
        <v>3709.0585024192751</v>
      </c>
      <c r="I16" s="117">
        <v>4948.3889580486502</v>
      </c>
      <c r="J16" s="117">
        <v>116.95809331050259</v>
      </c>
      <c r="K16" s="117">
        <v>2195.8534569000003</v>
      </c>
      <c r="L16" s="117">
        <v>-2708.0765469991202</v>
      </c>
      <c r="M16" s="392">
        <f>IF('[2]1_Out_Res'!AD16="","n/a",'[2]1_Out_Res'!AE16-'[2]1_Out_Res'!AD16)</f>
        <v>-1964.9822288288779</v>
      </c>
      <c r="N16" s="392">
        <f>IF('[2]1_Out_Res'!AE16="","n/a",'[2]1_Out_Res'!AF16-'[2]1_Out_Res'!AE16)</f>
        <v>-1486.4606095457166</v>
      </c>
      <c r="O16" s="392">
        <f>IF('[2]1_Out_Res'!AF16="","n/a",'[2]1_Out_Res'!AG16-'[2]1_Out_Res'!AF16)</f>
        <v>-1352.9841187563034</v>
      </c>
      <c r="P16" s="392">
        <f>IF('[2]1_Out_Res'!AG16="","n/a",'[2]1_Out_Res'!AH16-'[2]1_Out_Res'!AG16)</f>
        <v>-2202.7676026799181</v>
      </c>
      <c r="Q16" s="392">
        <f>IF('[2]1_Out_Res'!AH16="","n/a",'[2]1_Out_Res'!AI16-'[2]1_Out_Res'!AH16)</f>
        <v>-918.95951556000364</v>
      </c>
      <c r="R16" s="392">
        <f>IF('[2]1_Out_Res'!AI16="","n/a",'[2]1_Out_Res'!AJ16-'[2]1_Out_Res'!AI16)</f>
        <v>-422.64134806740549</v>
      </c>
      <c r="S16" s="392">
        <f>IF('[2]1_Out_Res'!AJ16="","n/a",'[2]1_Out_Res'!AK16-'[2]1_Out_Res'!AJ16)</f>
        <v>2.7892173426662339</v>
      </c>
    </row>
    <row r="17" spans="1:19" ht="13">
      <c r="A17" s="36" t="s">
        <v>122</v>
      </c>
      <c r="B17" s="117">
        <v>5797</v>
      </c>
      <c r="C17" s="117">
        <v>8869</v>
      </c>
      <c r="D17" s="117">
        <v>12409</v>
      </c>
      <c r="E17" s="117">
        <v>17994</v>
      </c>
      <c r="F17" s="117">
        <v>21801</v>
      </c>
      <c r="G17" s="117">
        <v>24572</v>
      </c>
      <c r="H17" s="117">
        <v>16574</v>
      </c>
      <c r="I17" s="117">
        <v>8241</v>
      </c>
      <c r="J17" s="117">
        <v>-856</v>
      </c>
      <c r="K17" s="117">
        <v>-44904</v>
      </c>
      <c r="L17" s="117">
        <v>-2455</v>
      </c>
      <c r="M17" s="392">
        <f>IF('[2]1_Out_Res'!AD17="","n/a",'[2]1_Out_Res'!AE17-'[2]1_Out_Res'!AD17)</f>
        <v>-3126</v>
      </c>
      <c r="N17" s="392">
        <f>IF('[2]1_Out_Res'!AE17="","n/a",'[2]1_Out_Res'!AF17-'[2]1_Out_Res'!AE17)</f>
        <v>-2600</v>
      </c>
      <c r="O17" s="392">
        <f>IF('[2]1_Out_Res'!AF17="","n/a",'[2]1_Out_Res'!AG17-'[2]1_Out_Res'!AF17)</f>
        <v>-4269</v>
      </c>
      <c r="P17" s="392">
        <f>IF('[2]1_Out_Res'!AG17="","n/a",'[2]1_Out_Res'!AH17-'[2]1_Out_Res'!AG17)</f>
        <v>-2695</v>
      </c>
      <c r="Q17" s="392">
        <f>IF('[2]1_Out_Res'!AH17="","n/a",'[2]1_Out_Res'!AI17-'[2]1_Out_Res'!AH17)</f>
        <v>-1703</v>
      </c>
      <c r="R17" s="392">
        <f>IF('[2]1_Out_Res'!AI17="","n/a",'[2]1_Out_Res'!AJ17-'[2]1_Out_Res'!AI17)</f>
        <v>-2150</v>
      </c>
      <c r="S17" s="392">
        <f>IF('[2]1_Out_Res'!AJ17="","n/a",'[2]1_Out_Res'!AK17-'[2]1_Out_Res'!AJ17)</f>
        <v>-744</v>
      </c>
    </row>
    <row r="18" spans="1:19" ht="13">
      <c r="A18" s="36" t="s">
        <v>86</v>
      </c>
      <c r="B18" s="117">
        <v>10721.260000000009</v>
      </c>
      <c r="C18" s="117">
        <v>23938.87000000001</v>
      </c>
      <c r="D18" s="117">
        <v>22703.669999999984</v>
      </c>
      <c r="E18" s="117">
        <v>30624.670000000013</v>
      </c>
      <c r="F18" s="117">
        <v>32195.239999999991</v>
      </c>
      <c r="G18" s="117">
        <v>27166.799999999988</v>
      </c>
      <c r="H18" s="117">
        <v>21140.380000000034</v>
      </c>
      <c r="I18" s="117">
        <v>-1166.320000000007</v>
      </c>
      <c r="J18" s="117">
        <v>16049.100000000035</v>
      </c>
      <c r="K18" s="117">
        <v>71774.599999999977</v>
      </c>
      <c r="L18" s="117">
        <v>15533.52999999997</v>
      </c>
      <c r="M18" s="392">
        <f>IF('[2]1_Out_Res'!AD18="","n/a",'[2]1_Out_Res'!AE18-'[2]1_Out_Res'!AD18)</f>
        <v>-2057.0299999999697</v>
      </c>
      <c r="N18" s="392">
        <f>IF('[2]1_Out_Res'!AE18="","n/a",'[2]1_Out_Res'!AF18-'[2]1_Out_Res'!AE18)</f>
        <v>-4197.7800000000279</v>
      </c>
      <c r="O18" s="392">
        <f>IF('[2]1_Out_Res'!AF18="","n/a",'[2]1_Out_Res'!AG18-'[2]1_Out_Res'!AF18)</f>
        <v>-2252.9400000000023</v>
      </c>
      <c r="P18" s="392">
        <f>IF('[2]1_Out_Res'!AG18="","n/a",'[2]1_Out_Res'!AH18-'[2]1_Out_Res'!AG18)</f>
        <v>3195.0999999999767</v>
      </c>
      <c r="Q18" s="392">
        <f>IF('[2]1_Out_Res'!AH18="","n/a",'[2]1_Out_Res'!AI18-'[2]1_Out_Res'!AH18)</f>
        <v>5836.9000000000233</v>
      </c>
      <c r="R18" s="392">
        <f>IF('[2]1_Out_Res'!AI18="","n/a",'[2]1_Out_Res'!AJ18-'[2]1_Out_Res'!AI18)</f>
        <v>7228.9400000000023</v>
      </c>
      <c r="S18" s="392">
        <f>IF('[2]1_Out_Res'!AJ18="","n/a",'[2]1_Out_Res'!AK18-'[2]1_Out_Res'!AJ18)</f>
        <v>3656</v>
      </c>
    </row>
    <row r="19" spans="1:19" ht="13">
      <c r="A19" s="36" t="s">
        <v>87</v>
      </c>
      <c r="B19" s="117">
        <v>86.99227860607553</v>
      </c>
      <c r="C19" s="117">
        <v>169.44582815621303</v>
      </c>
      <c r="D19" s="117">
        <v>304.11764886321873</v>
      </c>
      <c r="E19" s="117">
        <v>618.8617338546735</v>
      </c>
      <c r="F19" s="117">
        <v>1177.141848936546</v>
      </c>
      <c r="G19" s="117">
        <v>2149.8170186851521</v>
      </c>
      <c r="H19" s="117">
        <v>2062.8795510554864</v>
      </c>
      <c r="I19" s="117">
        <v>489.61019003875936</v>
      </c>
      <c r="J19" s="117">
        <v>-321.42674202195758</v>
      </c>
      <c r="K19" s="117">
        <v>-311.75121370965462</v>
      </c>
      <c r="L19" s="117">
        <v>-568.01042680462797</v>
      </c>
      <c r="M19" s="392">
        <f>IF('[2]1_Out_Res'!AD19="","n/a",'[2]1_Out_Res'!AE19-'[2]1_Out_Res'!AD19)</f>
        <v>-656.51305342599153</v>
      </c>
      <c r="N19" s="392">
        <f>IF('[2]1_Out_Res'!AE19="","n/a",'[2]1_Out_Res'!AF19-'[2]1_Out_Res'!AE19)</f>
        <v>-272.33766455512432</v>
      </c>
      <c r="O19" s="392">
        <f>IF('[2]1_Out_Res'!AF19="","n/a",'[2]1_Out_Res'!AG19-'[2]1_Out_Res'!AF19)</f>
        <v>-358.95554332631582</v>
      </c>
      <c r="P19" s="392">
        <f>IF('[2]1_Out_Res'!AG19="","n/a",'[2]1_Out_Res'!AH19-'[2]1_Out_Res'!AG19)</f>
        <v>-199.91092300000037</v>
      </c>
      <c r="Q19" s="392">
        <f>IF('[2]1_Out_Res'!AH19="","n/a",'[2]1_Out_Res'!AI19-'[2]1_Out_Res'!AH19)</f>
        <v>-91</v>
      </c>
      <c r="R19" s="392">
        <f>IF('[2]1_Out_Res'!AI19="","n/a",'[2]1_Out_Res'!AJ19-'[2]1_Out_Res'!AI19)</f>
        <v>-49.199999999999818</v>
      </c>
      <c r="S19" s="392">
        <f>IF('[2]1_Out_Res'!AJ19="","n/a",'[2]1_Out_Res'!AK19-'[2]1_Out_Res'!AJ19)</f>
        <v>-260.80000000000018</v>
      </c>
    </row>
    <row r="20" spans="1:19" ht="13">
      <c r="A20" s="36" t="s">
        <v>99</v>
      </c>
      <c r="B20" s="117">
        <v>41.521006508773297</v>
      </c>
      <c r="C20" s="117">
        <v>149.22829389794032</v>
      </c>
      <c r="D20" s="117">
        <v>331.08380103681293</v>
      </c>
      <c r="E20" s="117">
        <v>590.1681845695125</v>
      </c>
      <c r="F20" s="117">
        <v>1009.6153846153845</v>
      </c>
      <c r="G20" s="117">
        <v>729.00254865616307</v>
      </c>
      <c r="H20" s="117">
        <v>1852.3517145505102</v>
      </c>
      <c r="I20" s="117">
        <v>1206.1225671918446</v>
      </c>
      <c r="J20" s="117">
        <v>-28.701343836886736</v>
      </c>
      <c r="K20" s="117">
        <v>-43.81950880444856</v>
      </c>
      <c r="L20" s="117">
        <v>-116.74582947173258</v>
      </c>
      <c r="M20" s="392">
        <f>IF('[2]1_Out_Res'!AD20="","n/a",'[2]1_Out_Res'!AE20-'[2]1_Out_Res'!AD20)</f>
        <v>-54.796107506950648</v>
      </c>
      <c r="N20" s="392">
        <f>IF('[2]1_Out_Res'!AE20="","n/a",'[2]1_Out_Res'!AF20-'[2]1_Out_Res'!AE20)</f>
        <v>24.93628359592185</v>
      </c>
      <c r="O20" s="392">
        <f>IF('[2]1_Out_Res'!AF20="","n/a",'[2]1_Out_Res'!AG20-'[2]1_Out_Res'!AF20)</f>
        <v>159.63531047265951</v>
      </c>
      <c r="P20" s="392">
        <f>IF('[2]1_Out_Res'!AG20="","n/a",'[2]1_Out_Res'!AH20-'[2]1_Out_Res'!AG20)</f>
        <v>172</v>
      </c>
      <c r="Q20" s="392">
        <f>IF('[2]1_Out_Res'!AH20="","n/a",'[2]1_Out_Res'!AI20-'[2]1_Out_Res'!AH20)</f>
        <v>416</v>
      </c>
      <c r="R20" s="392">
        <f>IF('[2]1_Out_Res'!AI20="","n/a",'[2]1_Out_Res'!AJ20-'[2]1_Out_Res'!AI20)</f>
        <v>589</v>
      </c>
      <c r="S20" s="392">
        <f>IF('[2]1_Out_Res'!AJ20="","n/a",'[2]1_Out_Res'!AK20-'[2]1_Out_Res'!AJ20)</f>
        <v>585</v>
      </c>
    </row>
    <row r="21" spans="1:19" ht="13">
      <c r="A21" s="36" t="s">
        <v>88</v>
      </c>
      <c r="B21" s="117">
        <v>663</v>
      </c>
      <c r="C21" s="117">
        <v>490</v>
      </c>
      <c r="D21" s="117">
        <v>1644</v>
      </c>
      <c r="E21" s="117">
        <v>1044</v>
      </c>
      <c r="F21" s="117">
        <v>1251</v>
      </c>
      <c r="G21" s="117">
        <v>1432</v>
      </c>
      <c r="H21" s="117">
        <v>2658</v>
      </c>
      <c r="I21" s="117">
        <v>1264</v>
      </c>
      <c r="J21" s="117">
        <v>1137</v>
      </c>
      <c r="K21" s="117">
        <v>1514</v>
      </c>
      <c r="L21" s="117">
        <v>1664</v>
      </c>
      <c r="M21" s="392">
        <f>IF('[2]1_Out_Res'!AD21="","n/a",'[2]1_Out_Res'!AE21-'[2]1_Out_Res'!AD21)</f>
        <v>1460</v>
      </c>
      <c r="N21" s="392">
        <f>IF('[2]1_Out_Res'!AE21="","n/a",'[2]1_Out_Res'!AF21-'[2]1_Out_Res'!AE21)</f>
        <v>1674</v>
      </c>
      <c r="O21" s="392">
        <f>IF('[2]1_Out_Res'!AF21="","n/a",'[2]1_Out_Res'!AG21-'[2]1_Out_Res'!AF21)</f>
        <v>1649</v>
      </c>
      <c r="P21" s="392">
        <f>IF('[2]1_Out_Res'!AG21="","n/a",'[2]1_Out_Res'!AH21-'[2]1_Out_Res'!AG21)</f>
        <v>1561</v>
      </c>
      <c r="Q21" s="392">
        <f>IF('[2]1_Out_Res'!AH21="","n/a",'[2]1_Out_Res'!AI21-'[2]1_Out_Res'!AH21)</f>
        <v>1715</v>
      </c>
      <c r="R21" s="392">
        <f>IF('[2]1_Out_Res'!AI21="","n/a",'[2]1_Out_Res'!AJ21-'[2]1_Out_Res'!AI21)</f>
        <v>2342</v>
      </c>
      <c r="S21" s="392">
        <f>IF('[2]1_Out_Res'!AJ21="","n/a",'[2]1_Out_Res'!AK21-'[2]1_Out_Res'!AJ21)</f>
        <v>2408</v>
      </c>
    </row>
    <row r="22" spans="1:19" ht="13">
      <c r="A22" s="36" t="s">
        <v>100</v>
      </c>
      <c r="B22" s="117">
        <v>431.04159797979179</v>
      </c>
      <c r="C22" s="117">
        <v>109.91011385562319</v>
      </c>
      <c r="D22" s="117">
        <v>152.33295074127216</v>
      </c>
      <c r="E22" s="117">
        <v>225.5</v>
      </c>
      <c r="F22" s="117">
        <v>265.70000000000005</v>
      </c>
      <c r="G22" s="117">
        <v>248.5</v>
      </c>
      <c r="H22" s="117">
        <v>245</v>
      </c>
      <c r="I22" s="117">
        <v>204.90000000000009</v>
      </c>
      <c r="J22" s="117">
        <v>238</v>
      </c>
      <c r="K22" s="117">
        <v>208.19999999999982</v>
      </c>
      <c r="L22" s="117">
        <v>226.90000000000009</v>
      </c>
      <c r="M22" s="392">
        <f>IF('[2]1_Out_Res'!AD22="","n/a",'[2]1_Out_Res'!AE22-'[2]1_Out_Res'!AD22)</f>
        <v>195.29999999999973</v>
      </c>
      <c r="N22" s="392">
        <f>IF('[2]1_Out_Res'!AE22="","n/a",'[2]1_Out_Res'!AF22-'[2]1_Out_Res'!AE22)</f>
        <v>190.20000000000027</v>
      </c>
      <c r="O22" s="392">
        <f>IF('[2]1_Out_Res'!AF22="","n/a",'[2]1_Out_Res'!AG22-'[2]1_Out_Res'!AF22)</f>
        <v>313.59999999999991</v>
      </c>
      <c r="P22" s="392">
        <f>IF('[2]1_Out_Res'!AG22="","n/a",'[2]1_Out_Res'!AH22-'[2]1_Out_Res'!AG22)</f>
        <v>313</v>
      </c>
      <c r="Q22" s="392">
        <f>IF('[2]1_Out_Res'!AH22="","n/a",'[2]1_Out_Res'!AI22-'[2]1_Out_Res'!AH22)</f>
        <v>299</v>
      </c>
      <c r="R22" s="392">
        <f>IF('[2]1_Out_Res'!AI22="","n/a",'[2]1_Out_Res'!AJ22-'[2]1_Out_Res'!AI22)</f>
        <v>344</v>
      </c>
      <c r="S22" s="392">
        <f>IF('[2]1_Out_Res'!AJ22="","n/a",'[2]1_Out_Res'!AK22-'[2]1_Out_Res'!AJ22)</f>
        <v>401</v>
      </c>
    </row>
    <row r="23" spans="1:19" ht="13">
      <c r="A23" s="36" t="s">
        <v>89</v>
      </c>
      <c r="B23" s="117">
        <v>34304</v>
      </c>
      <c r="C23" s="117">
        <v>33222</v>
      </c>
      <c r="D23" s="117">
        <v>40238</v>
      </c>
      <c r="E23" s="117">
        <v>30736</v>
      </c>
      <c r="F23" s="117">
        <v>37844</v>
      </c>
      <c r="G23" s="117">
        <v>37270</v>
      </c>
      <c r="H23" s="117">
        <v>36826</v>
      </c>
      <c r="I23" s="117">
        <v>30158</v>
      </c>
      <c r="J23" s="117">
        <v>22920</v>
      </c>
      <c r="K23" s="117">
        <v>17692</v>
      </c>
      <c r="L23" s="117">
        <v>11594</v>
      </c>
      <c r="M23" s="392">
        <f>IF('[2]1_Out_Res'!AD23="","n/a",'[2]1_Out_Res'!AE23-'[2]1_Out_Res'!AD23)</f>
        <v>5989</v>
      </c>
      <c r="N23" s="392">
        <f>IF('[2]1_Out_Res'!AE23="","n/a",'[2]1_Out_Res'!AF23-'[2]1_Out_Res'!AE23)</f>
        <v>-9192</v>
      </c>
      <c r="O23" s="392">
        <f>IF('[2]1_Out_Res'!AF23="","n/a",'[2]1_Out_Res'!AG23-'[2]1_Out_Res'!AF23)</f>
        <v>1616</v>
      </c>
      <c r="P23" s="392">
        <f>IF('[2]1_Out_Res'!AG23="","n/a",'[2]1_Out_Res'!AH23-'[2]1_Out_Res'!AG23)</f>
        <v>4555</v>
      </c>
      <c r="Q23" s="392">
        <f>IF('[2]1_Out_Res'!AH23="","n/a",'[2]1_Out_Res'!AI23-'[2]1_Out_Res'!AH23)</f>
        <v>10356</v>
      </c>
      <c r="R23" s="392">
        <f>IF('[2]1_Out_Res'!AI23="","n/a",'[2]1_Out_Res'!AJ23-'[2]1_Out_Res'!AI23)</f>
        <v>9352</v>
      </c>
      <c r="S23" s="392">
        <f>IF('[2]1_Out_Res'!AJ23="","n/a",'[2]1_Out_Res'!AK23-'[2]1_Out_Res'!AJ23)</f>
        <v>9575</v>
      </c>
    </row>
    <row r="24" spans="1:19" ht="13">
      <c r="A24" s="36" t="s">
        <v>91</v>
      </c>
      <c r="B24" s="117">
        <v>1796.3878618424569</v>
      </c>
      <c r="C24" s="117">
        <v>1296.9694646132666</v>
      </c>
      <c r="D24" s="117">
        <v>-770.78634180082554</v>
      </c>
      <c r="E24" s="117">
        <v>2476.418088601823</v>
      </c>
      <c r="F24" s="117">
        <v>4400.7561983665055</v>
      </c>
      <c r="G24" s="117">
        <v>7312.2094722221063</v>
      </c>
      <c r="H24" s="117">
        <v>12253.406746468663</v>
      </c>
      <c r="I24" s="117">
        <v>13840.387959320033</v>
      </c>
      <c r="J24" s="117">
        <v>5971.7831467818469</v>
      </c>
      <c r="K24" s="117">
        <v>14980.766740446707</v>
      </c>
      <c r="L24" s="117">
        <v>4357.2197634949116</v>
      </c>
      <c r="M24" s="392">
        <f>IF('[2]1_Out_Res'!AD24="","n/a",'[2]1_Out_Res'!AE24-'[2]1_Out_Res'!AD24)</f>
        <v>7550.8851317913504</v>
      </c>
      <c r="N24" s="392">
        <f>IF('[2]1_Out_Res'!AE24="","n/a",'[2]1_Out_Res'!AF24-'[2]1_Out_Res'!AE24)</f>
        <v>1378.2943322171777</v>
      </c>
      <c r="O24" s="392">
        <f>IF('[2]1_Out_Res'!AF24="","n/a",'[2]1_Out_Res'!AG24-'[2]1_Out_Res'!AF24)</f>
        <v>1742.7257681252959</v>
      </c>
      <c r="P24" s="392">
        <f>IF('[2]1_Out_Res'!AG24="","n/a",'[2]1_Out_Res'!AH24-'[2]1_Out_Res'!AG24)</f>
        <v>8346.3500266624033</v>
      </c>
      <c r="Q24" s="392">
        <f>IF('[2]1_Out_Res'!AH24="","n/a",'[2]1_Out_Res'!AI24-'[2]1_Out_Res'!AH24)</f>
        <v>1113.8816848853166</v>
      </c>
      <c r="R24" s="392">
        <f>IF('[2]1_Out_Res'!AI24="","n/a",'[2]1_Out_Res'!AJ24-'[2]1_Out_Res'!AI24)</f>
        <v>1096.0122236110474</v>
      </c>
      <c r="S24" s="392">
        <f>IF('[2]1_Out_Res'!AJ24="","n/a",'[2]1_Out_Res'!AK24-'[2]1_Out_Res'!AJ24)</f>
        <v>7467.5966404043138</v>
      </c>
    </row>
    <row r="25" spans="1:19" ht="13">
      <c r="A25" s="36" t="s">
        <v>92</v>
      </c>
      <c r="B25" s="117">
        <v>6630</v>
      </c>
      <c r="C25" s="117">
        <v>7473</v>
      </c>
      <c r="D25" s="117">
        <v>1587</v>
      </c>
      <c r="E25" s="117">
        <v>4676</v>
      </c>
      <c r="F25" s="117">
        <v>8351</v>
      </c>
      <c r="G25" s="117">
        <v>12444</v>
      </c>
      <c r="H25" s="117">
        <v>9198</v>
      </c>
      <c r="I25" s="117">
        <v>4115</v>
      </c>
      <c r="J25" s="117">
        <v>5476</v>
      </c>
      <c r="K25" s="117">
        <v>3830</v>
      </c>
      <c r="L25" s="117">
        <v>-599</v>
      </c>
      <c r="M25" s="392">
        <f>IF('[2]1_Out_Res'!AD25="","n/a",'[2]1_Out_Res'!AE25-'[2]1_Out_Res'!AD25)</f>
        <v>-3396</v>
      </c>
      <c r="N25" s="392">
        <f>IF('[2]1_Out_Res'!AE25="","n/a",'[2]1_Out_Res'!AF25-'[2]1_Out_Res'!AE25)</f>
        <v>-3935</v>
      </c>
      <c r="O25" s="392">
        <f>IF('[2]1_Out_Res'!AF25="","n/a",'[2]1_Out_Res'!AG25-'[2]1_Out_Res'!AF25)</f>
        <v>-4116</v>
      </c>
      <c r="P25" s="392">
        <f>IF('[2]1_Out_Res'!AG25="","n/a",'[2]1_Out_Res'!AH25-'[2]1_Out_Res'!AG25)</f>
        <v>-3953</v>
      </c>
      <c r="Q25" s="392">
        <f>IF('[2]1_Out_Res'!AH25="","n/a",'[2]1_Out_Res'!AI25-'[2]1_Out_Res'!AH25)</f>
        <v>-3139</v>
      </c>
      <c r="R25" s="392">
        <f>IF('[2]1_Out_Res'!AI25="","n/a",'[2]1_Out_Res'!AJ25-'[2]1_Out_Res'!AI25)</f>
        <v>-1284</v>
      </c>
      <c r="S25" s="392">
        <f>IF('[2]1_Out_Res'!AJ25="","n/a",'[2]1_Out_Res'!AK25-'[2]1_Out_Res'!AJ25)</f>
        <v>-141</v>
      </c>
    </row>
    <row r="26" spans="1:19" ht="13">
      <c r="A26" s="36" t="s">
        <v>106</v>
      </c>
      <c r="B26" s="117" t="s">
        <v>109</v>
      </c>
      <c r="C26" s="117" t="s">
        <v>109</v>
      </c>
      <c r="D26" s="117" t="s">
        <v>109</v>
      </c>
      <c r="E26" s="117" t="s">
        <v>109</v>
      </c>
      <c r="F26" s="117">
        <v>480.12836336706988</v>
      </c>
      <c r="G26" s="117">
        <v>1410</v>
      </c>
      <c r="H26" s="117">
        <v>2026.5306413216204</v>
      </c>
      <c r="I26" s="117">
        <v>1067.6626060473536</v>
      </c>
      <c r="J26" s="117">
        <v>463.28803241243895</v>
      </c>
      <c r="K26" s="117">
        <v>1029.2538008772926</v>
      </c>
      <c r="L26" s="117">
        <v>832.81303611993644</v>
      </c>
      <c r="M26" s="392">
        <f>IF('[2]1_Out_Res'!AD26="","n/a",'[2]1_Out_Res'!AE26-'[2]1_Out_Res'!AD26)</f>
        <v>1171.4186146526117</v>
      </c>
      <c r="N26" s="392">
        <f>IF('[2]1_Out_Res'!AE26="","n/a",'[2]1_Out_Res'!AF26-'[2]1_Out_Res'!AE26)</f>
        <v>489.80540178310548</v>
      </c>
      <c r="O26" s="392">
        <f>IF('[2]1_Out_Res'!AF26="","n/a",'[2]1_Out_Res'!AG26-'[2]1_Out_Res'!AF26)</f>
        <v>847.79832893739876</v>
      </c>
      <c r="P26" s="392">
        <f>IF('[2]1_Out_Res'!AG26="","n/a",'[2]1_Out_Res'!AH26-'[2]1_Out_Res'!AG26)</f>
        <v>1416.9693883215168</v>
      </c>
      <c r="Q26" s="392">
        <f>IF('[2]1_Out_Res'!AH26="","n/a",'[2]1_Out_Res'!AI26-'[2]1_Out_Res'!AH26)</f>
        <v>1371.2146128142394</v>
      </c>
      <c r="R26" s="392">
        <f>IF('[2]1_Out_Res'!AI26="","n/a",'[2]1_Out_Res'!AJ26-'[2]1_Out_Res'!AI26)</f>
        <v>1369.3738111775474</v>
      </c>
      <c r="S26" s="392">
        <f>IF('[2]1_Out_Res'!AJ26="","n/a",'[2]1_Out_Res'!AK26-'[2]1_Out_Res'!AJ26)</f>
        <v>1557.8717255349384</v>
      </c>
    </row>
    <row r="27" spans="1:19" ht="13">
      <c r="A27" s="36" t="s">
        <v>102</v>
      </c>
      <c r="B27" s="117" t="s">
        <v>109</v>
      </c>
      <c r="C27" s="117" t="s">
        <v>109</v>
      </c>
      <c r="D27" s="117">
        <v>404.42532800494666</v>
      </c>
      <c r="E27" s="117">
        <v>780.95182872009514</v>
      </c>
      <c r="F27" s="117">
        <v>881.50790362536281</v>
      </c>
      <c r="G27" s="117">
        <v>2131.2000569962952</v>
      </c>
      <c r="H27" s="117">
        <v>1564</v>
      </c>
      <c r="I27" s="117">
        <v>1763</v>
      </c>
      <c r="J27" s="117">
        <v>933</v>
      </c>
      <c r="K27" s="117">
        <v>1380</v>
      </c>
      <c r="L27" s="117">
        <v>1471</v>
      </c>
      <c r="M27" s="392">
        <f>IF('[2]1_Out_Res'!AD27="","n/a",'[2]1_Out_Res'!AE27-'[2]1_Out_Res'!AD27)</f>
        <v>1381</v>
      </c>
      <c r="N27" s="392">
        <f>IF('[2]1_Out_Res'!AE27="","n/a",'[2]1_Out_Res'!AF27-'[2]1_Out_Res'!AE27)</f>
        <v>1603</v>
      </c>
      <c r="O27" s="392">
        <f>IF('[2]1_Out_Res'!AF27="","n/a",'[2]1_Out_Res'!AG27-'[2]1_Out_Res'!AF27)</f>
        <v>2060</v>
      </c>
      <c r="P27" s="392">
        <f>IF('[2]1_Out_Res'!AG27="","n/a",'[2]1_Out_Res'!AH27-'[2]1_Out_Res'!AG27)</f>
        <v>2350</v>
      </c>
      <c r="Q27" s="392">
        <f>IF('[2]1_Out_Res'!AH27="","n/a",'[2]1_Out_Res'!AI27-'[2]1_Out_Res'!AH27)</f>
        <v>2794</v>
      </c>
      <c r="R27" s="392">
        <f>IF('[2]1_Out_Res'!AI27="","n/a",'[2]1_Out_Res'!AJ27-'[2]1_Out_Res'!AI27)</f>
        <v>2875</v>
      </c>
      <c r="S27" s="392">
        <f>IF('[2]1_Out_Res'!AJ27="","n/a",'[2]1_Out_Res'!AK27-'[2]1_Out_Res'!AJ27)</f>
        <v>55</v>
      </c>
    </row>
    <row r="28" spans="1:19" ht="13">
      <c r="A28" s="36" t="s">
        <v>101</v>
      </c>
      <c r="B28" s="117">
        <v>33.671780325510184</v>
      </c>
      <c r="C28" s="117">
        <v>102.01916533558932</v>
      </c>
      <c r="D28" s="117">
        <v>62.022070875364278</v>
      </c>
      <c r="E28" s="117">
        <v>537.17525143448643</v>
      </c>
      <c r="F28" s="117">
        <v>568.1849993926113</v>
      </c>
      <c r="G28" s="117">
        <v>588.11335337666401</v>
      </c>
      <c r="H28" s="117">
        <v>713.86894824707838</v>
      </c>
      <c r="I28" s="117">
        <v>728</v>
      </c>
      <c r="J28" s="117">
        <v>535</v>
      </c>
      <c r="K28" s="117">
        <v>911</v>
      </c>
      <c r="L28" s="117">
        <v>320</v>
      </c>
      <c r="M28" s="392">
        <f>IF('[2]1_Out_Res'!AD28="","n/a",'[2]1_Out_Res'!AE28-'[2]1_Out_Res'!AD28)</f>
        <v>95</v>
      </c>
      <c r="N28" s="392">
        <f>IF('[2]1_Out_Res'!AE28="","n/a",'[2]1_Out_Res'!AF28-'[2]1_Out_Res'!AE28)</f>
        <v>48</v>
      </c>
      <c r="O28" s="392">
        <f>IF('[2]1_Out_Res'!AF28="","n/a",'[2]1_Out_Res'!AG28-'[2]1_Out_Res'!AF28)</f>
        <v>41</v>
      </c>
      <c r="P28" s="392">
        <f>IF('[2]1_Out_Res'!AG28="","n/a",'[2]1_Out_Res'!AH28-'[2]1_Out_Res'!AG28)</f>
        <v>177</v>
      </c>
      <c r="Q28" s="392">
        <f>IF('[2]1_Out_Res'!AH28="","n/a",'[2]1_Out_Res'!AI28-'[2]1_Out_Res'!AH28)</f>
        <v>192</v>
      </c>
      <c r="R28" s="392">
        <f>IF('[2]1_Out_Res'!AI28="","n/a",'[2]1_Out_Res'!AJ28-'[2]1_Out_Res'!AI28)</f>
        <v>259</v>
      </c>
      <c r="S28" s="392">
        <f>IF('[2]1_Out_Res'!AJ28="","n/a",'[2]1_Out_Res'!AK28-'[2]1_Out_Res'!AJ28)</f>
        <v>263</v>
      </c>
    </row>
    <row r="29" spans="1:19" ht="13">
      <c r="A29" s="36" t="s">
        <v>82</v>
      </c>
      <c r="B29" s="117">
        <v>28543.055999999982</v>
      </c>
      <c r="C29" s="117">
        <v>26431.135999999999</v>
      </c>
      <c r="D29" s="117">
        <v>37979.584000000003</v>
      </c>
      <c r="E29" s="117">
        <v>53992.687999999995</v>
      </c>
      <c r="F29" s="117">
        <v>107499.739</v>
      </c>
      <c r="G29" s="117">
        <v>93878.699000000022</v>
      </c>
      <c r="H29" s="117">
        <v>71577.485000000044</v>
      </c>
      <c r="I29" s="117">
        <v>30761.689999999944</v>
      </c>
      <c r="J29" s="117">
        <v>330.01000000000931</v>
      </c>
      <c r="K29" s="117">
        <v>8620.0420000000158</v>
      </c>
      <c r="L29" s="117">
        <v>-7775.8939999999711</v>
      </c>
      <c r="M29" s="392">
        <f>IF('[2]1_Out_Res'!AD29="","n/a",'[2]1_Out_Res'!AE29-'[2]1_Out_Res'!AD29)</f>
        <v>-18252.415000000037</v>
      </c>
      <c r="N29" s="392">
        <f>IF('[2]1_Out_Res'!AE29="","n/a",'[2]1_Out_Res'!AF29-'[2]1_Out_Res'!AE29)</f>
        <v>-24712.579000000027</v>
      </c>
      <c r="O29" s="392">
        <f>IF('[2]1_Out_Res'!AF29="","n/a",'[2]1_Out_Res'!AG29-'[2]1_Out_Res'!AF29)</f>
        <v>-17079.07799999998</v>
      </c>
      <c r="P29" s="392">
        <f>IF('[2]1_Out_Res'!AG29="","n/a",'[2]1_Out_Res'!AH29-'[2]1_Out_Res'!AG29)</f>
        <v>-26508.439000000013</v>
      </c>
      <c r="Q29" s="392">
        <f>IF('[2]1_Out_Res'!AH29="","n/a",'[2]1_Out_Res'!AI29-'[2]1_Out_Res'!AH29)</f>
        <v>-14851.770000000019</v>
      </c>
      <c r="R29" s="392">
        <f>IF('[2]1_Out_Res'!AI29="","n/a",'[2]1_Out_Res'!AJ29-'[2]1_Out_Res'!AI29)</f>
        <v>-13541.723999999987</v>
      </c>
      <c r="S29" s="392">
        <f>IF('[2]1_Out_Res'!AJ29="","n/a",'[2]1_Out_Res'!AK29-'[2]1_Out_Res'!AJ29)</f>
        <v>-6905.429999999993</v>
      </c>
    </row>
    <row r="30" spans="1:19" ht="13">
      <c r="A30" s="36" t="s">
        <v>94</v>
      </c>
      <c r="B30" s="117">
        <v>3446.1428531077254</v>
      </c>
      <c r="C30" s="117">
        <v>1982.5127295083221</v>
      </c>
      <c r="D30" s="117">
        <v>10126.201962414329</v>
      </c>
      <c r="E30" s="117">
        <v>29329.571640330629</v>
      </c>
      <c r="F30" s="117">
        <v>12837.921890817117</v>
      </c>
      <c r="G30" s="117">
        <v>28658.949601071072</v>
      </c>
      <c r="H30" s="117">
        <v>12671.142160568386</v>
      </c>
      <c r="I30" s="117">
        <v>-11670.621675518603</v>
      </c>
      <c r="J30" s="117">
        <v>32213.940156069264</v>
      </c>
      <c r="K30" s="117">
        <v>53838.446321348631</v>
      </c>
      <c r="L30" s="117">
        <v>16235.803186978505</v>
      </c>
      <c r="M30" s="392">
        <f>IF('[2]1_Out_Res'!AD30="","n/a",'[2]1_Out_Res'!AE30-'[2]1_Out_Res'!AD30)</f>
        <v>26423.878135734587</v>
      </c>
      <c r="N30" s="392">
        <f>IF('[2]1_Out_Res'!AE30="","n/a",'[2]1_Out_Res'!AF30-'[2]1_Out_Res'!AE30)</f>
        <v>5456.9968861005036</v>
      </c>
      <c r="O30" s="392">
        <f>IF('[2]1_Out_Res'!AF30="","n/a",'[2]1_Out_Res'!AG30-'[2]1_Out_Res'!AF30)</f>
        <v>-1227.0088263716898</v>
      </c>
      <c r="P30" s="392">
        <f>IF('[2]1_Out_Res'!AG30="","n/a",'[2]1_Out_Res'!AH30-'[2]1_Out_Res'!AG30)</f>
        <v>36125.210779103974</v>
      </c>
      <c r="Q30" s="392">
        <f>IF('[2]1_Out_Res'!AH30="","n/a",'[2]1_Out_Res'!AI30-'[2]1_Out_Res'!AH30)</f>
        <v>11722.024932632281</v>
      </c>
      <c r="R30" s="392">
        <f>IF('[2]1_Out_Res'!AI30="","n/a",'[2]1_Out_Res'!AJ30-'[2]1_Out_Res'!AI30)</f>
        <v>15250.278901557263</v>
      </c>
      <c r="S30" s="392">
        <f>IF('[2]1_Out_Res'!AJ30="","n/a",'[2]1_Out_Res'!AK30-'[2]1_Out_Res'!AJ30)</f>
        <v>6389.2059976838063</v>
      </c>
    </row>
    <row r="31" spans="1:19" ht="13">
      <c r="A31" s="36" t="s">
        <v>257</v>
      </c>
      <c r="B31" s="117">
        <v>107245.1463056677</v>
      </c>
      <c r="C31" s="117">
        <v>64724.607895955327</v>
      </c>
      <c r="D31" s="117">
        <v>60332.872818516335</v>
      </c>
      <c r="E31" s="117">
        <v>144338.09948674962</v>
      </c>
      <c r="F31" s="117">
        <v>158993.27456204849</v>
      </c>
      <c r="G31" s="117">
        <v>190049.02484131441</v>
      </c>
      <c r="H31" s="117">
        <v>9906.0241354091559</v>
      </c>
      <c r="I31" s="117">
        <v>-331871.68881451711</v>
      </c>
      <c r="J31" s="117">
        <v>97629.616678502876</v>
      </c>
      <c r="K31" s="117">
        <v>50233.90587057732</v>
      </c>
      <c r="L31" s="117">
        <v>46844.353697623126</v>
      </c>
      <c r="M31" s="392">
        <f>IF('[2]1_Out_Res'!AD31="","n/a",'[2]1_Out_Res'!AE31-'[2]1_Out_Res'!AD31)</f>
        <v>61450.112986384891</v>
      </c>
      <c r="N31" s="392">
        <f>IF('[2]1_Out_Res'!AE31="","n/a",'[2]1_Out_Res'!AF31-'[2]1_Out_Res'!AE31)</f>
        <v>-17842.456634360831</v>
      </c>
      <c r="O31" s="392">
        <f>IF('[2]1_Out_Res'!AF31="","n/a",'[2]1_Out_Res'!AG31-'[2]1_Out_Res'!AF31)</f>
        <v>129031.36572918575</v>
      </c>
      <c r="P31" s="392">
        <f>IF('[2]1_Out_Res'!AG31="","n/a",'[2]1_Out_Res'!AH31-'[2]1_Out_Res'!AG31)</f>
        <v>142933.14670937578</v>
      </c>
      <c r="Q31" s="392">
        <f>IF('[2]1_Out_Res'!AH31="","n/a",'[2]1_Out_Res'!AI31-'[2]1_Out_Res'!AH31)</f>
        <v>-208883.53493310837</v>
      </c>
      <c r="R31" s="392">
        <f>IF('[2]1_Out_Res'!AI31="","n/a",'[2]1_Out_Res'!AJ31-'[2]1_Out_Res'!AI31)</f>
        <v>-6523.5850668847561</v>
      </c>
      <c r="S31" s="392">
        <f>IF('[2]1_Out_Res'!AJ31="","n/a",'[2]1_Out_Res'!AK31-'[2]1_Out_Res'!AJ31)</f>
        <v>36010.51328291418</v>
      </c>
    </row>
    <row r="32" spans="1:19" ht="13">
      <c r="A32" s="36"/>
      <c r="B32" s="117"/>
      <c r="C32" s="117"/>
      <c r="D32" s="117"/>
      <c r="E32" s="117"/>
      <c r="F32" s="117"/>
      <c r="G32" s="117"/>
      <c r="H32" s="117"/>
      <c r="I32" s="117"/>
      <c r="J32" s="117"/>
      <c r="K32" s="117"/>
      <c r="L32" s="117"/>
      <c r="M32" s="392"/>
      <c r="N32" s="392"/>
      <c r="O32" s="392"/>
      <c r="P32" s="385"/>
      <c r="Q32" s="385"/>
      <c r="R32" s="385"/>
      <c r="S32" s="385"/>
    </row>
    <row r="33" spans="1:19" ht="13">
      <c r="A33" s="36" t="s">
        <v>344</v>
      </c>
      <c r="B33" s="117">
        <v>167180.94097319944</v>
      </c>
      <c r="C33" s="117">
        <v>164812.56768236868</v>
      </c>
      <c r="D33" s="117">
        <v>188128.10575594753</v>
      </c>
      <c r="E33" s="117">
        <v>224199.70105756586</v>
      </c>
      <c r="F33" s="117">
        <v>322706.80813738098</v>
      </c>
      <c r="G33" s="117">
        <v>338897.79479306843</v>
      </c>
      <c r="H33" s="117">
        <v>246693.89464458218</v>
      </c>
      <c r="I33" s="117">
        <v>152665.09398819879</v>
      </c>
      <c r="J33" s="117">
        <v>103296.60518544819</v>
      </c>
      <c r="K33" s="117">
        <v>153408.11262450088</v>
      </c>
      <c r="L33" s="117">
        <v>96730.376285585575</v>
      </c>
      <c r="M33" s="392">
        <f>IF('[2]1_Out_Res'!AD33="","n/a",'[2]1_Out_Res'!AE33-'[2]1_Out_Res'!AD33)</f>
        <v>44333.334667223506</v>
      </c>
      <c r="N33" s="392">
        <f>IF('[2]1_Out_Res'!AE33="","n/a",'[2]1_Out_Res'!AF33-'[2]1_Out_Res'!AE33)</f>
        <v>-68014.739872255363</v>
      </c>
      <c r="O33" s="392">
        <f>IF('[2]1_Out_Res'!AF33="","n/a",'[2]1_Out_Res'!AG33-'[2]1_Out_Res'!AF33)</f>
        <v>34936.947973723523</v>
      </c>
      <c r="P33" s="392">
        <f>IF('[2]1_Out_Res'!AG33="","n/a",'[2]1_Out_Res'!AH33-'[2]1_Out_Res'!AG33)</f>
        <v>71219.362705020234</v>
      </c>
      <c r="Q33" s="392">
        <f>IF('[2]1_Out_Res'!AH33="","n/a",'[2]1_Out_Res'!AI33-'[2]1_Out_Res'!AH33)</f>
        <v>95147.745371979661</v>
      </c>
      <c r="R33" s="392">
        <f>IF('[2]1_Out_Res'!AI33="","n/a",'[2]1_Out_Res'!AJ33-'[2]1_Out_Res'!AI33)</f>
        <v>130989.3510890007</v>
      </c>
      <c r="S33" s="392">
        <f>IF('[2]1_Out_Res'!AJ33="","n/a",'[2]1_Out_Res'!AK33-'[2]1_Out_Res'!AJ33)</f>
        <v>147353.23491099942</v>
      </c>
    </row>
    <row r="34" spans="1:19" ht="13">
      <c r="A34" s="36" t="s">
        <v>213</v>
      </c>
      <c r="B34" s="117">
        <v>289155.18237934913</v>
      </c>
      <c r="C34" s="117">
        <v>244532.84751265589</v>
      </c>
      <c r="D34" s="117">
        <v>273632.31336664408</v>
      </c>
      <c r="E34" s="117">
        <v>417392.27663788758</v>
      </c>
      <c r="F34" s="117">
        <v>528502.21097655036</v>
      </c>
      <c r="G34" s="117">
        <v>595244.99869434163</v>
      </c>
      <c r="H34" s="117">
        <v>314868.94402279239</v>
      </c>
      <c r="I34" s="117">
        <v>-153955.01809952036</v>
      </c>
      <c r="J34" s="117">
        <v>255403.66022064164</v>
      </c>
      <c r="K34" s="117">
        <v>286677.88019462675</v>
      </c>
      <c r="L34" s="117">
        <v>168290.54650325608</v>
      </c>
      <c r="M34" s="392">
        <f>IF('[2]1_Out_Res'!AD34="","n/a",'[2]1_Out_Res'!AE34-'[2]1_Out_Res'!AD34)</f>
        <v>143117.29153498821</v>
      </c>
      <c r="N34" s="392">
        <f>IF('[2]1_Out_Res'!AE34="","n/a",'[2]1_Out_Res'!AF34-'[2]1_Out_Res'!AE34)</f>
        <v>-79813.496981921606</v>
      </c>
      <c r="O34" s="392">
        <f>IF('[2]1_Out_Res'!AF34="","n/a",'[2]1_Out_Res'!AG34-'[2]1_Out_Res'!AF34)</f>
        <v>168114.11405557767</v>
      </c>
      <c r="P34" s="392">
        <f>IF('[2]1_Out_Res'!AG34="","n/a",'[2]1_Out_Res'!AH34-'[2]1_Out_Res'!AG34)</f>
        <v>265586.43513964768</v>
      </c>
      <c r="Q34" s="392">
        <f>IF('[2]1_Out_Res'!AH34="","n/a",'[2]1_Out_Res'!AI34-'[2]1_Out_Res'!AH34)</f>
        <v>-92883.490090470761</v>
      </c>
      <c r="R34" s="392">
        <f>IF('[2]1_Out_Res'!AI34="","n/a",'[2]1_Out_Res'!AJ34-'[2]1_Out_Res'!AI34)</f>
        <v>153619.05707888119</v>
      </c>
      <c r="S34" s="392">
        <f>IF('[2]1_Out_Res'!AJ34="","n/a",'[2]1_Out_Res'!AK34-'[2]1_Out_Res'!AJ34)</f>
        <v>206452.94638201874</v>
      </c>
    </row>
    <row r="35" spans="1:19" ht="13">
      <c r="A35" s="36"/>
      <c r="B35" s="117"/>
      <c r="C35" s="117"/>
      <c r="D35" s="117"/>
      <c r="E35" s="117"/>
      <c r="F35" s="117"/>
      <c r="G35" s="117"/>
      <c r="H35" s="117"/>
      <c r="I35" s="117"/>
      <c r="J35" s="117"/>
      <c r="K35" s="117"/>
      <c r="L35" s="117"/>
      <c r="M35" s="117"/>
      <c r="N35" s="117"/>
      <c r="O35" s="117"/>
    </row>
    <row r="36" spans="1:19" s="179" customFormat="1" ht="13">
      <c r="A36" s="36" t="s">
        <v>422</v>
      </c>
      <c r="B36" s="252" t="s">
        <v>109</v>
      </c>
      <c r="C36" s="252" t="s">
        <v>109</v>
      </c>
      <c r="D36" s="117">
        <v>38319.366382824461</v>
      </c>
      <c r="E36" s="117">
        <v>13700.43356087635</v>
      </c>
      <c r="F36" s="117">
        <v>42679.900112438889</v>
      </c>
      <c r="G36" s="117">
        <v>18825.748413152032</v>
      </c>
      <c r="H36" s="117">
        <v>29947.037854659982</v>
      </c>
      <c r="I36" s="117">
        <v>-15589.721525255009</v>
      </c>
      <c r="J36" s="117">
        <v>133489.64408739703</v>
      </c>
      <c r="K36" s="117">
        <v>135445.76638294727</v>
      </c>
      <c r="L36" s="117">
        <v>59274.024305297411</v>
      </c>
      <c r="M36" s="117">
        <v>25205.014844797435</v>
      </c>
      <c r="N36" s="117">
        <v>-87410.584502145415</v>
      </c>
      <c r="O36" s="117">
        <v>29248.898901146138</v>
      </c>
      <c r="P36" s="117">
        <v>62167.693786089658</v>
      </c>
      <c r="Q36" s="117">
        <v>68792.312078519724</v>
      </c>
      <c r="R36" s="117">
        <v>45527.183601626661</v>
      </c>
      <c r="S36" s="391" t="s">
        <v>625</v>
      </c>
    </row>
    <row r="37" spans="1:19" s="385" customFormat="1" ht="13">
      <c r="A37" s="203" t="s">
        <v>515</v>
      </c>
      <c r="B37" s="405" t="s">
        <v>109</v>
      </c>
      <c r="C37" s="405" t="s">
        <v>109</v>
      </c>
      <c r="D37" s="405" t="s">
        <v>109</v>
      </c>
      <c r="E37" s="405" t="s">
        <v>109</v>
      </c>
      <c r="F37" s="405" t="s">
        <v>109</v>
      </c>
      <c r="G37" s="405" t="s">
        <v>109</v>
      </c>
      <c r="H37" s="405" t="s">
        <v>109</v>
      </c>
      <c r="I37" s="392">
        <v>1603.6855707391114</v>
      </c>
      <c r="J37" s="392">
        <v>15173.226892359969</v>
      </c>
      <c r="K37" s="392">
        <v>25643.31372172977</v>
      </c>
      <c r="L37" s="392">
        <v>19183.98092608212</v>
      </c>
      <c r="M37" s="392">
        <v>16060.457868382597</v>
      </c>
      <c r="N37" s="392">
        <v>9065.0310518813494</v>
      </c>
      <c r="O37" s="392">
        <v>30503.265797643195</v>
      </c>
      <c r="P37" s="392">
        <v>-18150.334258975156</v>
      </c>
      <c r="Q37" s="392">
        <v>39918.307344570247</v>
      </c>
      <c r="R37" s="392">
        <v>-13550.775568754674</v>
      </c>
      <c r="S37" s="392">
        <v>-7459.7454952301923</v>
      </c>
    </row>
    <row r="38" spans="1:19" s="385" customFormat="1" ht="13">
      <c r="A38" s="203" t="s">
        <v>618</v>
      </c>
      <c r="B38" s="392">
        <v>16158.269441401993</v>
      </c>
      <c r="C38" s="392">
        <v>24743.975903614424</v>
      </c>
      <c r="D38" s="392">
        <v>29685.788608981413</v>
      </c>
      <c r="E38" s="392">
        <v>38856.106243154441</v>
      </c>
      <c r="F38" s="392">
        <v>39919.906900328584</v>
      </c>
      <c r="G38" s="392">
        <v>44308.598028477514</v>
      </c>
      <c r="H38" s="392">
        <v>61135.6790799562</v>
      </c>
      <c r="I38" s="392">
        <v>54959.611171960598</v>
      </c>
      <c r="J38" s="392">
        <v>41896.2212486309</v>
      </c>
      <c r="K38" s="392">
        <v>45881.708652792964</v>
      </c>
      <c r="L38" s="392">
        <v>44742.606790799531</v>
      </c>
      <c r="M38" s="392">
        <v>42924.424972617766</v>
      </c>
      <c r="N38" s="392">
        <v>40928.258488499443</v>
      </c>
      <c r="O38" s="392">
        <v>41551.88937568455</v>
      </c>
      <c r="P38" s="392">
        <v>55867.332968236529</v>
      </c>
      <c r="Q38" s="392">
        <v>56991.374589266139</v>
      </c>
      <c r="R38" s="392">
        <v>50616.785323110642</v>
      </c>
      <c r="S38" s="392">
        <v>33365.963855421753</v>
      </c>
    </row>
    <row r="39" spans="1:19" ht="13">
      <c r="A39" s="36" t="s">
        <v>105</v>
      </c>
      <c r="B39" s="252" t="s">
        <v>109</v>
      </c>
      <c r="C39" s="117">
        <v>732.94980676092018</v>
      </c>
      <c r="D39" s="117">
        <v>34.870053131324312</v>
      </c>
      <c r="E39" s="117">
        <v>1239.9367479795783</v>
      </c>
      <c r="F39" s="117">
        <v>2911.4695406018673</v>
      </c>
      <c r="G39" s="117">
        <v>-544.04402541088348</v>
      </c>
      <c r="H39" s="117">
        <v>1965.9621650772588</v>
      </c>
      <c r="I39" s="117">
        <v>-4509.6090165922897</v>
      </c>
      <c r="J39" s="117">
        <v>312.12418256265028</v>
      </c>
      <c r="K39" s="117">
        <v>1921.5451433402068</v>
      </c>
      <c r="L39" s="117">
        <v>-607.18825238656791</v>
      </c>
      <c r="M39" s="117">
        <v>-229.76494282735712</v>
      </c>
      <c r="N39" s="117">
        <v>796.98173233965008</v>
      </c>
      <c r="O39" s="117">
        <v>227.52665266064469</v>
      </c>
      <c r="P39" s="117">
        <v>529.27129382948442</v>
      </c>
      <c r="Q39" s="117">
        <v>2156.7568303706357</v>
      </c>
      <c r="R39" s="117">
        <v>163.00047300593178</v>
      </c>
      <c r="S39" s="392">
        <v>343.5734506197532</v>
      </c>
    </row>
    <row r="40" spans="1:19" s="169" customFormat="1" ht="13">
      <c r="A40" s="36" t="s">
        <v>411</v>
      </c>
      <c r="B40" s="117">
        <v>-122455.48890772252</v>
      </c>
      <c r="C40" s="117">
        <v>-124733.11072522774</v>
      </c>
      <c r="D40" s="117">
        <v>-100543.95892533124</v>
      </c>
      <c r="E40" s="117">
        <v>-36228.095219201408</v>
      </c>
      <c r="F40" s="117">
        <v>-6719.3010924509726</v>
      </c>
      <c r="G40" s="117">
        <v>-109790.81408254104</v>
      </c>
      <c r="H40" s="117">
        <v>-84086.909203177551</v>
      </c>
      <c r="I40" s="117">
        <v>346779.62440614728</v>
      </c>
      <c r="J40" s="117">
        <v>-84796.72500046785</v>
      </c>
      <c r="K40" s="117">
        <v>311871.28017918905</v>
      </c>
      <c r="L40" s="117">
        <v>156299.8434791714</v>
      </c>
      <c r="M40" s="117">
        <v>-208222.92489222763</v>
      </c>
      <c r="N40" s="117">
        <v>-338521.77476318786</v>
      </c>
      <c r="O40" s="117">
        <v>5009.0857767900452</v>
      </c>
      <c r="P40" s="117">
        <v>162418.00304855779</v>
      </c>
      <c r="Q40" s="117">
        <v>123409.22662602854</v>
      </c>
      <c r="R40" s="117">
        <v>-105110.4085933005</v>
      </c>
      <c r="S40" s="252">
        <v>156378.40373041993</v>
      </c>
    </row>
    <row r="41" spans="1:19" ht="13">
      <c r="A41" s="36" t="s">
        <v>96</v>
      </c>
      <c r="B41" s="117">
        <v>9932.9296298953996</v>
      </c>
      <c r="C41" s="117">
        <v>18890.781994483012</v>
      </c>
      <c r="D41" s="117">
        <v>-1831.0940284501412</v>
      </c>
      <c r="E41" s="117">
        <v>14679.569028197089</v>
      </c>
      <c r="F41" s="117">
        <v>22452.312345345184</v>
      </c>
      <c r="G41" s="117">
        <v>15860.793688943668</v>
      </c>
      <c r="H41" s="117">
        <v>23689.545246069407</v>
      </c>
      <c r="I41" s="117">
        <v>-17792.208401801763</v>
      </c>
      <c r="J41" s="117">
        <v>30421.230769230751</v>
      </c>
      <c r="K41" s="117">
        <v>21865.769230769278</v>
      </c>
      <c r="L41" s="117">
        <v>17685.96148885935</v>
      </c>
      <c r="M41" s="117">
        <v>33452.926684124657</v>
      </c>
      <c r="N41" s="117">
        <v>-15275.177552025387</v>
      </c>
      <c r="O41" s="117">
        <v>-4321.7426254504826</v>
      </c>
      <c r="P41" s="117">
        <v>1505.5023863436654</v>
      </c>
      <c r="Q41" s="117">
        <v>31624.048832620698</v>
      </c>
      <c r="R41" s="117">
        <v>-4106.6832807650208</v>
      </c>
      <c r="S41" s="392">
        <v>10349.884835523262</v>
      </c>
    </row>
    <row r="42" spans="1:19" ht="13">
      <c r="A42" s="36" t="s">
        <v>112</v>
      </c>
      <c r="B42" s="252" t="s">
        <v>109</v>
      </c>
      <c r="C42" s="252" t="s">
        <v>109</v>
      </c>
      <c r="D42" s="252" t="s">
        <v>109</v>
      </c>
      <c r="E42" s="252" t="s">
        <v>109</v>
      </c>
      <c r="F42" s="252" t="s">
        <v>109</v>
      </c>
      <c r="G42" s="117">
        <v>5186.9171440773871</v>
      </c>
      <c r="H42" s="117">
        <v>10240.559331640634</v>
      </c>
      <c r="I42" s="117">
        <v>11230.954288961257</v>
      </c>
      <c r="J42" s="117">
        <v>-2264.9358009972166</v>
      </c>
      <c r="K42" s="117">
        <v>4389.0412427881274</v>
      </c>
      <c r="L42" s="117">
        <v>6926.9399992597573</v>
      </c>
      <c r="M42" s="117">
        <v>14282.417826539488</v>
      </c>
      <c r="N42" s="117">
        <v>8789.6094728401295</v>
      </c>
      <c r="O42" s="117">
        <v>-10096.254698081219</v>
      </c>
      <c r="P42" s="117">
        <v>569.12239979230799</v>
      </c>
      <c r="Q42" s="117">
        <v>20949.666314453454</v>
      </c>
      <c r="R42" s="117">
        <v>5254.1094199751678</v>
      </c>
      <c r="S42" s="392">
        <v>12251.060523085864</v>
      </c>
    </row>
    <row r="43" spans="1:19" s="385" customFormat="1" ht="13">
      <c r="A43" s="203" t="s">
        <v>579</v>
      </c>
      <c r="B43" s="252" t="s">
        <v>109</v>
      </c>
      <c r="C43" s="252" t="s">
        <v>109</v>
      </c>
      <c r="D43" s="252" t="s">
        <v>109</v>
      </c>
      <c r="E43" s="252" t="s">
        <v>109</v>
      </c>
      <c r="F43" s="252" t="s">
        <v>109</v>
      </c>
      <c r="G43" s="252" t="s">
        <v>109</v>
      </c>
      <c r="H43" s="252" t="s">
        <v>109</v>
      </c>
      <c r="I43" s="252" t="s">
        <v>109</v>
      </c>
      <c r="J43" s="252" t="s">
        <v>109</v>
      </c>
      <c r="K43" s="252" t="s">
        <v>109</v>
      </c>
      <c r="L43" s="252" t="s">
        <v>109</v>
      </c>
      <c r="M43" s="117">
        <v>20154.489341425062</v>
      </c>
      <c r="N43" s="117">
        <v>6460.3953773066605</v>
      </c>
      <c r="O43" s="117">
        <v>4418.1778268419148</v>
      </c>
      <c r="P43" s="117">
        <v>13292.810016285192</v>
      </c>
      <c r="Q43" s="117">
        <v>3087.8775652961485</v>
      </c>
      <c r="R43" s="117">
        <v>2063.4410025001271</v>
      </c>
      <c r="S43" s="390">
        <v>-5617.3280728765676</v>
      </c>
    </row>
    <row r="44" spans="1:19" s="385" customFormat="1" ht="13">
      <c r="A44" s="203" t="s">
        <v>567</v>
      </c>
      <c r="B44" s="252" t="s">
        <v>109</v>
      </c>
      <c r="C44" s="252" t="s">
        <v>109</v>
      </c>
      <c r="D44" s="252" t="s">
        <v>109</v>
      </c>
      <c r="E44" s="252" t="s">
        <v>109</v>
      </c>
      <c r="F44" s="252" t="s">
        <v>109</v>
      </c>
      <c r="G44" s="252" t="s">
        <v>109</v>
      </c>
      <c r="H44" s="252" t="s">
        <v>109</v>
      </c>
      <c r="I44" s="252" t="s">
        <v>109</v>
      </c>
      <c r="J44" s="252" t="s">
        <v>109</v>
      </c>
      <c r="K44" s="252" t="s">
        <v>109</v>
      </c>
      <c r="L44" s="252" t="s">
        <v>109</v>
      </c>
      <c r="M44" s="252" t="s">
        <v>109</v>
      </c>
      <c r="N44" s="252" t="s">
        <v>109</v>
      </c>
      <c r="O44" s="117">
        <v>59503.067700000014</v>
      </c>
      <c r="P44" s="117">
        <v>35546.742299999984</v>
      </c>
      <c r="Q44" s="117">
        <v>46787.299400000018</v>
      </c>
      <c r="R44" s="117">
        <v>21932.995600000024</v>
      </c>
      <c r="S44" s="390">
        <v>21076.324239864363</v>
      </c>
    </row>
    <row r="45" spans="1:19" s="406" customFormat="1" ht="13">
      <c r="A45" s="203" t="s">
        <v>630</v>
      </c>
      <c r="B45" s="252" t="s">
        <v>109</v>
      </c>
      <c r="C45" s="252">
        <v>20239.50866518222</v>
      </c>
      <c r="D45" s="252">
        <v>-4258.814972529537</v>
      </c>
      <c r="E45" s="252">
        <v>18161.944719054212</v>
      </c>
      <c r="F45" s="252">
        <v>26025.077321101038</v>
      </c>
      <c r="G45" s="252">
        <v>-631.69878189009614</v>
      </c>
      <c r="H45" s="252">
        <v>-2960.2060479098582</v>
      </c>
      <c r="I45" s="252">
        <v>60289.709593792446</v>
      </c>
      <c r="J45" s="252">
        <v>21963.887331388891</v>
      </c>
      <c r="K45" s="252">
        <v>118860.71716171887</v>
      </c>
      <c r="L45" s="252">
        <v>52453.263352370239</v>
      </c>
      <c r="M45" s="252">
        <v>36407.654981198371</v>
      </c>
      <c r="N45" s="252">
        <v>17731.167593655991</v>
      </c>
      <c r="O45" s="117">
        <v>43866.508654245874</v>
      </c>
      <c r="P45" s="117">
        <v>106637.03162623709</v>
      </c>
      <c r="Q45" s="117">
        <v>30371.136366084218</v>
      </c>
      <c r="R45" s="117">
        <v>-50419.126089679427</v>
      </c>
      <c r="S45" s="390">
        <v>65123.397332498105</v>
      </c>
    </row>
    <row r="46" spans="1:19" ht="13">
      <c r="A46" s="36" t="s">
        <v>104</v>
      </c>
      <c r="B46" s="252" t="s">
        <v>109</v>
      </c>
      <c r="C46" s="252" t="s">
        <v>109</v>
      </c>
      <c r="D46" s="252" t="s">
        <v>109</v>
      </c>
      <c r="E46" s="117">
        <v>952.24003720028622</v>
      </c>
      <c r="F46" s="117">
        <v>6337.2867929532767</v>
      </c>
      <c r="G46" s="117">
        <v>4298.7272959917982</v>
      </c>
      <c r="H46" s="117">
        <v>5761.6802222036131</v>
      </c>
      <c r="I46" s="117">
        <v>-1069.4274962585623</v>
      </c>
      <c r="J46" s="117">
        <v>3082.1387388108014</v>
      </c>
      <c r="K46" s="117">
        <v>8915.9286747405349</v>
      </c>
      <c r="L46" s="117">
        <v>1560.0946278810879</v>
      </c>
      <c r="M46" s="117">
        <v>6157.1660023856311</v>
      </c>
      <c r="N46" s="117">
        <v>901.83695044495107</v>
      </c>
      <c r="O46" s="117">
        <v>7221.602819121741</v>
      </c>
      <c r="P46" s="117">
        <v>826.54664624168072</v>
      </c>
      <c r="Q46" s="117">
        <v>-929.57528603622632</v>
      </c>
      <c r="R46" s="117">
        <v>-2061.6023814219807</v>
      </c>
      <c r="S46" s="390">
        <v>-11081.786639591737</v>
      </c>
    </row>
    <row r="47" spans="1:19" ht="13">
      <c r="A47" s="36" t="s">
        <v>118</v>
      </c>
      <c r="B47" s="117">
        <v>597896.77857374586</v>
      </c>
      <c r="C47" s="117">
        <v>-351095.38016469218</v>
      </c>
      <c r="D47" s="117">
        <v>-437794.61975355167</v>
      </c>
      <c r="E47" s="117">
        <v>353296.42999785393</v>
      </c>
      <c r="F47" s="117">
        <v>2002434.2800186677</v>
      </c>
      <c r="G47" s="117">
        <v>-35281.874489150941</v>
      </c>
      <c r="H47" s="117">
        <v>-358978.1167374514</v>
      </c>
      <c r="I47" s="117">
        <v>508309.04269729555</v>
      </c>
      <c r="J47" s="117">
        <v>-437428.96281300299</v>
      </c>
      <c r="K47" s="117">
        <v>-362772.0912325047</v>
      </c>
      <c r="L47" s="117">
        <v>65770.51664448902</v>
      </c>
      <c r="M47" s="117">
        <v>-327085.15674399119</v>
      </c>
      <c r="N47" s="117">
        <v>-345816.16636509821</v>
      </c>
      <c r="O47" s="117">
        <v>970817.83783492353</v>
      </c>
      <c r="P47" s="117">
        <v>1046453.3011115883</v>
      </c>
      <c r="Q47" s="117">
        <v>521920.58570440859</v>
      </c>
      <c r="R47" s="117">
        <v>-1040378.1507864147</v>
      </c>
      <c r="S47" s="390">
        <v>782309.74084710144</v>
      </c>
    </row>
    <row r="48" spans="1:19" s="63" customFormat="1">
      <c r="A48" s="63" t="s">
        <v>61</v>
      </c>
      <c r="B48" s="117"/>
      <c r="C48" s="117"/>
      <c r="D48" s="117"/>
      <c r="E48" s="117"/>
      <c r="F48" s="117"/>
      <c r="G48" s="117"/>
      <c r="H48" s="117"/>
      <c r="I48" s="117"/>
      <c r="J48" s="117"/>
      <c r="K48" s="117"/>
      <c r="L48" s="117"/>
      <c r="M48" s="117"/>
      <c r="N48" s="117"/>
      <c r="O48" s="81"/>
      <c r="P48" s="81"/>
      <c r="Q48" s="81"/>
      <c r="R48" s="81"/>
    </row>
    <row r="49" spans="1:1" ht="13">
      <c r="A49" s="36"/>
    </row>
    <row r="50" spans="1:1">
      <c r="A50" s="37" t="s">
        <v>22</v>
      </c>
    </row>
    <row r="51" spans="1:1">
      <c r="A51" s="63" t="s">
        <v>308</v>
      </c>
    </row>
    <row r="53" spans="1:1">
      <c r="A53" t="s">
        <v>31</v>
      </c>
    </row>
    <row r="54" spans="1:1">
      <c r="A54" t="s">
        <v>308</v>
      </c>
    </row>
    <row r="56" spans="1:1" ht="14.5" customHeight="1">
      <c r="A56" t="s">
        <v>23</v>
      </c>
    </row>
    <row r="57" spans="1:1">
      <c r="A57" t="s">
        <v>18</v>
      </c>
    </row>
    <row r="58" spans="1:1">
      <c r="A58" t="s">
        <v>19</v>
      </c>
    </row>
    <row r="59" spans="1:1">
      <c r="A59" s="37" t="s">
        <v>335</v>
      </c>
    </row>
    <row r="60" spans="1:1">
      <c r="A60" s="116" t="s">
        <v>346</v>
      </c>
    </row>
    <row r="61" spans="1:1">
      <c r="A61" s="63" t="s">
        <v>307</v>
      </c>
    </row>
  </sheetData>
  <sortState xmlns:xlrd2="http://schemas.microsoft.com/office/spreadsheetml/2017/richdata2" ref="A1:O31">
    <sortCondition descending="1" ref="O4"/>
  </sortState>
  <phoneticPr fontId="25" type="noConversion"/>
  <pageMargins left="0.75" right="0.75" top="1" bottom="1" header="0.5" footer="0.5"/>
  <pageSetup paperSize="9" scale="36" orientation="landscape"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8">
    <pageSetUpPr fitToPage="1"/>
  </sheetPr>
  <dimension ref="A1:T69"/>
  <sheetViews>
    <sheetView zoomScaleNormal="100" workbookViewId="0">
      <pane xSplit="1" topLeftCell="B1" activePane="topRight" state="frozen"/>
      <selection activeCell="A2" sqref="A2"/>
      <selection pane="topRight" activeCell="A2" sqref="A2"/>
    </sheetView>
  </sheetViews>
  <sheetFormatPr defaultColWidth="9.1796875" defaultRowHeight="12.5"/>
  <cols>
    <col min="1" max="1" width="35.7265625" style="39" customWidth="1"/>
    <col min="2" max="19" width="11.453125" style="39" customWidth="1"/>
    <col min="20" max="20" width="10.1796875" style="39" customWidth="1"/>
    <col min="21" max="16384" width="9.1796875" style="39"/>
  </cols>
  <sheetData>
    <row r="1" spans="1:20">
      <c r="A1" s="253" t="s">
        <v>310</v>
      </c>
    </row>
    <row r="3" spans="1:20" s="65" customFormat="1" ht="13">
      <c r="A3" s="254"/>
      <c r="B3" s="254">
        <v>2000</v>
      </c>
      <c r="C3" s="254">
        <v>2001</v>
      </c>
      <c r="D3" s="254">
        <v>2002</v>
      </c>
      <c r="E3" s="254">
        <v>2003</v>
      </c>
      <c r="F3" s="254">
        <v>2004</v>
      </c>
      <c r="G3" s="254">
        <v>2005</v>
      </c>
      <c r="H3" s="254">
        <v>2006</v>
      </c>
      <c r="I3" s="254">
        <v>2007</v>
      </c>
      <c r="J3" s="254">
        <v>2008</v>
      </c>
      <c r="K3" s="254">
        <v>2009</v>
      </c>
      <c r="L3" s="254">
        <v>2010</v>
      </c>
      <c r="M3" s="254">
        <v>2011</v>
      </c>
      <c r="N3" s="254">
        <v>2012</v>
      </c>
      <c r="O3" s="254">
        <v>2013</v>
      </c>
      <c r="P3" s="254">
        <v>2014</v>
      </c>
      <c r="Q3" s="254">
        <v>2015</v>
      </c>
      <c r="R3" s="254">
        <v>2016</v>
      </c>
      <c r="S3" s="254">
        <v>2017</v>
      </c>
      <c r="T3" s="244">
        <v>2018</v>
      </c>
    </row>
    <row r="4" spans="1:20" s="65" customFormat="1" ht="13">
      <c r="A4" s="65" t="s">
        <v>90</v>
      </c>
      <c r="B4" s="370" t="s">
        <v>109</v>
      </c>
      <c r="C4" s="370" t="s">
        <v>109</v>
      </c>
      <c r="D4" s="370" t="s">
        <v>109</v>
      </c>
      <c r="E4" s="415">
        <v>7101</v>
      </c>
      <c r="F4" s="415">
        <v>7064</v>
      </c>
      <c r="G4" s="370">
        <v>8861</v>
      </c>
      <c r="H4" s="370">
        <v>9467</v>
      </c>
      <c r="I4" s="370">
        <v>10765</v>
      </c>
      <c r="J4" s="370">
        <v>11130</v>
      </c>
      <c r="K4" s="370">
        <v>11761</v>
      </c>
      <c r="L4" s="370">
        <v>12941</v>
      </c>
      <c r="M4" s="370">
        <v>14501</v>
      </c>
      <c r="N4" s="370">
        <v>15441</v>
      </c>
      <c r="O4" s="370">
        <v>15874</v>
      </c>
      <c r="P4" s="370">
        <v>16877</v>
      </c>
      <c r="Q4" s="370">
        <v>21166</v>
      </c>
      <c r="R4" s="370">
        <v>20363</v>
      </c>
      <c r="S4" s="370">
        <v>28106</v>
      </c>
      <c r="T4" s="184">
        <v>28106</v>
      </c>
    </row>
    <row r="5" spans="1:20" ht="13">
      <c r="A5" s="65" t="s">
        <v>77</v>
      </c>
      <c r="B5" s="370">
        <v>9512.9883812304943</v>
      </c>
      <c r="C5" s="370">
        <v>9622.0119534257647</v>
      </c>
      <c r="D5" s="416">
        <v>11688</v>
      </c>
      <c r="E5" s="417">
        <v>18134.444444444445</v>
      </c>
      <c r="F5" s="418">
        <v>17264</v>
      </c>
      <c r="G5" s="370">
        <v>25198</v>
      </c>
      <c r="H5" s="370">
        <v>24323</v>
      </c>
      <c r="I5" s="370">
        <v>22825</v>
      </c>
      <c r="J5" s="370">
        <v>21531</v>
      </c>
      <c r="K5" s="370">
        <v>22076</v>
      </c>
      <c r="L5" s="370">
        <v>26768</v>
      </c>
      <c r="M5" s="370">
        <v>28074</v>
      </c>
      <c r="N5" s="370">
        <v>25994</v>
      </c>
      <c r="O5" s="370">
        <v>25077</v>
      </c>
      <c r="P5" s="370">
        <v>29441</v>
      </c>
      <c r="Q5" s="370">
        <v>36155</v>
      </c>
      <c r="R5" s="370">
        <v>36554</v>
      </c>
      <c r="S5" s="370">
        <v>33568</v>
      </c>
      <c r="T5" s="167">
        <v>34895</v>
      </c>
    </row>
    <row r="6" spans="1:20" ht="13">
      <c r="A6" s="65" t="s">
        <v>103</v>
      </c>
      <c r="B6" s="370" t="s">
        <v>109</v>
      </c>
      <c r="C6" s="370" t="s">
        <v>109</v>
      </c>
      <c r="D6" s="370" t="s">
        <v>109</v>
      </c>
      <c r="E6" s="370" t="s">
        <v>109</v>
      </c>
      <c r="F6" s="370" t="s">
        <v>109</v>
      </c>
      <c r="G6" s="370" t="s">
        <v>109</v>
      </c>
      <c r="H6" s="370" t="s">
        <v>109</v>
      </c>
      <c r="I6" s="370">
        <v>1783.2886798241129</v>
      </c>
      <c r="J6" s="370">
        <v>1647.8474281623887</v>
      </c>
      <c r="K6" s="370">
        <v>616.88056038449747</v>
      </c>
      <c r="L6" s="370">
        <v>668.90275079251455</v>
      </c>
      <c r="M6" s="370">
        <v>655.64065855404442</v>
      </c>
      <c r="N6" s="370">
        <v>599.04949381327344</v>
      </c>
      <c r="O6" s="370">
        <v>635.14367522241309</v>
      </c>
      <c r="P6" s="370">
        <v>696.52827487473155</v>
      </c>
      <c r="Q6" s="370">
        <v>973.26720523570907</v>
      </c>
      <c r="R6" s="370">
        <v>1157.4644646691891</v>
      </c>
      <c r="S6" s="370">
        <v>1619.8046835054711</v>
      </c>
      <c r="T6" s="167">
        <v>1708.610287</v>
      </c>
    </row>
    <row r="7" spans="1:20" ht="13">
      <c r="A7" s="65" t="s">
        <v>29</v>
      </c>
      <c r="B7" s="370" t="s">
        <v>109</v>
      </c>
      <c r="C7" s="370" t="s">
        <v>109</v>
      </c>
      <c r="D7" s="370" t="s">
        <v>109</v>
      </c>
      <c r="E7" s="370" t="s">
        <v>109</v>
      </c>
      <c r="F7" s="370" t="s">
        <v>109</v>
      </c>
      <c r="G7" s="370" t="s">
        <v>109</v>
      </c>
      <c r="H7" s="370" t="s">
        <v>109</v>
      </c>
      <c r="I7" s="370" t="s">
        <v>109</v>
      </c>
      <c r="J7" s="370" t="s">
        <v>109</v>
      </c>
      <c r="K7" s="370" t="s">
        <v>109</v>
      </c>
      <c r="L7" s="370" t="s">
        <v>109</v>
      </c>
      <c r="M7" s="370" t="s">
        <v>109</v>
      </c>
      <c r="N7" s="370">
        <v>780.96706861480777</v>
      </c>
      <c r="O7" s="370">
        <v>582.77254374158827</v>
      </c>
      <c r="P7" s="370">
        <v>595.3709525306507</v>
      </c>
      <c r="Q7" s="370">
        <v>892.27313920958272</v>
      </c>
      <c r="R7" s="370">
        <v>2605.9495838477164</v>
      </c>
      <c r="S7" s="370">
        <v>1422.4446320189718</v>
      </c>
      <c r="T7" s="118">
        <v>1483.8909708554636</v>
      </c>
    </row>
    <row r="8" spans="1:20" ht="13">
      <c r="A8" s="65" t="s">
        <v>97</v>
      </c>
      <c r="B8" s="370" t="s">
        <v>109</v>
      </c>
      <c r="C8" s="370" t="s">
        <v>109</v>
      </c>
      <c r="D8" s="370" t="s">
        <v>109</v>
      </c>
      <c r="E8" s="370" t="s">
        <v>109</v>
      </c>
      <c r="F8" s="370" t="s">
        <v>109</v>
      </c>
      <c r="G8" s="370" t="s">
        <v>109</v>
      </c>
      <c r="H8" s="370" t="s">
        <v>109</v>
      </c>
      <c r="I8" s="370" t="s">
        <v>109</v>
      </c>
      <c r="J8" s="370" t="s">
        <v>109</v>
      </c>
      <c r="K8" s="370">
        <v>2098</v>
      </c>
      <c r="L8" s="370">
        <v>3017</v>
      </c>
      <c r="M8" s="370">
        <v>1907</v>
      </c>
      <c r="N8" s="370">
        <v>1518</v>
      </c>
      <c r="O8" s="370">
        <v>1399</v>
      </c>
      <c r="P8" s="370">
        <v>525</v>
      </c>
      <c r="Q8" s="370">
        <v>644</v>
      </c>
      <c r="R8" s="370">
        <v>866</v>
      </c>
      <c r="S8" s="370">
        <v>720</v>
      </c>
      <c r="T8" s="167">
        <v>869</v>
      </c>
    </row>
    <row r="9" spans="1:20" ht="13">
      <c r="A9" s="65" t="s">
        <v>78</v>
      </c>
      <c r="B9" s="370" t="s">
        <v>109</v>
      </c>
      <c r="C9" s="370" t="s">
        <v>109</v>
      </c>
      <c r="D9" s="370">
        <v>735.30174652642518</v>
      </c>
      <c r="E9" s="370">
        <v>1201.9832946052879</v>
      </c>
      <c r="F9" s="370">
        <v>1590.0021636198301</v>
      </c>
      <c r="G9" s="370">
        <v>2608.7928388407536</v>
      </c>
      <c r="H9" s="370">
        <v>4093.72972972973</v>
      </c>
      <c r="I9" s="370">
        <v>5394.5958726500039</v>
      </c>
      <c r="J9" s="370">
        <v>4934.9911244452014</v>
      </c>
      <c r="K9" s="370">
        <v>2689.1159825988275</v>
      </c>
      <c r="L9" s="370">
        <v>3216.157570004746</v>
      </c>
      <c r="M9" s="370">
        <v>4756.5640910939401</v>
      </c>
      <c r="N9" s="370">
        <v>4565.6806234840351</v>
      </c>
      <c r="O9" s="370">
        <v>6404.0261739799844</v>
      </c>
      <c r="P9" s="370">
        <v>7081.1955258570588</v>
      </c>
      <c r="Q9" s="370">
        <v>8646.200373914</v>
      </c>
      <c r="R9" s="370">
        <v>11108.70755345121</v>
      </c>
      <c r="S9" s="370">
        <v>11838.334726126262</v>
      </c>
      <c r="T9" s="167">
        <v>11562.8339</v>
      </c>
    </row>
    <row r="10" spans="1:20" ht="13">
      <c r="A10" s="65" t="s">
        <v>79</v>
      </c>
      <c r="B10" s="370">
        <v>14826.950631758298</v>
      </c>
      <c r="C10" s="370">
        <v>28904.004973229024</v>
      </c>
      <c r="D10" s="370">
        <v>29520.873700962249</v>
      </c>
      <c r="E10" s="370">
        <v>60887.699241525028</v>
      </c>
      <c r="F10" s="370">
        <v>40239.143842524769</v>
      </c>
      <c r="G10" s="370">
        <v>66413.593111597205</v>
      </c>
      <c r="H10" s="370">
        <v>42049.477978710573</v>
      </c>
      <c r="I10" s="370">
        <v>35796.349463533144</v>
      </c>
      <c r="J10" s="370">
        <v>31339.970674087977</v>
      </c>
      <c r="K10" s="370">
        <v>44592.952015121809</v>
      </c>
      <c r="L10" s="370">
        <v>41386.408833402704</v>
      </c>
      <c r="M10" s="370">
        <v>24094.720065095433</v>
      </c>
      <c r="N10" s="370">
        <v>43198.523618093153</v>
      </c>
      <c r="O10" s="370">
        <v>24700.194583998178</v>
      </c>
      <c r="P10" s="370">
        <v>35302.847866475291</v>
      </c>
      <c r="Q10" s="370">
        <v>50699.566227224583</v>
      </c>
      <c r="R10" s="370">
        <v>40525.707838607428</v>
      </c>
      <c r="S10" s="370">
        <v>40661.313903991831</v>
      </c>
      <c r="T10" s="167">
        <v>39099.715558417862</v>
      </c>
    </row>
    <row r="11" spans="1:20" ht="13">
      <c r="A11" s="65" t="s">
        <v>98</v>
      </c>
      <c r="B11" s="370">
        <v>120</v>
      </c>
      <c r="C11" s="370">
        <v>186.2</v>
      </c>
      <c r="D11" s="370">
        <v>304.7</v>
      </c>
      <c r="E11" s="370">
        <v>508.4</v>
      </c>
      <c r="F11" s="370">
        <v>804.5</v>
      </c>
      <c r="G11" s="370">
        <v>1464.6</v>
      </c>
      <c r="H11" s="370">
        <v>2339.1999999999998</v>
      </c>
      <c r="I11" s="370">
        <v>2136.1</v>
      </c>
      <c r="J11" s="370">
        <v>1433.4</v>
      </c>
      <c r="K11" s="370">
        <v>446.2</v>
      </c>
      <c r="L11" s="370">
        <v>418.6</v>
      </c>
      <c r="M11" s="370">
        <v>490.2</v>
      </c>
      <c r="N11" s="370">
        <v>566.20000000000005</v>
      </c>
      <c r="O11" s="370">
        <v>685.7</v>
      </c>
      <c r="P11" s="370">
        <v>819.2</v>
      </c>
      <c r="Q11" s="370">
        <v>942</v>
      </c>
      <c r="R11" s="370">
        <v>1038.2</v>
      </c>
      <c r="S11" s="370">
        <v>1205.9000000000001</v>
      </c>
      <c r="T11" s="167">
        <v>1315</v>
      </c>
    </row>
    <row r="12" spans="1:20" ht="13">
      <c r="A12" s="65" t="s">
        <v>93</v>
      </c>
      <c r="B12" s="370">
        <v>7487</v>
      </c>
      <c r="C12" s="370">
        <v>8787</v>
      </c>
      <c r="D12" s="370">
        <v>10405</v>
      </c>
      <c r="E12" s="370">
        <v>18656</v>
      </c>
      <c r="F12" s="370">
        <v>17721</v>
      </c>
      <c r="G12" s="370">
        <v>25957</v>
      </c>
      <c r="H12" s="370">
        <v>27000</v>
      </c>
      <c r="I12" s="370">
        <v>28931</v>
      </c>
      <c r="J12" s="370">
        <v>26669</v>
      </c>
      <c r="K12" s="370">
        <v>19739</v>
      </c>
      <c r="L12" s="370">
        <v>20972</v>
      </c>
      <c r="M12" s="370">
        <v>22537</v>
      </c>
      <c r="N12" s="370">
        <v>21400</v>
      </c>
      <c r="O12" s="370">
        <v>17514</v>
      </c>
      <c r="P12" s="370">
        <v>17540</v>
      </c>
      <c r="Q12" s="370">
        <v>33307</v>
      </c>
      <c r="R12" s="370">
        <v>29510.677193</v>
      </c>
      <c r="S12" s="370">
        <v>30982.142306999998</v>
      </c>
      <c r="T12" s="370">
        <v>33970</v>
      </c>
    </row>
    <row r="13" spans="1:20" ht="13">
      <c r="A13" s="65" t="s">
        <v>83</v>
      </c>
      <c r="B13" s="370">
        <v>63600</v>
      </c>
      <c r="C13" s="370">
        <v>63780</v>
      </c>
      <c r="D13" s="370">
        <v>67373</v>
      </c>
      <c r="E13" s="370">
        <v>75996</v>
      </c>
      <c r="F13" s="370">
        <v>105384</v>
      </c>
      <c r="G13" s="370">
        <v>129014.00000000001</v>
      </c>
      <c r="H13" s="370">
        <v>150142</v>
      </c>
      <c r="I13" s="370">
        <v>154887</v>
      </c>
      <c r="J13" s="370">
        <v>128600</v>
      </c>
      <c r="K13" s="370">
        <v>109600</v>
      </c>
      <c r="L13" s="370">
        <v>138437</v>
      </c>
      <c r="M13" s="370">
        <v>145546</v>
      </c>
      <c r="N13" s="370">
        <v>117093</v>
      </c>
      <c r="O13" s="370">
        <v>109954</v>
      </c>
      <c r="P13" s="370">
        <v>111170</v>
      </c>
      <c r="Q13" s="370">
        <v>127776</v>
      </c>
      <c r="R13" s="370">
        <v>144157</v>
      </c>
      <c r="S13" s="370">
        <v>164150</v>
      </c>
      <c r="T13" s="167">
        <v>161757</v>
      </c>
    </row>
    <row r="14" spans="1:20" ht="13">
      <c r="A14" s="65" t="s">
        <v>80</v>
      </c>
      <c r="B14" s="370">
        <v>116500</v>
      </c>
      <c r="C14" s="370">
        <v>110900</v>
      </c>
      <c r="D14" s="370">
        <v>103400</v>
      </c>
      <c r="E14" s="370">
        <v>123000</v>
      </c>
      <c r="F14" s="370">
        <v>114400</v>
      </c>
      <c r="G14" s="370">
        <v>123100</v>
      </c>
      <c r="H14" s="370">
        <v>133600</v>
      </c>
      <c r="I14" s="370">
        <v>132000</v>
      </c>
      <c r="J14" s="370">
        <v>132800</v>
      </c>
      <c r="K14" s="370">
        <v>131300</v>
      </c>
      <c r="L14" s="370">
        <v>142700</v>
      </c>
      <c r="M14" s="370">
        <v>150600</v>
      </c>
      <c r="N14" s="370">
        <v>162900</v>
      </c>
      <c r="O14" s="370">
        <v>170100</v>
      </c>
      <c r="P14" s="370">
        <v>177100</v>
      </c>
      <c r="Q14" s="370">
        <v>208600</v>
      </c>
      <c r="R14" s="370">
        <v>209400</v>
      </c>
      <c r="S14" s="370">
        <v>214300</v>
      </c>
      <c r="T14" s="167">
        <v>227800</v>
      </c>
    </row>
    <row r="15" spans="1:20" ht="13">
      <c r="A15" s="65" t="s">
        <v>81</v>
      </c>
      <c r="B15" s="370" t="s">
        <v>109</v>
      </c>
      <c r="C15" s="370" t="s">
        <v>109</v>
      </c>
      <c r="D15" s="370" t="s">
        <v>109</v>
      </c>
      <c r="E15" s="370">
        <v>5904.893</v>
      </c>
      <c r="F15" s="370">
        <v>8035.72</v>
      </c>
      <c r="G15" s="370">
        <v>13609.99</v>
      </c>
      <c r="H15" s="370">
        <v>15444.25</v>
      </c>
      <c r="I15" s="370">
        <v>15198.61</v>
      </c>
      <c r="J15" s="370">
        <v>12434.71</v>
      </c>
      <c r="K15" s="370">
        <v>7965.86</v>
      </c>
      <c r="L15" s="370" t="s">
        <v>109</v>
      </c>
      <c r="M15" s="370" t="s">
        <v>109</v>
      </c>
      <c r="N15" s="370" t="s">
        <v>109</v>
      </c>
      <c r="O15" s="370" t="s">
        <v>109</v>
      </c>
      <c r="P15" s="370" t="s">
        <v>109</v>
      </c>
      <c r="Q15" s="370">
        <v>447</v>
      </c>
      <c r="R15" s="370">
        <v>471</v>
      </c>
      <c r="S15" s="370">
        <v>518</v>
      </c>
      <c r="T15" s="167">
        <v>553</v>
      </c>
    </row>
    <row r="16" spans="1:20" ht="13">
      <c r="A16" s="65" t="s">
        <v>84</v>
      </c>
      <c r="B16" s="370" t="s">
        <v>109</v>
      </c>
      <c r="C16" s="370" t="s">
        <v>109</v>
      </c>
      <c r="D16" s="370" t="s">
        <v>109</v>
      </c>
      <c r="E16" s="370" t="s">
        <v>109</v>
      </c>
      <c r="F16" s="370" t="s">
        <v>109</v>
      </c>
      <c r="G16" s="370">
        <v>2930.7474057649661</v>
      </c>
      <c r="H16" s="370">
        <v>4196.8150155150233</v>
      </c>
      <c r="I16" s="370">
        <v>5786.7186910682312</v>
      </c>
      <c r="J16" s="370">
        <v>6239.7658224325078</v>
      </c>
      <c r="K16" s="370">
        <v>1907.2949693336427</v>
      </c>
      <c r="L16" s="370">
        <v>1398.2033205310727</v>
      </c>
      <c r="M16" s="370">
        <v>1294.0974335111143</v>
      </c>
      <c r="N16" s="370">
        <v>1214.2471910112361</v>
      </c>
      <c r="O16" s="370">
        <v>622.50143160305856</v>
      </c>
      <c r="P16" s="370">
        <v>884.92068334966518</v>
      </c>
      <c r="Q16" s="370">
        <v>1343.2387096774194</v>
      </c>
      <c r="R16" s="370">
        <v>1688.4083740046233</v>
      </c>
      <c r="S16" s="370">
        <v>2352.1048625948997</v>
      </c>
      <c r="T16" s="167">
        <v>2874.778136661545</v>
      </c>
    </row>
    <row r="17" spans="1:20" ht="13">
      <c r="A17" s="65" t="s">
        <v>85</v>
      </c>
      <c r="B17" s="370">
        <v>7598</v>
      </c>
      <c r="C17" s="370">
        <v>7664</v>
      </c>
      <c r="D17" s="370">
        <v>10825</v>
      </c>
      <c r="E17" s="370">
        <v>13523.7</v>
      </c>
      <c r="F17" s="370">
        <v>16933</v>
      </c>
      <c r="G17" s="370">
        <v>34114</v>
      </c>
      <c r="H17" s="370">
        <v>39872</v>
      </c>
      <c r="I17" s="370">
        <v>33808</v>
      </c>
      <c r="J17" s="370">
        <v>23049</v>
      </c>
      <c r="K17" s="370">
        <v>8076</v>
      </c>
      <c r="L17" s="370">
        <v>4746</v>
      </c>
      <c r="M17" s="370">
        <v>2463</v>
      </c>
      <c r="N17" s="370">
        <v>2636</v>
      </c>
      <c r="O17" s="370">
        <v>2495</v>
      </c>
      <c r="P17" s="370">
        <v>3855</v>
      </c>
      <c r="Q17" s="370">
        <v>4848</v>
      </c>
      <c r="R17" s="370">
        <v>5656</v>
      </c>
      <c r="S17" s="370">
        <v>7286</v>
      </c>
      <c r="T17" s="167">
        <v>8722</v>
      </c>
    </row>
    <row r="18" spans="1:20" ht="13">
      <c r="A18" s="65" t="s">
        <v>86</v>
      </c>
      <c r="B18" s="370">
        <v>36377.142999999996</v>
      </c>
      <c r="C18" s="370">
        <v>37201.425000000003</v>
      </c>
      <c r="D18" s="370">
        <v>43138.31</v>
      </c>
      <c r="E18" s="370">
        <v>52396.603000000003</v>
      </c>
      <c r="F18" s="370">
        <v>62273.176999999996</v>
      </c>
      <c r="G18" s="370">
        <v>72678.403000000006</v>
      </c>
      <c r="H18" s="370">
        <v>82148.299999999988</v>
      </c>
      <c r="I18" s="370">
        <v>83604.035000000003</v>
      </c>
      <c r="J18" s="370">
        <v>74102.422999999995</v>
      </c>
      <c r="K18" s="370">
        <v>64021.161999999997</v>
      </c>
      <c r="L18" s="370">
        <v>67799.7</v>
      </c>
      <c r="M18" s="370">
        <v>59195.799999999996</v>
      </c>
      <c r="N18" s="370">
        <v>32683</v>
      </c>
      <c r="O18" s="370">
        <v>28904.399999999998</v>
      </c>
      <c r="P18" s="370">
        <v>34860.699999999997</v>
      </c>
      <c r="Q18" s="370">
        <v>66058.2</v>
      </c>
      <c r="R18" s="370">
        <v>83467.5</v>
      </c>
      <c r="S18" s="370">
        <v>71454</v>
      </c>
      <c r="T18" s="167">
        <v>67860</v>
      </c>
    </row>
    <row r="19" spans="1:20" ht="13">
      <c r="A19" s="65" t="s">
        <v>87</v>
      </c>
      <c r="B19" s="370" t="s">
        <v>109</v>
      </c>
      <c r="C19" s="370" t="s">
        <v>109</v>
      </c>
      <c r="D19" s="370" t="s">
        <v>109</v>
      </c>
      <c r="E19" s="370" t="s">
        <v>109</v>
      </c>
      <c r="F19" s="370" t="s">
        <v>109</v>
      </c>
      <c r="G19" s="370" t="s">
        <v>109</v>
      </c>
      <c r="H19" s="370" t="s">
        <v>109</v>
      </c>
      <c r="I19" s="370" t="s">
        <v>109</v>
      </c>
      <c r="J19" s="370" t="s">
        <v>109</v>
      </c>
      <c r="K19" s="370" t="s">
        <v>109</v>
      </c>
      <c r="L19" s="370">
        <v>119</v>
      </c>
      <c r="M19" s="370">
        <v>160</v>
      </c>
      <c r="N19" s="370">
        <v>176</v>
      </c>
      <c r="O19" s="370">
        <v>221</v>
      </c>
      <c r="P19" s="370">
        <v>247</v>
      </c>
      <c r="Q19" s="370">
        <v>271</v>
      </c>
      <c r="R19" s="370">
        <v>363</v>
      </c>
      <c r="S19" s="370">
        <v>419.12675000000002</v>
      </c>
      <c r="T19" s="167">
        <v>450</v>
      </c>
    </row>
    <row r="20" spans="1:20" ht="13">
      <c r="A20" s="65" t="s">
        <v>99</v>
      </c>
      <c r="B20" s="370">
        <v>55.619596541786741</v>
      </c>
      <c r="C20" s="370">
        <v>103.00644837115819</v>
      </c>
      <c r="D20" s="370">
        <v>210.15204948835057</v>
      </c>
      <c r="E20" s="370">
        <v>347.55408810496129</v>
      </c>
      <c r="F20" s="370">
        <v>593.99345477714382</v>
      </c>
      <c r="G20" s="370">
        <v>865.18188137164043</v>
      </c>
      <c r="H20" s="370">
        <v>1171.4260889712696</v>
      </c>
      <c r="I20" s="370">
        <v>1852.4096385542168</v>
      </c>
      <c r="J20" s="370">
        <v>1808.0977757182575</v>
      </c>
      <c r="K20" s="370">
        <v>1050.1911492122335</v>
      </c>
      <c r="L20" s="370">
        <v>706.09360518999074</v>
      </c>
      <c r="M20" s="370">
        <v>875.55027803521784</v>
      </c>
      <c r="N20" s="370">
        <v>855.53753475440226</v>
      </c>
      <c r="O20" s="370">
        <v>856.29054680259503</v>
      </c>
      <c r="P20" s="370">
        <v>875.868860055607</v>
      </c>
      <c r="Q20" s="370">
        <v>1049.9000000000001</v>
      </c>
      <c r="R20" s="370">
        <v>1218</v>
      </c>
      <c r="S20" s="370">
        <v>1338</v>
      </c>
      <c r="T20" s="167">
        <v>1459.4</v>
      </c>
    </row>
    <row r="21" spans="1:20" ht="13">
      <c r="A21" s="65" t="s">
        <v>88</v>
      </c>
      <c r="B21" s="370">
        <v>1679.6858128416866</v>
      </c>
      <c r="C21" s="370">
        <v>1906.4467195603333</v>
      </c>
      <c r="D21" s="370">
        <v>2304.0769621682784</v>
      </c>
      <c r="E21" s="370">
        <v>2759.5837631282934</v>
      </c>
      <c r="F21" s="370">
        <v>3389.6059060000002</v>
      </c>
      <c r="G21" s="370">
        <v>4004.1010770000003</v>
      </c>
      <c r="H21" s="370">
        <v>4374.2766940000001</v>
      </c>
      <c r="I21" s="370">
        <v>4668.897927</v>
      </c>
      <c r="J21" s="370">
        <v>3978.7906409999996</v>
      </c>
      <c r="K21" s="370">
        <v>4455.5511780000006</v>
      </c>
      <c r="L21" s="370">
        <v>5094.6083404000001</v>
      </c>
      <c r="M21" s="370">
        <v>5064.9476053299995</v>
      </c>
      <c r="N21" s="370">
        <v>5522.7498050500008</v>
      </c>
      <c r="O21" s="370">
        <v>4817.0999999999995</v>
      </c>
      <c r="P21" s="370">
        <v>5693.74</v>
      </c>
      <c r="Q21" s="370">
        <v>6347.2950414799998</v>
      </c>
      <c r="R21" s="370">
        <v>7134</v>
      </c>
      <c r="S21" s="370">
        <v>7250</v>
      </c>
      <c r="T21" s="167">
        <v>8680</v>
      </c>
    </row>
    <row r="22" spans="1:20" ht="13">
      <c r="A22" s="65" t="s">
        <v>100</v>
      </c>
      <c r="B22" s="243" t="s">
        <v>109</v>
      </c>
      <c r="C22" s="243" t="s">
        <v>109</v>
      </c>
      <c r="D22" s="243" t="s">
        <v>109</v>
      </c>
      <c r="E22" s="243" t="s">
        <v>109</v>
      </c>
      <c r="F22" s="243" t="s">
        <v>109</v>
      </c>
      <c r="G22" s="243">
        <v>226</v>
      </c>
      <c r="H22" s="243">
        <v>266</v>
      </c>
      <c r="I22" s="243">
        <v>245</v>
      </c>
      <c r="J22" s="243">
        <v>205</v>
      </c>
      <c r="K22" s="243">
        <f>'1_Out_Res'!K22-'1_Out_Res'!J22</f>
        <v>238</v>
      </c>
      <c r="L22" s="243">
        <v>210</v>
      </c>
      <c r="M22" s="243">
        <v>226.9</v>
      </c>
      <c r="N22" s="243" t="s">
        <v>109</v>
      </c>
      <c r="O22" s="243" t="s">
        <v>109</v>
      </c>
      <c r="P22" s="243" t="s">
        <v>109</v>
      </c>
      <c r="Q22" s="243" t="s">
        <v>109</v>
      </c>
      <c r="R22" s="243" t="s">
        <v>109</v>
      </c>
      <c r="S22" s="243" t="s">
        <v>109</v>
      </c>
      <c r="T22" s="118" t="s">
        <v>109</v>
      </c>
    </row>
    <row r="23" spans="1:20" ht="13">
      <c r="A23" s="65" t="s">
        <v>89</v>
      </c>
      <c r="B23" s="243">
        <v>69593</v>
      </c>
      <c r="C23" s="243">
        <v>72609</v>
      </c>
      <c r="D23" s="243">
        <v>81385</v>
      </c>
      <c r="E23" s="243">
        <v>65208</v>
      </c>
      <c r="F23" s="243">
        <v>74900</v>
      </c>
      <c r="G23" s="243">
        <v>120652</v>
      </c>
      <c r="H23" s="243">
        <v>126079</v>
      </c>
      <c r="I23" s="243">
        <v>115297</v>
      </c>
      <c r="J23" s="243">
        <v>98062</v>
      </c>
      <c r="K23" s="243">
        <v>65302</v>
      </c>
      <c r="L23" s="243">
        <v>65719</v>
      </c>
      <c r="M23" s="243">
        <v>68942</v>
      </c>
      <c r="N23" s="243">
        <v>46664</v>
      </c>
      <c r="O23" s="243">
        <v>36700</v>
      </c>
      <c r="P23" s="243">
        <v>48550</v>
      </c>
      <c r="Q23" s="243">
        <v>63474</v>
      </c>
      <c r="R23" s="243">
        <v>80977</v>
      </c>
      <c r="S23" s="243">
        <v>100972</v>
      </c>
      <c r="T23" s="243">
        <v>105895</v>
      </c>
    </row>
    <row r="24" spans="1:20" ht="13">
      <c r="A24" s="65" t="s">
        <v>91</v>
      </c>
      <c r="B24" s="370" t="s">
        <v>109</v>
      </c>
      <c r="C24" s="370" t="s">
        <v>109</v>
      </c>
      <c r="D24" s="370" t="s">
        <v>109</v>
      </c>
      <c r="E24" s="370" t="s">
        <v>109</v>
      </c>
      <c r="F24" s="370" t="s">
        <v>109</v>
      </c>
      <c r="G24" s="370" t="s">
        <v>109</v>
      </c>
      <c r="H24" s="370" t="s">
        <v>109</v>
      </c>
      <c r="I24" s="370" t="s">
        <v>109</v>
      </c>
      <c r="J24" s="370" t="s">
        <v>109</v>
      </c>
      <c r="K24" s="370" t="s">
        <v>109</v>
      </c>
      <c r="L24" s="370">
        <v>2666</v>
      </c>
      <c r="M24" s="370" t="s">
        <v>109</v>
      </c>
      <c r="N24" s="370">
        <v>6646.115611632853</v>
      </c>
      <c r="O24" s="370">
        <v>7715.5449672424065</v>
      </c>
      <c r="P24" s="370">
        <v>8002.7722677628271</v>
      </c>
      <c r="Q24" s="419">
        <v>9850.1469850146987</v>
      </c>
      <c r="R24" s="370">
        <v>9389.438943894389</v>
      </c>
      <c r="S24" s="370">
        <v>10695.325346488138</v>
      </c>
      <c r="T24" s="167">
        <v>11810.160741522939</v>
      </c>
    </row>
    <row r="25" spans="1:20" ht="13">
      <c r="A25" s="65" t="s">
        <v>92</v>
      </c>
      <c r="B25" s="370" t="s">
        <v>109</v>
      </c>
      <c r="C25" s="370" t="s">
        <v>109</v>
      </c>
      <c r="D25" s="370" t="s">
        <v>109</v>
      </c>
      <c r="E25" s="370">
        <v>12944</v>
      </c>
      <c r="F25" s="370">
        <v>18260</v>
      </c>
      <c r="G25" s="370">
        <v>17578</v>
      </c>
      <c r="H25" s="370">
        <v>18391</v>
      </c>
      <c r="I25" s="370">
        <v>19630</v>
      </c>
      <c r="J25" s="370">
        <v>13375</v>
      </c>
      <c r="K25" s="370">
        <v>9330</v>
      </c>
      <c r="L25" s="370">
        <v>10107</v>
      </c>
      <c r="M25" s="370">
        <v>4853</v>
      </c>
      <c r="N25" s="370">
        <v>1935</v>
      </c>
      <c r="O25" s="370">
        <v>2049</v>
      </c>
      <c r="P25" s="370">
        <v>2313</v>
      </c>
      <c r="Q25" s="370">
        <v>4013</v>
      </c>
      <c r="R25" s="370">
        <v>5790</v>
      </c>
      <c r="S25" s="370">
        <v>8259</v>
      </c>
      <c r="T25" s="167">
        <v>9835</v>
      </c>
    </row>
    <row r="26" spans="1:20" ht="13">
      <c r="A26" s="65" t="s">
        <v>106</v>
      </c>
      <c r="B26" s="370" t="s">
        <v>109</v>
      </c>
      <c r="C26" s="370" t="s">
        <v>109</v>
      </c>
      <c r="D26" s="370" t="s">
        <v>109</v>
      </c>
      <c r="E26" s="370" t="s">
        <v>109</v>
      </c>
      <c r="F26" s="370" t="s">
        <v>109</v>
      </c>
      <c r="G26" s="370">
        <v>2119.3370165745855</v>
      </c>
      <c r="H26" s="370">
        <v>3648.0113636363635</v>
      </c>
      <c r="I26" s="370">
        <v>2256</v>
      </c>
      <c r="J26" s="370">
        <v>7826.7465686654541</v>
      </c>
      <c r="K26" s="370">
        <v>921</v>
      </c>
      <c r="L26" s="370">
        <v>1458</v>
      </c>
      <c r="M26" s="370">
        <v>1472</v>
      </c>
      <c r="N26" s="370">
        <v>1455</v>
      </c>
      <c r="O26" s="370">
        <v>1521</v>
      </c>
      <c r="P26" s="370">
        <v>1541.7143556045637</v>
      </c>
      <c r="Q26" s="370">
        <v>2516.2252240518287</v>
      </c>
      <c r="R26" s="370">
        <v>2470.0302365045432</v>
      </c>
      <c r="S26" s="370">
        <v>2656.1881588163192</v>
      </c>
      <c r="T26" s="167">
        <v>2688</v>
      </c>
    </row>
    <row r="27" spans="1:20" ht="13">
      <c r="A27" s="65" t="s">
        <v>102</v>
      </c>
      <c r="B27" s="370" t="s">
        <v>109</v>
      </c>
      <c r="C27" s="370" t="s">
        <v>109</v>
      </c>
      <c r="D27" s="370" t="s">
        <v>109</v>
      </c>
      <c r="E27" s="370" t="s">
        <v>109</v>
      </c>
      <c r="F27" s="370" t="s">
        <v>109</v>
      </c>
      <c r="G27" s="370" t="s">
        <v>109</v>
      </c>
      <c r="H27" s="370" t="s">
        <v>109</v>
      </c>
      <c r="I27" s="370" t="s">
        <v>109</v>
      </c>
      <c r="J27" s="370" t="s">
        <v>109</v>
      </c>
      <c r="K27" s="370">
        <v>2332</v>
      </c>
      <c r="L27" s="370">
        <v>3329</v>
      </c>
      <c r="M27" s="370">
        <v>3922</v>
      </c>
      <c r="N27" s="370">
        <v>3803</v>
      </c>
      <c r="O27" s="370">
        <v>4873</v>
      </c>
      <c r="P27" s="370">
        <v>5840</v>
      </c>
      <c r="Q27" s="370">
        <v>6362</v>
      </c>
      <c r="R27" s="370">
        <v>9865</v>
      </c>
      <c r="S27" s="370">
        <v>8055</v>
      </c>
      <c r="T27" s="167">
        <v>2900</v>
      </c>
    </row>
    <row r="28" spans="1:20" ht="13">
      <c r="A28" s="65" t="s">
        <v>101</v>
      </c>
      <c r="B28" s="370" t="s">
        <v>109</v>
      </c>
      <c r="C28" s="370" t="s">
        <v>109</v>
      </c>
      <c r="D28" s="370" t="s">
        <v>109</v>
      </c>
      <c r="E28" s="370" t="s">
        <v>109</v>
      </c>
      <c r="F28" s="370" t="s">
        <v>109</v>
      </c>
      <c r="G28" s="370" t="s">
        <v>109</v>
      </c>
      <c r="H28" s="370" t="s">
        <v>109</v>
      </c>
      <c r="I28" s="370" t="s">
        <v>109</v>
      </c>
      <c r="J28" s="370">
        <v>672</v>
      </c>
      <c r="K28" s="370">
        <v>1455.8</v>
      </c>
      <c r="L28" s="370">
        <v>1213</v>
      </c>
      <c r="M28" s="370">
        <v>928</v>
      </c>
      <c r="N28" s="370">
        <v>705</v>
      </c>
      <c r="O28" s="370">
        <v>597</v>
      </c>
      <c r="P28" s="370">
        <v>633</v>
      </c>
      <c r="Q28" s="370">
        <v>886.07</v>
      </c>
      <c r="R28" s="370">
        <v>1059</v>
      </c>
      <c r="S28" s="370">
        <v>1118</v>
      </c>
      <c r="T28" s="167">
        <v>1068</v>
      </c>
    </row>
    <row r="29" spans="1:20" ht="13">
      <c r="A29" s="65" t="s">
        <v>82</v>
      </c>
      <c r="B29" s="370">
        <v>47420</v>
      </c>
      <c r="C29" s="370">
        <v>55265</v>
      </c>
      <c r="D29" s="370">
        <v>70527.371000000014</v>
      </c>
      <c r="E29" s="370">
        <v>103196</v>
      </c>
      <c r="F29" s="370">
        <v>122552</v>
      </c>
      <c r="G29" s="370">
        <v>154335</v>
      </c>
      <c r="H29" s="370">
        <v>170297</v>
      </c>
      <c r="I29" s="370">
        <v>145294</v>
      </c>
      <c r="J29" s="370">
        <v>87074</v>
      </c>
      <c r="K29" s="370">
        <v>73155</v>
      </c>
      <c r="L29" s="370">
        <v>69479</v>
      </c>
      <c r="M29" s="370">
        <v>37448</v>
      </c>
      <c r="N29" s="370">
        <v>32279</v>
      </c>
      <c r="O29" s="370">
        <v>21857</v>
      </c>
      <c r="P29" s="370">
        <v>26800</v>
      </c>
      <c r="Q29" s="370">
        <v>35721</v>
      </c>
      <c r="R29" s="370">
        <v>37492</v>
      </c>
      <c r="S29" s="370">
        <v>38861</v>
      </c>
      <c r="T29" s="167">
        <v>43056</v>
      </c>
    </row>
    <row r="30" spans="1:20" ht="13">
      <c r="A30" s="65" t="s">
        <v>94</v>
      </c>
      <c r="B30" s="370">
        <v>19476.625775588502</v>
      </c>
      <c r="C30" s="370">
        <v>22291.817484413998</v>
      </c>
      <c r="D30" s="370">
        <v>23734.922662125729</v>
      </c>
      <c r="E30" s="370">
        <v>29557.92999364328</v>
      </c>
      <c r="F30" s="370">
        <v>33299.054600462507</v>
      </c>
      <c r="G30" s="370">
        <v>43885.070349701578</v>
      </c>
      <c r="H30" s="370">
        <v>41289.764868603044</v>
      </c>
      <c r="I30" s="370">
        <v>43894.660598263807</v>
      </c>
      <c r="J30" s="370">
        <v>33775.552916944005</v>
      </c>
      <c r="K30" s="370">
        <v>39908.665969620779</v>
      </c>
      <c r="L30" s="370">
        <v>45076.840064064258</v>
      </c>
      <c r="M30" s="370">
        <v>38887.109016811009</v>
      </c>
      <c r="N30" s="370">
        <v>40615.538769085833</v>
      </c>
      <c r="O30" s="370">
        <v>46497.571750563482</v>
      </c>
      <c r="P30" s="370">
        <v>51167.743962631197</v>
      </c>
      <c r="Q30" s="370">
        <v>60761.014582776494</v>
      </c>
      <c r="R30" s="370">
        <v>59341.158307723177</v>
      </c>
      <c r="S30" s="370">
        <v>59870.506948552698</v>
      </c>
      <c r="T30" s="167">
        <v>55755</v>
      </c>
    </row>
    <row r="31" spans="1:20" ht="13">
      <c r="A31" s="65" t="s">
        <v>257</v>
      </c>
      <c r="B31" s="370">
        <v>196561.00282207783</v>
      </c>
      <c r="C31" s="370">
        <v>257449.30612507436</v>
      </c>
      <c r="D31" s="370">
        <v>350969.26037243771</v>
      </c>
      <c r="E31" s="370">
        <v>400728.334224483</v>
      </c>
      <c r="F31" s="370">
        <v>425270.38576017442</v>
      </c>
      <c r="G31" s="370">
        <v>414524.71482889738</v>
      </c>
      <c r="H31" s="370">
        <v>500099.74623384629</v>
      </c>
      <c r="I31" s="370">
        <v>521381.18479118572</v>
      </c>
      <c r="J31" s="370">
        <v>311202.08971718489</v>
      </c>
      <c r="K31" s="370">
        <v>157779.42397916809</v>
      </c>
      <c r="L31" s="370">
        <v>155981.30187447541</v>
      </c>
      <c r="M31" s="370">
        <v>159303.12946490297</v>
      </c>
      <c r="N31" s="370">
        <v>178217.2234760196</v>
      </c>
      <c r="O31" s="370">
        <v>209257.47121023008</v>
      </c>
      <c r="P31" s="370">
        <v>252301.14623133035</v>
      </c>
      <c r="Q31" s="370">
        <v>305546.67695359857</v>
      </c>
      <c r="R31" s="370">
        <v>300881.04651730368</v>
      </c>
      <c r="S31" s="370">
        <v>293153.63819909433</v>
      </c>
      <c r="T31" s="167">
        <v>303434</v>
      </c>
    </row>
    <row r="32" spans="1:20" ht="13">
      <c r="A32" s="65"/>
      <c r="B32" s="82"/>
      <c r="C32" s="82"/>
      <c r="D32" s="82"/>
      <c r="E32" s="106"/>
      <c r="F32" s="106"/>
      <c r="G32" s="106"/>
      <c r="H32" s="106"/>
      <c r="I32" s="106"/>
      <c r="J32" s="106"/>
      <c r="K32" s="106"/>
      <c r="L32" s="106"/>
      <c r="M32" s="106"/>
      <c r="N32" s="106"/>
      <c r="O32" s="106"/>
      <c r="P32" s="107"/>
      <c r="Q32" s="107"/>
      <c r="R32" s="107"/>
      <c r="S32" s="107"/>
    </row>
    <row r="33" spans="1:20" ht="13">
      <c r="A33" s="65" t="s">
        <v>344</v>
      </c>
      <c r="B33" s="82"/>
      <c r="C33" s="82"/>
      <c r="D33" s="82"/>
      <c r="E33" s="82">
        <f>E4+E5+E14+E11+E15+E20+E21+E23+E29+E12+E13+E17+E18+E25</f>
        <v>499676.1782956777</v>
      </c>
      <c r="F33" s="82">
        <f>F4+F5+F14+F11+F15+F20+F21+F23+F29+F12+F13+F17+F18+F25</f>
        <v>569574.99636077718</v>
      </c>
      <c r="G33" s="82">
        <f>G4+G5+G14+G11+G15+G20+G21+G23+G29+G12+G13+G17+G18+G25</f>
        <v>731431.2759583717</v>
      </c>
      <c r="H33" s="82">
        <f>H4+H5+H14+H11+H15+H20+H21+H23+H29+H12+H13+H17+H18+H25</f>
        <v>804648.45278297132</v>
      </c>
      <c r="I33" s="82">
        <f>I4+I5+I14+I11+I15+I20+I21+I23+I29+I12+I13+I17+I18+I25</f>
        <v>770897.05256555427</v>
      </c>
      <c r="J33" s="82">
        <f>J4+J5+J14+J11+J15+J20+J21+J23+J29+J12+J13+J17+J18+J25+J28</f>
        <v>636719.42141671816</v>
      </c>
      <c r="K33" s="82">
        <f>K4+K5+K14+K11+K15+K20+K21+K23+K29+K12+K13+K17+K18+K25+K28+K27</f>
        <v>532065.76432721224</v>
      </c>
      <c r="L33" s="82">
        <f>L4+L5+L14+L11+L19+L20+L21+L23+L29+L12+L13+L17+L18+L25+L28+L27</f>
        <v>570549.00194559002</v>
      </c>
      <c r="M33" s="82">
        <f>M4+M5+M14+M11+M19+M20+M21+M23+M29+M12+M13+M17+M18+M25+M28+M27</f>
        <v>545600.49788336526</v>
      </c>
      <c r="N33" s="82">
        <f>N4+N5+N14+N11+N19+N20+N21+N23+N29+N12+N13+N17+N18+N25+N28+N27</f>
        <v>470653.48733980441</v>
      </c>
      <c r="O33" s="82">
        <f>O4+O5+O14+O11+O19+O20+O21+O23+O29+O12+O13+O17+O18+O25+O28+O27</f>
        <v>442574.49054680264</v>
      </c>
      <c r="P33" s="82">
        <f>P4+P5+P14+P11+P19+P20+P21+P23+P29+P12+P13+P17+P18+P25+P28+P27</f>
        <v>482615.50886005565</v>
      </c>
      <c r="Q33" s="82">
        <f>Q4+Q5+Q14+Q11+Q15+Q19+Q20+Q21+Q23+Q29+Q12+Q13+Q17+Q18+Q25+Q28+Q27</f>
        <v>617423.46504147991</v>
      </c>
      <c r="R33" s="82">
        <f>R4+R5+R14+R11+R15+R19+R20+R21+R23+R29+R12+R13+R17+R18+R25+R28+R27</f>
        <v>674515.37719299993</v>
      </c>
      <c r="S33" s="82">
        <f>S4+S5+S14+S11+S15+S19+S20+S21+S23+S29+S12+S13+S17+S18+S25+S28+S27</f>
        <v>717842.16905699996</v>
      </c>
      <c r="T33" s="82">
        <f>T4+T5+T14+T11+T15+T19+T20+T21+T23+T29+T12+T13+T17+T18+T25+T28+T27</f>
        <v>738321.4</v>
      </c>
    </row>
    <row r="34" spans="1:20" ht="13">
      <c r="A34" s="65" t="s">
        <v>213</v>
      </c>
      <c r="B34" s="82">
        <f>SUM(B27:B31,B25,B16:B20,B4:B14)</f>
        <v>519535.33020719694</v>
      </c>
      <c r="C34" s="82">
        <f>SUM(C27:C31,C25,C16:C20,C4:C14)</f>
        <v>602153.77198451431</v>
      </c>
      <c r="D34" s="82">
        <f>SUM(D27:D31,D25,D16:D20,D4:D14)</f>
        <v>722831.89153154043</v>
      </c>
      <c r="E34" s="82">
        <f t="shared" ref="E34:O34" si="0">SUM(E4:E31)</f>
        <v>992052.12504993437</v>
      </c>
      <c r="F34" s="82">
        <f t="shared" si="0"/>
        <v>1069973.5827275587</v>
      </c>
      <c r="G34" s="82">
        <f>SUM(G4:G31)</f>
        <v>1264139.5315097482</v>
      </c>
      <c r="H34" s="82">
        <f t="shared" si="0"/>
        <v>1400291.9979730123</v>
      </c>
      <c r="I34" s="82">
        <f t="shared" si="0"/>
        <v>1387434.8506620792</v>
      </c>
      <c r="J34" s="82">
        <f t="shared" si="0"/>
        <v>1033891.3856686408</v>
      </c>
      <c r="K34" s="82">
        <f t="shared" si="0"/>
        <v>782817.09780343983</v>
      </c>
      <c r="L34" s="82">
        <f t="shared" si="0"/>
        <v>825627.8163588607</v>
      </c>
      <c r="M34" s="82">
        <f t="shared" si="0"/>
        <v>778197.65861333371</v>
      </c>
      <c r="N34" s="82">
        <f t="shared" si="0"/>
        <v>749463.8331915593</v>
      </c>
      <c r="O34" s="82">
        <f t="shared" si="0"/>
        <v>741909.71688338369</v>
      </c>
      <c r="P34" s="82">
        <f>SUM(P4:P31)</f>
        <v>840714.74898047186</v>
      </c>
      <c r="Q34" s="82">
        <f>SUM(Q4:Q31)</f>
        <v>1059296.0744421829</v>
      </c>
      <c r="R34" s="82">
        <f>SUM(R4:R31)</f>
        <v>1104549.289013006</v>
      </c>
      <c r="S34" s="82">
        <f>SUM(S4:S31)</f>
        <v>1142831.8305181889</v>
      </c>
      <c r="T34" s="82">
        <f>SUM(T4:T31)</f>
        <v>1169607.3895944576</v>
      </c>
    </row>
    <row r="35" spans="1:20" ht="13">
      <c r="A35" s="65"/>
      <c r="B35" s="82"/>
      <c r="C35" s="82"/>
      <c r="D35" s="82"/>
      <c r="E35" s="106"/>
      <c r="F35" s="115"/>
      <c r="G35" s="106"/>
      <c r="H35" s="106"/>
      <c r="I35" s="106"/>
      <c r="J35" s="194"/>
      <c r="K35" s="194"/>
      <c r="L35" s="194"/>
      <c r="M35" s="194"/>
      <c r="N35" s="194"/>
      <c r="O35" s="194"/>
      <c r="P35" s="194"/>
      <c r="Q35" s="194"/>
      <c r="R35" s="194"/>
      <c r="S35" s="349"/>
    </row>
    <row r="36" spans="1:20" ht="13">
      <c r="A36" s="65" t="s">
        <v>422</v>
      </c>
      <c r="B36" s="82">
        <v>43840.718106866392</v>
      </c>
      <c r="C36" s="82">
        <v>51045.107685201219</v>
      </c>
      <c r="D36" s="82">
        <v>57961.041666666664</v>
      </c>
      <c r="E36" s="82">
        <v>71427.406064790834</v>
      </c>
      <c r="F36" s="82">
        <v>73449.187814256147</v>
      </c>
      <c r="G36" s="82">
        <v>88714.379289215693</v>
      </c>
      <c r="H36" s="82">
        <v>97128.013558915278</v>
      </c>
      <c r="I36" s="82">
        <v>108455.20736481527</v>
      </c>
      <c r="J36" s="82">
        <v>88274.223128158003</v>
      </c>
      <c r="K36" s="82">
        <v>104737.09651943363</v>
      </c>
      <c r="L36" s="82">
        <v>108197.26339873813</v>
      </c>
      <c r="M36" s="82">
        <v>117497.42954612875</v>
      </c>
      <c r="N36" s="82">
        <v>131816.9090029822</v>
      </c>
      <c r="O36" s="82">
        <v>132368.75371996808</v>
      </c>
      <c r="P36" s="82">
        <v>135059.60866906721</v>
      </c>
      <c r="Q36" s="82">
        <v>156229.94992217637</v>
      </c>
      <c r="R36" s="82">
        <v>161756.221191964</v>
      </c>
      <c r="S36" s="82">
        <v>168444.98913928861</v>
      </c>
      <c r="T36" s="167">
        <v>156999.20807748305</v>
      </c>
    </row>
    <row r="37" spans="1:20" ht="13">
      <c r="A37" s="65" t="s">
        <v>515</v>
      </c>
      <c r="B37" s="82"/>
      <c r="C37" s="82">
        <v>2345.6262755707439</v>
      </c>
      <c r="D37" s="82">
        <v>2002.4376254660167</v>
      </c>
      <c r="E37" s="82">
        <v>1741.7365493789803</v>
      </c>
      <c r="F37" s="82">
        <v>1890.9850943292447</v>
      </c>
      <c r="G37" s="82">
        <v>3367.259552042161</v>
      </c>
      <c r="H37" s="82">
        <v>5938.2431493066997</v>
      </c>
      <c r="I37" s="82">
        <v>9390.9811136559892</v>
      </c>
      <c r="J37" s="82">
        <v>15075.737741706249</v>
      </c>
      <c r="K37" s="82">
        <v>17805.521428055214</v>
      </c>
      <c r="L37" s="82">
        <v>34900.91790340568</v>
      </c>
      <c r="M37" s="82">
        <v>48575.112830431986</v>
      </c>
      <c r="N37" s="82">
        <v>47059.480146707065</v>
      </c>
      <c r="O37" s="82">
        <v>52099.905880712518</v>
      </c>
      <c r="P37" s="82">
        <v>49791.099291916304</v>
      </c>
      <c r="Q37" s="82">
        <v>34677.60242135985</v>
      </c>
      <c r="R37" s="82">
        <v>29718.108970203055</v>
      </c>
      <c r="S37" s="82">
        <v>28269.817495978255</v>
      </c>
      <c r="T37" s="167">
        <v>27193</v>
      </c>
    </row>
    <row r="38" spans="1:20" ht="13">
      <c r="A38" s="65" t="s">
        <v>618</v>
      </c>
      <c r="B38" s="404" t="s">
        <v>109</v>
      </c>
      <c r="C38" s="252" t="s">
        <v>109</v>
      </c>
      <c r="D38" s="252" t="s">
        <v>109</v>
      </c>
      <c r="E38" s="252" t="s">
        <v>109</v>
      </c>
      <c r="F38" s="252" t="s">
        <v>109</v>
      </c>
      <c r="G38" s="252" t="s">
        <v>109</v>
      </c>
      <c r="H38" s="252" t="s">
        <v>109</v>
      </c>
      <c r="I38" s="252" t="s">
        <v>109</v>
      </c>
      <c r="J38" s="252" t="s">
        <v>109</v>
      </c>
      <c r="K38" s="252" t="s">
        <v>109</v>
      </c>
      <c r="L38" s="252" t="s">
        <v>109</v>
      </c>
      <c r="M38" s="252" t="s">
        <v>109</v>
      </c>
      <c r="N38" s="252">
        <v>195556.97209111133</v>
      </c>
      <c r="O38" s="252">
        <v>194208.1274275005</v>
      </c>
      <c r="P38" s="252">
        <v>196754.0039398568</v>
      </c>
      <c r="Q38" s="252">
        <v>241396.21756059516</v>
      </c>
      <c r="R38" s="252">
        <v>260414.40987468796</v>
      </c>
      <c r="S38" s="252">
        <v>255277.88191973086</v>
      </c>
      <c r="T38" s="252">
        <v>225182.94070628154</v>
      </c>
    </row>
    <row r="39" spans="1:20" ht="13">
      <c r="A39" s="65" t="s">
        <v>105</v>
      </c>
      <c r="B39" s="106" t="s">
        <v>109</v>
      </c>
      <c r="C39" s="82" t="s">
        <v>109</v>
      </c>
      <c r="D39" s="82" t="s">
        <v>109</v>
      </c>
      <c r="E39" s="82" t="s">
        <v>109</v>
      </c>
      <c r="F39" s="82" t="s">
        <v>109</v>
      </c>
      <c r="G39" s="82" t="s">
        <v>109</v>
      </c>
      <c r="H39" s="82" t="s">
        <v>109</v>
      </c>
      <c r="I39" s="82" t="s">
        <v>109</v>
      </c>
      <c r="J39" s="82" t="s">
        <v>109</v>
      </c>
      <c r="K39" s="82" t="s">
        <v>109</v>
      </c>
      <c r="L39" s="82" t="s">
        <v>109</v>
      </c>
      <c r="M39" s="82" t="s">
        <v>109</v>
      </c>
      <c r="N39" s="82" t="s">
        <v>109</v>
      </c>
      <c r="O39" s="82">
        <v>857.7000219790383</v>
      </c>
      <c r="P39" s="82">
        <v>993.91351092024536</v>
      </c>
      <c r="Q39" s="82">
        <v>1769.110317760842</v>
      </c>
      <c r="R39" s="82">
        <v>11562.376</v>
      </c>
      <c r="S39" s="82">
        <v>13978.23</v>
      </c>
      <c r="T39" s="167">
        <v>16558.083989849933</v>
      </c>
    </row>
    <row r="40" spans="1:20" ht="13">
      <c r="A40" s="65" t="s">
        <v>411</v>
      </c>
      <c r="B40" s="82">
        <v>257692.77168995677</v>
      </c>
      <c r="C40" s="82">
        <v>257693</v>
      </c>
      <c r="D40" s="82">
        <v>235142.62053735738</v>
      </c>
      <c r="E40" s="82">
        <v>204592.5800440454</v>
      </c>
      <c r="F40" s="82">
        <v>186642.74261281209</v>
      </c>
      <c r="G40" s="82">
        <v>168999.55370425468</v>
      </c>
      <c r="H40" s="82">
        <v>173149.43368651808</v>
      </c>
      <c r="I40" s="82">
        <v>145128.74948637173</v>
      </c>
      <c r="J40" s="82">
        <v>121445.25165891474</v>
      </c>
      <c r="K40" s="82">
        <v>129575.41769104626</v>
      </c>
      <c r="L40" s="82">
        <v>148236.38630504831</v>
      </c>
      <c r="M40" s="82">
        <v>169820.64175843078</v>
      </c>
      <c r="N40" s="82">
        <v>180759.5392</v>
      </c>
      <c r="O40" s="82">
        <v>197864.18729999999</v>
      </c>
      <c r="P40" s="82">
        <v>143012.98369264786</v>
      </c>
      <c r="Q40" s="82">
        <v>132792.10218274462</v>
      </c>
      <c r="R40" s="82">
        <v>153695.59777218281</v>
      </c>
      <c r="S40" s="82">
        <v>158665.83956743946</v>
      </c>
      <c r="T40" s="118" t="s">
        <v>109</v>
      </c>
    </row>
    <row r="41" spans="1:20" ht="13">
      <c r="A41" s="65" t="s">
        <v>112</v>
      </c>
      <c r="B41" s="82" t="s">
        <v>109</v>
      </c>
      <c r="C41" s="82" t="s">
        <v>109</v>
      </c>
      <c r="D41" s="82" t="s">
        <v>109</v>
      </c>
      <c r="E41" s="82" t="s">
        <v>109</v>
      </c>
      <c r="F41" s="82" t="s">
        <v>109</v>
      </c>
      <c r="G41" s="82">
        <v>1601.1242341226084</v>
      </c>
      <c r="H41" s="82">
        <v>7726.4105863970426</v>
      </c>
      <c r="I41" s="82">
        <v>15891.376794418917</v>
      </c>
      <c r="J41" s="82">
        <v>18006.46335737644</v>
      </c>
      <c r="K41" s="82">
        <v>3455.1266947002105</v>
      </c>
      <c r="L41" s="82">
        <v>9439.4839914660879</v>
      </c>
      <c r="M41" s="82">
        <v>17535.795874241157</v>
      </c>
      <c r="N41" s="82">
        <v>25847.488616497438</v>
      </c>
      <c r="O41" s="82">
        <v>31979.734038784041</v>
      </c>
      <c r="P41" s="82">
        <v>34623.428416660456</v>
      </c>
      <c r="Q41" s="82">
        <v>17065.210365495357</v>
      </c>
      <c r="R41" s="82">
        <v>19872.883527593378</v>
      </c>
      <c r="S41" s="82">
        <v>30664.211846529255</v>
      </c>
      <c r="T41" s="167">
        <v>40694.893141153079</v>
      </c>
    </row>
    <row r="42" spans="1:20" ht="13">
      <c r="A42" s="65" t="s">
        <v>104</v>
      </c>
      <c r="B42" s="82">
        <v>1171.0999999999999</v>
      </c>
      <c r="C42" s="82" t="s">
        <v>109</v>
      </c>
      <c r="D42" s="82" t="s">
        <v>109</v>
      </c>
      <c r="E42" s="82" t="s">
        <v>109</v>
      </c>
      <c r="F42" s="82" t="s">
        <v>109</v>
      </c>
      <c r="G42" s="82">
        <v>7731.5222705861306</v>
      </c>
      <c r="H42" s="82">
        <v>8625.8465627418464</v>
      </c>
      <c r="I42" s="82">
        <v>8695.5182991323818</v>
      </c>
      <c r="J42" s="82">
        <v>8057.0560126940827</v>
      </c>
      <c r="K42" s="82">
        <v>9811.0526970551509</v>
      </c>
      <c r="L42" s="82">
        <v>15938.61009306286</v>
      </c>
      <c r="M42" s="82">
        <v>12728.087276670374</v>
      </c>
      <c r="N42" s="82">
        <v>12305.41017302788</v>
      </c>
      <c r="O42" s="82">
        <v>19893.260217288334</v>
      </c>
      <c r="P42" s="82">
        <v>12566.488342817822</v>
      </c>
      <c r="Q42" s="82">
        <v>15463.913891984796</v>
      </c>
      <c r="R42" s="82">
        <v>17077.7375646816</v>
      </c>
      <c r="S42" s="82">
        <v>16611.415813231084</v>
      </c>
      <c r="T42" s="167">
        <v>6871.5945126758588</v>
      </c>
    </row>
    <row r="43" spans="1:20" ht="13">
      <c r="A43" s="65" t="s">
        <v>118</v>
      </c>
      <c r="B43" s="106">
        <v>1139130.4347826086</v>
      </c>
      <c r="C43" s="82">
        <v>2473202.3224653862</v>
      </c>
      <c r="D43" s="82">
        <v>3050972.9272419629</v>
      </c>
      <c r="E43" s="82">
        <v>3487446.9589816127</v>
      </c>
      <c r="F43" s="82">
        <v>2347455.5832462413</v>
      </c>
      <c r="G43" s="82">
        <v>2507836.9905956113</v>
      </c>
      <c r="H43" s="82">
        <v>1174737.1774450461</v>
      </c>
      <c r="I43" s="82">
        <v>1773075.5198832541</v>
      </c>
      <c r="J43" s="82">
        <v>1019853.1411476748</v>
      </c>
      <c r="K43" s="82">
        <v>1319185.5463148837</v>
      </c>
      <c r="L43" s="82">
        <v>1229539.1114128383</v>
      </c>
      <c r="M43" s="82">
        <v>1073994.2528735632</v>
      </c>
      <c r="N43" s="82">
        <v>1650062.2665006227</v>
      </c>
      <c r="O43" s="82">
        <v>1423085.6110232661</v>
      </c>
      <c r="P43" s="82">
        <v>978547.23372224311</v>
      </c>
      <c r="Q43" s="82">
        <v>1563767.4628210906</v>
      </c>
      <c r="R43" s="82">
        <v>1865570.512241395</v>
      </c>
      <c r="S43" s="82">
        <v>1781888.9970788707</v>
      </c>
      <c r="T43" s="167">
        <v>1886875.52921253</v>
      </c>
    </row>
    <row r="44" spans="1:20">
      <c r="A44" s="70" t="s">
        <v>471</v>
      </c>
      <c r="B44" s="133"/>
      <c r="C44" s="133"/>
      <c r="D44" s="133"/>
      <c r="E44" s="133"/>
      <c r="F44" s="133"/>
      <c r="G44" s="133"/>
      <c r="H44" s="133"/>
      <c r="I44" s="133"/>
      <c r="J44" s="133"/>
      <c r="K44" s="133"/>
      <c r="L44" s="133"/>
      <c r="M44" s="133"/>
      <c r="N44" s="133"/>
      <c r="O44" s="133"/>
      <c r="P44" s="133"/>
      <c r="Q44" s="133"/>
      <c r="R44" s="133"/>
      <c r="S44" s="133"/>
    </row>
    <row r="45" spans="1:20">
      <c r="A45" s="70"/>
      <c r="B45" s="133"/>
      <c r="C45" s="133"/>
      <c r="D45" s="133"/>
      <c r="E45" s="133"/>
      <c r="F45" s="133"/>
      <c r="G45" s="133"/>
      <c r="H45" s="133"/>
      <c r="I45" s="133"/>
      <c r="J45" s="133"/>
      <c r="K45" s="133"/>
      <c r="L45" s="133"/>
      <c r="M45" s="133"/>
      <c r="N45" s="133"/>
      <c r="O45" s="133"/>
      <c r="P45" s="133"/>
      <c r="Q45" s="133"/>
      <c r="R45" s="133"/>
      <c r="S45" s="133"/>
    </row>
    <row r="46" spans="1:20">
      <c r="A46" s="70"/>
      <c r="H46" s="193"/>
      <c r="I46" s="193"/>
      <c r="J46" s="193"/>
      <c r="K46" s="193"/>
      <c r="L46" s="193"/>
      <c r="M46" s="193"/>
      <c r="N46" s="193"/>
      <c r="O46" s="193"/>
      <c r="P46" s="193"/>
      <c r="Q46" s="193"/>
      <c r="R46" s="193"/>
      <c r="S46" s="193"/>
    </row>
    <row r="48" spans="1:20">
      <c r="A48" s="39" t="s">
        <v>22</v>
      </c>
    </row>
    <row r="49" spans="1:1">
      <c r="A49" s="39" t="s">
        <v>21</v>
      </c>
    </row>
    <row r="50" spans="1:1">
      <c r="A50" s="70" t="s">
        <v>336</v>
      </c>
    </row>
    <row r="51" spans="1:1">
      <c r="A51" s="70" t="s">
        <v>347</v>
      </c>
    </row>
    <row r="53" spans="1:1">
      <c r="A53" s="39" t="s">
        <v>31</v>
      </c>
    </row>
    <row r="54" spans="1:1">
      <c r="A54" s="211" t="s">
        <v>35</v>
      </c>
    </row>
    <row r="55" spans="1:1">
      <c r="A55" s="211" t="s">
        <v>1</v>
      </c>
    </row>
    <row r="56" spans="1:1">
      <c r="A56" s="70" t="s">
        <v>599</v>
      </c>
    </row>
    <row r="57" spans="1:1">
      <c r="A57" s="70"/>
    </row>
    <row r="58" spans="1:1">
      <c r="A58" s="39" t="s">
        <v>23</v>
      </c>
    </row>
    <row r="59" spans="1:1">
      <c r="A59" s="70" t="s">
        <v>320</v>
      </c>
    </row>
    <row r="60" spans="1:1">
      <c r="A60" s="39" t="s">
        <v>19</v>
      </c>
    </row>
    <row r="61" spans="1:1">
      <c r="A61" s="39" t="s">
        <v>30</v>
      </c>
    </row>
    <row r="62" spans="1:1">
      <c r="A62" s="39" t="s">
        <v>526</v>
      </c>
    </row>
    <row r="63" spans="1:1">
      <c r="A63" s="70" t="s">
        <v>454</v>
      </c>
    </row>
    <row r="64" spans="1:1">
      <c r="A64" s="70" t="s">
        <v>481</v>
      </c>
    </row>
    <row r="65" spans="1:1">
      <c r="A65" s="70" t="s">
        <v>527</v>
      </c>
    </row>
    <row r="66" spans="1:1">
      <c r="A66" s="70" t="s">
        <v>349</v>
      </c>
    </row>
    <row r="67" spans="1:1">
      <c r="A67" s="70" t="s">
        <v>348</v>
      </c>
    </row>
    <row r="68" spans="1:1">
      <c r="A68" s="70" t="s">
        <v>352</v>
      </c>
    </row>
    <row r="69" spans="1:1">
      <c r="A69" s="39" t="s">
        <v>468</v>
      </c>
    </row>
  </sheetData>
  <phoneticPr fontId="25" type="noConversion"/>
  <pageMargins left="0.75" right="0.75" top="1" bottom="1" header="0.5" footer="0.5"/>
  <pageSetup paperSize="9" scale="57" orientation="landscape"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pageSetUpPr fitToPage="1"/>
  </sheetPr>
  <dimension ref="A1:V73"/>
  <sheetViews>
    <sheetView zoomScaleNormal="100" workbookViewId="0">
      <pane xSplit="1" topLeftCell="B1" activePane="topRight" state="frozen"/>
      <selection activeCell="A2" sqref="A2"/>
      <selection pane="topRight" activeCell="A2" sqref="A2"/>
    </sheetView>
  </sheetViews>
  <sheetFormatPr defaultColWidth="9.1796875" defaultRowHeight="12.5"/>
  <cols>
    <col min="1" max="1" width="22.26953125" style="39" customWidth="1"/>
    <col min="2" max="4" width="6.453125" style="39" customWidth="1"/>
    <col min="5" max="6" width="6.7265625" style="39" bestFit="1" customWidth="1"/>
    <col min="7" max="7" width="6.453125" style="39" customWidth="1"/>
    <col min="8" max="8" width="6.7265625" style="39" bestFit="1" customWidth="1"/>
    <col min="9" max="10" width="7.453125" style="39" bestFit="1" customWidth="1"/>
    <col min="11" max="11" width="7.453125" style="39" customWidth="1"/>
    <col min="12" max="14" width="7.453125" style="39" bestFit="1" customWidth="1"/>
    <col min="15" max="20" width="6.7265625" style="39" bestFit="1" customWidth="1"/>
    <col min="21" max="21" width="6.26953125" style="39" customWidth="1"/>
    <col min="22" max="22" width="5.453125" style="39" customWidth="1"/>
    <col min="23" max="16384" width="9.1796875" style="39"/>
  </cols>
  <sheetData>
    <row r="1" spans="1:22">
      <c r="A1" s="39" t="s">
        <v>329</v>
      </c>
    </row>
    <row r="2" spans="1:22" ht="13">
      <c r="A2" s="65"/>
    </row>
    <row r="3" spans="1:22" s="65" customFormat="1" ht="13">
      <c r="A3" s="255"/>
      <c r="B3" s="256">
        <v>2000</v>
      </c>
      <c r="C3" s="257">
        <v>2001</v>
      </c>
      <c r="D3" s="244">
        <v>2002</v>
      </c>
      <c r="E3" s="244">
        <v>2003</v>
      </c>
      <c r="F3" s="244">
        <v>2004</v>
      </c>
      <c r="G3" s="244">
        <v>2005</v>
      </c>
      <c r="H3" s="244">
        <v>2006</v>
      </c>
      <c r="I3" s="244">
        <v>2007</v>
      </c>
      <c r="J3" s="244">
        <v>2008</v>
      </c>
      <c r="K3" s="244">
        <v>2009</v>
      </c>
      <c r="L3" s="244">
        <v>2010</v>
      </c>
      <c r="M3" s="244">
        <v>2011</v>
      </c>
      <c r="N3" s="244">
        <v>2012</v>
      </c>
      <c r="O3" s="244">
        <v>2013</v>
      </c>
      <c r="P3" s="244">
        <v>2014</v>
      </c>
      <c r="Q3" s="244">
        <v>2015</v>
      </c>
      <c r="R3" s="244">
        <v>2016</v>
      </c>
      <c r="S3" s="244">
        <v>2017</v>
      </c>
      <c r="T3" s="244">
        <v>2018</v>
      </c>
      <c r="U3" s="244"/>
      <c r="V3" s="244" t="s">
        <v>32</v>
      </c>
    </row>
    <row r="4" spans="1:22" ht="13">
      <c r="A4" s="65" t="s">
        <v>90</v>
      </c>
      <c r="B4" s="414">
        <v>5.8650000000000011</v>
      </c>
      <c r="C4" s="414">
        <v>5.9349999999999987</v>
      </c>
      <c r="D4" s="414">
        <v>5.355833333333333</v>
      </c>
      <c r="E4" s="414">
        <v>4.4066666666666663</v>
      </c>
      <c r="F4" s="414">
        <v>3.9008333333333329</v>
      </c>
      <c r="G4" s="414">
        <v>3.5758333333333332</v>
      </c>
      <c r="H4" s="414">
        <v>3.8041666666666667</v>
      </c>
      <c r="I4" s="414">
        <v>4.79</v>
      </c>
      <c r="J4" s="414">
        <v>5.3166666666666664</v>
      </c>
      <c r="K4" s="414">
        <v>3.7058333333333326</v>
      </c>
      <c r="L4" s="414">
        <v>2.7133333333333334</v>
      </c>
      <c r="M4" s="414">
        <v>2.8583333333333329</v>
      </c>
      <c r="N4" s="414">
        <v>2.7141666666666673</v>
      </c>
      <c r="O4" s="414">
        <v>2.3941666666666666</v>
      </c>
      <c r="P4" s="414">
        <v>2.29</v>
      </c>
      <c r="Q4" s="414">
        <v>2.02</v>
      </c>
      <c r="R4" s="414">
        <v>1.92</v>
      </c>
      <c r="S4" s="414">
        <v>1.89</v>
      </c>
      <c r="T4" s="414">
        <v>1.835</v>
      </c>
      <c r="U4" s="83"/>
      <c r="V4" s="70">
        <v>1</v>
      </c>
    </row>
    <row r="5" spans="1:22" ht="13">
      <c r="A5" s="65" t="s">
        <v>77</v>
      </c>
      <c r="B5" s="414">
        <v>6.46</v>
      </c>
      <c r="C5" s="414">
        <v>6.37</v>
      </c>
      <c r="D5" s="414">
        <v>5.78</v>
      </c>
      <c r="E5" s="414">
        <v>4.5599999999999996</v>
      </c>
      <c r="F5" s="414">
        <v>4.17</v>
      </c>
      <c r="G5" s="414">
        <v>3.65</v>
      </c>
      <c r="H5" s="414">
        <v>4.08</v>
      </c>
      <c r="I5" s="414">
        <v>4.71</v>
      </c>
      <c r="J5" s="414">
        <v>5.09</v>
      </c>
      <c r="K5" s="414">
        <v>4.25</v>
      </c>
      <c r="L5" s="414">
        <v>3.59</v>
      </c>
      <c r="M5" s="414">
        <v>3.81</v>
      </c>
      <c r="N5" s="414">
        <v>3.63</v>
      </c>
      <c r="O5" s="414">
        <v>3.45</v>
      </c>
      <c r="P5" s="414">
        <v>3.17</v>
      </c>
      <c r="Q5" s="414">
        <v>2.4900000000000002</v>
      </c>
      <c r="R5" s="414">
        <v>2.11</v>
      </c>
      <c r="S5" s="414">
        <v>2.09</v>
      </c>
      <c r="T5" s="414">
        <v>1.91</v>
      </c>
      <c r="U5" s="83"/>
      <c r="V5" s="70">
        <v>1</v>
      </c>
    </row>
    <row r="6" spans="1:22" ht="13">
      <c r="A6" s="65" t="s">
        <v>103</v>
      </c>
      <c r="B6" s="414" t="s">
        <v>109</v>
      </c>
      <c r="C6" s="414" t="s">
        <v>109</v>
      </c>
      <c r="D6" s="414" t="s">
        <v>109</v>
      </c>
      <c r="E6" s="414" t="s">
        <v>109</v>
      </c>
      <c r="F6" s="414" t="s">
        <v>109</v>
      </c>
      <c r="G6" s="414" t="s">
        <v>109</v>
      </c>
      <c r="H6" s="414" t="s">
        <v>109</v>
      </c>
      <c r="I6" s="414">
        <v>7.9000071764619708</v>
      </c>
      <c r="J6" s="414">
        <v>8.280929957028297</v>
      </c>
      <c r="K6" s="414">
        <v>9.0421536130223785</v>
      </c>
      <c r="L6" s="414">
        <v>8.4727150360759715</v>
      </c>
      <c r="M6" s="414">
        <v>7.9307006053803715</v>
      </c>
      <c r="N6" s="414">
        <v>7.5880780076348087</v>
      </c>
      <c r="O6" s="414">
        <v>7.0494648892598661</v>
      </c>
      <c r="P6" s="414">
        <v>6.693650642772857</v>
      </c>
      <c r="Q6" s="414">
        <v>5.8949867570110541</v>
      </c>
      <c r="R6" s="414">
        <v>4.9877420694553525</v>
      </c>
      <c r="S6" s="414">
        <v>3.9995158506664801</v>
      </c>
      <c r="T6" s="414">
        <v>4.6399999999999997</v>
      </c>
      <c r="U6" s="83"/>
      <c r="V6" s="70">
        <v>1</v>
      </c>
    </row>
    <row r="7" spans="1:22" ht="13">
      <c r="A7" s="65" t="s">
        <v>29</v>
      </c>
      <c r="B7" s="414" t="s">
        <v>109</v>
      </c>
      <c r="C7" s="414" t="s">
        <v>109</v>
      </c>
      <c r="D7" s="414">
        <v>7.7566666666666677</v>
      </c>
      <c r="E7" s="414">
        <v>7.024166666666666</v>
      </c>
      <c r="F7" s="414">
        <v>6.192499999999999</v>
      </c>
      <c r="G7" s="414">
        <v>5.2041666666666684</v>
      </c>
      <c r="H7" s="414">
        <v>4.8141666666666669</v>
      </c>
      <c r="I7" s="414">
        <v>4.9425000000000008</v>
      </c>
      <c r="J7" s="414">
        <v>5.7808333333333337</v>
      </c>
      <c r="K7" s="414">
        <v>6.3591666666666669</v>
      </c>
      <c r="L7" s="414">
        <v>6.3174999999999999</v>
      </c>
      <c r="M7" s="414">
        <v>5.479166666666667</v>
      </c>
      <c r="N7" s="414">
        <v>5.4525000000000006</v>
      </c>
      <c r="O7" s="414">
        <v>5.0366666666666671</v>
      </c>
      <c r="P7" s="414">
        <v>5.05</v>
      </c>
      <c r="Q7" s="414">
        <v>5.07</v>
      </c>
      <c r="R7" s="414">
        <v>4.78</v>
      </c>
      <c r="S7" s="414">
        <v>3.5</v>
      </c>
      <c r="T7" s="414">
        <v>3.61</v>
      </c>
      <c r="U7" s="83"/>
      <c r="V7" s="70">
        <v>1</v>
      </c>
    </row>
    <row r="8" spans="1:22" ht="13">
      <c r="A8" s="65" t="s">
        <v>97</v>
      </c>
      <c r="B8" s="414" t="s">
        <v>109</v>
      </c>
      <c r="C8" s="414">
        <v>7.774166666666666</v>
      </c>
      <c r="D8" s="414">
        <v>6.7541666666666664</v>
      </c>
      <c r="E8" s="414">
        <v>6.0625</v>
      </c>
      <c r="F8" s="414">
        <v>6.6133333333333342</v>
      </c>
      <c r="G8" s="414">
        <v>5.900833333333332</v>
      </c>
      <c r="H8" s="414">
        <v>5.4466666666666663</v>
      </c>
      <c r="I8" s="414">
        <v>5.6124999999999998</v>
      </c>
      <c r="J8" s="414">
        <v>5.9691666666666663</v>
      </c>
      <c r="K8" s="414">
        <v>6.0541666666666671</v>
      </c>
      <c r="L8" s="414">
        <v>4.729166666666667</v>
      </c>
      <c r="M8" s="414">
        <v>5.3133333333333326</v>
      </c>
      <c r="N8" s="414">
        <v>5.3274999999999997</v>
      </c>
      <c r="O8" s="414">
        <v>5.0333333333333341</v>
      </c>
      <c r="P8" s="414">
        <v>4.4316666666666675</v>
      </c>
      <c r="Q8" s="414">
        <v>3.5891666666666668</v>
      </c>
      <c r="R8" s="414">
        <v>3.06</v>
      </c>
      <c r="S8" s="414">
        <v>2.7650000000000001</v>
      </c>
      <c r="T8" s="414">
        <v>2.4133333333333331</v>
      </c>
      <c r="U8" s="85"/>
      <c r="V8" s="70">
        <v>2</v>
      </c>
    </row>
    <row r="9" spans="1:22" ht="13">
      <c r="A9" s="65" t="s">
        <v>78</v>
      </c>
      <c r="B9" s="414" t="s">
        <v>109</v>
      </c>
      <c r="C9" s="414" t="s">
        <v>109</v>
      </c>
      <c r="D9" s="414" t="s">
        <v>109</v>
      </c>
      <c r="E9" s="414">
        <v>5.1616666666666662</v>
      </c>
      <c r="F9" s="414">
        <v>4.793333333333333</v>
      </c>
      <c r="G9" s="414">
        <v>3.9633333333333334</v>
      </c>
      <c r="H9" s="414">
        <v>4.1750000000000007</v>
      </c>
      <c r="I9" s="414">
        <v>4.6941666666666677</v>
      </c>
      <c r="J9" s="414">
        <v>5.6141666666666667</v>
      </c>
      <c r="K9" s="414">
        <v>5.6124999999999998</v>
      </c>
      <c r="L9" s="414">
        <v>4.8999999999999995</v>
      </c>
      <c r="M9" s="414">
        <v>4.0408333333333344</v>
      </c>
      <c r="N9" s="414">
        <v>3.52</v>
      </c>
      <c r="O9" s="414">
        <v>3.26</v>
      </c>
      <c r="P9" s="414">
        <v>2.56</v>
      </c>
      <c r="Q9" s="414">
        <v>2.42</v>
      </c>
      <c r="R9" s="414">
        <v>2.19</v>
      </c>
      <c r="S9" s="414">
        <v>2.21</v>
      </c>
      <c r="T9" s="414">
        <v>2.57</v>
      </c>
      <c r="U9" s="83"/>
      <c r="V9" s="70">
        <v>1</v>
      </c>
    </row>
    <row r="10" spans="1:22" ht="13">
      <c r="A10" s="65" t="s">
        <v>79</v>
      </c>
      <c r="B10" s="414">
        <v>7.24</v>
      </c>
      <c r="C10" s="414">
        <v>6.4</v>
      </c>
      <c r="D10" s="414">
        <v>5.66</v>
      </c>
      <c r="E10" s="414">
        <v>3.2386666666666666</v>
      </c>
      <c r="F10" s="414">
        <v>3.0531666666666673</v>
      </c>
      <c r="G10" s="414">
        <v>3.3161666666666672</v>
      </c>
      <c r="H10" s="414">
        <v>4.2847499999999998</v>
      </c>
      <c r="I10" s="414">
        <v>5.3561666666666667</v>
      </c>
      <c r="J10" s="414">
        <v>5.7714166666666671</v>
      </c>
      <c r="K10" s="414">
        <v>3.21475</v>
      </c>
      <c r="L10" s="414">
        <v>2.1655833333333327</v>
      </c>
      <c r="M10" s="414">
        <v>2.4094166666666661</v>
      </c>
      <c r="N10" s="414">
        <v>1.4100833333333329</v>
      </c>
      <c r="O10" s="414">
        <v>1.2024999999999999</v>
      </c>
      <c r="P10" s="414">
        <v>1.2884166666666668</v>
      </c>
      <c r="Q10" s="414">
        <v>1.0918333333333334</v>
      </c>
      <c r="R10" s="414">
        <v>1.1479166666666667</v>
      </c>
      <c r="S10" s="414">
        <v>1.00275</v>
      </c>
      <c r="T10" s="414">
        <v>0.81</v>
      </c>
      <c r="U10" s="83"/>
      <c r="V10" s="70">
        <v>1</v>
      </c>
    </row>
    <row r="11" spans="1:22" ht="13">
      <c r="A11" s="65" t="s">
        <v>98</v>
      </c>
      <c r="B11" s="414">
        <v>10.259166666666667</v>
      </c>
      <c r="C11" s="414">
        <v>9.01</v>
      </c>
      <c r="D11" s="414">
        <v>7.46</v>
      </c>
      <c r="E11" s="414">
        <v>5.1682040258489099</v>
      </c>
      <c r="F11" s="414">
        <v>4.0732579456660698</v>
      </c>
      <c r="G11" s="414">
        <v>3.2795993656350602</v>
      </c>
      <c r="H11" s="414">
        <v>4.2839250519278904</v>
      </c>
      <c r="I11" s="414">
        <v>5.4866682004939102</v>
      </c>
      <c r="J11" s="414">
        <v>5.8182381771617502</v>
      </c>
      <c r="K11" s="414">
        <v>3.8654516463006101</v>
      </c>
      <c r="L11" s="414">
        <v>3.49645031104055</v>
      </c>
      <c r="M11" s="414">
        <v>3.4214674970733698</v>
      </c>
      <c r="N11" s="414">
        <v>2.8639152868534499</v>
      </c>
      <c r="O11" s="414">
        <v>2.5449623633221599</v>
      </c>
      <c r="P11" s="414">
        <v>2.4313437872828598</v>
      </c>
      <c r="Q11" s="414">
        <v>2.2464349058972202</v>
      </c>
      <c r="R11" s="414">
        <v>2.2799999999999998</v>
      </c>
      <c r="S11" s="414">
        <v>2.34</v>
      </c>
      <c r="T11" s="414">
        <v>2.59</v>
      </c>
      <c r="U11" s="88"/>
      <c r="V11" s="70">
        <v>1</v>
      </c>
    </row>
    <row r="12" spans="1:22" ht="13">
      <c r="A12" s="65" t="s">
        <v>93</v>
      </c>
      <c r="B12" s="414">
        <v>5.53775</v>
      </c>
      <c r="C12" s="414">
        <v>4.8347500000000005</v>
      </c>
      <c r="D12" s="414">
        <v>4.2417499999999997</v>
      </c>
      <c r="E12" s="414">
        <v>3.48</v>
      </c>
      <c r="F12" s="414">
        <v>3.14</v>
      </c>
      <c r="G12" s="414">
        <v>2.99</v>
      </c>
      <c r="H12" s="414">
        <v>3.72</v>
      </c>
      <c r="I12" s="414">
        <v>4.71</v>
      </c>
      <c r="J12" s="414">
        <v>5.01</v>
      </c>
      <c r="K12" s="414">
        <v>2.4500000000000002</v>
      </c>
      <c r="L12" s="414">
        <v>1.98</v>
      </c>
      <c r="M12" s="414">
        <v>2.5</v>
      </c>
      <c r="N12" s="414">
        <v>1.97</v>
      </c>
      <c r="O12" s="414">
        <v>1.98</v>
      </c>
      <c r="P12" s="414">
        <v>1.8</v>
      </c>
      <c r="Q12" s="414">
        <v>1.35</v>
      </c>
      <c r="R12" s="414">
        <v>1.1599999999999999</v>
      </c>
      <c r="S12" s="414">
        <v>0.95450800000000002</v>
      </c>
      <c r="T12" s="414">
        <v>0.86</v>
      </c>
      <c r="U12" s="83"/>
      <c r="V12" s="70">
        <v>1</v>
      </c>
    </row>
    <row r="13" spans="1:22" ht="13">
      <c r="A13" s="65" t="s">
        <v>83</v>
      </c>
      <c r="B13" s="414">
        <v>5.836666666666666</v>
      </c>
      <c r="C13" s="414">
        <v>5.4249999999999998</v>
      </c>
      <c r="D13" s="414">
        <v>5.0175000000000001</v>
      </c>
      <c r="E13" s="414">
        <v>4.2475000000000005</v>
      </c>
      <c r="F13" s="414">
        <v>3.9224999999999999</v>
      </c>
      <c r="G13" s="414">
        <v>3.4874999999999998</v>
      </c>
      <c r="H13" s="414">
        <v>3.7124999999999995</v>
      </c>
      <c r="I13" s="414">
        <v>4.2625000000000002</v>
      </c>
      <c r="J13" s="414">
        <v>4.8375000000000004</v>
      </c>
      <c r="K13" s="414">
        <v>4.0925000000000002</v>
      </c>
      <c r="L13" s="414">
        <v>3.415</v>
      </c>
      <c r="M13" s="414">
        <v>3.7949999999999999</v>
      </c>
      <c r="N13" s="414">
        <v>3.5625</v>
      </c>
      <c r="O13" s="414">
        <v>3.0074999999999998</v>
      </c>
      <c r="P13" s="414">
        <v>2.7174999999999998</v>
      </c>
      <c r="Q13" s="414">
        <v>2.1124999999999998</v>
      </c>
      <c r="R13" s="414">
        <v>1.6124999999999998</v>
      </c>
      <c r="S13" s="414">
        <v>1.5150000000000001</v>
      </c>
      <c r="T13" s="414">
        <v>1.46</v>
      </c>
      <c r="U13" s="86"/>
      <c r="V13" s="70">
        <v>1</v>
      </c>
    </row>
    <row r="14" spans="1:22" ht="13">
      <c r="A14" s="65" t="s">
        <v>80</v>
      </c>
      <c r="B14" s="414">
        <v>6.4399999999999995</v>
      </c>
      <c r="C14" s="414">
        <v>5.87</v>
      </c>
      <c r="D14" s="414">
        <v>5.52</v>
      </c>
      <c r="E14" s="414">
        <v>5.1400000000000006</v>
      </c>
      <c r="F14" s="414">
        <v>4.7365856123164853</v>
      </c>
      <c r="G14" s="414">
        <v>4.2527296019379026</v>
      </c>
      <c r="H14" s="414">
        <v>4.6138448619489241</v>
      </c>
      <c r="I14" s="414">
        <v>5.094229867857889</v>
      </c>
      <c r="J14" s="414">
        <v>5.2150023243157451</v>
      </c>
      <c r="K14" s="414">
        <v>4.2553390846405259</v>
      </c>
      <c r="L14" s="414">
        <v>3.69</v>
      </c>
      <c r="M14" s="414">
        <v>3.84</v>
      </c>
      <c r="N14" s="414">
        <v>3.06</v>
      </c>
      <c r="O14" s="414">
        <v>2.76</v>
      </c>
      <c r="P14" s="414">
        <v>2.4900000000000002</v>
      </c>
      <c r="Q14" s="414">
        <v>1.95</v>
      </c>
      <c r="R14" s="414">
        <v>1.76</v>
      </c>
      <c r="S14" s="414">
        <v>1.83</v>
      </c>
      <c r="T14" s="414">
        <v>1.87</v>
      </c>
      <c r="U14" s="83"/>
      <c r="V14" s="70">
        <v>4</v>
      </c>
    </row>
    <row r="15" spans="1:22" ht="13">
      <c r="A15" s="65" t="s">
        <v>81</v>
      </c>
      <c r="B15" s="414">
        <v>6.77</v>
      </c>
      <c r="C15" s="414">
        <v>4.7600000000000007</v>
      </c>
      <c r="D15" s="414">
        <v>4.4166455670255846</v>
      </c>
      <c r="E15" s="414">
        <v>4.7824534419784062</v>
      </c>
      <c r="F15" s="414">
        <v>4.5165707919345861</v>
      </c>
      <c r="G15" s="414">
        <v>4.1534836909544461</v>
      </c>
      <c r="H15" s="414">
        <v>4.2992754120789334</v>
      </c>
      <c r="I15" s="414">
        <v>4.4546742133769932</v>
      </c>
      <c r="J15" s="414">
        <v>4.8074473302963661</v>
      </c>
      <c r="K15" s="414">
        <v>3.940615760446045</v>
      </c>
      <c r="L15" s="414">
        <v>3.6750760498019237</v>
      </c>
      <c r="M15" s="414">
        <v>4.3262989331948605</v>
      </c>
      <c r="N15" s="414">
        <v>3.2564128103319945</v>
      </c>
      <c r="O15" s="414">
        <v>2.8199254306542474</v>
      </c>
      <c r="P15" s="414">
        <v>2.9432157333171691</v>
      </c>
      <c r="Q15" s="414">
        <v>2.6177890507181458</v>
      </c>
      <c r="R15" s="414">
        <v>2.7424352983044802</v>
      </c>
      <c r="S15" s="414">
        <v>2.7843173847797211</v>
      </c>
      <c r="T15" s="414">
        <v>3.05</v>
      </c>
      <c r="U15" s="87"/>
      <c r="V15" s="70">
        <v>2</v>
      </c>
    </row>
    <row r="16" spans="1:22" ht="13">
      <c r="A16" s="65" t="s">
        <v>84</v>
      </c>
      <c r="B16" s="414" t="s">
        <v>109</v>
      </c>
      <c r="C16" s="414" t="s">
        <v>109</v>
      </c>
      <c r="D16" s="414" t="s">
        <v>109</v>
      </c>
      <c r="E16" s="414">
        <v>13.539148333333335</v>
      </c>
      <c r="F16" s="414">
        <v>16.068506833333334</v>
      </c>
      <c r="G16" s="414">
        <v>13.152738211931577</v>
      </c>
      <c r="H16" s="414">
        <v>9.8177332441838239</v>
      </c>
      <c r="I16" s="414">
        <v>9.9815514112177794</v>
      </c>
      <c r="J16" s="414">
        <v>10.913271506898504</v>
      </c>
      <c r="K16" s="414">
        <v>11.550372277149357</v>
      </c>
      <c r="L16" s="414">
        <v>10.882614816550001</v>
      </c>
      <c r="M16" s="414">
        <v>10.462810418575001</v>
      </c>
      <c r="N16" s="414">
        <v>10.514758904075</v>
      </c>
      <c r="O16" s="414">
        <v>9.8472707939083328</v>
      </c>
      <c r="P16" s="414">
        <v>8.4768924828749999</v>
      </c>
      <c r="Q16" s="414">
        <v>6.21</v>
      </c>
      <c r="R16" s="414">
        <v>5.3176250372416662</v>
      </c>
      <c r="S16" s="414">
        <v>4.7</v>
      </c>
      <c r="T16" s="414">
        <v>4.43</v>
      </c>
      <c r="U16" s="88"/>
      <c r="V16" s="70">
        <v>2</v>
      </c>
    </row>
    <row r="17" spans="1:22" ht="13">
      <c r="A17" s="65" t="s">
        <v>85</v>
      </c>
      <c r="B17" s="414">
        <v>6.17</v>
      </c>
      <c r="C17" s="414">
        <v>4.72</v>
      </c>
      <c r="D17" s="414">
        <v>4.6900000000000004</v>
      </c>
      <c r="E17" s="414">
        <v>3.8186800508720928</v>
      </c>
      <c r="F17" s="414">
        <v>3.436066936037204</v>
      </c>
      <c r="G17" s="414">
        <v>3.4188077376486983</v>
      </c>
      <c r="H17" s="414">
        <v>4.0556835857186275</v>
      </c>
      <c r="I17" s="414">
        <v>4.9255244122965633</v>
      </c>
      <c r="J17" s="414">
        <v>5.1661321900136592</v>
      </c>
      <c r="K17" s="414">
        <v>3.1388360386274905</v>
      </c>
      <c r="L17" s="414">
        <v>3.1313323032019911</v>
      </c>
      <c r="M17" s="414">
        <v>3.463669777550499</v>
      </c>
      <c r="N17" s="414">
        <v>3.2775860469431302</v>
      </c>
      <c r="O17" s="414">
        <v>3.4366008896077633</v>
      </c>
      <c r="P17" s="414">
        <v>3.4206163996229972</v>
      </c>
      <c r="Q17" s="414">
        <v>3.49</v>
      </c>
      <c r="R17" s="414">
        <v>3.26</v>
      </c>
      <c r="S17" s="414">
        <v>3.19</v>
      </c>
      <c r="T17" s="414">
        <v>3.01</v>
      </c>
      <c r="U17" s="88"/>
      <c r="V17" s="70">
        <v>1</v>
      </c>
    </row>
    <row r="18" spans="1:22" ht="13">
      <c r="A18" s="65" t="s">
        <v>86</v>
      </c>
      <c r="B18" s="414">
        <v>5.2876000000000003</v>
      </c>
      <c r="C18" s="414">
        <v>4.7690000000000001</v>
      </c>
      <c r="D18" s="414">
        <v>4.3558000000000003</v>
      </c>
      <c r="E18" s="414">
        <v>3.7957000000000001</v>
      </c>
      <c r="F18" s="414">
        <v>3.6627000000000001</v>
      </c>
      <c r="G18" s="414">
        <v>3.7292999999999998</v>
      </c>
      <c r="H18" s="414">
        <v>4.8677999999999999</v>
      </c>
      <c r="I18" s="414">
        <v>5.7165999999999997</v>
      </c>
      <c r="J18" s="414">
        <v>5.0880000000000001</v>
      </c>
      <c r="K18" s="414">
        <v>2.8831000000000002</v>
      </c>
      <c r="L18" s="414">
        <v>2.9748000000000001</v>
      </c>
      <c r="M18" s="414">
        <v>4.0343</v>
      </c>
      <c r="N18" s="414">
        <v>3.6947999999999999</v>
      </c>
      <c r="O18" s="414">
        <v>3.5043000000000002</v>
      </c>
      <c r="P18" s="414">
        <v>2.8287</v>
      </c>
      <c r="Q18" s="414">
        <v>2.4980000000000002</v>
      </c>
      <c r="R18" s="414">
        <v>2.02</v>
      </c>
      <c r="S18" s="414">
        <v>1.9</v>
      </c>
      <c r="T18" s="414">
        <v>1.89</v>
      </c>
      <c r="U18" s="83"/>
      <c r="V18" s="70">
        <v>1</v>
      </c>
    </row>
    <row r="19" spans="1:22" ht="13">
      <c r="A19" s="65" t="s">
        <v>87</v>
      </c>
      <c r="B19" s="414">
        <v>11.4</v>
      </c>
      <c r="C19" s="414">
        <v>11.1</v>
      </c>
      <c r="D19" s="414">
        <v>8.6</v>
      </c>
      <c r="E19" s="414">
        <v>8.3000000000000007</v>
      </c>
      <c r="F19" s="414">
        <v>5.6</v>
      </c>
      <c r="G19" s="414">
        <v>4.53</v>
      </c>
      <c r="H19" s="414">
        <v>4.96</v>
      </c>
      <c r="I19" s="414">
        <v>6.1</v>
      </c>
      <c r="J19" s="414">
        <v>7.02</v>
      </c>
      <c r="K19" s="414">
        <v>4.95</v>
      </c>
      <c r="L19" s="414">
        <v>4.09</v>
      </c>
      <c r="M19" s="414">
        <v>4.12</v>
      </c>
      <c r="N19" s="414">
        <v>3.66</v>
      </c>
      <c r="O19" s="414">
        <v>3.53</v>
      </c>
      <c r="P19" s="414">
        <v>3.44</v>
      </c>
      <c r="Q19" s="414">
        <v>3.43</v>
      </c>
      <c r="R19" s="414">
        <v>3.21</v>
      </c>
      <c r="S19" s="414">
        <v>2.8216037493424495</v>
      </c>
      <c r="T19" s="414">
        <v>2.8170000000000002</v>
      </c>
      <c r="U19" s="196"/>
      <c r="V19" s="70">
        <v>1</v>
      </c>
    </row>
    <row r="20" spans="1:22" ht="13">
      <c r="A20" s="65" t="s">
        <v>99</v>
      </c>
      <c r="B20" s="414" t="s">
        <v>109</v>
      </c>
      <c r="C20" s="414" t="s">
        <v>109</v>
      </c>
      <c r="D20" s="414" t="s">
        <v>109</v>
      </c>
      <c r="E20" s="414" t="s">
        <v>109</v>
      </c>
      <c r="F20" s="414" t="s">
        <v>109</v>
      </c>
      <c r="G20" s="414">
        <v>3.3175000000000003</v>
      </c>
      <c r="H20" s="414">
        <v>4.0616666666666674</v>
      </c>
      <c r="I20" s="414">
        <v>5.3999999999999995</v>
      </c>
      <c r="J20" s="414">
        <v>5.8250000000000002</v>
      </c>
      <c r="K20" s="414">
        <v>4.1724999999999994</v>
      </c>
      <c r="L20" s="414">
        <v>3.7041666666666662</v>
      </c>
      <c r="M20" s="414">
        <v>3.7066666666666674</v>
      </c>
      <c r="N20" s="414">
        <v>2.9691666666666667</v>
      </c>
      <c r="O20" s="414">
        <v>2.3849999999999993</v>
      </c>
      <c r="P20" s="414">
        <v>2.15</v>
      </c>
      <c r="Q20" s="414">
        <v>1.88</v>
      </c>
      <c r="R20" s="414">
        <v>1.95</v>
      </c>
      <c r="S20" s="414">
        <v>2.0099999999999998</v>
      </c>
      <c r="T20" s="414">
        <v>2.2200000000000002</v>
      </c>
      <c r="U20" s="89"/>
      <c r="V20" s="70">
        <v>1</v>
      </c>
    </row>
    <row r="21" spans="1:22" ht="13">
      <c r="A21" s="65" t="s">
        <v>88</v>
      </c>
      <c r="B21" s="414">
        <v>5.1569642639160147</v>
      </c>
      <c r="C21" s="414">
        <v>5.2789142396714954</v>
      </c>
      <c r="D21" s="414">
        <v>4.3942499646273525</v>
      </c>
      <c r="E21" s="414">
        <v>3.66</v>
      </c>
      <c r="F21" s="414">
        <v>3.38</v>
      </c>
      <c r="G21" s="414">
        <v>3.48</v>
      </c>
      <c r="H21" s="414">
        <v>3.95</v>
      </c>
      <c r="I21" s="414">
        <v>4.74</v>
      </c>
      <c r="J21" s="414">
        <v>4.9000000000000004</v>
      </c>
      <c r="K21" s="414">
        <v>2.4900000000000002</v>
      </c>
      <c r="L21" s="414">
        <v>2.16</v>
      </c>
      <c r="M21" s="414">
        <v>2.4</v>
      </c>
      <c r="N21" s="414">
        <v>2.23</v>
      </c>
      <c r="O21" s="414">
        <v>2.13</v>
      </c>
      <c r="P21" s="414">
        <v>2.02</v>
      </c>
      <c r="Q21" s="414">
        <v>1.86</v>
      </c>
      <c r="R21" s="414">
        <v>1.68</v>
      </c>
      <c r="S21" s="414">
        <v>1.74</v>
      </c>
      <c r="T21" s="414">
        <v>1.75</v>
      </c>
      <c r="U21" s="90"/>
      <c r="V21" s="70">
        <v>2</v>
      </c>
    </row>
    <row r="22" spans="1:22" ht="13">
      <c r="A22" s="65" t="s">
        <v>100</v>
      </c>
      <c r="B22" s="414" t="s">
        <v>109</v>
      </c>
      <c r="C22" s="414" t="s">
        <v>109</v>
      </c>
      <c r="D22" s="414" t="s">
        <v>109</v>
      </c>
      <c r="E22" s="414" t="s">
        <v>109</v>
      </c>
      <c r="F22" s="414" t="s">
        <v>109</v>
      </c>
      <c r="G22" s="414" t="s">
        <v>109</v>
      </c>
      <c r="H22" s="414" t="s">
        <v>109</v>
      </c>
      <c r="I22" s="414" t="s">
        <v>109</v>
      </c>
      <c r="J22" s="414">
        <v>3.84</v>
      </c>
      <c r="K22" s="414">
        <v>3.51</v>
      </c>
      <c r="L22" s="414">
        <v>3.43</v>
      </c>
      <c r="M22" s="414">
        <v>3.38</v>
      </c>
      <c r="N22" s="414">
        <v>3.4</v>
      </c>
      <c r="O22" s="414">
        <v>3.03</v>
      </c>
      <c r="P22" s="414">
        <v>2.85</v>
      </c>
      <c r="Q22" s="414">
        <v>2.99</v>
      </c>
      <c r="R22" s="414">
        <v>2.84</v>
      </c>
      <c r="S22" s="414">
        <v>2.83</v>
      </c>
      <c r="T22" s="414">
        <v>2.71</v>
      </c>
      <c r="U22" s="91"/>
      <c r="V22" s="70">
        <v>1</v>
      </c>
    </row>
    <row r="23" spans="1:22" ht="13">
      <c r="A23" s="65" t="s">
        <v>89</v>
      </c>
      <c r="B23" s="414">
        <v>6.121666666666667</v>
      </c>
      <c r="C23" s="414">
        <v>5.5716666666666663</v>
      </c>
      <c r="D23" s="414">
        <v>5.4349999999999996</v>
      </c>
      <c r="E23" s="414">
        <v>4.49890833333333</v>
      </c>
      <c r="F23" s="414">
        <v>4.1519083333333304</v>
      </c>
      <c r="G23" s="414">
        <v>3.75690833333333</v>
      </c>
      <c r="H23" s="414">
        <v>4.3775833333333303</v>
      </c>
      <c r="I23" s="414">
        <v>4.9661833333333298</v>
      </c>
      <c r="J23" s="414">
        <v>5.3431583333333297</v>
      </c>
      <c r="K23" s="414">
        <v>4.8552583333333299</v>
      </c>
      <c r="L23" s="414">
        <v>4.5197833333333302</v>
      </c>
      <c r="M23" s="414">
        <v>4.55304166666666</v>
      </c>
      <c r="N23" s="414">
        <v>4.2738833333333304</v>
      </c>
      <c r="O23" s="414">
        <v>3.77915</v>
      </c>
      <c r="P23" s="414">
        <v>3.3737333333333299</v>
      </c>
      <c r="Q23" s="414">
        <v>2.93</v>
      </c>
      <c r="R23" s="414">
        <v>2.59</v>
      </c>
      <c r="S23" s="414">
        <v>2.41</v>
      </c>
      <c r="T23" s="414">
        <v>2.4</v>
      </c>
      <c r="U23" s="89"/>
      <c r="V23" s="70">
        <v>1</v>
      </c>
    </row>
    <row r="24" spans="1:22" ht="13">
      <c r="A24" s="65" t="s">
        <v>91</v>
      </c>
      <c r="B24" s="414" t="s">
        <v>109</v>
      </c>
      <c r="C24" s="414" t="s">
        <v>109</v>
      </c>
      <c r="D24" s="414" t="s">
        <v>109</v>
      </c>
      <c r="E24" s="414" t="s">
        <v>109</v>
      </c>
      <c r="F24" s="414">
        <v>7.7961513045468402</v>
      </c>
      <c r="G24" s="414">
        <v>6.9833333333333334</v>
      </c>
      <c r="H24" s="414">
        <v>5.7433333333333341</v>
      </c>
      <c r="I24" s="414">
        <v>6.0933333333333337</v>
      </c>
      <c r="J24" s="414">
        <v>8.0541666666666671</v>
      </c>
      <c r="K24" s="414">
        <v>7.2249999999999996</v>
      </c>
      <c r="L24" s="414">
        <v>6.4749999999999996</v>
      </c>
      <c r="M24" s="414">
        <v>6.7</v>
      </c>
      <c r="N24" s="414">
        <v>6.9499999999999993</v>
      </c>
      <c r="O24" s="414">
        <v>5.1425000000000001</v>
      </c>
      <c r="P24" s="414">
        <v>4.0999999999999996</v>
      </c>
      <c r="Q24" s="414">
        <v>4.4000000000000004</v>
      </c>
      <c r="R24" s="414">
        <v>4.4000000000000004</v>
      </c>
      <c r="S24" s="414">
        <v>4.4000000000000004</v>
      </c>
      <c r="T24" s="414">
        <v>4.4000000000000004</v>
      </c>
      <c r="U24" s="83"/>
      <c r="V24" s="70">
        <v>1</v>
      </c>
    </row>
    <row r="25" spans="1:22" ht="13">
      <c r="A25" s="65" t="s">
        <v>92</v>
      </c>
      <c r="B25" s="414" t="s">
        <v>109</v>
      </c>
      <c r="C25" s="414" t="s">
        <v>109</v>
      </c>
      <c r="D25" s="414" t="s">
        <v>109</v>
      </c>
      <c r="E25" s="414">
        <v>3.793333333333333</v>
      </c>
      <c r="F25" s="414">
        <v>3.4450000000000003</v>
      </c>
      <c r="G25" s="414">
        <v>3.3424999999999998</v>
      </c>
      <c r="H25" s="414">
        <v>3.9791666666666665</v>
      </c>
      <c r="I25" s="414">
        <v>4.7791666666666659</v>
      </c>
      <c r="J25" s="414">
        <v>5.4233333333333329</v>
      </c>
      <c r="K25" s="414">
        <v>2.6925000000000003</v>
      </c>
      <c r="L25" s="414">
        <v>2.4341666666666666</v>
      </c>
      <c r="M25" s="414">
        <v>3.7349999999999994</v>
      </c>
      <c r="N25" s="414">
        <v>3.8875000000000006</v>
      </c>
      <c r="O25" s="414">
        <v>3.26</v>
      </c>
      <c r="P25" s="414">
        <v>3.2133333333333329</v>
      </c>
      <c r="Q25" s="414">
        <v>2.3750000000000004</v>
      </c>
      <c r="R25" s="414">
        <v>1.9</v>
      </c>
      <c r="S25" s="414">
        <v>1.5866666666666667</v>
      </c>
      <c r="T25" s="414">
        <v>2.59</v>
      </c>
      <c r="U25" s="84"/>
      <c r="V25" s="70">
        <v>2</v>
      </c>
    </row>
    <row r="26" spans="1:22" ht="13">
      <c r="A26" s="65" t="s">
        <v>106</v>
      </c>
      <c r="B26" s="414" t="s">
        <v>109</v>
      </c>
      <c r="C26" s="414" t="s">
        <v>109</v>
      </c>
      <c r="D26" s="414" t="s">
        <v>109</v>
      </c>
      <c r="E26" s="414" t="s">
        <v>109</v>
      </c>
      <c r="F26" s="414" t="s">
        <v>109</v>
      </c>
      <c r="G26" s="414" t="s">
        <v>109</v>
      </c>
      <c r="H26" s="414" t="s">
        <v>109</v>
      </c>
      <c r="I26" s="414">
        <v>6.6</v>
      </c>
      <c r="J26" s="414">
        <v>6.67</v>
      </c>
      <c r="K26" s="414">
        <v>7.16</v>
      </c>
      <c r="L26" s="414">
        <v>5.31</v>
      </c>
      <c r="M26" s="414">
        <v>5.84</v>
      </c>
      <c r="N26" s="414">
        <v>5.03</v>
      </c>
      <c r="O26" s="414">
        <v>4.7300000000000004</v>
      </c>
      <c r="P26" s="414">
        <v>5.0599999999999996</v>
      </c>
      <c r="Q26" s="414">
        <v>3.99</v>
      </c>
      <c r="R26" s="414">
        <v>3.46</v>
      </c>
      <c r="S26" s="414">
        <v>3.7</v>
      </c>
      <c r="T26" s="414">
        <v>5.2</v>
      </c>
      <c r="U26" s="92"/>
      <c r="V26" s="70">
        <v>2</v>
      </c>
    </row>
    <row r="27" spans="1:22" ht="13">
      <c r="A27" s="65" t="s">
        <v>102</v>
      </c>
      <c r="B27" s="414" t="s">
        <v>109</v>
      </c>
      <c r="C27" s="414" t="s">
        <v>109</v>
      </c>
      <c r="D27" s="414" t="s">
        <v>109</v>
      </c>
      <c r="E27" s="414" t="s">
        <v>109</v>
      </c>
      <c r="F27" s="414" t="s">
        <v>109</v>
      </c>
      <c r="G27" s="414" t="s">
        <v>109</v>
      </c>
      <c r="H27" s="414" t="s">
        <v>109</v>
      </c>
      <c r="I27" s="414" t="s">
        <v>109</v>
      </c>
      <c r="J27" s="414">
        <v>6.0350000000000001</v>
      </c>
      <c r="K27" s="414">
        <v>5.8958333333333321</v>
      </c>
      <c r="L27" s="414">
        <v>5.2358333333333338</v>
      </c>
      <c r="M27" s="414">
        <v>4.8408333333333333</v>
      </c>
      <c r="N27" s="414">
        <v>4.7391666666666667</v>
      </c>
      <c r="O27" s="414">
        <v>4.1033333333333335</v>
      </c>
      <c r="P27" s="414">
        <v>3.38</v>
      </c>
      <c r="Q27" s="414">
        <v>2.7008333333333301</v>
      </c>
      <c r="R27" s="414">
        <v>2.0299999999999998</v>
      </c>
      <c r="S27" s="414">
        <v>1.7</v>
      </c>
      <c r="T27" s="414">
        <v>1.8</v>
      </c>
      <c r="U27" s="83"/>
      <c r="V27" s="70">
        <v>1</v>
      </c>
    </row>
    <row r="28" spans="1:22" ht="13">
      <c r="A28" s="65" t="s">
        <v>101</v>
      </c>
      <c r="B28" s="414" t="s">
        <v>109</v>
      </c>
      <c r="C28" s="414" t="s">
        <v>109</v>
      </c>
      <c r="D28" s="414" t="s">
        <v>109</v>
      </c>
      <c r="E28" s="414">
        <v>5.0999999999999996</v>
      </c>
      <c r="F28" s="414">
        <v>4.9000000000000004</v>
      </c>
      <c r="G28" s="414">
        <v>4.99</v>
      </c>
      <c r="H28" s="414">
        <v>5.83</v>
      </c>
      <c r="I28" s="414">
        <v>6.5</v>
      </c>
      <c r="J28" s="414">
        <v>6.7291666666666652</v>
      </c>
      <c r="K28" s="414">
        <v>4.4474999999999998</v>
      </c>
      <c r="L28" s="414">
        <v>3.3349999999999995</v>
      </c>
      <c r="M28" s="414">
        <v>3.7658333333333345</v>
      </c>
      <c r="N28" s="414">
        <v>3.3683333333333336</v>
      </c>
      <c r="O28" s="414">
        <v>3.2033333333333331</v>
      </c>
      <c r="P28" s="414">
        <v>3.2050000000000001</v>
      </c>
      <c r="Q28" s="414">
        <v>2.5266666666666668</v>
      </c>
      <c r="R28" s="414">
        <v>2.33</v>
      </c>
      <c r="S28" s="414">
        <v>2.5</v>
      </c>
      <c r="T28" s="414">
        <v>2.44</v>
      </c>
      <c r="U28" s="83"/>
      <c r="V28" s="70">
        <v>1</v>
      </c>
    </row>
    <row r="29" spans="1:22" ht="13">
      <c r="A29" s="65" t="s">
        <v>82</v>
      </c>
      <c r="B29" s="414">
        <v>5.9</v>
      </c>
      <c r="C29" s="414">
        <v>4.5</v>
      </c>
      <c r="D29" s="414">
        <v>3.8</v>
      </c>
      <c r="E29" s="414">
        <v>3.6133333333333328</v>
      </c>
      <c r="F29" s="414">
        <v>3.238</v>
      </c>
      <c r="G29" s="414">
        <v>3.2209166666666662</v>
      </c>
      <c r="H29" s="414">
        <v>4.0534999999999997</v>
      </c>
      <c r="I29" s="414">
        <v>5.1019166666666669</v>
      </c>
      <c r="J29" s="414">
        <v>5.6709999999999994</v>
      </c>
      <c r="K29" s="414">
        <v>3.25475</v>
      </c>
      <c r="L29" s="414">
        <v>2.5292499999999998</v>
      </c>
      <c r="M29" s="414">
        <v>3.3694166666666674</v>
      </c>
      <c r="N29" s="414">
        <v>3.29975</v>
      </c>
      <c r="O29" s="414">
        <v>3.0446666666666666</v>
      </c>
      <c r="P29" s="414">
        <v>2.9614166666666666</v>
      </c>
      <c r="Q29" s="414">
        <v>2.2425830000000002</v>
      </c>
      <c r="R29" s="414">
        <v>2.0099999999999998</v>
      </c>
      <c r="S29" s="414">
        <v>1.95</v>
      </c>
      <c r="T29" s="414">
        <v>1.97</v>
      </c>
      <c r="U29" s="83"/>
      <c r="V29" s="70">
        <v>2</v>
      </c>
    </row>
    <row r="30" spans="1:22" ht="13">
      <c r="A30" s="65" t="s">
        <v>94</v>
      </c>
      <c r="B30" s="414">
        <v>4.810975</v>
      </c>
      <c r="C30" s="414">
        <v>4.9156000000000004</v>
      </c>
      <c r="D30" s="414">
        <v>5.0743749999999999</v>
      </c>
      <c r="E30" s="414">
        <v>4.02555</v>
      </c>
      <c r="F30" s="414">
        <v>3.1247750000000001</v>
      </c>
      <c r="G30" s="414">
        <v>2.5045333333333333</v>
      </c>
      <c r="H30" s="414">
        <v>3.5894796165616381</v>
      </c>
      <c r="I30" s="414">
        <v>4.5817890328895388</v>
      </c>
      <c r="J30" s="414">
        <v>5.2463096607063804</v>
      </c>
      <c r="K30" s="414">
        <v>2.0578489238394555</v>
      </c>
      <c r="L30" s="414">
        <v>2.3875271345498184</v>
      </c>
      <c r="M30" s="414">
        <v>3.86677131258958</v>
      </c>
      <c r="N30" s="414">
        <v>3.4828798976234361</v>
      </c>
      <c r="O30" s="414">
        <v>2.7492254132671525</v>
      </c>
      <c r="P30" s="414">
        <v>2.2396265716816948</v>
      </c>
      <c r="Q30" s="414">
        <v>1.657130379318609</v>
      </c>
      <c r="R30" s="414">
        <v>1.6004168512614645</v>
      </c>
      <c r="S30" s="414">
        <v>1.5782366841597968</v>
      </c>
      <c r="T30" s="414">
        <v>1.5</v>
      </c>
      <c r="U30" s="83"/>
      <c r="V30" s="70">
        <v>2</v>
      </c>
    </row>
    <row r="31" spans="1:22" ht="13">
      <c r="A31" s="65" t="s">
        <v>257</v>
      </c>
      <c r="B31" s="414">
        <v>5.1881694402420573</v>
      </c>
      <c r="C31" s="414">
        <v>5.4781417413388276</v>
      </c>
      <c r="D31" s="414">
        <v>4.5840659340659338</v>
      </c>
      <c r="E31" s="414">
        <v>4.1804198307658931</v>
      </c>
      <c r="F31" s="414">
        <v>4.9541666666666675</v>
      </c>
      <c r="G31" s="414">
        <v>5.1741666666666672</v>
      </c>
      <c r="H31" s="414">
        <v>5.05</v>
      </c>
      <c r="I31" s="414">
        <v>5.6866666666666674</v>
      </c>
      <c r="J31" s="414">
        <v>5.75</v>
      </c>
      <c r="K31" s="414">
        <v>4.2058333333333335</v>
      </c>
      <c r="L31" s="414">
        <v>3.8058333333333332</v>
      </c>
      <c r="M31" s="414">
        <v>3.6241666666666674</v>
      </c>
      <c r="N31" s="414">
        <v>3.6891666666666678</v>
      </c>
      <c r="O31" s="414">
        <v>3.2366666666666664</v>
      </c>
      <c r="P31" s="414">
        <v>3.1158333333333328</v>
      </c>
      <c r="Q31" s="414">
        <v>2.62</v>
      </c>
      <c r="R31" s="414">
        <v>2.34</v>
      </c>
      <c r="S31" s="414">
        <v>2.0299999999999998</v>
      </c>
      <c r="T31" s="414">
        <v>2.11</v>
      </c>
      <c r="U31" s="94"/>
      <c r="V31" s="70">
        <v>1</v>
      </c>
    </row>
    <row r="32" spans="1:22" ht="13">
      <c r="A32" s="65"/>
      <c r="B32" s="414"/>
      <c r="C32" s="414"/>
      <c r="D32" s="414"/>
      <c r="E32" s="414"/>
      <c r="F32" s="414"/>
      <c r="G32" s="414"/>
      <c r="H32" s="414"/>
      <c r="I32" s="414"/>
      <c r="J32" s="414"/>
      <c r="K32" s="414"/>
      <c r="L32" s="414"/>
      <c r="M32" s="414"/>
      <c r="N32" s="414"/>
      <c r="O32" s="414"/>
      <c r="P32" s="414"/>
      <c r="Q32" s="414"/>
      <c r="R32" s="414"/>
      <c r="S32" s="414"/>
      <c r="T32" s="414"/>
    </row>
    <row r="33" spans="1:22" ht="13">
      <c r="A33" s="65" t="s">
        <v>422</v>
      </c>
      <c r="B33" s="414">
        <v>7.7166666666666659</v>
      </c>
      <c r="C33" s="414">
        <v>6.8416666666666659</v>
      </c>
      <c r="D33" s="414">
        <v>6.3624999999999998</v>
      </c>
      <c r="E33" s="414">
        <v>6.6124999999999998</v>
      </c>
      <c r="F33" s="414">
        <v>7.05</v>
      </c>
      <c r="G33" s="414">
        <v>7.2583333333333329</v>
      </c>
      <c r="H33" s="414">
        <v>7.6124999999999998</v>
      </c>
      <c r="I33" s="414">
        <v>8.1958333333333346</v>
      </c>
      <c r="J33" s="414">
        <v>8.9083333333333332</v>
      </c>
      <c r="K33" s="414">
        <v>6.020833333333333</v>
      </c>
      <c r="L33" s="414">
        <v>7.2791666666666677</v>
      </c>
      <c r="M33" s="414">
        <v>7.7374999999999998</v>
      </c>
      <c r="N33" s="414">
        <v>6.9783333333333326</v>
      </c>
      <c r="O33" s="414">
        <v>6.1791666666666671</v>
      </c>
      <c r="P33" s="414">
        <v>5.95</v>
      </c>
      <c r="Q33" s="414">
        <v>5.5750000000000002</v>
      </c>
      <c r="R33" s="414">
        <v>5.4208333333333343</v>
      </c>
      <c r="S33" s="414">
        <v>5.2374999999999998</v>
      </c>
      <c r="T33" s="414">
        <v>5.26</v>
      </c>
      <c r="U33" s="95"/>
      <c r="V33" s="182">
        <v>2</v>
      </c>
    </row>
    <row r="34" spans="1:22" ht="13">
      <c r="A34" s="65" t="s">
        <v>515</v>
      </c>
      <c r="B34" s="414" t="s">
        <v>109</v>
      </c>
      <c r="C34" s="414" t="s">
        <v>109</v>
      </c>
      <c r="D34" s="414" t="s">
        <v>109</v>
      </c>
      <c r="E34" s="414" t="s">
        <v>109</v>
      </c>
      <c r="F34" s="414" t="s">
        <v>109</v>
      </c>
      <c r="G34" s="414" t="s">
        <v>109</v>
      </c>
      <c r="H34" s="414" t="s">
        <v>109</v>
      </c>
      <c r="I34" s="414" t="s">
        <v>109</v>
      </c>
      <c r="J34" s="414" t="s">
        <v>109</v>
      </c>
      <c r="K34" s="414" t="s">
        <v>109</v>
      </c>
      <c r="L34" s="414" t="s">
        <v>109</v>
      </c>
      <c r="M34" s="414">
        <v>10.3</v>
      </c>
      <c r="N34" s="414">
        <v>8.5</v>
      </c>
      <c r="O34" s="414">
        <v>8.1</v>
      </c>
      <c r="P34" s="414">
        <v>9.3000000000000007</v>
      </c>
      <c r="Q34" s="414">
        <v>10.1</v>
      </c>
      <c r="R34" s="414">
        <v>10.8</v>
      </c>
      <c r="S34" s="414">
        <v>9.1</v>
      </c>
      <c r="T34" s="414">
        <v>8</v>
      </c>
      <c r="U34" s="95"/>
      <c r="V34" s="182">
        <v>6</v>
      </c>
    </row>
    <row r="35" spans="1:22" ht="13">
      <c r="A35" s="65" t="s">
        <v>618</v>
      </c>
      <c r="B35" s="414" t="s">
        <v>109</v>
      </c>
      <c r="C35" s="414" t="s">
        <v>109</v>
      </c>
      <c r="D35" s="414" t="s">
        <v>109</v>
      </c>
      <c r="E35" s="414" t="s">
        <v>109</v>
      </c>
      <c r="F35" s="414" t="s">
        <v>109</v>
      </c>
      <c r="G35" s="414" t="s">
        <v>109</v>
      </c>
      <c r="H35" s="414" t="s">
        <v>109</v>
      </c>
      <c r="I35" s="414" t="s">
        <v>109</v>
      </c>
      <c r="J35" s="414" t="s">
        <v>109</v>
      </c>
      <c r="K35" s="414" t="s">
        <v>109</v>
      </c>
      <c r="L35" s="414" t="s">
        <v>109</v>
      </c>
      <c r="M35" s="414" t="s">
        <v>109</v>
      </c>
      <c r="N35" s="414" t="s">
        <v>109</v>
      </c>
      <c r="O35" s="414">
        <v>3.1418785627599739</v>
      </c>
      <c r="P35" s="414">
        <v>3.0543950306767091</v>
      </c>
      <c r="Q35" s="414">
        <v>2.6958793128721932</v>
      </c>
      <c r="R35" s="414">
        <v>2.7002516362954285</v>
      </c>
      <c r="S35" s="414">
        <v>2.9076077645143479</v>
      </c>
      <c r="T35" s="414">
        <v>3.4509534919459064</v>
      </c>
      <c r="U35" s="95"/>
      <c r="V35" s="182">
        <v>1</v>
      </c>
    </row>
    <row r="36" spans="1:22" ht="13">
      <c r="A36" s="65" t="s">
        <v>105</v>
      </c>
      <c r="B36" s="414" t="s">
        <v>109</v>
      </c>
      <c r="C36" s="414" t="s">
        <v>109</v>
      </c>
      <c r="D36" s="414" t="s">
        <v>109</v>
      </c>
      <c r="E36" s="414" t="s">
        <v>109</v>
      </c>
      <c r="F36" s="414">
        <v>4.2072916666666664</v>
      </c>
      <c r="G36" s="414">
        <v>4.1713690476190486</v>
      </c>
      <c r="H36" s="414">
        <v>4.6872916666666651</v>
      </c>
      <c r="I36" s="414">
        <v>5.2430555555555562</v>
      </c>
      <c r="J36" s="414">
        <v>6.0295138888888911</v>
      </c>
      <c r="K36" s="414">
        <v>5.6686237373737391</v>
      </c>
      <c r="L36" s="414">
        <v>5.1441060606060596</v>
      </c>
      <c r="M36" s="414">
        <v>4.8237268518518519</v>
      </c>
      <c r="N36" s="414">
        <v>4.2438888888888879</v>
      </c>
      <c r="O36" s="414">
        <v>3.9149999999999987</v>
      </c>
      <c r="P36" s="414">
        <v>3.8623333333333321</v>
      </c>
      <c r="Q36" s="414">
        <v>3.9761111111111114</v>
      </c>
      <c r="R36" s="414">
        <v>3.8724999999999987</v>
      </c>
      <c r="S36" s="414">
        <v>3.88</v>
      </c>
      <c r="T36" s="414">
        <v>3.85</v>
      </c>
      <c r="U36" s="95"/>
      <c r="V36" s="39">
        <v>6</v>
      </c>
    </row>
    <row r="37" spans="1:22" ht="13">
      <c r="A37" s="65" t="s">
        <v>411</v>
      </c>
      <c r="B37" s="414">
        <v>2.72</v>
      </c>
      <c r="C37" s="414">
        <v>2.6</v>
      </c>
      <c r="D37" s="414">
        <v>2.4700000000000002</v>
      </c>
      <c r="E37" s="414">
        <v>2.9</v>
      </c>
      <c r="F37" s="414">
        <v>2.73</v>
      </c>
      <c r="G37" s="414">
        <v>2.38</v>
      </c>
      <c r="H37" s="414">
        <v>2.83</v>
      </c>
      <c r="I37" s="414">
        <v>2.82</v>
      </c>
      <c r="J37" s="414">
        <v>2.89</v>
      </c>
      <c r="K37" s="414">
        <v>2.74</v>
      </c>
      <c r="L37" s="414">
        <v>2.36</v>
      </c>
      <c r="M37" s="414">
        <v>2.3199999999999998</v>
      </c>
      <c r="N37" s="414">
        <v>1.95</v>
      </c>
      <c r="O37" s="414">
        <v>1.87</v>
      </c>
      <c r="P37" s="414">
        <v>1.62</v>
      </c>
      <c r="Q37" s="414">
        <v>1.52</v>
      </c>
      <c r="R37" s="414">
        <v>1.06</v>
      </c>
      <c r="S37" s="414">
        <v>1.23</v>
      </c>
      <c r="T37" s="414">
        <v>1.36</v>
      </c>
      <c r="U37" s="95"/>
      <c r="V37" s="181">
        <v>6</v>
      </c>
    </row>
    <row r="38" spans="1:22" ht="13">
      <c r="A38" s="65" t="s">
        <v>96</v>
      </c>
      <c r="B38" s="414" t="s">
        <v>109</v>
      </c>
      <c r="C38" s="414" t="s">
        <v>109</v>
      </c>
      <c r="D38" s="414" t="s">
        <v>109</v>
      </c>
      <c r="E38" s="414" t="s">
        <v>109</v>
      </c>
      <c r="F38" s="414" t="s">
        <v>109</v>
      </c>
      <c r="G38" s="414" t="s">
        <v>109</v>
      </c>
      <c r="H38" s="414" t="s">
        <v>109</v>
      </c>
      <c r="I38" s="414" t="s">
        <v>109</v>
      </c>
      <c r="J38" s="414" t="s">
        <v>109</v>
      </c>
      <c r="K38" s="414" t="s">
        <v>109</v>
      </c>
      <c r="L38" s="414" t="s">
        <v>109</v>
      </c>
      <c r="M38" s="414" t="s">
        <v>109</v>
      </c>
      <c r="N38" s="414" t="s">
        <v>109</v>
      </c>
      <c r="O38" s="414">
        <v>3.98</v>
      </c>
      <c r="P38" s="414">
        <v>3.78</v>
      </c>
      <c r="Q38" s="414">
        <v>2.86</v>
      </c>
      <c r="R38" s="414">
        <v>2.4300000000000002</v>
      </c>
      <c r="S38" s="414">
        <v>2.5</v>
      </c>
      <c r="T38" s="414">
        <v>2.4500000000000002</v>
      </c>
      <c r="U38" s="95"/>
      <c r="V38" s="182">
        <v>6</v>
      </c>
    </row>
    <row r="39" spans="1:22" ht="13">
      <c r="A39" s="65" t="s">
        <v>112</v>
      </c>
      <c r="B39" s="414" t="s">
        <v>109</v>
      </c>
      <c r="C39" s="414" t="s">
        <v>109</v>
      </c>
      <c r="D39" s="414" t="s">
        <v>109</v>
      </c>
      <c r="E39" s="414" t="s">
        <v>109</v>
      </c>
      <c r="F39" s="414" t="s">
        <v>109</v>
      </c>
      <c r="G39" s="414">
        <v>14.9</v>
      </c>
      <c r="H39" s="414">
        <v>13.7</v>
      </c>
      <c r="I39" s="414">
        <v>12.6</v>
      </c>
      <c r="J39" s="414">
        <v>12.9</v>
      </c>
      <c r="K39" s="414">
        <v>14.3</v>
      </c>
      <c r="L39" s="414">
        <v>13.1</v>
      </c>
      <c r="M39" s="414">
        <v>11.9</v>
      </c>
      <c r="N39" s="414">
        <v>12.29</v>
      </c>
      <c r="O39" s="414">
        <v>12.44</v>
      </c>
      <c r="P39" s="414">
        <v>12.45</v>
      </c>
      <c r="Q39" s="414">
        <v>13.35</v>
      </c>
      <c r="R39" s="414">
        <v>12.48</v>
      </c>
      <c r="S39" s="414">
        <v>10.64</v>
      </c>
      <c r="T39" s="414">
        <v>9.56</v>
      </c>
      <c r="U39" s="83"/>
      <c r="V39" s="39">
        <v>1</v>
      </c>
    </row>
    <row r="40" spans="1:22" ht="13">
      <c r="A40" s="65" t="s">
        <v>567</v>
      </c>
      <c r="B40" s="414" t="s">
        <v>109</v>
      </c>
      <c r="C40" s="414" t="s">
        <v>109</v>
      </c>
      <c r="D40" s="414">
        <v>6.6675000000000013</v>
      </c>
      <c r="E40" s="414">
        <v>6.206666666666667</v>
      </c>
      <c r="F40" s="414">
        <v>5.8550000000000004</v>
      </c>
      <c r="G40" s="414">
        <v>5.3883333333333328</v>
      </c>
      <c r="H40" s="414">
        <v>5.6391666666666653</v>
      </c>
      <c r="I40" s="414">
        <v>6.3374999999999995</v>
      </c>
      <c r="J40" s="414">
        <v>7</v>
      </c>
      <c r="K40" s="414">
        <v>5.5350000000000001</v>
      </c>
      <c r="L40" s="414">
        <v>4.9950000000000001</v>
      </c>
      <c r="M40" s="414">
        <v>4.92</v>
      </c>
      <c r="N40" s="414">
        <v>4.6291666666666655</v>
      </c>
      <c r="O40" s="414">
        <v>3.8558333333333343</v>
      </c>
      <c r="P40" s="414">
        <v>3.5491666666666664</v>
      </c>
      <c r="Q40" s="414">
        <v>3.0258333333333329</v>
      </c>
      <c r="R40" s="414">
        <v>2.9058333333333337</v>
      </c>
      <c r="S40" s="414">
        <v>3.2658333333333336</v>
      </c>
      <c r="T40" s="414">
        <v>3.39</v>
      </c>
      <c r="U40" s="83"/>
      <c r="V40" s="39">
        <v>6</v>
      </c>
    </row>
    <row r="41" spans="1:22" ht="13">
      <c r="A41" s="65" t="s">
        <v>630</v>
      </c>
      <c r="B41" s="414" t="s">
        <v>109</v>
      </c>
      <c r="C41" s="414" t="s">
        <v>109</v>
      </c>
      <c r="D41" s="414" t="s">
        <v>109</v>
      </c>
      <c r="E41" s="414" t="s">
        <v>109</v>
      </c>
      <c r="F41" s="414" t="s">
        <v>109</v>
      </c>
      <c r="G41" s="414" t="s">
        <v>109</v>
      </c>
      <c r="H41" s="414" t="s">
        <v>109</v>
      </c>
      <c r="I41" s="414">
        <v>3.3231314136227623</v>
      </c>
      <c r="J41" s="414">
        <v>3.3299827976951093</v>
      </c>
      <c r="K41" s="414">
        <v>2.7946346450246673</v>
      </c>
      <c r="L41" s="414">
        <v>2.5838420883017679</v>
      </c>
      <c r="M41" s="414">
        <v>2.387617511364919</v>
      </c>
      <c r="N41" s="414">
        <v>2.1844687115372401</v>
      </c>
      <c r="O41" s="414">
        <v>2.021255756180186</v>
      </c>
      <c r="P41" s="414">
        <v>1.8911393812410666</v>
      </c>
      <c r="Q41" s="414">
        <v>1.7678519308656722</v>
      </c>
      <c r="R41" s="414">
        <v>1.6349336178679132</v>
      </c>
      <c r="S41" s="414">
        <v>1.53</v>
      </c>
      <c r="T41" s="414">
        <v>1.45</v>
      </c>
      <c r="U41" s="83"/>
      <c r="V41" s="408">
        <v>6</v>
      </c>
    </row>
    <row r="42" spans="1:22" ht="13">
      <c r="A42" s="65" t="s">
        <v>104</v>
      </c>
      <c r="B42" s="414" t="s">
        <v>109</v>
      </c>
      <c r="C42" s="414">
        <v>54.84</v>
      </c>
      <c r="D42" s="414">
        <v>48.26</v>
      </c>
      <c r="E42" s="414">
        <v>40.44</v>
      </c>
      <c r="F42" s="414">
        <v>27.84</v>
      </c>
      <c r="G42" s="414">
        <v>17.649999999999999</v>
      </c>
      <c r="H42" s="414">
        <v>18.27</v>
      </c>
      <c r="I42" s="414">
        <v>18.3</v>
      </c>
      <c r="J42" s="414">
        <v>18.63</v>
      </c>
      <c r="K42" s="414">
        <v>15.6</v>
      </c>
      <c r="L42" s="414">
        <v>11.05</v>
      </c>
      <c r="M42" s="414">
        <v>11.59</v>
      </c>
      <c r="N42" s="414">
        <v>12.37</v>
      </c>
      <c r="O42" s="414">
        <v>9.69</v>
      </c>
      <c r="P42" s="414">
        <v>11.86</v>
      </c>
      <c r="Q42" s="414">
        <v>12.31</v>
      </c>
      <c r="R42" s="414">
        <v>13.25</v>
      </c>
      <c r="S42" s="414">
        <v>12.14</v>
      </c>
      <c r="T42" s="414">
        <v>19.3</v>
      </c>
      <c r="U42" s="158"/>
      <c r="V42" s="39">
        <v>1</v>
      </c>
    </row>
    <row r="43" spans="1:22" ht="13">
      <c r="A43" s="65" t="s">
        <v>118</v>
      </c>
      <c r="B43" s="414">
        <v>8.06</v>
      </c>
      <c r="C43" s="414">
        <v>6.97</v>
      </c>
      <c r="D43" s="414">
        <v>6.54</v>
      </c>
      <c r="E43" s="414">
        <v>5.82</v>
      </c>
      <c r="F43" s="414">
        <v>5.84</v>
      </c>
      <c r="G43" s="414">
        <v>5.86</v>
      </c>
      <c r="H43" s="414">
        <v>6.41</v>
      </c>
      <c r="I43" s="414">
        <v>6.34</v>
      </c>
      <c r="J43" s="414">
        <v>6.04</v>
      </c>
      <c r="K43" s="414">
        <v>5.04</v>
      </c>
      <c r="L43" s="414">
        <v>4.6900000000000004</v>
      </c>
      <c r="M43" s="414">
        <v>4.46</v>
      </c>
      <c r="N43" s="414">
        <v>3.66</v>
      </c>
      <c r="O43" s="414">
        <v>3.98</v>
      </c>
      <c r="P43" s="414">
        <v>4.17</v>
      </c>
      <c r="Q43" s="414">
        <v>3.85</v>
      </c>
      <c r="R43" s="414">
        <v>3.65</v>
      </c>
      <c r="S43" s="414">
        <v>3.99</v>
      </c>
      <c r="T43" s="414">
        <v>4.6500000000000004</v>
      </c>
      <c r="U43" s="83"/>
      <c r="V43" s="39">
        <v>5</v>
      </c>
    </row>
    <row r="44" spans="1:22">
      <c r="A44" s="39" t="s">
        <v>472</v>
      </c>
    </row>
    <row r="45" spans="1:22">
      <c r="D45" s="198"/>
      <c r="G45" s="198"/>
      <c r="H45" s="198"/>
      <c r="I45" s="198"/>
      <c r="J45" s="198"/>
      <c r="K45" s="198"/>
    </row>
    <row r="46" spans="1:22">
      <c r="A46" s="70"/>
    </row>
    <row r="47" spans="1:22">
      <c r="A47" s="39" t="s">
        <v>22</v>
      </c>
    </row>
    <row r="48" spans="1:22">
      <c r="A48" s="70" t="s">
        <v>351</v>
      </c>
    </row>
    <row r="49" spans="1:1" ht="13.5" customHeight="1">
      <c r="A49" s="70" t="s">
        <v>251</v>
      </c>
    </row>
    <row r="50" spans="1:1">
      <c r="A50" s="39" t="s">
        <v>9</v>
      </c>
    </row>
    <row r="51" spans="1:1">
      <c r="A51" s="39" t="s">
        <v>432</v>
      </c>
    </row>
    <row r="52" spans="1:1">
      <c r="A52" s="39" t="s">
        <v>10</v>
      </c>
    </row>
    <row r="53" spans="1:1">
      <c r="A53" s="39" t="s">
        <v>11</v>
      </c>
    </row>
    <row r="54" spans="1:1" ht="14.5" customHeight="1">
      <c r="A54" s="39" t="s">
        <v>33</v>
      </c>
    </row>
    <row r="55" spans="1:1">
      <c r="A55" s="39" t="s">
        <v>465</v>
      </c>
    </row>
    <row r="57" spans="1:1">
      <c r="A57" s="39" t="s">
        <v>31</v>
      </c>
    </row>
    <row r="58" spans="1:1" ht="15" customHeight="1">
      <c r="A58" s="70" t="s">
        <v>42</v>
      </c>
    </row>
    <row r="59" spans="1:1" ht="15" customHeight="1">
      <c r="A59" s="70" t="s">
        <v>462</v>
      </c>
    </row>
    <row r="60" spans="1:1" ht="15" customHeight="1">
      <c r="A60" s="70" t="s">
        <v>627</v>
      </c>
    </row>
    <row r="61" spans="1:1">
      <c r="A61" s="70"/>
    </row>
    <row r="62" spans="1:1">
      <c r="A62" s="39" t="s">
        <v>23</v>
      </c>
    </row>
    <row r="63" spans="1:1">
      <c r="A63" s="39" t="s">
        <v>306</v>
      </c>
    </row>
    <row r="64" spans="1:1">
      <c r="A64" s="39" t="s">
        <v>19</v>
      </c>
    </row>
    <row r="65" spans="1:1" ht="13.5">
      <c r="A65" s="39" t="s">
        <v>34</v>
      </c>
    </row>
    <row r="66" spans="1:1" ht="13">
      <c r="A66" s="70" t="s">
        <v>309</v>
      </c>
    </row>
    <row r="67" spans="1:1">
      <c r="A67" s="39" t="s">
        <v>25</v>
      </c>
    </row>
    <row r="68" spans="1:1">
      <c r="A68" s="39" t="s">
        <v>26</v>
      </c>
    </row>
    <row r="69" spans="1:1">
      <c r="A69" s="39" t="s">
        <v>314</v>
      </c>
    </row>
    <row r="70" spans="1:1">
      <c r="A70" s="39" t="s">
        <v>315</v>
      </c>
    </row>
    <row r="71" spans="1:1">
      <c r="A71" s="39" t="s">
        <v>316</v>
      </c>
    </row>
    <row r="72" spans="1:1">
      <c r="A72" s="39" t="s">
        <v>27</v>
      </c>
    </row>
    <row r="73" spans="1:1">
      <c r="A73" s="70" t="s">
        <v>350</v>
      </c>
    </row>
  </sheetData>
  <sortState xmlns:xlrd2="http://schemas.microsoft.com/office/spreadsheetml/2017/richdata2" ref="A4:A31">
    <sortCondition ref="A4"/>
  </sortState>
  <phoneticPr fontId="31" type="noConversion"/>
  <pageMargins left="0.75" right="0.75" top="1" bottom="1" header="0.5" footer="0.5"/>
  <pageSetup paperSize="9" scale="41" orientation="landscape"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3"/>
  <dimension ref="A1:W46"/>
  <sheetViews>
    <sheetView workbookViewId="0">
      <pane xSplit="1" ySplit="3" topLeftCell="B4" activePane="bottomRight" state="frozen"/>
      <selection activeCell="A2" sqref="A2"/>
      <selection pane="topRight" activeCell="A2" sqref="A2"/>
      <selection pane="bottomLeft" activeCell="A2" sqref="A2"/>
      <selection pane="bottomRight" activeCell="A2" sqref="A2"/>
    </sheetView>
  </sheetViews>
  <sheetFormatPr defaultRowHeight="12.5"/>
  <cols>
    <col min="1" max="1" width="14.81640625" customWidth="1"/>
    <col min="2" max="19" width="7.7265625" customWidth="1"/>
  </cols>
  <sheetData>
    <row r="1" spans="1:23">
      <c r="A1" s="39" t="s">
        <v>533</v>
      </c>
    </row>
    <row r="2" spans="1:23" s="351" customFormat="1">
      <c r="A2" s="39"/>
    </row>
    <row r="3" spans="1:23" ht="13">
      <c r="B3" s="203">
        <v>2000</v>
      </c>
      <c r="C3" s="203">
        <v>2001</v>
      </c>
      <c r="D3" s="203">
        <v>2002</v>
      </c>
      <c r="E3" s="203">
        <v>2003</v>
      </c>
      <c r="F3" s="203">
        <v>2004</v>
      </c>
      <c r="G3" s="203">
        <v>2005</v>
      </c>
      <c r="H3" s="203">
        <v>2006</v>
      </c>
      <c r="I3" s="203">
        <v>2007</v>
      </c>
      <c r="J3" s="203">
        <v>2008</v>
      </c>
      <c r="K3" s="203">
        <v>2009</v>
      </c>
      <c r="L3" s="203">
        <v>2010</v>
      </c>
      <c r="M3" s="203">
        <v>2011</v>
      </c>
      <c r="N3" s="203">
        <v>2012</v>
      </c>
      <c r="O3" s="203">
        <v>2013</v>
      </c>
      <c r="P3" s="203">
        <v>2014</v>
      </c>
      <c r="Q3" s="203">
        <v>2015</v>
      </c>
      <c r="R3" s="203">
        <v>2016</v>
      </c>
      <c r="S3" s="203">
        <v>2017</v>
      </c>
      <c r="T3" s="203">
        <v>2018</v>
      </c>
    </row>
    <row r="4" spans="1:23" s="348" customFormat="1" ht="13">
      <c r="A4" s="65" t="s">
        <v>90</v>
      </c>
      <c r="B4" s="340" t="s">
        <v>109</v>
      </c>
      <c r="C4" s="340" t="s">
        <v>109</v>
      </c>
      <c r="D4" s="340" t="s">
        <v>109</v>
      </c>
      <c r="E4" s="340">
        <v>46.300833333333337</v>
      </c>
      <c r="F4" s="340">
        <v>52.770833333333336</v>
      </c>
      <c r="G4" s="340">
        <v>58.724166666666669</v>
      </c>
      <c r="H4" s="110">
        <v>55.303333333333335</v>
      </c>
      <c r="I4" s="110">
        <v>60.624166666666675</v>
      </c>
      <c r="J4" s="110">
        <v>61.663846153846151</v>
      </c>
      <c r="K4" s="110">
        <v>69.894166666666663</v>
      </c>
      <c r="L4" s="110">
        <v>73.733333333333334</v>
      </c>
      <c r="M4" s="110">
        <v>74.855833333333337</v>
      </c>
      <c r="N4" s="110">
        <v>78.255833333333328</v>
      </c>
      <c r="O4" s="110">
        <v>81.436666666666667</v>
      </c>
      <c r="P4" s="110">
        <v>83.961666666666659</v>
      </c>
      <c r="Q4" s="110">
        <v>76.115833333333342</v>
      </c>
      <c r="R4" s="110">
        <v>63.619166666666672</v>
      </c>
      <c r="S4" s="110">
        <v>51.81</v>
      </c>
      <c r="T4" s="108">
        <v>43.481666666666676</v>
      </c>
    </row>
    <row r="5" spans="1:23" ht="13">
      <c r="A5" s="65" t="s">
        <v>77</v>
      </c>
      <c r="B5" s="110">
        <v>12.107912839761514</v>
      </c>
      <c r="C5" s="110">
        <v>6.1369474344783317</v>
      </c>
      <c r="D5" s="110">
        <v>12.184262619349372</v>
      </c>
      <c r="E5" s="110">
        <v>23.562119980324407</v>
      </c>
      <c r="F5" s="110">
        <v>49.294882602916026</v>
      </c>
      <c r="G5" s="110">
        <v>32.699991602823687</v>
      </c>
      <c r="H5" s="110">
        <v>6.4684737495447289</v>
      </c>
      <c r="I5" s="110">
        <v>1.1862716586438755</v>
      </c>
      <c r="J5" s="110">
        <v>2.5171062440692449</v>
      </c>
      <c r="K5" s="110">
        <v>28.317318972578441</v>
      </c>
      <c r="L5" s="110">
        <v>32.74483235730802</v>
      </c>
      <c r="M5" s="110">
        <v>9.8856963069940171</v>
      </c>
      <c r="N5" s="110">
        <v>2.1783846683770731</v>
      </c>
      <c r="O5" s="110">
        <v>5.7675684766727704</v>
      </c>
      <c r="P5" s="110">
        <v>4.1819237832874192</v>
      </c>
      <c r="Q5" s="110">
        <v>0.62000000000000011</v>
      </c>
      <c r="R5" s="110">
        <v>0.92505566488799573</v>
      </c>
      <c r="S5" s="110">
        <v>1.43</v>
      </c>
      <c r="T5" s="108">
        <v>6.6825000000000001</v>
      </c>
    </row>
    <row r="6" spans="1:23" ht="13">
      <c r="A6" s="65" t="s">
        <v>103</v>
      </c>
      <c r="B6" s="340" t="s">
        <v>109</v>
      </c>
      <c r="C6" s="110" t="s">
        <v>109</v>
      </c>
      <c r="D6" s="340" t="s">
        <v>109</v>
      </c>
      <c r="E6" s="340" t="s">
        <v>109</v>
      </c>
      <c r="F6" s="340" t="s">
        <v>109</v>
      </c>
      <c r="G6" s="340" t="s">
        <v>109</v>
      </c>
      <c r="H6" s="340" t="s">
        <v>109</v>
      </c>
      <c r="I6" s="108">
        <v>93.370909090909109</v>
      </c>
      <c r="J6" s="110">
        <v>97.749230769230792</v>
      </c>
      <c r="K6" s="110">
        <v>99.333333333333329</v>
      </c>
      <c r="L6" s="110">
        <v>97.524999999999991</v>
      </c>
      <c r="M6" s="110">
        <v>97.223333333333343</v>
      </c>
      <c r="N6" s="110">
        <v>94.670833333333334</v>
      </c>
      <c r="O6" s="110">
        <v>96.804166666666674</v>
      </c>
      <c r="P6" s="110">
        <v>96.054166666666674</v>
      </c>
      <c r="Q6" s="110">
        <v>93.391666666666666</v>
      </c>
      <c r="R6" s="110">
        <v>97.152500000000018</v>
      </c>
      <c r="S6" s="110">
        <v>98.673333333333332</v>
      </c>
      <c r="T6" s="108">
        <v>98.728333333333339</v>
      </c>
    </row>
    <row r="7" spans="1:23" ht="13">
      <c r="A7" s="65" t="s">
        <v>29</v>
      </c>
      <c r="B7" s="340" t="s">
        <v>109</v>
      </c>
      <c r="C7" s="340" t="s">
        <v>109</v>
      </c>
      <c r="D7" s="340" t="s">
        <v>109</v>
      </c>
      <c r="E7" s="340" t="s">
        <v>109</v>
      </c>
      <c r="F7" s="340" t="s">
        <v>109</v>
      </c>
      <c r="G7" s="340" t="s">
        <v>109</v>
      </c>
      <c r="H7" s="340" t="s">
        <v>109</v>
      </c>
      <c r="I7" s="340" t="s">
        <v>109</v>
      </c>
      <c r="J7" s="340" t="s">
        <v>109</v>
      </c>
      <c r="K7" s="340" t="s">
        <v>109</v>
      </c>
      <c r="L7" s="340" t="s">
        <v>109</v>
      </c>
      <c r="M7" s="340">
        <v>63.32</v>
      </c>
      <c r="N7" s="110">
        <v>60.412499999999994</v>
      </c>
      <c r="O7" s="110">
        <v>70.543333333333337</v>
      </c>
      <c r="P7" s="110">
        <v>72.208333333333329</v>
      </c>
      <c r="Q7" s="110">
        <v>77.474166666666662</v>
      </c>
      <c r="R7" s="110">
        <v>50.7425</v>
      </c>
      <c r="S7" s="110">
        <v>30.709166666666665</v>
      </c>
      <c r="T7" s="108">
        <v>15.674166666666665</v>
      </c>
    </row>
    <row r="8" spans="1:23" s="385" customFormat="1" ht="13">
      <c r="A8" s="65" t="s">
        <v>97</v>
      </c>
      <c r="B8" s="340" t="s">
        <v>109</v>
      </c>
      <c r="C8" s="340" t="s">
        <v>109</v>
      </c>
      <c r="D8" s="340" t="s">
        <v>109</v>
      </c>
      <c r="E8" s="340" t="s">
        <v>109</v>
      </c>
      <c r="F8" s="340" t="s">
        <v>109</v>
      </c>
      <c r="G8" s="340" t="s">
        <v>109</v>
      </c>
      <c r="H8" s="340" t="s">
        <v>109</v>
      </c>
      <c r="I8" s="340" t="s">
        <v>109</v>
      </c>
      <c r="J8" s="340">
        <v>78.732500000000002</v>
      </c>
      <c r="K8" s="340">
        <v>78.221666666666678</v>
      </c>
      <c r="L8" s="340">
        <v>65.983333333333334</v>
      </c>
      <c r="M8" s="340">
        <v>73.584285714285699</v>
      </c>
      <c r="N8" s="110">
        <v>80.260000000000005</v>
      </c>
      <c r="O8" s="110">
        <v>85.715714285714284</v>
      </c>
      <c r="P8" s="110">
        <v>91.738</v>
      </c>
      <c r="Q8" s="110">
        <v>95.098571428571418</v>
      </c>
      <c r="R8" s="110">
        <v>96.108333333333334</v>
      </c>
      <c r="S8" s="110">
        <v>97.890909090909091</v>
      </c>
      <c r="T8" s="108">
        <v>94.822000000000003</v>
      </c>
    </row>
    <row r="9" spans="1:23" ht="13">
      <c r="A9" s="65" t="s">
        <v>78</v>
      </c>
      <c r="B9" s="340" t="s">
        <v>109</v>
      </c>
      <c r="C9" s="340" t="s">
        <v>109</v>
      </c>
      <c r="D9" s="340" t="s">
        <v>109</v>
      </c>
      <c r="E9" s="340" t="s">
        <v>109</v>
      </c>
      <c r="F9" s="340" t="s">
        <v>109</v>
      </c>
      <c r="G9" s="398">
        <v>53</v>
      </c>
      <c r="H9" s="398">
        <v>43</v>
      </c>
      <c r="I9" s="398">
        <v>45</v>
      </c>
      <c r="J9" s="398">
        <v>43</v>
      </c>
      <c r="K9" s="398">
        <v>56</v>
      </c>
      <c r="L9" s="398">
        <v>56</v>
      </c>
      <c r="M9" s="398">
        <v>56.4</v>
      </c>
      <c r="N9" s="340" t="s">
        <v>109</v>
      </c>
      <c r="O9" s="110">
        <v>34.200000000000003</v>
      </c>
      <c r="P9" s="110">
        <v>37.299999999999997</v>
      </c>
      <c r="Q9" s="110">
        <v>30.6</v>
      </c>
      <c r="R9" s="110">
        <v>25.4</v>
      </c>
      <c r="S9" s="110">
        <v>20.5</v>
      </c>
      <c r="T9" s="110">
        <v>18.899999999999999</v>
      </c>
    </row>
    <row r="10" spans="1:23" ht="13">
      <c r="A10" s="65" t="s">
        <v>79</v>
      </c>
      <c r="B10" s="340" t="s">
        <v>109</v>
      </c>
      <c r="C10" s="340" t="s">
        <v>109</v>
      </c>
      <c r="D10" s="340" t="s">
        <v>109</v>
      </c>
      <c r="E10" s="340" t="s">
        <v>109</v>
      </c>
      <c r="F10" s="340" t="s">
        <v>109</v>
      </c>
      <c r="G10" s="340" t="s">
        <v>109</v>
      </c>
      <c r="H10" s="340" t="s">
        <v>109</v>
      </c>
      <c r="I10" s="340" t="s">
        <v>109</v>
      </c>
      <c r="J10" s="340" t="s">
        <v>109</v>
      </c>
      <c r="K10" s="340" t="s">
        <v>109</v>
      </c>
      <c r="L10" s="340" t="s">
        <v>109</v>
      </c>
      <c r="M10" s="340" t="s">
        <v>109</v>
      </c>
      <c r="N10" s="340" t="s">
        <v>109</v>
      </c>
      <c r="O10" s="340" t="s">
        <v>109</v>
      </c>
      <c r="P10" s="110">
        <v>22.99</v>
      </c>
      <c r="Q10" s="110">
        <v>14.12</v>
      </c>
      <c r="R10" s="110">
        <v>17.84</v>
      </c>
      <c r="S10" s="110">
        <v>19.170000000000002</v>
      </c>
      <c r="T10" s="108">
        <v>15.5275</v>
      </c>
    </row>
    <row r="11" spans="1:23" ht="13">
      <c r="A11" s="65" t="s">
        <v>98</v>
      </c>
      <c r="B11" s="340" t="s">
        <v>109</v>
      </c>
      <c r="C11" s="340" t="s">
        <v>109</v>
      </c>
      <c r="D11" s="340" t="s">
        <v>109</v>
      </c>
      <c r="E11" s="340" t="s">
        <v>109</v>
      </c>
      <c r="F11" s="340" t="s">
        <v>109</v>
      </c>
      <c r="G11" s="110">
        <v>99.274166666666659</v>
      </c>
      <c r="H11" s="110">
        <v>98.796666666666681</v>
      </c>
      <c r="I11" s="110">
        <v>98.501000000000005</v>
      </c>
      <c r="J11" s="110">
        <v>83.274000000000001</v>
      </c>
      <c r="K11" s="110">
        <v>92.214545454545458</v>
      </c>
      <c r="L11" s="110">
        <v>63.094000000000008</v>
      </c>
      <c r="M11" s="110">
        <v>72.589999999999989</v>
      </c>
      <c r="N11" s="110">
        <v>77.233333333333334</v>
      </c>
      <c r="O11" s="340">
        <v>86.306666666666672</v>
      </c>
      <c r="P11" s="110">
        <v>88.223333333333315</v>
      </c>
      <c r="Q11" s="340">
        <v>89.322499999999991</v>
      </c>
      <c r="R11" s="340">
        <v>89.352222222222224</v>
      </c>
      <c r="S11" s="340">
        <v>88.905000000000001</v>
      </c>
      <c r="T11" s="340">
        <v>88.61181818181818</v>
      </c>
      <c r="W11" s="224"/>
    </row>
    <row r="12" spans="1:23" ht="13">
      <c r="A12" s="65" t="s">
        <v>93</v>
      </c>
      <c r="B12" s="340" t="s">
        <v>109</v>
      </c>
      <c r="C12" s="340" t="s">
        <v>109</v>
      </c>
      <c r="D12" s="340" t="s">
        <v>109</v>
      </c>
      <c r="E12" s="340" t="s">
        <v>109</v>
      </c>
      <c r="F12" s="340" t="s">
        <v>109</v>
      </c>
      <c r="G12" s="340" t="s">
        <v>109</v>
      </c>
      <c r="H12" s="340" t="s">
        <v>109</v>
      </c>
      <c r="I12" s="340" t="s">
        <v>109</v>
      </c>
      <c r="J12" s="340" t="s">
        <v>109</v>
      </c>
      <c r="K12" s="340" t="s">
        <v>109</v>
      </c>
      <c r="L12" s="340" t="s">
        <v>109</v>
      </c>
      <c r="M12" s="340" t="s">
        <v>109</v>
      </c>
      <c r="N12" s="340" t="s">
        <v>109</v>
      </c>
      <c r="O12" s="398">
        <v>95.8</v>
      </c>
      <c r="P12" s="398">
        <v>93.7</v>
      </c>
      <c r="Q12" s="398">
        <v>92.9</v>
      </c>
      <c r="R12" s="398">
        <v>92.5</v>
      </c>
      <c r="S12" s="399">
        <v>95.2</v>
      </c>
      <c r="T12" s="108">
        <v>96.3</v>
      </c>
      <c r="V12" s="225"/>
      <c r="W12" s="246"/>
    </row>
    <row r="13" spans="1:23" ht="13">
      <c r="A13" s="65" t="s">
        <v>80</v>
      </c>
      <c r="B13" s="340" t="s">
        <v>109</v>
      </c>
      <c r="C13" s="340" t="s">
        <v>109</v>
      </c>
      <c r="D13" s="340" t="s">
        <v>109</v>
      </c>
      <c r="E13" s="398">
        <v>15.6</v>
      </c>
      <c r="F13" s="398">
        <v>18.7</v>
      </c>
      <c r="G13" s="398">
        <v>16.3</v>
      </c>
      <c r="H13" s="398">
        <v>15.4</v>
      </c>
      <c r="I13" s="398">
        <v>15</v>
      </c>
      <c r="J13" s="398">
        <v>15.1</v>
      </c>
      <c r="K13" s="398">
        <v>17</v>
      </c>
      <c r="L13" s="398">
        <v>16.600000000000001</v>
      </c>
      <c r="M13" s="398">
        <v>16.899999999999999</v>
      </c>
      <c r="N13" s="398">
        <v>15</v>
      </c>
      <c r="O13" s="398">
        <v>16.3</v>
      </c>
      <c r="P13" s="398">
        <v>15.8</v>
      </c>
      <c r="Q13" s="400">
        <v>12.4</v>
      </c>
      <c r="R13" s="399">
        <v>12</v>
      </c>
      <c r="S13" s="398">
        <v>11.4</v>
      </c>
      <c r="T13" s="396">
        <v>11.7</v>
      </c>
      <c r="W13" s="245"/>
    </row>
    <row r="14" spans="1:23" ht="13">
      <c r="A14" s="65" t="s">
        <v>81</v>
      </c>
      <c r="B14" s="340" t="s">
        <v>109</v>
      </c>
      <c r="C14" s="340" t="s">
        <v>109</v>
      </c>
      <c r="D14" s="340" t="s">
        <v>109</v>
      </c>
      <c r="E14" s="400">
        <v>72.126519928345317</v>
      </c>
      <c r="F14" s="399">
        <v>83.191421496270564</v>
      </c>
      <c r="G14" s="398">
        <v>89.895133537210427</v>
      </c>
      <c r="H14" s="398">
        <v>62.00795442111292</v>
      </c>
      <c r="I14" s="398">
        <v>27.526613349495882</v>
      </c>
      <c r="J14" s="401">
        <v>29.439920253661704</v>
      </c>
      <c r="K14" s="398">
        <v>68.500851099250823</v>
      </c>
      <c r="L14" s="398">
        <v>76.541803287143523</v>
      </c>
      <c r="M14" s="398">
        <v>79.172944282545203</v>
      </c>
      <c r="N14" s="398">
        <v>88.588420269573291</v>
      </c>
      <c r="O14" s="398">
        <v>87.831104771851287</v>
      </c>
      <c r="P14" s="398">
        <v>90.34519689846357</v>
      </c>
      <c r="Q14" s="398">
        <v>92.35260957455958</v>
      </c>
      <c r="R14" s="398">
        <v>85.561199332034349</v>
      </c>
      <c r="S14" s="400">
        <v>81.989719251359134</v>
      </c>
      <c r="T14" s="108">
        <v>85.8</v>
      </c>
      <c r="W14" s="245"/>
    </row>
    <row r="15" spans="1:23" ht="13">
      <c r="A15" s="65" t="s">
        <v>84</v>
      </c>
      <c r="B15" s="340" t="s">
        <v>109</v>
      </c>
      <c r="C15" s="340" t="s">
        <v>109</v>
      </c>
      <c r="D15" s="340" t="s">
        <v>109</v>
      </c>
      <c r="E15" s="340" t="s">
        <v>109</v>
      </c>
      <c r="F15" s="340" t="s">
        <v>109</v>
      </c>
      <c r="G15" s="340" t="s">
        <v>109</v>
      </c>
      <c r="H15" s="340" t="s">
        <v>109</v>
      </c>
      <c r="I15" s="340" t="s">
        <v>109</v>
      </c>
      <c r="J15" s="340" t="s">
        <v>109</v>
      </c>
      <c r="K15" s="340" t="s">
        <v>109</v>
      </c>
      <c r="L15" s="110">
        <v>83.438129087205667</v>
      </c>
      <c r="M15" s="110">
        <v>75.618720657073084</v>
      </c>
      <c r="N15" s="110">
        <v>61.464621823829965</v>
      </c>
      <c r="O15" s="110">
        <v>44.128050458194501</v>
      </c>
      <c r="P15" s="339">
        <v>47.119127993560475</v>
      </c>
      <c r="Q15" s="110">
        <v>45.019370831291099</v>
      </c>
      <c r="R15" s="371">
        <v>41.858193709492006</v>
      </c>
      <c r="S15" s="110">
        <v>40.955750213191493</v>
      </c>
      <c r="T15" s="108">
        <v>16</v>
      </c>
      <c r="W15" s="245"/>
    </row>
    <row r="16" spans="1:23" ht="13">
      <c r="A16" s="65" t="s">
        <v>85</v>
      </c>
      <c r="B16" s="340" t="s">
        <v>109</v>
      </c>
      <c r="C16" s="340" t="s">
        <v>109</v>
      </c>
      <c r="D16" s="340" t="s">
        <v>109</v>
      </c>
      <c r="E16" s="110">
        <v>78.209786821705436</v>
      </c>
      <c r="F16" s="110">
        <v>91.160326294122129</v>
      </c>
      <c r="G16" s="110">
        <v>88.857035687493308</v>
      </c>
      <c r="H16" s="110">
        <v>78.50642733270162</v>
      </c>
      <c r="I16" s="110">
        <v>71.865581675708256</v>
      </c>
      <c r="J16" s="110">
        <v>82.339252289168812</v>
      </c>
      <c r="K16" s="110">
        <v>88.480241079378132</v>
      </c>
      <c r="L16" s="110">
        <v>70.23599563282103</v>
      </c>
      <c r="M16" s="110">
        <v>78.413449245717203</v>
      </c>
      <c r="N16" s="110">
        <v>87.744688746636982</v>
      </c>
      <c r="O16" s="110">
        <v>83.574605742013759</v>
      </c>
      <c r="P16" s="110">
        <v>86.619785232348192</v>
      </c>
      <c r="Q16" s="110">
        <v>65.95818213236565</v>
      </c>
      <c r="R16" s="110">
        <v>65.383076615323063</v>
      </c>
      <c r="S16" s="110">
        <v>49.464922711058264</v>
      </c>
      <c r="T16" s="110">
        <v>39</v>
      </c>
      <c r="W16" s="245"/>
    </row>
    <row r="17" spans="1:23" ht="13">
      <c r="A17" s="65" t="s">
        <v>86</v>
      </c>
      <c r="B17" s="340" t="s">
        <v>109</v>
      </c>
      <c r="C17" s="340" t="s">
        <v>109</v>
      </c>
      <c r="D17" s="340" t="s">
        <v>109</v>
      </c>
      <c r="E17" s="340" t="s">
        <v>109</v>
      </c>
      <c r="F17" s="340" t="s">
        <v>109</v>
      </c>
      <c r="G17" s="110" t="s">
        <v>109</v>
      </c>
      <c r="H17" s="340" t="s">
        <v>109</v>
      </c>
      <c r="I17" s="340" t="s">
        <v>109</v>
      </c>
      <c r="J17" s="340" t="s">
        <v>109</v>
      </c>
      <c r="K17" s="340" t="s">
        <v>109</v>
      </c>
      <c r="L17" s="340" t="s">
        <v>109</v>
      </c>
      <c r="M17" s="340" t="s">
        <v>109</v>
      </c>
      <c r="N17" s="340" t="s">
        <v>109</v>
      </c>
      <c r="O17" s="340" t="s">
        <v>109</v>
      </c>
      <c r="P17" s="110">
        <v>77.739999999999995</v>
      </c>
      <c r="Q17" s="110">
        <v>47.86</v>
      </c>
      <c r="R17" s="110">
        <v>37.520000000000003</v>
      </c>
      <c r="S17" s="110">
        <v>33.33</v>
      </c>
      <c r="T17" s="108">
        <v>33.25029030449987</v>
      </c>
      <c r="W17" s="39"/>
    </row>
    <row r="18" spans="1:23" s="385" customFormat="1" ht="13">
      <c r="A18" s="65" t="s">
        <v>87</v>
      </c>
      <c r="B18" s="340" t="s">
        <v>109</v>
      </c>
      <c r="C18" s="340" t="s">
        <v>109</v>
      </c>
      <c r="D18" s="340" t="s">
        <v>109</v>
      </c>
      <c r="E18" s="340" t="s">
        <v>109</v>
      </c>
      <c r="F18" s="110">
        <v>86.843999999999994</v>
      </c>
      <c r="G18" s="110">
        <v>90.494166666666672</v>
      </c>
      <c r="H18" s="110">
        <v>84.882500000000007</v>
      </c>
      <c r="I18" s="110">
        <v>62.934000000000005</v>
      </c>
      <c r="J18" s="110">
        <v>61.452222222222225</v>
      </c>
      <c r="K18" s="110">
        <v>87.577777777777783</v>
      </c>
      <c r="L18" s="110">
        <v>87.759090909090901</v>
      </c>
      <c r="M18" s="110">
        <v>90.367999999999995</v>
      </c>
      <c r="N18" s="110">
        <v>91.650999999999996</v>
      </c>
      <c r="O18" s="110">
        <v>96.429000000000002</v>
      </c>
      <c r="P18" s="110">
        <v>96.265999999999991</v>
      </c>
      <c r="Q18" s="110">
        <v>95.318888888888893</v>
      </c>
      <c r="R18" s="110">
        <v>92.716363636363653</v>
      </c>
      <c r="S18" s="110">
        <v>93.768333333333331</v>
      </c>
      <c r="T18" s="108">
        <v>95.73</v>
      </c>
      <c r="W18" s="39"/>
    </row>
    <row r="19" spans="1:23" s="385" customFormat="1" ht="13">
      <c r="A19" s="65" t="s">
        <v>99</v>
      </c>
      <c r="B19" s="340" t="s">
        <v>109</v>
      </c>
      <c r="C19" s="340" t="s">
        <v>109</v>
      </c>
      <c r="D19" s="340" t="s">
        <v>109</v>
      </c>
      <c r="E19" s="340" t="s">
        <v>109</v>
      </c>
      <c r="F19" s="110">
        <v>97.443333333333328</v>
      </c>
      <c r="G19" s="110">
        <v>98.360000000000014</v>
      </c>
      <c r="H19" s="110">
        <v>91.521666666666661</v>
      </c>
      <c r="I19" s="110">
        <v>70.757499999999993</v>
      </c>
      <c r="J19" s="110">
        <v>64.356153846153845</v>
      </c>
      <c r="K19" s="110">
        <v>85.499166666666667</v>
      </c>
      <c r="L19" s="110">
        <v>79.19583333333334</v>
      </c>
      <c r="M19" s="110">
        <v>76.952500000000001</v>
      </c>
      <c r="N19" s="110">
        <v>78.39</v>
      </c>
      <c r="O19" s="110">
        <v>83.63333333333334</v>
      </c>
      <c r="P19" s="110">
        <v>89.202500000000001</v>
      </c>
      <c r="Q19" s="110">
        <v>88.055000000000007</v>
      </c>
      <c r="R19" s="110">
        <v>85.785000000000011</v>
      </c>
      <c r="S19" s="110">
        <v>91.063333333333333</v>
      </c>
      <c r="T19" s="108">
        <v>97.30916666666667</v>
      </c>
      <c r="W19" s="39"/>
    </row>
    <row r="20" spans="1:23" ht="13">
      <c r="A20" s="65" t="s">
        <v>88</v>
      </c>
      <c r="B20" s="340" t="s">
        <v>109</v>
      </c>
      <c r="C20" s="340" t="s">
        <v>109</v>
      </c>
      <c r="D20" s="340" t="s">
        <v>109</v>
      </c>
      <c r="E20" s="110">
        <v>100</v>
      </c>
      <c r="F20" s="110">
        <v>100</v>
      </c>
      <c r="G20" s="110">
        <v>100</v>
      </c>
      <c r="H20" s="110">
        <v>100</v>
      </c>
      <c r="I20" s="110">
        <v>100</v>
      </c>
      <c r="J20" s="110">
        <v>100</v>
      </c>
      <c r="K20" s="110">
        <v>87.952735679424606</v>
      </c>
      <c r="L20" s="110">
        <v>86.882245271507017</v>
      </c>
      <c r="M20" s="110">
        <v>85.322232500770895</v>
      </c>
      <c r="N20" s="110">
        <v>72.3994038748137</v>
      </c>
      <c r="O20" s="110">
        <v>68.846972923638575</v>
      </c>
      <c r="P20" s="110">
        <v>74.848984074684239</v>
      </c>
      <c r="Q20" s="110">
        <v>52.079453755431402</v>
      </c>
      <c r="R20" s="110">
        <v>45.017434391631497</v>
      </c>
      <c r="S20" s="110">
        <v>42.311095381348402</v>
      </c>
      <c r="T20" s="108">
        <v>46.927135320119802</v>
      </c>
    </row>
    <row r="21" spans="1:23" s="385" customFormat="1" ht="13">
      <c r="A21" s="65" t="s">
        <v>100</v>
      </c>
      <c r="B21" s="340" t="s">
        <v>109</v>
      </c>
      <c r="C21" s="340" t="s">
        <v>109</v>
      </c>
      <c r="D21" s="340" t="s">
        <v>109</v>
      </c>
      <c r="E21" s="340" t="s">
        <v>109</v>
      </c>
      <c r="F21" s="340" t="s">
        <v>109</v>
      </c>
      <c r="G21" s="340" t="s">
        <v>109</v>
      </c>
      <c r="H21" s="340" t="s">
        <v>109</v>
      </c>
      <c r="I21" s="110">
        <v>82.263999999999996</v>
      </c>
      <c r="J21" s="110">
        <v>93.204444444444448</v>
      </c>
      <c r="K21" s="110">
        <v>94.424166666666665</v>
      </c>
      <c r="L21" s="110">
        <v>90.754444444444459</v>
      </c>
      <c r="M21" s="110">
        <v>98.381818181818161</v>
      </c>
      <c r="N21" s="108">
        <v>89.864285714285714</v>
      </c>
      <c r="O21" s="110">
        <v>93.4</v>
      </c>
      <c r="P21" s="110">
        <v>72.832857142857137</v>
      </c>
      <c r="Q21" s="110">
        <v>72.377499999999998</v>
      </c>
      <c r="R21" s="110">
        <v>72.185999999999993</v>
      </c>
      <c r="S21" s="110">
        <v>74.152000000000001</v>
      </c>
      <c r="T21" s="108">
        <v>62.743999999999993</v>
      </c>
    </row>
    <row r="22" spans="1:23" ht="13">
      <c r="A22" s="65" t="s">
        <v>89</v>
      </c>
      <c r="B22" s="340" t="s">
        <v>109</v>
      </c>
      <c r="C22" s="340" t="s">
        <v>109</v>
      </c>
      <c r="D22" s="340" t="s">
        <v>109</v>
      </c>
      <c r="E22" s="340" t="s">
        <v>109</v>
      </c>
      <c r="F22" s="110">
        <v>36.85</v>
      </c>
      <c r="G22" s="110">
        <v>35.99</v>
      </c>
      <c r="H22" s="110">
        <v>23.02</v>
      </c>
      <c r="I22" s="110">
        <v>17.190000000000001</v>
      </c>
      <c r="J22" s="110">
        <v>14.76</v>
      </c>
      <c r="K22" s="110">
        <v>24.71</v>
      </c>
      <c r="L22" s="110">
        <v>20.79</v>
      </c>
      <c r="M22" s="110">
        <v>21.93</v>
      </c>
      <c r="N22" s="110">
        <v>23.13</v>
      </c>
      <c r="O22" s="110">
        <v>24.25</v>
      </c>
      <c r="P22" s="110">
        <v>19.600000000000001</v>
      </c>
      <c r="Q22" s="110">
        <v>14.47</v>
      </c>
      <c r="R22" s="110">
        <v>13.65</v>
      </c>
      <c r="S22" s="110">
        <v>13.66</v>
      </c>
      <c r="T22" s="108">
        <v>16.207674281025582</v>
      </c>
    </row>
    <row r="23" spans="1:23" ht="13">
      <c r="A23" s="65" t="s">
        <v>91</v>
      </c>
      <c r="B23" s="110">
        <v>100</v>
      </c>
      <c r="C23" s="110">
        <v>100</v>
      </c>
      <c r="D23" s="110">
        <v>100</v>
      </c>
      <c r="E23" s="110">
        <v>100</v>
      </c>
      <c r="F23" s="110">
        <v>100</v>
      </c>
      <c r="G23" s="110">
        <v>100</v>
      </c>
      <c r="H23" s="110">
        <v>100</v>
      </c>
      <c r="I23" s="110">
        <v>100</v>
      </c>
      <c r="J23" s="110">
        <v>100</v>
      </c>
      <c r="K23" s="110">
        <v>100</v>
      </c>
      <c r="L23" s="110">
        <v>100</v>
      </c>
      <c r="M23" s="110">
        <v>100</v>
      </c>
      <c r="N23" s="110">
        <v>100</v>
      </c>
      <c r="O23" s="110">
        <v>100</v>
      </c>
      <c r="P23" s="110">
        <v>100</v>
      </c>
      <c r="Q23" s="110">
        <v>100</v>
      </c>
      <c r="R23" s="110">
        <v>100</v>
      </c>
      <c r="S23" s="110">
        <v>100</v>
      </c>
      <c r="T23" s="110">
        <v>100</v>
      </c>
    </row>
    <row r="24" spans="1:23" ht="13">
      <c r="A24" s="65" t="s">
        <v>92</v>
      </c>
      <c r="B24" s="340" t="s">
        <v>109</v>
      </c>
      <c r="C24" s="340" t="s">
        <v>109</v>
      </c>
      <c r="D24" s="340" t="s">
        <v>109</v>
      </c>
      <c r="E24" s="340" t="s">
        <v>109</v>
      </c>
      <c r="F24" s="110">
        <v>95.8</v>
      </c>
      <c r="G24" s="110">
        <v>98.9</v>
      </c>
      <c r="H24" s="110">
        <v>98.9</v>
      </c>
      <c r="I24" s="110">
        <v>99</v>
      </c>
      <c r="J24" s="110">
        <v>95.7</v>
      </c>
      <c r="K24" s="110">
        <v>98</v>
      </c>
      <c r="L24" s="110">
        <v>99.2</v>
      </c>
      <c r="M24" s="110">
        <v>98.9</v>
      </c>
      <c r="N24" s="110">
        <v>94.6</v>
      </c>
      <c r="O24" s="110">
        <v>91.2</v>
      </c>
      <c r="P24" s="340">
        <v>92.3</v>
      </c>
      <c r="Q24" s="340">
        <v>92.1</v>
      </c>
      <c r="R24" s="340">
        <v>66.400000000000006</v>
      </c>
      <c r="S24" s="340">
        <v>60.3</v>
      </c>
      <c r="T24" s="108">
        <v>64.961230558096972</v>
      </c>
    </row>
    <row r="25" spans="1:23" ht="13">
      <c r="A25" s="65" t="s">
        <v>106</v>
      </c>
      <c r="B25" s="340" t="s">
        <v>109</v>
      </c>
      <c r="C25" s="340" t="s">
        <v>109</v>
      </c>
      <c r="D25" s="340" t="s">
        <v>109</v>
      </c>
      <c r="E25" s="340" t="s">
        <v>109</v>
      </c>
      <c r="F25" s="340" t="s">
        <v>109</v>
      </c>
      <c r="G25" s="340" t="s">
        <v>109</v>
      </c>
      <c r="H25" s="340" t="s">
        <v>109</v>
      </c>
      <c r="I25" s="340" t="s">
        <v>109</v>
      </c>
      <c r="J25" s="340" t="s">
        <v>109</v>
      </c>
      <c r="K25" s="340" t="s">
        <v>109</v>
      </c>
      <c r="L25" s="340" t="s">
        <v>109</v>
      </c>
      <c r="M25" s="340" t="s">
        <v>109</v>
      </c>
      <c r="N25" s="340" t="s">
        <v>109</v>
      </c>
      <c r="O25" s="340" t="s">
        <v>109</v>
      </c>
      <c r="P25" s="400">
        <v>88</v>
      </c>
      <c r="Q25" s="398">
        <v>85</v>
      </c>
      <c r="R25" s="400">
        <v>93</v>
      </c>
      <c r="S25" s="398">
        <v>93</v>
      </c>
      <c r="T25" s="108">
        <v>75</v>
      </c>
    </row>
    <row r="26" spans="1:23" s="385" customFormat="1" ht="13">
      <c r="A26" s="65" t="s">
        <v>102</v>
      </c>
      <c r="B26" s="340" t="s">
        <v>109</v>
      </c>
      <c r="C26" s="340" t="s">
        <v>109</v>
      </c>
      <c r="D26" s="340" t="s">
        <v>109</v>
      </c>
      <c r="E26" s="340" t="s">
        <v>109</v>
      </c>
      <c r="F26" s="110">
        <v>25.285</v>
      </c>
      <c r="G26" s="110">
        <v>59.922499999999992</v>
      </c>
      <c r="H26" s="110">
        <v>44.961666666666673</v>
      </c>
      <c r="I26" s="110">
        <v>48.251666666666672</v>
      </c>
      <c r="J26" s="110">
        <v>54.778333333333336</v>
      </c>
      <c r="K26" s="110">
        <v>48.934999999999995</v>
      </c>
      <c r="L26" s="110">
        <v>30.257500000000004</v>
      </c>
      <c r="M26" s="110">
        <v>24.193333333333339</v>
      </c>
      <c r="N26" s="110">
        <v>17.160833333333333</v>
      </c>
      <c r="O26" s="110">
        <v>12.772500000000001</v>
      </c>
      <c r="P26" s="402">
        <v>7.9191666666666665</v>
      </c>
      <c r="Q26" s="402">
        <v>6.1924999999999999</v>
      </c>
      <c r="R26" s="402">
        <v>3.9708333333333332</v>
      </c>
      <c r="S26" s="402">
        <v>2</v>
      </c>
      <c r="T26" s="108">
        <v>1.7050000000000001</v>
      </c>
    </row>
    <row r="27" spans="1:23" s="385" customFormat="1" ht="13">
      <c r="A27" s="65" t="s">
        <v>101</v>
      </c>
      <c r="B27" s="340" t="s">
        <v>109</v>
      </c>
      <c r="C27" s="340" t="s">
        <v>109</v>
      </c>
      <c r="D27" s="340" t="s">
        <v>109</v>
      </c>
      <c r="E27" s="110">
        <v>98.732500000000016</v>
      </c>
      <c r="F27" s="110">
        <v>99.03083333333332</v>
      </c>
      <c r="G27" s="110">
        <v>88.660000000000011</v>
      </c>
      <c r="H27" s="110">
        <v>77.061666666666667</v>
      </c>
      <c r="I27" s="110">
        <v>80.202500000000001</v>
      </c>
      <c r="J27" s="110">
        <v>71.69</v>
      </c>
      <c r="K27" s="110">
        <v>95.134999999999991</v>
      </c>
      <c r="L27" s="110">
        <v>96.303333333333327</v>
      </c>
      <c r="M27" s="110">
        <v>94.87166666666667</v>
      </c>
      <c r="N27" s="110">
        <v>97.278333333333322</v>
      </c>
      <c r="O27" s="110">
        <v>98.503333333333345</v>
      </c>
      <c r="P27" s="402">
        <v>97.950833333333321</v>
      </c>
      <c r="Q27" s="402">
        <v>77.679999999999993</v>
      </c>
      <c r="R27" s="402">
        <v>59.087500000000006</v>
      </c>
      <c r="S27" s="402">
        <v>45.583333333333336</v>
      </c>
      <c r="T27" s="108">
        <v>47.772500000000001</v>
      </c>
    </row>
    <row r="28" spans="1:23" ht="13">
      <c r="A28" s="65" t="s">
        <v>82</v>
      </c>
      <c r="B28" s="340" t="s">
        <v>109</v>
      </c>
      <c r="C28" s="340" t="s">
        <v>109</v>
      </c>
      <c r="D28" s="340" t="s">
        <v>109</v>
      </c>
      <c r="E28" s="110">
        <v>79.030194968797247</v>
      </c>
      <c r="F28" s="110">
        <v>88.678275344343632</v>
      </c>
      <c r="G28" s="110">
        <v>93.239381864126742</v>
      </c>
      <c r="H28" s="110">
        <v>93.710987275172201</v>
      </c>
      <c r="I28" s="110">
        <v>89.538453067573329</v>
      </c>
      <c r="J28" s="110">
        <v>90.881319337574936</v>
      </c>
      <c r="K28" s="110">
        <v>89.228203515870632</v>
      </c>
      <c r="L28" s="110">
        <v>86.414600094992736</v>
      </c>
      <c r="M28" s="110">
        <v>81.762163892445585</v>
      </c>
      <c r="N28" s="110">
        <v>77.78741596703739</v>
      </c>
      <c r="O28" s="110">
        <v>67.712860868371692</v>
      </c>
      <c r="P28" s="110">
        <v>64.511194029850742</v>
      </c>
      <c r="Q28" s="110">
        <v>62.867780857198852</v>
      </c>
      <c r="R28" s="110">
        <v>46.332550944201429</v>
      </c>
      <c r="S28" s="110">
        <v>42.448727516018629</v>
      </c>
      <c r="T28" s="108">
        <v>36.26</v>
      </c>
    </row>
    <row r="29" spans="1:23" ht="13">
      <c r="A29" s="65" t="s">
        <v>94</v>
      </c>
      <c r="B29" s="110">
        <v>72.420074167252054</v>
      </c>
      <c r="C29" s="110">
        <v>52.263346175013758</v>
      </c>
      <c r="D29" s="110">
        <v>56.504251963004137</v>
      </c>
      <c r="E29" s="110">
        <v>39.366390314070614</v>
      </c>
      <c r="F29" s="340">
        <v>56.273866336494805</v>
      </c>
      <c r="G29" s="340">
        <v>50.023670731568203</v>
      </c>
      <c r="H29" s="340">
        <v>56.782923237668101</v>
      </c>
      <c r="I29" s="340">
        <v>47.347037290317388</v>
      </c>
      <c r="J29" s="340">
        <v>65.428542345767809</v>
      </c>
      <c r="K29" s="340">
        <v>87.661557412811845</v>
      </c>
      <c r="L29" s="340">
        <v>69.833447822048143</v>
      </c>
      <c r="M29" s="340">
        <v>53.838916170045181</v>
      </c>
      <c r="N29" s="340">
        <v>56.30245094536712</v>
      </c>
      <c r="O29" s="340">
        <v>64.29978792792005</v>
      </c>
      <c r="P29" s="340">
        <v>75.701230048200884</v>
      </c>
      <c r="Q29" s="340">
        <v>73.048056018985292</v>
      </c>
      <c r="R29" s="340">
        <v>76.034482774788884</v>
      </c>
      <c r="S29" s="340">
        <v>71.690693121017972</v>
      </c>
      <c r="T29" s="110">
        <v>69.099999999999994</v>
      </c>
    </row>
    <row r="30" spans="1:23" ht="13">
      <c r="A30" s="65" t="s">
        <v>257</v>
      </c>
      <c r="B30" s="340" t="s">
        <v>109</v>
      </c>
      <c r="C30" s="340" t="s">
        <v>109</v>
      </c>
      <c r="D30" s="340" t="s">
        <v>109</v>
      </c>
      <c r="E30" s="340" t="s">
        <v>109</v>
      </c>
      <c r="F30" s="400">
        <v>73.800000000000011</v>
      </c>
      <c r="G30" s="401">
        <v>52.274999999999999</v>
      </c>
      <c r="H30" s="400">
        <v>51.725000000000009</v>
      </c>
      <c r="I30" s="400">
        <v>41.75</v>
      </c>
      <c r="J30" s="401">
        <v>52.400000000000006</v>
      </c>
      <c r="K30" s="401">
        <v>37.799999999999997</v>
      </c>
      <c r="L30" s="400">
        <v>56.849999999999994</v>
      </c>
      <c r="M30" s="400">
        <v>44.05</v>
      </c>
      <c r="N30" s="400">
        <v>35.875</v>
      </c>
      <c r="O30" s="400">
        <v>18.975000000000001</v>
      </c>
      <c r="P30" s="401">
        <v>13.2</v>
      </c>
      <c r="Q30" s="400">
        <v>15.8</v>
      </c>
      <c r="R30" s="401">
        <v>15.975</v>
      </c>
      <c r="S30" s="400">
        <v>11.45</v>
      </c>
      <c r="T30" s="397">
        <v>7.45</v>
      </c>
    </row>
    <row r="31" spans="1:23" s="385" customFormat="1" ht="13">
      <c r="A31" s="65"/>
      <c r="B31" s="420"/>
      <c r="C31" s="420"/>
      <c r="D31" s="420"/>
      <c r="E31" s="420"/>
      <c r="F31" s="403"/>
      <c r="G31" s="403"/>
      <c r="H31" s="403"/>
      <c r="I31" s="403"/>
      <c r="J31" s="403"/>
      <c r="K31" s="403"/>
      <c r="L31" s="403"/>
      <c r="M31" s="403"/>
      <c r="N31" s="403"/>
      <c r="O31" s="403"/>
      <c r="P31" s="403"/>
      <c r="Q31" s="403"/>
      <c r="R31" s="403"/>
      <c r="S31" s="403"/>
      <c r="T31" s="403"/>
    </row>
    <row r="32" spans="1:23" ht="13">
      <c r="A32" s="65" t="s">
        <v>619</v>
      </c>
      <c r="B32" s="110" t="s">
        <v>109</v>
      </c>
      <c r="C32" s="110" t="s">
        <v>109</v>
      </c>
      <c r="D32" s="110" t="s">
        <v>109</v>
      </c>
      <c r="E32" s="110" t="s">
        <v>109</v>
      </c>
      <c r="F32" s="110" t="s">
        <v>109</v>
      </c>
      <c r="G32" s="110" t="s">
        <v>109</v>
      </c>
      <c r="H32" s="110" t="s">
        <v>109</v>
      </c>
      <c r="I32" s="110" t="s">
        <v>109</v>
      </c>
      <c r="J32" s="110" t="s">
        <v>109</v>
      </c>
      <c r="K32" s="110" t="s">
        <v>109</v>
      </c>
      <c r="L32" s="110" t="s">
        <v>109</v>
      </c>
      <c r="M32" s="110" t="s">
        <v>109</v>
      </c>
      <c r="N32" s="110" t="s">
        <v>109</v>
      </c>
      <c r="O32" s="110">
        <v>16.600000000000001</v>
      </c>
      <c r="P32" s="110">
        <v>26.9</v>
      </c>
      <c r="Q32" s="110">
        <v>33.700000000000003</v>
      </c>
      <c r="R32" s="110">
        <v>18.3</v>
      </c>
      <c r="S32" s="110">
        <v>18.399999999999999</v>
      </c>
      <c r="T32" s="81">
        <v>27.6</v>
      </c>
    </row>
    <row r="33" spans="1:20" ht="13">
      <c r="A33" s="203" t="s">
        <v>411</v>
      </c>
      <c r="B33" s="340" t="s">
        <v>109</v>
      </c>
      <c r="C33" s="249">
        <v>22.3</v>
      </c>
      <c r="D33" s="250">
        <v>27.4</v>
      </c>
      <c r="E33" s="248">
        <v>16.3</v>
      </c>
      <c r="F33" s="248">
        <v>13.6</v>
      </c>
      <c r="G33" s="248">
        <v>10.4</v>
      </c>
      <c r="H33" s="248">
        <v>15.7</v>
      </c>
      <c r="I33" s="248">
        <v>26.7</v>
      </c>
      <c r="J33" s="248">
        <v>36</v>
      </c>
      <c r="K33" s="249">
        <v>49</v>
      </c>
      <c r="L33" s="248">
        <v>52.5</v>
      </c>
      <c r="M33" s="248">
        <v>54.5</v>
      </c>
      <c r="N33" s="248">
        <v>58</v>
      </c>
      <c r="O33" s="248">
        <v>49.7</v>
      </c>
      <c r="P33" s="248">
        <v>52.5</v>
      </c>
      <c r="Q33" s="248">
        <v>56.5</v>
      </c>
      <c r="R33" s="248">
        <v>50.2</v>
      </c>
      <c r="S33" s="340" t="s">
        <v>109</v>
      </c>
      <c r="T33" s="81" t="s">
        <v>109</v>
      </c>
    </row>
    <row r="34" spans="1:20" ht="13">
      <c r="A34" s="203" t="s">
        <v>96</v>
      </c>
      <c r="B34" s="340" t="s">
        <v>109</v>
      </c>
      <c r="C34" s="340" t="s">
        <v>109</v>
      </c>
      <c r="D34" s="340" t="s">
        <v>109</v>
      </c>
      <c r="E34" s="340" t="s">
        <v>109</v>
      </c>
      <c r="F34" s="340" t="s">
        <v>109</v>
      </c>
      <c r="G34" s="340" t="s">
        <v>109</v>
      </c>
      <c r="H34" s="340" t="s">
        <v>109</v>
      </c>
      <c r="I34" s="340" t="s">
        <v>109</v>
      </c>
      <c r="J34" s="340" t="s">
        <v>109</v>
      </c>
      <c r="K34" s="340" t="s">
        <v>109</v>
      </c>
      <c r="L34" s="340" t="s">
        <v>109</v>
      </c>
      <c r="M34" s="340" t="s">
        <v>109</v>
      </c>
      <c r="N34" s="340" t="s">
        <v>109</v>
      </c>
      <c r="O34" s="340" t="s">
        <v>109</v>
      </c>
      <c r="P34" s="110">
        <v>93</v>
      </c>
      <c r="Q34" s="110">
        <v>90</v>
      </c>
      <c r="R34" s="110">
        <v>92</v>
      </c>
      <c r="S34" s="110">
        <v>94</v>
      </c>
      <c r="T34" s="81">
        <v>94</v>
      </c>
    </row>
    <row r="35" spans="1:20" ht="13">
      <c r="A35" s="203" t="s">
        <v>567</v>
      </c>
      <c r="B35" s="340" t="s">
        <v>109</v>
      </c>
      <c r="C35" s="340" t="s">
        <v>109</v>
      </c>
      <c r="D35" s="340" t="s">
        <v>109</v>
      </c>
      <c r="E35" s="340" t="s">
        <v>109</v>
      </c>
      <c r="F35" s="340" t="s">
        <v>109</v>
      </c>
      <c r="G35" s="340" t="s">
        <v>109</v>
      </c>
      <c r="H35" s="340" t="s">
        <v>109</v>
      </c>
      <c r="I35" s="340" t="s">
        <v>109</v>
      </c>
      <c r="J35" s="340" t="s">
        <v>109</v>
      </c>
      <c r="K35" s="340" t="s">
        <v>109</v>
      </c>
      <c r="L35" s="340" t="s">
        <v>109</v>
      </c>
      <c r="M35" s="340" t="s">
        <v>109</v>
      </c>
      <c r="N35" s="340" t="s">
        <v>109</v>
      </c>
      <c r="O35" s="340" t="s">
        <v>109</v>
      </c>
      <c r="P35" s="340" t="s">
        <v>109</v>
      </c>
      <c r="Q35" s="340" t="s">
        <v>109</v>
      </c>
      <c r="R35" s="110">
        <v>61</v>
      </c>
      <c r="S35" s="110">
        <v>71.099999999999994</v>
      </c>
      <c r="T35" s="81">
        <v>64.8</v>
      </c>
    </row>
    <row r="37" spans="1:20">
      <c r="A37" s="345" t="s">
        <v>597</v>
      </c>
    </row>
    <row r="39" spans="1:20">
      <c r="A39" s="345" t="s">
        <v>600</v>
      </c>
    </row>
    <row r="40" spans="1:20">
      <c r="A40" s="345" t="s">
        <v>601</v>
      </c>
    </row>
    <row r="42" spans="1:20">
      <c r="A42" s="384" t="s">
        <v>629</v>
      </c>
    </row>
    <row r="43" spans="1:20">
      <c r="A43" s="384" t="s">
        <v>255</v>
      </c>
    </row>
    <row r="44" spans="1:20">
      <c r="A44" s="384" t="s">
        <v>478</v>
      </c>
    </row>
    <row r="45" spans="1:20">
      <c r="A45" s="384" t="s">
        <v>355</v>
      </c>
    </row>
    <row r="46" spans="1:20">
      <c r="A46" s="384" t="s">
        <v>6</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U40"/>
  <sheetViews>
    <sheetView workbookViewId="0">
      <pane xSplit="1" ySplit="3" topLeftCell="B4" activePane="bottomRight" state="frozen"/>
      <selection activeCell="A2" sqref="A2"/>
      <selection pane="topRight" activeCell="A2" sqref="A2"/>
      <selection pane="bottomLeft" activeCell="A2" sqref="A2"/>
      <selection pane="bottomRight" activeCell="A2" sqref="A2"/>
    </sheetView>
  </sheetViews>
  <sheetFormatPr defaultRowHeight="12.5"/>
  <cols>
    <col min="1" max="1" width="15.453125" customWidth="1"/>
    <col min="2" max="19" width="9" style="39" customWidth="1"/>
    <col min="20" max="20" width="9" customWidth="1"/>
  </cols>
  <sheetData>
    <row r="1" spans="1:21">
      <c r="A1" t="s">
        <v>573</v>
      </c>
    </row>
    <row r="3" spans="1:21" ht="13">
      <c r="B3" s="65">
        <v>2000</v>
      </c>
      <c r="C3" s="65">
        <v>2001</v>
      </c>
      <c r="D3" s="65">
        <v>2002</v>
      </c>
      <c r="E3" s="65">
        <v>2003</v>
      </c>
      <c r="F3" s="65">
        <v>2004</v>
      </c>
      <c r="G3" s="65">
        <v>2005</v>
      </c>
      <c r="H3" s="65">
        <v>2006</v>
      </c>
      <c r="I3" s="65">
        <v>2007</v>
      </c>
      <c r="J3" s="65">
        <v>2008</v>
      </c>
      <c r="K3" s="65">
        <v>2009</v>
      </c>
      <c r="L3" s="65">
        <v>2010</v>
      </c>
      <c r="M3" s="65">
        <v>2011</v>
      </c>
      <c r="N3" s="65">
        <v>2012</v>
      </c>
      <c r="O3" s="65">
        <v>2013</v>
      </c>
      <c r="P3" s="65">
        <v>2014</v>
      </c>
      <c r="Q3" s="65">
        <v>2015</v>
      </c>
      <c r="R3" s="65">
        <v>2016</v>
      </c>
      <c r="S3" s="65">
        <v>2017</v>
      </c>
      <c r="T3" s="65">
        <v>2018</v>
      </c>
    </row>
    <row r="4" spans="1:21" s="216" customFormat="1" ht="13">
      <c r="A4" s="203" t="s">
        <v>77</v>
      </c>
      <c r="B4" s="391" t="s">
        <v>109</v>
      </c>
      <c r="C4" s="391" t="s">
        <v>109</v>
      </c>
      <c r="D4" s="391" t="s">
        <v>109</v>
      </c>
      <c r="E4" s="391" t="s">
        <v>109</v>
      </c>
      <c r="F4" s="391" t="s">
        <v>109</v>
      </c>
      <c r="G4" s="391" t="s">
        <v>109</v>
      </c>
      <c r="H4" s="391" t="s">
        <v>109</v>
      </c>
      <c r="I4" s="391" t="s">
        <v>109</v>
      </c>
      <c r="J4" s="391" t="s">
        <v>109</v>
      </c>
      <c r="K4" s="391">
        <v>125302</v>
      </c>
      <c r="L4" s="391">
        <v>129815</v>
      </c>
      <c r="M4" s="391">
        <v>132246</v>
      </c>
      <c r="N4" s="391">
        <v>136062</v>
      </c>
      <c r="O4" s="391">
        <v>134975</v>
      </c>
      <c r="P4" s="391">
        <v>138084</v>
      </c>
      <c r="Q4" s="391">
        <v>144159</v>
      </c>
      <c r="R4" s="391">
        <v>149126</v>
      </c>
      <c r="S4" s="391">
        <v>154717</v>
      </c>
      <c r="T4" s="391">
        <v>158649</v>
      </c>
      <c r="U4" s="393"/>
    </row>
    <row r="5" spans="1:21" s="165" customFormat="1" ht="13">
      <c r="A5" s="36" t="s">
        <v>78</v>
      </c>
      <c r="B5" s="391" t="s">
        <v>109</v>
      </c>
      <c r="C5" s="391" t="s">
        <v>109</v>
      </c>
      <c r="D5" s="391" t="s">
        <v>109</v>
      </c>
      <c r="E5" s="391" t="s">
        <v>109</v>
      </c>
      <c r="F5" s="391" t="s">
        <v>109</v>
      </c>
      <c r="G5" s="391" t="s">
        <v>109</v>
      </c>
      <c r="H5" s="391" t="s">
        <v>109</v>
      </c>
      <c r="I5" s="391" t="s">
        <v>109</v>
      </c>
      <c r="J5" s="391" t="s">
        <v>109</v>
      </c>
      <c r="K5" s="391" t="s">
        <v>109</v>
      </c>
      <c r="L5" s="391" t="s">
        <v>109</v>
      </c>
      <c r="M5" s="391" t="s">
        <v>109</v>
      </c>
      <c r="N5" s="391" t="s">
        <v>109</v>
      </c>
      <c r="O5" s="391">
        <v>41832.74885473922</v>
      </c>
      <c r="P5" s="391">
        <v>40703.2709226105</v>
      </c>
      <c r="Q5" s="391">
        <v>47912.826716521864</v>
      </c>
      <c r="R5" s="391">
        <v>59036</v>
      </c>
      <c r="S5" s="391">
        <v>69054</v>
      </c>
      <c r="T5" s="391">
        <v>71744.882400000002</v>
      </c>
      <c r="U5" s="391"/>
    </row>
    <row r="6" spans="1:21" s="165" customFormat="1" ht="13">
      <c r="A6" s="36" t="s">
        <v>79</v>
      </c>
      <c r="B6" s="391" t="s">
        <v>109</v>
      </c>
      <c r="C6" s="391" t="s">
        <v>109</v>
      </c>
      <c r="D6" s="391" t="s">
        <v>109</v>
      </c>
      <c r="E6" s="391" t="s">
        <v>109</v>
      </c>
      <c r="F6" s="391" t="s">
        <v>109</v>
      </c>
      <c r="G6" s="391" t="s">
        <v>109</v>
      </c>
      <c r="H6" s="391" t="s">
        <v>109</v>
      </c>
      <c r="I6" s="391" t="s">
        <v>109</v>
      </c>
      <c r="J6" s="391">
        <v>119072.767940347</v>
      </c>
      <c r="K6" s="391">
        <v>122730.42429784026</v>
      </c>
      <c r="L6" s="391">
        <v>126849.3873111789</v>
      </c>
      <c r="M6" s="391">
        <v>129030.13700338181</v>
      </c>
      <c r="N6" s="391">
        <v>131649.48379382517</v>
      </c>
      <c r="O6" s="391">
        <v>130287.59776198644</v>
      </c>
      <c r="P6" s="391">
        <v>132819.53986468361</v>
      </c>
      <c r="Q6" s="391">
        <v>138767.125403627</v>
      </c>
      <c r="R6" s="391">
        <v>142238.06938138336</v>
      </c>
      <c r="S6" s="391">
        <v>145860.61057230164</v>
      </c>
      <c r="T6" s="391">
        <v>149750.17442172489</v>
      </c>
      <c r="U6" s="391"/>
    </row>
    <row r="7" spans="1:21" s="173" customFormat="1" ht="13">
      <c r="A7" s="36" t="s">
        <v>93</v>
      </c>
      <c r="B7" s="391" t="s">
        <v>109</v>
      </c>
      <c r="C7" s="391" t="s">
        <v>109</v>
      </c>
      <c r="D7" s="391">
        <v>54089</v>
      </c>
      <c r="E7" s="391">
        <v>59529</v>
      </c>
      <c r="F7" s="391">
        <v>65995</v>
      </c>
      <c r="G7" s="391">
        <v>73326</v>
      </c>
      <c r="H7" s="391">
        <v>79838</v>
      </c>
      <c r="I7" s="391">
        <v>85377</v>
      </c>
      <c r="J7" s="391">
        <v>87391</v>
      </c>
      <c r="K7" s="391">
        <v>90626</v>
      </c>
      <c r="L7" s="391">
        <v>93186</v>
      </c>
      <c r="M7" s="391">
        <v>93990</v>
      </c>
      <c r="N7" s="391">
        <v>94502</v>
      </c>
      <c r="O7" s="391">
        <v>94416</v>
      </c>
      <c r="P7" s="391">
        <v>94171</v>
      </c>
      <c r="Q7" s="391">
        <v>95735</v>
      </c>
      <c r="R7" s="391">
        <v>97215</v>
      </c>
      <c r="S7" s="391">
        <v>98735</v>
      </c>
      <c r="T7" s="391" t="s">
        <v>109</v>
      </c>
      <c r="U7" s="251"/>
    </row>
    <row r="8" spans="1:21" s="219" customFormat="1" ht="13">
      <c r="A8" s="203" t="s">
        <v>83</v>
      </c>
      <c r="B8" s="391" t="s">
        <v>109</v>
      </c>
      <c r="C8" s="391">
        <v>69728.333491251033</v>
      </c>
      <c r="D8" s="391">
        <v>79342.579674502675</v>
      </c>
      <c r="E8" s="391">
        <v>91820.91367186651</v>
      </c>
      <c r="F8" s="391">
        <v>102436.57714633169</v>
      </c>
      <c r="G8" s="391">
        <v>107791.67664694888</v>
      </c>
      <c r="H8" s="391">
        <v>116674.04491429498</v>
      </c>
      <c r="I8" s="391">
        <v>121281.48929800991</v>
      </c>
      <c r="J8" s="391">
        <v>120515.23504872261</v>
      </c>
      <c r="K8" s="391">
        <v>110098.04572838257</v>
      </c>
      <c r="L8" s="391">
        <v>127015.60347320333</v>
      </c>
      <c r="M8" s="391">
        <v>135352.05999502371</v>
      </c>
      <c r="N8" s="391">
        <v>137241.48353883083</v>
      </c>
      <c r="O8" s="391">
        <v>142562.72966970303</v>
      </c>
      <c r="P8" s="391">
        <v>145312.92076079382</v>
      </c>
      <c r="Q8" s="391">
        <v>149018.06540572096</v>
      </c>
      <c r="R8" s="391">
        <v>153857</v>
      </c>
      <c r="S8" s="391">
        <v>161350</v>
      </c>
      <c r="T8" s="391">
        <v>170200</v>
      </c>
      <c r="U8" s="391"/>
    </row>
    <row r="9" spans="1:21" s="165" customFormat="1" ht="13">
      <c r="A9" s="36" t="s">
        <v>80</v>
      </c>
      <c r="B9" s="391" t="s">
        <v>109</v>
      </c>
      <c r="C9" s="391" t="s">
        <v>109</v>
      </c>
      <c r="D9" s="391" t="s">
        <v>109</v>
      </c>
      <c r="E9" s="391" t="s">
        <v>109</v>
      </c>
      <c r="F9" s="391" t="s">
        <v>109</v>
      </c>
      <c r="G9" s="391" t="s">
        <v>109</v>
      </c>
      <c r="H9" s="391" t="s">
        <v>109</v>
      </c>
      <c r="I9" s="391" t="s">
        <v>109</v>
      </c>
      <c r="J9" s="391" t="s">
        <v>109</v>
      </c>
      <c r="K9" s="391">
        <v>175000</v>
      </c>
      <c r="L9" s="391" t="s">
        <v>109</v>
      </c>
      <c r="M9" s="391" t="s">
        <v>109</v>
      </c>
      <c r="N9" s="391">
        <v>185000</v>
      </c>
      <c r="O9" s="391" t="s">
        <v>109</v>
      </c>
      <c r="P9" s="391" t="s">
        <v>109</v>
      </c>
      <c r="Q9" s="391">
        <v>212000</v>
      </c>
      <c r="R9" s="391" t="s">
        <v>109</v>
      </c>
      <c r="S9" s="391">
        <v>236000</v>
      </c>
      <c r="T9" s="391" t="s">
        <v>109</v>
      </c>
      <c r="U9" s="251"/>
    </row>
    <row r="10" spans="1:21" s="166" customFormat="1" ht="13">
      <c r="A10" s="36" t="s">
        <v>84</v>
      </c>
      <c r="B10" s="391" t="s">
        <v>109</v>
      </c>
      <c r="C10" s="391" t="s">
        <v>109</v>
      </c>
      <c r="D10" s="391" t="s">
        <v>109</v>
      </c>
      <c r="E10" s="391" t="s">
        <v>109</v>
      </c>
      <c r="F10" s="391" t="s">
        <v>109</v>
      </c>
      <c r="G10" s="391" t="s">
        <v>109</v>
      </c>
      <c r="H10" s="391" t="s">
        <v>109</v>
      </c>
      <c r="I10" s="391" t="s">
        <v>109</v>
      </c>
      <c r="J10" s="391" t="s">
        <v>109</v>
      </c>
      <c r="K10" s="391" t="s">
        <v>109</v>
      </c>
      <c r="L10" s="391" t="s">
        <v>109</v>
      </c>
      <c r="M10" s="391">
        <v>16358.234599276944</v>
      </c>
      <c r="N10" s="391">
        <v>15108.038029386344</v>
      </c>
      <c r="O10" s="391">
        <v>13945.498029440494</v>
      </c>
      <c r="P10" s="391">
        <v>15321.823070195331</v>
      </c>
      <c r="Q10" s="391">
        <v>17032.258064516129</v>
      </c>
      <c r="R10" s="391">
        <v>18944.258926277937</v>
      </c>
      <c r="S10" s="391">
        <v>21669.523593906659</v>
      </c>
      <c r="T10" s="391" t="s">
        <v>109</v>
      </c>
      <c r="U10" s="251"/>
    </row>
    <row r="11" spans="1:21" s="219" customFormat="1" ht="13">
      <c r="A11" s="203" t="s">
        <v>85</v>
      </c>
      <c r="B11" s="391" t="s">
        <v>109</v>
      </c>
      <c r="C11" s="391" t="s">
        <v>109</v>
      </c>
      <c r="D11" s="391" t="s">
        <v>109</v>
      </c>
      <c r="E11" s="391">
        <v>121128</v>
      </c>
      <c r="F11" s="391">
        <v>142251</v>
      </c>
      <c r="G11" s="391">
        <v>169505</v>
      </c>
      <c r="H11" s="391">
        <v>195496</v>
      </c>
      <c r="I11" s="391">
        <v>213841</v>
      </c>
      <c r="J11" s="391">
        <v>208962</v>
      </c>
      <c r="K11" s="391">
        <v>176258</v>
      </c>
      <c r="L11" s="391">
        <v>171561</v>
      </c>
      <c r="M11" s="391">
        <v>172462</v>
      </c>
      <c r="N11" s="391">
        <v>166056</v>
      </c>
      <c r="O11" s="391">
        <v>166450</v>
      </c>
      <c r="P11" s="391">
        <v>174269</v>
      </c>
      <c r="Q11" s="391">
        <v>180963</v>
      </c>
      <c r="R11" s="391">
        <v>191719</v>
      </c>
      <c r="S11" s="391">
        <v>209373</v>
      </c>
      <c r="T11" s="391">
        <v>216941</v>
      </c>
      <c r="U11" s="391"/>
    </row>
    <row r="12" spans="1:21" s="165" customFormat="1" ht="13">
      <c r="A12" s="36" t="s">
        <v>87</v>
      </c>
      <c r="B12" s="391" t="s">
        <v>109</v>
      </c>
      <c r="C12" s="391" t="s">
        <v>109</v>
      </c>
      <c r="D12" s="391" t="s">
        <v>109</v>
      </c>
      <c r="E12" s="391" t="s">
        <v>109</v>
      </c>
      <c r="F12" s="391" t="s">
        <v>109</v>
      </c>
      <c r="G12" s="391" t="s">
        <v>109</v>
      </c>
      <c r="H12" s="391" t="s">
        <v>109</v>
      </c>
      <c r="I12" s="391" t="s">
        <v>109</v>
      </c>
      <c r="J12" s="391" t="s">
        <v>109</v>
      </c>
      <c r="K12" s="391" t="s">
        <v>109</v>
      </c>
      <c r="L12" s="391">
        <v>39041.132874836905</v>
      </c>
      <c r="M12" s="391">
        <v>30709.388128537197</v>
      </c>
      <c r="N12" s="391">
        <v>25444.936342528556</v>
      </c>
      <c r="O12" s="391">
        <v>27438.391586467609</v>
      </c>
      <c r="P12" s="391">
        <v>30314.959366560273</v>
      </c>
      <c r="Q12" s="391">
        <v>31390.291314906906</v>
      </c>
      <c r="R12" s="391">
        <v>25205.847286875563</v>
      </c>
      <c r="S12" s="391">
        <v>34276</v>
      </c>
      <c r="T12" s="391">
        <v>37407</v>
      </c>
      <c r="U12" s="391"/>
    </row>
    <row r="13" spans="1:21" ht="13">
      <c r="A13" s="36" t="s">
        <v>91</v>
      </c>
      <c r="B13" s="391" t="s">
        <v>109</v>
      </c>
      <c r="C13" s="391" t="s">
        <v>109</v>
      </c>
      <c r="D13" s="391">
        <v>19759.42344584435</v>
      </c>
      <c r="E13" s="391">
        <v>18488.044367669787</v>
      </c>
      <c r="F13" s="391">
        <v>20818.238048952902</v>
      </c>
      <c r="G13" s="391">
        <v>27230.922197365151</v>
      </c>
      <c r="H13" s="391">
        <v>35714.469057213995</v>
      </c>
      <c r="I13" s="391">
        <v>49499.167481565659</v>
      </c>
      <c r="J13" s="391">
        <v>58420.887787933141</v>
      </c>
      <c r="K13" s="391">
        <v>46780.663647287176</v>
      </c>
      <c r="L13" s="391">
        <v>51556.81277692943</v>
      </c>
      <c r="M13" s="391">
        <v>50444.838130369368</v>
      </c>
      <c r="N13" s="391">
        <v>47492.532320118524</v>
      </c>
      <c r="O13" s="391">
        <v>47604.288266825497</v>
      </c>
      <c r="P13" s="391">
        <v>49363.573357550842</v>
      </c>
      <c r="Q13" s="391">
        <v>50633.111063311109</v>
      </c>
      <c r="R13" s="391">
        <v>50561.514484781808</v>
      </c>
      <c r="S13" s="391">
        <v>57369.039229504349</v>
      </c>
      <c r="T13" s="391">
        <v>302640.5</v>
      </c>
      <c r="U13" s="394"/>
    </row>
    <row r="14" spans="1:21" s="204" customFormat="1" ht="13">
      <c r="A14" s="203" t="s">
        <v>106</v>
      </c>
      <c r="B14" s="391" t="s">
        <v>109</v>
      </c>
      <c r="C14" s="391" t="s">
        <v>109</v>
      </c>
      <c r="D14" s="391" t="s">
        <v>109</v>
      </c>
      <c r="E14" s="391" t="s">
        <v>109</v>
      </c>
      <c r="F14" s="391" t="s">
        <v>109</v>
      </c>
      <c r="G14" s="391" t="s">
        <v>109</v>
      </c>
      <c r="H14" s="391" t="s">
        <v>109</v>
      </c>
      <c r="I14" s="391" t="s">
        <v>109</v>
      </c>
      <c r="J14" s="391" t="s">
        <v>109</v>
      </c>
      <c r="K14" s="391">
        <v>39605.651076676339</v>
      </c>
      <c r="L14" s="391">
        <v>38953.934998338162</v>
      </c>
      <c r="M14" s="391">
        <v>36879.526314547904</v>
      </c>
      <c r="N14" s="391">
        <v>29152.557576301213</v>
      </c>
      <c r="O14" s="391">
        <v>24209.436524100478</v>
      </c>
      <c r="P14" s="391">
        <v>33305.578684429645</v>
      </c>
      <c r="Q14" s="391">
        <v>34417.600215953571</v>
      </c>
      <c r="R14" s="391">
        <v>35631.569570639585</v>
      </c>
      <c r="S14" s="391">
        <v>39299.159516722109</v>
      </c>
      <c r="T14" s="391">
        <v>59492.901560483398</v>
      </c>
      <c r="U14" s="391"/>
    </row>
    <row r="15" spans="1:21" s="175" customFormat="1" ht="13">
      <c r="A15" s="36" t="s">
        <v>102</v>
      </c>
      <c r="B15" s="391" t="s">
        <v>109</v>
      </c>
      <c r="C15" s="391" t="s">
        <v>109</v>
      </c>
      <c r="D15" s="391" t="s">
        <v>109</v>
      </c>
      <c r="E15" s="391" t="s">
        <v>109</v>
      </c>
      <c r="F15" s="391" t="s">
        <v>109</v>
      </c>
      <c r="G15" s="391">
        <v>35868.965075089967</v>
      </c>
      <c r="H15" s="391">
        <v>42705.25724845958</v>
      </c>
      <c r="I15" s="391">
        <v>47936.94442521617</v>
      </c>
      <c r="J15" s="391">
        <v>51920.945977433774</v>
      </c>
      <c r="K15" s="391">
        <v>53195.410593159191</v>
      </c>
      <c r="L15" s="391">
        <v>52400.684063845954</v>
      </c>
      <c r="M15" s="391">
        <v>55140.837556681778</v>
      </c>
      <c r="N15" s="391">
        <v>53692.458226704803</v>
      </c>
      <c r="O15" s="391">
        <v>59266.926070038913</v>
      </c>
      <c r="P15" s="391">
        <v>62090.86054317974</v>
      </c>
      <c r="Q15" s="391">
        <v>59035.13135395616</v>
      </c>
      <c r="R15" s="391" t="s">
        <v>109</v>
      </c>
      <c r="S15" s="391" t="s">
        <v>109</v>
      </c>
      <c r="T15" s="391">
        <v>41899.440999999999</v>
      </c>
      <c r="U15" s="391"/>
    </row>
    <row r="16" spans="1:21" s="187" customFormat="1" ht="13">
      <c r="A16" s="36" t="s">
        <v>82</v>
      </c>
      <c r="B16" s="391" t="s">
        <v>109</v>
      </c>
      <c r="C16" s="391" t="s">
        <v>109</v>
      </c>
      <c r="D16" s="391" t="s">
        <v>109</v>
      </c>
      <c r="E16" s="391">
        <v>97202</v>
      </c>
      <c r="F16" s="391">
        <v>110275</v>
      </c>
      <c r="G16" s="391">
        <v>124797</v>
      </c>
      <c r="H16" s="391">
        <v>140324</v>
      </c>
      <c r="I16" s="391">
        <v>148865</v>
      </c>
      <c r="J16" s="391">
        <v>139655</v>
      </c>
      <c r="K16" s="391">
        <v>117804</v>
      </c>
      <c r="L16" s="391">
        <v>116934</v>
      </c>
      <c r="M16" s="391">
        <v>111922</v>
      </c>
      <c r="N16" s="391">
        <v>103438</v>
      </c>
      <c r="O16" s="391">
        <v>100011</v>
      </c>
      <c r="P16" s="391">
        <v>102253</v>
      </c>
      <c r="Q16" s="391">
        <v>106736</v>
      </c>
      <c r="R16" s="391">
        <v>109766</v>
      </c>
      <c r="S16" s="391">
        <v>116721.33425766199</v>
      </c>
      <c r="T16" s="391">
        <v>123727.4368021878</v>
      </c>
      <c r="U16" s="395"/>
    </row>
    <row r="17" spans="1:21" ht="13">
      <c r="A17" s="36" t="s">
        <v>257</v>
      </c>
      <c r="B17" s="391">
        <v>95491.238432762359</v>
      </c>
      <c r="C17" s="391">
        <v>100969.65603743547</v>
      </c>
      <c r="D17" s="391">
        <v>111317.84425043335</v>
      </c>
      <c r="E17" s="391">
        <v>118498.82223731557</v>
      </c>
      <c r="F17" s="391">
        <v>137712.55120384286</v>
      </c>
      <c r="G17" s="391">
        <v>160715.12138052064</v>
      </c>
      <c r="H17" s="391">
        <v>174555.90923092721</v>
      </c>
      <c r="I17" s="391">
        <v>185571.4995470088</v>
      </c>
      <c r="J17" s="391">
        <v>152011.85512633747</v>
      </c>
      <c r="K17" s="391">
        <v>126265.51731878691</v>
      </c>
      <c r="L17" s="391">
        <v>139886.22586962604</v>
      </c>
      <c r="M17" s="391">
        <v>138267.96331290039</v>
      </c>
      <c r="N17" s="391">
        <v>151226.46046838581</v>
      </c>
      <c r="O17" s="391">
        <v>150130.70202293762</v>
      </c>
      <c r="P17" s="391">
        <v>169328.38783307697</v>
      </c>
      <c r="Q17" s="391">
        <v>199016.31213490575</v>
      </c>
      <c r="R17" s="391">
        <v>183164.93386049691</v>
      </c>
      <c r="S17" s="391">
        <v>176805.4113862685</v>
      </c>
      <c r="T17" s="391">
        <v>216692</v>
      </c>
      <c r="U17" s="391"/>
    </row>
    <row r="18" spans="1:21" s="240" customFormat="1" ht="13">
      <c r="A18" s="203"/>
      <c r="B18" s="391"/>
      <c r="C18" s="391"/>
      <c r="D18" s="391"/>
      <c r="E18" s="391"/>
      <c r="F18" s="391"/>
      <c r="G18" s="391"/>
      <c r="H18" s="391"/>
      <c r="I18" s="391"/>
      <c r="J18" s="391"/>
      <c r="K18" s="391"/>
      <c r="L18" s="391"/>
      <c r="M18" s="391"/>
      <c r="N18" s="391"/>
      <c r="O18" s="391"/>
      <c r="P18" s="391"/>
      <c r="Q18" s="391"/>
      <c r="R18" s="391"/>
      <c r="S18" s="391"/>
      <c r="T18" s="391"/>
    </row>
    <row r="19" spans="1:21" s="179" customFormat="1" ht="13">
      <c r="A19" s="36" t="s">
        <v>422</v>
      </c>
      <c r="B19" s="391">
        <v>83705.708351689871</v>
      </c>
      <c r="C19" s="391">
        <v>83920.3572184691</v>
      </c>
      <c r="D19" s="391">
        <v>92651.741866175551</v>
      </c>
      <c r="E19" s="391">
        <v>105146.05750234958</v>
      </c>
      <c r="F19" s="391">
        <v>121384.20585625556</v>
      </c>
      <c r="G19" s="391">
        <v>132036.35620915034</v>
      </c>
      <c r="H19" s="391">
        <v>134619.2304615631</v>
      </c>
      <c r="I19" s="391">
        <v>148387.16254791614</v>
      </c>
      <c r="J19" s="391">
        <v>147680.29398254477</v>
      </c>
      <c r="K19" s="391">
        <v>159145.18343017244</v>
      </c>
      <c r="L19" s="391">
        <v>210965.12514733415</v>
      </c>
      <c r="M19" s="391">
        <v>224877.63274992586</v>
      </c>
      <c r="N19" s="391">
        <v>240677.30582198221</v>
      </c>
      <c r="O19" s="391">
        <v>220343.08388376763</v>
      </c>
      <c r="P19" s="391">
        <v>220593.56387435735</v>
      </c>
      <c r="Q19" s="391">
        <v>239967.51708736556</v>
      </c>
      <c r="R19" s="391">
        <v>244372.77430625548</v>
      </c>
      <c r="S19" s="391">
        <f>377400/1.5346</f>
        <v>245927.27746644078</v>
      </c>
      <c r="T19" s="391">
        <v>243527.25200000001</v>
      </c>
    </row>
    <row r="20" spans="1:21" s="207" customFormat="1" ht="13">
      <c r="A20" s="203" t="s">
        <v>515</v>
      </c>
      <c r="B20" s="391"/>
      <c r="C20" s="391">
        <v>7817.1721486544202</v>
      </c>
      <c r="D20" s="391">
        <v>7090.6223114425011</v>
      </c>
      <c r="E20" s="391">
        <v>6155.4422062764761</v>
      </c>
      <c r="F20" s="391">
        <v>5811.0114955172976</v>
      </c>
      <c r="G20" s="391">
        <v>8356.3899868247699</v>
      </c>
      <c r="H20" s="391">
        <v>12662.349540848061</v>
      </c>
      <c r="I20" s="391">
        <v>18210.490744565013</v>
      </c>
      <c r="J20" s="391">
        <v>26727.007517672137</v>
      </c>
      <c r="K20" s="391">
        <v>28582.785285827853</v>
      </c>
      <c r="L20" s="391">
        <v>40662.263017929145</v>
      </c>
      <c r="M20" s="391">
        <v>51313.346964498523</v>
      </c>
      <c r="N20" s="391">
        <v>51025.030630792426</v>
      </c>
      <c r="O20" s="391">
        <v>52259.621642446684</v>
      </c>
      <c r="P20" s="391">
        <v>50171.03753792269</v>
      </c>
      <c r="Q20" s="391">
        <v>38762.776433909778</v>
      </c>
      <c r="R20" s="391">
        <v>37929.514004615841</v>
      </c>
      <c r="S20" s="391">
        <v>43002.948219963379</v>
      </c>
      <c r="T20" s="391">
        <v>37061</v>
      </c>
    </row>
    <row r="21" spans="1:21" s="385" customFormat="1" ht="13">
      <c r="A21" s="203" t="s">
        <v>618</v>
      </c>
      <c r="B21" s="391" t="s">
        <v>109</v>
      </c>
      <c r="C21" s="391" t="s">
        <v>109</v>
      </c>
      <c r="D21" s="391" t="s">
        <v>109</v>
      </c>
      <c r="E21" s="391" t="s">
        <v>109</v>
      </c>
      <c r="F21" s="391" t="s">
        <v>109</v>
      </c>
      <c r="G21" s="391" t="s">
        <v>109</v>
      </c>
      <c r="H21" s="391" t="s">
        <v>109</v>
      </c>
      <c r="I21" s="391" t="s">
        <v>109</v>
      </c>
      <c r="J21" s="391" t="s">
        <v>109</v>
      </c>
      <c r="K21" s="391" t="s">
        <v>109</v>
      </c>
      <c r="L21" s="391" t="s">
        <v>109</v>
      </c>
      <c r="M21" s="391" t="s">
        <v>109</v>
      </c>
      <c r="N21" s="391">
        <v>130524.84036754399</v>
      </c>
      <c r="O21" s="391">
        <v>134562.37346207755</v>
      </c>
      <c r="P21" s="391">
        <v>140222.7067434979</v>
      </c>
      <c r="Q21" s="391">
        <v>146034.1068369413</v>
      </c>
      <c r="R21" s="391">
        <v>152444.32331412553</v>
      </c>
      <c r="S21" s="391">
        <v>158349.16679644916</v>
      </c>
      <c r="T21" s="391">
        <v>163191.09169999999</v>
      </c>
    </row>
    <row r="22" spans="1:21" s="186" customFormat="1" ht="13">
      <c r="A22" s="36" t="s">
        <v>105</v>
      </c>
      <c r="B22" s="391" t="s">
        <v>109</v>
      </c>
      <c r="C22" s="391" t="s">
        <v>109</v>
      </c>
      <c r="D22" s="391" t="s">
        <v>109</v>
      </c>
      <c r="E22" s="391" t="s">
        <v>109</v>
      </c>
      <c r="F22" s="391" t="s">
        <v>109</v>
      </c>
      <c r="G22" s="391" t="s">
        <v>109</v>
      </c>
      <c r="H22" s="391" t="s">
        <v>109</v>
      </c>
      <c r="I22" s="391" t="s">
        <v>109</v>
      </c>
      <c r="J22" s="391" t="s">
        <v>109</v>
      </c>
      <c r="K22" s="391" t="s">
        <v>109</v>
      </c>
      <c r="L22" s="391" t="s">
        <v>109</v>
      </c>
      <c r="M22" s="391" t="s">
        <v>109</v>
      </c>
      <c r="N22" s="391" t="s">
        <v>109</v>
      </c>
      <c r="O22" s="391">
        <v>72841.815836841139</v>
      </c>
      <c r="P22" s="391">
        <v>72002.502013462508</v>
      </c>
      <c r="Q22" s="391">
        <v>52278.046925143441</v>
      </c>
      <c r="R22" s="391" t="s">
        <v>109</v>
      </c>
      <c r="S22" s="391" t="s">
        <v>109</v>
      </c>
      <c r="T22" s="391">
        <v>121582.13182023066</v>
      </c>
    </row>
    <row r="23" spans="1:21" s="177" customFormat="1" ht="13">
      <c r="A23" s="36" t="s">
        <v>411</v>
      </c>
      <c r="B23" s="391" t="s">
        <v>109</v>
      </c>
      <c r="C23" s="391" t="s">
        <v>109</v>
      </c>
      <c r="D23" s="391" t="s">
        <v>109</v>
      </c>
      <c r="E23" s="391" t="s">
        <v>109</v>
      </c>
      <c r="F23" s="391">
        <v>227164.53436477238</v>
      </c>
      <c r="G23" s="391">
        <v>219583.48556814031</v>
      </c>
      <c r="H23" s="391">
        <v>203191.34365155458</v>
      </c>
      <c r="I23" s="391">
        <v>186852.71317829457</v>
      </c>
      <c r="J23" s="391">
        <v>204722.85995408331</v>
      </c>
      <c r="K23" s="391">
        <v>239527.38990332975</v>
      </c>
      <c r="L23" s="391">
        <v>269958.70612525812</v>
      </c>
      <c r="M23" s="391">
        <v>286139.14924297045</v>
      </c>
      <c r="N23" s="391">
        <v>312713.43545711774</v>
      </c>
      <c r="O23" s="391">
        <v>244794.07681628875</v>
      </c>
      <c r="P23" s="391">
        <v>231273.60843845771</v>
      </c>
      <c r="Q23" s="391">
        <v>253220.16231107138</v>
      </c>
      <c r="R23" s="391">
        <v>290623.96006655571</v>
      </c>
      <c r="S23" s="391">
        <v>283245.20558756217</v>
      </c>
      <c r="T23" s="391">
        <v>281104.28999999998</v>
      </c>
    </row>
    <row r="24" spans="1:21" s="174" customFormat="1" ht="13">
      <c r="A24" s="36" t="s">
        <v>96</v>
      </c>
      <c r="B24" s="391" t="s">
        <v>109</v>
      </c>
      <c r="C24" s="391" t="s">
        <v>109</v>
      </c>
      <c r="D24" s="391" t="s">
        <v>109</v>
      </c>
      <c r="E24" s="391" t="s">
        <v>109</v>
      </c>
      <c r="F24" s="391" t="s">
        <v>109</v>
      </c>
      <c r="G24" s="391" t="s">
        <v>109</v>
      </c>
      <c r="H24" s="391" t="s">
        <v>109</v>
      </c>
      <c r="I24" s="391" t="s">
        <v>109</v>
      </c>
      <c r="J24" s="391" t="s">
        <v>109</v>
      </c>
      <c r="K24" s="391" t="s">
        <v>109</v>
      </c>
      <c r="L24" s="391" t="s">
        <v>109</v>
      </c>
      <c r="M24" s="391" t="s">
        <v>109</v>
      </c>
      <c r="N24" s="391">
        <v>131235.70253240759</v>
      </c>
      <c r="O24" s="391" t="s">
        <v>109</v>
      </c>
      <c r="P24" s="391" t="s">
        <v>109</v>
      </c>
      <c r="Q24" s="391">
        <v>116653.25824617859</v>
      </c>
      <c r="R24" s="391" t="s">
        <v>109</v>
      </c>
      <c r="S24" s="391" t="s">
        <v>109</v>
      </c>
      <c r="T24" s="391">
        <v>123469.65</v>
      </c>
    </row>
    <row r="25" spans="1:21" ht="13">
      <c r="A25" s="36" t="s">
        <v>112</v>
      </c>
      <c r="B25" s="391" t="s">
        <v>109</v>
      </c>
      <c r="C25" s="391" t="s">
        <v>109</v>
      </c>
      <c r="D25" s="391" t="s">
        <v>109</v>
      </c>
      <c r="E25" s="391" t="s">
        <v>109</v>
      </c>
      <c r="F25" s="391" t="s">
        <v>109</v>
      </c>
      <c r="G25" s="391" t="s">
        <v>109</v>
      </c>
      <c r="H25" s="391" t="s">
        <v>109</v>
      </c>
      <c r="I25" s="391" t="s">
        <v>109</v>
      </c>
      <c r="J25" s="391">
        <v>51520.344253756601</v>
      </c>
      <c r="K25" s="391">
        <v>26560.53115040328</v>
      </c>
      <c r="L25" s="391">
        <v>31315.363584830091</v>
      </c>
      <c r="M25" s="391">
        <v>33491.976183751845</v>
      </c>
      <c r="N25" s="391">
        <v>37366.76567026363</v>
      </c>
      <c r="O25" s="391">
        <v>38761.48162545533</v>
      </c>
      <c r="P25" s="391">
        <v>34185.376995835817</v>
      </c>
      <c r="Q25" s="391">
        <v>24395.949115088213</v>
      </c>
      <c r="R25" s="391">
        <v>23200.942762103285</v>
      </c>
      <c r="S25" s="391">
        <v>28211.218211795433</v>
      </c>
      <c r="T25" s="391">
        <v>27646</v>
      </c>
    </row>
    <row r="26" spans="1:21" ht="13">
      <c r="A26" s="36" t="s">
        <v>104</v>
      </c>
      <c r="B26" s="391" t="s">
        <v>109</v>
      </c>
      <c r="C26" s="391" t="s">
        <v>109</v>
      </c>
      <c r="D26" s="391" t="s">
        <v>109</v>
      </c>
      <c r="E26" s="391">
        <v>10772.790265840615</v>
      </c>
      <c r="F26" s="391">
        <v>12554.59770118788</v>
      </c>
      <c r="G26" s="391">
        <v>23392.827477985153</v>
      </c>
      <c r="H26" s="391">
        <v>24899.495900697479</v>
      </c>
      <c r="I26" s="391">
        <v>25246.846197610346</v>
      </c>
      <c r="J26" s="391">
        <v>25695.495993830071</v>
      </c>
      <c r="K26" s="391">
        <v>20280.678514564253</v>
      </c>
      <c r="L26" s="391">
        <v>26642.761988800055</v>
      </c>
      <c r="M26" s="391">
        <v>23309.557490478797</v>
      </c>
      <c r="N26" s="391">
        <v>23931.90846668162</v>
      </c>
      <c r="O26" s="391">
        <v>23781.622451054674</v>
      </c>
      <c r="P26" s="391">
        <v>21509.206786495233</v>
      </c>
      <c r="Q26" s="391">
        <v>22530.441586895875</v>
      </c>
      <c r="R26" s="391">
        <v>22475.996769658719</v>
      </c>
      <c r="S26" s="391">
        <v>19246.954327039752</v>
      </c>
      <c r="T26" s="391" t="s">
        <v>109</v>
      </c>
    </row>
    <row r="27" spans="1:21" s="177" customFormat="1">
      <c r="B27" s="109"/>
      <c r="C27" s="109"/>
      <c r="D27" s="109"/>
      <c r="E27" s="109"/>
      <c r="F27" s="109"/>
      <c r="G27" s="109"/>
      <c r="H27" s="109"/>
      <c r="I27" s="109"/>
      <c r="J27" s="109"/>
      <c r="K27" s="109"/>
      <c r="L27" s="109"/>
      <c r="M27" s="109"/>
      <c r="N27" s="109"/>
      <c r="O27" s="109"/>
      <c r="P27" s="109"/>
      <c r="Q27" s="109"/>
      <c r="R27" s="109"/>
      <c r="S27" s="109"/>
    </row>
    <row r="28" spans="1:21">
      <c r="A28" s="178" t="s">
        <v>467</v>
      </c>
      <c r="B28" s="109"/>
      <c r="C28" s="109"/>
      <c r="D28" s="109"/>
      <c r="E28" s="109"/>
      <c r="F28" s="109"/>
      <c r="G28" s="109"/>
      <c r="H28" s="109"/>
      <c r="I28" s="109"/>
      <c r="J28" s="109"/>
      <c r="K28" s="109"/>
      <c r="L28" s="109"/>
      <c r="M28" s="109"/>
      <c r="N28" s="109"/>
      <c r="O28" s="109"/>
      <c r="P28" s="109"/>
      <c r="Q28" s="109"/>
      <c r="R28" s="109"/>
      <c r="S28" s="109"/>
    </row>
    <row r="29" spans="1:21" s="177" customFormat="1">
      <c r="A29" s="178"/>
      <c r="B29" s="109"/>
      <c r="C29" s="109"/>
      <c r="D29" s="109"/>
      <c r="E29" s="109"/>
      <c r="F29" s="109"/>
      <c r="G29" s="109"/>
      <c r="H29" s="109"/>
      <c r="I29" s="109"/>
      <c r="J29" s="109"/>
      <c r="K29" s="109"/>
      <c r="L29" s="109"/>
      <c r="M29" s="109"/>
      <c r="N29" s="109"/>
      <c r="O29" s="109"/>
      <c r="P29" s="109"/>
      <c r="Q29" s="109"/>
      <c r="R29" s="109"/>
      <c r="S29" s="109"/>
    </row>
    <row r="30" spans="1:21">
      <c r="A30" t="s">
        <v>441</v>
      </c>
      <c r="B30" s="109"/>
      <c r="C30" s="109"/>
      <c r="D30" s="109"/>
      <c r="E30" s="109"/>
      <c r="F30" s="109"/>
      <c r="G30" s="109"/>
      <c r="H30" s="109"/>
      <c r="I30" s="109"/>
      <c r="J30" s="109"/>
      <c r="K30" s="109"/>
      <c r="L30" s="109"/>
      <c r="M30" s="109"/>
      <c r="N30" s="109"/>
      <c r="O30" s="109"/>
      <c r="P30" s="109"/>
      <c r="Q30" s="109"/>
      <c r="R30" s="109"/>
      <c r="S30" s="109"/>
    </row>
    <row r="31" spans="1:21">
      <c r="A31" s="39" t="s">
        <v>30</v>
      </c>
    </row>
    <row r="32" spans="1:21" s="177" customFormat="1">
      <c r="A32" s="350" t="s">
        <v>463</v>
      </c>
      <c r="B32" s="39"/>
      <c r="C32" s="39"/>
      <c r="D32" s="39"/>
      <c r="E32" s="39"/>
      <c r="F32" s="39"/>
      <c r="G32" s="39"/>
      <c r="H32" s="39"/>
      <c r="I32" s="39"/>
      <c r="J32" s="39"/>
      <c r="K32" s="39"/>
      <c r="L32" s="39"/>
      <c r="M32" s="39"/>
      <c r="N32" s="39"/>
      <c r="O32" s="39"/>
      <c r="P32" s="39"/>
      <c r="Q32" s="39"/>
      <c r="R32" s="39"/>
      <c r="S32" s="39"/>
    </row>
    <row r="33" spans="1:19" s="216" customFormat="1">
      <c r="A33" s="216" t="s">
        <v>532</v>
      </c>
      <c r="B33" s="39"/>
      <c r="C33" s="39"/>
      <c r="D33" s="39"/>
      <c r="E33" s="39"/>
      <c r="F33" s="39"/>
      <c r="G33" s="39"/>
      <c r="H33" s="39"/>
      <c r="I33" s="39"/>
      <c r="J33" s="39"/>
      <c r="K33" s="39"/>
      <c r="L33" s="39"/>
      <c r="M33" s="39"/>
      <c r="N33" s="39"/>
      <c r="O33" s="39"/>
      <c r="P33" s="39"/>
      <c r="Q33" s="39"/>
      <c r="R33" s="39"/>
      <c r="S33" s="39"/>
    </row>
    <row r="34" spans="1:19">
      <c r="A34" t="s">
        <v>473</v>
      </c>
    </row>
    <row r="35" spans="1:19">
      <c r="A35" t="s">
        <v>474</v>
      </c>
    </row>
    <row r="36" spans="1:19">
      <c r="A36" t="s">
        <v>476</v>
      </c>
      <c r="Q36" s="246"/>
    </row>
    <row r="37" spans="1:19">
      <c r="Q37" s="246"/>
    </row>
    <row r="38" spans="1:19">
      <c r="A38" s="39" t="s">
        <v>528</v>
      </c>
    </row>
    <row r="39" spans="1:19">
      <c r="A39" s="70" t="s">
        <v>35</v>
      </c>
    </row>
    <row r="40" spans="1:19">
      <c r="A40" s="70"/>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0">
    <pageSetUpPr fitToPage="1"/>
  </sheetPr>
  <dimension ref="A1:T46"/>
  <sheetViews>
    <sheetView workbookViewId="0">
      <pane xSplit="1" ySplit="3" topLeftCell="B4" activePane="bottomRight" state="frozen"/>
      <selection activeCell="A2" sqref="A2"/>
      <selection pane="topRight" activeCell="A2" sqref="A2"/>
      <selection pane="bottomLeft" activeCell="A2" sqref="A2"/>
      <selection pane="bottomRight" activeCell="A2" sqref="A2"/>
    </sheetView>
  </sheetViews>
  <sheetFormatPr defaultColWidth="9.1796875" defaultRowHeight="12.5"/>
  <cols>
    <col min="1" max="1" width="26.54296875" style="39" customWidth="1"/>
    <col min="2" max="19" width="10.26953125" style="118" bestFit="1" customWidth="1"/>
    <col min="20" max="20" width="10.26953125" style="167" bestFit="1" customWidth="1"/>
    <col min="21" max="16384" width="9.1796875" style="39"/>
  </cols>
  <sheetData>
    <row r="1" spans="1:20">
      <c r="A1" s="70" t="s">
        <v>574</v>
      </c>
    </row>
    <row r="2" spans="1:20" ht="14.5">
      <c r="B2" s="421"/>
      <c r="C2" s="421"/>
      <c r="D2" s="421"/>
      <c r="E2" s="421"/>
      <c r="F2" s="421"/>
      <c r="G2" s="421"/>
      <c r="H2" s="421"/>
      <c r="I2" s="421"/>
      <c r="J2" s="421"/>
      <c r="K2" s="421"/>
      <c r="L2" s="421"/>
      <c r="M2" s="421"/>
      <c r="N2" s="421"/>
      <c r="O2" s="421"/>
    </row>
    <row r="3" spans="1:20" s="65" customFormat="1" ht="13">
      <c r="B3" s="422">
        <v>2000</v>
      </c>
      <c r="C3" s="422">
        <v>2001</v>
      </c>
      <c r="D3" s="422">
        <v>2002</v>
      </c>
      <c r="E3" s="422">
        <v>2003</v>
      </c>
      <c r="F3" s="422">
        <v>2004</v>
      </c>
      <c r="G3" s="422">
        <v>2005</v>
      </c>
      <c r="H3" s="422">
        <v>2006</v>
      </c>
      <c r="I3" s="422">
        <v>2007</v>
      </c>
      <c r="J3" s="422">
        <v>2008</v>
      </c>
      <c r="K3" s="422">
        <v>2009</v>
      </c>
      <c r="L3" s="422">
        <v>2010</v>
      </c>
      <c r="M3" s="422">
        <v>2011</v>
      </c>
      <c r="N3" s="422">
        <v>2012</v>
      </c>
      <c r="O3" s="422">
        <v>2013</v>
      </c>
      <c r="P3" s="422">
        <v>2014</v>
      </c>
      <c r="Q3" s="422">
        <v>2015</v>
      </c>
      <c r="R3" s="422">
        <v>2016</v>
      </c>
      <c r="S3" s="422">
        <v>2017</v>
      </c>
      <c r="T3" s="423">
        <v>2018</v>
      </c>
    </row>
    <row r="5" spans="1:20" ht="13">
      <c r="A5" s="65" t="s">
        <v>78</v>
      </c>
      <c r="B5" s="118" t="s">
        <v>109</v>
      </c>
      <c r="C5" s="118" t="s">
        <v>109</v>
      </c>
      <c r="D5" s="118">
        <v>539.12043576020528</v>
      </c>
      <c r="E5" s="118">
        <v>966.13298059241015</v>
      </c>
      <c r="F5" s="118">
        <v>4840.7595850840344</v>
      </c>
      <c r="G5" s="118">
        <v>6331.4827586206902</v>
      </c>
      <c r="H5" s="118">
        <v>8269.1795524831723</v>
      </c>
      <c r="I5" s="118">
        <v>11274.598167342645</v>
      </c>
      <c r="J5" s="118">
        <v>13681.659534883722</v>
      </c>
      <c r="K5" s="118">
        <v>12098.54568805953</v>
      </c>
      <c r="L5" s="118">
        <v>12356.458241889784</v>
      </c>
      <c r="M5" s="118">
        <v>12010.342420599525</v>
      </c>
      <c r="N5" s="118">
        <v>12022.571667130527</v>
      </c>
      <c r="O5" s="118">
        <v>12034.615524847773</v>
      </c>
      <c r="P5" s="118">
        <v>13544.016585541736</v>
      </c>
      <c r="Q5" s="118">
        <v>14435.436480035522</v>
      </c>
      <c r="R5" s="118">
        <v>16446.3935457607</v>
      </c>
      <c r="S5" s="118">
        <v>18141</v>
      </c>
      <c r="T5" s="118">
        <v>19664</v>
      </c>
    </row>
    <row r="6" spans="1:20" ht="13">
      <c r="A6" s="65" t="s">
        <v>79</v>
      </c>
      <c r="B6" s="118">
        <v>60023.716686095591</v>
      </c>
      <c r="C6" s="118">
        <v>65715.188596786145</v>
      </c>
      <c r="D6" s="118">
        <v>69788.121903941428</v>
      </c>
      <c r="E6" s="118">
        <v>75336.601746138316</v>
      </c>
      <c r="F6" s="118">
        <v>81590.982416518789</v>
      </c>
      <c r="G6" s="118">
        <v>88227.86676496212</v>
      </c>
      <c r="H6" s="118">
        <v>95632.759578188008</v>
      </c>
      <c r="I6" s="118">
        <v>106378.53130069858</v>
      </c>
      <c r="J6" s="118">
        <v>118637.13671318337</v>
      </c>
      <c r="K6" s="118">
        <v>127140.85432422531</v>
      </c>
      <c r="L6" s="118">
        <v>130405.44710538676</v>
      </c>
      <c r="M6" s="118">
        <v>133754.27080250735</v>
      </c>
      <c r="N6" s="118">
        <v>138160.42944323813</v>
      </c>
      <c r="O6" s="118">
        <v>145158.08860549919</v>
      </c>
      <c r="P6" s="118">
        <v>151264.26738841951</v>
      </c>
      <c r="Q6" s="118">
        <v>143426.86195159858</v>
      </c>
      <c r="R6" s="118">
        <v>148532.12095125366</v>
      </c>
      <c r="S6" s="118">
        <v>150540.42364571718</v>
      </c>
      <c r="T6" s="118">
        <v>153352</v>
      </c>
    </row>
    <row r="7" spans="1:20" ht="13">
      <c r="A7" s="65" t="s">
        <v>98</v>
      </c>
      <c r="B7" s="118">
        <v>1018.5</v>
      </c>
      <c r="C7" s="118">
        <v>1133.4000000000001</v>
      </c>
      <c r="D7" s="118">
        <v>1239.8</v>
      </c>
      <c r="E7" s="118">
        <v>751.89999999999986</v>
      </c>
      <c r="F7" s="118">
        <v>1073.2000000000003</v>
      </c>
      <c r="G7" s="118">
        <v>1811.7999999999997</v>
      </c>
      <c r="H7" s="118">
        <v>3109.0999999999995</v>
      </c>
      <c r="I7" s="118">
        <v>3943.1000000000013</v>
      </c>
      <c r="J7" s="118">
        <v>4110.6000000000004</v>
      </c>
      <c r="K7" s="118">
        <v>3936.7999999999993</v>
      </c>
      <c r="L7" s="118">
        <v>3658.2000000000007</v>
      </c>
      <c r="M7" s="118">
        <v>3395.3999999999996</v>
      </c>
      <c r="N7" s="118">
        <v>3370.7</v>
      </c>
      <c r="O7" s="118">
        <v>3222.8</v>
      </c>
      <c r="P7" s="118">
        <v>3250.3000000000011</v>
      </c>
      <c r="Q7" s="118">
        <v>3339.2</v>
      </c>
      <c r="R7" s="118">
        <v>3509.0999999999995</v>
      </c>
      <c r="S7" s="118">
        <v>9470.5</v>
      </c>
      <c r="T7" s="118">
        <v>6834</v>
      </c>
    </row>
    <row r="8" spans="1:20" ht="13">
      <c r="A8" s="65" t="s">
        <v>93</v>
      </c>
      <c r="B8" s="118">
        <v>14455.344802296811</v>
      </c>
      <c r="C8" s="118">
        <v>5080.9480793577059</v>
      </c>
      <c r="D8" s="118">
        <v>5520.3303222491668</v>
      </c>
      <c r="E8" s="118">
        <v>5998.0445939246274</v>
      </c>
      <c r="F8" s="118">
        <v>4079.0687282067229</v>
      </c>
      <c r="G8" s="118">
        <v>4116.6268294765687</v>
      </c>
      <c r="H8" s="118">
        <v>6048.8297700902986</v>
      </c>
      <c r="I8" s="118">
        <v>7810.9006634862017</v>
      </c>
      <c r="J8" s="118">
        <v>11148.366381559274</v>
      </c>
      <c r="K8" s="118">
        <v>14027.069786427193</v>
      </c>
      <c r="L8" s="118">
        <v>15441</v>
      </c>
      <c r="M8" s="118">
        <v>16473</v>
      </c>
      <c r="N8" s="118">
        <v>16854</v>
      </c>
      <c r="O8" s="118">
        <v>18174</v>
      </c>
      <c r="P8" s="118">
        <v>19501</v>
      </c>
      <c r="Q8" s="118">
        <v>20713</v>
      </c>
      <c r="R8" s="118">
        <v>22117</v>
      </c>
      <c r="S8" s="118">
        <v>24129</v>
      </c>
      <c r="T8" s="118">
        <v>26493</v>
      </c>
    </row>
    <row r="9" spans="1:20" ht="13">
      <c r="A9" s="65" t="s">
        <v>80</v>
      </c>
      <c r="B9" s="118">
        <v>217645</v>
      </c>
      <c r="C9" s="118">
        <v>223644</v>
      </c>
      <c r="D9" s="118">
        <v>232701</v>
      </c>
      <c r="E9" s="118">
        <v>257432</v>
      </c>
      <c r="F9" s="118">
        <v>258045</v>
      </c>
      <c r="G9" s="118">
        <v>258569</v>
      </c>
      <c r="H9" s="118">
        <v>256332</v>
      </c>
      <c r="I9" s="118">
        <v>260008</v>
      </c>
      <c r="J9" s="118">
        <v>254862</v>
      </c>
      <c r="K9" s="118">
        <v>255721</v>
      </c>
      <c r="L9" s="118">
        <v>251450</v>
      </c>
      <c r="M9" s="118">
        <v>259134</v>
      </c>
      <c r="N9" s="118">
        <v>254014</v>
      </c>
      <c r="O9" s="118">
        <v>250631</v>
      </c>
      <c r="P9" s="118">
        <v>247345</v>
      </c>
      <c r="Q9" s="118">
        <v>250310</v>
      </c>
      <c r="R9" s="118">
        <v>249295</v>
      </c>
      <c r="S9" s="118">
        <v>261102</v>
      </c>
      <c r="T9" s="118">
        <v>265796</v>
      </c>
    </row>
    <row r="10" spans="1:20" ht="13">
      <c r="A10" s="65" t="s">
        <v>81</v>
      </c>
      <c r="B10" s="118">
        <v>1811</v>
      </c>
      <c r="C10" s="118">
        <v>2172</v>
      </c>
      <c r="D10" s="118">
        <v>2903</v>
      </c>
      <c r="E10" s="118">
        <v>3247</v>
      </c>
      <c r="F10" s="118">
        <v>4040</v>
      </c>
      <c r="G10" s="118">
        <v>4189.7999999999956</v>
      </c>
      <c r="H10" s="118">
        <v>4194</v>
      </c>
      <c r="I10" s="118">
        <v>4774</v>
      </c>
      <c r="J10" s="118" t="s">
        <v>109</v>
      </c>
      <c r="K10" s="118" t="s">
        <v>109</v>
      </c>
      <c r="L10" s="118" t="s">
        <v>109</v>
      </c>
      <c r="M10" s="118" t="s">
        <v>109</v>
      </c>
      <c r="N10" s="118" t="s">
        <v>109</v>
      </c>
      <c r="O10" s="118" t="s">
        <v>109</v>
      </c>
      <c r="P10" s="118" t="s">
        <v>109</v>
      </c>
      <c r="Q10" s="118" t="s">
        <v>109</v>
      </c>
      <c r="R10" s="118" t="s">
        <v>109</v>
      </c>
      <c r="S10" s="82" t="s">
        <v>109</v>
      </c>
      <c r="T10" s="82" t="s">
        <v>109</v>
      </c>
    </row>
    <row r="11" spans="1:20" ht="13">
      <c r="A11" s="65" t="s">
        <v>84</v>
      </c>
      <c r="B11" s="118" t="s">
        <v>109</v>
      </c>
      <c r="C11" s="118" t="s">
        <v>109</v>
      </c>
      <c r="D11" s="118" t="s">
        <v>109</v>
      </c>
      <c r="E11" s="118">
        <v>2073.1962132427557</v>
      </c>
      <c r="F11" s="118">
        <v>2632.6782642541916</v>
      </c>
      <c r="G11" s="118">
        <v>2948.668473036359</v>
      </c>
      <c r="H11" s="118">
        <v>3608.8512611179917</v>
      </c>
      <c r="I11" s="118">
        <v>4743.6882177783527</v>
      </c>
      <c r="J11" s="118">
        <v>7400.5054653381439</v>
      </c>
      <c r="K11" s="118">
        <v>7837.6055802966621</v>
      </c>
      <c r="L11" s="118">
        <v>8380.4786908327551</v>
      </c>
      <c r="M11" s="118">
        <v>7051.3732595842075</v>
      </c>
      <c r="N11" s="118">
        <v>6804.7861785836476</v>
      </c>
      <c r="O11" s="118">
        <v>6111.5035012119579</v>
      </c>
      <c r="P11" s="118" t="s">
        <v>109</v>
      </c>
      <c r="Q11" s="118" t="s">
        <v>109</v>
      </c>
      <c r="R11" s="118" t="s">
        <v>109</v>
      </c>
      <c r="S11" s="82" t="s">
        <v>109</v>
      </c>
      <c r="T11" s="82" t="s">
        <v>109</v>
      </c>
    </row>
    <row r="12" spans="1:20" ht="13">
      <c r="A12" s="65" t="s">
        <v>85</v>
      </c>
      <c r="B12" s="118">
        <v>4925</v>
      </c>
      <c r="C12" s="118">
        <v>6384</v>
      </c>
      <c r="D12" s="118">
        <v>8046</v>
      </c>
      <c r="E12" s="118">
        <v>6998</v>
      </c>
      <c r="F12" s="118">
        <v>9486</v>
      </c>
      <c r="G12" s="118">
        <v>11332</v>
      </c>
      <c r="H12" s="118">
        <v>15437</v>
      </c>
      <c r="I12" s="118">
        <v>17828</v>
      </c>
      <c r="J12" s="118">
        <v>16193</v>
      </c>
      <c r="K12" s="118">
        <v>15147</v>
      </c>
      <c r="L12" s="118">
        <v>32734</v>
      </c>
      <c r="M12" s="118">
        <v>29979</v>
      </c>
      <c r="N12" s="118">
        <v>29269</v>
      </c>
      <c r="O12" s="118">
        <v>27710</v>
      </c>
      <c r="P12" s="118">
        <v>25108</v>
      </c>
      <c r="Q12" s="118">
        <v>22737</v>
      </c>
      <c r="R12" s="118">
        <v>20493</v>
      </c>
      <c r="S12" s="118">
        <v>17890</v>
      </c>
      <c r="T12" s="82">
        <v>14211</v>
      </c>
    </row>
    <row r="13" spans="1:20" ht="13">
      <c r="A13" s="65" t="s">
        <v>86</v>
      </c>
      <c r="B13" s="118">
        <v>37328.373000000007</v>
      </c>
      <c r="C13" s="118">
        <v>40451.669000000009</v>
      </c>
      <c r="D13" s="118">
        <v>42982.65400000001</v>
      </c>
      <c r="E13" s="118">
        <v>43291.744000000006</v>
      </c>
      <c r="F13" s="118">
        <v>50781.934000000008</v>
      </c>
      <c r="G13" s="118">
        <v>53887.618999999977</v>
      </c>
      <c r="H13" s="118">
        <v>63751.579999999987</v>
      </c>
      <c r="I13" s="118">
        <v>69150.187999999966</v>
      </c>
      <c r="J13" s="118">
        <v>66239.752999999968</v>
      </c>
      <c r="K13" s="118">
        <v>71311.102000000014</v>
      </c>
      <c r="L13" s="118">
        <v>74303.185999999987</v>
      </c>
      <c r="M13" s="118">
        <v>73233.642999999982</v>
      </c>
      <c r="N13" s="118">
        <v>93216.426000000036</v>
      </c>
      <c r="O13" s="118">
        <v>87259.760000000009</v>
      </c>
      <c r="P13" s="118">
        <v>79914.538</v>
      </c>
      <c r="Q13" s="118">
        <v>87371.992000000027</v>
      </c>
      <c r="R13" s="118">
        <v>81590.565000000002</v>
      </c>
      <c r="S13" s="118" t="s">
        <v>109</v>
      </c>
      <c r="T13" s="118" t="s">
        <v>109</v>
      </c>
    </row>
    <row r="14" spans="1:20" ht="13">
      <c r="A14" s="65" t="s">
        <v>87</v>
      </c>
      <c r="B14" s="118">
        <v>25.660531352452495</v>
      </c>
      <c r="C14" s="118">
        <v>115.66825274637696</v>
      </c>
      <c r="D14" s="118">
        <v>186.62242459016397</v>
      </c>
      <c r="E14" s="118">
        <v>405.70477572694517</v>
      </c>
      <c r="F14" s="118">
        <v>668.44304187227181</v>
      </c>
      <c r="G14" s="118">
        <v>1504.0011929357256</v>
      </c>
      <c r="H14" s="118">
        <v>2917.4841742505732</v>
      </c>
      <c r="I14" s="118">
        <v>3769.9046231950879</v>
      </c>
      <c r="J14" s="118">
        <v>4599.6944331563282</v>
      </c>
      <c r="K14" s="118">
        <v>4370.3211751782846</v>
      </c>
      <c r="L14" s="118">
        <v>3658.4723888879407</v>
      </c>
      <c r="M14" s="118">
        <v>3143.9828156925687</v>
      </c>
      <c r="N14" s="118">
        <v>2582.3958691185599</v>
      </c>
      <c r="O14" s="118">
        <v>2297.5111126288402</v>
      </c>
      <c r="P14" s="118">
        <v>2034</v>
      </c>
      <c r="Q14" s="118">
        <v>1898.3000000000002</v>
      </c>
      <c r="R14" s="118">
        <v>2254.5</v>
      </c>
      <c r="S14" s="118">
        <v>2025.3999999999996</v>
      </c>
      <c r="T14" s="118">
        <v>1664</v>
      </c>
    </row>
    <row r="15" spans="1:20" ht="13">
      <c r="A15" s="65" t="s">
        <v>100</v>
      </c>
      <c r="B15" s="118">
        <v>231.08466257668709</v>
      </c>
      <c r="C15" s="118">
        <v>262.04306459689531</v>
      </c>
      <c r="D15" s="118">
        <v>306.13295074127211</v>
      </c>
      <c r="E15" s="118">
        <v>744.8</v>
      </c>
      <c r="F15" s="118">
        <v>827.3</v>
      </c>
      <c r="G15" s="118">
        <v>946.59999999999991</v>
      </c>
      <c r="H15" s="118">
        <v>1199.0999999999999</v>
      </c>
      <c r="I15" s="118">
        <v>1403.1</v>
      </c>
      <c r="J15" s="118">
        <v>1662.1999999999998</v>
      </c>
      <c r="K15" s="118">
        <v>1766.1999999999998</v>
      </c>
      <c r="L15" s="118">
        <v>1506</v>
      </c>
      <c r="M15" s="118">
        <v>1489.1</v>
      </c>
      <c r="N15" s="118">
        <v>1446.8000000000002</v>
      </c>
      <c r="O15" s="118">
        <v>1349.6</v>
      </c>
      <c r="P15" s="118">
        <v>1391</v>
      </c>
      <c r="Q15" s="118">
        <v>1228</v>
      </c>
      <c r="R15" s="118">
        <v>1252</v>
      </c>
      <c r="S15" s="118">
        <v>1286</v>
      </c>
      <c r="T15" s="118">
        <v>1399</v>
      </c>
    </row>
    <row r="16" spans="1:20" ht="13">
      <c r="A16" s="65" t="s">
        <v>89</v>
      </c>
      <c r="B16" s="118">
        <v>13728</v>
      </c>
      <c r="C16" s="118">
        <v>13805</v>
      </c>
      <c r="D16" s="118">
        <v>18509</v>
      </c>
      <c r="E16" s="118">
        <v>20157</v>
      </c>
      <c r="F16" s="118">
        <v>23204</v>
      </c>
      <c r="G16" s="118">
        <v>24317</v>
      </c>
      <c r="H16" s="118">
        <v>25065</v>
      </c>
      <c r="I16" s="118">
        <v>23440</v>
      </c>
      <c r="J16" s="118">
        <v>23772</v>
      </c>
      <c r="K16" s="118" t="s">
        <v>109</v>
      </c>
      <c r="L16" s="118" t="s">
        <v>109</v>
      </c>
      <c r="M16" s="118" t="s">
        <v>109</v>
      </c>
      <c r="N16" s="118" t="s">
        <v>109</v>
      </c>
      <c r="O16" s="118" t="s">
        <v>109</v>
      </c>
      <c r="P16" s="118" t="s">
        <v>109</v>
      </c>
      <c r="Q16" s="118" t="s">
        <v>109</v>
      </c>
      <c r="R16" s="118" t="s">
        <v>109</v>
      </c>
      <c r="S16" s="118" t="s">
        <v>109</v>
      </c>
      <c r="T16" s="118" t="s">
        <v>109</v>
      </c>
    </row>
    <row r="17" spans="1:20" ht="13">
      <c r="A17" s="65" t="s">
        <v>91</v>
      </c>
      <c r="B17" s="118" t="s">
        <v>109</v>
      </c>
      <c r="C17" s="118" t="s">
        <v>109</v>
      </c>
      <c r="D17" s="118">
        <v>717.71141183180316</v>
      </c>
      <c r="E17" s="118">
        <v>2658.7641166337007</v>
      </c>
      <c r="F17" s="118">
        <v>3485.3411678295979</v>
      </c>
      <c r="G17" s="118">
        <v>4321.5849740932663</v>
      </c>
      <c r="H17" s="118">
        <v>5626.853824066824</v>
      </c>
      <c r="I17" s="118">
        <v>9765.2082927508018</v>
      </c>
      <c r="J17" s="118">
        <v>11581.661490309372</v>
      </c>
      <c r="K17" s="118">
        <v>12192.353758070407</v>
      </c>
      <c r="L17" s="118">
        <v>12125.148427672946</v>
      </c>
      <c r="M17" s="118">
        <v>11722.2671601615</v>
      </c>
      <c r="N17" s="118">
        <v>13692.797250859105</v>
      </c>
      <c r="O17" s="118">
        <v>13115.685193654761</v>
      </c>
      <c r="P17" s="118">
        <v>13054.693438172806</v>
      </c>
      <c r="Q17" s="118">
        <v>13951.953845071403</v>
      </c>
      <c r="R17" s="118">
        <v>13615.931796022942</v>
      </c>
      <c r="S17" s="118">
        <v>18531.575532678973</v>
      </c>
      <c r="T17" s="118">
        <v>16187</v>
      </c>
    </row>
    <row r="18" spans="1:20" ht="13">
      <c r="A18" s="65" t="s">
        <v>106</v>
      </c>
      <c r="B18" s="118" t="s">
        <v>109</v>
      </c>
      <c r="C18" s="118" t="s">
        <v>109</v>
      </c>
      <c r="D18" s="118" t="s">
        <v>109</v>
      </c>
      <c r="E18" s="118" t="s">
        <v>109</v>
      </c>
      <c r="F18" s="118" t="s">
        <v>109</v>
      </c>
      <c r="G18" s="118" t="s">
        <v>109</v>
      </c>
      <c r="H18" s="118" t="s">
        <v>109</v>
      </c>
      <c r="I18" s="118" t="s">
        <v>109</v>
      </c>
      <c r="J18" s="118">
        <v>17934.950329148538</v>
      </c>
      <c r="K18" s="118">
        <v>17742.425470339684</v>
      </c>
      <c r="L18" s="118">
        <v>19264.303514312531</v>
      </c>
      <c r="M18" s="118">
        <v>20140.095417852106</v>
      </c>
      <c r="N18" s="118">
        <v>19965.580924738442</v>
      </c>
      <c r="O18" s="118">
        <v>19243.985394989941</v>
      </c>
      <c r="P18" s="118">
        <v>17762.849196707411</v>
      </c>
      <c r="Q18" s="118">
        <v>16887.330685455348</v>
      </c>
      <c r="R18" s="118">
        <v>15408.857649702577</v>
      </c>
      <c r="S18" s="118">
        <v>14189.192805194805</v>
      </c>
      <c r="T18" s="118">
        <v>14459</v>
      </c>
    </row>
    <row r="19" spans="1:20" ht="13">
      <c r="A19" s="65" t="s">
        <v>82</v>
      </c>
      <c r="B19" s="118">
        <v>73864</v>
      </c>
      <c r="C19" s="118">
        <v>91200.178999999975</v>
      </c>
      <c r="D19" s="118">
        <v>115092.11900000001</v>
      </c>
      <c r="E19" s="118">
        <v>154952.15700000001</v>
      </c>
      <c r="F19" s="118">
        <v>197800.83299999998</v>
      </c>
      <c r="G19" s="118">
        <v>263762.815</v>
      </c>
      <c r="H19" s="118">
        <v>339620.49199999997</v>
      </c>
      <c r="I19" s="118">
        <v>400764.54399999999</v>
      </c>
      <c r="J19" s="118">
        <v>414512.36300000013</v>
      </c>
      <c r="K19" s="118">
        <v>420669.22499999998</v>
      </c>
      <c r="L19" s="118">
        <v>396718.54500000016</v>
      </c>
      <c r="M19" s="118">
        <v>339739.10499999998</v>
      </c>
      <c r="N19" s="118">
        <v>235150.571</v>
      </c>
      <c r="O19" s="118">
        <v>159598.67300000007</v>
      </c>
      <c r="P19" s="118">
        <v>134580.58700000006</v>
      </c>
      <c r="Q19" s="118">
        <v>129689.84100000001</v>
      </c>
      <c r="R19" s="118">
        <v>115888.54200000002</v>
      </c>
      <c r="S19" s="118" t="s">
        <v>109</v>
      </c>
      <c r="T19" s="82" t="s">
        <v>109</v>
      </c>
    </row>
    <row r="20" spans="1:20" ht="13">
      <c r="A20" s="65"/>
    </row>
    <row r="21" spans="1:20" ht="13">
      <c r="A21" s="65"/>
    </row>
    <row r="22" spans="1:20" ht="13">
      <c r="A22" s="65"/>
    </row>
    <row r="23" spans="1:20" ht="13">
      <c r="A23" s="65" t="s">
        <v>422</v>
      </c>
      <c r="B23" s="118" t="s">
        <v>109</v>
      </c>
      <c r="C23" s="118" t="s">
        <v>109</v>
      </c>
      <c r="D23" s="118">
        <v>105521.66415175685</v>
      </c>
      <c r="E23" s="118">
        <v>148294.25068444235</v>
      </c>
      <c r="F23" s="118">
        <v>174141.13064894898</v>
      </c>
      <c r="G23" s="118">
        <v>214867.46539201689</v>
      </c>
      <c r="H23" s="118">
        <v>233953.6277035528</v>
      </c>
      <c r="I23" s="118">
        <v>257176.70227367667</v>
      </c>
      <c r="J23" s="118">
        <v>219615.76403275129</v>
      </c>
      <c r="K23" s="118">
        <v>274616.44177911046</v>
      </c>
      <c r="L23" s="118">
        <v>351843.78806333739</v>
      </c>
      <c r="M23" s="118">
        <v>375708.55930205144</v>
      </c>
      <c r="N23" s="118">
        <v>398830.23914411577</v>
      </c>
      <c r="O23" s="118">
        <v>355416.58561888087</v>
      </c>
      <c r="P23" s="118">
        <v>422678.53530244785</v>
      </c>
      <c r="Q23" s="118">
        <v>426910.1161307646</v>
      </c>
      <c r="R23" s="118">
        <v>445847.49246368866</v>
      </c>
      <c r="S23" s="82" t="s">
        <v>109</v>
      </c>
      <c r="T23" s="82" t="s">
        <v>109</v>
      </c>
    </row>
    <row r="24" spans="1:20" ht="13">
      <c r="A24" s="65" t="s">
        <v>515</v>
      </c>
      <c r="I24" s="118">
        <v>904.14447788839868</v>
      </c>
      <c r="J24" s="118">
        <v>1112.0360093723023</v>
      </c>
      <c r="K24" s="118">
        <v>3012.7822243459518</v>
      </c>
      <c r="L24" s="118">
        <v>3367.452766379578</v>
      </c>
      <c r="M24" s="118">
        <v>13328.780164741915</v>
      </c>
      <c r="N24" s="118">
        <v>15885.116141441054</v>
      </c>
      <c r="O24" s="118">
        <v>16507.858546168944</v>
      </c>
      <c r="P24" s="118">
        <v>20554.537833390252</v>
      </c>
      <c r="Q24" s="118">
        <v>16862.490433007853</v>
      </c>
      <c r="R24" s="118">
        <v>20782.976242530225</v>
      </c>
      <c r="S24" s="118">
        <v>15034.106068614847</v>
      </c>
      <c r="T24" s="118">
        <v>10439</v>
      </c>
    </row>
    <row r="25" spans="1:20" ht="13">
      <c r="A25" s="65" t="s">
        <v>618</v>
      </c>
      <c r="B25" s="118">
        <v>366691.58378970431</v>
      </c>
      <c r="C25" s="118">
        <v>371815.31434830232</v>
      </c>
      <c r="D25" s="118">
        <v>388563.33844468789</v>
      </c>
      <c r="E25" s="118">
        <v>391089.54983570648</v>
      </c>
      <c r="F25" s="118">
        <v>425132.44359255204</v>
      </c>
      <c r="G25" s="118">
        <v>454615.53669222345</v>
      </c>
      <c r="H25" s="118">
        <v>501367.93866374594</v>
      </c>
      <c r="I25" s="118">
        <v>570531.25958378974</v>
      </c>
      <c r="J25" s="118">
        <v>617532.64841182914</v>
      </c>
      <c r="K25" s="118">
        <v>589411.42716319824</v>
      </c>
      <c r="L25" s="118">
        <v>595522.71851040528</v>
      </c>
      <c r="M25" s="118">
        <v>631219.11171960575</v>
      </c>
      <c r="N25" s="118">
        <v>687208.68674698798</v>
      </c>
      <c r="O25" s="118">
        <v>733916.42825848854</v>
      </c>
      <c r="P25" s="118">
        <v>792559.53888280399</v>
      </c>
      <c r="Q25" s="118">
        <v>863825.20591456746</v>
      </c>
      <c r="R25" s="118">
        <v>329722.07009857625</v>
      </c>
      <c r="S25" s="118">
        <v>355333.37897042709</v>
      </c>
      <c r="T25" s="42">
        <v>405309.41949616652</v>
      </c>
    </row>
    <row r="26" spans="1:20" ht="13">
      <c r="A26" s="65" t="s">
        <v>105</v>
      </c>
      <c r="B26" s="118" t="s">
        <v>109</v>
      </c>
      <c r="C26" s="118" t="s">
        <v>109</v>
      </c>
      <c r="D26" s="118" t="s">
        <v>109</v>
      </c>
      <c r="E26" s="118">
        <v>10592.041370455039</v>
      </c>
      <c r="F26" s="118">
        <v>14656.698312626186</v>
      </c>
      <c r="G26" s="118">
        <v>16846.488169731412</v>
      </c>
      <c r="H26" s="118">
        <v>18152.685701400609</v>
      </c>
      <c r="I26" s="118">
        <v>22415.886319722653</v>
      </c>
      <c r="J26" s="118">
        <v>23041.756202410201</v>
      </c>
      <c r="K26" s="118">
        <v>21925.096941661832</v>
      </c>
      <c r="L26" s="118">
        <v>22957.751168774899</v>
      </c>
      <c r="M26" s="118">
        <v>13659.959740764894</v>
      </c>
      <c r="N26" s="118">
        <v>11430.301363635186</v>
      </c>
      <c r="O26" s="118">
        <v>11331.819008946954</v>
      </c>
      <c r="P26" s="118">
        <v>11092.444095625044</v>
      </c>
      <c r="Q26" s="118" t="s">
        <v>109</v>
      </c>
      <c r="R26" s="118" t="s">
        <v>109</v>
      </c>
      <c r="S26" s="118" t="s">
        <v>109</v>
      </c>
      <c r="T26" s="117" t="s">
        <v>109</v>
      </c>
    </row>
    <row r="27" spans="1:20" ht="13">
      <c r="A27" s="65" t="s">
        <v>411</v>
      </c>
      <c r="B27" s="118" t="s">
        <v>109</v>
      </c>
      <c r="C27" s="118" t="s">
        <v>109</v>
      </c>
      <c r="D27" s="118" t="s">
        <v>109</v>
      </c>
      <c r="E27" s="118" t="s">
        <v>109</v>
      </c>
      <c r="F27" s="118" t="s">
        <v>109</v>
      </c>
      <c r="G27" s="118" t="s">
        <v>109</v>
      </c>
      <c r="H27" s="118" t="s">
        <v>109</v>
      </c>
      <c r="I27" s="118" t="s">
        <v>109</v>
      </c>
      <c r="J27" s="118" t="s">
        <v>109</v>
      </c>
      <c r="K27" s="118">
        <v>188721.08741363772</v>
      </c>
      <c r="L27" s="118">
        <v>239740.45098941555</v>
      </c>
      <c r="M27" s="118">
        <v>259354.29141716566</v>
      </c>
      <c r="N27" s="118">
        <v>230743.7725552328</v>
      </c>
      <c r="O27" s="118">
        <v>182517.96572692096</v>
      </c>
      <c r="P27" s="118">
        <v>184008.81360600429</v>
      </c>
      <c r="Q27" s="118">
        <v>209937.43801022356</v>
      </c>
      <c r="R27" s="118">
        <v>231542.94975688815</v>
      </c>
      <c r="S27" s="82">
        <v>219540.25583145232</v>
      </c>
      <c r="T27" s="252" t="s">
        <v>109</v>
      </c>
    </row>
    <row r="28" spans="1:20" ht="13">
      <c r="A28" s="65" t="s">
        <v>96</v>
      </c>
      <c r="B28" s="118" t="s">
        <v>109</v>
      </c>
      <c r="C28" s="118" t="s">
        <v>109</v>
      </c>
      <c r="D28" s="118" t="s">
        <v>109</v>
      </c>
      <c r="E28" s="118" t="s">
        <v>109</v>
      </c>
      <c r="F28" s="118" t="s">
        <v>109</v>
      </c>
      <c r="G28" s="118" t="s">
        <v>109</v>
      </c>
      <c r="H28" s="118" t="s">
        <v>109</v>
      </c>
      <c r="I28" s="118" t="s">
        <v>109</v>
      </c>
      <c r="J28" s="118" t="s">
        <v>109</v>
      </c>
      <c r="K28" s="118">
        <v>9100.2409638554382</v>
      </c>
      <c r="L28" s="118">
        <v>11943.205128205125</v>
      </c>
      <c r="M28" s="118">
        <v>12391.410884704674</v>
      </c>
      <c r="N28" s="118">
        <v>14194.983873821155</v>
      </c>
      <c r="O28" s="118">
        <v>13625.971541312931</v>
      </c>
      <c r="P28" s="118">
        <v>13549.988940499868</v>
      </c>
      <c r="Q28" s="118">
        <v>13026.55420181193</v>
      </c>
      <c r="R28" s="118">
        <v>13752.242386890153</v>
      </c>
      <c r="S28" s="118">
        <v>13399.388230033639</v>
      </c>
      <c r="T28" s="42">
        <v>19556</v>
      </c>
    </row>
    <row r="29" spans="1:20" ht="13">
      <c r="A29" s="65" t="s">
        <v>112</v>
      </c>
      <c r="B29" s="118" t="s">
        <v>109</v>
      </c>
      <c r="C29" s="118" t="s">
        <v>109</v>
      </c>
      <c r="D29" s="118" t="s">
        <v>109</v>
      </c>
      <c r="E29" s="118" t="s">
        <v>109</v>
      </c>
      <c r="F29" s="118" t="s">
        <v>109</v>
      </c>
      <c r="G29" s="118">
        <v>2148.9386792452829</v>
      </c>
      <c r="H29" s="118">
        <v>3352.8546712802772</v>
      </c>
      <c r="I29" s="118">
        <v>4065.6922136386383</v>
      </c>
      <c r="J29" s="118">
        <v>4841.1452656056972</v>
      </c>
      <c r="K29" s="118">
        <v>3936.4137739259386</v>
      </c>
      <c r="L29" s="118">
        <v>4068.2753552180329</v>
      </c>
      <c r="M29" s="118">
        <v>3492.4697713396454</v>
      </c>
      <c r="N29" s="118">
        <v>3118.8584038978952</v>
      </c>
      <c r="O29" s="118">
        <v>2572.9736169762109</v>
      </c>
      <c r="P29" s="118">
        <v>1790.563611982805</v>
      </c>
      <c r="Q29" s="118">
        <v>818.607326312449</v>
      </c>
      <c r="R29" s="118">
        <v>693.00155520995338</v>
      </c>
      <c r="S29" s="118">
        <v>469.01660133732997</v>
      </c>
      <c r="T29" s="42">
        <v>298.79000000000002</v>
      </c>
    </row>
    <row r="30" spans="1:20" ht="13">
      <c r="A30" s="65" t="s">
        <v>579</v>
      </c>
      <c r="M30" s="118">
        <v>45963.105380524903</v>
      </c>
      <c r="N30" s="118">
        <v>51791.482404235445</v>
      </c>
      <c r="O30" s="118">
        <v>52103.360611348471</v>
      </c>
      <c r="P30" s="118">
        <v>52817.422576234909</v>
      </c>
      <c r="Q30" s="118">
        <v>58110.291707636847</v>
      </c>
      <c r="R30" s="118">
        <v>59779.492635024522</v>
      </c>
      <c r="S30" s="118">
        <v>62087.487169617685</v>
      </c>
      <c r="T30" s="42">
        <v>70214</v>
      </c>
    </row>
    <row r="31" spans="1:20" ht="13">
      <c r="A31" s="65" t="s">
        <v>118</v>
      </c>
      <c r="B31" s="118">
        <v>1335483.1279511689</v>
      </c>
      <c r="C31" s="118">
        <v>1440372.1774651085</v>
      </c>
      <c r="D31" s="118">
        <v>1305997.9021645847</v>
      </c>
      <c r="E31" s="117">
        <v>1202612.8266033262</v>
      </c>
      <c r="F31" s="117">
        <v>1227442.9190220968</v>
      </c>
      <c r="G31" s="117">
        <v>1622361.6173603474</v>
      </c>
      <c r="H31" s="117">
        <v>1662262.7182991649</v>
      </c>
      <c r="I31" s="117">
        <v>1668704.5717002922</v>
      </c>
      <c r="J31" s="117">
        <v>1950779.6220449824</v>
      </c>
      <c r="K31" s="117">
        <v>1827363.5985006245</v>
      </c>
      <c r="L31" s="117">
        <v>2527914.9827870079</v>
      </c>
      <c r="M31" s="117">
        <v>2544632.5063760723</v>
      </c>
      <c r="N31" s="117">
        <v>2496134.6066393815</v>
      </c>
      <c r="O31" s="117">
        <v>2445870.4952505259</v>
      </c>
      <c r="P31" s="117">
        <v>2916810.8063586196</v>
      </c>
      <c r="Q31" s="117">
        <v>3478184.9912739964</v>
      </c>
      <c r="R31" s="117">
        <v>3831894.5071625081</v>
      </c>
      <c r="S31" s="117">
        <f>14604300-10451167</f>
        <v>4153133</v>
      </c>
      <c r="T31" s="42">
        <v>3988682.0960698691</v>
      </c>
    </row>
    <row r="32" spans="1:20">
      <c r="A32" s="39" t="s">
        <v>466</v>
      </c>
    </row>
    <row r="34" spans="1:1">
      <c r="A34" s="39" t="s">
        <v>45</v>
      </c>
    </row>
    <row r="35" spans="1:1">
      <c r="A35" s="39" t="s">
        <v>313</v>
      </c>
    </row>
    <row r="37" spans="1:1">
      <c r="A37" s="39" t="s">
        <v>31</v>
      </c>
    </row>
    <row r="38" spans="1:1">
      <c r="A38" s="70"/>
    </row>
    <row r="39" spans="1:1">
      <c r="A39" s="70"/>
    </row>
    <row r="40" spans="1:1">
      <c r="A40" s="70"/>
    </row>
    <row r="41" spans="1:1">
      <c r="A41" s="39" t="s">
        <v>46</v>
      </c>
    </row>
    <row r="42" spans="1:1">
      <c r="A42" s="39" t="s">
        <v>306</v>
      </c>
    </row>
    <row r="43" spans="1:1">
      <c r="A43" s="39" t="s">
        <v>19</v>
      </c>
    </row>
    <row r="44" spans="1:1">
      <c r="A44" s="70" t="s">
        <v>346</v>
      </c>
    </row>
    <row r="45" spans="1:1">
      <c r="A45" s="39" t="s">
        <v>463</v>
      </c>
    </row>
    <row r="46" spans="1:1">
      <c r="A46" s="70"/>
    </row>
  </sheetData>
  <phoneticPr fontId="25" type="noConversion"/>
  <pageMargins left="0.75" right="0.75" top="1" bottom="1" header="0.5" footer="0.5"/>
  <pageSetup paperSize="9" scale="20" orientation="landscape"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pageSetUpPr fitToPage="1"/>
  </sheetPr>
  <dimension ref="A1:S76"/>
  <sheetViews>
    <sheetView workbookViewId="0">
      <pane xSplit="1" ySplit="3" topLeftCell="B4" activePane="bottomRight" state="frozen"/>
      <selection activeCell="A2" sqref="A2"/>
      <selection pane="topRight" activeCell="A2" sqref="A2"/>
      <selection pane="bottomLeft" activeCell="A2" sqref="A2"/>
      <selection pane="bottomRight" activeCell="A2" sqref="A2"/>
    </sheetView>
  </sheetViews>
  <sheetFormatPr defaultColWidth="9.1796875" defaultRowHeight="12.5"/>
  <cols>
    <col min="1" max="1" width="20.453125" customWidth="1"/>
    <col min="2" max="18" width="9.81640625" customWidth="1"/>
  </cols>
  <sheetData>
    <row r="1" spans="1:19">
      <c r="A1" s="37" t="s">
        <v>575</v>
      </c>
    </row>
    <row r="2" spans="1:19" ht="13" thickBot="1"/>
    <row r="3" spans="1:19" ht="13.5" thickBot="1">
      <c r="B3" s="36">
        <v>2001</v>
      </c>
      <c r="C3" s="36">
        <v>2002</v>
      </c>
      <c r="D3" s="36">
        <v>2003</v>
      </c>
      <c r="E3" s="36">
        <v>2004</v>
      </c>
      <c r="F3" s="36">
        <v>2005</v>
      </c>
      <c r="G3" s="36">
        <v>2006</v>
      </c>
      <c r="H3" s="36">
        <v>2007</v>
      </c>
      <c r="I3" s="36">
        <v>2008</v>
      </c>
      <c r="J3" s="36">
        <v>2009</v>
      </c>
      <c r="K3" s="36">
        <v>2010</v>
      </c>
      <c r="L3" s="36">
        <v>2011</v>
      </c>
      <c r="M3" s="36">
        <v>2012</v>
      </c>
      <c r="N3" s="36">
        <v>2013</v>
      </c>
      <c r="O3" s="36">
        <v>2014</v>
      </c>
      <c r="P3" s="36">
        <v>2015</v>
      </c>
      <c r="Q3" s="36">
        <v>2016</v>
      </c>
      <c r="R3" s="203">
        <v>2017</v>
      </c>
      <c r="S3" s="203">
        <v>2018</v>
      </c>
    </row>
    <row r="4" spans="1:19" ht="13">
      <c r="A4" s="36" t="s">
        <v>90</v>
      </c>
      <c r="B4" s="108">
        <v>13.437019187385019</v>
      </c>
      <c r="C4" s="108">
        <v>15.876670230295074</v>
      </c>
      <c r="D4" s="108">
        <v>17.142056175535068</v>
      </c>
      <c r="E4" s="108">
        <v>19.838389623529441</v>
      </c>
      <c r="F4" s="108">
        <v>21.579454885368495</v>
      </c>
      <c r="G4" s="108">
        <v>23.072198398578173</v>
      </c>
      <c r="H4" s="108">
        <v>23.204966581918317</v>
      </c>
      <c r="I4" s="108">
        <v>24.530410512731567</v>
      </c>
      <c r="J4" s="108">
        <v>25.501312299509799</v>
      </c>
      <c r="K4" s="108">
        <v>27.039175171326743</v>
      </c>
      <c r="L4" s="108">
        <v>27.072631459132932</v>
      </c>
      <c r="M4" s="108">
        <v>27.076788858099562</v>
      </c>
      <c r="N4" s="108">
        <v>27.051324719011625</v>
      </c>
      <c r="O4" s="108">
        <v>27.228294132814405</v>
      </c>
      <c r="P4" s="108">
        <v>28.154715134121599</v>
      </c>
      <c r="Q4" s="108">
        <v>28.399304284556152</v>
      </c>
      <c r="R4" s="108">
        <v>29.022501265209549</v>
      </c>
      <c r="S4" s="108">
        <v>29.250404953407696</v>
      </c>
    </row>
    <row r="5" spans="1:19" ht="13">
      <c r="A5" s="36" t="s">
        <v>77</v>
      </c>
      <c r="B5" s="108">
        <v>26.050798304214929</v>
      </c>
      <c r="C5" s="108">
        <v>27.069955439639564</v>
      </c>
      <c r="D5" s="108">
        <v>28.78042998692667</v>
      </c>
      <c r="E5" s="108">
        <v>29.933205408040156</v>
      </c>
      <c r="F5" s="108">
        <v>32.455431602846787</v>
      </c>
      <c r="G5" s="108">
        <v>34.930626938356177</v>
      </c>
      <c r="H5" s="108">
        <v>36.66318740979802</v>
      </c>
      <c r="I5" s="108">
        <v>38.697915218607605</v>
      </c>
      <c r="J5" s="108">
        <v>43.505347680823306</v>
      </c>
      <c r="K5" s="108">
        <v>44.295486064795853</v>
      </c>
      <c r="L5" s="108">
        <v>45.382690896985892</v>
      </c>
      <c r="M5" s="108">
        <v>47.384411204022911</v>
      </c>
      <c r="N5" s="108">
        <v>48.295890450063951</v>
      </c>
      <c r="O5" s="108">
        <v>49.208596338892633</v>
      </c>
      <c r="P5" s="108">
        <v>50.380841575596556</v>
      </c>
      <c r="Q5" s="108">
        <v>51.83974647477995</v>
      </c>
      <c r="R5" s="108">
        <v>53.105086930138249</v>
      </c>
      <c r="S5" s="108">
        <v>54.722504065986286</v>
      </c>
    </row>
    <row r="6" spans="1:19" ht="13">
      <c r="A6" s="36" t="s">
        <v>103</v>
      </c>
      <c r="B6" s="108" t="s">
        <v>109</v>
      </c>
      <c r="C6" s="108" t="s">
        <v>109</v>
      </c>
      <c r="D6" s="108" t="s">
        <v>109</v>
      </c>
      <c r="E6" s="108" t="s">
        <v>109</v>
      </c>
      <c r="F6" s="108" t="s">
        <v>109</v>
      </c>
      <c r="G6" s="108" t="s">
        <v>109</v>
      </c>
      <c r="H6" s="108">
        <v>8.6144858915208875</v>
      </c>
      <c r="I6" s="108">
        <v>10.231734214272828</v>
      </c>
      <c r="J6" s="108">
        <v>10.178740182608436</v>
      </c>
      <c r="K6" s="108">
        <v>9.7142694566917935</v>
      </c>
      <c r="L6" s="108">
        <v>8.6915987665289176</v>
      </c>
      <c r="M6" s="108">
        <v>8.5173617411670559</v>
      </c>
      <c r="N6" s="108">
        <v>8.3783780436853927</v>
      </c>
      <c r="O6" s="108">
        <v>8.169854271646118</v>
      </c>
      <c r="P6" s="108">
        <v>7.7762762534643661</v>
      </c>
      <c r="Q6" s="108">
        <v>7.6867167386233088</v>
      </c>
      <c r="R6" s="108">
        <v>8.1109437841536121</v>
      </c>
      <c r="S6" s="108">
        <v>8.5444219331596063</v>
      </c>
    </row>
    <row r="7" spans="1:19" ht="13">
      <c r="A7" s="36" t="s">
        <v>29</v>
      </c>
      <c r="B7" s="108">
        <v>4.9584545512165006</v>
      </c>
      <c r="C7" s="108">
        <v>5.8398955592397366</v>
      </c>
      <c r="D7" s="108">
        <v>7.2764207666874281</v>
      </c>
      <c r="E7" s="108">
        <v>8.4980422575281445</v>
      </c>
      <c r="F7" s="108">
        <v>10.474670491539118</v>
      </c>
      <c r="G7" s="108">
        <v>12.950530231905699</v>
      </c>
      <c r="H7" s="108">
        <v>14.728251154349751</v>
      </c>
      <c r="I7" s="108">
        <v>15.582051998656093</v>
      </c>
      <c r="J7" s="108">
        <v>16.973345969925727</v>
      </c>
      <c r="K7" s="108">
        <v>18.287852010259556</v>
      </c>
      <c r="L7" s="108">
        <v>18.655982987895474</v>
      </c>
      <c r="M7" s="108">
        <v>18.854915891090887</v>
      </c>
      <c r="N7" s="108">
        <v>18.407727081868373</v>
      </c>
      <c r="O7" s="108">
        <v>18.108381904627326</v>
      </c>
      <c r="P7" s="108">
        <v>17.339396403551603</v>
      </c>
      <c r="Q7" s="108">
        <v>14.895231276761224</v>
      </c>
      <c r="R7" s="108">
        <v>14.493971552166052</v>
      </c>
      <c r="S7" s="108">
        <v>14.16913485206989</v>
      </c>
    </row>
    <row r="8" spans="1:19" ht="13">
      <c r="A8" s="36" t="s">
        <v>97</v>
      </c>
      <c r="B8" s="108">
        <v>5.8642374604042997</v>
      </c>
      <c r="C8" s="108">
        <v>7.1997814410119103</v>
      </c>
      <c r="D8" s="108">
        <v>9.0271111348238673</v>
      </c>
      <c r="E8" s="108">
        <v>10.668922794181523</v>
      </c>
      <c r="F8" s="108">
        <v>27.466532248708386</v>
      </c>
      <c r="G8" s="108">
        <v>33.333489396635471</v>
      </c>
      <c r="H8" s="108">
        <v>39.422447807230967</v>
      </c>
      <c r="I8" s="108">
        <v>44.729007860224563</v>
      </c>
      <c r="J8" s="108">
        <v>55.627483971403322</v>
      </c>
      <c r="K8" s="108">
        <v>61.768782391305471</v>
      </c>
      <c r="L8" s="108">
        <v>63.580153058638693</v>
      </c>
      <c r="M8" s="108">
        <v>65.055146516621605</v>
      </c>
      <c r="N8" s="108">
        <v>65.347843129737328</v>
      </c>
      <c r="O8" s="108">
        <v>66.183986371379902</v>
      </c>
      <c r="P8" s="108">
        <v>65.709932537022425</v>
      </c>
      <c r="Q8" s="108">
        <v>62.276232815221036</v>
      </c>
      <c r="R8" s="108">
        <v>56.609343111758029</v>
      </c>
      <c r="S8" s="108">
        <v>41.821628583418949</v>
      </c>
    </row>
    <row r="9" spans="1:19" ht="13">
      <c r="A9" s="36" t="s">
        <v>78</v>
      </c>
      <c r="B9" s="108">
        <v>1.4569783322270344</v>
      </c>
      <c r="C9" s="108">
        <v>1.8576113181564575</v>
      </c>
      <c r="D9" s="108">
        <v>2.7524188702315411</v>
      </c>
      <c r="E9" s="108">
        <v>3.947556486316234</v>
      </c>
      <c r="F9" s="108">
        <v>5.2490855177459075</v>
      </c>
      <c r="G9" s="108">
        <v>6.9990982260697718</v>
      </c>
      <c r="H9" s="108">
        <v>9.0666797279350586</v>
      </c>
      <c r="I9" s="108">
        <v>9.1657614623290797</v>
      </c>
      <c r="J9" s="108">
        <v>14.085077441985007</v>
      </c>
      <c r="K9" s="108">
        <v>15.395666960431107</v>
      </c>
      <c r="L9" s="108">
        <v>15.578801266093601</v>
      </c>
      <c r="M9" s="108">
        <v>17.252411716143396</v>
      </c>
      <c r="N9" s="108">
        <v>17.257087823505433</v>
      </c>
      <c r="O9" s="108">
        <v>18.340416589307011</v>
      </c>
      <c r="P9" s="108">
        <v>19.044443146465042</v>
      </c>
      <c r="Q9" s="108">
        <v>19.810376206858638</v>
      </c>
      <c r="R9" s="108">
        <v>21.146122663150461</v>
      </c>
      <c r="S9" s="108">
        <v>21.266157712709763</v>
      </c>
    </row>
    <row r="10" spans="1:19" ht="13">
      <c r="A10" s="36" t="s">
        <v>79</v>
      </c>
      <c r="B10" s="108">
        <v>55.551687021494729</v>
      </c>
      <c r="C10" s="108">
        <v>58.443913791349161</v>
      </c>
      <c r="D10" s="108">
        <v>63.40109870660055</v>
      </c>
      <c r="E10" s="108">
        <v>66.580453824224151</v>
      </c>
      <c r="F10" s="108">
        <v>73.817035385513122</v>
      </c>
      <c r="G10" s="108">
        <v>78.866210538794775</v>
      </c>
      <c r="H10" s="108">
        <v>83.85038776559152</v>
      </c>
      <c r="I10" s="108">
        <v>85.784507715075819</v>
      </c>
      <c r="J10" s="108">
        <v>93.695335823692332</v>
      </c>
      <c r="K10" s="108">
        <v>92.13304521607273</v>
      </c>
      <c r="L10" s="108">
        <v>92.279757927715934</v>
      </c>
      <c r="M10" s="108">
        <v>90.636473761215356</v>
      </c>
      <c r="N10" s="108">
        <v>89.606494554101005</v>
      </c>
      <c r="O10" s="108">
        <v>88.245220328763722</v>
      </c>
      <c r="P10" s="108">
        <v>87.484684257446858</v>
      </c>
      <c r="Q10" s="108">
        <v>86.409133845399452</v>
      </c>
      <c r="R10" s="108">
        <v>84.962825049039125</v>
      </c>
      <c r="S10" s="108">
        <v>84.568666344656179</v>
      </c>
    </row>
    <row r="11" spans="1:19" ht="13">
      <c r="A11" s="36" t="s">
        <v>98</v>
      </c>
      <c r="B11" s="108">
        <v>5.6533455650478759</v>
      </c>
      <c r="C11" s="108">
        <v>7.63976433661787</v>
      </c>
      <c r="D11" s="108">
        <v>10.870488810297513</v>
      </c>
      <c r="E11" s="108">
        <v>15.396025835161778</v>
      </c>
      <c r="F11" s="108">
        <v>23.246583735116275</v>
      </c>
      <c r="G11" s="108">
        <v>31.636554575238318</v>
      </c>
      <c r="H11" s="108">
        <v>34.627979121528462</v>
      </c>
      <c r="I11" s="108">
        <v>37.593311255471541</v>
      </c>
      <c r="J11" s="108">
        <v>43.199796407439614</v>
      </c>
      <c r="K11" s="108">
        <v>40.586416607209593</v>
      </c>
      <c r="L11" s="108">
        <v>35.290623725071399</v>
      </c>
      <c r="M11" s="108">
        <v>32.594550290216283</v>
      </c>
      <c r="N11" s="108">
        <v>31.144129345087496</v>
      </c>
      <c r="O11" s="108">
        <v>30.228002312922456</v>
      </c>
      <c r="P11" s="108">
        <v>30.618342049196205</v>
      </c>
      <c r="Q11" s="108">
        <v>30.719563152020516</v>
      </c>
      <c r="R11" s="108">
        <v>30.093880610287489</v>
      </c>
      <c r="S11" s="108">
        <v>29.631794955742897</v>
      </c>
    </row>
    <row r="12" spans="1:19" ht="13">
      <c r="A12" s="36" t="s">
        <v>93</v>
      </c>
      <c r="B12" s="108">
        <v>21.142193826632134</v>
      </c>
      <c r="C12" s="108">
        <v>22.373806692685477</v>
      </c>
      <c r="D12" s="108">
        <v>23.782363807902673</v>
      </c>
      <c r="E12" s="108">
        <v>26.213709244874646</v>
      </c>
      <c r="F12" s="108">
        <v>29.497122035197432</v>
      </c>
      <c r="G12" s="108">
        <v>32.040854160149237</v>
      </c>
      <c r="H12" s="108">
        <v>33.321185096256912</v>
      </c>
      <c r="I12" s="108">
        <v>34.91386653313441</v>
      </c>
      <c r="J12" s="108">
        <v>39.695297438531945</v>
      </c>
      <c r="K12" s="108">
        <v>41.019241047568144</v>
      </c>
      <c r="L12" s="108">
        <v>41.540699993396629</v>
      </c>
      <c r="M12" s="108">
        <v>43.217730350913193</v>
      </c>
      <c r="N12" s="108">
        <v>43.43162615939962</v>
      </c>
      <c r="O12" s="108">
        <v>43.685332450821029</v>
      </c>
      <c r="P12" s="108">
        <v>43.798106233805825</v>
      </c>
      <c r="Q12" s="108">
        <v>43.529733006900443</v>
      </c>
      <c r="R12" s="108">
        <v>42.935248284440718</v>
      </c>
      <c r="S12" s="108">
        <v>41.866369805827318</v>
      </c>
    </row>
    <row r="13" spans="1:19" ht="13">
      <c r="A13" s="36" t="s">
        <v>83</v>
      </c>
      <c r="B13" s="108">
        <v>20.871083084124301</v>
      </c>
      <c r="C13" s="108">
        <v>21.842780299389926</v>
      </c>
      <c r="D13" s="108">
        <v>23.380630981451759</v>
      </c>
      <c r="E13" s="108">
        <v>25.439857184691014</v>
      </c>
      <c r="F13" s="108">
        <v>28.217825987241671</v>
      </c>
      <c r="G13" s="108">
        <v>30.982316921074091</v>
      </c>
      <c r="H13" s="108">
        <v>33.301396958832981</v>
      </c>
      <c r="I13" s="108">
        <v>35.143898252341423</v>
      </c>
      <c r="J13" s="108">
        <v>37.724215072954138</v>
      </c>
      <c r="K13" s="108">
        <v>39.853875804457402</v>
      </c>
      <c r="L13" s="108">
        <v>40.964472356511394</v>
      </c>
      <c r="M13" s="108">
        <v>41.652543752309931</v>
      </c>
      <c r="N13" s="108">
        <v>38.476819972142309</v>
      </c>
      <c r="O13" s="108">
        <v>38.754003344551613</v>
      </c>
      <c r="P13" s="108">
        <v>39.409952184102124</v>
      </c>
      <c r="Q13" s="108">
        <v>40.355869778261194</v>
      </c>
      <c r="R13" s="108">
        <v>41.638401586248094</v>
      </c>
      <c r="S13" s="108">
        <v>42.978538444804599</v>
      </c>
    </row>
    <row r="14" spans="1:19" ht="13">
      <c r="A14" s="36" t="s">
        <v>80</v>
      </c>
      <c r="B14" s="108">
        <v>51.508544165882974</v>
      </c>
      <c r="C14" s="108">
        <v>51.592593095519376</v>
      </c>
      <c r="D14" s="108">
        <v>52.085555475478358</v>
      </c>
      <c r="E14" s="108">
        <v>50.956390765517789</v>
      </c>
      <c r="F14" s="108">
        <v>50.528411115843639</v>
      </c>
      <c r="G14" s="108">
        <v>49.465538493680143</v>
      </c>
      <c r="H14" s="108">
        <v>45.98632039248298</v>
      </c>
      <c r="I14" s="108">
        <v>44.711953594041553</v>
      </c>
      <c r="J14" s="108">
        <v>46.619449818719822</v>
      </c>
      <c r="K14" s="108">
        <v>44.657682379479546</v>
      </c>
      <c r="L14" s="108">
        <v>43.053323566841279</v>
      </c>
      <c r="M14" s="108">
        <v>42.956537817319614</v>
      </c>
      <c r="N14" s="108">
        <v>42.771385303442031</v>
      </c>
      <c r="O14" s="108">
        <v>42.10897062877094</v>
      </c>
      <c r="P14" s="108">
        <v>41.965062351173884</v>
      </c>
      <c r="Q14" s="108">
        <v>41.993860273755836</v>
      </c>
      <c r="R14" s="108">
        <v>42.071008805921878</v>
      </c>
      <c r="S14" s="108">
        <v>42.704873006497344</v>
      </c>
    </row>
    <row r="15" spans="1:19" ht="13">
      <c r="A15" s="36" t="s">
        <v>81</v>
      </c>
      <c r="B15" s="108">
        <v>10.284387406057277</v>
      </c>
      <c r="C15" s="108">
        <v>12.984581012695399</v>
      </c>
      <c r="D15" s="108">
        <v>14.967784560400526</v>
      </c>
      <c r="E15" s="108">
        <v>17.578431909013098</v>
      </c>
      <c r="F15" s="108">
        <v>22.796263644818396</v>
      </c>
      <c r="G15" s="108">
        <v>26.229955164195985</v>
      </c>
      <c r="H15" s="108">
        <v>29.808727834681164</v>
      </c>
      <c r="I15" s="108">
        <v>32.108670426595431</v>
      </c>
      <c r="J15" s="108">
        <v>33.914526834451628</v>
      </c>
      <c r="K15" s="108">
        <v>35.61745978656063</v>
      </c>
      <c r="L15" s="108">
        <v>37.865727924941879</v>
      </c>
      <c r="M15" s="108">
        <v>39.033722638502667</v>
      </c>
      <c r="N15" s="108">
        <v>39.331765144809722</v>
      </c>
      <c r="O15" s="108">
        <v>38.850236067537423</v>
      </c>
      <c r="P15" s="108">
        <v>38.13246650088233</v>
      </c>
      <c r="Q15" s="108">
        <v>34.788220608891599</v>
      </c>
      <c r="R15" s="108">
        <v>32.633798807663624</v>
      </c>
      <c r="S15" s="108">
        <v>30.731900628865443</v>
      </c>
    </row>
    <row r="16" spans="1:19" ht="13">
      <c r="A16" s="36" t="s">
        <v>84</v>
      </c>
      <c r="B16" s="108">
        <v>2.1959918408002088</v>
      </c>
      <c r="C16" s="108">
        <v>4.5998994581997321</v>
      </c>
      <c r="D16" s="108">
        <v>7.6141912498272575</v>
      </c>
      <c r="E16" s="108">
        <v>9.2622468899978223</v>
      </c>
      <c r="F16" s="108">
        <v>11.615990831810979</v>
      </c>
      <c r="G16" s="108">
        <v>14.912299047201108</v>
      </c>
      <c r="H16" s="108">
        <v>17.028001659822895</v>
      </c>
      <c r="I16" s="108">
        <v>20.667253970648545</v>
      </c>
      <c r="J16" s="108">
        <v>23.829946261965542</v>
      </c>
      <c r="K16" s="108">
        <v>24.951487009577715</v>
      </c>
      <c r="L16" s="108">
        <v>21.665149979851503</v>
      </c>
      <c r="M16" s="108">
        <v>20.085442940328345</v>
      </c>
      <c r="N16" s="108">
        <v>18.155801734913023</v>
      </c>
      <c r="O16" s="108">
        <v>16.244945898940994</v>
      </c>
      <c r="P16" s="108">
        <v>13.474716516312034</v>
      </c>
      <c r="Q16" s="108">
        <v>12.312430252296524</v>
      </c>
      <c r="R16" s="108">
        <v>10.96465271075356</v>
      </c>
      <c r="S16" s="108">
        <v>10.311489360291983</v>
      </c>
    </row>
    <row r="17" spans="1:19" ht="13">
      <c r="A17" s="36" t="s">
        <v>85</v>
      </c>
      <c r="B17" s="108">
        <v>31.439357290096801</v>
      </c>
      <c r="C17" s="108">
        <v>34.725123419378754</v>
      </c>
      <c r="D17" s="108">
        <v>40.960923577074915</v>
      </c>
      <c r="E17" s="108">
        <v>49.707385115515315</v>
      </c>
      <c r="F17" s="108">
        <v>58.415742683048649</v>
      </c>
      <c r="G17" s="108">
        <v>67.022822939375772</v>
      </c>
      <c r="H17" s="108">
        <v>71.278181762862445</v>
      </c>
      <c r="I17" s="108">
        <v>79.247863466353081</v>
      </c>
      <c r="J17" s="108">
        <v>86.976228758880779</v>
      </c>
      <c r="K17" s="108">
        <v>61.437075336928181</v>
      </c>
      <c r="L17" s="108">
        <v>58.775203020681282</v>
      </c>
      <c r="M17" s="108">
        <v>55.623852132394148</v>
      </c>
      <c r="N17" s="108">
        <v>52.723840944762856</v>
      </c>
      <c r="O17" s="108">
        <v>46.388294908977699</v>
      </c>
      <c r="P17" s="108">
        <v>33.489264522441367</v>
      </c>
      <c r="Q17" s="108">
        <v>31.545735552349559</v>
      </c>
      <c r="R17" s="108">
        <v>28.576033261013478</v>
      </c>
      <c r="S17" s="108">
        <v>26.157478060011382</v>
      </c>
    </row>
    <row r="18" spans="1:19" ht="13">
      <c r="A18" s="36" t="s">
        <v>86</v>
      </c>
      <c r="B18" s="108">
        <v>8.2904829060993759</v>
      </c>
      <c r="C18" s="108">
        <v>9.7803319407974882</v>
      </c>
      <c r="D18" s="108">
        <v>11.096983151622739</v>
      </c>
      <c r="E18" s="108">
        <v>12.769693668581771</v>
      </c>
      <c r="F18" s="108">
        <v>14.576290732755799</v>
      </c>
      <c r="G18" s="108">
        <v>15.777702090329742</v>
      </c>
      <c r="H18" s="108">
        <v>16.492421363774291</v>
      </c>
      <c r="I18" s="108">
        <v>16.192595684173302</v>
      </c>
      <c r="J18" s="108">
        <v>17.823164068065534</v>
      </c>
      <c r="K18" s="108">
        <v>21.945035710178999</v>
      </c>
      <c r="L18" s="108">
        <v>22.452100136131328</v>
      </c>
      <c r="M18" s="108">
        <v>22.66135941708275</v>
      </c>
      <c r="N18" s="108">
        <v>22.522136526189001</v>
      </c>
      <c r="O18" s="108">
        <v>22.143978100749575</v>
      </c>
      <c r="P18" s="108">
        <v>21.931805704475085</v>
      </c>
      <c r="Q18" s="108">
        <v>21.787420465089856</v>
      </c>
      <c r="R18" s="108">
        <v>21.732199864361174</v>
      </c>
      <c r="S18" s="108">
        <v>21.574160001115551</v>
      </c>
    </row>
    <row r="19" spans="1:19" ht="13">
      <c r="A19" s="36" t="s">
        <v>87</v>
      </c>
      <c r="B19" s="108">
        <v>2.3505656274423452</v>
      </c>
      <c r="C19" s="108">
        <v>3.834384202902644</v>
      </c>
      <c r="D19" s="108">
        <v>6.6191592796084855</v>
      </c>
      <c r="E19" s="108">
        <v>11.243238485498775</v>
      </c>
      <c r="F19" s="108">
        <v>18.137567622971211</v>
      </c>
      <c r="G19" s="108">
        <v>26.873198288641902</v>
      </c>
      <c r="H19" s="108">
        <v>29.552479030679578</v>
      </c>
      <c r="I19" s="108">
        <v>29.529725421040915</v>
      </c>
      <c r="J19" s="108">
        <v>36.643921772128635</v>
      </c>
      <c r="K19" s="108">
        <v>36.870397957748565</v>
      </c>
      <c r="L19" s="108">
        <v>29.653639359416662</v>
      </c>
      <c r="M19" s="108">
        <v>24.182189691371271</v>
      </c>
      <c r="N19" s="108">
        <v>22.173063381618544</v>
      </c>
      <c r="O19" s="108">
        <v>19.912232612984901</v>
      </c>
      <c r="P19" s="108">
        <v>18.51539660283796</v>
      </c>
      <c r="Q19" s="108">
        <v>17.621426888252515</v>
      </c>
      <c r="R19" s="108">
        <v>16.138733626554114</v>
      </c>
      <c r="S19" s="108">
        <v>13.893922509712535</v>
      </c>
    </row>
    <row r="20" spans="1:19" ht="13">
      <c r="A20" s="36" t="s">
        <v>99</v>
      </c>
      <c r="B20" s="108">
        <v>1.3735341487952182</v>
      </c>
      <c r="C20" s="108">
        <v>2.2220193431174406</v>
      </c>
      <c r="D20" s="110" t="s">
        <v>109</v>
      </c>
      <c r="E20" s="108">
        <v>6.9001007848571314</v>
      </c>
      <c r="F20" s="108">
        <v>10.798834253004033</v>
      </c>
      <c r="G20" s="108">
        <v>12.446497033992335</v>
      </c>
      <c r="H20" s="108">
        <v>16.698525270945922</v>
      </c>
      <c r="I20" s="108">
        <v>18.520417281317574</v>
      </c>
      <c r="J20" s="108">
        <v>22.375476527446096</v>
      </c>
      <c r="K20" s="108">
        <v>21.346633305301907</v>
      </c>
      <c r="L20" s="108">
        <v>18.756732991972481</v>
      </c>
      <c r="M20" s="108">
        <v>17.426356225711558</v>
      </c>
      <c r="N20" s="108">
        <v>16.694598020364481</v>
      </c>
      <c r="O20" s="108">
        <v>16.396715187744576</v>
      </c>
      <c r="P20" s="108">
        <v>16.477043535405073</v>
      </c>
      <c r="Q20" s="108">
        <v>16.947494684602592</v>
      </c>
      <c r="R20" s="108">
        <v>17.001336784322646</v>
      </c>
      <c r="S20" s="108">
        <v>17.1965119320474</v>
      </c>
    </row>
    <row r="21" spans="1:19" ht="13">
      <c r="A21" s="36" t="s">
        <v>88</v>
      </c>
      <c r="B21" s="108">
        <v>25.900327697828107</v>
      </c>
      <c r="C21" s="108">
        <v>26.487664726017844</v>
      </c>
      <c r="D21" s="108">
        <v>31.659780508481049</v>
      </c>
      <c r="E21" s="108">
        <v>33.416262461742228</v>
      </c>
      <c r="F21" s="108">
        <v>35.250241417202226</v>
      </c>
      <c r="G21" s="108">
        <v>35.547378757941814</v>
      </c>
      <c r="H21" s="108">
        <v>39.474002727353415</v>
      </c>
      <c r="I21" s="108">
        <v>41.805888493152125</v>
      </c>
      <c r="J21" s="108">
        <v>46.183386745635744</v>
      </c>
      <c r="K21" s="108">
        <v>46.271821752310977</v>
      </c>
      <c r="L21" s="108">
        <v>46.925026526366516</v>
      </c>
      <c r="M21" s="108">
        <v>49.226856123376578</v>
      </c>
      <c r="N21" s="108">
        <v>50.299357413827217</v>
      </c>
      <c r="O21" s="108">
        <v>50.252385874419211</v>
      </c>
      <c r="P21" s="108">
        <v>51.56953715569739</v>
      </c>
      <c r="Q21" s="108">
        <v>53.118961409301541</v>
      </c>
      <c r="R21" s="108">
        <v>55.436406181622225</v>
      </c>
      <c r="S21" s="108">
        <v>56.165193343887807</v>
      </c>
    </row>
    <row r="22" spans="1:19" ht="13">
      <c r="A22" s="36" t="s">
        <v>100</v>
      </c>
      <c r="B22" s="108">
        <v>16.911253559778572</v>
      </c>
      <c r="C22" s="108">
        <v>18.531348671340201</v>
      </c>
      <c r="D22" s="108">
        <v>21.486224372744907</v>
      </c>
      <c r="E22" s="108">
        <v>25.79922748191979</v>
      </c>
      <c r="F22" s="108">
        <v>29.587133661344584</v>
      </c>
      <c r="G22" s="108">
        <v>32.860511316165685</v>
      </c>
      <c r="H22" s="108">
        <v>34.996092053842816</v>
      </c>
      <c r="I22" s="108">
        <v>36.219752965555507</v>
      </c>
      <c r="J22" s="108">
        <v>40.038445248102178</v>
      </c>
      <c r="K22" s="108">
        <v>40.396999772710053</v>
      </c>
      <c r="L22" s="108">
        <v>42.326037338327382</v>
      </c>
      <c r="M22" s="108">
        <v>43.072931921837736</v>
      </c>
      <c r="N22" s="108">
        <v>42.877882263696883</v>
      </c>
      <c r="O22" s="108">
        <v>42.24391391273668</v>
      </c>
      <c r="P22" s="108">
        <v>40.46674058798537</v>
      </c>
      <c r="Q22" s="108">
        <v>40.64152512060015</v>
      </c>
      <c r="R22" s="108">
        <v>40.200472010819126</v>
      </c>
      <c r="S22" s="108">
        <v>40.171106673809639</v>
      </c>
    </row>
    <row r="23" spans="1:19" ht="13">
      <c r="A23" s="36" t="s">
        <v>89</v>
      </c>
      <c r="B23" s="108">
        <v>77.155563302973135</v>
      </c>
      <c r="C23" s="108">
        <v>80.953711260593408</v>
      </c>
      <c r="D23" s="108">
        <v>87.114330843782298</v>
      </c>
      <c r="E23" s="108">
        <v>90.281435745513761</v>
      </c>
      <c r="F23" s="108">
        <v>93.728069299651651</v>
      </c>
      <c r="G23" s="108">
        <v>94.866785505332345</v>
      </c>
      <c r="H23" s="108">
        <v>95.781772372692473</v>
      </c>
      <c r="I23" s="108">
        <v>96.541243946983769</v>
      </c>
      <c r="J23" s="108">
        <v>103.77007307447323</v>
      </c>
      <c r="K23" s="108">
        <v>104.60960563966414</v>
      </c>
      <c r="L23" s="108">
        <v>104.88299539177592</v>
      </c>
      <c r="M23" s="108">
        <v>105.38144405681153</v>
      </c>
      <c r="N23" s="108">
        <v>102.79349486648003</v>
      </c>
      <c r="O23" s="108">
        <v>101.3355470844005</v>
      </c>
      <c r="P23" s="108">
        <v>99.286385085390307</v>
      </c>
      <c r="Q23" s="108">
        <v>98.179256483848789</v>
      </c>
      <c r="R23" s="108">
        <v>95.623622884805329</v>
      </c>
      <c r="S23" s="108">
        <v>92.37030514383099</v>
      </c>
    </row>
    <row r="24" spans="1:19" ht="13">
      <c r="A24" s="36" t="s">
        <v>91</v>
      </c>
      <c r="B24" s="108">
        <v>2.7136768214084275</v>
      </c>
      <c r="C24" s="108">
        <v>3.3600324121627758</v>
      </c>
      <c r="D24" s="108">
        <v>3.2714654902203577</v>
      </c>
      <c r="E24" s="108">
        <v>4.2531644053571735</v>
      </c>
      <c r="F24" s="108">
        <v>5.3482096390356553</v>
      </c>
      <c r="G24" s="108">
        <v>7.4578968255034805</v>
      </c>
      <c r="H24" s="108">
        <v>10.428700012336753</v>
      </c>
      <c r="I24" s="108">
        <v>12.718628354249208</v>
      </c>
      <c r="J24" s="108">
        <v>16.571423114530536</v>
      </c>
      <c r="K24" s="108">
        <v>18.663678231016981</v>
      </c>
      <c r="L24" s="108">
        <v>18.904590287379147</v>
      </c>
      <c r="M24" s="108">
        <v>20.400296221694951</v>
      </c>
      <c r="N24" s="108">
        <v>20.472610896450693</v>
      </c>
      <c r="O24" s="108">
        <v>20.078411861494214</v>
      </c>
      <c r="P24" s="108">
        <v>21.127353867434643</v>
      </c>
      <c r="Q24" s="108">
        <v>21.57210449725925</v>
      </c>
      <c r="R24" s="108">
        <v>19.92519747394908</v>
      </c>
      <c r="S24" s="108">
        <v>20.259138023199824</v>
      </c>
    </row>
    <row r="25" spans="1:19" ht="13">
      <c r="A25" s="36" t="s">
        <v>92</v>
      </c>
      <c r="B25" s="108">
        <v>42.233715558336861</v>
      </c>
      <c r="C25" s="108">
        <v>45.458433416484731</v>
      </c>
      <c r="D25" s="108">
        <v>45.447299263880332</v>
      </c>
      <c r="E25" s="108">
        <v>46.662895185191992</v>
      </c>
      <c r="F25" s="108">
        <v>50.079229713222475</v>
      </c>
      <c r="G25" s="108">
        <v>55.27622170880133</v>
      </c>
      <c r="H25" s="108">
        <v>57.614022409822432</v>
      </c>
      <c r="I25" s="108">
        <v>58.817840183460184</v>
      </c>
      <c r="J25" s="108">
        <v>63.086996617805134</v>
      </c>
      <c r="K25" s="108">
        <v>63.644265708070598</v>
      </c>
      <c r="L25" s="108">
        <v>64.663789844385931</v>
      </c>
      <c r="M25" s="108">
        <v>65.63023313816079</v>
      </c>
      <c r="N25" s="108">
        <v>62.597896391187376</v>
      </c>
      <c r="O25" s="108">
        <v>59.203566461808499</v>
      </c>
      <c r="P25" s="108">
        <v>54.78921812077364</v>
      </c>
      <c r="Q25" s="108">
        <v>51.145830261072874</v>
      </c>
      <c r="R25" s="108">
        <v>48.348650016571305</v>
      </c>
      <c r="S25" s="108">
        <v>46.601856991146576</v>
      </c>
    </row>
    <row r="26" spans="1:19" ht="13">
      <c r="A26" s="36" t="s">
        <v>106</v>
      </c>
      <c r="B26" s="108" t="s">
        <v>109</v>
      </c>
      <c r="C26" s="108" t="s">
        <v>109</v>
      </c>
      <c r="D26" s="108" t="s">
        <v>109</v>
      </c>
      <c r="E26" s="108">
        <v>0.46555865519010181</v>
      </c>
      <c r="F26" s="108">
        <v>0.95480744301070974</v>
      </c>
      <c r="G26" s="108">
        <v>2.2109641876637141</v>
      </c>
      <c r="H26" s="108">
        <v>3.2674564806128079</v>
      </c>
      <c r="I26" s="108">
        <v>3.5951781678831884</v>
      </c>
      <c r="J26" s="108">
        <v>4.5789495253972712</v>
      </c>
      <c r="K26" s="108">
        <v>5.392552261610593</v>
      </c>
      <c r="L26" s="108">
        <v>5.7574569542928371</v>
      </c>
      <c r="M26" s="108">
        <v>6.58442183977815</v>
      </c>
      <c r="N26" s="108">
        <v>6.4371829890726939</v>
      </c>
      <c r="O26" s="108">
        <v>6.7158745046137511</v>
      </c>
      <c r="P26" s="108">
        <v>7.1875845148675008</v>
      </c>
      <c r="Q26" s="108">
        <v>7.5664546457657531</v>
      </c>
      <c r="R26" s="108">
        <v>7.6057869345386981</v>
      </c>
      <c r="S26" s="108">
        <v>7.797574569851875</v>
      </c>
    </row>
    <row r="27" spans="1:19" ht="13">
      <c r="A27" s="36" t="s">
        <v>102</v>
      </c>
      <c r="B27" s="108" t="s">
        <v>109</v>
      </c>
      <c r="C27" s="108">
        <v>3.8429645499562839</v>
      </c>
      <c r="D27" s="108">
        <v>4.7076791919315033</v>
      </c>
      <c r="E27" s="108">
        <v>6.3289523731232276</v>
      </c>
      <c r="F27" s="108">
        <v>7.821938795332211</v>
      </c>
      <c r="G27" s="108">
        <v>11.440758002380838</v>
      </c>
      <c r="H27" s="108">
        <v>12.042687263520241</v>
      </c>
      <c r="I27" s="108">
        <v>12.932784669741283</v>
      </c>
      <c r="J27" s="108">
        <v>14.789974243671425</v>
      </c>
      <c r="K27" s="108">
        <v>16.054207551944216</v>
      </c>
      <c r="L27" s="108">
        <v>17.44370440849984</v>
      </c>
      <c r="M27" s="108">
        <v>18.845034970806083</v>
      </c>
      <c r="N27" s="108">
        <v>20.633707204674675</v>
      </c>
      <c r="O27" s="108">
        <v>22.821004155725358</v>
      </c>
      <c r="P27" s="108">
        <v>24.910852154837993</v>
      </c>
      <c r="Q27" s="108">
        <v>27.710304938929728</v>
      </c>
      <c r="R27" s="108">
        <v>29.914827067243838</v>
      </c>
      <c r="S27" s="108">
        <v>28.20121106230696</v>
      </c>
    </row>
    <row r="28" spans="1:19" ht="13">
      <c r="A28" s="36" t="s">
        <v>101</v>
      </c>
      <c r="B28" s="108">
        <v>0.42419041271418434</v>
      </c>
      <c r="C28" s="108">
        <v>0.80091724651924145</v>
      </c>
      <c r="D28" s="108">
        <v>0.998579815874022</v>
      </c>
      <c r="E28" s="108">
        <v>2.8836620758188474</v>
      </c>
      <c r="F28" s="108">
        <v>4.6793192443963738</v>
      </c>
      <c r="G28" s="108">
        <v>6.1978982160149849</v>
      </c>
      <c r="H28" s="108">
        <v>7.5954552437088578</v>
      </c>
      <c r="I28" s="108">
        <v>8.9536035751175191</v>
      </c>
      <c r="J28" s="108">
        <v>10.874794697811771</v>
      </c>
      <c r="K28" s="108">
        <v>13.361873972481821</v>
      </c>
      <c r="L28" s="108">
        <v>13.995983337082579</v>
      </c>
      <c r="M28" s="108">
        <v>14.577518079836789</v>
      </c>
      <c r="N28" s="108">
        <v>14.644363010220978</v>
      </c>
      <c r="O28" s="108">
        <v>14.22215603417785</v>
      </c>
      <c r="P28" s="108">
        <v>14.216497312374399</v>
      </c>
      <c r="Q28" s="108">
        <v>14.165997641065289</v>
      </c>
      <c r="R28" s="108">
        <v>13.897771379800325</v>
      </c>
      <c r="S28" s="108">
        <v>13.57851117359775</v>
      </c>
    </row>
    <row r="29" spans="1:19" ht="13">
      <c r="A29" s="36" t="s">
        <v>82</v>
      </c>
      <c r="B29" s="108">
        <v>27.070003773973305</v>
      </c>
      <c r="C29" s="108">
        <v>28.799792870031283</v>
      </c>
      <c r="D29" s="108">
        <v>31.5845450743772</v>
      </c>
      <c r="E29" s="108">
        <v>35.727712846230638</v>
      </c>
      <c r="F29" s="108">
        <v>44.625034978711881</v>
      </c>
      <c r="G29" s="108">
        <v>50.511630458722152</v>
      </c>
      <c r="H29" s="108">
        <v>53.730368789247294</v>
      </c>
      <c r="I29" s="108">
        <v>54.781363703554391</v>
      </c>
      <c r="J29" s="108">
        <v>56.699147677776423</v>
      </c>
      <c r="K29" s="108">
        <v>57.397838815469946</v>
      </c>
      <c r="L29" s="108">
        <v>57.233687452648383</v>
      </c>
      <c r="M29" s="108">
        <v>57.16449753081077</v>
      </c>
      <c r="N29" s="108">
        <v>55.542198396596255</v>
      </c>
      <c r="O29" s="108">
        <v>53.247515272397912</v>
      </c>
      <c r="P29" s="108">
        <v>48.660928165451153</v>
      </c>
      <c r="Q29" s="108">
        <v>45.698891881334674</v>
      </c>
      <c r="R29" s="108">
        <v>42.673696475835513</v>
      </c>
      <c r="S29" s="108">
        <v>40.621296290165596</v>
      </c>
    </row>
    <row r="30" spans="1:19" ht="13">
      <c r="A30" s="36" t="s">
        <v>94</v>
      </c>
      <c r="B30" s="108">
        <v>45.666014917174046</v>
      </c>
      <c r="C30" s="108">
        <v>44.295179122196039</v>
      </c>
      <c r="D30" s="108">
        <v>45.795119660410833</v>
      </c>
      <c r="E30" s="108">
        <v>53.251478711234661</v>
      </c>
      <c r="F30" s="108">
        <v>56.366732896270968</v>
      </c>
      <c r="G30" s="108">
        <v>61.279218769938502</v>
      </c>
      <c r="H30" s="108">
        <v>61.127911989581669</v>
      </c>
      <c r="I30" s="108">
        <v>58.459286777959534</v>
      </c>
      <c r="J30" s="108">
        <v>76.908961368205993</v>
      </c>
      <c r="K30" s="108">
        <v>79.101449018258933</v>
      </c>
      <c r="L30" s="108">
        <v>76.08976349245161</v>
      </c>
      <c r="M30" s="108">
        <v>79.02681762072055</v>
      </c>
      <c r="N30" s="108">
        <v>78.029647159228077</v>
      </c>
      <c r="O30" s="108">
        <v>78.300826773836619</v>
      </c>
      <c r="P30" s="108">
        <v>83.544505348822383</v>
      </c>
      <c r="Q30" s="108">
        <v>83.558588808264943</v>
      </c>
      <c r="R30" s="108">
        <v>84.64421508886042</v>
      </c>
      <c r="S30" s="108">
        <v>87.500768181710143</v>
      </c>
    </row>
    <row r="31" spans="1:19" ht="13">
      <c r="A31" s="36" t="s">
        <v>257</v>
      </c>
      <c r="B31" s="108">
        <v>52.23169521857308</v>
      </c>
      <c r="C31" s="108">
        <v>53.867642609397585</v>
      </c>
      <c r="D31" s="108">
        <v>59.351023511342362</v>
      </c>
      <c r="E31" s="108">
        <v>62.964213424185075</v>
      </c>
      <c r="F31" s="108">
        <v>67.802442743356977</v>
      </c>
      <c r="G31" s="108">
        <v>72.878006136580012</v>
      </c>
      <c r="H31" s="108">
        <v>70.011671754576057</v>
      </c>
      <c r="I31" s="108">
        <v>62.758320331869349</v>
      </c>
      <c r="J31" s="108">
        <v>77.822486073575234</v>
      </c>
      <c r="K31" s="108">
        <v>75.273765390728414</v>
      </c>
      <c r="L31" s="108">
        <v>75.983655388631718</v>
      </c>
      <c r="M31" s="108">
        <v>71.843613482324329</v>
      </c>
      <c r="N31" s="108">
        <v>71.525432605907795</v>
      </c>
      <c r="O31" s="108">
        <v>70.478473701556865</v>
      </c>
      <c r="P31" s="108">
        <v>67.206646882161664</v>
      </c>
      <c r="Q31" s="108">
        <v>64.346936346463124</v>
      </c>
      <c r="R31" s="108">
        <v>65.86820310076925</v>
      </c>
      <c r="S31" s="108">
        <v>65.839275616319696</v>
      </c>
    </row>
    <row r="32" spans="1:19" ht="13">
      <c r="A32" s="36"/>
      <c r="B32" s="108"/>
      <c r="C32" s="108"/>
      <c r="D32" s="108"/>
      <c r="E32" s="108"/>
      <c r="F32" s="108"/>
      <c r="G32" s="108"/>
      <c r="H32" s="108"/>
      <c r="I32" s="108"/>
      <c r="J32" s="108"/>
      <c r="K32" s="108"/>
      <c r="L32" s="108"/>
      <c r="M32" s="108"/>
      <c r="N32" s="108"/>
      <c r="O32" s="108"/>
      <c r="P32" s="108"/>
      <c r="Q32" s="108"/>
      <c r="R32" s="108"/>
      <c r="S32" s="385"/>
    </row>
    <row r="33" spans="1:19" ht="13">
      <c r="A33" s="36" t="s">
        <v>344</v>
      </c>
      <c r="B33" s="108">
        <v>32.106270807460291</v>
      </c>
      <c r="C33" s="108">
        <v>33.201658070102198</v>
      </c>
      <c r="D33" s="108">
        <v>34.687353468056962</v>
      </c>
      <c r="E33" s="108">
        <v>36.020031587816504</v>
      </c>
      <c r="F33" s="108">
        <v>38.579570637095728</v>
      </c>
      <c r="G33" s="108">
        <v>40.466558909807119</v>
      </c>
      <c r="H33" s="108">
        <v>40.962070752472393</v>
      </c>
      <c r="I33" s="108">
        <v>41.559491349865496</v>
      </c>
      <c r="J33" s="108">
        <v>44.217630217095042</v>
      </c>
      <c r="K33" s="108">
        <v>44.665459024340635</v>
      </c>
      <c r="L33" s="108">
        <v>44.516786187375736</v>
      </c>
      <c r="M33" s="108">
        <v>44.780898114290011</v>
      </c>
      <c r="N33" s="108">
        <v>43.65890098474398</v>
      </c>
      <c r="O33" s="108">
        <v>43.010499092944208</v>
      </c>
      <c r="P33" s="108">
        <v>42.21874026225742</v>
      </c>
      <c r="Q33" s="108">
        <v>41.955025088038397</v>
      </c>
      <c r="R33" s="108">
        <v>41.710004159702805</v>
      </c>
      <c r="S33" s="108">
        <v>41.654778401683743</v>
      </c>
    </row>
    <row r="34" spans="1:19" ht="13">
      <c r="A34" s="36" t="s">
        <v>213</v>
      </c>
      <c r="B34" s="108">
        <v>35.236981948767884</v>
      </c>
      <c r="C34" s="108">
        <v>36.345471555667316</v>
      </c>
      <c r="D34" s="108">
        <v>38.397402308590891</v>
      </c>
      <c r="E34" s="108">
        <v>40.340721668943814</v>
      </c>
      <c r="F34" s="108">
        <v>43.180709095227847</v>
      </c>
      <c r="G34" s="108">
        <v>45.688977445956105</v>
      </c>
      <c r="H34" s="108">
        <v>45.546321687857557</v>
      </c>
      <c r="I34" s="108">
        <v>44.102829391557982</v>
      </c>
      <c r="J34" s="108">
        <v>48.883262279665253</v>
      </c>
      <c r="K34" s="108">
        <v>49.190667243268209</v>
      </c>
      <c r="L34" s="108">
        <v>49.078985285106569</v>
      </c>
      <c r="M34" s="108">
        <v>49.169595174492891</v>
      </c>
      <c r="N34" s="108">
        <v>48.175380468109147</v>
      </c>
      <c r="O34" s="108">
        <v>47.743062222644106</v>
      </c>
      <c r="P34" s="108">
        <v>47.098040707516191</v>
      </c>
      <c r="Q34" s="108">
        <v>46.068869916062845</v>
      </c>
      <c r="R34" s="108">
        <v>45.796808769729701</v>
      </c>
      <c r="S34" s="108">
        <v>45.670908783706651</v>
      </c>
    </row>
    <row r="35" spans="1:19" ht="13">
      <c r="A35" s="36"/>
      <c r="B35" s="108"/>
      <c r="C35" s="108"/>
      <c r="D35" s="108"/>
      <c r="E35" s="108"/>
      <c r="F35" s="108"/>
      <c r="G35" s="108"/>
      <c r="H35" s="108"/>
      <c r="I35" s="108"/>
      <c r="J35" s="108"/>
      <c r="K35" s="108"/>
      <c r="L35" s="108"/>
      <c r="M35" s="108"/>
      <c r="N35" s="108"/>
      <c r="O35" s="108"/>
      <c r="P35" s="108"/>
      <c r="S35" s="385"/>
    </row>
    <row r="36" spans="1:19" s="179" customFormat="1" ht="13">
      <c r="A36" s="36" t="s">
        <v>422</v>
      </c>
      <c r="B36" s="108" t="s">
        <v>109</v>
      </c>
      <c r="C36" s="108">
        <v>37.182504985873003</v>
      </c>
      <c r="D36" s="108">
        <v>48.220290733645768</v>
      </c>
      <c r="E36" s="108">
        <v>42.626823025931678</v>
      </c>
      <c r="F36" s="108">
        <v>39.895753934343681</v>
      </c>
      <c r="G36" s="108">
        <v>44.649761272460879</v>
      </c>
      <c r="H36" s="108">
        <v>48.864055744092468</v>
      </c>
      <c r="I36" s="108">
        <v>35.31608497996509</v>
      </c>
      <c r="J36" s="108">
        <v>62.351542637301769</v>
      </c>
      <c r="K36" s="108">
        <v>62.753161997280678</v>
      </c>
      <c r="L36" s="108">
        <v>55.45848698934779</v>
      </c>
      <c r="M36" s="108">
        <v>53.285572641396506</v>
      </c>
      <c r="N36" s="108">
        <v>46.974514183741547</v>
      </c>
      <c r="O36" s="108">
        <v>46.835317864032625</v>
      </c>
      <c r="P36" s="108">
        <v>50.593911636086808</v>
      </c>
      <c r="Q36" s="108">
        <v>60.729966945706366</v>
      </c>
      <c r="R36" s="108">
        <v>67.018365078227092</v>
      </c>
      <c r="S36" s="108" t="s">
        <v>109</v>
      </c>
    </row>
    <row r="37" spans="1:19" s="346" customFormat="1" ht="13">
      <c r="A37" s="203" t="s">
        <v>515</v>
      </c>
      <c r="B37" s="108" t="s">
        <v>109</v>
      </c>
      <c r="C37" s="108" t="s">
        <v>109</v>
      </c>
      <c r="D37" s="108" t="s">
        <v>109</v>
      </c>
      <c r="E37" s="108" t="s">
        <v>109</v>
      </c>
      <c r="F37" s="108" t="s">
        <v>109</v>
      </c>
      <c r="G37" s="108" t="s">
        <v>109</v>
      </c>
      <c r="H37" s="108">
        <v>1.7691282694856405</v>
      </c>
      <c r="I37" s="108">
        <v>1.5094820541025005</v>
      </c>
      <c r="J37" s="108">
        <v>2.9007551584155262</v>
      </c>
      <c r="K37" s="108">
        <v>3.5817559564056927</v>
      </c>
      <c r="L37" s="108">
        <v>3.8771462737144087</v>
      </c>
      <c r="M37" s="108">
        <v>5.0553200136292507</v>
      </c>
      <c r="N37" s="108">
        <v>5.7733456318192555</v>
      </c>
      <c r="O37" s="108">
        <v>6.6253031167716703</v>
      </c>
      <c r="P37" s="108">
        <v>6.9941557244595467</v>
      </c>
      <c r="Q37" s="108">
        <v>9.1426458271999991</v>
      </c>
      <c r="R37" s="108">
        <v>8.2990944391260317</v>
      </c>
      <c r="S37" s="108">
        <v>8.2587662449387249</v>
      </c>
    </row>
    <row r="38" spans="1:19" ht="13">
      <c r="A38" s="36" t="s">
        <v>105</v>
      </c>
      <c r="B38" s="108">
        <v>54.105263815220837</v>
      </c>
      <c r="C38" s="108">
        <v>57.689354628588362</v>
      </c>
      <c r="D38" s="108">
        <v>56.755716132678842</v>
      </c>
      <c r="E38" s="108">
        <v>62.688277627571921</v>
      </c>
      <c r="F38" s="108">
        <v>73.159775509464978</v>
      </c>
      <c r="G38" s="108">
        <v>68.140611980160244</v>
      </c>
      <c r="H38" s="108">
        <v>72.29206252779943</v>
      </c>
      <c r="I38" s="108">
        <v>61.59175628154513</v>
      </c>
      <c r="J38" s="108">
        <v>74.848273137651901</v>
      </c>
      <c r="K38" s="108">
        <v>86.882454825479329</v>
      </c>
      <c r="L38" s="108">
        <v>76.865226467088419</v>
      </c>
      <c r="M38" s="108">
        <v>71.039748371723178</v>
      </c>
      <c r="N38" s="108">
        <v>74.079884114965481</v>
      </c>
      <c r="O38" s="108">
        <v>68.444110502499612</v>
      </c>
      <c r="P38" s="108">
        <v>61.823934272144292</v>
      </c>
      <c r="Q38" s="108">
        <v>63.555521403265644</v>
      </c>
      <c r="R38" s="108">
        <v>55.338872687064686</v>
      </c>
      <c r="S38" s="108">
        <v>56.380003376266671</v>
      </c>
    </row>
    <row r="39" spans="1:19" s="172" customFormat="1" ht="13">
      <c r="A39" s="36" t="s">
        <v>411</v>
      </c>
      <c r="B39" s="108">
        <v>32.611514378539198</v>
      </c>
      <c r="C39" s="108">
        <v>37.40414784126191</v>
      </c>
      <c r="D39" s="108">
        <v>38.841829075223046</v>
      </c>
      <c r="E39" s="108">
        <v>37.65030528359997</v>
      </c>
      <c r="F39" s="108">
        <v>32.851464169165666</v>
      </c>
      <c r="G39" s="108">
        <v>35.304952827485998</v>
      </c>
      <c r="H39" s="108">
        <v>36.853353378956591</v>
      </c>
      <c r="I39" s="108">
        <v>40.80577051543883</v>
      </c>
      <c r="J39" s="108">
        <v>38.342293725436122</v>
      </c>
      <c r="K39" s="108">
        <v>39.95005365330038</v>
      </c>
      <c r="L39" s="108">
        <v>39.096313218923825</v>
      </c>
      <c r="M39" s="108">
        <v>35.143946100990043</v>
      </c>
      <c r="N39" s="108">
        <v>35.142371184249932</v>
      </c>
      <c r="O39" s="108">
        <v>33.021988512777071</v>
      </c>
      <c r="P39" s="108">
        <v>36.791416649612074</v>
      </c>
      <c r="Q39" s="108">
        <v>34.243776409221766</v>
      </c>
      <c r="R39" s="108">
        <v>36.911189842144708</v>
      </c>
      <c r="S39" s="108">
        <v>38.141856322142083</v>
      </c>
    </row>
    <row r="40" spans="1:19" ht="13">
      <c r="A40" s="36" t="s">
        <v>96</v>
      </c>
      <c r="B40" s="108">
        <v>41.846874878718687</v>
      </c>
      <c r="C40" s="108">
        <v>48.241892906335693</v>
      </c>
      <c r="D40" s="108">
        <v>48.628591820556515</v>
      </c>
      <c r="E40" s="108">
        <v>53.115903421568092</v>
      </c>
      <c r="F40" s="108">
        <v>54.580372057090422</v>
      </c>
      <c r="G40" s="108">
        <v>54.997109368564175</v>
      </c>
      <c r="H40" s="108">
        <v>59.731918353951507</v>
      </c>
      <c r="I40" s="108">
        <v>49.585039395911814</v>
      </c>
      <c r="J40" s="108">
        <v>67.389939398595388</v>
      </c>
      <c r="K40" s="108">
        <v>64.678342033028073</v>
      </c>
      <c r="L40" s="108">
        <v>63.353883596558838</v>
      </c>
      <c r="M40" s="108">
        <v>65.65947722767261</v>
      </c>
      <c r="N40" s="108">
        <v>62.302182815152847</v>
      </c>
      <c r="O40" s="108">
        <v>64.01945405367708</v>
      </c>
      <c r="P40" s="108">
        <v>69.640467799462087</v>
      </c>
      <c r="Q40" s="108">
        <v>81.685578729623231</v>
      </c>
      <c r="R40" s="108">
        <v>76.251824130487492</v>
      </c>
      <c r="S40" s="108">
        <v>76.14249234979664</v>
      </c>
    </row>
    <row r="41" spans="1:19" ht="13">
      <c r="A41" s="36" t="s">
        <v>112</v>
      </c>
      <c r="B41" s="108" t="s">
        <v>109</v>
      </c>
      <c r="C41" s="108" t="s">
        <v>109</v>
      </c>
      <c r="D41" s="108" t="s">
        <v>109</v>
      </c>
      <c r="E41" s="108" t="s">
        <v>109</v>
      </c>
      <c r="F41" s="108">
        <v>0.24049247040593799</v>
      </c>
      <c r="G41" s="108">
        <v>0.89727716192029727</v>
      </c>
      <c r="H41" s="108">
        <v>1.9237907944074448</v>
      </c>
      <c r="I41" s="108">
        <v>2.3643476331424362</v>
      </c>
      <c r="J41" s="108">
        <v>3.0577206523022737</v>
      </c>
      <c r="K41" s="108">
        <v>2.658531816509643</v>
      </c>
      <c r="L41" s="108">
        <v>2.373290166098017</v>
      </c>
      <c r="M41" s="108">
        <v>3.1340918224304586</v>
      </c>
      <c r="N41" s="108">
        <v>3.7305035115608045</v>
      </c>
      <c r="O41" s="108">
        <v>2.9558975498998743</v>
      </c>
      <c r="P41" s="108">
        <v>4.0500996448265481</v>
      </c>
      <c r="Q41" s="108">
        <v>5.8951118271884964</v>
      </c>
      <c r="R41" s="108">
        <v>5.8550537302819272</v>
      </c>
      <c r="S41" s="108">
        <v>6.1661679697325971</v>
      </c>
    </row>
    <row r="42" spans="1:19" ht="13">
      <c r="A42" s="36" t="s">
        <v>104</v>
      </c>
      <c r="B42" s="108" t="s">
        <v>109</v>
      </c>
      <c r="C42" s="108" t="s">
        <v>109</v>
      </c>
      <c r="D42" s="108" t="s">
        <v>109</v>
      </c>
      <c r="E42" s="108" t="s">
        <v>109</v>
      </c>
      <c r="F42" s="108" t="s">
        <v>109</v>
      </c>
      <c r="G42" s="108" t="s">
        <v>109</v>
      </c>
      <c r="H42" s="108" t="s">
        <v>109</v>
      </c>
      <c r="I42" s="108" t="s">
        <v>109</v>
      </c>
      <c r="J42" s="108" t="s">
        <v>109</v>
      </c>
      <c r="K42" s="108" t="s">
        <v>109</v>
      </c>
      <c r="L42" s="108">
        <v>28.597495958670329</v>
      </c>
      <c r="M42" s="108">
        <v>33.968125103459478</v>
      </c>
      <c r="N42" s="108">
        <v>36.341753030575852</v>
      </c>
      <c r="O42" s="108">
        <v>37.40999556945566</v>
      </c>
      <c r="P42" s="108">
        <v>36.857492861994231</v>
      </c>
      <c r="Q42" s="108">
        <v>37.201925274341527</v>
      </c>
      <c r="R42" s="108">
        <v>37.03000930550899</v>
      </c>
      <c r="S42" s="108">
        <v>31.613255081623024</v>
      </c>
    </row>
    <row r="43" spans="1:19" s="346" customFormat="1" ht="13">
      <c r="A43" s="203" t="s">
        <v>579</v>
      </c>
      <c r="B43" s="108" t="s">
        <v>109</v>
      </c>
      <c r="C43" s="108" t="s">
        <v>109</v>
      </c>
      <c r="D43" s="108" t="s">
        <v>109</v>
      </c>
      <c r="E43" s="108" t="s">
        <v>109</v>
      </c>
      <c r="F43" s="108" t="s">
        <v>109</v>
      </c>
      <c r="G43" s="108" t="s">
        <v>109</v>
      </c>
      <c r="H43" s="108" t="s">
        <v>109</v>
      </c>
      <c r="I43" s="108" t="s">
        <v>109</v>
      </c>
      <c r="J43" s="108" t="s">
        <v>109</v>
      </c>
      <c r="K43" s="108" t="s">
        <v>109</v>
      </c>
      <c r="L43" s="108" t="s">
        <v>109</v>
      </c>
      <c r="M43" s="108" t="s">
        <v>109</v>
      </c>
      <c r="N43" s="108">
        <v>29.313967497439521</v>
      </c>
      <c r="O43" s="108">
        <v>32.727174380174965</v>
      </c>
      <c r="P43" s="108">
        <v>30.749095223967782</v>
      </c>
      <c r="Q43" s="108">
        <v>33.642812181819494</v>
      </c>
      <c r="R43" s="108">
        <v>33.353687332965471</v>
      </c>
      <c r="S43" s="108">
        <v>33.445042686783921</v>
      </c>
    </row>
    <row r="44" spans="1:19" s="346" customFormat="1" ht="13">
      <c r="A44" s="203" t="s">
        <v>567</v>
      </c>
      <c r="B44" s="108" t="s">
        <v>109</v>
      </c>
      <c r="C44" s="108" t="s">
        <v>109</v>
      </c>
      <c r="D44" s="108">
        <v>6.0869627210844553E-2</v>
      </c>
      <c r="E44" s="108">
        <v>0.37100649791656859</v>
      </c>
      <c r="F44" s="108">
        <v>1.7503677449876056</v>
      </c>
      <c r="G44" s="108">
        <v>2.7981021543176721</v>
      </c>
      <c r="H44" s="108">
        <v>3.8123437204322563</v>
      </c>
      <c r="I44" s="108">
        <v>2.9917629172541913</v>
      </c>
      <c r="J44" s="108">
        <v>4.3605118502272733</v>
      </c>
      <c r="K44" s="108">
        <v>4.9213335434246277</v>
      </c>
      <c r="L44" s="108">
        <v>4.6607254334906676</v>
      </c>
      <c r="M44" s="108">
        <v>5.4567710211848377</v>
      </c>
      <c r="N44" s="108">
        <v>5.3748231292045574</v>
      </c>
      <c r="O44" s="108">
        <v>5.7535349979832784</v>
      </c>
      <c r="P44" s="108">
        <v>5.7129466387405561</v>
      </c>
      <c r="Q44" s="108">
        <v>5.427687903166265</v>
      </c>
      <c r="R44" s="108">
        <v>5.9330625551585605</v>
      </c>
      <c r="S44" s="108">
        <v>4.6342459466562191</v>
      </c>
    </row>
    <row r="45" spans="1:19" s="406" customFormat="1" ht="13">
      <c r="A45" s="203" t="s">
        <v>630</v>
      </c>
      <c r="B45" s="108" t="s">
        <v>109</v>
      </c>
      <c r="C45" s="108" t="s">
        <v>109</v>
      </c>
      <c r="D45" s="108" t="s">
        <v>109</v>
      </c>
      <c r="E45" s="108" t="s">
        <v>109</v>
      </c>
      <c r="F45" s="108" t="s">
        <v>109</v>
      </c>
      <c r="G45" s="108" t="s">
        <v>109</v>
      </c>
      <c r="H45" s="108" t="s">
        <v>109</v>
      </c>
      <c r="I45" s="108">
        <v>117.58338314260806</v>
      </c>
      <c r="J45" s="108">
        <v>124.95752407112172</v>
      </c>
      <c r="K45" s="108">
        <v>126.75652689760611</v>
      </c>
      <c r="L45" s="108">
        <v>139.08273723205454</v>
      </c>
      <c r="M45" s="108">
        <v>132.12295927639877</v>
      </c>
      <c r="N45" s="108">
        <v>135.13812214368008</v>
      </c>
      <c r="O45" s="108">
        <v>138.90714255220217</v>
      </c>
      <c r="P45" s="108">
        <v>142.8115186671742</v>
      </c>
      <c r="Q45" s="108">
        <v>142.09707910752155</v>
      </c>
      <c r="R45" s="108">
        <v>148.73055297441192</v>
      </c>
      <c r="S45" s="108">
        <v>141.42463964795238</v>
      </c>
    </row>
    <row r="46" spans="1:19" ht="13">
      <c r="A46" s="36" t="s">
        <v>118</v>
      </c>
      <c r="B46" s="108">
        <v>57.598393646891523</v>
      </c>
      <c r="C46" s="108">
        <v>62.964164746225784</v>
      </c>
      <c r="D46" s="108">
        <v>67.514749358638554</v>
      </c>
      <c r="E46" s="108">
        <v>72.199201494297981</v>
      </c>
      <c r="F46" s="108">
        <v>76.661906626120015</v>
      </c>
      <c r="G46" s="108">
        <v>80.541211072144918</v>
      </c>
      <c r="H46" s="108">
        <v>82.510023218571263</v>
      </c>
      <c r="I46" s="108">
        <v>81.532990066570278</v>
      </c>
      <c r="J46" s="108">
        <v>81.78246377855929</v>
      </c>
      <c r="K46" s="108">
        <v>69.850575754198047</v>
      </c>
      <c r="L46" s="108">
        <v>65.774898011499729</v>
      </c>
      <c r="M46" s="108">
        <v>61.753899892016555</v>
      </c>
      <c r="N46" s="108">
        <v>59.617109697099437</v>
      </c>
      <c r="O46" s="108">
        <v>57.143915033447456</v>
      </c>
      <c r="P46" s="108">
        <v>55.729867323462763</v>
      </c>
      <c r="Q46" s="108">
        <v>55.374250771442874</v>
      </c>
      <c r="R46" s="108">
        <v>44.941297079292788</v>
      </c>
      <c r="S46" s="108">
        <v>53.05780688100478</v>
      </c>
    </row>
    <row r="47" spans="1:19">
      <c r="A47" t="s">
        <v>119</v>
      </c>
    </row>
    <row r="48" spans="1:19" s="63" customFormat="1">
      <c r="A48" s="63" t="s">
        <v>22</v>
      </c>
      <c r="O48" s="39"/>
      <c r="P48" s="39"/>
    </row>
    <row r="49" spans="1:14" s="63" customFormat="1">
      <c r="A49" s="63" t="s">
        <v>308</v>
      </c>
      <c r="N49" s="43"/>
    </row>
    <row r="50" spans="1:14" s="63" customFormat="1"/>
    <row r="51" spans="1:14" ht="12" customHeight="1">
      <c r="A51" t="s">
        <v>31</v>
      </c>
    </row>
    <row r="52" spans="1:14" s="177" customFormat="1" ht="12" customHeight="1">
      <c r="A52" s="177" t="s">
        <v>477</v>
      </c>
    </row>
    <row r="53" spans="1:14" s="177" customFormat="1" ht="12" customHeight="1">
      <c r="A53" s="177" t="s">
        <v>478</v>
      </c>
    </row>
    <row r="54" spans="1:14" s="177" customFormat="1" ht="12" customHeight="1">
      <c r="A54" s="177" t="s">
        <v>42</v>
      </c>
    </row>
    <row r="55" spans="1:14" s="177" customFormat="1" ht="12" customHeight="1">
      <c r="A55" s="177" t="s">
        <v>462</v>
      </c>
    </row>
    <row r="56" spans="1:14" s="177" customFormat="1" ht="12" customHeight="1">
      <c r="A56" s="177" t="s">
        <v>39</v>
      </c>
    </row>
    <row r="57" spans="1:14" s="177" customFormat="1" ht="12" customHeight="1">
      <c r="A57" s="177" t="s">
        <v>355</v>
      </c>
    </row>
    <row r="58" spans="1:14" s="177" customFormat="1" ht="12" customHeight="1">
      <c r="A58" s="177" t="s">
        <v>6</v>
      </c>
    </row>
    <row r="59" spans="1:14" s="177" customFormat="1" ht="12" customHeight="1">
      <c r="A59" s="177" t="s">
        <v>0</v>
      </c>
    </row>
    <row r="60" spans="1:14" s="177" customFormat="1" ht="12" customHeight="1">
      <c r="A60" s="177" t="s">
        <v>38</v>
      </c>
    </row>
    <row r="61" spans="1:14" s="177" customFormat="1" ht="12" customHeight="1">
      <c r="A61" s="177" t="s">
        <v>41</v>
      </c>
    </row>
    <row r="62" spans="1:14" s="177" customFormat="1" ht="12" customHeight="1">
      <c r="A62" s="177" t="s">
        <v>8</v>
      </c>
    </row>
    <row r="63" spans="1:14" s="177" customFormat="1" ht="12" customHeight="1">
      <c r="A63" s="177" t="s">
        <v>249</v>
      </c>
    </row>
    <row r="64" spans="1:14" s="177" customFormat="1" ht="12" customHeight="1">
      <c r="A64" s="177" t="s">
        <v>357</v>
      </c>
    </row>
    <row r="65" spans="1:1" s="177" customFormat="1" ht="12" customHeight="1">
      <c r="A65" s="177" t="s">
        <v>7</v>
      </c>
    </row>
    <row r="66" spans="1:1" s="177" customFormat="1" ht="12" customHeight="1">
      <c r="A66" s="177" t="s">
        <v>250</v>
      </c>
    </row>
    <row r="67" spans="1:1" s="177" customFormat="1" ht="12" customHeight="1">
      <c r="A67" s="177" t="s">
        <v>358</v>
      </c>
    </row>
    <row r="68" spans="1:1" s="177" customFormat="1" ht="12" customHeight="1">
      <c r="A68" s="177" t="s">
        <v>2</v>
      </c>
    </row>
    <row r="69" spans="1:1" s="177" customFormat="1" ht="12" customHeight="1">
      <c r="A69" s="177" t="s">
        <v>3</v>
      </c>
    </row>
    <row r="70" spans="1:1">
      <c r="A70" t="s">
        <v>4</v>
      </c>
    </row>
    <row r="72" spans="1:1">
      <c r="A72" t="s">
        <v>23</v>
      </c>
    </row>
    <row r="73" spans="1:1">
      <c r="A73" t="s">
        <v>306</v>
      </c>
    </row>
    <row r="74" spans="1:1">
      <c r="A74" t="s">
        <v>19</v>
      </c>
    </row>
    <row r="75" spans="1:1">
      <c r="A75" s="63" t="s">
        <v>312</v>
      </c>
    </row>
    <row r="76" spans="1:1">
      <c r="A76" t="s">
        <v>479</v>
      </c>
    </row>
  </sheetData>
  <phoneticPr fontId="31" type="noConversion"/>
  <pageMargins left="0.75" right="0.75" top="1" bottom="1" header="0.5" footer="0.5"/>
  <pageSetup paperSize="9" scale="28" orientation="landscape" horizontalDpi="300" verticalDpi="300"/>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S48"/>
  <sheetViews>
    <sheetView workbookViewId="0">
      <pane xSplit="1" topLeftCell="B1" activePane="topRight" state="frozen"/>
      <selection activeCell="A2" sqref="A2"/>
      <selection pane="topRight" activeCell="A2" sqref="A2"/>
    </sheetView>
  </sheetViews>
  <sheetFormatPr defaultColWidth="9.1796875" defaultRowHeight="12.5"/>
  <cols>
    <col min="1" max="1" width="16.1796875" customWidth="1"/>
    <col min="2" max="18" width="9.54296875" customWidth="1"/>
  </cols>
  <sheetData>
    <row r="1" spans="1:19">
      <c r="A1" s="176" t="s">
        <v>576</v>
      </c>
    </row>
    <row r="3" spans="1:19" ht="13">
      <c r="B3" s="36">
        <v>2001</v>
      </c>
      <c r="C3" s="36">
        <v>2002</v>
      </c>
      <c r="D3" s="36">
        <v>2003</v>
      </c>
      <c r="E3" s="36">
        <v>2004</v>
      </c>
      <c r="F3" s="36">
        <v>2005</v>
      </c>
      <c r="G3" s="36">
        <v>2006</v>
      </c>
      <c r="H3" s="36">
        <v>2007</v>
      </c>
      <c r="I3" s="36">
        <v>2008</v>
      </c>
      <c r="J3" s="36">
        <v>2009</v>
      </c>
      <c r="K3" s="36">
        <v>2010</v>
      </c>
      <c r="L3" s="36">
        <v>2011</v>
      </c>
      <c r="M3" s="36">
        <v>2012</v>
      </c>
      <c r="N3" s="36">
        <v>2013</v>
      </c>
      <c r="O3" s="36">
        <v>2014</v>
      </c>
      <c r="P3" s="36">
        <v>2015</v>
      </c>
      <c r="Q3" s="36">
        <v>2016</v>
      </c>
      <c r="R3" s="203">
        <v>2017</v>
      </c>
      <c r="S3" s="203">
        <v>2018</v>
      </c>
    </row>
    <row r="4" spans="1:19" ht="13">
      <c r="A4" s="36" t="s">
        <v>90</v>
      </c>
      <c r="B4" s="108">
        <v>21.443949530877422</v>
      </c>
      <c r="C4" s="108">
        <v>25.500366233939193</v>
      </c>
      <c r="D4" s="108">
        <v>27.204635725779788</v>
      </c>
      <c r="E4" s="108">
        <v>31.727198097344786</v>
      </c>
      <c r="F4" s="108">
        <v>33.954776508358023</v>
      </c>
      <c r="G4" s="108">
        <v>36.56561460565316</v>
      </c>
      <c r="H4" s="108">
        <v>37.231458002811415</v>
      </c>
      <c r="I4" s="108">
        <v>39.476372847688289</v>
      </c>
      <c r="J4" s="108">
        <v>40.172448115715028</v>
      </c>
      <c r="K4" s="108">
        <v>43.363947025395184</v>
      </c>
      <c r="L4" s="108">
        <v>44.323189749285746</v>
      </c>
      <c r="M4" s="108">
        <v>43.821352351485025</v>
      </c>
      <c r="N4" s="108">
        <v>44.377770698475587</v>
      </c>
      <c r="O4" s="108">
        <v>44.915968862354909</v>
      </c>
      <c r="P4" s="108">
        <v>47.123852715899446</v>
      </c>
      <c r="Q4" s="108">
        <v>47.416597144758676</v>
      </c>
      <c r="R4" s="108">
        <v>49.212672421301626</v>
      </c>
      <c r="S4" s="43">
        <v>50.096925445036398</v>
      </c>
    </row>
    <row r="5" spans="1:19" ht="13">
      <c r="A5" s="36" t="s">
        <v>77</v>
      </c>
      <c r="B5" s="108">
        <v>41.176883378550194</v>
      </c>
      <c r="C5" s="108">
        <v>43.869623673335688</v>
      </c>
      <c r="D5" s="108">
        <v>47.123133401034991</v>
      </c>
      <c r="E5" s="108">
        <v>50.614307579093953</v>
      </c>
      <c r="F5" s="108">
        <v>55.178991988349857</v>
      </c>
      <c r="G5" s="108">
        <v>59.065023221192462</v>
      </c>
      <c r="H5" s="108">
        <v>62.28959083310005</v>
      </c>
      <c r="I5" s="108">
        <v>63.920070033225194</v>
      </c>
      <c r="J5" s="108">
        <v>69.630656436565872</v>
      </c>
      <c r="K5" s="108">
        <v>73.700654415963371</v>
      </c>
      <c r="L5" s="108">
        <v>76.868580406376864</v>
      </c>
      <c r="M5" s="108">
        <v>80.475239751949147</v>
      </c>
      <c r="N5" s="108">
        <v>82.099284831017172</v>
      </c>
      <c r="O5" s="108">
        <v>84.365853763053806</v>
      </c>
      <c r="P5" s="108">
        <v>87.992495548692901</v>
      </c>
      <c r="Q5" s="108">
        <v>90.797115797115794</v>
      </c>
      <c r="R5" s="108">
        <v>93.155084058619352</v>
      </c>
      <c r="S5" s="43">
        <v>95.580532476243278</v>
      </c>
    </row>
    <row r="6" spans="1:19" ht="13">
      <c r="A6" s="36" t="s">
        <v>103</v>
      </c>
      <c r="B6" s="108" t="s">
        <v>109</v>
      </c>
      <c r="C6" s="108" t="s">
        <v>109</v>
      </c>
      <c r="D6" s="108" t="s">
        <v>109</v>
      </c>
      <c r="E6" s="108" t="s">
        <v>109</v>
      </c>
      <c r="F6" s="108" t="s">
        <v>109</v>
      </c>
      <c r="G6" s="108" t="s">
        <v>109</v>
      </c>
      <c r="H6" s="108">
        <v>15.314162299441929</v>
      </c>
      <c r="I6" s="108">
        <v>17.11065399119029</v>
      </c>
      <c r="J6" s="108">
        <v>16.699001284253399</v>
      </c>
      <c r="K6" s="108">
        <v>16.058311737297043</v>
      </c>
      <c r="L6" s="108">
        <v>14.580495269175774</v>
      </c>
      <c r="M6" s="108">
        <v>14.451732019203856</v>
      </c>
      <c r="N6" s="108">
        <v>13.897037027556776</v>
      </c>
      <c r="O6" s="108">
        <v>13.956144846807197</v>
      </c>
      <c r="P6" s="108">
        <v>12.848389102456354</v>
      </c>
      <c r="Q6" s="108">
        <v>12.910068230964049</v>
      </c>
      <c r="R6" s="108">
        <v>13.637377183608166</v>
      </c>
      <c r="S6" s="43">
        <v>15.063175886139643</v>
      </c>
    </row>
    <row r="7" spans="1:19" ht="13">
      <c r="A7" s="36" t="s">
        <v>29</v>
      </c>
      <c r="B7" s="108" t="s">
        <v>109</v>
      </c>
      <c r="C7" s="108">
        <v>8.5143489145723645</v>
      </c>
      <c r="D7" s="108">
        <v>10.947744451609413</v>
      </c>
      <c r="E7" s="108">
        <v>12.93019795890401</v>
      </c>
      <c r="F7" s="108">
        <v>16.361208090102462</v>
      </c>
      <c r="G7" s="108">
        <v>20.774945680466448</v>
      </c>
      <c r="H7" s="108">
        <v>24.420445331452079</v>
      </c>
      <c r="I7" s="108">
        <v>25.694656635670739</v>
      </c>
      <c r="J7" s="108">
        <v>26.34893828464849</v>
      </c>
      <c r="K7" s="108">
        <v>27.961426147759131</v>
      </c>
      <c r="L7" s="108">
        <v>28.246753000065144</v>
      </c>
      <c r="M7" s="108">
        <v>28.203117553379553</v>
      </c>
      <c r="N7" s="108">
        <v>28.154264665886608</v>
      </c>
      <c r="O7" s="108">
        <v>27.523455800930257</v>
      </c>
      <c r="P7" s="108">
        <v>20.103212414074729</v>
      </c>
      <c r="Q7" s="108">
        <v>18.017476207793276</v>
      </c>
      <c r="R7" s="108" t="s">
        <v>109</v>
      </c>
      <c r="S7" t="s">
        <v>109</v>
      </c>
    </row>
    <row r="8" spans="1:19" ht="13">
      <c r="A8" s="36" t="s">
        <v>97</v>
      </c>
      <c r="B8" s="108">
        <v>8.9930295435330034</v>
      </c>
      <c r="C8" s="108">
        <v>11.333932522942369</v>
      </c>
      <c r="D8" s="108">
        <v>14.127554052533734</v>
      </c>
      <c r="E8" s="108">
        <v>16.000095321054548</v>
      </c>
      <c r="F8" s="108">
        <v>39.91375398681064</v>
      </c>
      <c r="G8" s="108">
        <v>48.250852185456282</v>
      </c>
      <c r="H8" s="108">
        <v>58.326922603986354</v>
      </c>
      <c r="I8" s="108">
        <v>64.281585594102722</v>
      </c>
      <c r="J8" s="108">
        <v>80.521333160212478</v>
      </c>
      <c r="K8" s="108">
        <v>89.25686200049266</v>
      </c>
      <c r="L8" s="108">
        <v>91.890288342861737</v>
      </c>
      <c r="M8" s="108">
        <v>94.522242272714067</v>
      </c>
      <c r="N8" s="108">
        <v>92.863284855774893</v>
      </c>
      <c r="O8" s="108">
        <v>100.24840617506098</v>
      </c>
      <c r="P8" s="108">
        <v>100.24039216310263</v>
      </c>
      <c r="Q8" s="108">
        <v>94.470424152924764</v>
      </c>
      <c r="R8" s="108">
        <v>86.986783451943381</v>
      </c>
      <c r="S8" s="43">
        <v>66.656415776120554</v>
      </c>
    </row>
    <row r="9" spans="1:19" ht="13">
      <c r="A9" s="36" t="s">
        <v>78</v>
      </c>
      <c r="B9" s="108">
        <v>2.6017724127284225</v>
      </c>
      <c r="C9" s="108">
        <v>3.3242448468197883</v>
      </c>
      <c r="D9" s="108">
        <v>4.9628851545869752</v>
      </c>
      <c r="E9" s="108">
        <v>7.3529123970264347</v>
      </c>
      <c r="F9" s="108">
        <v>9.8665560023488759</v>
      </c>
      <c r="G9" s="108">
        <v>13.18681443030691</v>
      </c>
      <c r="H9" s="108">
        <v>17.555462995425163</v>
      </c>
      <c r="I9" s="108">
        <v>17.344188665409593</v>
      </c>
      <c r="J9" s="108">
        <v>25.294470215722097</v>
      </c>
      <c r="K9" s="108">
        <v>27.641645793268424</v>
      </c>
      <c r="L9" s="108">
        <v>28.407579222063813</v>
      </c>
      <c r="M9" s="108">
        <v>31.358402459772577</v>
      </c>
      <c r="N9" s="108">
        <v>31.617736533872247</v>
      </c>
      <c r="O9" s="108">
        <v>34.176884443227884</v>
      </c>
      <c r="P9" s="108">
        <v>36.283244959468455</v>
      </c>
      <c r="Q9" s="108">
        <v>37.683707938493917</v>
      </c>
      <c r="R9" s="108">
        <v>40.853438737567636</v>
      </c>
      <c r="S9" s="43">
        <v>40.168483246116331</v>
      </c>
    </row>
    <row r="10" spans="1:19" ht="13">
      <c r="A10" s="36" t="s">
        <v>79</v>
      </c>
      <c r="B10" s="108">
        <v>120.58916198772189</v>
      </c>
      <c r="C10" s="108">
        <v>124.60606085457476</v>
      </c>
      <c r="D10" s="108">
        <v>132.518163534715</v>
      </c>
      <c r="E10" s="108">
        <v>141.26739920776103</v>
      </c>
      <c r="F10" s="108">
        <v>158.31028561461497</v>
      </c>
      <c r="G10" s="108">
        <v>171.26083911062167</v>
      </c>
      <c r="H10" s="108">
        <v>185.49459626622166</v>
      </c>
      <c r="I10" s="108">
        <v>192.04027053751565</v>
      </c>
      <c r="J10" s="108">
        <v>196.2228955590262</v>
      </c>
      <c r="K10" s="108">
        <v>191.76359993515666</v>
      </c>
      <c r="L10" s="108">
        <v>189.36397550855773</v>
      </c>
      <c r="M10" s="108">
        <v>186.88421625828002</v>
      </c>
      <c r="N10" s="108">
        <v>184.57505463975377</v>
      </c>
      <c r="O10" s="108">
        <v>184.19618832380294</v>
      </c>
      <c r="P10" s="108">
        <v>179.44232254186511</v>
      </c>
      <c r="Q10" s="108">
        <v>174.67962280557356</v>
      </c>
      <c r="R10" s="108">
        <v>172.35911312014292</v>
      </c>
      <c r="S10" s="43">
        <v>167.24346926525135</v>
      </c>
    </row>
    <row r="11" spans="1:19" ht="13">
      <c r="A11" s="36" t="s">
        <v>98</v>
      </c>
      <c r="B11" s="108">
        <v>9.7987577639751535</v>
      </c>
      <c r="C11" s="108">
        <v>13.991928549047142</v>
      </c>
      <c r="D11" s="108">
        <v>20.237497194283822</v>
      </c>
      <c r="E11" s="108">
        <v>28.776452059462862</v>
      </c>
      <c r="F11" s="108">
        <v>44.07293809486935</v>
      </c>
      <c r="G11" s="108">
        <v>61.596279284078967</v>
      </c>
      <c r="H11" s="108">
        <v>67.697283950023035</v>
      </c>
      <c r="I11" s="108">
        <v>65.969861290541928</v>
      </c>
      <c r="J11" s="108">
        <v>71.458222489870607</v>
      </c>
      <c r="K11" s="108">
        <v>70.328487694369144</v>
      </c>
      <c r="L11" s="108">
        <v>63.597145637366204</v>
      </c>
      <c r="M11" s="108">
        <v>59.568293421075424</v>
      </c>
      <c r="N11" s="108">
        <v>56.368471972069585</v>
      </c>
      <c r="O11" s="108">
        <v>55.122469125926955</v>
      </c>
      <c r="P11" s="108">
        <v>54.558851824912622</v>
      </c>
      <c r="Q11" s="108">
        <v>55.331450407044358</v>
      </c>
      <c r="R11" s="108">
        <v>54.827187162474928</v>
      </c>
      <c r="S11" s="43">
        <v>5.4466127922971115</v>
      </c>
    </row>
    <row r="12" spans="1:19" ht="13">
      <c r="A12" s="36" t="s">
        <v>93</v>
      </c>
      <c r="B12" s="108">
        <v>40.548599784056115</v>
      </c>
      <c r="C12" s="108">
        <v>42.155818973249261</v>
      </c>
      <c r="D12" s="108">
        <v>43.696666383814389</v>
      </c>
      <c r="E12" s="108">
        <v>48.048461716400645</v>
      </c>
      <c r="F12" s="108">
        <v>54.650760769109397</v>
      </c>
      <c r="G12" s="108">
        <v>59.849583378422246</v>
      </c>
      <c r="H12" s="108">
        <v>63.618038003826989</v>
      </c>
      <c r="I12" s="108">
        <v>65.423941958887539</v>
      </c>
      <c r="J12" s="108">
        <v>67.692191753723264</v>
      </c>
      <c r="K12" s="108">
        <v>69.507136646862776</v>
      </c>
      <c r="L12" s="108">
        <v>70.98593025597404</v>
      </c>
      <c r="M12" s="108">
        <v>72.843693055274343</v>
      </c>
      <c r="N12" s="108">
        <v>72.423916876471026</v>
      </c>
      <c r="O12" s="108">
        <v>73.147914238915192</v>
      </c>
      <c r="P12" s="108">
        <v>73.672445840276893</v>
      </c>
      <c r="Q12" s="108">
        <v>73.952698452635545</v>
      </c>
      <c r="R12" s="108">
        <v>74.162419158456714</v>
      </c>
      <c r="S12" s="43">
        <v>72.443785886275236</v>
      </c>
    </row>
    <row r="13" spans="1:19" ht="13">
      <c r="A13" s="36" t="s">
        <v>83</v>
      </c>
      <c r="B13" s="108">
        <v>32.269377367138688</v>
      </c>
      <c r="C13" s="108">
        <v>33.491669716549232</v>
      </c>
      <c r="D13" s="108">
        <v>35.920279327608867</v>
      </c>
      <c r="E13" s="108">
        <v>39.124937160928496</v>
      </c>
      <c r="F13" s="108">
        <v>43.744140234074607</v>
      </c>
      <c r="G13" s="108">
        <v>48.054731704205757</v>
      </c>
      <c r="H13" s="108">
        <v>51.570815943638245</v>
      </c>
      <c r="I13" s="108">
        <v>54.165113087658987</v>
      </c>
      <c r="J13" s="108">
        <v>56.374005448329619</v>
      </c>
      <c r="K13" s="108">
        <v>59.909382538584744</v>
      </c>
      <c r="L13" s="108">
        <v>62.258969847372491</v>
      </c>
      <c r="M13" s="108">
        <v>63.855771856018457</v>
      </c>
      <c r="N13" s="108">
        <v>59.573971732187822</v>
      </c>
      <c r="O13" s="108">
        <v>60.150766793761683</v>
      </c>
      <c r="P13" s="108">
        <v>61.863028957205032</v>
      </c>
      <c r="Q13" s="108">
        <v>64.143733176996193</v>
      </c>
      <c r="R13" s="108">
        <v>66.318104168433109</v>
      </c>
      <c r="S13" s="43">
        <v>68.520974478777106</v>
      </c>
    </row>
    <row r="14" spans="1:19" ht="13">
      <c r="A14" s="36" t="s">
        <v>80</v>
      </c>
      <c r="B14" s="108">
        <v>76.933022625445119</v>
      </c>
      <c r="C14" s="108">
        <v>77.597891745688756</v>
      </c>
      <c r="D14" s="108">
        <v>76.846462715867574</v>
      </c>
      <c r="E14" s="108">
        <v>75.503388113932516</v>
      </c>
      <c r="F14" s="108">
        <v>74.520381464193818</v>
      </c>
      <c r="G14" s="108">
        <v>74.24549353208495</v>
      </c>
      <c r="H14" s="108">
        <v>71.05210093126081</v>
      </c>
      <c r="I14" s="108">
        <v>68.723401574500798</v>
      </c>
      <c r="J14" s="108">
        <v>69.350152761897618</v>
      </c>
      <c r="K14" s="108">
        <v>68.021453830577315</v>
      </c>
      <c r="L14" s="108">
        <v>66.651947813935379</v>
      </c>
      <c r="M14" s="108">
        <v>66.144312976779631</v>
      </c>
      <c r="N14" s="108">
        <v>66.443178045568374</v>
      </c>
      <c r="O14" s="108">
        <v>66.352832922407387</v>
      </c>
      <c r="P14" s="108">
        <v>66.847580185894387</v>
      </c>
      <c r="Q14" s="108">
        <v>67.248704466265437</v>
      </c>
      <c r="R14" s="108">
        <v>67.573653915425723</v>
      </c>
      <c r="S14" s="43">
        <v>68.466428184179193</v>
      </c>
    </row>
    <row r="15" spans="1:19" ht="13">
      <c r="A15" s="36" t="s">
        <v>81</v>
      </c>
      <c r="B15" s="108">
        <v>14.586795074549947</v>
      </c>
      <c r="C15" s="108">
        <v>18.464979551214181</v>
      </c>
      <c r="D15" s="108">
        <v>21.179458422279399</v>
      </c>
      <c r="E15" s="108">
        <v>25.125749757797518</v>
      </c>
      <c r="F15" s="108">
        <v>32.777797022129079</v>
      </c>
      <c r="G15" s="108">
        <v>37.791787717883921</v>
      </c>
      <c r="H15" s="108">
        <v>43.005891948497066</v>
      </c>
      <c r="I15" s="108">
        <v>45.660941509845316</v>
      </c>
      <c r="J15" s="108">
        <v>46.485752238637161</v>
      </c>
      <c r="K15" s="108">
        <v>50.410888730119872</v>
      </c>
      <c r="L15" s="108">
        <v>53.724083011119966</v>
      </c>
      <c r="M15" s="108">
        <v>55.877072536726565</v>
      </c>
      <c r="N15" s="108">
        <v>58.169464981428703</v>
      </c>
      <c r="O15" s="108">
        <v>57.317324978467326</v>
      </c>
      <c r="P15" s="108">
        <v>57.932669438466306</v>
      </c>
      <c r="Q15" s="108">
        <v>53.746224887293735</v>
      </c>
      <c r="R15" s="108">
        <v>50.903043180972332</v>
      </c>
      <c r="S15" s="43">
        <v>47.99005807907885</v>
      </c>
    </row>
    <row r="16" spans="1:19" ht="13">
      <c r="A16" s="36" t="s">
        <v>84</v>
      </c>
      <c r="B16" s="108">
        <v>3.6984453917996984</v>
      </c>
      <c r="C16" s="108">
        <v>7.9271444959946944</v>
      </c>
      <c r="D16" s="108">
        <v>12.956696535379434</v>
      </c>
      <c r="E16" s="108">
        <v>15.771224409914984</v>
      </c>
      <c r="F16" s="108">
        <v>19.651611389593242</v>
      </c>
      <c r="G16" s="108">
        <v>25.819274554905114</v>
      </c>
      <c r="H16" s="108">
        <v>30.16782456551924</v>
      </c>
      <c r="I16" s="108">
        <v>37.54453487219871</v>
      </c>
      <c r="J16" s="108">
        <v>42.153778399117215</v>
      </c>
      <c r="K16" s="108">
        <v>44.971310512769101</v>
      </c>
      <c r="L16" s="108">
        <v>37.705475325245381</v>
      </c>
      <c r="M16" s="108">
        <v>34.591336987659012</v>
      </c>
      <c r="N16" s="108">
        <v>31.684718190375385</v>
      </c>
      <c r="O16" s="108">
        <v>29.149221499150823</v>
      </c>
      <c r="P16" s="108">
        <v>25.07067898127265</v>
      </c>
      <c r="Q16" s="108">
        <v>21.663205427593265</v>
      </c>
      <c r="R16" s="108">
        <v>19.569924437287487</v>
      </c>
      <c r="S16" s="43">
        <v>18.143894852016629</v>
      </c>
    </row>
    <row r="17" spans="1:19" ht="13">
      <c r="A17" s="36" t="s">
        <v>85</v>
      </c>
      <c r="B17" s="108">
        <v>65.88982104253806</v>
      </c>
      <c r="C17" s="108">
        <v>75.59689555068428</v>
      </c>
      <c r="D17" s="108">
        <v>88.532277655849526</v>
      </c>
      <c r="E17" s="108">
        <v>107.14902017629234</v>
      </c>
      <c r="F17" s="108">
        <v>125.10649329076537</v>
      </c>
      <c r="G17" s="108">
        <v>145.00333306045118</v>
      </c>
      <c r="H17" s="108">
        <v>152.11794383966807</v>
      </c>
      <c r="I17" s="108">
        <v>152.13288457763528</v>
      </c>
      <c r="J17" s="108">
        <v>163.29420594581768</v>
      </c>
      <c r="K17" s="108">
        <v>118.57802572874917</v>
      </c>
      <c r="L17" s="108">
        <v>119.51768977776086</v>
      </c>
      <c r="M17" s="108">
        <v>111.58267607455942</v>
      </c>
      <c r="N17" s="108">
        <v>108.82563486017932</v>
      </c>
      <c r="O17" s="108">
        <v>103.04307669909097</v>
      </c>
      <c r="P17" s="108">
        <v>96.342518049562187</v>
      </c>
      <c r="Q17" s="108">
        <v>88.206099058534591</v>
      </c>
      <c r="R17" s="108">
        <v>81.325476079888531</v>
      </c>
      <c r="S17" s="43">
        <v>76.02259660138354</v>
      </c>
    </row>
    <row r="18" spans="1:19" ht="13">
      <c r="A18" s="36" t="s">
        <v>86</v>
      </c>
      <c r="B18" s="108">
        <v>12.030834494323901</v>
      </c>
      <c r="C18" s="108">
        <v>14.151838878029587</v>
      </c>
      <c r="D18" s="108">
        <v>16.044372709551656</v>
      </c>
      <c r="E18" s="108">
        <v>18.511753042479103</v>
      </c>
      <c r="F18" s="108">
        <v>21.141731087527994</v>
      </c>
      <c r="G18" s="108">
        <v>22.930741354988218</v>
      </c>
      <c r="H18" s="108">
        <v>24.021325230119924</v>
      </c>
      <c r="I18" s="108">
        <v>23.486884762222996</v>
      </c>
      <c r="J18" s="108">
        <v>25.506694289995828</v>
      </c>
      <c r="K18" s="108">
        <v>32.069094343506286</v>
      </c>
      <c r="L18" s="108">
        <v>32.641587381071609</v>
      </c>
      <c r="M18" s="108">
        <v>33.364342401144796</v>
      </c>
      <c r="N18" s="108">
        <v>32.850888834752006</v>
      </c>
      <c r="O18" s="108">
        <v>32.460141685511672</v>
      </c>
      <c r="P18" s="108">
        <v>32.279810739322905</v>
      </c>
      <c r="Q18" s="108">
        <v>32.38325041867796</v>
      </c>
      <c r="R18" s="108">
        <v>32.467303331332587</v>
      </c>
      <c r="S18" s="43">
        <v>32.185928346838459</v>
      </c>
    </row>
    <row r="19" spans="1:19" ht="13">
      <c r="A19" s="36" t="s">
        <v>87</v>
      </c>
      <c r="B19" s="108">
        <v>3.8271116477621243</v>
      </c>
      <c r="C19" s="108">
        <v>6.2083573830280692</v>
      </c>
      <c r="D19" s="108">
        <v>10.559383609596297</v>
      </c>
      <c r="E19" s="108">
        <v>17.835276250347931</v>
      </c>
      <c r="F19" s="108">
        <v>28.979622611290079</v>
      </c>
      <c r="G19" s="108">
        <v>42.403481780196422</v>
      </c>
      <c r="H19" s="108">
        <v>49.865300999977038</v>
      </c>
      <c r="I19" s="108">
        <v>45.711390096055382</v>
      </c>
      <c r="J19" s="108">
        <v>53.626597756907465</v>
      </c>
      <c r="K19" s="108">
        <v>55.664518961112655</v>
      </c>
      <c r="L19" s="108">
        <v>50.692064251120193</v>
      </c>
      <c r="M19" s="108">
        <v>41.600733490049741</v>
      </c>
      <c r="N19" s="108">
        <v>38.009105803759979</v>
      </c>
      <c r="O19" s="108">
        <v>33.960571794788478</v>
      </c>
      <c r="P19" s="108">
        <v>30.817853686713214</v>
      </c>
      <c r="Q19" s="108">
        <v>28.571428571428573</v>
      </c>
      <c r="R19" s="108">
        <v>26.919232430431297</v>
      </c>
      <c r="S19" s="43">
        <v>23.239476516911225</v>
      </c>
    </row>
    <row r="20" spans="1:19" ht="13">
      <c r="A20" s="36" t="s">
        <v>99</v>
      </c>
      <c r="B20" s="108">
        <v>2.0116135413749436</v>
      </c>
      <c r="C20" s="108">
        <v>3.2966814342937054</v>
      </c>
      <c r="D20" s="108">
        <v>6.1027426917318337</v>
      </c>
      <c r="E20" s="108">
        <v>9.7991269280563671</v>
      </c>
      <c r="F20" s="108">
        <v>16.122564588681144</v>
      </c>
      <c r="G20" s="108">
        <v>18.503005494744748</v>
      </c>
      <c r="H20" s="108">
        <v>27.719056951270364</v>
      </c>
      <c r="I20" s="108">
        <v>29.049016637674875</v>
      </c>
      <c r="J20" s="108">
        <v>31.389219855191804</v>
      </c>
      <c r="K20" s="108">
        <v>30.893862779088437</v>
      </c>
      <c r="L20" s="108">
        <v>28.780056436572572</v>
      </c>
      <c r="M20" s="108">
        <v>27.578519696148113</v>
      </c>
      <c r="N20" s="108">
        <v>26.19880168857398</v>
      </c>
      <c r="O20" s="108">
        <v>26.421860520249783</v>
      </c>
      <c r="P20" s="108">
        <v>26.421233624875025</v>
      </c>
      <c r="Q20" s="108">
        <v>26.788184555293352</v>
      </c>
      <c r="R20" s="108">
        <v>27.757139540283259</v>
      </c>
      <c r="S20" s="43">
        <v>28.119902859835442</v>
      </c>
    </row>
    <row r="21" spans="1:19" ht="13">
      <c r="A21" s="36" t="s">
        <v>88</v>
      </c>
      <c r="B21" s="108">
        <v>55.90107226191882</v>
      </c>
      <c r="C21" s="108">
        <v>56.063494205563337</v>
      </c>
      <c r="D21" s="108">
        <v>67.198897714378347</v>
      </c>
      <c r="E21" s="108">
        <v>73.003832016892162</v>
      </c>
      <c r="F21" s="108">
        <v>80.706890505161397</v>
      </c>
      <c r="G21" s="108">
        <v>88.2145688364309</v>
      </c>
      <c r="H21" s="108">
        <v>101.13149299191004</v>
      </c>
      <c r="I21" s="108">
        <v>104.40136232643437</v>
      </c>
      <c r="J21" s="108">
        <v>108.46465069898312</v>
      </c>
      <c r="K21" s="108">
        <v>113.79272353344433</v>
      </c>
      <c r="L21" s="108">
        <v>121.12350950211092</v>
      </c>
      <c r="M21" s="108">
        <v>122.66351840658874</v>
      </c>
      <c r="N21" s="108">
        <v>127.82830159805872</v>
      </c>
      <c r="O21" s="108">
        <v>132.08064737347414</v>
      </c>
      <c r="P21" s="108">
        <v>136.41911990973432</v>
      </c>
      <c r="Q21" s="108">
        <v>141.11138798903562</v>
      </c>
      <c r="R21" s="108">
        <v>141.51317915339519</v>
      </c>
      <c r="S21" s="43">
        <v>144.80161163177718</v>
      </c>
    </row>
    <row r="22" spans="1:19" ht="13">
      <c r="A22" s="36" t="s">
        <v>89</v>
      </c>
      <c r="B22" s="108">
        <v>144.12451060200797</v>
      </c>
      <c r="C22" s="108">
        <v>152.6702015963632</v>
      </c>
      <c r="D22" s="108">
        <v>166.42116870441151</v>
      </c>
      <c r="E22" s="108">
        <v>175.55899274760642</v>
      </c>
      <c r="F22" s="108">
        <v>189.43514183824718</v>
      </c>
      <c r="G22" s="108">
        <v>195.32108540674577</v>
      </c>
      <c r="H22" s="108">
        <v>200.8079015890537</v>
      </c>
      <c r="I22" s="108">
        <v>205.66115988110872</v>
      </c>
      <c r="J22" s="108">
        <v>213.41691407355719</v>
      </c>
      <c r="K22" s="108">
        <v>219.09119802878834</v>
      </c>
      <c r="L22" s="108">
        <v>218.57228000692135</v>
      </c>
      <c r="M22" s="108">
        <v>219.5185365962592</v>
      </c>
      <c r="N22" s="108">
        <v>214.54579354194451</v>
      </c>
      <c r="O22" s="108">
        <v>210.89707235894051</v>
      </c>
      <c r="P22" s="108">
        <v>209.41679225038897</v>
      </c>
      <c r="Q22" s="108">
        <v>195.75246646869238</v>
      </c>
      <c r="R22" s="108">
        <v>193.35751244163271</v>
      </c>
      <c r="S22" s="43">
        <v>187.61066362721951</v>
      </c>
    </row>
    <row r="23" spans="1:19" ht="13">
      <c r="A23" s="36" t="s">
        <v>91</v>
      </c>
      <c r="B23" s="108">
        <v>3.6743687142462131</v>
      </c>
      <c r="C23" s="108">
        <v>4.6033896830902776</v>
      </c>
      <c r="D23" s="108">
        <v>4.6082735248013416</v>
      </c>
      <c r="E23" s="108">
        <v>6.3630840750717921</v>
      </c>
      <c r="F23" s="108">
        <v>8.2538881020095936</v>
      </c>
      <c r="G23" s="108">
        <v>11.710956967766856</v>
      </c>
      <c r="H23" s="108">
        <v>16.922958108359044</v>
      </c>
      <c r="I23" s="108">
        <v>20.56129371654038</v>
      </c>
      <c r="J23" s="108">
        <v>26.291741170725331</v>
      </c>
      <c r="K23" s="108">
        <v>29.794350389723988</v>
      </c>
      <c r="L23" s="108">
        <v>31.05961712385513</v>
      </c>
      <c r="M23" s="108">
        <v>33.376157788401215</v>
      </c>
      <c r="N23" s="108">
        <v>33.455646539803205</v>
      </c>
      <c r="O23" s="108">
        <v>33.163811479923233</v>
      </c>
      <c r="P23" s="108">
        <v>35.618536694392375</v>
      </c>
      <c r="Q23" s="108">
        <v>35.65640388530111</v>
      </c>
      <c r="R23" s="108">
        <v>33.614788950724005</v>
      </c>
      <c r="S23" s="43">
        <v>34.639730157861621</v>
      </c>
    </row>
    <row r="24" spans="1:19" ht="13">
      <c r="A24" s="36" t="s">
        <v>92</v>
      </c>
      <c r="B24" s="108">
        <v>60.232045359092815</v>
      </c>
      <c r="C24" s="108">
        <v>65.014709981730348</v>
      </c>
      <c r="D24" s="108">
        <v>65.230755331392857</v>
      </c>
      <c r="E24" s="108">
        <v>66.425507783633392</v>
      </c>
      <c r="F24" s="108">
        <v>70.93630892275057</v>
      </c>
      <c r="G24" s="108">
        <v>79.091416099203371</v>
      </c>
      <c r="H24" s="108">
        <v>83.010836389972098</v>
      </c>
      <c r="I24" s="108">
        <v>83.035525431005908</v>
      </c>
      <c r="J24" s="108">
        <v>87.718811617541704</v>
      </c>
      <c r="K24" s="108">
        <v>88.258120802989737</v>
      </c>
      <c r="L24" s="108">
        <v>91.144612341759483</v>
      </c>
      <c r="M24" s="108">
        <v>91.724084128546508</v>
      </c>
      <c r="N24" s="108">
        <v>88.622466712009611</v>
      </c>
      <c r="O24" s="108">
        <v>85.344036353399545</v>
      </c>
      <c r="P24" s="108">
        <v>79.349647978362412</v>
      </c>
      <c r="Q24" s="108">
        <v>74.446976911188472</v>
      </c>
      <c r="R24" s="108">
        <v>71.099440834214903</v>
      </c>
      <c r="S24" s="43">
        <v>68.465658589907093</v>
      </c>
    </row>
    <row r="25" spans="1:19" ht="13">
      <c r="A25" s="36" t="s">
        <v>106</v>
      </c>
      <c r="B25" s="108" t="s">
        <v>109</v>
      </c>
      <c r="C25" s="108" t="s">
        <v>109</v>
      </c>
      <c r="D25" s="108" t="s">
        <v>109</v>
      </c>
      <c r="E25" s="108">
        <v>0.74902762593881445</v>
      </c>
      <c r="F25" s="108">
        <v>1.5355040201740371</v>
      </c>
      <c r="G25" s="108">
        <v>3.6695081746051823</v>
      </c>
      <c r="H25" s="108">
        <v>5.4910205858809231</v>
      </c>
      <c r="I25" s="108">
        <v>6.1102768855298102</v>
      </c>
      <c r="J25" s="108">
        <v>7.8448313424596643</v>
      </c>
      <c r="K25" s="108">
        <v>8.8492456068162735</v>
      </c>
      <c r="L25" s="108">
        <v>9.9139048526708731</v>
      </c>
      <c r="M25" s="108">
        <v>11.869756756974716</v>
      </c>
      <c r="N25" s="108">
        <v>9.1195412760917307</v>
      </c>
      <c r="O25" s="108">
        <v>9.320097827971404</v>
      </c>
      <c r="P25" s="108">
        <v>9.8257441456141628</v>
      </c>
      <c r="Q25" s="108">
        <v>13.415000430028526</v>
      </c>
      <c r="R25" s="108">
        <v>13.335323304782666</v>
      </c>
      <c r="S25" s="43">
        <v>13.453753784399769</v>
      </c>
    </row>
    <row r="26" spans="1:19" ht="13">
      <c r="A26" s="36" t="s">
        <v>102</v>
      </c>
      <c r="B26" s="108" t="s">
        <v>109</v>
      </c>
      <c r="C26" s="108">
        <v>6.1775513122339882</v>
      </c>
      <c r="D26" s="108">
        <v>7.8226104251616766</v>
      </c>
      <c r="E26" s="108">
        <v>10.492088218217603</v>
      </c>
      <c r="F26" s="108">
        <v>13.070629486435704</v>
      </c>
      <c r="G26" s="108">
        <v>19.662443148210428</v>
      </c>
      <c r="H26" s="108">
        <v>20.703319867361813</v>
      </c>
      <c r="I26" s="108">
        <v>22.040832346109237</v>
      </c>
      <c r="J26" s="108">
        <v>23.215024722812259</v>
      </c>
      <c r="K26" s="108">
        <v>26.199776617260845</v>
      </c>
      <c r="L26" s="108">
        <v>29.210787126388812</v>
      </c>
      <c r="M26" s="108">
        <v>31.611085590803832</v>
      </c>
      <c r="N26" s="108">
        <v>34.821316634391415</v>
      </c>
      <c r="O26" s="108">
        <v>38.528146692745572</v>
      </c>
      <c r="P26" s="108">
        <v>42.032152443201483</v>
      </c>
      <c r="Q26" s="108">
        <v>46.91903610439423</v>
      </c>
      <c r="R26" s="108">
        <v>50.780218461169127</v>
      </c>
      <c r="S26" s="43">
        <v>48.023409477062486</v>
      </c>
    </row>
    <row r="27" spans="1:19" ht="13">
      <c r="A27" s="36" t="s">
        <v>101</v>
      </c>
      <c r="B27" s="108">
        <v>0.65276240798096774</v>
      </c>
      <c r="C27" s="108">
        <v>1.2519781115548911</v>
      </c>
      <c r="D27" s="108">
        <v>1.6014204013232902</v>
      </c>
      <c r="E27" s="108">
        <v>4.6699314309715456</v>
      </c>
      <c r="F27" s="108">
        <v>7.4715094950638843</v>
      </c>
      <c r="G27" s="108">
        <v>10.123780553049102</v>
      </c>
      <c r="H27" s="108">
        <v>12.703880631102145</v>
      </c>
      <c r="I27" s="108">
        <v>14.913385619423389</v>
      </c>
      <c r="J27" s="108">
        <v>17.185854551651509</v>
      </c>
      <c r="K27" s="108">
        <v>20.964342440675328</v>
      </c>
      <c r="L27" s="108">
        <v>21.948223613466453</v>
      </c>
      <c r="M27" s="108">
        <v>22.924921861718126</v>
      </c>
      <c r="N27" s="108">
        <v>23.073712402500846</v>
      </c>
      <c r="O27" s="108">
        <v>22.912667946257194</v>
      </c>
      <c r="P27" s="108">
        <v>23.330841895013322</v>
      </c>
      <c r="Q27" s="108">
        <v>23.183292781832929</v>
      </c>
      <c r="R27" s="108">
        <v>23.174467755070385</v>
      </c>
      <c r="S27" s="43">
        <v>22.800029235491888</v>
      </c>
    </row>
    <row r="28" spans="1:19" ht="13">
      <c r="A28" s="36" t="s">
        <v>82</v>
      </c>
      <c r="B28" s="108">
        <v>41.163828607824421</v>
      </c>
      <c r="C28" s="108">
        <v>44.191432169808422</v>
      </c>
      <c r="D28" s="108">
        <v>48.401692141611953</v>
      </c>
      <c r="E28" s="108">
        <v>55.219064364838147</v>
      </c>
      <c r="F28" s="108">
        <v>70.207021117962015</v>
      </c>
      <c r="G28" s="108">
        <v>81.367108225979933</v>
      </c>
      <c r="H28" s="108">
        <v>89.241420341124069</v>
      </c>
      <c r="I28" s="108">
        <v>89.128279288878275</v>
      </c>
      <c r="J28" s="108">
        <v>87.543593702378288</v>
      </c>
      <c r="K28" s="108">
        <v>90.127387288711745</v>
      </c>
      <c r="L28" s="108">
        <v>88.249795097021035</v>
      </c>
      <c r="M28" s="108">
        <v>88.644267177291511</v>
      </c>
      <c r="N28" s="108">
        <v>85.74836892306628</v>
      </c>
      <c r="O28" s="108">
        <v>82.257021373507214</v>
      </c>
      <c r="P28" s="108">
        <v>76.621424961660523</v>
      </c>
      <c r="Q28" s="108">
        <v>73.024376636342993</v>
      </c>
      <c r="R28" s="108">
        <v>69.983693344319732</v>
      </c>
      <c r="S28" s="43">
        <v>66.886074293330282</v>
      </c>
    </row>
    <row r="29" spans="1:19" ht="13">
      <c r="A29" s="36" t="s">
        <v>94</v>
      </c>
      <c r="B29" s="108">
        <v>95.116575292679812</v>
      </c>
      <c r="C29" s="108">
        <v>91.628038540936757</v>
      </c>
      <c r="D29" s="108">
        <v>96.240812413670966</v>
      </c>
      <c r="E29" s="108">
        <v>114.62453189471678</v>
      </c>
      <c r="F29" s="108">
        <v>121.12419890151145</v>
      </c>
      <c r="G29" s="108">
        <v>132.7736891768117</v>
      </c>
      <c r="H29" s="108">
        <v>131.71412391204271</v>
      </c>
      <c r="I29" s="108">
        <v>121.6746747660079</v>
      </c>
      <c r="J29" s="108">
        <v>149.28596302242889</v>
      </c>
      <c r="K29" s="108">
        <v>157.78072961279162</v>
      </c>
      <c r="L29" s="108">
        <v>150.29238386068738</v>
      </c>
      <c r="M29" s="108">
        <v>151.16195653888508</v>
      </c>
      <c r="N29" s="108">
        <v>148.29642102686898</v>
      </c>
      <c r="O29" s="108">
        <v>149.54753714037517</v>
      </c>
      <c r="P29" s="108">
        <v>164.43751598492793</v>
      </c>
      <c r="Q29" s="108">
        <v>164.45824119584617</v>
      </c>
      <c r="R29" s="108">
        <v>167.34330418527637</v>
      </c>
      <c r="S29" s="43">
        <v>171.85808551710215</v>
      </c>
    </row>
    <row r="30" spans="1:19" ht="13">
      <c r="A30" s="36" t="s">
        <v>257</v>
      </c>
      <c r="B30" s="108">
        <v>74.500801192653995</v>
      </c>
      <c r="C30" s="108">
        <v>77.59007402903346</v>
      </c>
      <c r="D30" s="108">
        <v>87.724650795613613</v>
      </c>
      <c r="E30" s="108">
        <v>93.512978787780284</v>
      </c>
      <c r="F30" s="108">
        <v>102.05645112768502</v>
      </c>
      <c r="G30" s="108">
        <v>110.48285383438898</v>
      </c>
      <c r="H30" s="108">
        <v>106.3457850540845</v>
      </c>
      <c r="I30" s="108">
        <v>94.266052943445217</v>
      </c>
      <c r="J30" s="108">
        <v>110.85440531465083</v>
      </c>
      <c r="K30" s="108">
        <v>109.33762458547123</v>
      </c>
      <c r="L30" s="108">
        <v>112.39751678190146</v>
      </c>
      <c r="M30" s="108">
        <v>104.37618243166013</v>
      </c>
      <c r="N30" s="108">
        <v>104.26786857682295</v>
      </c>
      <c r="O30" s="108">
        <v>104.53113983446349</v>
      </c>
      <c r="P30" s="108">
        <v>96.72574766680988</v>
      </c>
      <c r="Q30" s="108">
        <v>94.68718525123559</v>
      </c>
      <c r="R30" s="108">
        <v>98.794085793996558</v>
      </c>
      <c r="S30" s="43">
        <v>97.749453412104018</v>
      </c>
    </row>
    <row r="31" spans="1:19" ht="13">
      <c r="A31" s="36"/>
      <c r="B31" s="108"/>
      <c r="C31" s="108"/>
      <c r="D31" s="108"/>
      <c r="E31" s="108"/>
      <c r="F31" s="108"/>
      <c r="G31" s="108"/>
      <c r="H31" s="108"/>
      <c r="I31" s="108"/>
      <c r="J31" s="108"/>
      <c r="K31" s="108"/>
      <c r="L31" s="108"/>
      <c r="M31" s="108"/>
      <c r="N31" s="108"/>
      <c r="O31" s="109"/>
      <c r="P31" s="39"/>
      <c r="Q31" s="39"/>
    </row>
    <row r="32" spans="1:19" ht="13">
      <c r="A32" s="36" t="s">
        <v>344</v>
      </c>
      <c r="B32" s="108">
        <v>49.371227630885869</v>
      </c>
      <c r="C32" s="108">
        <v>51.168200015185469</v>
      </c>
      <c r="D32" s="108">
        <v>53.172045412221827</v>
      </c>
      <c r="E32" s="108">
        <v>55.45400692154611</v>
      </c>
      <c r="F32" s="108">
        <v>59.774825143771487</v>
      </c>
      <c r="G32" s="108">
        <v>63.377391701472639</v>
      </c>
      <c r="H32" s="108">
        <v>65.133632728012842</v>
      </c>
      <c r="I32" s="108">
        <v>65.575037280287233</v>
      </c>
      <c r="J32" s="108">
        <v>67.590115090297971</v>
      </c>
      <c r="K32" s="108">
        <v>69.550242626965783</v>
      </c>
      <c r="L32" s="108">
        <v>69.827439082944366</v>
      </c>
      <c r="M32" s="108">
        <v>70.352978176017018</v>
      </c>
      <c r="N32" s="108">
        <v>68.892337678060699</v>
      </c>
      <c r="O32" s="108">
        <v>68.447608199571917</v>
      </c>
      <c r="P32" s="108">
        <v>68.301661491044371</v>
      </c>
      <c r="Q32" s="108">
        <v>68.26789379040423</v>
      </c>
      <c r="R32" s="108">
        <v>68.455691604910683</v>
      </c>
      <c r="S32" s="81" t="s">
        <v>109</v>
      </c>
    </row>
    <row r="33" spans="1:19" ht="13">
      <c r="A33" s="36" t="s">
        <v>213</v>
      </c>
      <c r="B33" s="108">
        <v>54.031864529090406</v>
      </c>
      <c r="C33" s="108">
        <v>55.966111261784086</v>
      </c>
      <c r="D33" s="108">
        <v>59.309727759867549</v>
      </c>
      <c r="E33" s="108">
        <v>62.663439087565919</v>
      </c>
      <c r="F33" s="108">
        <v>67.535370217664735</v>
      </c>
      <c r="G33" s="108">
        <v>72.230135828277611</v>
      </c>
      <c r="H33" s="108">
        <v>72.988390263226989</v>
      </c>
      <c r="I33" s="108">
        <v>70.142615611210701</v>
      </c>
      <c r="J33" s="108">
        <v>74.996388827300805</v>
      </c>
      <c r="K33" s="108">
        <v>76.803160425095541</v>
      </c>
      <c r="L33" s="108">
        <v>77.350009684267164</v>
      </c>
      <c r="M33" s="108">
        <v>77.292952922990153</v>
      </c>
      <c r="N33" s="108">
        <v>75.781119942015408</v>
      </c>
      <c r="O33" s="108">
        <v>75.860284287876439</v>
      </c>
      <c r="P33" s="108">
        <v>75.171210222294377</v>
      </c>
      <c r="Q33" s="108">
        <v>74.154663974361654</v>
      </c>
      <c r="R33" s="108">
        <v>75.011018897762114</v>
      </c>
      <c r="S33" s="81" t="s">
        <v>109</v>
      </c>
    </row>
    <row r="34" spans="1:19" s="41" customFormat="1" ht="13">
      <c r="A34" s="36"/>
      <c r="B34" s="108"/>
      <c r="C34" s="108"/>
      <c r="D34" s="108"/>
      <c r="E34" s="108"/>
      <c r="F34" s="108"/>
      <c r="G34" s="108"/>
      <c r="H34" s="108"/>
      <c r="I34" s="108"/>
      <c r="J34" s="108"/>
      <c r="K34" s="108"/>
      <c r="L34" s="108"/>
      <c r="M34" s="108"/>
      <c r="N34" s="108"/>
      <c r="O34" s="109"/>
      <c r="P34" s="39"/>
      <c r="Q34" s="39"/>
    </row>
    <row r="35" spans="1:19" ht="13">
      <c r="A35" s="36" t="s">
        <v>96</v>
      </c>
      <c r="B35" s="108">
        <v>94.685195021122851</v>
      </c>
      <c r="C35" s="108">
        <v>99.400217713440341</v>
      </c>
      <c r="D35" s="108">
        <v>96.800037500789998</v>
      </c>
      <c r="E35" s="108">
        <v>110.98504869440505</v>
      </c>
      <c r="F35" s="108">
        <v>116.12102325284511</v>
      </c>
      <c r="G35" s="108">
        <v>135.94014415130837</v>
      </c>
      <c r="H35" s="108">
        <v>145.54891446384445</v>
      </c>
      <c r="I35" s="108">
        <v>125.42351237282666</v>
      </c>
      <c r="J35" s="108">
        <v>150.35943851498826</v>
      </c>
      <c r="K35" s="108">
        <v>147.36170137736949</v>
      </c>
      <c r="L35" s="108">
        <v>147.67407514811714</v>
      </c>
      <c r="M35" s="108">
        <v>153.99938654369535</v>
      </c>
      <c r="N35" s="108">
        <v>142.89950661969195</v>
      </c>
      <c r="O35" s="108">
        <v>142.82288695679935</v>
      </c>
      <c r="P35" s="108">
        <v>143.244401105311</v>
      </c>
      <c r="Q35" s="108">
        <v>159.36268731241853</v>
      </c>
      <c r="R35" s="108">
        <v>156.92198074100045</v>
      </c>
      <c r="S35" s="43">
        <v>159.8575759820823</v>
      </c>
    </row>
    <row r="36" spans="1:19" ht="13">
      <c r="A36" s="36" t="s">
        <v>118</v>
      </c>
      <c r="B36" s="108">
        <v>79.091661264618722</v>
      </c>
      <c r="C36" s="108">
        <v>75.662929135005214</v>
      </c>
      <c r="D36" s="108">
        <v>80.408653509884815</v>
      </c>
      <c r="E36" s="108">
        <v>88.009564691681859</v>
      </c>
      <c r="F36" s="108">
        <v>110.02909741124257</v>
      </c>
      <c r="G36" s="108">
        <v>103.57882248429235</v>
      </c>
      <c r="H36" s="108">
        <v>103.66410646514768</v>
      </c>
      <c r="I36" s="108">
        <v>112.95043430328144</v>
      </c>
      <c r="J36" s="108">
        <v>102.12405973305607</v>
      </c>
      <c r="K36" s="108">
        <v>90.232495319330127</v>
      </c>
      <c r="L36" s="108">
        <v>90.960606087048632</v>
      </c>
      <c r="M36" s="108">
        <v>76.589124741430865</v>
      </c>
      <c r="N36" s="108">
        <v>75.43877374714944</v>
      </c>
      <c r="O36" s="108">
        <v>81.355703053819269</v>
      </c>
      <c r="P36" s="108">
        <v>73.406594174690696</v>
      </c>
      <c r="Q36" s="108">
        <v>75.356354843012056</v>
      </c>
      <c r="R36" s="108">
        <v>66.681681866737705</v>
      </c>
      <c r="S36" s="81" t="s">
        <v>109</v>
      </c>
    </row>
    <row r="37" spans="1:19">
      <c r="A37" t="s">
        <v>64</v>
      </c>
      <c r="O37" s="39"/>
      <c r="P37" s="39"/>
      <c r="S37" s="81"/>
    </row>
    <row r="38" spans="1:19">
      <c r="O38" s="39"/>
      <c r="P38" s="39"/>
    </row>
    <row r="39" spans="1:19">
      <c r="A39" t="s">
        <v>22</v>
      </c>
      <c r="O39" s="39"/>
      <c r="P39" s="39"/>
    </row>
    <row r="40" spans="1:19">
      <c r="A40" s="41" t="s">
        <v>308</v>
      </c>
      <c r="N40" s="43"/>
    </row>
    <row r="42" spans="1:19">
      <c r="A42" t="s">
        <v>31</v>
      </c>
    </row>
    <row r="43" spans="1:19" s="63" customFormat="1">
      <c r="A43" s="63" t="s">
        <v>308</v>
      </c>
    </row>
    <row r="45" spans="1:19">
      <c r="A45" t="s">
        <v>23</v>
      </c>
    </row>
    <row r="46" spans="1:19" ht="13.15" customHeight="1">
      <c r="A46" t="s">
        <v>306</v>
      </c>
      <c r="B46" s="41"/>
      <c r="C46" s="41"/>
      <c r="D46" s="41"/>
      <c r="E46" s="41"/>
      <c r="F46" s="41"/>
      <c r="G46" s="41"/>
      <c r="H46" s="41"/>
      <c r="I46" s="41"/>
      <c r="J46" s="41"/>
      <c r="K46" s="41"/>
      <c r="L46" s="41"/>
      <c r="M46" s="41"/>
    </row>
    <row r="47" spans="1:19">
      <c r="A47" t="s">
        <v>19</v>
      </c>
    </row>
    <row r="48" spans="1:19">
      <c r="A48" s="41" t="s">
        <v>317</v>
      </c>
    </row>
  </sheetData>
  <phoneticPr fontId="31" type="noConversion"/>
  <pageMargins left="0.7" right="0.7" top="0.75" bottom="0.75" header="0.3" footer="0.3"/>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2">
    <pageSetUpPr fitToPage="1"/>
  </sheetPr>
  <dimension ref="A1:AB65"/>
  <sheetViews>
    <sheetView workbookViewId="0">
      <pane xSplit="1" ySplit="3" topLeftCell="B4" activePane="bottomRight" state="frozen"/>
      <selection activeCell="A2" sqref="A2"/>
      <selection pane="topRight" activeCell="A2" sqref="A2"/>
      <selection pane="bottomLeft" activeCell="A2" sqref="A2"/>
      <selection pane="bottomRight" activeCell="A2" sqref="A2"/>
    </sheetView>
  </sheetViews>
  <sheetFormatPr defaultColWidth="9.1796875" defaultRowHeight="12.5"/>
  <cols>
    <col min="1" max="1" width="22.54296875" customWidth="1"/>
    <col min="2" max="16" width="9.54296875" customWidth="1"/>
    <col min="17" max="17" width="9.54296875" style="188" customWidth="1"/>
    <col min="18" max="18" width="9.54296875" style="214" customWidth="1"/>
    <col min="19" max="19" width="9.453125" customWidth="1"/>
  </cols>
  <sheetData>
    <row r="1" spans="1:28">
      <c r="A1" s="37" t="s">
        <v>577</v>
      </c>
    </row>
    <row r="3" spans="1:28" ht="13">
      <c r="A3" s="36"/>
      <c r="B3" s="36">
        <v>2001</v>
      </c>
      <c r="C3" s="36">
        <v>2002</v>
      </c>
      <c r="D3" s="36">
        <v>2003</v>
      </c>
      <c r="E3" s="36">
        <v>2004</v>
      </c>
      <c r="F3" s="36">
        <v>2005</v>
      </c>
      <c r="G3" s="36">
        <v>2006</v>
      </c>
      <c r="H3" s="36">
        <v>2007</v>
      </c>
      <c r="I3" s="36">
        <v>2008</v>
      </c>
      <c r="J3" s="36">
        <v>2009</v>
      </c>
      <c r="K3" s="36">
        <v>2010</v>
      </c>
      <c r="L3" s="36">
        <v>2011</v>
      </c>
      <c r="M3" s="36">
        <v>2012</v>
      </c>
      <c r="N3" s="36">
        <v>2013</v>
      </c>
      <c r="O3" s="36">
        <v>2014</v>
      </c>
      <c r="P3" s="36">
        <v>2015</v>
      </c>
      <c r="Q3" s="36">
        <v>2016</v>
      </c>
      <c r="R3" s="203">
        <v>2017</v>
      </c>
      <c r="S3" s="36">
        <v>2018</v>
      </c>
      <c r="T3" s="36"/>
      <c r="U3" s="36"/>
      <c r="V3" s="36"/>
      <c r="W3" s="36"/>
      <c r="X3" s="36"/>
      <c r="Y3" s="36"/>
      <c r="Z3" s="36"/>
      <c r="AA3" s="36"/>
      <c r="AB3" s="36"/>
    </row>
    <row r="4" spans="1:28" ht="13">
      <c r="A4" s="36" t="s">
        <v>90</v>
      </c>
      <c r="B4" s="117">
        <v>4647.1895183543757</v>
      </c>
      <c r="C4" s="117">
        <v>5595.8470290230744</v>
      </c>
      <c r="D4" s="117">
        <v>6137.0770337038957</v>
      </c>
      <c r="E4" s="117">
        <v>7368.5446304401603</v>
      </c>
      <c r="F4" s="117">
        <v>8323.3102327621255</v>
      </c>
      <c r="G4" s="117">
        <v>9296.3323469278766</v>
      </c>
      <c r="H4" s="117">
        <v>9850.8021369589915</v>
      </c>
      <c r="I4" s="117">
        <v>10707.130320876622</v>
      </c>
      <c r="J4" s="117">
        <v>10845.301602145821</v>
      </c>
      <c r="K4" s="117">
        <v>11748.649848002357</v>
      </c>
      <c r="L4" s="117">
        <v>12255.045061666406</v>
      </c>
      <c r="M4" s="117">
        <v>12506.247253237845</v>
      </c>
      <c r="N4" s="117">
        <v>12601.982472972586</v>
      </c>
      <c r="O4" s="117">
        <v>12930.256015077839</v>
      </c>
      <c r="P4" s="117">
        <v>13663.777055653054</v>
      </c>
      <c r="Q4" s="117">
        <v>14075.326628160057</v>
      </c>
      <c r="R4" s="117">
        <v>14812.498827186319</v>
      </c>
      <c r="S4" s="117">
        <v>15494.399685650305</v>
      </c>
      <c r="T4" s="61"/>
      <c r="U4" s="61"/>
      <c r="V4" s="61"/>
      <c r="W4" s="61"/>
      <c r="X4" s="61"/>
      <c r="Y4" s="61"/>
      <c r="Z4" s="61"/>
      <c r="AA4" s="61"/>
      <c r="AB4" s="61"/>
    </row>
    <row r="5" spans="1:28" ht="13">
      <c r="A5" s="36" t="s">
        <v>77</v>
      </c>
      <c r="B5" s="117">
        <v>8546.1329488972351</v>
      </c>
      <c r="C5" s="117">
        <v>9140.687032009344</v>
      </c>
      <c r="D5" s="117">
        <v>9931.0476849978731</v>
      </c>
      <c r="E5" s="117">
        <v>10865.622391025352</v>
      </c>
      <c r="F5" s="117">
        <v>12215.252227577383</v>
      </c>
      <c r="G5" s="117">
        <v>13694.910702626616</v>
      </c>
      <c r="H5" s="117">
        <v>15051.3734483874</v>
      </c>
      <c r="I5" s="117">
        <v>16172.133617095307</v>
      </c>
      <c r="J5" s="117">
        <v>17752.444110050383</v>
      </c>
      <c r="K5" s="117">
        <v>18748.869356156782</v>
      </c>
      <c r="L5" s="117">
        <v>19648.456056545976</v>
      </c>
      <c r="M5" s="117">
        <v>20787.043956903606</v>
      </c>
      <c r="N5" s="117">
        <v>21322.361348780803</v>
      </c>
      <c r="O5" s="117">
        <v>22108.513715449164</v>
      </c>
      <c r="P5" s="117">
        <v>23134.437805024754</v>
      </c>
      <c r="Q5" s="117">
        <v>24422.271384188713</v>
      </c>
      <c r="R5" s="117">
        <v>25779.099170677106</v>
      </c>
      <c r="S5" s="117">
        <v>27122.656948360036</v>
      </c>
      <c r="T5" s="61"/>
      <c r="U5" s="61"/>
      <c r="V5" s="61"/>
      <c r="W5" s="61"/>
      <c r="X5" s="61"/>
      <c r="Y5" s="61"/>
      <c r="Z5" s="61"/>
      <c r="AA5" s="61"/>
      <c r="AB5" s="61"/>
    </row>
    <row r="6" spans="1:28" ht="13">
      <c r="A6" s="36" t="s">
        <v>103</v>
      </c>
      <c r="B6" s="117" t="s">
        <v>109</v>
      </c>
      <c r="C6" s="117" t="s">
        <v>109</v>
      </c>
      <c r="D6" s="117" t="s">
        <v>109</v>
      </c>
      <c r="E6" s="117" t="s">
        <v>109</v>
      </c>
      <c r="F6" s="117" t="s">
        <v>109</v>
      </c>
      <c r="G6" s="117" t="s">
        <v>109</v>
      </c>
      <c r="H6" s="117">
        <v>444.47957243074455</v>
      </c>
      <c r="I6" s="117">
        <v>607.21439636376465</v>
      </c>
      <c r="J6" s="117">
        <v>608.30557892117292</v>
      </c>
      <c r="K6" s="117">
        <v>597.40945264328434</v>
      </c>
      <c r="L6" s="117">
        <v>580.60904755015758</v>
      </c>
      <c r="M6" s="117">
        <v>581.34038536487537</v>
      </c>
      <c r="N6" s="117">
        <v>574.30719522084109</v>
      </c>
      <c r="O6" s="117">
        <v>576.67858080481722</v>
      </c>
      <c r="P6" s="117">
        <v>585.00997359969381</v>
      </c>
      <c r="Q6" s="117">
        <v>620.31876412503289</v>
      </c>
      <c r="R6" s="117">
        <v>709.33969944625119</v>
      </c>
      <c r="S6" s="117">
        <v>804.98005220163327</v>
      </c>
      <c r="T6" s="61"/>
      <c r="U6" s="61"/>
      <c r="V6" s="61"/>
      <c r="W6" s="61"/>
      <c r="X6" s="61"/>
      <c r="Y6" s="61"/>
      <c r="Z6" s="61"/>
      <c r="AA6" s="61"/>
      <c r="AB6" s="61"/>
    </row>
    <row r="7" spans="1:28" ht="13">
      <c r="A7" s="36" t="s">
        <v>29</v>
      </c>
      <c r="B7" s="117">
        <v>378.03597896978295</v>
      </c>
      <c r="C7" s="117">
        <v>486.34970825294721</v>
      </c>
      <c r="D7" s="117">
        <v>649.58913285653682</v>
      </c>
      <c r="E7" s="117">
        <v>822.370708741464</v>
      </c>
      <c r="F7" s="117">
        <v>1100.5529455402516</v>
      </c>
      <c r="G7" s="117">
        <v>1495.1123007057656</v>
      </c>
      <c r="H7" s="117">
        <v>1855.144925117384</v>
      </c>
      <c r="I7" s="117">
        <v>2146.2450925662274</v>
      </c>
      <c r="J7" s="117">
        <v>2190.1526628917918</v>
      </c>
      <c r="K7" s="117">
        <v>2360.8745886016513</v>
      </c>
      <c r="L7" s="117">
        <v>2396.7838353639627</v>
      </c>
      <c r="M7" s="117">
        <v>2381.0675428545101</v>
      </c>
      <c r="N7" s="117">
        <v>2318.4452322630455</v>
      </c>
      <c r="O7" s="117">
        <v>2265.8458779076122</v>
      </c>
      <c r="P7" s="117">
        <v>2234.1090175741033</v>
      </c>
      <c r="Q7" s="117">
        <v>2017.178353729018</v>
      </c>
      <c r="R7" s="117">
        <v>2074.5916040020848</v>
      </c>
      <c r="S7" s="117">
        <v>2152.0379061606586</v>
      </c>
      <c r="T7" s="61"/>
      <c r="U7" s="61"/>
      <c r="V7" s="61"/>
      <c r="W7" s="61"/>
      <c r="X7" s="61"/>
      <c r="Y7" s="61"/>
      <c r="Z7" s="61"/>
      <c r="AA7" s="61"/>
      <c r="AB7" s="61"/>
    </row>
    <row r="8" spans="1:28" ht="13">
      <c r="A8" s="36" t="s">
        <v>97</v>
      </c>
      <c r="B8" s="117">
        <v>1342.080925251485</v>
      </c>
      <c r="C8" s="117">
        <v>1671.8579098210416</v>
      </c>
      <c r="D8" s="117">
        <v>2189.4673918304525</v>
      </c>
      <c r="E8" s="117">
        <v>2746.6618009575609</v>
      </c>
      <c r="F8" s="117">
        <v>7470.6730384206376</v>
      </c>
      <c r="G8" s="117">
        <v>9595.4449287061962</v>
      </c>
      <c r="H8" s="117">
        <v>11959.257683666483</v>
      </c>
      <c r="I8" s="117">
        <v>14205.339217236997</v>
      </c>
      <c r="J8" s="117">
        <v>16781.148779975574</v>
      </c>
      <c r="K8" s="117">
        <v>18603.847090069212</v>
      </c>
      <c r="L8" s="117">
        <v>18953.644025031805</v>
      </c>
      <c r="M8" s="117">
        <v>18517.973694115139</v>
      </c>
      <c r="N8" s="117">
        <v>17158.344212559561</v>
      </c>
      <c r="O8" s="117">
        <v>16962.275491804114</v>
      </c>
      <c r="P8" s="117">
        <v>17204.882847501936</v>
      </c>
      <c r="Q8" s="117">
        <v>16949.327178684034</v>
      </c>
      <c r="R8" s="117">
        <v>16195.79983779447</v>
      </c>
      <c r="S8" s="117">
        <v>12462.948960845928</v>
      </c>
      <c r="T8" s="61"/>
      <c r="U8" s="61"/>
      <c r="V8" s="61"/>
      <c r="W8" s="61"/>
      <c r="X8" s="61"/>
      <c r="Y8" s="61"/>
      <c r="Z8" s="61"/>
      <c r="AA8" s="61"/>
      <c r="AB8" s="61"/>
    </row>
    <row r="9" spans="1:28" ht="13">
      <c r="A9" s="36" t="s">
        <v>78</v>
      </c>
      <c r="B9" s="117">
        <v>134.49499825441708</v>
      </c>
      <c r="C9" s="117">
        <v>197.64209740794638</v>
      </c>
      <c r="D9" s="117">
        <v>295.76849708722875</v>
      </c>
      <c r="E9" s="117">
        <v>459.25198027902303</v>
      </c>
      <c r="F9" s="117">
        <v>694.12374289063689</v>
      </c>
      <c r="G9" s="117">
        <v>1040.1346821139157</v>
      </c>
      <c r="H9" s="117">
        <v>1493.6686195281904</v>
      </c>
      <c r="I9" s="117">
        <v>1741.3722627289396</v>
      </c>
      <c r="J9" s="117">
        <v>2441.7105148622659</v>
      </c>
      <c r="K9" s="117">
        <v>2799.8615072421621</v>
      </c>
      <c r="L9" s="117">
        <v>2958.0315116436404</v>
      </c>
      <c r="M9" s="117">
        <v>3212.8333431279661</v>
      </c>
      <c r="N9" s="117">
        <v>3137.2520292342647</v>
      </c>
      <c r="O9" s="117">
        <v>3316.9721023876027</v>
      </c>
      <c r="P9" s="117">
        <v>3702.557617676915</v>
      </c>
      <c r="Q9" s="117">
        <v>4035.5274276417767</v>
      </c>
      <c r="R9" s="117">
        <v>4682.6450019052036</v>
      </c>
      <c r="S9" s="117">
        <v>5078.2180110874224</v>
      </c>
      <c r="T9" s="61"/>
      <c r="U9" s="61"/>
      <c r="V9" s="61"/>
      <c r="W9" s="61"/>
      <c r="X9" s="61"/>
      <c r="Y9" s="61"/>
      <c r="Z9" s="61"/>
      <c r="AA9" s="61"/>
      <c r="AB9" s="61"/>
    </row>
    <row r="10" spans="1:28" ht="13">
      <c r="A10" s="36" t="s">
        <v>79</v>
      </c>
      <c r="B10" s="117">
        <v>24410.799652947931</v>
      </c>
      <c r="C10" s="117">
        <v>26464.38582181952</v>
      </c>
      <c r="D10" s="117">
        <v>29227.996536784616</v>
      </c>
      <c r="E10" s="117">
        <v>32099.060561676473</v>
      </c>
      <c r="F10" s="117">
        <v>37353.692799095705</v>
      </c>
      <c r="G10" s="117">
        <v>42179.849245088822</v>
      </c>
      <c r="H10" s="117">
        <v>46228.366275458087</v>
      </c>
      <c r="I10" s="117">
        <v>48650.707929772361</v>
      </c>
      <c r="J10" s="117">
        <v>50462.128271565016</v>
      </c>
      <c r="K10" s="117">
        <v>51869.382197893719</v>
      </c>
      <c r="L10" s="117">
        <v>52589.475360806915</v>
      </c>
      <c r="M10" s="117">
        <v>52701.817921233152</v>
      </c>
      <c r="N10" s="117">
        <v>52546.029200608638</v>
      </c>
      <c r="O10" s="117">
        <v>52702.878883870042</v>
      </c>
      <c r="P10" s="117">
        <v>53197.777337353757</v>
      </c>
      <c r="Q10" s="117">
        <v>53692.216063548629</v>
      </c>
      <c r="R10" s="117">
        <v>54311.471864187726</v>
      </c>
      <c r="S10" s="117">
        <v>54532.424429194463</v>
      </c>
      <c r="T10" s="61"/>
      <c r="U10" s="61"/>
      <c r="V10" s="61"/>
      <c r="W10" s="61"/>
      <c r="X10" s="61"/>
      <c r="Y10" s="61"/>
      <c r="Z10" s="61"/>
      <c r="AA10" s="61"/>
      <c r="AB10" s="61"/>
    </row>
    <row r="11" spans="1:28" ht="13">
      <c r="A11" s="36" t="s">
        <v>98</v>
      </c>
      <c r="B11" s="117">
        <v>362.31684350741813</v>
      </c>
      <c r="C11" s="117">
        <v>545.61824178449046</v>
      </c>
      <c r="D11" s="117">
        <v>869.76893747990266</v>
      </c>
      <c r="E11" s="117">
        <v>1374.3827415928715</v>
      </c>
      <c r="F11" s="117">
        <v>2408.3562538520268</v>
      </c>
      <c r="G11" s="117">
        <v>3936.7948316798884</v>
      </c>
      <c r="H11" s="117">
        <v>5179.4361892135748</v>
      </c>
      <c r="I11" s="117">
        <v>5710.4232191138326</v>
      </c>
      <c r="J11" s="117">
        <v>5614.3026449971057</v>
      </c>
      <c r="K11" s="117">
        <v>5490.1510207458196</v>
      </c>
      <c r="L11" s="117">
        <v>5418.2940309506266</v>
      </c>
      <c r="M11" s="117">
        <v>5405.9952559520234</v>
      </c>
      <c r="N11" s="117">
        <v>5477.374004048369</v>
      </c>
      <c r="O11" s="117">
        <v>5655.8652986115194</v>
      </c>
      <c r="P11" s="117">
        <v>5908.9303502578196</v>
      </c>
      <c r="Q11" s="117">
        <v>6231.1439324273379</v>
      </c>
      <c r="R11" s="117">
        <v>6667.6048805888231</v>
      </c>
      <c r="S11" s="117">
        <v>7125.1040284306891</v>
      </c>
      <c r="T11" s="61"/>
      <c r="U11" s="61"/>
      <c r="V11" s="61"/>
      <c r="W11" s="61"/>
      <c r="X11" s="61"/>
      <c r="Y11" s="61"/>
      <c r="Z11" s="61"/>
      <c r="AA11" s="61"/>
      <c r="AB11" s="61"/>
    </row>
    <row r="12" spans="1:28" ht="13">
      <c r="A12" s="36" t="s">
        <v>93</v>
      </c>
      <c r="B12" s="117">
        <v>7547.9466624711567</v>
      </c>
      <c r="C12" s="117">
        <v>8151.5724114698196</v>
      </c>
      <c r="D12" s="117">
        <v>8810.7157426624199</v>
      </c>
      <c r="E12" s="117">
        <v>10105.205034273733</v>
      </c>
      <c r="F12" s="117">
        <v>11738.387055620367</v>
      </c>
      <c r="G12" s="117">
        <v>13320.94698259729</v>
      </c>
      <c r="H12" s="117">
        <v>14883.504474962188</v>
      </c>
      <c r="I12" s="117">
        <v>16085.77940705332</v>
      </c>
      <c r="J12" s="117">
        <v>16969.108477139405</v>
      </c>
      <c r="K12" s="117">
        <v>18003.171966217928</v>
      </c>
      <c r="L12" s="117">
        <v>19058.760625777795</v>
      </c>
      <c r="M12" s="117">
        <v>19989.809008031254</v>
      </c>
      <c r="N12" s="117">
        <v>20311.439153770149</v>
      </c>
      <c r="O12" s="117">
        <v>20518.95149031109</v>
      </c>
      <c r="P12" s="117">
        <v>20916.638024903434</v>
      </c>
      <c r="Q12" s="117">
        <v>21307.366509539112</v>
      </c>
      <c r="R12" s="117">
        <v>21692.63881168716</v>
      </c>
      <c r="S12" s="117">
        <v>21988.729598285896</v>
      </c>
      <c r="T12" s="61"/>
      <c r="U12" s="61"/>
      <c r="V12" s="61"/>
      <c r="W12" s="61"/>
      <c r="X12" s="61"/>
      <c r="Y12" s="61"/>
      <c r="Z12" s="61"/>
      <c r="AA12" s="61"/>
      <c r="AB12" s="61"/>
    </row>
    <row r="13" spans="1:28" ht="13">
      <c r="A13" s="36" t="s">
        <v>83</v>
      </c>
      <c r="B13" s="117">
        <v>6834.2721936198095</v>
      </c>
      <c r="C13" s="117">
        <v>7326.5847336489687</v>
      </c>
      <c r="D13" s="117">
        <v>7989.2943539477037</v>
      </c>
      <c r="E13" s="117">
        <v>9009.6055488695347</v>
      </c>
      <c r="F13" s="117">
        <v>10258.875296216531</v>
      </c>
      <c r="G13" s="117">
        <v>11683.202635580343</v>
      </c>
      <c r="H13" s="117">
        <v>13091.156323512461</v>
      </c>
      <c r="I13" s="117">
        <v>14082.627817546261</v>
      </c>
      <c r="J13" s="117">
        <v>14602.205050899729</v>
      </c>
      <c r="K13" s="117">
        <v>15812.378650632214</v>
      </c>
      <c r="L13" s="117">
        <v>16676.6297267056</v>
      </c>
      <c r="M13" s="117">
        <v>17132.355519888639</v>
      </c>
      <c r="N13" s="117">
        <v>15965.621859861174</v>
      </c>
      <c r="O13" s="117">
        <v>16236.305440701919</v>
      </c>
      <c r="P13" s="117">
        <v>16759.209415771038</v>
      </c>
      <c r="Q13" s="117">
        <v>17318.030108976589</v>
      </c>
      <c r="R13" s="117">
        <v>18288.812538722756</v>
      </c>
      <c r="S13" s="117">
        <v>19311.693551981458</v>
      </c>
      <c r="T13" s="61"/>
      <c r="U13" s="61"/>
      <c r="V13" s="61"/>
      <c r="W13" s="61"/>
      <c r="X13" s="61"/>
      <c r="Y13" s="61"/>
      <c r="Z13" s="61"/>
      <c r="AA13" s="61"/>
      <c r="AB13" s="61"/>
    </row>
    <row r="14" spans="1:28" ht="13">
      <c r="A14" s="36" t="s">
        <v>80</v>
      </c>
      <c r="B14" s="117">
        <v>16818.751721294368</v>
      </c>
      <c r="C14" s="117">
        <v>16997.448063933058</v>
      </c>
      <c r="D14" s="117">
        <v>17181.881200842978</v>
      </c>
      <c r="E14" s="117">
        <v>17147.011288259648</v>
      </c>
      <c r="F14" s="117">
        <v>17179.745825209222</v>
      </c>
      <c r="G14" s="117">
        <v>17439.948335158129</v>
      </c>
      <c r="H14" s="117">
        <v>16978.040377856891</v>
      </c>
      <c r="I14" s="117">
        <v>16783.028493509104</v>
      </c>
      <c r="J14" s="117">
        <v>16788.483064522254</v>
      </c>
      <c r="K14" s="117">
        <v>16864.541692015307</v>
      </c>
      <c r="L14" s="117">
        <v>17379.351445934477</v>
      </c>
      <c r="M14" s="117">
        <v>17635.691256321283</v>
      </c>
      <c r="N14" s="117">
        <v>17926.305037726488</v>
      </c>
      <c r="O14" s="117">
        <v>18280.02136857251</v>
      </c>
      <c r="P14" s="117">
        <v>18791.896667245695</v>
      </c>
      <c r="Q14" s="117">
        <v>19272.343719587421</v>
      </c>
      <c r="R14" s="117">
        <v>19967.88160284852</v>
      </c>
      <c r="S14" s="117">
        <v>20879.410860322489</v>
      </c>
      <c r="T14" s="61"/>
      <c r="U14" s="61"/>
      <c r="V14" s="61"/>
      <c r="W14" s="61"/>
      <c r="X14" s="61"/>
      <c r="Y14" s="61"/>
      <c r="Z14" s="61"/>
      <c r="AA14" s="61"/>
      <c r="AB14" s="61"/>
    </row>
    <row r="15" spans="1:28" ht="13">
      <c r="A15" s="36" t="s">
        <v>81</v>
      </c>
      <c r="B15" s="117">
        <v>1763.484507121279</v>
      </c>
      <c r="C15" s="117">
        <v>2416.6186467222501</v>
      </c>
      <c r="D15" s="117">
        <v>3029.3678342250314</v>
      </c>
      <c r="E15" s="117">
        <v>3831.1620879643237</v>
      </c>
      <c r="F15" s="117">
        <v>5080.6031962078987</v>
      </c>
      <c r="G15" s="117">
        <v>6357.7321014460176</v>
      </c>
      <c r="H15" s="117">
        <v>7675.2671083866344</v>
      </c>
      <c r="I15" s="117">
        <v>8559.1957826573944</v>
      </c>
      <c r="J15" s="117">
        <v>8833.3764446730565</v>
      </c>
      <c r="K15" s="117">
        <v>8796.368524972906</v>
      </c>
      <c r="L15" s="117">
        <v>8552.8123863637247</v>
      </c>
      <c r="M15" s="117">
        <v>8173.359233780151</v>
      </c>
      <c r="N15" s="117">
        <v>7839.941322796888</v>
      </c>
      <c r="O15" s="117">
        <v>7709.5828080849205</v>
      </c>
      <c r="P15" s="117">
        <v>7544.924296256906</v>
      </c>
      <c r="Q15" s="117">
        <v>6893.0945556487404</v>
      </c>
      <c r="R15" s="117">
        <v>6615.6511869495453</v>
      </c>
      <c r="S15" s="117">
        <v>6400.3994076535546</v>
      </c>
      <c r="T15" s="61"/>
      <c r="U15" s="61"/>
      <c r="V15" s="61"/>
      <c r="W15" s="61"/>
      <c r="X15" s="61"/>
      <c r="Y15" s="61"/>
      <c r="Z15" s="61"/>
      <c r="AA15" s="61"/>
      <c r="AB15" s="61"/>
    </row>
    <row r="16" spans="1:28" ht="13">
      <c r="A16" s="36" t="s">
        <v>84</v>
      </c>
      <c r="B16" s="117">
        <v>162.56503634700482</v>
      </c>
      <c r="C16" s="117">
        <v>406.9656220172883</v>
      </c>
      <c r="D16" s="117">
        <v>707.52076798495466</v>
      </c>
      <c r="E16" s="117">
        <v>954.78924040943321</v>
      </c>
      <c r="F16" s="117">
        <v>1296.7282088510331</v>
      </c>
      <c r="G16" s="117">
        <v>1679.3981708363829</v>
      </c>
      <c r="H16" s="117">
        <v>2131.4908299897475</v>
      </c>
      <c r="I16" s="117">
        <v>2736.9223690258532</v>
      </c>
      <c r="J16" s="117">
        <v>2747.1106032906409</v>
      </c>
      <c r="K16" s="117">
        <v>3011.7015671273525</v>
      </c>
      <c r="L16" s="117">
        <v>2680.8872315353074</v>
      </c>
      <c r="M16" s="117">
        <v>2452.7864514147777</v>
      </c>
      <c r="N16" s="117">
        <v>2269.480785294907</v>
      </c>
      <c r="O16" s="117">
        <v>2105.6331773809634</v>
      </c>
      <c r="P16" s="117">
        <v>1837.153515786498</v>
      </c>
      <c r="Q16" s="117">
        <v>1728.2873457055484</v>
      </c>
      <c r="R16" s="117">
        <v>1682.6117161142226</v>
      </c>
      <c r="S16" s="117">
        <v>1687.2179705759868</v>
      </c>
      <c r="T16" s="61"/>
      <c r="U16" s="61"/>
      <c r="V16" s="61"/>
      <c r="W16" s="61"/>
      <c r="X16" s="61"/>
      <c r="Y16" s="61"/>
      <c r="Z16" s="61"/>
      <c r="AA16" s="61"/>
      <c r="AB16" s="61"/>
    </row>
    <row r="17" spans="1:28" ht="13">
      <c r="A17" s="36" t="s">
        <v>85</v>
      </c>
      <c r="B17" s="117">
        <v>13624.051782980223</v>
      </c>
      <c r="C17" s="117">
        <v>16360.414256833415</v>
      </c>
      <c r="D17" s="117">
        <v>20220.858812476898</v>
      </c>
      <c r="E17" s="117">
        <v>25791.669505085061</v>
      </c>
      <c r="F17" s="117">
        <v>32204.260060996843</v>
      </c>
      <c r="G17" s="117">
        <v>39075.731685102328</v>
      </c>
      <c r="H17" s="117">
        <v>42763.239956896636</v>
      </c>
      <c r="I17" s="117">
        <v>44097.891789867113</v>
      </c>
      <c r="J17" s="117">
        <v>43316.998731352745</v>
      </c>
      <c r="K17" s="117">
        <v>30080.725746442396</v>
      </c>
      <c r="L17" s="117">
        <v>29323.964093390769</v>
      </c>
      <c r="M17" s="117">
        <v>28379.694230065899</v>
      </c>
      <c r="N17" s="117">
        <v>27541.823581006127</v>
      </c>
      <c r="O17" s="117">
        <v>26156.03598609523</v>
      </c>
      <c r="P17" s="117">
        <v>25145.555743730347</v>
      </c>
      <c r="Q17" s="117">
        <v>24354.353225853389</v>
      </c>
      <c r="R17" s="117">
        <v>23408.711734018878</v>
      </c>
      <c r="S17" s="117">
        <v>22919.294237283659</v>
      </c>
      <c r="T17" s="61"/>
      <c r="U17" s="61"/>
      <c r="V17" s="61"/>
      <c r="W17" s="61"/>
      <c r="X17" s="61"/>
      <c r="Y17" s="61"/>
      <c r="Z17" s="61"/>
      <c r="AA17" s="61"/>
      <c r="AB17" s="61"/>
    </row>
    <row r="18" spans="1:28" ht="13">
      <c r="A18" s="36" t="s">
        <v>86</v>
      </c>
      <c r="B18" s="117">
        <v>2287.1780082451537</v>
      </c>
      <c r="C18" s="117">
        <v>2790.5225751113294</v>
      </c>
      <c r="D18" s="117">
        <v>3261.1706490096185</v>
      </c>
      <c r="E18" s="117">
        <v>3879.0649974033863</v>
      </c>
      <c r="F18" s="117">
        <v>4523.5658111168705</v>
      </c>
      <c r="G18" s="117">
        <v>5075.5721887165737</v>
      </c>
      <c r="H18" s="117">
        <v>5499.2074897670564</v>
      </c>
      <c r="I18" s="117">
        <v>5433.0415744037491</v>
      </c>
      <c r="J18" s="117">
        <v>5727.1587971132531</v>
      </c>
      <c r="K18" s="117">
        <v>7167.5601368750467</v>
      </c>
      <c r="L18" s="117">
        <v>7454.0914547716893</v>
      </c>
      <c r="M18" s="117">
        <v>7401.0964556450281</v>
      </c>
      <c r="N18" s="117">
        <v>7276.9486567667755</v>
      </c>
      <c r="O18" s="117">
        <v>7094.1126067347841</v>
      </c>
      <c r="P18" s="117">
        <v>7146.6688778676416</v>
      </c>
      <c r="Q18" s="117">
        <v>7267.806922557872</v>
      </c>
      <c r="R18" s="117">
        <v>7407.4066765873295</v>
      </c>
      <c r="S18" s="117">
        <v>7479.7125421211604</v>
      </c>
      <c r="T18" s="61"/>
      <c r="U18" s="61"/>
      <c r="V18" s="61"/>
      <c r="W18" s="61"/>
      <c r="X18" s="61"/>
      <c r="Y18" s="61"/>
      <c r="Z18" s="61"/>
      <c r="AA18" s="61"/>
      <c r="AB18" s="61"/>
    </row>
    <row r="19" spans="1:28" ht="13">
      <c r="A19" s="36" t="s">
        <v>87</v>
      </c>
      <c r="B19" s="117">
        <v>120.04117213854845</v>
      </c>
      <c r="C19" s="117">
        <v>213.81880155201094</v>
      </c>
      <c r="D19" s="117">
        <v>381.55267277015133</v>
      </c>
      <c r="E19" s="117">
        <v>724.14934249372016</v>
      </c>
      <c r="F19" s="117">
        <v>1379.312740623192</v>
      </c>
      <c r="G19" s="117">
        <v>2576.7689612144254</v>
      </c>
      <c r="H19" s="117">
        <v>3731.0154276449894</v>
      </c>
      <c r="I19" s="117">
        <v>4014.1779405097227</v>
      </c>
      <c r="J19" s="117">
        <v>3872.0338736078779</v>
      </c>
      <c r="K19" s="117">
        <v>3757.5301884526684</v>
      </c>
      <c r="L19" s="117">
        <v>3494.3744881164262</v>
      </c>
      <c r="M19" s="117">
        <v>3150.2551177174937</v>
      </c>
      <c r="N19" s="117">
        <v>3018.7531816877649</v>
      </c>
      <c r="O19" s="117">
        <v>2840.5550047081751</v>
      </c>
      <c r="P19" s="117">
        <v>2750.0311462554873</v>
      </c>
      <c r="Q19" s="117">
        <v>2729.0851070015383</v>
      </c>
      <c r="R19" s="117">
        <v>2737.7197006254437</v>
      </c>
      <c r="S19" s="117">
        <v>2603.4245632028592</v>
      </c>
      <c r="T19" s="61"/>
      <c r="U19" s="61"/>
      <c r="V19" s="61"/>
      <c r="W19" s="61"/>
      <c r="X19" s="61"/>
      <c r="Y19" s="61"/>
      <c r="Z19" s="61"/>
      <c r="AA19" s="61"/>
      <c r="AB19" s="61"/>
    </row>
    <row r="20" spans="1:28" ht="13">
      <c r="A20" s="36" t="s">
        <v>99</v>
      </c>
      <c r="B20" s="117">
        <v>71.308736493677898</v>
      </c>
      <c r="C20" s="117">
        <v>128.05527256330438</v>
      </c>
      <c r="D20" s="117">
        <v>253.0233212108445</v>
      </c>
      <c r="E20" s="117">
        <v>476.68361445625857</v>
      </c>
      <c r="F20" s="117">
        <v>862.72797771563364</v>
      </c>
      <c r="G20" s="117">
        <v>1153.5675380956436</v>
      </c>
      <c r="H20" s="117">
        <v>1877.850494484826</v>
      </c>
      <c r="I20" s="117">
        <v>2358.835330637261</v>
      </c>
      <c r="J20" s="117">
        <v>2355.0712590065177</v>
      </c>
      <c r="K20" s="117">
        <v>2356.0956520939944</v>
      </c>
      <c r="L20" s="117">
        <v>2367.6614339174375</v>
      </c>
      <c r="M20" s="117">
        <v>2374.5528504102831</v>
      </c>
      <c r="N20" s="117">
        <v>2403.6270795273849</v>
      </c>
      <c r="O20" s="117">
        <v>2487.1154065516994</v>
      </c>
      <c r="P20" s="117">
        <v>2573.443052350457</v>
      </c>
      <c r="Q20" s="117">
        <v>2777.6406676293905</v>
      </c>
      <c r="R20" s="117">
        <v>3068.6420969952719</v>
      </c>
      <c r="S20" s="117">
        <v>3364.4334542123938</v>
      </c>
      <c r="T20" s="61"/>
      <c r="U20" s="61"/>
      <c r="V20" s="61"/>
      <c r="W20" s="61"/>
      <c r="X20" s="61"/>
      <c r="Y20" s="61"/>
      <c r="Z20" s="61"/>
      <c r="AA20" s="61"/>
      <c r="AB20" s="61"/>
    </row>
    <row r="21" spans="1:28" ht="13">
      <c r="A21" s="36" t="s">
        <v>88</v>
      </c>
      <c r="B21" s="117">
        <v>18045.769487789723</v>
      </c>
      <c r="C21" s="117">
        <v>19260.190776434589</v>
      </c>
      <c r="D21" s="117">
        <v>23779.135966409209</v>
      </c>
      <c r="E21" s="117">
        <v>26364.321884787769</v>
      </c>
      <c r="F21" s="117">
        <v>29461.122506060041</v>
      </c>
      <c r="G21" s="117">
        <v>32850.785597918191</v>
      </c>
      <c r="H21" s="117">
        <v>39459.674557167593</v>
      </c>
      <c r="I21" s="117">
        <v>42102.260421233914</v>
      </c>
      <c r="J21" s="117">
        <v>44094.02870230269</v>
      </c>
      <c r="K21" s="117">
        <v>47089.069287369719</v>
      </c>
      <c r="L21" s="117">
        <v>50224.528811844611</v>
      </c>
      <c r="M21" s="117">
        <v>52226.76251794806</v>
      </c>
      <c r="N21" s="117">
        <v>54839.390386869869</v>
      </c>
      <c r="O21" s="117">
        <v>57208.400070373784</v>
      </c>
      <c r="P21" s="117">
        <v>59127.152609361554</v>
      </c>
      <c r="Q21" s="117">
        <v>61324.075016622948</v>
      </c>
      <c r="R21" s="117">
        <v>64540.849625041585</v>
      </c>
      <c r="S21" s="117">
        <v>68145.094806265464</v>
      </c>
      <c r="T21" s="61"/>
      <c r="U21" s="61"/>
      <c r="V21" s="61"/>
      <c r="W21" s="61"/>
      <c r="X21" s="61"/>
      <c r="Y21" s="61"/>
      <c r="Z21" s="61"/>
      <c r="AA21" s="61"/>
      <c r="AB21" s="61"/>
    </row>
    <row r="22" spans="1:28" ht="13">
      <c r="A22" s="36" t="s">
        <v>100</v>
      </c>
      <c r="B22" s="117">
        <v>2587.6565077587034</v>
      </c>
      <c r="C22" s="117">
        <v>2909.2914214562174</v>
      </c>
      <c r="D22" s="117">
        <v>3365.5887983586958</v>
      </c>
      <c r="E22" s="117">
        <v>4049.0516635388658</v>
      </c>
      <c r="F22" s="117">
        <v>4839.5972834125942</v>
      </c>
      <c r="G22" s="117">
        <v>5562.941799540482</v>
      </c>
      <c r="H22" s="117">
        <v>6274.9726721498846</v>
      </c>
      <c r="I22" s="117">
        <v>6814.3445667589658</v>
      </c>
      <c r="J22" s="117">
        <v>7445.1037946462384</v>
      </c>
      <c r="K22" s="117">
        <v>7963.9382361639273</v>
      </c>
      <c r="L22" s="117">
        <v>8578.1639188708341</v>
      </c>
      <c r="M22" s="117">
        <v>9061.1145505385539</v>
      </c>
      <c r="N22" s="117">
        <v>9467.7290330405958</v>
      </c>
      <c r="O22" s="117">
        <v>10173.76403778341</v>
      </c>
      <c r="P22" s="117">
        <v>10767.898701785733</v>
      </c>
      <c r="Q22" s="117">
        <v>11279.577364646413</v>
      </c>
      <c r="R22" s="117">
        <v>11909.625113911321</v>
      </c>
      <c r="S22" s="117">
        <v>12480.518891001619</v>
      </c>
      <c r="T22" s="61"/>
      <c r="U22" s="61"/>
      <c r="V22" s="61"/>
      <c r="W22" s="61"/>
      <c r="X22" s="61"/>
      <c r="Y22" s="61"/>
      <c r="Z22" s="61"/>
      <c r="AA22" s="61"/>
      <c r="AB22" s="61"/>
    </row>
    <row r="23" spans="1:28" ht="13">
      <c r="A23" s="36" t="s">
        <v>89</v>
      </c>
      <c r="B23" s="117">
        <v>29852.807523911481</v>
      </c>
      <c r="C23" s="117">
        <v>32363.40986366474</v>
      </c>
      <c r="D23" s="117">
        <v>35457.34861092161</v>
      </c>
      <c r="E23" s="117">
        <v>37761.436468759988</v>
      </c>
      <c r="F23" s="117">
        <v>40630.676817279913</v>
      </c>
      <c r="G23" s="117">
        <v>43484.96716670903</v>
      </c>
      <c r="H23" s="117">
        <v>46355.582583084899</v>
      </c>
      <c r="I23" s="117">
        <v>48588.463730531868</v>
      </c>
      <c r="J23" s="117">
        <v>50040.262253361863</v>
      </c>
      <c r="K23" s="117">
        <v>51196.388870236391</v>
      </c>
      <c r="L23" s="117">
        <v>51857.285044013421</v>
      </c>
      <c r="M23" s="117">
        <v>51957.635617806605</v>
      </c>
      <c r="N23" s="117">
        <v>50984.441219271561</v>
      </c>
      <c r="O23" s="117">
        <v>50837.011980813186</v>
      </c>
      <c r="P23" s="117">
        <v>50854.197514121079</v>
      </c>
      <c r="Q23" s="117">
        <v>51276.534578075683</v>
      </c>
      <c r="R23" s="117">
        <v>51529.642785413525</v>
      </c>
      <c r="S23" s="117">
        <v>51784.532179368332</v>
      </c>
      <c r="T23" s="61"/>
      <c r="U23" s="61"/>
      <c r="V23" s="61"/>
      <c r="W23" s="61"/>
      <c r="X23" s="61"/>
      <c r="Y23" s="61"/>
      <c r="Z23" s="61"/>
      <c r="AA23" s="61"/>
      <c r="AB23" s="61"/>
    </row>
    <row r="24" spans="1:28" ht="13">
      <c r="A24" s="36" t="s">
        <v>91</v>
      </c>
      <c r="B24" s="117">
        <v>199.30134791960597</v>
      </c>
      <c r="C24" s="117">
        <v>241.43348056682635</v>
      </c>
      <c r="D24" s="117">
        <v>212.83099803879071</v>
      </c>
      <c r="E24" s="117">
        <v>293.77917011824701</v>
      </c>
      <c r="F24" s="117">
        <v>437.64626556202683</v>
      </c>
      <c r="G24" s="117">
        <v>676.04390661252114</v>
      </c>
      <c r="H24" s="117">
        <v>1074.448463094916</v>
      </c>
      <c r="I24" s="117">
        <v>1520.6283563287473</v>
      </c>
      <c r="J24" s="117">
        <v>1706.7756668700283</v>
      </c>
      <c r="K24" s="117">
        <v>2195.4778783615575</v>
      </c>
      <c r="L24" s="117">
        <v>2327.9535970727538</v>
      </c>
      <c r="M24" s="117">
        <v>2563.9499517821282</v>
      </c>
      <c r="N24" s="117">
        <v>2602.0066189975455</v>
      </c>
      <c r="O24" s="117">
        <v>2655.8854291997586</v>
      </c>
      <c r="P24" s="117">
        <v>2920.9260146724505</v>
      </c>
      <c r="Q24" s="117">
        <v>2956.7817389149982</v>
      </c>
      <c r="R24" s="117">
        <v>2991.3355801095968</v>
      </c>
      <c r="S24" s="117">
        <v>3233.7688604548998</v>
      </c>
      <c r="T24" s="61"/>
      <c r="U24" s="61"/>
      <c r="V24" s="61"/>
      <c r="W24" s="61"/>
      <c r="X24" s="61"/>
      <c r="Y24" s="61"/>
      <c r="Z24" s="61"/>
      <c r="AA24" s="61"/>
      <c r="AB24" s="61"/>
    </row>
    <row r="25" spans="1:28" ht="13">
      <c r="A25" s="36" t="s">
        <v>92</v>
      </c>
      <c r="B25" s="117">
        <v>6949.6790657227748</v>
      </c>
      <c r="C25" s="117">
        <v>7779.195529104195</v>
      </c>
      <c r="D25" s="117">
        <v>7908.5995676910043</v>
      </c>
      <c r="E25" s="117">
        <v>8426.6533548749212</v>
      </c>
      <c r="F25" s="117">
        <v>9379.6583529215113</v>
      </c>
      <c r="G25" s="117">
        <v>10816.519132653963</v>
      </c>
      <c r="H25" s="117">
        <v>11854.139697191422</v>
      </c>
      <c r="I25" s="117">
        <v>12289.308083535383</v>
      </c>
      <c r="J25" s="117">
        <v>12892.298725341449</v>
      </c>
      <c r="K25" s="117">
        <v>13291.522558620703</v>
      </c>
      <c r="L25" s="117">
        <v>13179.551078916953</v>
      </c>
      <c r="M25" s="117">
        <v>12791.358726549175</v>
      </c>
      <c r="N25" s="117">
        <v>12382.297885430897</v>
      </c>
      <c r="O25" s="117">
        <v>11950.653245385682</v>
      </c>
      <c r="P25" s="117">
        <v>11523.4079605278</v>
      </c>
      <c r="Q25" s="117">
        <v>11169.399613590793</v>
      </c>
      <c r="R25" s="117">
        <v>11031.556585191993</v>
      </c>
      <c r="S25" s="117">
        <v>11007.053033535474</v>
      </c>
      <c r="T25" s="61"/>
      <c r="U25" s="61"/>
      <c r="V25" s="61"/>
      <c r="W25" s="61"/>
      <c r="X25" s="61"/>
      <c r="Y25" s="61"/>
      <c r="Z25" s="61"/>
      <c r="AA25" s="61"/>
      <c r="AB25" s="61"/>
    </row>
    <row r="26" spans="1:28" ht="13">
      <c r="A26" s="36" t="s">
        <v>106</v>
      </c>
      <c r="B26" s="117" t="s">
        <v>109</v>
      </c>
      <c r="C26" s="117" t="s">
        <v>109</v>
      </c>
      <c r="D26" s="117" t="s">
        <v>109</v>
      </c>
      <c r="E26" s="117">
        <v>17.089230393209668</v>
      </c>
      <c r="F26" s="117">
        <v>46.054406005783136</v>
      </c>
      <c r="G26" s="117">
        <v>129.92369609987693</v>
      </c>
      <c r="H26" s="117">
        <v>252.22497363265171</v>
      </c>
      <c r="I26" s="117">
        <v>319.77044159946672</v>
      </c>
      <c r="J26" s="117">
        <v>346.65837286435209</v>
      </c>
      <c r="K26" s="117">
        <v>411.91260901881571</v>
      </c>
      <c r="L26" s="117">
        <v>464.9345366022846</v>
      </c>
      <c r="M26" s="117">
        <v>539.35817618796625</v>
      </c>
      <c r="N26" s="117">
        <v>570.20255983420407</v>
      </c>
      <c r="O26" s="117">
        <v>623.55058204653119</v>
      </c>
      <c r="P26" s="117">
        <v>714.02789607283069</v>
      </c>
      <c r="Q26" s="117">
        <v>803.88110334564533</v>
      </c>
      <c r="R26" s="117">
        <v>894.60852820250045</v>
      </c>
      <c r="S26" s="117">
        <v>998.1210465936407</v>
      </c>
      <c r="T26" s="61"/>
      <c r="U26" s="61"/>
      <c r="V26" s="61"/>
      <c r="W26" s="61"/>
      <c r="X26" s="61"/>
      <c r="Y26" s="61"/>
      <c r="Z26" s="61"/>
      <c r="AA26" s="61"/>
      <c r="AB26" s="61"/>
    </row>
    <row r="27" spans="1:28" ht="13">
      <c r="A27" s="36" t="s">
        <v>102</v>
      </c>
      <c r="B27" s="117" t="s">
        <v>109</v>
      </c>
      <c r="C27" s="117">
        <v>246.05251622739797</v>
      </c>
      <c r="D27" s="117">
        <v>341.59469013302504</v>
      </c>
      <c r="E27" s="117">
        <v>525.71521977248415</v>
      </c>
      <c r="F27" s="117">
        <v>730.9303231842764</v>
      </c>
      <c r="G27" s="117">
        <v>1228.8800253089362</v>
      </c>
      <c r="H27" s="117">
        <v>1587.5303975857723</v>
      </c>
      <c r="I27" s="117">
        <v>1988.326733141442</v>
      </c>
      <c r="J27" s="117">
        <v>2191.8692276513943</v>
      </c>
      <c r="K27" s="117">
        <v>2497.5367643673399</v>
      </c>
      <c r="L27" s="117">
        <v>2824.4008980311037</v>
      </c>
      <c r="M27" s="117">
        <v>3124.1570237211104</v>
      </c>
      <c r="N27" s="117">
        <v>3477.2429625819209</v>
      </c>
      <c r="O27" s="117">
        <v>3936.6106833955241</v>
      </c>
      <c r="P27" s="117">
        <v>4460.3283275872909</v>
      </c>
      <c r="Q27" s="117">
        <v>5084.8345960326178</v>
      </c>
      <c r="R27" s="117">
        <v>5726.2796372702005</v>
      </c>
      <c r="S27" s="117">
        <v>5734.2670584188318</v>
      </c>
      <c r="T27" s="61"/>
      <c r="U27" s="61"/>
      <c r="V27" s="61"/>
      <c r="W27" s="61"/>
      <c r="X27" s="61"/>
      <c r="Y27" s="61"/>
      <c r="Z27" s="61"/>
      <c r="AA27" s="61"/>
      <c r="AB27" s="61"/>
    </row>
    <row r="28" spans="1:28" ht="13.5" customHeight="1">
      <c r="A28" s="36" t="s">
        <v>101</v>
      </c>
      <c r="B28" s="117">
        <v>61.738234938726606</v>
      </c>
      <c r="C28" s="117">
        <v>124.62985785867976</v>
      </c>
      <c r="D28" s="117">
        <v>162.20732030430989</v>
      </c>
      <c r="E28" s="117">
        <v>491.03984024584531</v>
      </c>
      <c r="F28" s="117">
        <v>835.96720605179735</v>
      </c>
      <c r="G28" s="117">
        <v>1186.4450167206708</v>
      </c>
      <c r="H28" s="117">
        <v>1607.2060618756275</v>
      </c>
      <c r="I28" s="117">
        <v>2040.7219519343319</v>
      </c>
      <c r="J28" s="117">
        <v>2333.1844319114134</v>
      </c>
      <c r="K28" s="117">
        <v>2851.2382343748436</v>
      </c>
      <c r="L28" s="117">
        <v>3038.5532626495078</v>
      </c>
      <c r="M28" s="117">
        <v>3089.487634999859</v>
      </c>
      <c r="N28" s="117">
        <v>3116.5820133225511</v>
      </c>
      <c r="O28" s="117">
        <v>3140.1801552122702</v>
      </c>
      <c r="P28" s="117">
        <v>3244.3300561195701</v>
      </c>
      <c r="Q28" s="117">
        <v>3359.0545527615986</v>
      </c>
      <c r="R28" s="117">
        <v>3511.9020334476932</v>
      </c>
      <c r="S28" s="117">
        <v>3669.2359355757681</v>
      </c>
      <c r="T28" s="61"/>
      <c r="U28" s="61"/>
      <c r="V28" s="61"/>
      <c r="W28" s="61"/>
      <c r="X28" s="61"/>
      <c r="Y28" s="61"/>
      <c r="Z28" s="61"/>
      <c r="AA28" s="61"/>
      <c r="AB28" s="61"/>
    </row>
    <row r="29" spans="1:28" ht="13">
      <c r="A29" s="36" t="s">
        <v>82</v>
      </c>
      <c r="B29" s="117">
        <v>5692.8048655946168</v>
      </c>
      <c r="C29" s="117">
        <v>6408.3661257410422</v>
      </c>
      <c r="D29" s="117">
        <v>7378.2467924686071</v>
      </c>
      <c r="E29" s="117">
        <v>8787.9776647389972</v>
      </c>
      <c r="F29" s="117">
        <v>11638.550848589148</v>
      </c>
      <c r="G29" s="117">
        <v>14033.53733166761</v>
      </c>
      <c r="H29" s="117">
        <v>15731.869423565044</v>
      </c>
      <c r="I29" s="117">
        <v>16249.155851204685</v>
      </c>
      <c r="J29" s="117">
        <v>16078.471089917963</v>
      </c>
      <c r="K29" s="117">
        <v>16231.775656679236</v>
      </c>
      <c r="L29" s="117">
        <v>15972.664822917142</v>
      </c>
      <c r="M29" s="117">
        <v>15454.854979225434</v>
      </c>
      <c r="N29" s="117">
        <v>14852.551495980984</v>
      </c>
      <c r="O29" s="117">
        <v>14480.34955861026</v>
      </c>
      <c r="P29" s="117">
        <v>13807.605869896617</v>
      </c>
      <c r="Q29" s="117">
        <v>13421.16053352072</v>
      </c>
      <c r="R29" s="117">
        <v>13039.024140660411</v>
      </c>
      <c r="S29" s="117">
        <v>12812.611632560511</v>
      </c>
      <c r="T29" s="61"/>
      <c r="U29" s="61"/>
      <c r="V29" s="61"/>
      <c r="W29" s="61"/>
      <c r="X29" s="61"/>
      <c r="Y29" s="61"/>
      <c r="Z29" s="61"/>
      <c r="AA29" s="61"/>
      <c r="AB29" s="61"/>
    </row>
    <row r="30" spans="1:28" ht="13">
      <c r="A30" s="36" t="s">
        <v>94</v>
      </c>
      <c r="B30" s="117">
        <v>17606.093065624445</v>
      </c>
      <c r="C30" s="117">
        <v>17825.206975762816</v>
      </c>
      <c r="D30" s="117">
        <v>19197.943151565538</v>
      </c>
      <c r="E30" s="117">
        <v>23273.725547405007</v>
      </c>
      <c r="F30" s="117">
        <v>24963.912198533169</v>
      </c>
      <c r="G30" s="117">
        <v>28847.870671511122</v>
      </c>
      <c r="H30" s="117">
        <v>30348.323975414649</v>
      </c>
      <c r="I30" s="117">
        <v>28437.788324006866</v>
      </c>
      <c r="J30" s="117">
        <v>32520.48060033927</v>
      </c>
      <c r="K30" s="117">
        <v>39390.673796969182</v>
      </c>
      <c r="L30" s="117">
        <v>41152.457927372707</v>
      </c>
      <c r="M30" s="117">
        <v>44280.517423441233</v>
      </c>
      <c r="N30" s="117">
        <v>44623.684113184601</v>
      </c>
      <c r="O30" s="117">
        <v>44089.347491015484</v>
      </c>
      <c r="P30" s="117">
        <v>48347.58577613566</v>
      </c>
      <c r="Q30" s="117">
        <v>49450.866618036802</v>
      </c>
      <c r="R30" s="117">
        <v>50797.158287728409</v>
      </c>
      <c r="S30" s="117">
        <v>51088.534506598873</v>
      </c>
      <c r="T30" s="61"/>
      <c r="U30" s="61"/>
      <c r="V30" s="61"/>
      <c r="W30" s="61"/>
      <c r="X30" s="61"/>
      <c r="Y30" s="61"/>
      <c r="Z30" s="61"/>
      <c r="AA30" s="61"/>
      <c r="AB30" s="61"/>
    </row>
    <row r="31" spans="1:28" ht="13">
      <c r="A31" s="36" t="s">
        <v>257</v>
      </c>
      <c r="B31" s="117">
        <v>20795.028479220626</v>
      </c>
      <c r="C31" s="117">
        <v>22076.456882965358</v>
      </c>
      <c r="D31" s="117">
        <v>23239.538577663301</v>
      </c>
      <c r="E31" s="117">
        <v>26181.93207669886</v>
      </c>
      <c r="F31" s="117">
        <v>29344.411116873231</v>
      </c>
      <c r="G31" s="117">
        <v>33076.47010500668</v>
      </c>
      <c r="H31" s="117">
        <v>32979.142851144294</v>
      </c>
      <c r="I31" s="117">
        <v>25793.916696628345</v>
      </c>
      <c r="J31" s="117">
        <v>27568.91562466371</v>
      </c>
      <c r="K31" s="117">
        <v>28346.581338616797</v>
      </c>
      <c r="L31" s="117">
        <v>29025.434111685343</v>
      </c>
      <c r="M31" s="117">
        <v>30019.263150217004</v>
      </c>
      <c r="N31" s="117">
        <v>29467.390008973722</v>
      </c>
      <c r="O31" s="117">
        <v>31800.606238768825</v>
      </c>
      <c r="P31" s="117">
        <v>34316.931394607003</v>
      </c>
      <c r="Q31" s="117">
        <v>29984.575797793081</v>
      </c>
      <c r="R31" s="117">
        <v>29672.744131218282</v>
      </c>
      <c r="S31" s="117">
        <v>30158.326477819999</v>
      </c>
      <c r="T31" s="61"/>
      <c r="U31" s="61"/>
      <c r="V31" s="61"/>
      <c r="W31" s="61"/>
      <c r="X31" s="61"/>
      <c r="Y31" s="61"/>
      <c r="Z31" s="61"/>
      <c r="AA31" s="61"/>
      <c r="AB31" s="61"/>
    </row>
    <row r="32" spans="1:28" ht="13">
      <c r="A32" s="36"/>
      <c r="B32" s="117"/>
      <c r="C32" s="117"/>
      <c r="D32" s="117"/>
      <c r="E32" s="117"/>
      <c r="F32" s="117"/>
      <c r="G32" s="117"/>
      <c r="H32" s="117"/>
      <c r="I32" s="117"/>
      <c r="J32" s="117"/>
      <c r="K32" s="117"/>
      <c r="L32" s="117"/>
      <c r="M32" s="117"/>
      <c r="N32" s="117"/>
      <c r="O32" s="117"/>
      <c r="P32" s="117"/>
      <c r="Q32" s="117"/>
      <c r="R32" s="117"/>
      <c r="S32" s="117"/>
    </row>
    <row r="33" spans="1:19" ht="13">
      <c r="A33" s="36" t="s">
        <v>344</v>
      </c>
      <c r="B33" s="117">
        <v>9176.1893756544541</v>
      </c>
      <c r="C33" s="117">
        <v>9763.2398159728036</v>
      </c>
      <c r="D33" s="117">
        <v>10415.707669136758</v>
      </c>
      <c r="E33" s="117">
        <v>11194.458062883037</v>
      </c>
      <c r="F33" s="117">
        <v>12330.35004981338</v>
      </c>
      <c r="G33" s="117">
        <v>13524.866529023095</v>
      </c>
      <c r="H33" s="117">
        <v>14362.753951057035</v>
      </c>
      <c r="I33" s="117">
        <v>14826.564062084113</v>
      </c>
      <c r="J33" s="117">
        <v>15126.659399406215</v>
      </c>
      <c r="K33" s="117">
        <v>15645.64963324223</v>
      </c>
      <c r="L33" s="117">
        <v>16034.378282448684</v>
      </c>
      <c r="M33" s="117">
        <v>16147.317043911005</v>
      </c>
      <c r="N33" s="117">
        <v>15853.779041181602</v>
      </c>
      <c r="O33" s="117">
        <v>15900.02321363191</v>
      </c>
      <c r="P33" s="117">
        <v>16101.725249079962</v>
      </c>
      <c r="Q33" s="117">
        <v>16376.598157246617</v>
      </c>
      <c r="R33" s="117">
        <v>16802.116574421791</v>
      </c>
      <c r="S33" s="117">
        <v>17290.028814093086</v>
      </c>
    </row>
    <row r="34" spans="1:19" ht="13">
      <c r="A34" s="36" t="s">
        <v>213</v>
      </c>
      <c r="B34" s="117">
        <v>9165.7523833890082</v>
      </c>
      <c r="C34" s="117">
        <v>9761.630845247264</v>
      </c>
      <c r="D34" s="117">
        <v>10403.44100912972</v>
      </c>
      <c r="E34" s="117">
        <v>11398.526921052087</v>
      </c>
      <c r="F34" s="117">
        <v>12658.152855010876</v>
      </c>
      <c r="G34" s="117">
        <v>14071.204610365734</v>
      </c>
      <c r="H34" s="117">
        <v>14776.118120485335</v>
      </c>
      <c r="I34" s="117">
        <v>14302.173656603911</v>
      </c>
      <c r="J34" s="117">
        <v>14850.104316227849</v>
      </c>
      <c r="K34" s="117">
        <v>15510.127983381492</v>
      </c>
      <c r="L34" s="117">
        <v>15922.910289747662</v>
      </c>
      <c r="M34" s="117">
        <v>16222.024987126837</v>
      </c>
      <c r="N34" s="117">
        <v>15979.173508986674</v>
      </c>
      <c r="O34" s="117">
        <v>16317.781523166315</v>
      </c>
      <c r="P34" s="117">
        <v>16903.785297791957</v>
      </c>
      <c r="Q34" s="117">
        <v>16618.139979649754</v>
      </c>
      <c r="R34" s="117">
        <v>16946.54839728797</v>
      </c>
      <c r="S34" s="117">
        <v>17404.319391315312</v>
      </c>
    </row>
    <row r="35" spans="1:19" ht="13">
      <c r="A35" s="36"/>
      <c r="B35" s="117"/>
      <c r="C35" s="117"/>
      <c r="D35" s="117"/>
      <c r="E35" s="117"/>
      <c r="F35" s="117"/>
      <c r="G35" s="117"/>
      <c r="H35" s="117"/>
      <c r="I35" s="117"/>
      <c r="J35" s="117"/>
      <c r="K35" s="117"/>
      <c r="L35" s="117"/>
      <c r="M35" s="117"/>
      <c r="N35" s="117"/>
      <c r="O35" s="117"/>
      <c r="P35" s="117"/>
      <c r="Q35" s="117"/>
      <c r="R35" s="117"/>
      <c r="S35" s="117"/>
    </row>
    <row r="36" spans="1:19" s="346" customFormat="1" ht="13">
      <c r="A36" s="203" t="s">
        <v>422</v>
      </c>
      <c r="B36" s="117" t="s">
        <v>109</v>
      </c>
      <c r="C36" s="117">
        <v>9437.806859035376</v>
      </c>
      <c r="D36" s="117">
        <v>11837.392523654293</v>
      </c>
      <c r="E36" s="117">
        <v>12562.404673544586</v>
      </c>
      <c r="F36" s="117">
        <v>15114.357592086122</v>
      </c>
      <c r="G36" s="117">
        <v>16055.018371757125</v>
      </c>
      <c r="H36" s="117">
        <v>17810.155528275594</v>
      </c>
      <c r="I36" s="117">
        <v>16454.66710335395</v>
      </c>
      <c r="J36" s="117">
        <v>24087.15015604264</v>
      </c>
      <c r="K36" s="117">
        <v>31635.217934456519</v>
      </c>
      <c r="L36" s="117">
        <v>34634.432203397642</v>
      </c>
      <c r="M36" s="117">
        <v>35406.373975619586</v>
      </c>
      <c r="N36" s="117">
        <v>29833.284785582677</v>
      </c>
      <c r="O36" s="117">
        <v>30935.297641851623</v>
      </c>
      <c r="P36" s="117">
        <v>33816.322477255846</v>
      </c>
      <c r="Q36" s="117">
        <v>36990.11071194183</v>
      </c>
      <c r="R36" s="117">
        <v>38831.576636902166</v>
      </c>
      <c r="S36" s="117" t="s">
        <v>109</v>
      </c>
    </row>
    <row r="37" spans="1:19" s="346" customFormat="1" ht="13">
      <c r="A37" s="203" t="s">
        <v>515</v>
      </c>
      <c r="B37" s="117" t="s">
        <v>109</v>
      </c>
      <c r="C37" s="117" t="s">
        <v>109</v>
      </c>
      <c r="D37" s="117" t="s">
        <v>109</v>
      </c>
      <c r="E37" s="117" t="s">
        <v>109</v>
      </c>
      <c r="F37" s="117" t="s">
        <v>109</v>
      </c>
      <c r="G37" s="117" t="s">
        <v>109</v>
      </c>
      <c r="H37" s="117">
        <v>129.01402413171897</v>
      </c>
      <c r="I37" s="117">
        <v>138.73168264493711</v>
      </c>
      <c r="J37" s="117">
        <v>248.6419385556957</v>
      </c>
      <c r="K37" s="117">
        <v>430.93605972395017</v>
      </c>
      <c r="L37" s="117">
        <v>560.86831881043213</v>
      </c>
      <c r="M37" s="117">
        <v>664.62268806673296</v>
      </c>
      <c r="N37" s="117">
        <v>716.59237195187904</v>
      </c>
      <c r="O37" s="117">
        <v>912.87097061281293</v>
      </c>
      <c r="P37" s="117">
        <v>776.69333307451654</v>
      </c>
      <c r="Q37" s="117">
        <v>1028.8769712374794</v>
      </c>
      <c r="R37" s="117">
        <v>925.66448558092429</v>
      </c>
      <c r="S37" s="117">
        <v>892.30045242776794</v>
      </c>
    </row>
    <row r="38" spans="1:19" ht="13">
      <c r="A38" s="36" t="s">
        <v>105</v>
      </c>
      <c r="B38" s="117">
        <v>24467.681695146119</v>
      </c>
      <c r="C38" s="117">
        <v>27679.620128660459</v>
      </c>
      <c r="D38" s="117">
        <v>27573.832531456635</v>
      </c>
      <c r="E38" s="117">
        <v>33289.849238228875</v>
      </c>
      <c r="F38" s="117">
        <v>46671.687705790762</v>
      </c>
      <c r="G38" s="117">
        <v>42910.438057922263</v>
      </c>
      <c r="H38" s="117">
        <v>50258.516909528538</v>
      </c>
      <c r="I38" s="117">
        <v>29265.827480860735</v>
      </c>
      <c r="J38" s="117">
        <v>29572.011966484424</v>
      </c>
      <c r="K38" s="117">
        <v>37886.130131454265</v>
      </c>
      <c r="L38" s="117">
        <v>35162.285000110307</v>
      </c>
      <c r="M38" s="117">
        <v>33956.089365995482</v>
      </c>
      <c r="N38" s="117">
        <v>36914.945123745041</v>
      </c>
      <c r="O38" s="117">
        <v>37310.428863515575</v>
      </c>
      <c r="P38" s="117">
        <v>38916.510417768717</v>
      </c>
      <c r="Q38" s="117">
        <v>46845.233408865402</v>
      </c>
      <c r="R38" s="117">
        <v>46462.69429110764</v>
      </c>
      <c r="S38" s="117">
        <v>45953.433715001847</v>
      </c>
    </row>
    <row r="39" spans="1:19" s="346" customFormat="1" ht="13">
      <c r="A39" s="203" t="s">
        <v>411</v>
      </c>
      <c r="B39" s="117">
        <v>15275.584164389937</v>
      </c>
      <c r="C39" s="117">
        <v>13994.029685410876</v>
      </c>
      <c r="D39" s="117">
        <v>12961.336894649679</v>
      </c>
      <c r="E39" s="117">
        <v>12574.387293049247</v>
      </c>
      <c r="F39" s="117">
        <v>12476.435715276348</v>
      </c>
      <c r="G39" s="117">
        <v>11405.795503491154</v>
      </c>
      <c r="H39" s="117">
        <v>10582.597086216043</v>
      </c>
      <c r="I39" s="117">
        <v>13800.443849738163</v>
      </c>
      <c r="J39" s="117">
        <v>12991.436972138683</v>
      </c>
      <c r="K39" s="117">
        <v>15876.700015848368</v>
      </c>
      <c r="L39" s="117">
        <v>17353.616209419157</v>
      </c>
      <c r="M39" s="117">
        <v>15423.698966179067</v>
      </c>
      <c r="N39" s="117">
        <v>12269.472397834901</v>
      </c>
      <c r="O39" s="117">
        <v>12319.594546472184</v>
      </c>
      <c r="P39" s="117">
        <v>13835.658547062381</v>
      </c>
      <c r="Q39" s="117">
        <v>14990.689482350132</v>
      </c>
      <c r="R39" s="117">
        <v>14018.411195866203</v>
      </c>
      <c r="S39" s="117">
        <v>15683.47855491542</v>
      </c>
    </row>
    <row r="40" spans="1:19" ht="13">
      <c r="A40" s="36" t="s">
        <v>96</v>
      </c>
      <c r="B40" s="117">
        <v>24004.437215058835</v>
      </c>
      <c r="C40" s="117">
        <v>29461.530177382472</v>
      </c>
      <c r="D40" s="117">
        <v>28747.650899033633</v>
      </c>
      <c r="E40" s="117">
        <v>32861.197047537345</v>
      </c>
      <c r="F40" s="117">
        <v>39131.681123501221</v>
      </c>
      <c r="G40" s="117">
        <v>43363.246927439875</v>
      </c>
      <c r="H40" s="117">
        <v>49635.715072507308</v>
      </c>
      <c r="I40" s="117">
        <v>43231.418309643603</v>
      </c>
      <c r="J40" s="117">
        <v>50793.190378949337</v>
      </c>
      <c r="K40" s="117">
        <v>55902.776238951854</v>
      </c>
      <c r="L40" s="117">
        <v>59714.143271241453</v>
      </c>
      <c r="M40" s="117">
        <v>67408.126630427752</v>
      </c>
      <c r="N40" s="117">
        <v>62480.648611785706</v>
      </c>
      <c r="O40" s="117">
        <v>60540.441993883229</v>
      </c>
      <c r="P40" s="117">
        <v>60047.001405348121</v>
      </c>
      <c r="Q40" s="117">
        <v>67158.986734399747</v>
      </c>
      <c r="R40" s="117">
        <v>65455.099129660339</v>
      </c>
      <c r="S40" s="117">
        <v>68303.23613105822</v>
      </c>
    </row>
    <row r="41" spans="1:19" ht="13">
      <c r="A41" s="36" t="s">
        <v>112</v>
      </c>
      <c r="B41" s="117" t="s">
        <v>109</v>
      </c>
      <c r="C41" s="117" t="s">
        <v>109</v>
      </c>
      <c r="D41" s="117" t="s">
        <v>109</v>
      </c>
      <c r="E41" s="117" t="s">
        <v>109</v>
      </c>
      <c r="F41" s="117">
        <v>13.582843618989413</v>
      </c>
      <c r="G41" s="117">
        <v>58.585856852313732</v>
      </c>
      <c r="H41" s="117">
        <v>146.82718375231062</v>
      </c>
      <c r="I41" s="117">
        <v>242.82352548904274</v>
      </c>
      <c r="J41" s="117">
        <v>222.59235047587495</v>
      </c>
      <c r="K41" s="117">
        <v>259.86485933704114</v>
      </c>
      <c r="L41" s="117">
        <v>318.84407274366379</v>
      </c>
      <c r="M41" s="117">
        <v>441.12385539417352</v>
      </c>
      <c r="N41" s="117">
        <v>516.96878782260194</v>
      </c>
      <c r="O41" s="117">
        <v>431.30461152477233</v>
      </c>
      <c r="P41" s="117">
        <v>437.3432427459378</v>
      </c>
      <c r="Q41" s="117">
        <v>620.58604303831225</v>
      </c>
      <c r="R41" s="117">
        <v>668.8084966171732</v>
      </c>
      <c r="S41" s="117">
        <v>786.49381159010693</v>
      </c>
    </row>
    <row r="42" spans="1:19" ht="13">
      <c r="A42" s="36" t="s">
        <v>104</v>
      </c>
      <c r="B42" s="117" t="s">
        <v>109</v>
      </c>
      <c r="C42" s="117" t="s">
        <v>109</v>
      </c>
      <c r="D42" s="117" t="s">
        <v>109</v>
      </c>
      <c r="E42" s="117" t="s">
        <v>109</v>
      </c>
      <c r="F42" s="117" t="s">
        <v>109</v>
      </c>
      <c r="G42" s="117" t="s">
        <v>109</v>
      </c>
      <c r="H42" s="117" t="s">
        <v>109</v>
      </c>
      <c r="I42" s="117" t="s">
        <v>109</v>
      </c>
      <c r="J42" s="117" t="s">
        <v>109</v>
      </c>
      <c r="K42" s="117" t="s">
        <v>109</v>
      </c>
      <c r="L42" s="117">
        <v>1138.6322300129448</v>
      </c>
      <c r="M42" s="117">
        <v>1513.0826424683808</v>
      </c>
      <c r="N42" s="117">
        <v>1612.5017076226675</v>
      </c>
      <c r="O42" s="117">
        <v>1667.7477147375255</v>
      </c>
      <c r="P42" s="117">
        <v>1885.0232315330875</v>
      </c>
      <c r="Q42" s="117">
        <v>1907.0855823169097</v>
      </c>
      <c r="R42" s="117">
        <v>1933.6892427267919</v>
      </c>
      <c r="S42" s="117">
        <v>1771.5852524684726</v>
      </c>
    </row>
    <row r="43" spans="1:19" s="346" customFormat="1" ht="13">
      <c r="A43" s="203" t="s">
        <v>579</v>
      </c>
      <c r="B43" s="117" t="s">
        <v>109</v>
      </c>
      <c r="C43" s="117" t="s">
        <v>109</v>
      </c>
      <c r="D43" s="117" t="s">
        <v>109</v>
      </c>
      <c r="E43" s="117" t="s">
        <v>109</v>
      </c>
      <c r="F43" s="117" t="s">
        <v>109</v>
      </c>
      <c r="G43" s="117" t="s">
        <v>109</v>
      </c>
      <c r="H43" s="117" t="s">
        <v>109</v>
      </c>
      <c r="I43" s="117" t="s">
        <v>109</v>
      </c>
      <c r="J43" s="117" t="s">
        <v>109</v>
      </c>
      <c r="K43" s="117" t="s">
        <v>109</v>
      </c>
      <c r="L43" s="117" t="s">
        <v>109</v>
      </c>
      <c r="M43" s="117" t="s">
        <v>109</v>
      </c>
      <c r="N43" s="117">
        <v>66803.225105023841</v>
      </c>
      <c r="O43" s="117">
        <v>79124.782535078179</v>
      </c>
      <c r="P43" s="117">
        <v>85738.004713500675</v>
      </c>
      <c r="Q43" s="117">
        <v>94553.546618362117</v>
      </c>
      <c r="R43" s="117">
        <v>98923.777775102528</v>
      </c>
      <c r="S43" s="117">
        <v>104780.61490420738</v>
      </c>
    </row>
    <row r="44" spans="1:19" s="346" customFormat="1" ht="13">
      <c r="A44" s="203" t="s">
        <v>567</v>
      </c>
      <c r="B44" s="117" t="s">
        <v>109</v>
      </c>
      <c r="C44" s="117" t="s">
        <v>109</v>
      </c>
      <c r="D44" s="117">
        <v>4.0987336995291468</v>
      </c>
      <c r="E44" s="117">
        <v>29.780402882583317</v>
      </c>
      <c r="F44" s="117">
        <v>199.56613965844303</v>
      </c>
      <c r="G44" s="117">
        <v>311.76761380318328</v>
      </c>
      <c r="H44" s="117">
        <v>460.38325613120276</v>
      </c>
      <c r="I44" s="117">
        <v>426.64494603272072</v>
      </c>
      <c r="J44" s="117">
        <v>500.89540501476449</v>
      </c>
      <c r="K44" s="117">
        <v>720.74966953741171</v>
      </c>
      <c r="L44" s="117">
        <v>748.93784052033345</v>
      </c>
      <c r="M44" s="117">
        <v>890.97538950234184</v>
      </c>
      <c r="N44" s="117">
        <v>902.19893329056379</v>
      </c>
      <c r="O44" s="117">
        <v>1063.7983974594592</v>
      </c>
      <c r="P44" s="117">
        <v>1071.3274514372081</v>
      </c>
      <c r="Q44" s="117">
        <v>1039.0802985338601</v>
      </c>
      <c r="R44" s="117">
        <v>982.03186503116751</v>
      </c>
      <c r="S44" s="117">
        <v>3161.6457498756326</v>
      </c>
    </row>
    <row r="45" spans="1:19" s="406" customFormat="1" ht="13">
      <c r="A45" s="409" t="s">
        <v>630</v>
      </c>
      <c r="B45" s="117" t="s">
        <v>109</v>
      </c>
      <c r="C45" s="117" t="s">
        <v>109</v>
      </c>
      <c r="D45" s="117" t="s">
        <v>109</v>
      </c>
      <c r="E45" s="117" t="s">
        <v>109</v>
      </c>
      <c r="F45" s="117" t="s">
        <v>109</v>
      </c>
      <c r="G45" s="117" t="s">
        <v>109</v>
      </c>
      <c r="H45" s="117" t="s">
        <v>109</v>
      </c>
      <c r="I45" s="117">
        <v>76911.998937414013</v>
      </c>
      <c r="J45" s="117">
        <v>79129.121280495645</v>
      </c>
      <c r="K45" s="117">
        <v>96811.563766037245</v>
      </c>
      <c r="L45" s="117">
        <v>103789.19088300085</v>
      </c>
      <c r="M45" s="117">
        <v>108092.9271890016</v>
      </c>
      <c r="N45" s="117">
        <v>109474.27241665866</v>
      </c>
      <c r="O45" s="117">
        <v>114578.54994672359</v>
      </c>
      <c r="P45" s="117">
        <v>128865.30801847753</v>
      </c>
      <c r="Q45" s="117">
        <v>131847.2244955393</v>
      </c>
      <c r="R45" s="117">
        <v>123091.6151036115</v>
      </c>
      <c r="S45" s="117">
        <v>131498.70825911936</v>
      </c>
    </row>
    <row r="46" spans="1:19" ht="13">
      <c r="A46" s="36" t="s">
        <v>118</v>
      </c>
      <c r="B46" s="117">
        <v>32699.435077398648</v>
      </c>
      <c r="C46" s="117">
        <v>30699.89705478153</v>
      </c>
      <c r="D46" s="117">
        <v>28354.488621252352</v>
      </c>
      <c r="E46" s="117">
        <v>29641.001044986642</v>
      </c>
      <c r="F46" s="117">
        <v>38329.410690169905</v>
      </c>
      <c r="G46" s="117">
        <v>37723.681743132925</v>
      </c>
      <c r="H46" s="117">
        <v>35713.805892255266</v>
      </c>
      <c r="I46" s="117">
        <v>37492.63481486401</v>
      </c>
      <c r="J46" s="117">
        <v>35185.570376876218</v>
      </c>
      <c r="K46" s="117">
        <v>33256.43600064754</v>
      </c>
      <c r="L46" s="117">
        <v>33172.489834164327</v>
      </c>
      <c r="M46" s="117">
        <v>31454.350437047535</v>
      </c>
      <c r="N46" s="117">
        <v>29713.944512518436</v>
      </c>
      <c r="O46" s="117">
        <v>33371.866678905615</v>
      </c>
      <c r="P46" s="117">
        <v>37263.221152294398</v>
      </c>
      <c r="Q46" s="117">
        <v>39104.403593279974</v>
      </c>
      <c r="R46" s="117">
        <v>34572.155736401779</v>
      </c>
      <c r="S46" s="117">
        <v>37502.666240852894</v>
      </c>
    </row>
    <row r="47" spans="1:19">
      <c r="A47" t="s">
        <v>64</v>
      </c>
    </row>
    <row r="49" spans="1:18">
      <c r="A49" t="s">
        <v>22</v>
      </c>
    </row>
    <row r="51" spans="1:18">
      <c r="A51" t="s">
        <v>31</v>
      </c>
    </row>
    <row r="52" spans="1:18" s="177" customFormat="1">
      <c r="A52" s="177" t="s">
        <v>462</v>
      </c>
      <c r="Q52" s="188"/>
      <c r="R52" s="214"/>
    </row>
    <row r="53" spans="1:18" s="177" customFormat="1">
      <c r="A53" s="177" t="s">
        <v>39</v>
      </c>
      <c r="Q53" s="188"/>
      <c r="R53" s="214"/>
    </row>
    <row r="54" spans="1:18" s="177" customFormat="1">
      <c r="A54" s="177" t="s">
        <v>5</v>
      </c>
      <c r="Q54" s="188"/>
      <c r="R54" s="214"/>
    </row>
    <row r="55" spans="1:18" s="177" customFormat="1">
      <c r="A55" s="177" t="s">
        <v>6</v>
      </c>
      <c r="Q55" s="188"/>
      <c r="R55" s="214"/>
    </row>
    <row r="56" spans="1:18" s="177" customFormat="1">
      <c r="A56" s="177" t="s">
        <v>38</v>
      </c>
      <c r="Q56" s="188"/>
      <c r="R56" s="214"/>
    </row>
    <row r="57" spans="1:18" s="177" customFormat="1">
      <c r="A57" s="177" t="s">
        <v>250</v>
      </c>
      <c r="Q57" s="188"/>
      <c r="R57" s="214"/>
    </row>
    <row r="58" spans="1:18" s="177" customFormat="1">
      <c r="A58" s="177" t="s">
        <v>358</v>
      </c>
      <c r="Q58" s="188"/>
      <c r="R58" s="214"/>
    </row>
    <row r="59" spans="1:18" s="177" customFormat="1">
      <c r="A59" s="177" t="s">
        <v>3</v>
      </c>
      <c r="Q59" s="188"/>
      <c r="R59" s="214"/>
    </row>
    <row r="60" spans="1:18" s="177" customFormat="1">
      <c r="A60" s="177" t="s">
        <v>4</v>
      </c>
      <c r="Q60" s="188"/>
      <c r="R60" s="214"/>
    </row>
    <row r="62" spans="1:18">
      <c r="A62" t="s">
        <v>23</v>
      </c>
    </row>
    <row r="63" spans="1:18">
      <c r="A63" t="s">
        <v>306</v>
      </c>
      <c r="B63" s="41"/>
      <c r="C63" s="41"/>
      <c r="D63" s="41"/>
      <c r="E63" s="41"/>
      <c r="F63" s="41"/>
      <c r="G63" s="41"/>
      <c r="H63" s="41"/>
      <c r="I63" s="41"/>
      <c r="J63" s="41"/>
      <c r="K63" s="41"/>
      <c r="L63" s="41"/>
    </row>
    <row r="64" spans="1:18">
      <c r="A64" t="s">
        <v>19</v>
      </c>
    </row>
    <row r="65" spans="1:1">
      <c r="A65" s="41" t="s">
        <v>318</v>
      </c>
    </row>
  </sheetData>
  <phoneticPr fontId="25" type="noConversion"/>
  <pageMargins left="0.75" right="0.75" top="1" bottom="1" header="0.5" footer="0.5"/>
  <pageSetup paperSize="9" scale="40" orientation="landscape"/>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pageSetUpPr fitToPage="1"/>
  </sheetPr>
  <dimension ref="A1:T49"/>
  <sheetViews>
    <sheetView workbookViewId="0">
      <pane xSplit="1" ySplit="3" topLeftCell="B4" activePane="bottomRight" state="frozen"/>
      <selection activeCell="A2" sqref="A2"/>
      <selection pane="topRight" activeCell="A2" sqref="A2"/>
      <selection pane="bottomLeft" activeCell="A2" sqref="A2"/>
      <selection pane="bottomRight" activeCell="A3" sqref="A3"/>
    </sheetView>
  </sheetViews>
  <sheetFormatPr defaultColWidth="9.1796875" defaultRowHeight="12.5"/>
  <cols>
    <col min="1" max="1" width="23.26953125" style="165" customWidth="1"/>
    <col min="2" max="19" width="9" style="81" customWidth="1"/>
    <col min="20" max="20" width="9" style="165" customWidth="1"/>
    <col min="21" max="21" width="8.54296875" style="165" customWidth="1"/>
    <col min="22" max="22" width="9.1796875" style="165"/>
    <col min="23" max="29" width="0" style="165" hidden="1" customWidth="1"/>
    <col min="30" max="16384" width="9.1796875" style="165"/>
  </cols>
  <sheetData>
    <row r="1" spans="1:20">
      <c r="A1" s="176" t="s">
        <v>610</v>
      </c>
    </row>
    <row r="3" spans="1:20" ht="13">
      <c r="B3" s="125" t="s">
        <v>197</v>
      </c>
      <c r="C3" s="125" t="s">
        <v>198</v>
      </c>
      <c r="D3" s="125" t="s">
        <v>199</v>
      </c>
      <c r="E3" s="125" t="s">
        <v>200</v>
      </c>
      <c r="F3" s="125" t="s">
        <v>201</v>
      </c>
      <c r="G3" s="125" t="s">
        <v>202</v>
      </c>
      <c r="H3" s="125" t="s">
        <v>203</v>
      </c>
      <c r="I3" s="125" t="s">
        <v>204</v>
      </c>
      <c r="J3" s="125" t="s">
        <v>205</v>
      </c>
      <c r="K3" s="125" t="s">
        <v>206</v>
      </c>
      <c r="L3" s="125" t="s">
        <v>207</v>
      </c>
      <c r="M3" s="125" t="s">
        <v>208</v>
      </c>
      <c r="N3" s="125" t="s">
        <v>209</v>
      </c>
      <c r="O3" s="125" t="s">
        <v>210</v>
      </c>
      <c r="P3" s="125" t="s">
        <v>343</v>
      </c>
      <c r="Q3" s="125" t="s">
        <v>385</v>
      </c>
      <c r="R3" s="125" t="s">
        <v>510</v>
      </c>
      <c r="S3" s="125" t="s">
        <v>531</v>
      </c>
      <c r="T3" s="125" t="s">
        <v>628</v>
      </c>
    </row>
    <row r="4" spans="1:20" ht="13">
      <c r="A4" s="36" t="s">
        <v>90</v>
      </c>
      <c r="B4" s="365">
        <v>69</v>
      </c>
      <c r="C4" s="365">
        <v>71</v>
      </c>
      <c r="D4" s="101" t="s">
        <v>109</v>
      </c>
      <c r="E4" s="365">
        <v>68</v>
      </c>
      <c r="F4" s="101" t="s">
        <v>109</v>
      </c>
      <c r="G4" s="101" t="s">
        <v>109</v>
      </c>
      <c r="H4" s="101" t="s">
        <v>109</v>
      </c>
      <c r="I4" s="101">
        <v>59.2</v>
      </c>
      <c r="J4" s="101">
        <v>57.9</v>
      </c>
      <c r="K4" s="101">
        <v>57.6</v>
      </c>
      <c r="L4" s="101">
        <v>57.4</v>
      </c>
      <c r="M4" s="101">
        <v>52.4</v>
      </c>
      <c r="N4" s="101">
        <v>57.5</v>
      </c>
      <c r="O4" s="101">
        <v>57.3</v>
      </c>
      <c r="P4" s="101">
        <v>57.2</v>
      </c>
      <c r="Q4" s="101">
        <v>55.7</v>
      </c>
      <c r="R4" s="101">
        <v>55</v>
      </c>
      <c r="S4" s="101">
        <v>55</v>
      </c>
      <c r="T4" s="120">
        <v>55.4</v>
      </c>
    </row>
    <row r="5" spans="1:20" ht="13">
      <c r="A5" s="36" t="s">
        <v>77</v>
      </c>
      <c r="B5" s="365">
        <v>81</v>
      </c>
      <c r="C5" s="365">
        <v>81</v>
      </c>
      <c r="D5" s="101" t="s">
        <v>109</v>
      </c>
      <c r="E5" s="365">
        <v>72.7</v>
      </c>
      <c r="F5" s="366">
        <v>72.2</v>
      </c>
      <c r="G5" s="101">
        <v>72.2</v>
      </c>
      <c r="H5" s="101">
        <v>73.7</v>
      </c>
      <c r="I5" s="101">
        <v>72.900000000000006</v>
      </c>
      <c r="J5" s="101">
        <v>73.099999999999994</v>
      </c>
      <c r="K5" s="101">
        <v>72.7</v>
      </c>
      <c r="L5" s="101">
        <v>71.599999999999994</v>
      </c>
      <c r="M5" s="101">
        <v>71.8</v>
      </c>
      <c r="N5" s="101">
        <v>72.400000000000006</v>
      </c>
      <c r="O5" s="101">
        <v>72.3</v>
      </c>
      <c r="P5" s="101">
        <v>72</v>
      </c>
      <c r="Q5" s="365">
        <v>71.400000000000006</v>
      </c>
      <c r="R5" s="101">
        <v>71.3</v>
      </c>
      <c r="S5" s="101">
        <v>72.7</v>
      </c>
      <c r="T5" s="113">
        <v>72.7</v>
      </c>
    </row>
    <row r="6" spans="1:20" ht="13">
      <c r="A6" s="36" t="s">
        <v>103</v>
      </c>
      <c r="B6" s="101" t="s">
        <v>109</v>
      </c>
      <c r="C6" s="101" t="s">
        <v>109</v>
      </c>
      <c r="D6" s="101" t="s">
        <v>109</v>
      </c>
      <c r="E6" s="101" t="s">
        <v>109</v>
      </c>
      <c r="F6" s="101" t="s">
        <v>109</v>
      </c>
      <c r="G6" s="101">
        <v>85.4</v>
      </c>
      <c r="H6" s="101">
        <v>85.4</v>
      </c>
      <c r="I6" s="101">
        <v>87.6</v>
      </c>
      <c r="J6" s="101">
        <v>87.1</v>
      </c>
      <c r="K6" s="101">
        <v>86.8</v>
      </c>
      <c r="L6" s="101">
        <v>86.9</v>
      </c>
      <c r="M6" s="101">
        <v>87.2</v>
      </c>
      <c r="N6" s="101">
        <v>87.4</v>
      </c>
      <c r="O6" s="101">
        <v>85.7</v>
      </c>
      <c r="P6" s="101">
        <v>84.3</v>
      </c>
      <c r="Q6" s="101">
        <v>82.3</v>
      </c>
      <c r="R6" s="101">
        <v>82.3</v>
      </c>
      <c r="S6" s="101">
        <v>82.9</v>
      </c>
      <c r="T6" s="113">
        <v>83.6</v>
      </c>
    </row>
    <row r="7" spans="1:20" ht="13">
      <c r="A7" s="36" t="s">
        <v>29</v>
      </c>
      <c r="B7" s="101" t="s">
        <v>109</v>
      </c>
      <c r="C7" s="101" t="s">
        <v>109</v>
      </c>
      <c r="D7" s="101" t="s">
        <v>109</v>
      </c>
      <c r="E7" s="365">
        <v>96</v>
      </c>
      <c r="F7" s="101" t="s">
        <v>109</v>
      </c>
      <c r="G7" s="101" t="s">
        <v>109</v>
      </c>
      <c r="H7" s="101" t="s">
        <v>109</v>
      </c>
      <c r="I7" s="101" t="s">
        <v>109</v>
      </c>
      <c r="J7" s="101" t="s">
        <v>109</v>
      </c>
      <c r="K7" s="101" t="s">
        <v>109</v>
      </c>
      <c r="L7" s="101">
        <v>88.2</v>
      </c>
      <c r="M7" s="101">
        <v>90.1</v>
      </c>
      <c r="N7" s="101">
        <v>89.6</v>
      </c>
      <c r="O7" s="101">
        <v>88.5</v>
      </c>
      <c r="P7" s="101">
        <v>89.7</v>
      </c>
      <c r="Q7" s="365">
        <v>90.3</v>
      </c>
      <c r="R7" s="101">
        <v>90</v>
      </c>
      <c r="S7" s="367">
        <v>90.5</v>
      </c>
      <c r="T7" s="120">
        <v>90.1</v>
      </c>
    </row>
    <row r="8" spans="1:20" ht="13">
      <c r="A8" s="36" t="s">
        <v>97</v>
      </c>
      <c r="B8" s="101" t="s">
        <v>109</v>
      </c>
      <c r="C8" s="101" t="s">
        <v>109</v>
      </c>
      <c r="D8" s="101" t="s">
        <v>109</v>
      </c>
      <c r="E8" s="365">
        <v>91</v>
      </c>
      <c r="F8" s="101" t="s">
        <v>109</v>
      </c>
      <c r="G8" s="101" t="s">
        <v>109</v>
      </c>
      <c r="H8" s="101" t="s">
        <v>109</v>
      </c>
      <c r="I8" s="101">
        <v>74.099999999999994</v>
      </c>
      <c r="J8" s="101">
        <v>72.3</v>
      </c>
      <c r="K8" s="101">
        <v>74.099999999999994</v>
      </c>
      <c r="L8" s="101">
        <v>73.099999999999994</v>
      </c>
      <c r="M8" s="101">
        <v>73.5</v>
      </c>
      <c r="N8" s="101">
        <v>73.2</v>
      </c>
      <c r="O8" s="101">
        <v>74</v>
      </c>
      <c r="P8" s="101">
        <v>72.900000000000006</v>
      </c>
      <c r="Q8" s="365">
        <v>73</v>
      </c>
      <c r="R8" s="365">
        <v>72.5</v>
      </c>
      <c r="S8" s="367">
        <v>70.7</v>
      </c>
      <c r="T8" s="113" t="s">
        <v>625</v>
      </c>
    </row>
    <row r="9" spans="1:20" ht="13">
      <c r="A9" s="36" t="s">
        <v>78</v>
      </c>
      <c r="B9" s="101" t="s">
        <v>109</v>
      </c>
      <c r="C9" s="101" t="s">
        <v>109</v>
      </c>
      <c r="D9" s="101" t="s">
        <v>109</v>
      </c>
      <c r="E9" s="101" t="s">
        <v>109</v>
      </c>
      <c r="F9" s="101" t="s">
        <v>109</v>
      </c>
      <c r="G9" s="101">
        <v>73.5</v>
      </c>
      <c r="H9" s="101">
        <v>74.099999999999994</v>
      </c>
      <c r="I9" s="101">
        <v>74.5</v>
      </c>
      <c r="J9" s="101">
        <v>75.8</v>
      </c>
      <c r="K9" s="101">
        <v>76.599999999999994</v>
      </c>
      <c r="L9" s="101">
        <v>78.7</v>
      </c>
      <c r="M9" s="101">
        <v>80.099999999999994</v>
      </c>
      <c r="N9" s="101">
        <v>80.400000000000006</v>
      </c>
      <c r="O9" s="101">
        <v>80.099999999999994</v>
      </c>
      <c r="P9" s="101">
        <v>78.900000000000006</v>
      </c>
      <c r="Q9" s="365">
        <v>78</v>
      </c>
      <c r="R9" s="101">
        <v>78.2</v>
      </c>
      <c r="S9" s="101">
        <v>78.5</v>
      </c>
      <c r="T9" s="113">
        <v>78.7</v>
      </c>
    </row>
    <row r="10" spans="1:20" ht="13">
      <c r="A10" s="36" t="s">
        <v>79</v>
      </c>
      <c r="B10" s="101" t="s">
        <v>109</v>
      </c>
      <c r="C10" s="101" t="s">
        <v>109</v>
      </c>
      <c r="D10" s="101" t="s">
        <v>109</v>
      </c>
      <c r="E10" s="365">
        <v>66</v>
      </c>
      <c r="F10" s="366">
        <v>67.2</v>
      </c>
      <c r="G10" s="101">
        <v>66.599999999999994</v>
      </c>
      <c r="H10" s="101">
        <v>67.400000000000006</v>
      </c>
      <c r="I10" s="101">
        <v>67.099999999999994</v>
      </c>
      <c r="J10" s="101">
        <v>66.5</v>
      </c>
      <c r="K10" s="101">
        <v>66.3</v>
      </c>
      <c r="L10" s="101">
        <v>66.599999999999994</v>
      </c>
      <c r="M10" s="101">
        <v>68.7</v>
      </c>
      <c r="N10" s="101">
        <v>66</v>
      </c>
      <c r="O10" s="101">
        <v>64.5</v>
      </c>
      <c r="P10" s="101">
        <v>63.3</v>
      </c>
      <c r="Q10" s="368">
        <v>62.7</v>
      </c>
      <c r="R10" s="101">
        <v>62</v>
      </c>
      <c r="S10" s="101">
        <v>62.4</v>
      </c>
      <c r="T10" s="113">
        <v>60.5</v>
      </c>
    </row>
    <row r="11" spans="1:20" ht="13">
      <c r="A11" s="36" t="s">
        <v>98</v>
      </c>
      <c r="B11" s="365">
        <v>86</v>
      </c>
      <c r="C11" s="365">
        <v>90</v>
      </c>
      <c r="D11" s="365">
        <v>89</v>
      </c>
      <c r="E11" s="365">
        <v>89</v>
      </c>
      <c r="F11" s="101" t="s">
        <v>109</v>
      </c>
      <c r="G11" s="101" t="s">
        <v>109</v>
      </c>
      <c r="H11" s="101">
        <v>87.8</v>
      </c>
      <c r="I11" s="101">
        <v>86.8</v>
      </c>
      <c r="J11" s="101">
        <v>88.9</v>
      </c>
      <c r="K11" s="101">
        <v>87.1</v>
      </c>
      <c r="L11" s="101">
        <v>85.5</v>
      </c>
      <c r="M11" s="101">
        <v>83.5</v>
      </c>
      <c r="N11" s="101">
        <v>82.2</v>
      </c>
      <c r="O11" s="101">
        <v>81.099999999999994</v>
      </c>
      <c r="P11" s="101">
        <v>81.5</v>
      </c>
      <c r="Q11" s="365">
        <v>81.5</v>
      </c>
      <c r="R11" s="365">
        <v>81.400000000000006</v>
      </c>
      <c r="S11" s="367">
        <v>81.8</v>
      </c>
      <c r="T11" s="113">
        <v>82.4</v>
      </c>
    </row>
    <row r="12" spans="1:20" ht="13">
      <c r="A12" s="36" t="s">
        <v>93</v>
      </c>
      <c r="B12" s="365">
        <v>77</v>
      </c>
      <c r="C12" s="365">
        <v>70</v>
      </c>
      <c r="D12" s="365">
        <v>70</v>
      </c>
      <c r="E12" s="365">
        <v>71</v>
      </c>
      <c r="F12" s="366">
        <v>71.400000000000006</v>
      </c>
      <c r="G12" s="101">
        <v>71.8</v>
      </c>
      <c r="H12" s="101">
        <v>73.3</v>
      </c>
      <c r="I12" s="101">
        <v>73.599999999999994</v>
      </c>
      <c r="J12" s="101">
        <v>73.2</v>
      </c>
      <c r="K12" s="101">
        <v>74.099999999999994</v>
      </c>
      <c r="L12" s="101">
        <v>74.3</v>
      </c>
      <c r="M12" s="101">
        <v>74.099999999999994</v>
      </c>
      <c r="N12" s="101">
        <v>73.900000000000006</v>
      </c>
      <c r="O12" s="101">
        <v>73.599999999999994</v>
      </c>
      <c r="P12" s="101">
        <v>73.2</v>
      </c>
      <c r="Q12" s="101">
        <v>72.7</v>
      </c>
      <c r="R12" s="101">
        <v>71.599999999999994</v>
      </c>
      <c r="S12" s="101">
        <v>71.400000000000006</v>
      </c>
      <c r="T12" s="113">
        <v>71.599999999999994</v>
      </c>
    </row>
    <row r="13" spans="1:20" ht="13">
      <c r="A13" s="36" t="s">
        <v>83</v>
      </c>
      <c r="B13" s="365">
        <v>70</v>
      </c>
      <c r="C13" s="365">
        <v>62</v>
      </c>
      <c r="D13" s="365">
        <v>62</v>
      </c>
      <c r="E13" s="101" t="s">
        <v>109</v>
      </c>
      <c r="F13" s="101" t="s">
        <v>109</v>
      </c>
      <c r="G13" s="101">
        <v>61.8</v>
      </c>
      <c r="H13" s="101">
        <v>62.5</v>
      </c>
      <c r="I13" s="101">
        <v>60.5</v>
      </c>
      <c r="J13" s="101">
        <v>62.1</v>
      </c>
      <c r="K13" s="101">
        <v>63</v>
      </c>
      <c r="L13" s="101">
        <v>62</v>
      </c>
      <c r="M13" s="101">
        <v>63.1</v>
      </c>
      <c r="N13" s="101">
        <v>63.7</v>
      </c>
      <c r="O13" s="101">
        <v>64.3</v>
      </c>
      <c r="P13" s="101">
        <v>65</v>
      </c>
      <c r="Q13" s="365">
        <v>64.099999999999994</v>
      </c>
      <c r="R13" s="365">
        <v>64.900000000000006</v>
      </c>
      <c r="S13" s="367">
        <v>64.400000000000006</v>
      </c>
      <c r="T13" s="113" t="s">
        <v>625</v>
      </c>
    </row>
    <row r="14" spans="1:20" ht="13">
      <c r="A14" s="36" t="s">
        <v>80</v>
      </c>
      <c r="B14" s="365">
        <v>56</v>
      </c>
      <c r="C14" s="101" t="s">
        <v>109</v>
      </c>
      <c r="D14" s="101" t="s">
        <v>109</v>
      </c>
      <c r="E14" s="101" t="s">
        <v>109</v>
      </c>
      <c r="F14" s="101" t="s">
        <v>109</v>
      </c>
      <c r="G14" s="101">
        <v>53.3</v>
      </c>
      <c r="H14" s="101" t="s">
        <v>109</v>
      </c>
      <c r="I14" s="101" t="s">
        <v>109</v>
      </c>
      <c r="J14" s="101" t="s">
        <v>109</v>
      </c>
      <c r="K14" s="101" t="s">
        <v>109</v>
      </c>
      <c r="L14" s="101">
        <v>53.2</v>
      </c>
      <c r="M14" s="101">
        <v>53.4</v>
      </c>
      <c r="N14" s="101">
        <v>53.3</v>
      </c>
      <c r="O14" s="101">
        <v>52.6</v>
      </c>
      <c r="P14" s="101">
        <v>52.5</v>
      </c>
      <c r="Q14" s="365">
        <v>51.9</v>
      </c>
      <c r="R14" s="365">
        <v>51.7</v>
      </c>
      <c r="S14" s="367">
        <v>51.4</v>
      </c>
      <c r="T14" s="113" t="s">
        <v>625</v>
      </c>
    </row>
    <row r="15" spans="1:20" ht="13">
      <c r="A15" s="36" t="s">
        <v>81</v>
      </c>
      <c r="B15" s="365">
        <v>89</v>
      </c>
      <c r="C15" s="365">
        <v>90</v>
      </c>
      <c r="D15" s="101" t="s">
        <v>109</v>
      </c>
      <c r="E15" s="365">
        <v>81</v>
      </c>
      <c r="F15" s="101" t="s">
        <v>109</v>
      </c>
      <c r="G15" s="101" t="s">
        <v>109</v>
      </c>
      <c r="H15" s="101" t="s">
        <v>109</v>
      </c>
      <c r="I15" s="101">
        <v>75.599999999999994</v>
      </c>
      <c r="J15" s="101">
        <v>76.7</v>
      </c>
      <c r="K15" s="101">
        <v>76.400000000000006</v>
      </c>
      <c r="L15" s="101">
        <v>77.2</v>
      </c>
      <c r="M15" s="101">
        <v>75.900000000000006</v>
      </c>
      <c r="N15" s="101">
        <v>75.900000000000006</v>
      </c>
      <c r="O15" s="101">
        <v>75.8</v>
      </c>
      <c r="P15" s="101">
        <v>74</v>
      </c>
      <c r="Q15" s="365">
        <v>75.099999999999994</v>
      </c>
      <c r="R15" s="101">
        <v>73.900000000000006</v>
      </c>
      <c r="S15" s="101">
        <v>73.3</v>
      </c>
      <c r="T15" s="120">
        <v>73.5</v>
      </c>
    </row>
    <row r="16" spans="1:20" ht="13">
      <c r="A16" s="36" t="s">
        <v>84</v>
      </c>
      <c r="B16" s="365">
        <v>94</v>
      </c>
      <c r="C16" s="365">
        <v>94</v>
      </c>
      <c r="D16" s="365">
        <v>94</v>
      </c>
      <c r="E16" s="101" t="s">
        <v>109</v>
      </c>
      <c r="F16" s="101" t="s">
        <v>109</v>
      </c>
      <c r="G16" s="101">
        <v>88.1</v>
      </c>
      <c r="H16" s="101">
        <v>87.6</v>
      </c>
      <c r="I16" s="101">
        <v>88.5</v>
      </c>
      <c r="J16" s="101">
        <v>89</v>
      </c>
      <c r="K16" s="101">
        <v>89.8</v>
      </c>
      <c r="L16" s="101">
        <v>89.7</v>
      </c>
      <c r="M16" s="101">
        <v>89.3</v>
      </c>
      <c r="N16" s="101">
        <v>89.8</v>
      </c>
      <c r="O16" s="101">
        <v>88.7</v>
      </c>
      <c r="P16" s="101">
        <v>88.2</v>
      </c>
      <c r="Q16" s="368">
        <v>86.3</v>
      </c>
      <c r="R16" s="101">
        <v>86.3</v>
      </c>
      <c r="S16" s="101">
        <v>85.3</v>
      </c>
      <c r="T16" s="113">
        <v>86</v>
      </c>
    </row>
    <row r="17" spans="1:20" ht="13">
      <c r="A17" s="36" t="s">
        <v>85</v>
      </c>
      <c r="B17" s="365">
        <v>85</v>
      </c>
      <c r="C17" s="365">
        <v>83</v>
      </c>
      <c r="D17" s="101" t="s">
        <v>109</v>
      </c>
      <c r="E17" s="365">
        <v>92</v>
      </c>
      <c r="F17" s="366">
        <v>81.8</v>
      </c>
      <c r="G17" s="101">
        <v>78.2</v>
      </c>
      <c r="H17" s="101">
        <v>78</v>
      </c>
      <c r="I17" s="101">
        <v>78.099999999999994</v>
      </c>
      <c r="J17" s="101">
        <v>77.3</v>
      </c>
      <c r="K17" s="101">
        <v>73.7</v>
      </c>
      <c r="L17" s="101">
        <v>73.3</v>
      </c>
      <c r="M17" s="101">
        <v>70.2</v>
      </c>
      <c r="N17" s="101">
        <v>69.599999999999994</v>
      </c>
      <c r="O17" s="101">
        <v>69.900000000000006</v>
      </c>
      <c r="P17" s="101">
        <v>68.599999999999994</v>
      </c>
      <c r="Q17" s="365">
        <v>70</v>
      </c>
      <c r="R17" s="365">
        <v>69.8</v>
      </c>
      <c r="S17" s="367">
        <v>69.5</v>
      </c>
      <c r="T17" s="113" t="s">
        <v>625</v>
      </c>
    </row>
    <row r="18" spans="1:20" ht="13">
      <c r="A18" s="36" t="s">
        <v>86</v>
      </c>
      <c r="B18" s="365">
        <v>82</v>
      </c>
      <c r="C18" s="365">
        <v>83</v>
      </c>
      <c r="D18" s="101" t="s">
        <v>109</v>
      </c>
      <c r="E18" s="101" t="s">
        <v>109</v>
      </c>
      <c r="F18" s="366">
        <v>72.2</v>
      </c>
      <c r="G18" s="101">
        <v>72.8</v>
      </c>
      <c r="H18" s="101">
        <v>72.900000000000006</v>
      </c>
      <c r="I18" s="101">
        <v>73.2</v>
      </c>
      <c r="J18" s="101">
        <v>72.8</v>
      </c>
      <c r="K18" s="101">
        <v>72.8</v>
      </c>
      <c r="L18" s="101">
        <v>72.599999999999994</v>
      </c>
      <c r="M18" s="101">
        <v>73.2</v>
      </c>
      <c r="N18" s="101">
        <v>74.2</v>
      </c>
      <c r="O18" s="101">
        <v>73.3</v>
      </c>
      <c r="P18" s="101">
        <v>73.099999999999994</v>
      </c>
      <c r="Q18" s="365">
        <v>72.900000000000006</v>
      </c>
      <c r="R18" s="365">
        <v>72.3</v>
      </c>
      <c r="S18" s="367">
        <v>72.400000000000006</v>
      </c>
      <c r="T18" s="113" t="s">
        <v>625</v>
      </c>
    </row>
    <row r="19" spans="1:20" ht="13">
      <c r="A19" s="36" t="s">
        <v>87</v>
      </c>
      <c r="B19" s="365">
        <v>61</v>
      </c>
      <c r="C19" s="367" t="s">
        <v>109</v>
      </c>
      <c r="D19" s="365">
        <v>78</v>
      </c>
      <c r="E19" s="101" t="s">
        <v>109</v>
      </c>
      <c r="F19" s="101" t="s">
        <v>109</v>
      </c>
      <c r="G19" s="101" t="s">
        <v>109</v>
      </c>
      <c r="H19" s="101" t="s">
        <v>109</v>
      </c>
      <c r="I19" s="101">
        <v>86</v>
      </c>
      <c r="J19" s="101">
        <v>86</v>
      </c>
      <c r="K19" s="101">
        <v>87.2</v>
      </c>
      <c r="L19" s="101">
        <v>84.3</v>
      </c>
      <c r="M19" s="101">
        <v>82.8</v>
      </c>
      <c r="N19" s="101">
        <v>81.5</v>
      </c>
      <c r="O19" s="101">
        <v>81.2</v>
      </c>
      <c r="P19" s="101">
        <v>80.900000000000006</v>
      </c>
      <c r="Q19" s="101">
        <v>80.2</v>
      </c>
      <c r="R19" s="101">
        <v>80.900000000000006</v>
      </c>
      <c r="S19" s="101">
        <v>81.5</v>
      </c>
      <c r="T19" s="113">
        <v>81.599999999999994</v>
      </c>
    </row>
    <row r="20" spans="1:20" ht="13">
      <c r="A20" s="36" t="s">
        <v>99</v>
      </c>
      <c r="B20" s="365">
        <v>95</v>
      </c>
      <c r="C20" s="365">
        <v>95</v>
      </c>
      <c r="D20" s="365">
        <v>94</v>
      </c>
      <c r="E20" s="101" t="s">
        <v>109</v>
      </c>
      <c r="F20" s="101" t="s">
        <v>109</v>
      </c>
      <c r="G20" s="101">
        <v>88.3</v>
      </c>
      <c r="H20" s="101">
        <v>91.8</v>
      </c>
      <c r="I20" s="101">
        <v>89.4</v>
      </c>
      <c r="J20" s="101">
        <v>92.2</v>
      </c>
      <c r="K20" s="101">
        <v>91.5</v>
      </c>
      <c r="L20" s="101">
        <v>93.6</v>
      </c>
      <c r="M20" s="101">
        <v>92.2</v>
      </c>
      <c r="N20" s="101">
        <v>91.9</v>
      </c>
      <c r="O20" s="101">
        <v>92.2</v>
      </c>
      <c r="P20" s="101">
        <v>89.9</v>
      </c>
      <c r="Q20" s="365">
        <v>89.4</v>
      </c>
      <c r="R20" s="365">
        <v>90.3</v>
      </c>
      <c r="S20" s="101">
        <v>89.7</v>
      </c>
      <c r="T20" s="113" t="s">
        <v>625</v>
      </c>
    </row>
    <row r="21" spans="1:20" ht="13">
      <c r="A21" s="36" t="s">
        <v>88</v>
      </c>
      <c r="B21" s="365">
        <v>77</v>
      </c>
      <c r="C21" s="365">
        <v>75</v>
      </c>
      <c r="D21" s="101" t="s">
        <v>109</v>
      </c>
      <c r="E21" s="365">
        <v>75</v>
      </c>
      <c r="F21" s="101" t="s">
        <v>109</v>
      </c>
      <c r="G21" s="101" t="s">
        <v>109</v>
      </c>
      <c r="H21" s="101" t="s">
        <v>109</v>
      </c>
      <c r="I21" s="101">
        <v>74.5</v>
      </c>
      <c r="J21" s="101">
        <v>73.8</v>
      </c>
      <c r="K21" s="101">
        <v>70.400000000000006</v>
      </c>
      <c r="L21" s="101">
        <v>68.099999999999994</v>
      </c>
      <c r="M21" s="101">
        <v>68.2</v>
      </c>
      <c r="N21" s="101">
        <v>70.8</v>
      </c>
      <c r="O21" s="101">
        <v>73</v>
      </c>
      <c r="P21" s="101">
        <v>72.5</v>
      </c>
      <c r="Q21" s="365">
        <v>73.2</v>
      </c>
      <c r="R21" s="365">
        <v>73.900000000000006</v>
      </c>
      <c r="S21" s="101">
        <v>74.7</v>
      </c>
      <c r="T21" s="113" t="s">
        <v>625</v>
      </c>
    </row>
    <row r="22" spans="1:20" ht="13">
      <c r="A22" s="36" t="s">
        <v>100</v>
      </c>
      <c r="B22" s="365">
        <v>80</v>
      </c>
      <c r="C22" s="101" t="s">
        <v>109</v>
      </c>
      <c r="D22" s="101" t="s">
        <v>109</v>
      </c>
      <c r="E22" s="101" t="s">
        <v>109</v>
      </c>
      <c r="F22" s="101" t="s">
        <v>109</v>
      </c>
      <c r="G22" s="101">
        <v>79.599999999999994</v>
      </c>
      <c r="H22" s="101">
        <v>80.099999999999994</v>
      </c>
      <c r="I22" s="101">
        <v>79.8</v>
      </c>
      <c r="J22" s="101">
        <v>79.900000000000006</v>
      </c>
      <c r="K22" s="101">
        <v>78.5</v>
      </c>
      <c r="L22" s="101">
        <v>79.5</v>
      </c>
      <c r="M22" s="101">
        <v>80.2</v>
      </c>
      <c r="N22" s="101">
        <v>81.8</v>
      </c>
      <c r="O22" s="101">
        <v>80.3</v>
      </c>
      <c r="P22" s="101">
        <v>80</v>
      </c>
      <c r="Q22" s="365">
        <v>80.8</v>
      </c>
      <c r="R22" s="365">
        <v>81.400000000000006</v>
      </c>
      <c r="S22" s="101">
        <v>81.3</v>
      </c>
      <c r="T22" s="113">
        <v>81.599999999999994</v>
      </c>
    </row>
    <row r="23" spans="1:20" ht="13">
      <c r="A23" s="36" t="s">
        <v>89</v>
      </c>
      <c r="B23" s="365">
        <v>56</v>
      </c>
      <c r="C23" s="365">
        <v>57</v>
      </c>
      <c r="D23" s="365">
        <v>58</v>
      </c>
      <c r="E23" s="101" t="s">
        <v>109</v>
      </c>
      <c r="F23" s="101" t="s">
        <v>109</v>
      </c>
      <c r="G23" s="101">
        <v>63.9</v>
      </c>
      <c r="H23" s="101">
        <v>65.400000000000006</v>
      </c>
      <c r="I23" s="101">
        <v>66.599999999999994</v>
      </c>
      <c r="J23" s="101">
        <v>67.5</v>
      </c>
      <c r="K23" s="101">
        <v>68.400000000000006</v>
      </c>
      <c r="L23" s="101">
        <v>67.2</v>
      </c>
      <c r="M23" s="101">
        <v>67.099999999999994</v>
      </c>
      <c r="N23" s="101">
        <v>67.5</v>
      </c>
      <c r="O23" s="101">
        <v>67.099999999999994</v>
      </c>
      <c r="P23" s="101">
        <v>67</v>
      </c>
      <c r="Q23" s="101">
        <v>67.8</v>
      </c>
      <c r="R23" s="101">
        <v>69</v>
      </c>
      <c r="S23" s="101">
        <v>69.400000000000006</v>
      </c>
      <c r="T23" s="120">
        <v>69</v>
      </c>
    </row>
    <row r="24" spans="1:20" ht="13">
      <c r="A24" s="36" t="s">
        <v>91</v>
      </c>
      <c r="B24" s="365">
        <v>71</v>
      </c>
      <c r="C24" s="365">
        <v>70</v>
      </c>
      <c r="D24" s="365">
        <v>71</v>
      </c>
      <c r="E24" s="101" t="s">
        <v>109</v>
      </c>
      <c r="F24" s="101" t="s">
        <v>109</v>
      </c>
      <c r="G24" s="101" t="s">
        <v>109</v>
      </c>
      <c r="H24" s="101" t="s">
        <v>109</v>
      </c>
      <c r="I24" s="101">
        <v>62.5</v>
      </c>
      <c r="J24" s="101">
        <v>66</v>
      </c>
      <c r="K24" s="101">
        <v>68.7</v>
      </c>
      <c r="L24" s="101">
        <v>81.3</v>
      </c>
      <c r="M24" s="101">
        <v>82.1</v>
      </c>
      <c r="N24" s="101">
        <v>82.4</v>
      </c>
      <c r="O24" s="101">
        <v>83.8</v>
      </c>
      <c r="P24" s="101">
        <v>83.5</v>
      </c>
      <c r="Q24" s="365">
        <v>83.7</v>
      </c>
      <c r="R24" s="365">
        <v>83.4</v>
      </c>
      <c r="S24" s="101">
        <v>84.2</v>
      </c>
      <c r="T24" s="110">
        <v>84</v>
      </c>
    </row>
    <row r="25" spans="1:20" ht="13">
      <c r="A25" s="36" t="s">
        <v>92</v>
      </c>
      <c r="B25" s="365">
        <v>77</v>
      </c>
      <c r="C25" s="365">
        <v>77</v>
      </c>
      <c r="D25" s="365"/>
      <c r="E25" s="101" t="s">
        <v>109</v>
      </c>
      <c r="F25" s="366">
        <v>74.599999999999994</v>
      </c>
      <c r="G25" s="101">
        <v>74.400000000000006</v>
      </c>
      <c r="H25" s="101">
        <v>75.5</v>
      </c>
      <c r="I25" s="101">
        <v>74.2</v>
      </c>
      <c r="J25" s="101">
        <v>74.5</v>
      </c>
      <c r="K25" s="101">
        <v>74.599999999999994</v>
      </c>
      <c r="L25" s="101">
        <v>74.900000000000006</v>
      </c>
      <c r="M25" s="101">
        <v>75</v>
      </c>
      <c r="N25" s="101">
        <v>74.5</v>
      </c>
      <c r="O25" s="101">
        <v>74.2</v>
      </c>
      <c r="P25" s="101">
        <v>74.900000000000006</v>
      </c>
      <c r="Q25" s="365">
        <v>74.8</v>
      </c>
      <c r="R25" s="365">
        <v>75.2</v>
      </c>
      <c r="S25" s="101">
        <v>74.7</v>
      </c>
      <c r="T25" s="108">
        <v>74.5</v>
      </c>
    </row>
    <row r="26" spans="1:20" ht="13">
      <c r="A26" s="36" t="s">
        <v>106</v>
      </c>
      <c r="B26" s="365">
        <v>97</v>
      </c>
      <c r="C26" s="365">
        <v>97</v>
      </c>
      <c r="D26" s="365">
        <v>98</v>
      </c>
      <c r="E26" s="101" t="s">
        <v>109</v>
      </c>
      <c r="F26" s="101" t="s">
        <v>109</v>
      </c>
      <c r="G26" s="101" t="s">
        <v>109</v>
      </c>
      <c r="H26" s="101" t="s">
        <v>109</v>
      </c>
      <c r="I26" s="101">
        <v>96.1</v>
      </c>
      <c r="J26" s="101">
        <v>96.5</v>
      </c>
      <c r="K26" s="101">
        <v>96.5</v>
      </c>
      <c r="L26" s="101">
        <v>97.5</v>
      </c>
      <c r="M26" s="101">
        <v>96.6</v>
      </c>
      <c r="N26" s="101">
        <v>96.6</v>
      </c>
      <c r="O26" s="101">
        <v>95.6</v>
      </c>
      <c r="P26" s="101">
        <v>96.2</v>
      </c>
      <c r="Q26" s="365">
        <v>96.4</v>
      </c>
      <c r="R26" s="101">
        <v>96</v>
      </c>
      <c r="S26" s="101">
        <v>96.8</v>
      </c>
      <c r="T26" s="108">
        <v>96.4</v>
      </c>
    </row>
    <row r="27" spans="1:20" ht="13">
      <c r="A27" s="36" t="s">
        <v>102</v>
      </c>
      <c r="B27" s="101" t="s">
        <v>109</v>
      </c>
      <c r="C27" s="101" t="s">
        <v>109</v>
      </c>
      <c r="D27" s="101" t="s">
        <v>109</v>
      </c>
      <c r="E27" s="101" t="s">
        <v>109</v>
      </c>
      <c r="F27" s="101" t="s">
        <v>109</v>
      </c>
      <c r="G27" s="101">
        <v>82.1</v>
      </c>
      <c r="H27" s="101">
        <v>88.9</v>
      </c>
      <c r="I27" s="101">
        <v>89.1</v>
      </c>
      <c r="J27" s="101">
        <v>89.3</v>
      </c>
      <c r="K27" s="101">
        <v>89.5</v>
      </c>
      <c r="L27" s="101">
        <v>90</v>
      </c>
      <c r="M27" s="101">
        <v>90.2</v>
      </c>
      <c r="N27" s="101">
        <v>90.4</v>
      </c>
      <c r="O27" s="101">
        <v>90.5</v>
      </c>
      <c r="P27" s="101">
        <v>90.3</v>
      </c>
      <c r="Q27" s="365">
        <v>89.3</v>
      </c>
      <c r="R27" s="101">
        <v>89.5</v>
      </c>
      <c r="S27" s="101">
        <v>90.1</v>
      </c>
      <c r="T27" s="108" t="s">
        <v>625</v>
      </c>
    </row>
    <row r="28" spans="1:20" ht="13">
      <c r="A28" s="36" t="s">
        <v>101</v>
      </c>
      <c r="B28" s="365">
        <v>93</v>
      </c>
      <c r="C28" s="365">
        <v>94</v>
      </c>
      <c r="D28" s="365">
        <v>94</v>
      </c>
      <c r="E28" s="101" t="s">
        <v>109</v>
      </c>
      <c r="F28" s="101" t="s">
        <v>109</v>
      </c>
      <c r="G28" s="101">
        <v>83.2</v>
      </c>
      <c r="H28" s="101">
        <v>84.5</v>
      </c>
      <c r="I28" s="101">
        <v>81.3</v>
      </c>
      <c r="J28" s="101">
        <v>81.3</v>
      </c>
      <c r="K28" s="101">
        <v>81.3</v>
      </c>
      <c r="L28" s="101">
        <v>78.099999999999994</v>
      </c>
      <c r="M28" s="101">
        <v>77.5</v>
      </c>
      <c r="N28" s="101">
        <v>76.2</v>
      </c>
      <c r="O28" s="101">
        <v>76.599999999999994</v>
      </c>
      <c r="P28" s="101">
        <v>76.7</v>
      </c>
      <c r="Q28" s="365">
        <v>76.2</v>
      </c>
      <c r="R28" s="101">
        <v>75.099999999999994</v>
      </c>
      <c r="S28" s="101">
        <v>75.599999999999994</v>
      </c>
      <c r="T28" s="108">
        <v>75.099999999999994</v>
      </c>
    </row>
    <row r="29" spans="1:20" ht="13">
      <c r="A29" s="36" t="s">
        <v>82</v>
      </c>
      <c r="B29" s="365">
        <v>92</v>
      </c>
      <c r="C29" s="365">
        <v>92</v>
      </c>
      <c r="D29" s="365">
        <v>88</v>
      </c>
      <c r="E29" s="365">
        <v>89</v>
      </c>
      <c r="F29" s="101" t="s">
        <v>109</v>
      </c>
      <c r="G29" s="101" t="s">
        <v>109</v>
      </c>
      <c r="H29" s="101" t="s">
        <v>109</v>
      </c>
      <c r="I29" s="101">
        <v>80.599999999999994</v>
      </c>
      <c r="J29" s="101">
        <v>80.2</v>
      </c>
      <c r="K29" s="101">
        <v>79.599999999999994</v>
      </c>
      <c r="L29" s="101">
        <v>79.8</v>
      </c>
      <c r="M29" s="101">
        <v>79.7</v>
      </c>
      <c r="N29" s="101">
        <v>78.900000000000006</v>
      </c>
      <c r="O29" s="101">
        <v>77.7</v>
      </c>
      <c r="P29" s="101">
        <v>78.8</v>
      </c>
      <c r="Q29" s="101">
        <v>78.2</v>
      </c>
      <c r="R29" s="365">
        <v>77.8</v>
      </c>
      <c r="S29" s="367">
        <v>77.099999999999994</v>
      </c>
      <c r="T29" s="108">
        <v>76.3</v>
      </c>
    </row>
    <row r="30" spans="1:20" ht="13">
      <c r="A30" s="36" t="s">
        <v>94</v>
      </c>
      <c r="B30" s="101" t="s">
        <v>109</v>
      </c>
      <c r="C30" s="101" t="s">
        <v>109</v>
      </c>
      <c r="D30" s="365">
        <v>67</v>
      </c>
      <c r="E30" s="101" t="s">
        <v>109</v>
      </c>
      <c r="F30" s="366">
        <v>66.599999999999994</v>
      </c>
      <c r="G30" s="101">
        <v>68.099999999999994</v>
      </c>
      <c r="H30" s="101">
        <v>68.8</v>
      </c>
      <c r="I30" s="101">
        <v>69.5</v>
      </c>
      <c r="J30" s="101">
        <v>68.8</v>
      </c>
      <c r="K30" s="101">
        <v>69.7</v>
      </c>
      <c r="L30" s="101">
        <v>70.8</v>
      </c>
      <c r="M30" s="101">
        <v>69.7</v>
      </c>
      <c r="N30" s="101">
        <v>70.099999999999994</v>
      </c>
      <c r="O30" s="101">
        <v>69.599999999999994</v>
      </c>
      <c r="P30" s="101">
        <v>69.3</v>
      </c>
      <c r="Q30" s="365">
        <v>66.2</v>
      </c>
      <c r="R30" s="365">
        <v>65.2</v>
      </c>
      <c r="S30" s="101">
        <v>65.2</v>
      </c>
      <c r="T30" s="108">
        <v>64.099999999999994</v>
      </c>
    </row>
    <row r="31" spans="1:20" ht="13">
      <c r="A31" s="36" t="s">
        <v>257</v>
      </c>
      <c r="B31" s="365">
        <v>76</v>
      </c>
      <c r="C31" s="365">
        <v>72</v>
      </c>
      <c r="D31" s="365">
        <v>73</v>
      </c>
      <c r="E31" s="365">
        <v>73</v>
      </c>
      <c r="F31" s="101" t="s">
        <v>109</v>
      </c>
      <c r="G31" s="101">
        <v>70</v>
      </c>
      <c r="H31" s="101">
        <v>71.400000000000006</v>
      </c>
      <c r="I31" s="101">
        <v>73.3</v>
      </c>
      <c r="J31" s="101">
        <v>72.5</v>
      </c>
      <c r="K31" s="101">
        <v>69.900000000000006</v>
      </c>
      <c r="L31" s="101">
        <v>70</v>
      </c>
      <c r="M31" s="101">
        <v>67.900000000000006</v>
      </c>
      <c r="N31" s="101">
        <v>66.7</v>
      </c>
      <c r="O31" s="101">
        <v>64.599999999999994</v>
      </c>
      <c r="P31" s="101">
        <v>64.400000000000006</v>
      </c>
      <c r="Q31" s="365">
        <v>63.5</v>
      </c>
      <c r="R31" s="365">
        <v>63.4</v>
      </c>
      <c r="S31" s="101">
        <v>65</v>
      </c>
      <c r="T31" s="108" t="s">
        <v>625</v>
      </c>
    </row>
    <row r="32" spans="1:20" ht="13">
      <c r="A32" s="36"/>
      <c r="B32" s="365"/>
      <c r="C32" s="365"/>
      <c r="D32" s="365"/>
      <c r="E32" s="365"/>
      <c r="F32" s="366"/>
      <c r="G32" s="101"/>
      <c r="H32" s="101"/>
      <c r="I32" s="101"/>
      <c r="J32" s="101"/>
      <c r="K32" s="101"/>
      <c r="L32" s="101"/>
      <c r="M32" s="101"/>
      <c r="N32" s="101"/>
      <c r="O32" s="101"/>
      <c r="P32" s="101"/>
      <c r="Q32" s="365"/>
      <c r="R32" s="365"/>
      <c r="S32" s="365"/>
      <c r="T32" s="81"/>
    </row>
    <row r="33" spans="1:20" ht="13">
      <c r="A33" s="36" t="s">
        <v>344</v>
      </c>
      <c r="B33" s="101" t="s">
        <v>109</v>
      </c>
      <c r="C33" s="101" t="s">
        <v>109</v>
      </c>
      <c r="D33" s="101" t="s">
        <v>109</v>
      </c>
      <c r="E33" s="101" t="s">
        <v>109</v>
      </c>
      <c r="F33" s="101" t="s">
        <v>109</v>
      </c>
      <c r="G33" s="101">
        <v>63.6</v>
      </c>
      <c r="H33" s="101" t="s">
        <v>109</v>
      </c>
      <c r="I33" s="101">
        <v>71.2</v>
      </c>
      <c r="J33" s="101">
        <v>71.5</v>
      </c>
      <c r="K33" s="101">
        <v>71.599999999999994</v>
      </c>
      <c r="L33" s="101">
        <v>66.599999999999994</v>
      </c>
      <c r="M33" s="101">
        <v>66.7</v>
      </c>
      <c r="N33" s="101">
        <v>67</v>
      </c>
      <c r="O33" s="101">
        <v>66.599999999999994</v>
      </c>
      <c r="P33" s="101">
        <v>66.7</v>
      </c>
      <c r="Q33" s="365">
        <v>66.2</v>
      </c>
      <c r="R33" s="365" t="s">
        <v>109</v>
      </c>
      <c r="S33" s="367">
        <v>66.099999999999994</v>
      </c>
      <c r="T33" s="81" t="s">
        <v>109</v>
      </c>
    </row>
    <row r="34" spans="1:20" ht="13">
      <c r="A34" s="36" t="s">
        <v>213</v>
      </c>
      <c r="B34" s="101" t="s">
        <v>109</v>
      </c>
      <c r="C34" s="101" t="s">
        <v>109</v>
      </c>
      <c r="D34" s="101" t="s">
        <v>109</v>
      </c>
      <c r="E34" s="101" t="s">
        <v>109</v>
      </c>
      <c r="F34" s="101" t="s">
        <v>109</v>
      </c>
      <c r="G34" s="101" t="s">
        <v>109</v>
      </c>
      <c r="H34" s="101" t="s">
        <v>109</v>
      </c>
      <c r="I34" s="101">
        <v>71.400000000000006</v>
      </c>
      <c r="J34" s="101">
        <v>71.7</v>
      </c>
      <c r="K34" s="101">
        <v>71.900000000000006</v>
      </c>
      <c r="L34" s="101">
        <v>66.8</v>
      </c>
      <c r="M34" s="101">
        <v>66.900000000000006</v>
      </c>
      <c r="N34" s="101">
        <v>67.2</v>
      </c>
      <c r="O34" s="101">
        <v>66.900000000000006</v>
      </c>
      <c r="P34" s="101">
        <v>66.900000000000006</v>
      </c>
      <c r="Q34" s="365">
        <v>66.400000000000006</v>
      </c>
      <c r="R34" s="365">
        <v>66.400000000000006</v>
      </c>
      <c r="S34" s="367">
        <v>69.3</v>
      </c>
      <c r="T34" s="81" t="s">
        <v>109</v>
      </c>
    </row>
    <row r="35" spans="1:20" ht="13">
      <c r="A35" s="36"/>
      <c r="B35" s="365"/>
      <c r="C35" s="365"/>
      <c r="D35" s="365"/>
      <c r="E35" s="365"/>
      <c r="F35" s="101"/>
      <c r="G35" s="366"/>
      <c r="H35" s="366"/>
      <c r="I35" s="366"/>
      <c r="J35" s="366"/>
      <c r="K35" s="366"/>
      <c r="L35" s="366"/>
      <c r="M35" s="366"/>
      <c r="N35" s="366"/>
      <c r="O35" s="366"/>
      <c r="P35" s="366"/>
      <c r="Q35" s="365"/>
      <c r="R35" s="365"/>
      <c r="S35" s="365"/>
      <c r="T35" s="81"/>
    </row>
    <row r="36" spans="1:20" ht="13">
      <c r="A36" s="36" t="s">
        <v>105</v>
      </c>
      <c r="B36" s="101" t="s">
        <v>109</v>
      </c>
      <c r="C36" s="101" t="s">
        <v>109</v>
      </c>
      <c r="D36" s="101" t="s">
        <v>109</v>
      </c>
      <c r="E36" s="101" t="s">
        <v>109</v>
      </c>
      <c r="F36" s="366">
        <v>85.3</v>
      </c>
      <c r="G36" s="101">
        <v>86.8</v>
      </c>
      <c r="H36" s="101">
        <v>86.2</v>
      </c>
      <c r="I36" s="101">
        <v>86.4</v>
      </c>
      <c r="J36" s="101">
        <v>85.8</v>
      </c>
      <c r="K36" s="101">
        <v>84.2</v>
      </c>
      <c r="L36" s="101">
        <v>81.3</v>
      </c>
      <c r="M36" s="101">
        <v>77.900000000000006</v>
      </c>
      <c r="N36" s="101">
        <v>77.3</v>
      </c>
      <c r="O36" s="101">
        <v>77.5</v>
      </c>
      <c r="P36" s="101">
        <v>78.2</v>
      </c>
      <c r="Q36" s="101">
        <v>77.8</v>
      </c>
      <c r="R36" s="365">
        <v>78.7</v>
      </c>
      <c r="S36" s="367" t="s">
        <v>109</v>
      </c>
      <c r="T36" s="81" t="s">
        <v>109</v>
      </c>
    </row>
    <row r="37" spans="1:20" ht="13">
      <c r="A37" s="36" t="s">
        <v>96</v>
      </c>
      <c r="B37" s="101" t="s">
        <v>109</v>
      </c>
      <c r="C37" s="101" t="s">
        <v>109</v>
      </c>
      <c r="D37" s="101" t="s">
        <v>109</v>
      </c>
      <c r="E37" s="365">
        <v>85</v>
      </c>
      <c r="F37" s="366">
        <v>82.9</v>
      </c>
      <c r="G37" s="101">
        <v>82.7</v>
      </c>
      <c r="H37" s="101">
        <v>83.7</v>
      </c>
      <c r="I37" s="101">
        <v>83.8</v>
      </c>
      <c r="J37" s="101">
        <v>86.1</v>
      </c>
      <c r="K37" s="101">
        <v>85.4</v>
      </c>
      <c r="L37" s="101">
        <v>82.9</v>
      </c>
      <c r="M37" s="101">
        <v>84</v>
      </c>
      <c r="N37" s="101">
        <v>84.8</v>
      </c>
      <c r="O37" s="101">
        <v>83.5</v>
      </c>
      <c r="P37" s="101">
        <v>84.4</v>
      </c>
      <c r="Q37" s="101">
        <v>82.8</v>
      </c>
      <c r="R37" s="101">
        <v>82.7</v>
      </c>
      <c r="S37" s="101">
        <v>81.5</v>
      </c>
      <c r="T37" s="81" t="s">
        <v>109</v>
      </c>
    </row>
    <row r="38" spans="1:20" ht="13">
      <c r="A38" s="36" t="s">
        <v>104</v>
      </c>
      <c r="B38" s="101" t="s">
        <v>109</v>
      </c>
      <c r="C38" s="101" t="s">
        <v>109</v>
      </c>
      <c r="D38" s="365">
        <v>81</v>
      </c>
      <c r="E38" s="101" t="s">
        <v>109</v>
      </c>
      <c r="F38" s="101" t="s">
        <v>109</v>
      </c>
      <c r="G38" s="101" t="s">
        <v>109</v>
      </c>
      <c r="H38" s="366">
        <v>60.7</v>
      </c>
      <c r="I38" s="101">
        <v>60.8</v>
      </c>
      <c r="J38" s="101">
        <v>60.9</v>
      </c>
      <c r="K38" s="101">
        <v>60.8</v>
      </c>
      <c r="L38" s="101" t="s">
        <v>109</v>
      </c>
      <c r="M38" s="101">
        <v>59.6</v>
      </c>
      <c r="N38" s="101">
        <v>60.7</v>
      </c>
      <c r="O38" s="101">
        <v>61.1</v>
      </c>
      <c r="P38" s="101">
        <v>60.4</v>
      </c>
      <c r="Q38" s="101" t="s">
        <v>109</v>
      </c>
      <c r="R38" s="365" t="s">
        <v>109</v>
      </c>
      <c r="S38" s="369">
        <v>59.1</v>
      </c>
      <c r="T38" s="81" t="s">
        <v>109</v>
      </c>
    </row>
    <row r="39" spans="1:20">
      <c r="A39" s="164" t="s">
        <v>258</v>
      </c>
    </row>
    <row r="40" spans="1:20">
      <c r="A40" s="164"/>
    </row>
    <row r="41" spans="1:20">
      <c r="A41" s="165" t="s">
        <v>31</v>
      </c>
    </row>
    <row r="42" spans="1:20">
      <c r="A42" s="119"/>
    </row>
    <row r="43" spans="1:20">
      <c r="A43" s="119"/>
    </row>
    <row r="44" spans="1:20">
      <c r="A44" s="164" t="s">
        <v>46</v>
      </c>
    </row>
    <row r="45" spans="1:20" ht="13.9" customHeight="1">
      <c r="A45" s="165" t="s">
        <v>319</v>
      </c>
    </row>
    <row r="46" spans="1:20" ht="13.9" customHeight="1">
      <c r="A46" s="165" t="s">
        <v>305</v>
      </c>
    </row>
    <row r="47" spans="1:20" ht="13.9" customHeight="1">
      <c r="A47" s="165" t="s">
        <v>475</v>
      </c>
    </row>
    <row r="48" spans="1:20" ht="13.9" customHeight="1"/>
    <row r="49" ht="13.9" customHeight="1"/>
  </sheetData>
  <phoneticPr fontId="25" type="noConversion"/>
  <pageMargins left="0.74803149606299213" right="0.74803149606299213" top="0.98425196850393704" bottom="0.98425196850393704" header="0.51181102362204722" footer="0.51181102362204722"/>
  <pageSetup paperSize="9" scale="91"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pageSetUpPr fitToPage="1"/>
  </sheetPr>
  <dimension ref="A1:U56"/>
  <sheetViews>
    <sheetView workbookViewId="0">
      <pane xSplit="1" ySplit="3" topLeftCell="B4" activePane="bottomRight" state="frozen"/>
      <selection activeCell="A2" sqref="A2"/>
      <selection pane="topRight" activeCell="A2" sqref="A2"/>
      <selection pane="bottomLeft" activeCell="A2" sqref="A2"/>
      <selection pane="bottomRight" activeCell="I23" sqref="I23"/>
    </sheetView>
  </sheetViews>
  <sheetFormatPr defaultColWidth="9.1796875" defaultRowHeight="12.5"/>
  <cols>
    <col min="1" max="1" width="37.54296875" style="39" customWidth="1"/>
    <col min="2" max="20" width="10.1796875" style="39" customWidth="1"/>
    <col min="21" max="16384" width="9.1796875" style="39"/>
  </cols>
  <sheetData>
    <row r="1" spans="1:21">
      <c r="A1" s="70" t="s">
        <v>611</v>
      </c>
    </row>
    <row r="2" spans="1:21" s="65" customFormat="1" ht="13">
      <c r="A2" s="70"/>
    </row>
    <row r="3" spans="1:21" s="65" customFormat="1" ht="13">
      <c r="A3" s="70"/>
      <c r="B3" s="65">
        <v>2000</v>
      </c>
      <c r="C3" s="65">
        <v>2001</v>
      </c>
      <c r="D3" s="65">
        <v>2002</v>
      </c>
      <c r="E3" s="65">
        <v>2003</v>
      </c>
      <c r="F3" s="65">
        <v>2004</v>
      </c>
      <c r="G3" s="65">
        <v>2005</v>
      </c>
      <c r="H3" s="65">
        <v>2006</v>
      </c>
      <c r="I3" s="65">
        <v>2007</v>
      </c>
      <c r="J3" s="65">
        <v>2008</v>
      </c>
      <c r="K3" s="65">
        <v>2009</v>
      </c>
      <c r="L3" s="65">
        <v>2010</v>
      </c>
      <c r="M3" s="65">
        <v>2011</v>
      </c>
      <c r="N3" s="65">
        <v>2012</v>
      </c>
      <c r="O3" s="65">
        <v>2013</v>
      </c>
      <c r="P3" s="65">
        <v>2014</v>
      </c>
      <c r="Q3" s="65">
        <v>2015</v>
      </c>
      <c r="R3" s="65">
        <v>2016</v>
      </c>
      <c r="S3" s="65">
        <v>2017</v>
      </c>
      <c r="T3" s="65">
        <v>2018</v>
      </c>
    </row>
    <row r="4" spans="1:21" ht="13">
      <c r="A4" s="65" t="s">
        <v>90</v>
      </c>
      <c r="B4" s="99">
        <v>33733</v>
      </c>
      <c r="C4" s="99">
        <v>32803</v>
      </c>
      <c r="D4" s="99">
        <v>35051</v>
      </c>
      <c r="E4" s="99">
        <v>35623.833333333328</v>
      </c>
      <c r="F4" s="99">
        <v>35623.833333333328</v>
      </c>
      <c r="G4" s="99">
        <v>36200</v>
      </c>
      <c r="H4" s="99">
        <v>39200</v>
      </c>
      <c r="I4" s="99">
        <v>38200</v>
      </c>
      <c r="J4" s="99">
        <v>38500</v>
      </c>
      <c r="K4" s="99">
        <v>38300</v>
      </c>
      <c r="L4" s="99">
        <v>38749</v>
      </c>
      <c r="M4" s="99">
        <v>46034</v>
      </c>
      <c r="N4" s="99">
        <v>40906</v>
      </c>
      <c r="O4" s="99">
        <v>46609</v>
      </c>
      <c r="P4" s="99">
        <v>49884</v>
      </c>
      <c r="Q4" s="99">
        <v>51217</v>
      </c>
      <c r="R4" s="99">
        <v>59876</v>
      </c>
      <c r="S4" s="99">
        <v>65988</v>
      </c>
      <c r="T4" s="167">
        <v>54817</v>
      </c>
    </row>
    <row r="5" spans="1:21" ht="13">
      <c r="A5" s="65" t="s">
        <v>77</v>
      </c>
      <c r="B5" s="99">
        <v>42913</v>
      </c>
      <c r="C5" s="99">
        <v>41277</v>
      </c>
      <c r="D5" s="99">
        <v>42156</v>
      </c>
      <c r="E5" s="99">
        <v>45096</v>
      </c>
      <c r="F5" s="99">
        <v>52230</v>
      </c>
      <c r="G5" s="99">
        <v>59384</v>
      </c>
      <c r="H5" s="99">
        <v>61083</v>
      </c>
      <c r="I5" s="99">
        <v>53923</v>
      </c>
      <c r="J5" s="99">
        <v>52651</v>
      </c>
      <c r="K5" s="99">
        <v>45456</v>
      </c>
      <c r="L5" s="99">
        <v>49872</v>
      </c>
      <c r="M5" s="99">
        <v>44352</v>
      </c>
      <c r="N5" s="99">
        <v>46811</v>
      </c>
      <c r="O5" s="99">
        <v>49141</v>
      </c>
      <c r="P5" s="99">
        <v>54903</v>
      </c>
      <c r="Q5" s="99">
        <v>46181</v>
      </c>
      <c r="R5" s="99">
        <v>50977</v>
      </c>
      <c r="S5" s="99">
        <v>50390</v>
      </c>
      <c r="T5" s="184">
        <v>62428</v>
      </c>
    </row>
    <row r="6" spans="1:21" ht="13">
      <c r="A6" s="65" t="s">
        <v>103</v>
      </c>
      <c r="B6" s="99" t="s">
        <v>109</v>
      </c>
      <c r="C6" s="99" t="s">
        <v>109</v>
      </c>
      <c r="D6" s="99" t="s">
        <v>109</v>
      </c>
      <c r="E6" s="99" t="s">
        <v>109</v>
      </c>
      <c r="F6" s="99" t="s">
        <v>109</v>
      </c>
      <c r="G6" s="99" t="s">
        <v>109</v>
      </c>
      <c r="H6" s="99">
        <v>53049</v>
      </c>
      <c r="I6" s="99">
        <v>64185</v>
      </c>
      <c r="J6" s="99">
        <v>49407</v>
      </c>
      <c r="K6" s="99">
        <v>20166</v>
      </c>
      <c r="L6" s="99">
        <v>12832</v>
      </c>
      <c r="M6" s="99">
        <v>10973</v>
      </c>
      <c r="N6" s="99">
        <v>10616</v>
      </c>
      <c r="O6" s="99">
        <v>12278</v>
      </c>
      <c r="P6" s="99">
        <v>15848</v>
      </c>
      <c r="Q6" s="99">
        <v>17264</v>
      </c>
      <c r="R6" s="99">
        <v>18157</v>
      </c>
      <c r="S6" s="99">
        <v>5562</v>
      </c>
      <c r="T6" s="167">
        <v>5956</v>
      </c>
    </row>
    <row r="7" spans="1:21" ht="13">
      <c r="A7" s="65" t="s">
        <v>29</v>
      </c>
      <c r="B7" s="99">
        <v>12187</v>
      </c>
      <c r="C7" s="99">
        <v>18088</v>
      </c>
      <c r="D7" s="99">
        <v>19549</v>
      </c>
      <c r="E7" s="99">
        <v>21245</v>
      </c>
      <c r="F7" s="99">
        <v>20358</v>
      </c>
      <c r="G7" s="99">
        <v>23484</v>
      </c>
      <c r="H7" s="99">
        <v>25517</v>
      </c>
      <c r="I7" s="99">
        <v>24877</v>
      </c>
      <c r="J7" s="99">
        <v>24585</v>
      </c>
      <c r="K7" s="99">
        <v>17018</v>
      </c>
      <c r="L7" s="99">
        <v>13378</v>
      </c>
      <c r="M7" s="99">
        <v>13470</v>
      </c>
      <c r="N7" s="99">
        <v>9742</v>
      </c>
      <c r="O7" s="99">
        <v>7744</v>
      </c>
      <c r="P7" s="99">
        <v>7743</v>
      </c>
      <c r="Q7" s="99">
        <v>6950</v>
      </c>
      <c r="R7" s="99">
        <v>9398</v>
      </c>
      <c r="S7" s="99">
        <v>12509</v>
      </c>
      <c r="T7" s="167">
        <v>11719</v>
      </c>
    </row>
    <row r="8" spans="1:21" ht="13">
      <c r="A8" s="65" t="s">
        <v>97</v>
      </c>
      <c r="B8" s="99">
        <v>6096</v>
      </c>
      <c r="C8" s="99">
        <v>6499</v>
      </c>
      <c r="D8" s="99">
        <v>6856</v>
      </c>
      <c r="E8" s="99">
        <v>7548</v>
      </c>
      <c r="F8" s="99">
        <v>8252</v>
      </c>
      <c r="G8" s="99">
        <v>9098</v>
      </c>
      <c r="H8" s="99">
        <v>9794</v>
      </c>
      <c r="I8" s="99">
        <v>9521</v>
      </c>
      <c r="J8" s="99">
        <v>8896</v>
      </c>
      <c r="K8" s="99">
        <v>8950</v>
      </c>
      <c r="L8" s="99">
        <v>8777</v>
      </c>
      <c r="M8" s="99">
        <v>7506</v>
      </c>
      <c r="N8" s="99">
        <v>7172</v>
      </c>
      <c r="O8" s="99">
        <v>5341</v>
      </c>
      <c r="P8" s="99">
        <v>4933</v>
      </c>
      <c r="Q8" s="99">
        <v>5014</v>
      </c>
      <c r="R8" s="99">
        <v>5354</v>
      </c>
      <c r="S8" s="99">
        <v>5728</v>
      </c>
      <c r="T8" s="167">
        <v>6408</v>
      </c>
    </row>
    <row r="9" spans="1:21" ht="13">
      <c r="A9" s="65" t="s">
        <v>78</v>
      </c>
      <c r="B9" s="99">
        <v>45100</v>
      </c>
      <c r="C9" s="99">
        <v>45279</v>
      </c>
      <c r="D9" s="99">
        <v>45961</v>
      </c>
      <c r="E9" s="99">
        <v>51948</v>
      </c>
      <c r="F9" s="99">
        <v>51464</v>
      </c>
      <c r="G9" s="99">
        <v>47974</v>
      </c>
      <c r="H9" s="99">
        <v>49777</v>
      </c>
      <c r="I9" s="99">
        <v>47298</v>
      </c>
      <c r="J9" s="99">
        <v>47389</v>
      </c>
      <c r="K9" s="99">
        <v>41954</v>
      </c>
      <c r="L9" s="99">
        <v>39158</v>
      </c>
      <c r="M9" s="99">
        <v>39656</v>
      </c>
      <c r="N9" s="99">
        <v>34006</v>
      </c>
      <c r="O9" s="99">
        <v>29475</v>
      </c>
      <c r="P9" s="99">
        <v>28127</v>
      </c>
      <c r="Q9" s="99">
        <v>28886</v>
      </c>
      <c r="R9" s="99">
        <v>31002</v>
      </c>
      <c r="S9" s="99">
        <v>32069</v>
      </c>
      <c r="T9" s="167">
        <v>30702</v>
      </c>
    </row>
    <row r="10" spans="1:21" ht="13">
      <c r="A10" s="65" t="s">
        <v>79</v>
      </c>
      <c r="B10" s="99">
        <v>17202</v>
      </c>
      <c r="C10" s="99">
        <v>20631</v>
      </c>
      <c r="D10" s="99">
        <v>23965</v>
      </c>
      <c r="E10" s="99">
        <v>27353</v>
      </c>
      <c r="F10" s="99">
        <v>29638</v>
      </c>
      <c r="G10" s="99">
        <v>35681</v>
      </c>
      <c r="H10" s="99">
        <v>35528</v>
      </c>
      <c r="I10" s="99">
        <v>22599</v>
      </c>
      <c r="J10" s="99">
        <v>16126</v>
      </c>
      <c r="K10" s="99">
        <v>9847</v>
      </c>
      <c r="L10" s="99">
        <v>17097</v>
      </c>
      <c r="M10" s="99">
        <v>18930</v>
      </c>
      <c r="N10" s="99">
        <v>13720</v>
      </c>
      <c r="O10" s="99">
        <v>12338</v>
      </c>
      <c r="P10" s="99">
        <v>17442</v>
      </c>
      <c r="Q10" s="99">
        <v>24301</v>
      </c>
      <c r="R10" s="99">
        <v>32023</v>
      </c>
      <c r="S10" s="99">
        <v>28289</v>
      </c>
      <c r="T10" s="167">
        <v>31040</v>
      </c>
    </row>
    <row r="11" spans="1:21" ht="13">
      <c r="A11" s="65" t="s">
        <v>98</v>
      </c>
      <c r="B11" s="99">
        <v>1076</v>
      </c>
      <c r="C11" s="99">
        <v>1430</v>
      </c>
      <c r="D11" s="99">
        <v>3156</v>
      </c>
      <c r="E11" s="99">
        <v>3419</v>
      </c>
      <c r="F11" s="99">
        <v>9447</v>
      </c>
      <c r="G11" s="99">
        <v>9151</v>
      </c>
      <c r="H11" s="99">
        <v>12863</v>
      </c>
      <c r="I11" s="99">
        <v>8925</v>
      </c>
      <c r="J11" s="99">
        <v>5468</v>
      </c>
      <c r="K11" s="99">
        <v>2081</v>
      </c>
      <c r="L11" s="99">
        <v>2581</v>
      </c>
      <c r="M11" s="99">
        <v>2830</v>
      </c>
      <c r="N11" s="99">
        <v>3035</v>
      </c>
      <c r="O11" s="99">
        <v>3049</v>
      </c>
      <c r="P11" s="99">
        <v>3941</v>
      </c>
      <c r="Q11" s="99">
        <v>5588</v>
      </c>
      <c r="R11" s="99">
        <v>6021</v>
      </c>
      <c r="S11" s="99">
        <v>7877</v>
      </c>
      <c r="T11" s="167">
        <v>6990</v>
      </c>
    </row>
    <row r="12" spans="1:21" ht="13">
      <c r="A12" s="65" t="s">
        <v>93</v>
      </c>
      <c r="B12" s="99">
        <v>34807</v>
      </c>
      <c r="C12" s="99">
        <v>29046</v>
      </c>
      <c r="D12" s="99">
        <v>30168</v>
      </c>
      <c r="E12" s="99">
        <v>34977</v>
      </c>
      <c r="F12" s="99">
        <v>33640</v>
      </c>
      <c r="G12" s="99">
        <v>36773</v>
      </c>
      <c r="H12" s="99">
        <v>35418</v>
      </c>
      <c r="I12" s="99">
        <v>31902</v>
      </c>
      <c r="J12" s="99">
        <v>25721</v>
      </c>
      <c r="K12" s="99">
        <v>26697</v>
      </c>
      <c r="L12" s="99">
        <v>32836</v>
      </c>
      <c r="M12" s="99">
        <v>34567</v>
      </c>
      <c r="N12" s="99">
        <v>31825</v>
      </c>
      <c r="O12" s="99">
        <v>26680</v>
      </c>
      <c r="P12" s="99">
        <v>29370</v>
      </c>
      <c r="Q12" s="99">
        <v>32014</v>
      </c>
      <c r="R12" s="99">
        <v>40208</v>
      </c>
      <c r="S12" s="99">
        <v>48353</v>
      </c>
      <c r="T12" s="184">
        <v>41137</v>
      </c>
    </row>
    <row r="13" spans="1:21" ht="13">
      <c r="A13" s="65" t="s">
        <v>83</v>
      </c>
      <c r="B13" s="99">
        <v>391000</v>
      </c>
      <c r="C13" s="99">
        <v>379600</v>
      </c>
      <c r="D13" s="99">
        <v>376700</v>
      </c>
      <c r="E13" s="99">
        <v>413900</v>
      </c>
      <c r="F13" s="99">
        <v>500500</v>
      </c>
      <c r="G13" s="99">
        <v>551700</v>
      </c>
      <c r="H13" s="99">
        <v>602300</v>
      </c>
      <c r="I13" s="99">
        <v>571300</v>
      </c>
      <c r="J13" s="99">
        <v>476200</v>
      </c>
      <c r="K13" s="99">
        <v>380200</v>
      </c>
      <c r="L13" s="99">
        <v>476500</v>
      </c>
      <c r="M13" s="99">
        <v>517800</v>
      </c>
      <c r="N13" s="99">
        <v>480800</v>
      </c>
      <c r="O13" s="99">
        <v>422000</v>
      </c>
      <c r="P13" s="99">
        <v>380500</v>
      </c>
      <c r="Q13" s="99">
        <v>405100</v>
      </c>
      <c r="R13" s="99">
        <v>463500</v>
      </c>
      <c r="S13" s="99">
        <v>489300</v>
      </c>
      <c r="T13" s="184">
        <v>455300</v>
      </c>
    </row>
    <row r="14" spans="1:21" ht="13">
      <c r="A14" s="65" t="s">
        <v>80</v>
      </c>
      <c r="B14" s="99">
        <v>350549</v>
      </c>
      <c r="C14" s="99">
        <v>291084</v>
      </c>
      <c r="D14" s="99">
        <v>274120</v>
      </c>
      <c r="E14" s="99">
        <v>296854</v>
      </c>
      <c r="F14" s="99">
        <v>268123</v>
      </c>
      <c r="G14" s="99">
        <v>240468</v>
      </c>
      <c r="H14" s="99">
        <v>247541</v>
      </c>
      <c r="I14" s="99">
        <v>182336</v>
      </c>
      <c r="J14" s="99">
        <v>174595</v>
      </c>
      <c r="K14" s="99">
        <v>177939</v>
      </c>
      <c r="L14" s="99">
        <v>187667</v>
      </c>
      <c r="M14" s="99">
        <v>228311</v>
      </c>
      <c r="N14" s="99">
        <v>241090</v>
      </c>
      <c r="O14" s="99">
        <v>272433</v>
      </c>
      <c r="P14" s="99">
        <v>285079</v>
      </c>
      <c r="Q14" s="99">
        <v>313296</v>
      </c>
      <c r="R14" s="99">
        <v>375388</v>
      </c>
      <c r="S14" s="99">
        <v>347882</v>
      </c>
      <c r="T14" s="167">
        <v>346810</v>
      </c>
    </row>
    <row r="15" spans="1:21" ht="13">
      <c r="A15" s="65" t="s">
        <v>81</v>
      </c>
      <c r="B15" s="99">
        <v>35196</v>
      </c>
      <c r="C15" s="99">
        <v>40448</v>
      </c>
      <c r="D15" s="99">
        <v>45195</v>
      </c>
      <c r="E15" s="99">
        <v>45253</v>
      </c>
      <c r="F15" s="99">
        <v>43447</v>
      </c>
      <c r="G15" s="99">
        <v>56342</v>
      </c>
      <c r="H15" s="99">
        <v>45406</v>
      </c>
      <c r="I15" s="99">
        <v>41790</v>
      </c>
      <c r="J15" s="99">
        <v>34021</v>
      </c>
      <c r="K15" s="99">
        <v>27447</v>
      </c>
      <c r="L15" s="99">
        <v>23380</v>
      </c>
      <c r="M15" s="99">
        <v>15114</v>
      </c>
      <c r="N15" s="99">
        <v>9066</v>
      </c>
      <c r="O15" s="99">
        <v>5675</v>
      </c>
      <c r="P15" s="99">
        <v>4620</v>
      </c>
      <c r="Q15" s="99">
        <v>4618</v>
      </c>
      <c r="R15" s="99">
        <v>4305</v>
      </c>
      <c r="S15" s="99">
        <v>4930</v>
      </c>
      <c r="T15" s="167">
        <v>5685</v>
      </c>
      <c r="U15" s="190"/>
    </row>
    <row r="16" spans="1:21" ht="13">
      <c r="A16" s="65" t="s">
        <v>84</v>
      </c>
      <c r="B16" s="99">
        <v>44709</v>
      </c>
      <c r="C16" s="99">
        <v>47867</v>
      </c>
      <c r="D16" s="99">
        <v>48762</v>
      </c>
      <c r="E16" s="99">
        <v>59241</v>
      </c>
      <c r="F16" s="99">
        <v>57459</v>
      </c>
      <c r="G16" s="99">
        <v>51490</v>
      </c>
      <c r="H16" s="99">
        <v>44826</v>
      </c>
      <c r="I16" s="99">
        <v>44276</v>
      </c>
      <c r="J16" s="99">
        <v>43862</v>
      </c>
      <c r="K16" s="99">
        <v>28400</v>
      </c>
      <c r="L16" s="99">
        <v>17353</v>
      </c>
      <c r="M16" s="99">
        <v>12488</v>
      </c>
      <c r="N16" s="99">
        <v>10600</v>
      </c>
      <c r="O16" s="99">
        <v>7536</v>
      </c>
      <c r="P16" s="99">
        <v>9633</v>
      </c>
      <c r="Q16" s="99">
        <v>12515</v>
      </c>
      <c r="R16" s="99">
        <v>31559</v>
      </c>
      <c r="S16" s="99">
        <v>37997</v>
      </c>
      <c r="T16" s="167">
        <v>36719</v>
      </c>
    </row>
    <row r="17" spans="1:20" ht="13">
      <c r="A17" s="65" t="s">
        <v>85</v>
      </c>
      <c r="B17" s="99" t="s">
        <v>109</v>
      </c>
      <c r="C17" s="99">
        <v>85550</v>
      </c>
      <c r="D17" s="99">
        <v>76683</v>
      </c>
      <c r="E17" s="99">
        <v>86348</v>
      </c>
      <c r="F17" s="99">
        <v>110958</v>
      </c>
      <c r="G17" s="99">
        <v>108178</v>
      </c>
      <c r="H17" s="99">
        <v>85820</v>
      </c>
      <c r="I17" s="99">
        <v>92130</v>
      </c>
      <c r="J17" s="99">
        <v>75042</v>
      </c>
      <c r="K17" s="99">
        <v>43752</v>
      </c>
      <c r="L17" s="99">
        <v>20022</v>
      </c>
      <c r="M17" s="99">
        <v>12522</v>
      </c>
      <c r="N17" s="99">
        <v>6741</v>
      </c>
      <c r="O17" s="99">
        <v>7199</v>
      </c>
      <c r="P17" s="99">
        <v>7411</v>
      </c>
      <c r="Q17" s="99">
        <v>13044</v>
      </c>
      <c r="R17" s="99">
        <v>16375</v>
      </c>
      <c r="S17" s="99">
        <v>20776</v>
      </c>
      <c r="T17" s="184">
        <v>29243</v>
      </c>
    </row>
    <row r="18" spans="1:20" ht="13">
      <c r="A18" s="65" t="s">
        <v>86</v>
      </c>
      <c r="B18" s="99">
        <v>184424</v>
      </c>
      <c r="C18" s="99" t="s">
        <v>109</v>
      </c>
      <c r="D18" s="99" t="s">
        <v>109</v>
      </c>
      <c r="E18" s="99">
        <v>229526</v>
      </c>
      <c r="F18" s="99">
        <v>268385</v>
      </c>
      <c r="G18" s="99">
        <v>278602</v>
      </c>
      <c r="H18" s="99">
        <v>261455</v>
      </c>
      <c r="I18" s="99">
        <v>250271</v>
      </c>
      <c r="J18" s="99">
        <v>191783</v>
      </c>
      <c r="K18" s="99">
        <v>141587</v>
      </c>
      <c r="L18" s="99">
        <v>119409</v>
      </c>
      <c r="M18" s="99">
        <v>112391</v>
      </c>
      <c r="N18" s="99">
        <v>82058</v>
      </c>
      <c r="O18" s="99">
        <v>53408</v>
      </c>
      <c r="P18" s="99">
        <v>46796</v>
      </c>
      <c r="Q18" s="99">
        <v>42920</v>
      </c>
      <c r="R18" s="99">
        <v>44848</v>
      </c>
      <c r="S18" s="99">
        <v>37300</v>
      </c>
      <c r="T18" s="167">
        <v>39519</v>
      </c>
    </row>
    <row r="19" spans="1:20" ht="13">
      <c r="A19" s="65" t="s">
        <v>87</v>
      </c>
      <c r="B19" s="99" t="s">
        <v>109</v>
      </c>
      <c r="C19" s="99" t="s">
        <v>109</v>
      </c>
      <c r="D19" s="99" t="s">
        <v>109</v>
      </c>
      <c r="E19" s="99">
        <v>3048</v>
      </c>
      <c r="F19" s="99">
        <v>4312</v>
      </c>
      <c r="G19" s="99">
        <v>5298</v>
      </c>
      <c r="H19" s="99">
        <v>6461</v>
      </c>
      <c r="I19" s="99">
        <v>5877</v>
      </c>
      <c r="J19" s="99">
        <v>3749</v>
      </c>
      <c r="K19" s="99">
        <v>2244</v>
      </c>
      <c r="L19" s="99">
        <v>1844</v>
      </c>
      <c r="M19" s="99">
        <v>2022</v>
      </c>
      <c r="N19" s="99">
        <v>2262</v>
      </c>
      <c r="O19" s="99">
        <v>2369</v>
      </c>
      <c r="P19" s="99">
        <v>2295</v>
      </c>
      <c r="Q19" s="99">
        <v>2193</v>
      </c>
      <c r="R19" s="99">
        <v>1998</v>
      </c>
      <c r="S19" s="99">
        <v>2766</v>
      </c>
      <c r="T19" s="167">
        <v>2750</v>
      </c>
    </row>
    <row r="20" spans="1:20" ht="13">
      <c r="A20" s="65" t="s">
        <v>99</v>
      </c>
      <c r="B20" s="99">
        <v>2038</v>
      </c>
      <c r="C20" s="99">
        <v>2053</v>
      </c>
      <c r="D20" s="99">
        <v>2415</v>
      </c>
      <c r="E20" s="99">
        <v>2989</v>
      </c>
      <c r="F20" s="99">
        <v>4155</v>
      </c>
      <c r="G20" s="99">
        <v>5500</v>
      </c>
      <c r="H20" s="99">
        <v>7482</v>
      </c>
      <c r="I20" s="99">
        <v>8869</v>
      </c>
      <c r="J20" s="99">
        <v>8189</v>
      </c>
      <c r="K20" s="99">
        <v>5994</v>
      </c>
      <c r="L20" s="99">
        <v>5876</v>
      </c>
      <c r="M20" s="99">
        <v>4951</v>
      </c>
      <c r="N20" s="99">
        <v>5768</v>
      </c>
      <c r="O20" s="99">
        <v>7118</v>
      </c>
      <c r="P20" s="99">
        <v>6868</v>
      </c>
      <c r="Q20" s="99">
        <v>7028</v>
      </c>
      <c r="R20" s="99">
        <v>8397</v>
      </c>
      <c r="S20" s="99">
        <v>7682</v>
      </c>
      <c r="T20" s="167">
        <v>8082</v>
      </c>
    </row>
    <row r="21" spans="1:20" ht="13">
      <c r="A21" s="65" t="s">
        <v>88</v>
      </c>
      <c r="B21" s="99">
        <v>3412</v>
      </c>
      <c r="C21" s="99">
        <v>2855</v>
      </c>
      <c r="D21" s="99">
        <v>2956</v>
      </c>
      <c r="E21" s="99">
        <v>3364</v>
      </c>
      <c r="F21" s="99">
        <v>3919</v>
      </c>
      <c r="G21" s="99">
        <v>4692</v>
      </c>
      <c r="H21" s="99">
        <v>4411</v>
      </c>
      <c r="I21" s="99">
        <v>4934</v>
      </c>
      <c r="J21" s="99">
        <v>4017</v>
      </c>
      <c r="K21" s="99">
        <v>3693</v>
      </c>
      <c r="L21" s="99">
        <v>3892</v>
      </c>
      <c r="M21" s="99">
        <v>4323</v>
      </c>
      <c r="N21" s="99">
        <v>4305</v>
      </c>
      <c r="O21" s="99">
        <v>3761</v>
      </c>
      <c r="P21" s="99">
        <v>6360</v>
      </c>
      <c r="Q21" s="99">
        <v>4558</v>
      </c>
      <c r="R21" s="99">
        <v>4846</v>
      </c>
      <c r="S21" s="99">
        <v>5048</v>
      </c>
      <c r="T21" s="167">
        <v>5468</v>
      </c>
    </row>
    <row r="22" spans="1:20" ht="13">
      <c r="A22" s="65" t="s">
        <v>100</v>
      </c>
      <c r="B22" s="99">
        <v>3970</v>
      </c>
      <c r="C22" s="99">
        <v>4180</v>
      </c>
      <c r="D22" s="99">
        <v>5841</v>
      </c>
      <c r="E22" s="99">
        <v>6128</v>
      </c>
      <c r="F22" s="99">
        <v>6707</v>
      </c>
      <c r="G22" s="99">
        <v>9081</v>
      </c>
      <c r="H22" s="99">
        <v>10409</v>
      </c>
      <c r="I22" s="99">
        <v>11343</v>
      </c>
      <c r="J22" s="99">
        <v>6836</v>
      </c>
      <c r="K22" s="99">
        <v>5298</v>
      </c>
      <c r="L22" s="99">
        <v>4444</v>
      </c>
      <c r="M22" s="99">
        <v>3955</v>
      </c>
      <c r="N22" s="99">
        <v>3064</v>
      </c>
      <c r="O22" s="99">
        <v>2705</v>
      </c>
      <c r="P22" s="99">
        <v>2937</v>
      </c>
      <c r="Q22" s="99">
        <v>3947</v>
      </c>
      <c r="R22" s="99">
        <v>7508</v>
      </c>
      <c r="S22" s="99">
        <v>9822</v>
      </c>
      <c r="T22" s="167">
        <v>12885</v>
      </c>
    </row>
    <row r="23" spans="1:20" ht="13">
      <c r="A23" s="65" t="s">
        <v>89</v>
      </c>
      <c r="B23" s="99">
        <v>78563</v>
      </c>
      <c r="C23" s="99">
        <v>62326</v>
      </c>
      <c r="D23" s="99">
        <v>67183</v>
      </c>
      <c r="E23" s="99">
        <v>72454</v>
      </c>
      <c r="F23" s="99">
        <v>76180</v>
      </c>
      <c r="G23" s="99">
        <v>83273</v>
      </c>
      <c r="H23" s="99">
        <v>96447</v>
      </c>
      <c r="I23" s="99">
        <v>87918</v>
      </c>
      <c r="J23" s="99">
        <v>87198</v>
      </c>
      <c r="K23" s="99">
        <v>72646</v>
      </c>
      <c r="L23" s="99">
        <v>61028</v>
      </c>
      <c r="M23" s="99">
        <v>55804</v>
      </c>
      <c r="N23" s="99">
        <v>39354</v>
      </c>
      <c r="O23" s="99">
        <v>27233</v>
      </c>
      <c r="P23" s="99">
        <v>41320</v>
      </c>
      <c r="Q23" s="99">
        <v>55599</v>
      </c>
      <c r="R23" s="99">
        <v>53567</v>
      </c>
      <c r="S23" s="99">
        <v>69741</v>
      </c>
      <c r="T23" s="167">
        <v>69782</v>
      </c>
    </row>
    <row r="24" spans="1:20" ht="13">
      <c r="A24" s="65" t="s">
        <v>91</v>
      </c>
      <c r="B24" s="99">
        <v>70000</v>
      </c>
      <c r="C24" s="99">
        <v>81000</v>
      </c>
      <c r="D24" s="99">
        <v>39000</v>
      </c>
      <c r="E24" s="99">
        <v>61466</v>
      </c>
      <c r="F24" s="99">
        <v>55561</v>
      </c>
      <c r="G24" s="99">
        <v>55391</v>
      </c>
      <c r="H24" s="99">
        <v>67692</v>
      </c>
      <c r="I24" s="99">
        <v>92240</v>
      </c>
      <c r="J24" s="99">
        <v>99794</v>
      </c>
      <c r="K24" s="99">
        <v>90632</v>
      </c>
      <c r="L24" s="99">
        <v>87593</v>
      </c>
      <c r="M24" s="99">
        <v>85270</v>
      </c>
      <c r="N24" s="99">
        <v>75923</v>
      </c>
      <c r="O24" s="99">
        <v>67175</v>
      </c>
      <c r="P24" s="99">
        <v>65449</v>
      </c>
      <c r="Q24" s="99">
        <v>72293</v>
      </c>
      <c r="R24" s="99">
        <v>80796</v>
      </c>
      <c r="S24" s="99">
        <v>89888</v>
      </c>
      <c r="T24" s="167">
        <v>95463</v>
      </c>
    </row>
    <row r="25" spans="1:20" ht="13">
      <c r="A25" s="65" t="s">
        <v>92</v>
      </c>
      <c r="B25" s="99">
        <v>122105</v>
      </c>
      <c r="C25" s="99">
        <v>114366</v>
      </c>
      <c r="D25" s="99">
        <v>95673</v>
      </c>
      <c r="E25" s="99">
        <v>81546</v>
      </c>
      <c r="F25" s="99">
        <v>77115</v>
      </c>
      <c r="G25" s="99">
        <v>73922</v>
      </c>
      <c r="H25" s="99">
        <v>71921</v>
      </c>
      <c r="I25" s="99">
        <v>65828</v>
      </c>
      <c r="J25" s="99">
        <v>45981</v>
      </c>
      <c r="K25" s="99">
        <v>27298</v>
      </c>
      <c r="L25" s="99">
        <v>25002</v>
      </c>
      <c r="M25" s="99">
        <v>17481</v>
      </c>
      <c r="N25" s="99">
        <v>11430</v>
      </c>
      <c r="O25" s="99">
        <v>7416</v>
      </c>
      <c r="P25" s="99">
        <v>6858</v>
      </c>
      <c r="Q25" s="99">
        <v>8169</v>
      </c>
      <c r="R25" s="99">
        <v>8219</v>
      </c>
      <c r="S25" s="99">
        <v>14044</v>
      </c>
      <c r="T25" s="167">
        <v>20046</v>
      </c>
    </row>
    <row r="26" spans="1:20" ht="13">
      <c r="A26" s="65" t="s">
        <v>106</v>
      </c>
      <c r="B26" s="99" t="s">
        <v>109</v>
      </c>
      <c r="C26" s="99" t="s">
        <v>109</v>
      </c>
      <c r="D26" s="99" t="s">
        <v>109</v>
      </c>
      <c r="E26" s="99" t="s">
        <v>109</v>
      </c>
      <c r="F26" s="99" t="s">
        <v>109</v>
      </c>
      <c r="G26" s="99">
        <v>43542</v>
      </c>
      <c r="H26" s="99">
        <v>51065</v>
      </c>
      <c r="I26" s="99">
        <v>56618</v>
      </c>
      <c r="J26" s="99">
        <v>61092</v>
      </c>
      <c r="K26" s="99">
        <v>48833</v>
      </c>
      <c r="L26" s="99">
        <v>42189</v>
      </c>
      <c r="M26" s="99">
        <v>39424</v>
      </c>
      <c r="N26" s="99">
        <v>37852</v>
      </c>
      <c r="O26" s="99">
        <v>37776</v>
      </c>
      <c r="P26" s="99">
        <v>37672</v>
      </c>
      <c r="Q26" s="99">
        <v>39112</v>
      </c>
      <c r="R26" s="99">
        <v>38653</v>
      </c>
      <c r="S26" s="99">
        <v>41603</v>
      </c>
      <c r="T26" s="167">
        <v>42694</v>
      </c>
    </row>
    <row r="27" spans="1:20" ht="13">
      <c r="A27" s="65" t="s">
        <v>102</v>
      </c>
      <c r="B27" s="99">
        <v>9884</v>
      </c>
      <c r="C27" s="99">
        <v>12128</v>
      </c>
      <c r="D27" s="99">
        <v>14607</v>
      </c>
      <c r="E27" s="99">
        <v>9317</v>
      </c>
      <c r="F27" s="99">
        <v>14386</v>
      </c>
      <c r="G27" s="99">
        <v>17480</v>
      </c>
      <c r="H27" s="99">
        <v>18028</v>
      </c>
      <c r="I27" s="99">
        <v>16253</v>
      </c>
      <c r="J27" s="99">
        <v>25956</v>
      </c>
      <c r="K27" s="99">
        <v>18155</v>
      </c>
      <c r="L27" s="99">
        <v>14466</v>
      </c>
      <c r="M27" s="99">
        <v>11641</v>
      </c>
      <c r="N27" s="99">
        <v>11614</v>
      </c>
      <c r="O27" s="99">
        <v>13180</v>
      </c>
      <c r="P27" s="99">
        <v>14310</v>
      </c>
      <c r="Q27" s="99">
        <v>17642</v>
      </c>
      <c r="R27" s="99">
        <v>20224</v>
      </c>
      <c r="S27" s="99">
        <v>18472</v>
      </c>
      <c r="T27" s="167">
        <v>20574</v>
      </c>
    </row>
    <row r="28" spans="1:20" ht="13">
      <c r="A28" s="65" t="s">
        <v>101</v>
      </c>
      <c r="B28" s="99">
        <v>4000</v>
      </c>
      <c r="C28" s="99">
        <v>4000</v>
      </c>
      <c r="D28" s="99">
        <v>4000</v>
      </c>
      <c r="E28" s="99">
        <v>5000</v>
      </c>
      <c r="F28" s="99">
        <v>6000</v>
      </c>
      <c r="G28" s="99">
        <v>6000</v>
      </c>
      <c r="H28" s="99">
        <v>8000</v>
      </c>
      <c r="I28" s="99">
        <v>9000</v>
      </c>
      <c r="J28" s="99">
        <v>8000</v>
      </c>
      <c r="K28" s="99">
        <v>5209</v>
      </c>
      <c r="L28" s="99">
        <v>4225</v>
      </c>
      <c r="M28" s="99">
        <v>3285</v>
      </c>
      <c r="N28" s="99">
        <v>2700</v>
      </c>
      <c r="O28" s="99">
        <v>2675</v>
      </c>
      <c r="P28" s="99">
        <v>2197</v>
      </c>
      <c r="Q28" s="99">
        <v>2179</v>
      </c>
      <c r="R28" s="99">
        <v>2521</v>
      </c>
      <c r="S28" s="99">
        <v>2649</v>
      </c>
      <c r="T28" s="167">
        <v>2777</v>
      </c>
    </row>
    <row r="29" spans="1:20" ht="13">
      <c r="A29" s="65" t="s">
        <v>82</v>
      </c>
      <c r="B29" s="99">
        <v>439682</v>
      </c>
      <c r="C29" s="99">
        <v>393827</v>
      </c>
      <c r="D29" s="99">
        <v>403271</v>
      </c>
      <c r="E29" s="99">
        <v>471000</v>
      </c>
      <c r="F29" s="99">
        <v>543518</v>
      </c>
      <c r="G29" s="99">
        <v>603633</v>
      </c>
      <c r="H29" s="99">
        <v>734978</v>
      </c>
      <c r="I29" s="99">
        <v>633430</v>
      </c>
      <c r="J29" s="99">
        <v>267876</v>
      </c>
      <c r="K29" s="99">
        <v>130418</v>
      </c>
      <c r="L29" s="99">
        <v>91509</v>
      </c>
      <c r="M29" s="99">
        <v>75894</v>
      </c>
      <c r="N29" s="99">
        <v>57486</v>
      </c>
      <c r="O29" s="99">
        <v>31213</v>
      </c>
      <c r="P29" s="99">
        <v>33643</v>
      </c>
      <c r="Q29" s="99">
        <v>36059</v>
      </c>
      <c r="R29" s="99">
        <v>57182</v>
      </c>
      <c r="S29" s="99">
        <v>60888</v>
      </c>
      <c r="T29" s="167">
        <v>75051</v>
      </c>
    </row>
    <row r="30" spans="1:20" ht="13">
      <c r="A30" s="65" t="s">
        <v>94</v>
      </c>
      <c r="B30" s="99">
        <v>18455</v>
      </c>
      <c r="C30" s="99">
        <v>21973</v>
      </c>
      <c r="D30" s="99">
        <v>18718</v>
      </c>
      <c r="E30" s="99">
        <v>25383</v>
      </c>
      <c r="F30" s="99">
        <v>28361</v>
      </c>
      <c r="G30" s="99">
        <v>34268</v>
      </c>
      <c r="H30" s="99">
        <v>45227</v>
      </c>
      <c r="I30" s="99">
        <v>28710</v>
      </c>
      <c r="J30" s="99">
        <v>24937</v>
      </c>
      <c r="K30" s="99">
        <v>21603</v>
      </c>
      <c r="L30" s="99">
        <v>28795</v>
      </c>
      <c r="M30" s="99">
        <v>29513</v>
      </c>
      <c r="N30" s="99">
        <v>26008</v>
      </c>
      <c r="O30" s="99">
        <v>34472</v>
      </c>
      <c r="P30" s="99">
        <v>42819</v>
      </c>
      <c r="Q30" s="99">
        <v>56663</v>
      </c>
      <c r="R30" s="99">
        <v>6554</v>
      </c>
      <c r="S30" s="99">
        <v>71458</v>
      </c>
      <c r="T30" s="184">
        <v>59323</v>
      </c>
    </row>
    <row r="31" spans="1:20">
      <c r="B31" s="99"/>
      <c r="C31" s="99"/>
      <c r="D31" s="99"/>
      <c r="E31" s="99"/>
      <c r="F31" s="99"/>
      <c r="G31" s="99"/>
      <c r="H31" s="99"/>
      <c r="I31" s="99"/>
      <c r="J31" s="99"/>
      <c r="K31" s="99"/>
      <c r="L31" s="99"/>
      <c r="M31" s="99"/>
      <c r="N31" s="99"/>
      <c r="O31" s="99"/>
      <c r="P31" s="99"/>
      <c r="Q31" s="99"/>
      <c r="R31" s="99"/>
      <c r="S31" s="99"/>
      <c r="T31" s="167"/>
    </row>
    <row r="32" spans="1:20" ht="13">
      <c r="A32" s="65" t="s">
        <v>422</v>
      </c>
      <c r="B32" s="99">
        <v>142950</v>
      </c>
      <c r="C32" s="99">
        <v>151080</v>
      </c>
      <c r="D32" s="99">
        <v>180223</v>
      </c>
      <c r="E32" s="99">
        <v>180986</v>
      </c>
      <c r="F32" s="99">
        <v>171536</v>
      </c>
      <c r="G32" s="99">
        <v>157853</v>
      </c>
      <c r="H32" s="99">
        <v>155440</v>
      </c>
      <c r="I32" s="99">
        <v>160796</v>
      </c>
      <c r="J32" s="99">
        <v>150002</v>
      </c>
      <c r="K32" s="99">
        <v>149995</v>
      </c>
      <c r="L32" s="99">
        <v>181960</v>
      </c>
      <c r="M32" s="99">
        <v>153755</v>
      </c>
      <c r="N32" s="99">
        <v>156634</v>
      </c>
      <c r="O32" s="99">
        <v>181248</v>
      </c>
      <c r="P32" s="99">
        <v>208556</v>
      </c>
      <c r="Q32" s="99">
        <v>238289</v>
      </c>
      <c r="R32" s="99">
        <v>233883</v>
      </c>
      <c r="S32" s="99">
        <v>223528</v>
      </c>
      <c r="T32" s="167">
        <v>211902</v>
      </c>
    </row>
    <row r="33" spans="1:20" ht="13">
      <c r="A33" s="65" t="s">
        <v>96</v>
      </c>
      <c r="B33" s="99" t="s">
        <v>109</v>
      </c>
      <c r="C33" s="99" t="s">
        <v>109</v>
      </c>
      <c r="D33" s="99" t="s">
        <v>109</v>
      </c>
      <c r="E33" s="99" t="s">
        <v>109</v>
      </c>
      <c r="F33" s="99" t="s">
        <v>109</v>
      </c>
      <c r="G33" s="99" t="s">
        <v>109</v>
      </c>
      <c r="H33" s="99" t="s">
        <v>109</v>
      </c>
      <c r="I33" s="99">
        <v>32402</v>
      </c>
      <c r="J33" s="99">
        <v>25917</v>
      </c>
      <c r="K33" s="99">
        <v>19576</v>
      </c>
      <c r="L33" s="99">
        <v>21278</v>
      </c>
      <c r="M33" s="99">
        <v>27735</v>
      </c>
      <c r="N33" s="99">
        <v>30142</v>
      </c>
      <c r="O33" s="99">
        <v>30252</v>
      </c>
      <c r="P33" s="99">
        <v>27130</v>
      </c>
      <c r="Q33" s="99">
        <v>30927</v>
      </c>
      <c r="R33" s="99">
        <v>36530</v>
      </c>
      <c r="S33" s="99">
        <v>35294</v>
      </c>
      <c r="T33" s="167">
        <v>31527</v>
      </c>
    </row>
    <row r="34" spans="1:20" ht="13">
      <c r="A34" s="65" t="s">
        <v>579</v>
      </c>
      <c r="B34" s="99">
        <v>8490</v>
      </c>
      <c r="C34" s="99">
        <v>9844</v>
      </c>
      <c r="D34" s="99">
        <v>8709</v>
      </c>
      <c r="E34" s="99">
        <v>6569</v>
      </c>
      <c r="F34" s="99">
        <v>10038</v>
      </c>
      <c r="G34" s="99">
        <v>5333</v>
      </c>
      <c r="H34" s="99">
        <v>11863</v>
      </c>
      <c r="I34" s="99">
        <v>16345</v>
      </c>
      <c r="J34" s="99">
        <v>13350</v>
      </c>
      <c r="K34" s="99">
        <v>10506</v>
      </c>
      <c r="L34" s="99">
        <v>16892</v>
      </c>
      <c r="M34" s="99">
        <v>21100</v>
      </c>
      <c r="N34" s="99">
        <v>19702</v>
      </c>
      <c r="O34" s="99">
        <v>19593</v>
      </c>
      <c r="P34" s="99">
        <v>9275</v>
      </c>
      <c r="Q34" s="99">
        <v>7073</v>
      </c>
      <c r="R34" s="99">
        <v>7132</v>
      </c>
      <c r="S34" s="99">
        <v>4072</v>
      </c>
      <c r="T34" s="167">
        <v>20028</v>
      </c>
    </row>
    <row r="35" spans="1:20" ht="13">
      <c r="A35" s="65" t="s">
        <v>567</v>
      </c>
      <c r="B35" s="99">
        <v>433488</v>
      </c>
      <c r="C35" s="99">
        <v>529854</v>
      </c>
      <c r="D35" s="99">
        <v>666541</v>
      </c>
      <c r="E35" s="99">
        <v>585382</v>
      </c>
      <c r="F35" s="99">
        <v>463800</v>
      </c>
      <c r="G35" s="99">
        <v>463641</v>
      </c>
      <c r="H35" s="99">
        <v>469503</v>
      </c>
      <c r="I35" s="99">
        <v>555792</v>
      </c>
      <c r="J35" s="99">
        <v>371285</v>
      </c>
      <c r="K35" s="99">
        <v>381787</v>
      </c>
      <c r="L35" s="99">
        <v>386542</v>
      </c>
      <c r="M35" s="99">
        <v>549594</v>
      </c>
      <c r="N35" s="99">
        <v>586884</v>
      </c>
      <c r="O35" s="99">
        <v>440116</v>
      </c>
      <c r="P35" s="99">
        <v>515251</v>
      </c>
      <c r="Q35" s="99">
        <v>765328</v>
      </c>
      <c r="R35" s="99">
        <v>726048</v>
      </c>
      <c r="S35" s="99">
        <v>653441</v>
      </c>
      <c r="T35" s="167">
        <v>554136</v>
      </c>
    </row>
    <row r="36" spans="1:20" ht="13">
      <c r="A36" s="65" t="s">
        <v>104</v>
      </c>
      <c r="B36" s="99" t="s">
        <v>109</v>
      </c>
      <c r="C36" s="99" t="s">
        <v>109</v>
      </c>
      <c r="D36" s="99">
        <v>119156</v>
      </c>
      <c r="E36" s="99">
        <v>159676</v>
      </c>
      <c r="F36" s="99">
        <v>264995</v>
      </c>
      <c r="G36" s="99">
        <v>424346</v>
      </c>
      <c r="H36" s="99">
        <v>491230</v>
      </c>
      <c r="I36" s="99">
        <v>481058</v>
      </c>
      <c r="J36" s="99">
        <v>389468</v>
      </c>
      <c r="K36" s="99">
        <v>412758</v>
      </c>
      <c r="L36" s="99">
        <v>746779</v>
      </c>
      <c r="M36" s="99">
        <v>563073</v>
      </c>
      <c r="N36" s="99">
        <v>664533</v>
      </c>
      <c r="O36" s="99">
        <v>730149</v>
      </c>
      <c r="P36" s="99">
        <v>937209</v>
      </c>
      <c r="Q36" s="99">
        <v>804446</v>
      </c>
      <c r="R36" s="99">
        <v>901532</v>
      </c>
      <c r="S36" s="259">
        <v>1241036</v>
      </c>
      <c r="T36" s="167">
        <v>572681</v>
      </c>
    </row>
    <row r="37" spans="1:20" ht="13">
      <c r="A37" s="65" t="s">
        <v>118</v>
      </c>
      <c r="B37" s="99">
        <v>1592300</v>
      </c>
      <c r="C37" s="99">
        <v>1636700</v>
      </c>
      <c r="D37" s="99">
        <v>1747700</v>
      </c>
      <c r="E37" s="99">
        <v>1889200</v>
      </c>
      <c r="F37" s="99">
        <v>2070100</v>
      </c>
      <c r="G37" s="99">
        <v>2155300</v>
      </c>
      <c r="H37" s="99">
        <v>1838900</v>
      </c>
      <c r="I37" s="99">
        <v>1398400</v>
      </c>
      <c r="J37" s="99">
        <v>905400</v>
      </c>
      <c r="K37" s="99">
        <v>583000</v>
      </c>
      <c r="L37" s="99">
        <v>604600</v>
      </c>
      <c r="M37" s="99">
        <v>624100</v>
      </c>
      <c r="N37" s="99">
        <v>829700</v>
      </c>
      <c r="O37" s="99">
        <v>990800</v>
      </c>
      <c r="P37" s="99">
        <v>1052124</v>
      </c>
      <c r="Q37" s="99">
        <v>1182582</v>
      </c>
      <c r="R37" s="258">
        <v>1206600</v>
      </c>
      <c r="S37" s="260">
        <v>1282000</v>
      </c>
      <c r="T37" s="424">
        <v>1317900</v>
      </c>
    </row>
    <row r="38" spans="1:20">
      <c r="A38" s="39" t="s">
        <v>120</v>
      </c>
      <c r="R38" s="242"/>
      <c r="S38" s="226"/>
    </row>
    <row r="40" spans="1:20">
      <c r="A40" s="39" t="s">
        <v>22</v>
      </c>
    </row>
    <row r="41" spans="1:20">
      <c r="A41" s="70" t="s">
        <v>256</v>
      </c>
    </row>
    <row r="42" spans="1:20">
      <c r="A42" s="70" t="s">
        <v>254</v>
      </c>
    </row>
    <row r="44" spans="1:20">
      <c r="A44" s="39" t="s">
        <v>31</v>
      </c>
    </row>
    <row r="45" spans="1:20">
      <c r="A45" s="39" t="s">
        <v>255</v>
      </c>
    </row>
    <row r="46" spans="1:20">
      <c r="A46" s="70" t="s">
        <v>35</v>
      </c>
    </row>
    <row r="47" spans="1:20">
      <c r="A47" s="70" t="s">
        <v>39</v>
      </c>
    </row>
    <row r="48" spans="1:20">
      <c r="A48" s="70" t="s">
        <v>36</v>
      </c>
    </row>
    <row r="49" spans="1:1">
      <c r="A49" s="70" t="s">
        <v>1</v>
      </c>
    </row>
    <row r="50" spans="1:1">
      <c r="A50" s="70" t="s">
        <v>40</v>
      </c>
    </row>
    <row r="51" spans="1:1">
      <c r="A51" s="70"/>
    </row>
    <row r="52" spans="1:1">
      <c r="A52" s="39" t="s">
        <v>23</v>
      </c>
    </row>
    <row r="53" spans="1:1">
      <c r="A53" s="39" t="s">
        <v>18</v>
      </c>
    </row>
    <row r="54" spans="1:1">
      <c r="A54" s="39" t="s">
        <v>305</v>
      </c>
    </row>
    <row r="55" spans="1:1">
      <c r="A55" s="39" t="s">
        <v>480</v>
      </c>
    </row>
    <row r="56" spans="1:1">
      <c r="A56" s="39" t="s">
        <v>556</v>
      </c>
    </row>
  </sheetData>
  <phoneticPr fontId="25" type="noConversion"/>
  <pageMargins left="0.75" right="0.75" top="1" bottom="1" header="0.5" footer="0.5"/>
  <pageSetup paperSize="9" scale="56" orientation="landscape"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8">
    <pageSetUpPr fitToPage="1"/>
  </sheetPr>
  <dimension ref="A1:T48"/>
  <sheetViews>
    <sheetView zoomScaleNormal="100" workbookViewId="0">
      <pane xSplit="1" ySplit="3" topLeftCell="B4" activePane="bottomRight" state="frozen"/>
      <selection activeCell="A2" sqref="A2"/>
      <selection pane="topRight" activeCell="A2" sqref="A2"/>
      <selection pane="bottomLeft" activeCell="A2" sqref="A2"/>
      <selection pane="bottomRight" activeCell="A2" sqref="A2"/>
    </sheetView>
  </sheetViews>
  <sheetFormatPr defaultColWidth="9.1796875" defaultRowHeight="12.5"/>
  <cols>
    <col min="1" max="1" width="18.7265625" style="39" customWidth="1"/>
    <col min="2" max="19" width="10.54296875" style="39" customWidth="1"/>
    <col min="20" max="20" width="12.81640625" style="39" bestFit="1" customWidth="1"/>
    <col min="21" max="16384" width="9.1796875" style="39"/>
  </cols>
  <sheetData>
    <row r="1" spans="1:20">
      <c r="A1" s="70" t="s">
        <v>572</v>
      </c>
    </row>
    <row r="3" spans="1:20" s="65" customFormat="1" ht="13">
      <c r="B3" s="65">
        <v>2000</v>
      </c>
      <c r="C3" s="65">
        <v>2001</v>
      </c>
      <c r="D3" s="65">
        <v>2002</v>
      </c>
      <c r="E3" s="65">
        <v>2003</v>
      </c>
      <c r="F3" s="65">
        <v>2004</v>
      </c>
      <c r="G3" s="65">
        <v>2005</v>
      </c>
      <c r="H3" s="65">
        <v>2006</v>
      </c>
      <c r="I3" s="65">
        <v>2007</v>
      </c>
      <c r="J3" s="65">
        <v>2008</v>
      </c>
      <c r="K3" s="65">
        <v>2009</v>
      </c>
      <c r="L3" s="65">
        <v>2010</v>
      </c>
      <c r="M3" s="65">
        <v>2011</v>
      </c>
      <c r="N3" s="65">
        <v>2012</v>
      </c>
      <c r="O3" s="65">
        <v>2013</v>
      </c>
      <c r="P3" s="65">
        <v>2014</v>
      </c>
      <c r="Q3" s="65">
        <v>2015</v>
      </c>
      <c r="R3" s="65">
        <v>2016</v>
      </c>
      <c r="S3" s="65">
        <v>2017</v>
      </c>
      <c r="T3" s="65">
        <v>2018</v>
      </c>
    </row>
    <row r="4" spans="1:20" ht="13">
      <c r="A4" s="65" t="s">
        <v>77</v>
      </c>
      <c r="B4" s="98">
        <v>40540</v>
      </c>
      <c r="C4" s="98">
        <v>41760</v>
      </c>
      <c r="D4" s="98">
        <v>38173</v>
      </c>
      <c r="E4" s="98">
        <v>43528</v>
      </c>
      <c r="F4" s="98">
        <v>48164</v>
      </c>
      <c r="G4" s="98">
        <v>54415</v>
      </c>
      <c r="H4" s="98">
        <v>57907</v>
      </c>
      <c r="I4" s="98">
        <v>54450</v>
      </c>
      <c r="J4" s="98">
        <v>50380</v>
      </c>
      <c r="K4" s="98">
        <v>44929</v>
      </c>
      <c r="L4" s="98">
        <v>47569</v>
      </c>
      <c r="M4" s="98">
        <v>41574</v>
      </c>
      <c r="N4" s="98">
        <v>44818</v>
      </c>
      <c r="O4" s="98">
        <v>44696</v>
      </c>
      <c r="P4" s="98">
        <v>52826</v>
      </c>
      <c r="Q4" s="98">
        <v>43520</v>
      </c>
      <c r="R4" s="98" t="s">
        <v>109</v>
      </c>
      <c r="S4" s="98" t="s">
        <v>109</v>
      </c>
      <c r="T4" s="118" t="s">
        <v>109</v>
      </c>
    </row>
    <row r="5" spans="1:20" ht="13">
      <c r="A5" s="65" t="s">
        <v>103</v>
      </c>
      <c r="B5" s="98" t="s">
        <v>558</v>
      </c>
      <c r="C5" s="98" t="s">
        <v>559</v>
      </c>
      <c r="D5" s="98" t="s">
        <v>560</v>
      </c>
      <c r="E5" s="98" t="s">
        <v>561</v>
      </c>
      <c r="F5" s="98" t="s">
        <v>562</v>
      </c>
      <c r="G5" s="98" t="s">
        <v>563</v>
      </c>
      <c r="H5" s="98" t="s">
        <v>564</v>
      </c>
      <c r="I5" s="98" t="s">
        <v>565</v>
      </c>
      <c r="J5" s="98" t="s">
        <v>566</v>
      </c>
      <c r="K5" s="98">
        <v>20325</v>
      </c>
      <c r="L5" s="98">
        <v>16211</v>
      </c>
      <c r="M5" s="98">
        <v>12740</v>
      </c>
      <c r="N5" s="98">
        <v>13090</v>
      </c>
      <c r="O5" s="98">
        <v>14758</v>
      </c>
      <c r="P5" s="98">
        <v>15836</v>
      </c>
      <c r="Q5" s="98">
        <v>19640</v>
      </c>
      <c r="R5" s="98">
        <v>21441</v>
      </c>
      <c r="S5" s="98">
        <v>19930</v>
      </c>
      <c r="T5" s="167">
        <v>3824</v>
      </c>
    </row>
    <row r="6" spans="1:20" ht="13">
      <c r="A6" s="65" t="s">
        <v>78</v>
      </c>
      <c r="B6" s="98">
        <v>32377</v>
      </c>
      <c r="C6" s="98">
        <v>28983</v>
      </c>
      <c r="D6" s="98">
        <v>33606</v>
      </c>
      <c r="E6" s="98">
        <v>36496</v>
      </c>
      <c r="F6" s="98">
        <v>39037</v>
      </c>
      <c r="G6" s="98">
        <v>40381</v>
      </c>
      <c r="H6" s="98">
        <v>43747</v>
      </c>
      <c r="I6" s="98">
        <v>43796</v>
      </c>
      <c r="J6" s="98">
        <v>43531</v>
      </c>
      <c r="K6" s="98">
        <v>37319</v>
      </c>
      <c r="L6" s="98">
        <v>28135</v>
      </c>
      <c r="M6" s="98">
        <v>27535</v>
      </c>
      <c r="N6" s="98">
        <v>23853</v>
      </c>
      <c r="O6" s="98">
        <v>22108</v>
      </c>
      <c r="P6" s="98">
        <v>24351</v>
      </c>
      <c r="Q6" s="98">
        <v>26378</v>
      </c>
      <c r="R6" s="98">
        <v>27224</v>
      </c>
      <c r="S6" s="98">
        <v>31521</v>
      </c>
      <c r="T6" s="167">
        <v>33121</v>
      </c>
    </row>
    <row r="7" spans="1:20" ht="13">
      <c r="A7" s="65" t="s">
        <v>79</v>
      </c>
      <c r="B7" s="98">
        <v>16305</v>
      </c>
      <c r="C7" s="98">
        <v>20869</v>
      </c>
      <c r="D7" s="98">
        <v>22866</v>
      </c>
      <c r="E7" s="98">
        <v>26893</v>
      </c>
      <c r="F7" s="98">
        <v>28568</v>
      </c>
      <c r="G7" s="98">
        <v>34008</v>
      </c>
      <c r="H7" s="98">
        <v>35526</v>
      </c>
      <c r="I7" s="98">
        <v>25405</v>
      </c>
      <c r="J7" s="98">
        <v>16979</v>
      </c>
      <c r="K7" s="98">
        <v>11124</v>
      </c>
      <c r="L7" s="98">
        <v>16000</v>
      </c>
      <c r="M7" s="98">
        <v>18753</v>
      </c>
      <c r="N7" s="98">
        <v>15134</v>
      </c>
      <c r="O7" s="98">
        <v>11491</v>
      </c>
      <c r="P7" s="98">
        <v>17227</v>
      </c>
      <c r="Q7" s="98">
        <v>20622</v>
      </c>
      <c r="R7" s="98">
        <v>29186</v>
      </c>
      <c r="S7" s="98">
        <v>25973</v>
      </c>
      <c r="T7" s="167">
        <v>24155</v>
      </c>
    </row>
    <row r="8" spans="1:20" ht="13">
      <c r="A8" s="65" t="s">
        <v>98</v>
      </c>
      <c r="B8" s="98" t="s">
        <v>109</v>
      </c>
      <c r="C8" s="98" t="s">
        <v>109</v>
      </c>
      <c r="D8" s="98" t="s">
        <v>109</v>
      </c>
      <c r="E8" s="98" t="s">
        <v>109</v>
      </c>
      <c r="F8" s="98" t="s">
        <v>109</v>
      </c>
      <c r="G8" s="98" t="s">
        <v>109</v>
      </c>
      <c r="H8" s="98" t="s">
        <v>109</v>
      </c>
      <c r="I8" s="98" t="s">
        <v>109</v>
      </c>
      <c r="J8" s="98" t="s">
        <v>109</v>
      </c>
      <c r="K8" s="98" t="s">
        <v>109</v>
      </c>
      <c r="L8" s="98" t="s">
        <v>109</v>
      </c>
      <c r="M8" s="98">
        <v>1150</v>
      </c>
      <c r="N8" s="98">
        <v>1577</v>
      </c>
      <c r="O8" s="98">
        <v>2343</v>
      </c>
      <c r="P8" s="98">
        <v>3841</v>
      </c>
      <c r="Q8" s="98">
        <v>3882</v>
      </c>
      <c r="R8" s="98">
        <v>2706</v>
      </c>
      <c r="S8" s="98">
        <v>3611</v>
      </c>
      <c r="T8" s="118" t="s">
        <v>109</v>
      </c>
    </row>
    <row r="9" spans="1:20" ht="13">
      <c r="A9" s="65" t="s">
        <v>93</v>
      </c>
      <c r="B9" s="98">
        <v>34183</v>
      </c>
      <c r="C9" s="98">
        <v>28562</v>
      </c>
      <c r="D9" s="98">
        <v>29130</v>
      </c>
      <c r="E9" s="98">
        <v>33929</v>
      </c>
      <c r="F9" s="98">
        <v>34458</v>
      </c>
      <c r="G9" s="98">
        <v>35194</v>
      </c>
      <c r="H9" s="98">
        <v>35578</v>
      </c>
      <c r="I9" s="98">
        <v>32044</v>
      </c>
      <c r="J9" s="98">
        <v>23360</v>
      </c>
      <c r="K9" s="98">
        <v>23467</v>
      </c>
      <c r="L9" s="98">
        <v>33641</v>
      </c>
      <c r="M9" s="98">
        <v>33014</v>
      </c>
      <c r="N9" s="98">
        <v>30040</v>
      </c>
      <c r="O9" s="98">
        <v>27841</v>
      </c>
      <c r="P9" s="98">
        <v>25109</v>
      </c>
      <c r="Q9" s="98">
        <v>31893</v>
      </c>
      <c r="R9" s="98">
        <v>36490</v>
      </c>
      <c r="S9" s="98">
        <v>44251</v>
      </c>
      <c r="T9" s="167">
        <v>45676</v>
      </c>
    </row>
    <row r="10" spans="1:20" ht="13">
      <c r="A10" s="65" t="s">
        <v>83</v>
      </c>
      <c r="B10" s="98">
        <v>337600</v>
      </c>
      <c r="C10" s="98">
        <v>337200</v>
      </c>
      <c r="D10" s="98">
        <v>342400</v>
      </c>
      <c r="E10" s="98">
        <v>363900</v>
      </c>
      <c r="F10" s="98">
        <v>414500</v>
      </c>
      <c r="G10" s="98">
        <v>464900</v>
      </c>
      <c r="H10" s="98">
        <v>493900</v>
      </c>
      <c r="I10" s="98">
        <v>489200</v>
      </c>
      <c r="J10" s="98">
        <v>399100</v>
      </c>
      <c r="K10" s="98">
        <v>346100</v>
      </c>
      <c r="L10" s="98">
        <v>413800</v>
      </c>
      <c r="M10" s="98">
        <v>431100</v>
      </c>
      <c r="N10" s="98">
        <v>382800</v>
      </c>
      <c r="O10" s="98">
        <v>357800</v>
      </c>
      <c r="P10" s="98">
        <v>337800</v>
      </c>
      <c r="Q10" s="98">
        <v>346300</v>
      </c>
      <c r="R10" s="98">
        <v>382700</v>
      </c>
      <c r="S10" s="98">
        <v>436800</v>
      </c>
      <c r="T10" s="167">
        <v>418700</v>
      </c>
    </row>
    <row r="11" spans="1:20" ht="13">
      <c r="A11" s="65" t="s">
        <v>81</v>
      </c>
      <c r="B11" s="98">
        <v>89389</v>
      </c>
      <c r="C11" s="98">
        <v>108021</v>
      </c>
      <c r="D11" s="98">
        <v>128296</v>
      </c>
      <c r="E11" s="98">
        <v>127051</v>
      </c>
      <c r="F11" s="98">
        <v>122148</v>
      </c>
      <c r="G11" s="98">
        <v>195207</v>
      </c>
      <c r="H11" s="98">
        <v>125387</v>
      </c>
      <c r="I11" s="98">
        <v>103865</v>
      </c>
      <c r="J11" s="98">
        <v>79601</v>
      </c>
      <c r="K11" s="98">
        <v>61490</v>
      </c>
      <c r="L11" s="98">
        <v>52344</v>
      </c>
      <c r="M11" s="98">
        <v>29974</v>
      </c>
      <c r="N11" s="98">
        <v>18817</v>
      </c>
      <c r="O11" s="98">
        <v>11748</v>
      </c>
      <c r="P11" s="98">
        <v>9619</v>
      </c>
      <c r="Q11" s="98">
        <v>9264</v>
      </c>
      <c r="R11" s="98">
        <v>9286</v>
      </c>
      <c r="S11" s="98">
        <v>10336</v>
      </c>
      <c r="T11" s="167">
        <v>13337</v>
      </c>
    </row>
    <row r="12" spans="1:20" ht="13">
      <c r="A12" s="65" t="s">
        <v>84</v>
      </c>
      <c r="B12" s="98" t="s">
        <v>109</v>
      </c>
      <c r="C12" s="98" t="s">
        <v>109</v>
      </c>
      <c r="D12" s="98" t="s">
        <v>109</v>
      </c>
      <c r="E12" s="98" t="s">
        <v>109</v>
      </c>
      <c r="F12" s="98">
        <v>42437</v>
      </c>
      <c r="G12" s="98">
        <v>35545</v>
      </c>
      <c r="H12" s="98">
        <v>29208</v>
      </c>
      <c r="I12" s="98">
        <v>27396</v>
      </c>
      <c r="J12" s="98">
        <v>22314</v>
      </c>
      <c r="K12" s="98">
        <v>8985</v>
      </c>
      <c r="L12" s="98" t="s">
        <v>109</v>
      </c>
      <c r="M12" s="98" t="s">
        <v>109</v>
      </c>
      <c r="N12" s="98" t="s">
        <v>109</v>
      </c>
      <c r="O12" s="98" t="s">
        <v>109</v>
      </c>
      <c r="P12" s="98" t="s">
        <v>109</v>
      </c>
      <c r="Q12" s="98" t="s">
        <v>109</v>
      </c>
      <c r="R12" s="98" t="s">
        <v>109</v>
      </c>
      <c r="S12" s="98" t="s">
        <v>109</v>
      </c>
      <c r="T12" s="118" t="s">
        <v>109</v>
      </c>
    </row>
    <row r="13" spans="1:20" ht="13">
      <c r="A13" s="65" t="s">
        <v>85</v>
      </c>
      <c r="B13" s="98" t="s">
        <v>109</v>
      </c>
      <c r="C13" s="98" t="s">
        <v>109</v>
      </c>
      <c r="D13" s="98" t="s">
        <v>109</v>
      </c>
      <c r="E13" s="98" t="s">
        <v>109</v>
      </c>
      <c r="F13" s="98">
        <v>77691</v>
      </c>
      <c r="G13" s="98">
        <v>77709</v>
      </c>
      <c r="H13" s="98">
        <v>75602</v>
      </c>
      <c r="I13" s="98">
        <v>48876</v>
      </c>
      <c r="J13" s="98">
        <v>22852</v>
      </c>
      <c r="K13" s="98">
        <v>8599</v>
      </c>
      <c r="L13" s="98">
        <v>6391</v>
      </c>
      <c r="M13" s="98">
        <v>4365</v>
      </c>
      <c r="N13" s="98">
        <v>4042</v>
      </c>
      <c r="O13" s="98">
        <v>4708</v>
      </c>
      <c r="P13" s="98">
        <v>7717</v>
      </c>
      <c r="Q13" s="98">
        <v>8747</v>
      </c>
      <c r="R13" s="98">
        <v>13234</v>
      </c>
      <c r="S13" s="98">
        <v>17572</v>
      </c>
      <c r="T13" s="167">
        <v>22467</v>
      </c>
    </row>
    <row r="14" spans="1:20" ht="13">
      <c r="A14" s="65" t="s">
        <v>86</v>
      </c>
      <c r="B14" s="98" t="s">
        <v>109</v>
      </c>
      <c r="C14" s="98" t="s">
        <v>109</v>
      </c>
      <c r="D14" s="98" t="s">
        <v>109</v>
      </c>
      <c r="E14" s="98" t="s">
        <v>109</v>
      </c>
      <c r="F14" s="98">
        <v>301558</v>
      </c>
      <c r="G14" s="98">
        <v>310978</v>
      </c>
      <c r="H14" s="98">
        <v>295201</v>
      </c>
      <c r="I14" s="98">
        <v>281740</v>
      </c>
      <c r="J14" s="98">
        <v>219143</v>
      </c>
      <c r="K14" s="98">
        <v>163427</v>
      </c>
      <c r="L14" s="98">
        <v>131184</v>
      </c>
      <c r="M14" s="98">
        <v>123499</v>
      </c>
      <c r="N14" s="98" t="s">
        <v>109</v>
      </c>
      <c r="O14" s="98" t="s">
        <v>109</v>
      </c>
      <c r="P14" s="98" t="s">
        <v>109</v>
      </c>
      <c r="Q14" s="98" t="s">
        <v>109</v>
      </c>
      <c r="R14" s="98" t="s">
        <v>109</v>
      </c>
      <c r="S14" s="98" t="s">
        <v>109</v>
      </c>
      <c r="T14" s="118" t="s">
        <v>109</v>
      </c>
    </row>
    <row r="15" spans="1:20" ht="13">
      <c r="A15" s="65" t="s">
        <v>100</v>
      </c>
      <c r="B15" s="98" t="s">
        <v>109</v>
      </c>
      <c r="C15" s="98" t="s">
        <v>109</v>
      </c>
      <c r="D15" s="98" t="s">
        <v>109</v>
      </c>
      <c r="E15" s="98">
        <v>6128</v>
      </c>
      <c r="F15" s="98">
        <v>6707</v>
      </c>
      <c r="G15" s="98">
        <v>9081</v>
      </c>
      <c r="H15" s="98">
        <v>10409</v>
      </c>
      <c r="I15" s="98">
        <v>11343</v>
      </c>
      <c r="J15" s="98" t="s">
        <v>109</v>
      </c>
      <c r="K15" s="98" t="s">
        <v>109</v>
      </c>
      <c r="L15" s="98" t="s">
        <v>109</v>
      </c>
      <c r="M15" s="98">
        <v>3955</v>
      </c>
      <c r="N15" s="98" t="s">
        <v>109</v>
      </c>
      <c r="O15" s="98" t="s">
        <v>109</v>
      </c>
      <c r="P15" s="98" t="s">
        <v>109</v>
      </c>
      <c r="Q15" s="98" t="s">
        <v>109</v>
      </c>
      <c r="R15" s="98" t="s">
        <v>109</v>
      </c>
      <c r="S15" s="98" t="s">
        <v>109</v>
      </c>
      <c r="T15" s="118" t="s">
        <v>109</v>
      </c>
    </row>
    <row r="16" spans="1:20" ht="13">
      <c r="A16" s="65" t="s">
        <v>91</v>
      </c>
      <c r="B16" s="98">
        <v>125000</v>
      </c>
      <c r="C16" s="98">
        <v>114000</v>
      </c>
      <c r="D16" s="98">
        <v>77000</v>
      </c>
      <c r="E16" s="98">
        <v>82000</v>
      </c>
      <c r="F16" s="98">
        <v>97000</v>
      </c>
      <c r="G16" s="98">
        <v>102038</v>
      </c>
      <c r="H16" s="98">
        <v>137962</v>
      </c>
      <c r="I16" s="98">
        <v>185117</v>
      </c>
      <c r="J16" s="98">
        <v>174686</v>
      </c>
      <c r="K16" s="98">
        <v>142901</v>
      </c>
      <c r="L16" s="98">
        <v>158064</v>
      </c>
      <c r="M16" s="98">
        <v>162200</v>
      </c>
      <c r="N16" s="98">
        <v>141798</v>
      </c>
      <c r="O16" s="98">
        <v>127392</v>
      </c>
      <c r="P16" s="98">
        <v>148122</v>
      </c>
      <c r="Q16" s="98">
        <v>168403</v>
      </c>
      <c r="R16" s="98">
        <v>173932</v>
      </c>
      <c r="S16" s="98">
        <v>205990</v>
      </c>
      <c r="T16" s="167">
        <v>221907</v>
      </c>
    </row>
    <row r="17" spans="1:20" ht="13">
      <c r="A17" s="65" t="s">
        <v>106</v>
      </c>
      <c r="B17" s="98" t="s">
        <v>109</v>
      </c>
      <c r="C17" s="98" t="s">
        <v>109</v>
      </c>
      <c r="D17" s="98">
        <v>32950</v>
      </c>
      <c r="E17" s="98">
        <v>31702</v>
      </c>
      <c r="F17" s="98">
        <v>37798</v>
      </c>
      <c r="G17" s="98">
        <v>49795</v>
      </c>
      <c r="H17" s="98">
        <v>66817</v>
      </c>
      <c r="I17" s="98">
        <v>87643</v>
      </c>
      <c r="J17" s="98">
        <v>143139</v>
      </c>
      <c r="K17" s="98" t="s">
        <v>109</v>
      </c>
      <c r="L17" s="98" t="s">
        <v>109</v>
      </c>
      <c r="M17" s="98" t="s">
        <v>109</v>
      </c>
      <c r="N17" s="98" t="s">
        <v>109</v>
      </c>
      <c r="O17" s="98" t="s">
        <v>109</v>
      </c>
      <c r="P17" s="98" t="s">
        <v>109</v>
      </c>
      <c r="Q17" s="98" t="s">
        <v>109</v>
      </c>
      <c r="R17" s="98" t="s">
        <v>109</v>
      </c>
      <c r="S17" s="98" t="s">
        <v>109</v>
      </c>
      <c r="T17" s="380" t="s">
        <v>109</v>
      </c>
    </row>
    <row r="18" spans="1:20" ht="13">
      <c r="A18" s="65" t="s">
        <v>102</v>
      </c>
      <c r="B18" s="98">
        <v>9884</v>
      </c>
      <c r="C18" s="98">
        <v>12128</v>
      </c>
      <c r="D18" s="98">
        <v>14607</v>
      </c>
      <c r="E18" s="98">
        <v>14065</v>
      </c>
      <c r="F18" s="98">
        <v>16586</v>
      </c>
      <c r="G18" s="98">
        <v>19796</v>
      </c>
      <c r="H18" s="98">
        <v>20592</v>
      </c>
      <c r="I18" s="98">
        <v>18116</v>
      </c>
      <c r="J18" s="98">
        <v>28321</v>
      </c>
      <c r="K18" s="98">
        <v>20325</v>
      </c>
      <c r="L18" s="98">
        <v>16211</v>
      </c>
      <c r="M18" s="98">
        <v>12740</v>
      </c>
      <c r="N18" s="98">
        <v>12740</v>
      </c>
      <c r="O18" s="98">
        <v>13090</v>
      </c>
      <c r="P18" s="98">
        <v>14758</v>
      </c>
      <c r="Q18" s="98">
        <v>15836</v>
      </c>
      <c r="R18" s="98">
        <v>19640</v>
      </c>
      <c r="S18" s="98">
        <v>21441</v>
      </c>
      <c r="T18" s="167">
        <v>22055</v>
      </c>
    </row>
    <row r="19" spans="1:20" ht="13">
      <c r="A19" s="65" t="s">
        <v>101</v>
      </c>
      <c r="B19" s="98">
        <v>5000</v>
      </c>
      <c r="C19" s="98">
        <v>6000</v>
      </c>
      <c r="D19" s="98">
        <v>5000</v>
      </c>
      <c r="E19" s="98">
        <v>7000</v>
      </c>
      <c r="F19" s="98">
        <v>6000</v>
      </c>
      <c r="G19" s="98">
        <v>8000</v>
      </c>
      <c r="H19" s="98">
        <v>9000</v>
      </c>
      <c r="I19" s="98">
        <v>11000</v>
      </c>
      <c r="J19" s="98">
        <v>7447</v>
      </c>
      <c r="K19" s="98">
        <v>6019</v>
      </c>
      <c r="L19" s="98">
        <v>4831</v>
      </c>
      <c r="M19" s="98">
        <v>3844</v>
      </c>
      <c r="N19" s="98">
        <v>3066</v>
      </c>
      <c r="O19" s="98">
        <v>3142</v>
      </c>
      <c r="P19" s="98">
        <v>2762</v>
      </c>
      <c r="Q19" s="98">
        <v>2749</v>
      </c>
      <c r="R19" s="98">
        <v>2975</v>
      </c>
      <c r="S19" s="98">
        <v>3231</v>
      </c>
      <c r="T19" s="167">
        <v>3765</v>
      </c>
    </row>
    <row r="20" spans="1:20" ht="13">
      <c r="A20" s="65" t="s">
        <v>82</v>
      </c>
      <c r="B20" s="98">
        <v>535668</v>
      </c>
      <c r="C20" s="98">
        <v>502571</v>
      </c>
      <c r="D20" s="98">
        <v>524182</v>
      </c>
      <c r="E20" s="98">
        <v>636332</v>
      </c>
      <c r="F20" s="98">
        <v>687051</v>
      </c>
      <c r="G20" s="98">
        <v>729652</v>
      </c>
      <c r="H20" s="98">
        <v>865561</v>
      </c>
      <c r="I20" s="98">
        <v>651427</v>
      </c>
      <c r="J20" s="98">
        <v>264795</v>
      </c>
      <c r="K20" s="98">
        <v>111140</v>
      </c>
      <c r="L20" s="98">
        <v>91662</v>
      </c>
      <c r="M20" s="98">
        <v>78286</v>
      </c>
      <c r="N20" s="98">
        <v>44162</v>
      </c>
      <c r="O20" s="98">
        <v>34288</v>
      </c>
      <c r="P20" s="98">
        <v>34873</v>
      </c>
      <c r="Q20" s="98">
        <v>49695</v>
      </c>
      <c r="R20" s="98">
        <v>64038</v>
      </c>
      <c r="S20" s="98">
        <v>80786</v>
      </c>
      <c r="T20" s="167">
        <v>100733</v>
      </c>
    </row>
    <row r="21" spans="1:20" ht="13">
      <c r="A21" s="65" t="s">
        <v>94</v>
      </c>
      <c r="B21" s="98">
        <v>16823</v>
      </c>
      <c r="C21" s="98">
        <v>19401</v>
      </c>
      <c r="D21" s="98">
        <v>19051</v>
      </c>
      <c r="E21" s="98">
        <v>22052</v>
      </c>
      <c r="F21" s="98">
        <v>27319</v>
      </c>
      <c r="G21" s="98">
        <v>31787</v>
      </c>
      <c r="H21" s="98">
        <v>45264</v>
      </c>
      <c r="I21" s="98">
        <v>27564</v>
      </c>
      <c r="J21" s="98">
        <v>21207</v>
      </c>
      <c r="K21" s="98">
        <v>17960</v>
      </c>
      <c r="L21" s="98">
        <v>27544</v>
      </c>
      <c r="M21" s="98">
        <v>26706</v>
      </c>
      <c r="N21" s="98">
        <v>213918</v>
      </c>
      <c r="O21" s="98">
        <v>30502</v>
      </c>
      <c r="P21" s="98">
        <v>36740</v>
      </c>
      <c r="Q21" s="98">
        <v>47948</v>
      </c>
      <c r="R21" s="98">
        <v>60203</v>
      </c>
      <c r="S21" s="98">
        <v>62879</v>
      </c>
      <c r="T21" s="167">
        <v>53000</v>
      </c>
    </row>
    <row r="22" spans="1:20" ht="13">
      <c r="A22" s="65" t="s">
        <v>257</v>
      </c>
      <c r="B22" s="98">
        <v>186160</v>
      </c>
      <c r="C22" s="98">
        <v>192070</v>
      </c>
      <c r="D22" s="98">
        <v>194370</v>
      </c>
      <c r="E22" s="98">
        <v>208510</v>
      </c>
      <c r="F22" s="98">
        <v>227990</v>
      </c>
      <c r="G22" s="98">
        <v>224440</v>
      </c>
      <c r="H22" s="98">
        <v>223920</v>
      </c>
      <c r="I22" s="98">
        <v>234350</v>
      </c>
      <c r="J22" s="98">
        <v>141730</v>
      </c>
      <c r="K22" s="98">
        <v>114240</v>
      </c>
      <c r="L22" s="98">
        <v>139210</v>
      </c>
      <c r="M22" s="98">
        <v>138370</v>
      </c>
      <c r="N22" s="98">
        <v>125400</v>
      </c>
      <c r="O22" s="98">
        <v>150120</v>
      </c>
      <c r="P22" s="98">
        <v>170100</v>
      </c>
      <c r="Q22" s="98">
        <v>180060</v>
      </c>
      <c r="R22" s="98">
        <v>188710</v>
      </c>
      <c r="S22" s="98">
        <v>197670</v>
      </c>
      <c r="T22" s="118" t="s">
        <v>109</v>
      </c>
    </row>
    <row r="23" spans="1:20" ht="13">
      <c r="A23" s="65"/>
      <c r="B23" s="98"/>
      <c r="C23" s="98"/>
      <c r="D23" s="98"/>
      <c r="E23" s="98"/>
      <c r="F23" s="98"/>
      <c r="G23" s="98"/>
      <c r="H23" s="98"/>
      <c r="I23" s="98"/>
      <c r="J23" s="98"/>
      <c r="K23" s="98"/>
      <c r="L23" s="98"/>
      <c r="M23" s="98"/>
      <c r="N23" s="98"/>
      <c r="O23" s="98"/>
      <c r="P23" s="98"/>
      <c r="Q23" s="98"/>
      <c r="R23" s="98"/>
      <c r="S23" s="98"/>
      <c r="T23" s="167"/>
    </row>
    <row r="24" spans="1:20" ht="13">
      <c r="A24" s="65" t="s">
        <v>422</v>
      </c>
      <c r="B24" s="98">
        <v>141085</v>
      </c>
      <c r="C24" s="98">
        <v>135429</v>
      </c>
      <c r="D24" s="98">
        <v>172140</v>
      </c>
      <c r="E24" s="98">
        <v>166968</v>
      </c>
      <c r="F24" s="98">
        <v>164255</v>
      </c>
      <c r="G24" s="98">
        <v>150751</v>
      </c>
      <c r="H24" s="98">
        <v>151006</v>
      </c>
      <c r="I24" s="98">
        <v>150923</v>
      </c>
      <c r="J24" s="98">
        <v>145129</v>
      </c>
      <c r="K24" s="98">
        <v>135827</v>
      </c>
      <c r="L24" s="98">
        <v>158229</v>
      </c>
      <c r="M24" s="98">
        <v>150018</v>
      </c>
      <c r="N24" s="98">
        <v>151373</v>
      </c>
      <c r="O24" s="98">
        <v>168337</v>
      </c>
      <c r="P24" s="98">
        <v>201073</v>
      </c>
      <c r="Q24" s="98">
        <v>223066</v>
      </c>
      <c r="R24" s="98">
        <v>230230</v>
      </c>
      <c r="S24" s="98">
        <v>216427</v>
      </c>
      <c r="T24" s="167">
        <v>221606</v>
      </c>
    </row>
    <row r="25" spans="1:20" ht="13">
      <c r="A25" s="65" t="s">
        <v>515</v>
      </c>
      <c r="B25" s="98"/>
      <c r="C25" s="98"/>
      <c r="D25" s="98"/>
      <c r="E25" s="98"/>
      <c r="F25" s="98"/>
      <c r="G25" s="98"/>
      <c r="H25" s="98"/>
      <c r="I25" s="98"/>
      <c r="J25" s="98">
        <v>172271</v>
      </c>
      <c r="K25" s="98">
        <v>183241</v>
      </c>
      <c r="L25" s="98">
        <v>354674</v>
      </c>
      <c r="M25" s="98">
        <v>425754</v>
      </c>
      <c r="N25" s="98">
        <v>402555</v>
      </c>
      <c r="O25" s="98">
        <v>372490</v>
      </c>
      <c r="P25" s="98">
        <v>328547</v>
      </c>
      <c r="Q25" s="98">
        <v>290729</v>
      </c>
      <c r="R25" s="98">
        <v>237665</v>
      </c>
      <c r="S25" s="98">
        <v>251864</v>
      </c>
      <c r="T25" s="167">
        <v>333540</v>
      </c>
    </row>
    <row r="26" spans="1:20" ht="13">
      <c r="A26" s="65" t="s">
        <v>618</v>
      </c>
      <c r="B26" s="98">
        <v>151653</v>
      </c>
      <c r="C26" s="98">
        <v>162733</v>
      </c>
      <c r="D26" s="98">
        <v>205034</v>
      </c>
      <c r="E26" s="98">
        <v>218426</v>
      </c>
      <c r="F26" s="98">
        <v>233431</v>
      </c>
      <c r="G26" s="98">
        <v>225481</v>
      </c>
      <c r="H26" s="98">
        <v>227395</v>
      </c>
      <c r="I26" s="98">
        <v>228343</v>
      </c>
      <c r="J26" s="98">
        <v>211056</v>
      </c>
      <c r="K26" s="98">
        <v>149081</v>
      </c>
      <c r="L26" s="98">
        <v>189930</v>
      </c>
      <c r="M26" s="98">
        <v>193950</v>
      </c>
      <c r="N26" s="98">
        <v>214827</v>
      </c>
      <c r="O26" s="98">
        <v>187923</v>
      </c>
      <c r="P26" s="98">
        <v>189329</v>
      </c>
      <c r="Q26" s="98">
        <v>195535</v>
      </c>
      <c r="R26" s="98">
        <v>197916</v>
      </c>
      <c r="S26" s="98">
        <v>219763</v>
      </c>
      <c r="T26" s="167">
        <v>212843</v>
      </c>
    </row>
    <row r="27" spans="1:20" ht="13">
      <c r="A27" s="65" t="s">
        <v>105</v>
      </c>
      <c r="B27" s="98">
        <v>1643</v>
      </c>
      <c r="C27" s="98">
        <v>1811</v>
      </c>
      <c r="D27" s="98">
        <v>2360</v>
      </c>
      <c r="E27" s="98">
        <v>2688</v>
      </c>
      <c r="F27" s="98">
        <v>2751</v>
      </c>
      <c r="G27" s="98">
        <v>4393</v>
      </c>
      <c r="H27" s="98">
        <v>3746</v>
      </c>
      <c r="I27" s="98">
        <v>4446</v>
      </c>
      <c r="J27" s="98">
        <v>3172</v>
      </c>
      <c r="K27" s="98">
        <v>192</v>
      </c>
      <c r="L27" s="98">
        <v>321</v>
      </c>
      <c r="M27" s="98">
        <v>142</v>
      </c>
      <c r="N27" s="98">
        <v>466</v>
      </c>
      <c r="O27" s="98">
        <v>769</v>
      </c>
      <c r="P27" s="98">
        <v>582</v>
      </c>
      <c r="Q27" s="98">
        <v>1612</v>
      </c>
      <c r="R27" s="98">
        <v>1133</v>
      </c>
      <c r="S27" s="98">
        <v>2836</v>
      </c>
      <c r="T27" s="167">
        <v>2525</v>
      </c>
    </row>
    <row r="28" spans="1:20" s="235" customFormat="1" ht="13">
      <c r="A28" s="229" t="s">
        <v>411</v>
      </c>
      <c r="B28" s="234">
        <v>1213157</v>
      </c>
      <c r="C28" s="234">
        <v>1173170</v>
      </c>
      <c r="D28" s="234">
        <v>1145553</v>
      </c>
      <c r="E28" s="234">
        <v>1173649</v>
      </c>
      <c r="F28" s="234">
        <v>1193038</v>
      </c>
      <c r="G28" s="234">
        <v>1249366</v>
      </c>
      <c r="H28" s="234">
        <v>1285246</v>
      </c>
      <c r="I28" s="234">
        <v>1035598</v>
      </c>
      <c r="J28" s="234">
        <v>1039214</v>
      </c>
      <c r="K28" s="234">
        <v>775277</v>
      </c>
      <c r="L28" s="234">
        <v>819020</v>
      </c>
      <c r="M28" s="234">
        <v>841246</v>
      </c>
      <c r="N28" s="234">
        <v>893002</v>
      </c>
      <c r="O28" s="234">
        <v>987254</v>
      </c>
      <c r="P28" s="234">
        <v>880470</v>
      </c>
      <c r="Q28" s="234">
        <v>920537</v>
      </c>
      <c r="R28" s="234">
        <v>974137</v>
      </c>
      <c r="S28" s="234">
        <v>946396</v>
      </c>
      <c r="T28" s="425">
        <v>952936</v>
      </c>
    </row>
    <row r="29" spans="1:20" ht="13">
      <c r="A29" s="65" t="s">
        <v>96</v>
      </c>
      <c r="B29" s="98">
        <v>22536</v>
      </c>
      <c r="C29" s="98">
        <v>24191</v>
      </c>
      <c r="D29" s="98">
        <v>22216</v>
      </c>
      <c r="E29" s="98">
        <v>22263</v>
      </c>
      <c r="F29" s="98">
        <v>29399</v>
      </c>
      <c r="G29" s="98">
        <v>30706</v>
      </c>
      <c r="H29" s="98">
        <v>32559</v>
      </c>
      <c r="I29" s="98">
        <v>31893</v>
      </c>
      <c r="J29" s="98">
        <v>25083</v>
      </c>
      <c r="K29" s="98">
        <v>19021</v>
      </c>
      <c r="L29" s="98">
        <v>22226</v>
      </c>
      <c r="M29" s="98">
        <v>28225</v>
      </c>
      <c r="N29" s="98">
        <v>29202</v>
      </c>
      <c r="O29" s="98">
        <v>27634</v>
      </c>
      <c r="P29" s="98">
        <v>25404</v>
      </c>
      <c r="Q29" s="98">
        <v>30150</v>
      </c>
      <c r="R29" s="98">
        <v>31278</v>
      </c>
      <c r="S29" s="98">
        <v>30719</v>
      </c>
      <c r="T29" s="167">
        <v>29496</v>
      </c>
    </row>
    <row r="30" spans="1:20" ht="13">
      <c r="A30" s="65" t="s">
        <v>579</v>
      </c>
      <c r="B30" s="98">
        <v>8867</v>
      </c>
      <c r="C30" s="98">
        <v>8272</v>
      </c>
      <c r="D30" s="98">
        <v>9414</v>
      </c>
      <c r="E30" s="98">
        <v>6670</v>
      </c>
      <c r="F30" s="98">
        <v>4145</v>
      </c>
      <c r="G30" s="98">
        <v>10282</v>
      </c>
      <c r="H30" s="98">
        <v>11295</v>
      </c>
      <c r="I30" s="98">
        <v>12432</v>
      </c>
      <c r="J30" s="98">
        <v>14239</v>
      </c>
      <c r="K30" s="98">
        <v>8603</v>
      </c>
      <c r="L30" s="98">
        <v>17864</v>
      </c>
      <c r="M30" s="98">
        <v>20736</v>
      </c>
      <c r="N30" s="98">
        <v>21395</v>
      </c>
      <c r="O30" s="98">
        <v>20357</v>
      </c>
      <c r="P30" s="98">
        <v>11571</v>
      </c>
      <c r="Q30" s="98">
        <v>8082</v>
      </c>
      <c r="R30" s="98">
        <v>6918</v>
      </c>
      <c r="S30" s="98">
        <v>5397</v>
      </c>
      <c r="T30" s="167">
        <v>13121</v>
      </c>
    </row>
    <row r="31" spans="1:20" ht="13">
      <c r="A31" s="65" t="s">
        <v>567</v>
      </c>
      <c r="B31" s="98" t="s">
        <v>109</v>
      </c>
      <c r="C31" s="98" t="s">
        <v>109</v>
      </c>
      <c r="D31" s="98" t="s">
        <v>109</v>
      </c>
      <c r="E31" s="98" t="s">
        <v>109</v>
      </c>
      <c r="F31" s="98" t="s">
        <v>109</v>
      </c>
      <c r="G31" s="98" t="s">
        <v>109</v>
      </c>
      <c r="H31" s="98" t="s">
        <v>109</v>
      </c>
      <c r="I31" s="98" t="s">
        <v>109</v>
      </c>
      <c r="J31" s="98" t="s">
        <v>109</v>
      </c>
      <c r="K31" s="98" t="s">
        <v>109</v>
      </c>
      <c r="L31" s="98" t="s">
        <v>109</v>
      </c>
      <c r="M31" s="98">
        <v>424269</v>
      </c>
      <c r="N31" s="98">
        <v>480995</v>
      </c>
      <c r="O31" s="98">
        <v>425944</v>
      </c>
      <c r="P31" s="98">
        <v>507666</v>
      </c>
      <c r="Q31" s="98">
        <v>716759</v>
      </c>
      <c r="R31" s="98">
        <v>657956</v>
      </c>
      <c r="S31" s="98">
        <v>544274</v>
      </c>
      <c r="T31" s="167">
        <v>420627</v>
      </c>
    </row>
    <row r="32" spans="1:20" ht="13">
      <c r="A32" s="65" t="s">
        <v>118</v>
      </c>
      <c r="B32" s="98">
        <v>1568700</v>
      </c>
      <c r="C32" s="98">
        <v>1602000</v>
      </c>
      <c r="D32" s="98">
        <v>1705000</v>
      </c>
      <c r="E32" s="98">
        <v>1848000</v>
      </c>
      <c r="F32" s="98">
        <v>1956000</v>
      </c>
      <c r="G32" s="98">
        <v>2068000</v>
      </c>
      <c r="H32" s="98">
        <v>1801000</v>
      </c>
      <c r="I32" s="98">
        <v>1355000</v>
      </c>
      <c r="J32" s="98">
        <v>906000</v>
      </c>
      <c r="K32" s="98">
        <v>554000</v>
      </c>
      <c r="L32" s="98">
        <v>587000</v>
      </c>
      <c r="M32" s="98">
        <v>609000</v>
      </c>
      <c r="N32" s="98">
        <v>780000</v>
      </c>
      <c r="O32" s="98">
        <v>925000</v>
      </c>
      <c r="P32" s="98">
        <v>1003000</v>
      </c>
      <c r="Q32" s="98">
        <v>1112000</v>
      </c>
      <c r="R32" s="98">
        <v>1174000</v>
      </c>
      <c r="S32" s="227" t="s">
        <v>557</v>
      </c>
      <c r="T32" s="167">
        <v>1249900</v>
      </c>
    </row>
    <row r="33" spans="1:19">
      <c r="A33" s="39" t="s">
        <v>63</v>
      </c>
      <c r="B33" s="70"/>
      <c r="C33" s="70"/>
      <c r="D33" s="70"/>
      <c r="E33" s="70"/>
      <c r="F33" s="70"/>
      <c r="G33" s="70"/>
      <c r="H33" s="70"/>
      <c r="I33" s="70"/>
      <c r="J33" s="70"/>
      <c r="K33" s="70"/>
      <c r="L33" s="70"/>
      <c r="M33" s="70"/>
      <c r="N33" s="70"/>
      <c r="O33" s="70"/>
      <c r="P33" s="70"/>
      <c r="Q33" s="70"/>
      <c r="R33" s="70"/>
      <c r="S33" s="70"/>
    </row>
    <row r="34" spans="1:19">
      <c r="B34" s="70"/>
      <c r="C34" s="70"/>
      <c r="D34" s="70"/>
      <c r="E34" s="70"/>
      <c r="F34" s="70"/>
      <c r="G34" s="70"/>
      <c r="H34" s="70"/>
      <c r="I34" s="70"/>
      <c r="J34" s="70"/>
      <c r="K34" s="70"/>
      <c r="L34" s="70"/>
      <c r="M34" s="70"/>
      <c r="N34" s="70"/>
      <c r="O34" s="70"/>
      <c r="P34" s="70"/>
      <c r="Q34" s="70"/>
      <c r="R34" s="70"/>
      <c r="S34" s="70"/>
    </row>
    <row r="35" spans="1:19">
      <c r="A35" s="39" t="s">
        <v>45</v>
      </c>
    </row>
    <row r="36" spans="1:19">
      <c r="A36" s="70" t="s">
        <v>254</v>
      </c>
    </row>
    <row r="38" spans="1:19">
      <c r="A38" s="39" t="s">
        <v>31</v>
      </c>
    </row>
    <row r="39" spans="1:19">
      <c r="A39" s="211" t="s">
        <v>596</v>
      </c>
    </row>
    <row r="40" spans="1:19">
      <c r="A40" s="70" t="s">
        <v>462</v>
      </c>
    </row>
    <row r="41" spans="1:19">
      <c r="A41" s="70" t="s">
        <v>5</v>
      </c>
    </row>
    <row r="42" spans="1:19">
      <c r="A42" s="70" t="s">
        <v>36</v>
      </c>
    </row>
    <row r="43" spans="1:19">
      <c r="A43" s="70" t="s">
        <v>40</v>
      </c>
    </row>
    <row r="44" spans="1:19">
      <c r="A44" s="70" t="s">
        <v>598</v>
      </c>
    </row>
    <row r="45" spans="1:19">
      <c r="A45" s="70"/>
    </row>
    <row r="46" spans="1:19">
      <c r="A46" s="39" t="s">
        <v>46</v>
      </c>
    </row>
    <row r="47" spans="1:19">
      <c r="A47" s="39" t="s">
        <v>18</v>
      </c>
    </row>
    <row r="48" spans="1:19">
      <c r="A48" s="39" t="s">
        <v>19</v>
      </c>
    </row>
  </sheetData>
  <phoneticPr fontId="25" type="noConversion"/>
  <pageMargins left="0.75" right="0.75" top="1" bottom="1" header="0.5" footer="0.5"/>
  <pageSetup paperSize="9" scale="56" orientation="landscape"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0">
    <pageSetUpPr fitToPage="1"/>
  </sheetPr>
  <dimension ref="A1:AI66"/>
  <sheetViews>
    <sheetView workbookViewId="0">
      <pane xSplit="1" ySplit="3" topLeftCell="B4" activePane="bottomRight" state="frozen"/>
      <selection activeCell="A2" sqref="A2"/>
      <selection pane="topRight" activeCell="A2" sqref="A2"/>
      <selection pane="bottomLeft" activeCell="A2" sqref="A2"/>
      <selection pane="bottomRight" activeCell="A2" sqref="A2"/>
    </sheetView>
  </sheetViews>
  <sheetFormatPr defaultColWidth="9.1796875" defaultRowHeight="12.5"/>
  <cols>
    <col min="1" max="1" width="18.7265625" style="39" customWidth="1"/>
    <col min="2" max="19" width="10.26953125" style="39" customWidth="1"/>
    <col min="20" max="16384" width="9.1796875" style="39"/>
  </cols>
  <sheetData>
    <row r="1" spans="1:35">
      <c r="A1" s="70" t="s">
        <v>571</v>
      </c>
    </row>
    <row r="2" spans="1:35">
      <c r="A2" s="70"/>
    </row>
    <row r="3" spans="1:35" s="65" customFormat="1" ht="13">
      <c r="B3" s="347">
        <v>2000</v>
      </c>
      <c r="C3" s="347">
        <v>2001</v>
      </c>
      <c r="D3" s="347">
        <v>2002</v>
      </c>
      <c r="E3" s="347">
        <v>2003</v>
      </c>
      <c r="F3" s="347">
        <v>2004</v>
      </c>
      <c r="G3" s="347">
        <v>2005</v>
      </c>
      <c r="H3" s="347">
        <v>2006</v>
      </c>
      <c r="I3" s="347">
        <v>2007</v>
      </c>
      <c r="J3" s="347">
        <v>2008</v>
      </c>
      <c r="K3" s="347">
        <v>2009</v>
      </c>
      <c r="L3" s="347">
        <v>2010</v>
      </c>
      <c r="M3" s="347">
        <v>2011</v>
      </c>
      <c r="N3" s="347">
        <v>2012</v>
      </c>
      <c r="O3" s="347">
        <v>2013</v>
      </c>
      <c r="P3" s="347">
        <v>2014</v>
      </c>
      <c r="Q3" s="347">
        <v>2015</v>
      </c>
      <c r="R3" s="347">
        <v>2016</v>
      </c>
      <c r="S3" s="347">
        <v>2017</v>
      </c>
      <c r="T3" s="347">
        <v>2018</v>
      </c>
    </row>
    <row r="4" spans="1:35" s="65" customFormat="1" ht="13">
      <c r="A4" s="65" t="s">
        <v>90</v>
      </c>
      <c r="B4" s="272">
        <v>45000</v>
      </c>
      <c r="C4" s="272">
        <v>38100</v>
      </c>
      <c r="D4" s="272">
        <v>39000</v>
      </c>
      <c r="E4" s="272">
        <v>39900</v>
      </c>
      <c r="F4" s="272">
        <v>37300</v>
      </c>
      <c r="G4" s="272">
        <v>34886</v>
      </c>
      <c r="H4" s="272">
        <v>38921</v>
      </c>
      <c r="I4" s="272">
        <v>45870</v>
      </c>
      <c r="J4" s="272">
        <v>53233</v>
      </c>
      <c r="K4" s="272">
        <v>36833</v>
      </c>
      <c r="L4" s="272">
        <v>32808</v>
      </c>
      <c r="M4" s="272">
        <v>36429</v>
      </c>
      <c r="N4" s="272">
        <v>37832</v>
      </c>
      <c r="O4" s="273">
        <v>40441</v>
      </c>
      <c r="P4" s="273">
        <v>42543</v>
      </c>
      <c r="Q4" s="268">
        <v>41672</v>
      </c>
      <c r="R4" s="268">
        <v>43874</v>
      </c>
      <c r="S4" s="268">
        <v>48658</v>
      </c>
      <c r="T4" s="268" t="s">
        <v>109</v>
      </c>
      <c r="U4" s="70"/>
      <c r="V4" s="70"/>
      <c r="W4" s="70"/>
      <c r="X4" s="70"/>
      <c r="Y4" s="70"/>
      <c r="Z4" s="70"/>
      <c r="AA4" s="70"/>
      <c r="AB4" s="70"/>
      <c r="AC4" s="70"/>
      <c r="AD4" s="70"/>
      <c r="AE4" s="70"/>
      <c r="AF4" s="70"/>
      <c r="AG4" s="70"/>
      <c r="AH4" s="70"/>
      <c r="AI4" s="70"/>
    </row>
    <row r="5" spans="1:35" ht="13">
      <c r="A5" s="65" t="s">
        <v>103</v>
      </c>
      <c r="B5" s="272" t="s">
        <v>109</v>
      </c>
      <c r="C5" s="272" t="s">
        <v>109</v>
      </c>
      <c r="D5" s="272" t="s">
        <v>109</v>
      </c>
      <c r="E5" s="272" t="s">
        <v>109</v>
      </c>
      <c r="F5" s="272">
        <v>8267</v>
      </c>
      <c r="G5" s="272">
        <v>12059</v>
      </c>
      <c r="H5" s="274">
        <v>13270</v>
      </c>
      <c r="I5" s="272">
        <v>18864</v>
      </c>
      <c r="J5" s="272">
        <v>20924</v>
      </c>
      <c r="K5" s="272">
        <v>22058</v>
      </c>
      <c r="L5" s="272">
        <v>15771</v>
      </c>
      <c r="M5" s="272">
        <v>13953</v>
      </c>
      <c r="N5" s="272">
        <v>9970</v>
      </c>
      <c r="O5" s="272">
        <v>9250</v>
      </c>
      <c r="P5" s="273">
        <v>9993</v>
      </c>
      <c r="Q5" s="272">
        <v>7806</v>
      </c>
      <c r="R5" s="272">
        <v>9342</v>
      </c>
      <c r="S5" s="272">
        <v>2205</v>
      </c>
      <c r="T5" s="268">
        <v>2324</v>
      </c>
      <c r="U5" s="70"/>
      <c r="V5" s="70"/>
      <c r="W5" s="70"/>
      <c r="X5" s="70"/>
      <c r="Y5" s="70"/>
      <c r="Z5" s="70"/>
      <c r="AA5" s="70"/>
      <c r="AB5" s="70"/>
      <c r="AC5" s="70"/>
      <c r="AD5" s="70"/>
      <c r="AE5" s="70"/>
      <c r="AF5" s="70"/>
      <c r="AG5" s="70"/>
      <c r="AH5" s="70"/>
      <c r="AI5" s="70"/>
    </row>
    <row r="6" spans="1:35" ht="13">
      <c r="A6" s="65" t="s">
        <v>29</v>
      </c>
      <c r="B6" s="272" t="s">
        <v>109</v>
      </c>
      <c r="C6" s="272" t="s">
        <v>109</v>
      </c>
      <c r="D6" s="272">
        <v>11040</v>
      </c>
      <c r="E6" s="274">
        <v>9822</v>
      </c>
      <c r="F6" s="272">
        <v>9069</v>
      </c>
      <c r="G6" s="272">
        <v>8449</v>
      </c>
      <c r="H6" s="274">
        <v>8657</v>
      </c>
      <c r="I6" s="272">
        <v>8480</v>
      </c>
      <c r="J6" s="272">
        <v>8148</v>
      </c>
      <c r="K6" s="272">
        <v>6733</v>
      </c>
      <c r="L6" s="272">
        <v>6108</v>
      </c>
      <c r="M6" s="272">
        <v>5468</v>
      </c>
      <c r="N6" s="275">
        <v>4948</v>
      </c>
      <c r="O6" s="275">
        <v>4566</v>
      </c>
      <c r="P6" s="275">
        <v>3841</v>
      </c>
      <c r="Q6" s="268">
        <v>3678</v>
      </c>
      <c r="R6" s="268">
        <v>3811</v>
      </c>
      <c r="S6" s="268" t="s">
        <v>109</v>
      </c>
      <c r="T6" s="268" t="s">
        <v>109</v>
      </c>
      <c r="U6" s="70"/>
      <c r="V6" s="70"/>
      <c r="W6" s="70"/>
      <c r="X6" s="70"/>
      <c r="Y6" s="70"/>
      <c r="Z6" s="70"/>
      <c r="AA6" s="70"/>
      <c r="AB6" s="70"/>
      <c r="AC6" s="70"/>
      <c r="AD6" s="70"/>
      <c r="AE6" s="70"/>
      <c r="AF6" s="70"/>
      <c r="AG6" s="70"/>
      <c r="AH6" s="70"/>
      <c r="AI6" s="70"/>
    </row>
    <row r="7" spans="1:35" ht="13">
      <c r="A7" s="65" t="s">
        <v>97</v>
      </c>
      <c r="B7" s="272">
        <v>5083</v>
      </c>
      <c r="C7" s="272">
        <v>6641</v>
      </c>
      <c r="D7" s="276">
        <v>6059</v>
      </c>
      <c r="E7" s="274">
        <v>8734</v>
      </c>
      <c r="F7" s="272">
        <v>11013</v>
      </c>
      <c r="G7" s="272">
        <v>16416</v>
      </c>
      <c r="H7" s="274">
        <v>16647</v>
      </c>
      <c r="I7" s="272">
        <v>16501</v>
      </c>
      <c r="J7" s="272">
        <v>18195</v>
      </c>
      <c r="K7" s="272">
        <v>16644</v>
      </c>
      <c r="L7" s="272">
        <v>13434</v>
      </c>
      <c r="M7" s="272">
        <v>9091</v>
      </c>
      <c r="N7" s="272">
        <v>6565</v>
      </c>
      <c r="O7" s="153">
        <v>3833</v>
      </c>
      <c r="P7" s="273">
        <v>2718</v>
      </c>
      <c r="Q7" s="268">
        <v>2390</v>
      </c>
      <c r="R7" s="268" t="s">
        <v>109</v>
      </c>
      <c r="S7" s="268" t="s">
        <v>109</v>
      </c>
      <c r="T7" s="268" t="s">
        <v>109</v>
      </c>
      <c r="U7" s="70"/>
      <c r="V7" s="70"/>
      <c r="W7" s="70"/>
      <c r="X7" s="70"/>
      <c r="Y7" s="70"/>
      <c r="Z7" s="70"/>
      <c r="AA7" s="70"/>
      <c r="AB7" s="70"/>
      <c r="AC7" s="70"/>
      <c r="AD7" s="70"/>
      <c r="AE7" s="70"/>
      <c r="AF7" s="70"/>
      <c r="AG7" s="70"/>
      <c r="AH7" s="70"/>
      <c r="AI7" s="70"/>
    </row>
    <row r="8" spans="1:35" ht="13">
      <c r="A8" s="65" t="s">
        <v>78</v>
      </c>
      <c r="B8" s="272">
        <v>25207</v>
      </c>
      <c r="C8" s="272">
        <v>24759</v>
      </c>
      <c r="D8" s="277">
        <v>27291</v>
      </c>
      <c r="E8" s="274">
        <v>27127</v>
      </c>
      <c r="F8" s="277">
        <v>32268</v>
      </c>
      <c r="G8" s="274">
        <v>32863</v>
      </c>
      <c r="H8" s="274">
        <v>30190</v>
      </c>
      <c r="I8" s="272">
        <v>41649</v>
      </c>
      <c r="J8" s="272">
        <v>38380</v>
      </c>
      <c r="K8" s="272">
        <v>38473</v>
      </c>
      <c r="L8" s="272">
        <v>36442</v>
      </c>
      <c r="M8" s="272">
        <v>28630</v>
      </c>
      <c r="N8" s="272">
        <v>29467</v>
      </c>
      <c r="O8" s="273">
        <v>25238</v>
      </c>
      <c r="P8" s="273">
        <v>23954</v>
      </c>
      <c r="Q8" s="272">
        <v>25095</v>
      </c>
      <c r="R8" s="272">
        <v>27322</v>
      </c>
      <c r="S8" s="272">
        <v>28575</v>
      </c>
      <c r="T8" s="268">
        <v>33868</v>
      </c>
      <c r="U8" s="70"/>
      <c r="V8" s="70"/>
      <c r="W8" s="70"/>
      <c r="X8" s="70"/>
      <c r="Y8" s="70"/>
      <c r="Z8" s="70"/>
      <c r="AA8" s="70"/>
      <c r="AB8" s="70"/>
      <c r="AC8" s="70"/>
      <c r="AD8" s="70"/>
      <c r="AE8" s="70"/>
      <c r="AF8" s="70"/>
      <c r="AG8" s="70"/>
      <c r="AH8" s="70"/>
      <c r="AI8" s="70"/>
    </row>
    <row r="9" spans="1:35" ht="13">
      <c r="A9" s="65" t="s">
        <v>79</v>
      </c>
      <c r="B9" s="278">
        <v>16331</v>
      </c>
      <c r="C9" s="278">
        <v>17386</v>
      </c>
      <c r="D9" s="279">
        <v>18814</v>
      </c>
      <c r="E9" s="280">
        <v>23784</v>
      </c>
      <c r="F9" s="279">
        <v>26258</v>
      </c>
      <c r="G9" s="280">
        <v>27286</v>
      </c>
      <c r="H9" s="280">
        <v>29076</v>
      </c>
      <c r="I9" s="278">
        <v>31318</v>
      </c>
      <c r="J9" s="280">
        <v>26772</v>
      </c>
      <c r="K9" s="278">
        <v>19026</v>
      </c>
      <c r="L9" s="278">
        <v>12334</v>
      </c>
      <c r="M9" s="278">
        <v>13417</v>
      </c>
      <c r="N9" s="278">
        <v>17632</v>
      </c>
      <c r="O9" s="278">
        <v>16644</v>
      </c>
      <c r="P9" s="278">
        <v>15704</v>
      </c>
      <c r="Q9" s="268">
        <v>15007</v>
      </c>
      <c r="R9" s="268">
        <v>21138</v>
      </c>
      <c r="S9" s="268">
        <v>24459</v>
      </c>
      <c r="T9" s="268">
        <v>27496</v>
      </c>
      <c r="U9" s="70"/>
      <c r="V9" s="70"/>
      <c r="W9" s="70"/>
      <c r="X9" s="70"/>
      <c r="Y9" s="70"/>
      <c r="Z9" s="70"/>
      <c r="AA9" s="70"/>
      <c r="AB9" s="70"/>
      <c r="AC9" s="70"/>
      <c r="AD9" s="70"/>
      <c r="AE9" s="70"/>
      <c r="AF9" s="70"/>
      <c r="AG9" s="70"/>
      <c r="AH9" s="70"/>
      <c r="AI9" s="70"/>
    </row>
    <row r="10" spans="1:35" ht="13">
      <c r="A10" s="65" t="s">
        <v>98</v>
      </c>
      <c r="B10" s="281">
        <v>720</v>
      </c>
      <c r="C10" s="282">
        <v>619</v>
      </c>
      <c r="D10" s="283">
        <v>1135</v>
      </c>
      <c r="E10" s="284">
        <v>2435</v>
      </c>
      <c r="F10" s="283">
        <v>3105</v>
      </c>
      <c r="G10" s="284">
        <v>3928</v>
      </c>
      <c r="H10" s="282">
        <v>5068</v>
      </c>
      <c r="I10" s="285">
        <v>7073</v>
      </c>
      <c r="J10" s="284">
        <v>5300</v>
      </c>
      <c r="K10" s="283">
        <v>3026</v>
      </c>
      <c r="L10" s="282">
        <v>2324</v>
      </c>
      <c r="M10" s="282">
        <v>1918</v>
      </c>
      <c r="N10" s="282">
        <v>1990</v>
      </c>
      <c r="O10" s="282">
        <v>2079</v>
      </c>
      <c r="P10" s="286">
        <v>2756</v>
      </c>
      <c r="Q10" s="286">
        <v>3969</v>
      </c>
      <c r="R10" s="286">
        <v>4732</v>
      </c>
      <c r="S10" s="286">
        <v>5890</v>
      </c>
      <c r="T10" s="268">
        <v>6472</v>
      </c>
      <c r="U10" s="70"/>
      <c r="V10" s="70"/>
      <c r="W10" s="70"/>
      <c r="X10" s="70"/>
      <c r="Y10" s="70"/>
      <c r="Z10" s="70"/>
      <c r="AA10" s="70"/>
      <c r="AB10" s="70"/>
      <c r="AC10" s="70"/>
      <c r="AD10" s="70"/>
      <c r="AE10" s="70"/>
      <c r="AF10" s="70"/>
      <c r="AG10" s="70"/>
      <c r="AH10" s="70"/>
      <c r="AI10" s="70"/>
    </row>
    <row r="11" spans="1:35" ht="13">
      <c r="A11" s="65" t="s">
        <v>93</v>
      </c>
      <c r="B11" s="287">
        <v>34775</v>
      </c>
      <c r="C11" s="288">
        <v>31951</v>
      </c>
      <c r="D11" s="289">
        <v>28815</v>
      </c>
      <c r="E11" s="290">
        <v>29697</v>
      </c>
      <c r="F11" s="289">
        <v>32392</v>
      </c>
      <c r="G11" s="290">
        <v>32701</v>
      </c>
      <c r="H11" s="291">
        <v>33082</v>
      </c>
      <c r="I11" s="289">
        <v>34650</v>
      </c>
      <c r="J11" s="290">
        <v>30340</v>
      </c>
      <c r="K11" s="289">
        <v>21362</v>
      </c>
      <c r="L11" s="288">
        <v>24408</v>
      </c>
      <c r="M11" s="289">
        <v>32571</v>
      </c>
      <c r="N11" s="289">
        <v>32597</v>
      </c>
      <c r="O11" s="291">
        <v>29071</v>
      </c>
      <c r="P11" s="289">
        <v>28907</v>
      </c>
      <c r="Q11" s="289">
        <v>27448</v>
      </c>
      <c r="R11" s="289">
        <v>29593</v>
      </c>
      <c r="S11" s="290">
        <v>34934</v>
      </c>
      <c r="T11" s="268">
        <v>42010</v>
      </c>
      <c r="U11" s="70"/>
      <c r="V11" s="70"/>
      <c r="W11" s="70"/>
      <c r="X11" s="70"/>
      <c r="Y11" s="70"/>
      <c r="Z11" s="70"/>
      <c r="AA11" s="70"/>
      <c r="AB11" s="70"/>
      <c r="AC11" s="70"/>
      <c r="AD11" s="70"/>
      <c r="AE11" s="70"/>
      <c r="AF11" s="70"/>
      <c r="AG11" s="70"/>
      <c r="AH11" s="70"/>
      <c r="AI11" s="70"/>
    </row>
    <row r="12" spans="1:35" ht="13">
      <c r="A12" s="65" t="s">
        <v>83</v>
      </c>
      <c r="B12" s="268">
        <v>319665.8740563445</v>
      </c>
      <c r="C12" s="268">
        <v>304087.53449436097</v>
      </c>
      <c r="D12" s="269">
        <v>306847.24347971636</v>
      </c>
      <c r="E12" s="270">
        <v>320565.62940752081</v>
      </c>
      <c r="F12" s="269">
        <v>345176.39617440908</v>
      </c>
      <c r="G12" s="270">
        <v>371653.14889867208</v>
      </c>
      <c r="H12" s="128">
        <v>410579.45084196114</v>
      </c>
      <c r="I12" s="269">
        <v>458039.08128772589</v>
      </c>
      <c r="J12" s="270">
        <v>470975.58440457366</v>
      </c>
      <c r="K12" s="269">
        <v>395103.47211781365</v>
      </c>
      <c r="L12" s="271">
        <v>347166.39197662123</v>
      </c>
      <c r="M12" s="269">
        <v>381619.81834344601</v>
      </c>
      <c r="N12" s="269">
        <v>399055.55846560129</v>
      </c>
      <c r="O12" s="128">
        <v>404354.50052783365</v>
      </c>
      <c r="P12" s="269">
        <v>413627.21182132221</v>
      </c>
      <c r="Q12" s="269">
        <v>399563.88661939726</v>
      </c>
      <c r="R12" s="268" t="s">
        <v>109</v>
      </c>
      <c r="S12" s="268" t="s">
        <v>109</v>
      </c>
      <c r="T12" s="268" t="s">
        <v>109</v>
      </c>
      <c r="U12" s="70"/>
      <c r="V12" s="70"/>
      <c r="W12" s="70"/>
      <c r="X12" s="70"/>
      <c r="Y12" s="70"/>
      <c r="Z12" s="70"/>
      <c r="AA12" s="70"/>
      <c r="AB12" s="70"/>
      <c r="AC12" s="70"/>
      <c r="AD12" s="70"/>
      <c r="AE12" s="70"/>
      <c r="AF12" s="70"/>
      <c r="AG12" s="70"/>
      <c r="AH12" s="70"/>
      <c r="AI12" s="70"/>
    </row>
    <row r="13" spans="1:35" ht="13">
      <c r="A13" s="65" t="s">
        <v>80</v>
      </c>
      <c r="B13" s="292">
        <v>423062</v>
      </c>
      <c r="C13" s="267">
        <v>326197</v>
      </c>
      <c r="D13" s="293">
        <v>289601</v>
      </c>
      <c r="E13" s="294">
        <v>268096</v>
      </c>
      <c r="F13" s="293">
        <v>278008</v>
      </c>
      <c r="G13" s="294">
        <v>242316</v>
      </c>
      <c r="H13" s="273">
        <v>249436</v>
      </c>
      <c r="I13" s="293">
        <v>210739</v>
      </c>
      <c r="J13" s="294">
        <v>175927</v>
      </c>
      <c r="K13" s="293">
        <v>158987</v>
      </c>
      <c r="L13" s="295">
        <v>159832</v>
      </c>
      <c r="M13" s="293">
        <v>183110</v>
      </c>
      <c r="N13" s="293">
        <v>200466</v>
      </c>
      <c r="O13" s="273">
        <v>214817</v>
      </c>
      <c r="P13" s="293">
        <v>245325</v>
      </c>
      <c r="Q13" s="293">
        <v>247722</v>
      </c>
      <c r="R13" s="268">
        <v>277691</v>
      </c>
      <c r="S13" s="268">
        <v>284816</v>
      </c>
      <c r="T13" s="268">
        <v>285914</v>
      </c>
      <c r="U13" s="70"/>
      <c r="V13" s="70"/>
      <c r="W13" s="70"/>
      <c r="X13" s="70"/>
      <c r="Y13" s="70"/>
      <c r="Z13" s="70"/>
      <c r="AA13" s="70"/>
      <c r="AB13" s="70"/>
      <c r="AC13" s="70"/>
      <c r="AD13" s="70"/>
      <c r="AE13" s="70"/>
      <c r="AF13" s="70"/>
      <c r="AG13" s="70"/>
      <c r="AH13" s="70"/>
      <c r="AI13" s="70"/>
    </row>
    <row r="14" spans="1:35" ht="13">
      <c r="A14" s="65" t="s">
        <v>81</v>
      </c>
      <c r="B14" s="362">
        <v>80270</v>
      </c>
      <c r="C14" s="317">
        <v>64119</v>
      </c>
      <c r="D14" s="260">
        <v>79377</v>
      </c>
      <c r="E14" s="266">
        <v>93749</v>
      </c>
      <c r="F14" s="260">
        <v>104706</v>
      </c>
      <c r="G14" s="266">
        <v>103299</v>
      </c>
      <c r="H14" s="363">
        <v>123250</v>
      </c>
      <c r="I14" s="260">
        <v>137391</v>
      </c>
      <c r="J14" s="266">
        <v>104621</v>
      </c>
      <c r="K14" s="260">
        <v>51955</v>
      </c>
      <c r="L14" s="364">
        <v>54545</v>
      </c>
      <c r="M14" s="260">
        <v>53099</v>
      </c>
      <c r="N14" s="260">
        <v>37336</v>
      </c>
      <c r="O14" s="363">
        <v>23162</v>
      </c>
      <c r="P14" s="260">
        <v>13559</v>
      </c>
      <c r="Q14" s="260">
        <v>8540</v>
      </c>
      <c r="R14" s="260">
        <v>6655</v>
      </c>
      <c r="S14" s="266">
        <v>6282</v>
      </c>
      <c r="T14" s="268">
        <v>6125</v>
      </c>
      <c r="U14" s="70"/>
      <c r="V14" s="70"/>
      <c r="W14" s="70"/>
      <c r="X14" s="70"/>
      <c r="Y14" s="70"/>
      <c r="Z14" s="70"/>
      <c r="AA14" s="70"/>
      <c r="AB14" s="70"/>
      <c r="AC14" s="70"/>
      <c r="AD14" s="70"/>
      <c r="AE14" s="70"/>
      <c r="AF14" s="70"/>
      <c r="AG14" s="70"/>
      <c r="AH14" s="70"/>
      <c r="AI14" s="70"/>
    </row>
    <row r="15" spans="1:35" ht="13">
      <c r="A15" s="65" t="s">
        <v>84</v>
      </c>
      <c r="B15" s="287">
        <v>21583</v>
      </c>
      <c r="C15" s="288">
        <v>28054</v>
      </c>
      <c r="D15" s="296">
        <v>31511</v>
      </c>
      <c r="E15" s="289">
        <v>35543</v>
      </c>
      <c r="F15" s="289">
        <v>43913</v>
      </c>
      <c r="G15" s="290">
        <v>41084</v>
      </c>
      <c r="H15" s="291">
        <v>33864</v>
      </c>
      <c r="I15" s="289">
        <v>36159</v>
      </c>
      <c r="J15" s="290">
        <v>36075</v>
      </c>
      <c r="K15" s="289">
        <v>31994</v>
      </c>
      <c r="L15" s="288">
        <v>20823</v>
      </c>
      <c r="M15" s="289">
        <v>12655</v>
      </c>
      <c r="N15" s="289">
        <v>10560</v>
      </c>
      <c r="O15" s="291">
        <v>7293</v>
      </c>
      <c r="P15" s="289">
        <v>8382</v>
      </c>
      <c r="Q15" s="289">
        <v>7612</v>
      </c>
      <c r="R15" s="288">
        <v>10032</v>
      </c>
      <c r="S15" s="297">
        <v>14389</v>
      </c>
      <c r="T15" s="268">
        <v>17681</v>
      </c>
      <c r="U15" s="70"/>
      <c r="V15" s="70"/>
      <c r="W15" s="70"/>
      <c r="X15" s="70"/>
      <c r="Y15" s="70"/>
      <c r="Z15" s="70"/>
      <c r="AA15" s="70"/>
      <c r="AB15" s="70"/>
      <c r="AC15" s="70"/>
      <c r="AD15" s="70"/>
      <c r="AE15" s="70"/>
      <c r="AF15" s="70"/>
      <c r="AG15" s="70"/>
      <c r="AH15" s="70"/>
      <c r="AI15" s="70"/>
    </row>
    <row r="16" spans="1:35" ht="13">
      <c r="A16" s="65" t="s">
        <v>85</v>
      </c>
      <c r="B16" s="272">
        <v>49812</v>
      </c>
      <c r="C16" s="272">
        <v>52602</v>
      </c>
      <c r="D16" s="277">
        <v>57695</v>
      </c>
      <c r="E16" s="274">
        <v>68819</v>
      </c>
      <c r="F16" s="277">
        <v>76954</v>
      </c>
      <c r="G16" s="294">
        <v>80957</v>
      </c>
      <c r="H16" s="273">
        <v>93019</v>
      </c>
      <c r="I16" s="293">
        <v>77627</v>
      </c>
      <c r="J16" s="294">
        <v>51324</v>
      </c>
      <c r="K16" s="293">
        <v>26420</v>
      </c>
      <c r="L16" s="295">
        <v>14602</v>
      </c>
      <c r="M16" s="293">
        <v>6994</v>
      </c>
      <c r="N16" s="293">
        <v>4911</v>
      </c>
      <c r="O16" s="273">
        <v>4575</v>
      </c>
      <c r="P16" s="293">
        <v>5518</v>
      </c>
      <c r="Q16" s="293">
        <v>7219</v>
      </c>
      <c r="R16" s="298">
        <v>9909</v>
      </c>
      <c r="S16" s="273">
        <v>14399</v>
      </c>
      <c r="T16" s="268">
        <v>18023</v>
      </c>
      <c r="U16" s="70"/>
      <c r="V16" s="70"/>
      <c r="W16" s="70"/>
      <c r="X16" s="70"/>
      <c r="Y16" s="70"/>
      <c r="Z16" s="70"/>
      <c r="AA16" s="70"/>
      <c r="AB16" s="70"/>
      <c r="AC16" s="70"/>
      <c r="AD16" s="70"/>
      <c r="AE16" s="70"/>
      <c r="AF16" s="70"/>
      <c r="AG16" s="70"/>
      <c r="AH16" s="70"/>
      <c r="AI16" s="70"/>
    </row>
    <row r="17" spans="1:35" ht="13">
      <c r="A17" s="65" t="s">
        <v>86</v>
      </c>
      <c r="B17" s="272">
        <v>160000</v>
      </c>
      <c r="C17" s="272">
        <v>195000</v>
      </c>
      <c r="D17" s="277">
        <v>210000</v>
      </c>
      <c r="E17" s="274">
        <v>214000</v>
      </c>
      <c r="F17" s="299">
        <v>301558</v>
      </c>
      <c r="G17" s="300">
        <v>310978</v>
      </c>
      <c r="H17" s="153">
        <v>295201</v>
      </c>
      <c r="I17" s="299">
        <v>281740</v>
      </c>
      <c r="J17" s="300">
        <v>219143</v>
      </c>
      <c r="K17" s="299">
        <v>163427</v>
      </c>
      <c r="L17" s="301">
        <v>131184</v>
      </c>
      <c r="M17" s="299">
        <v>123499</v>
      </c>
      <c r="N17" s="299">
        <v>133900</v>
      </c>
      <c r="O17" s="153">
        <v>118600</v>
      </c>
      <c r="P17" s="299">
        <v>103600</v>
      </c>
      <c r="Q17" s="299">
        <v>86200</v>
      </c>
      <c r="R17" s="153">
        <v>81600</v>
      </c>
      <c r="S17" s="272" t="s">
        <v>109</v>
      </c>
      <c r="T17" s="268" t="s">
        <v>109</v>
      </c>
      <c r="U17" s="70"/>
      <c r="V17" s="70"/>
      <c r="W17" s="70"/>
      <c r="X17" s="70"/>
      <c r="Y17" s="70"/>
      <c r="Z17" s="70"/>
      <c r="AA17" s="70"/>
      <c r="AB17" s="70"/>
      <c r="AC17" s="70"/>
      <c r="AD17" s="70"/>
      <c r="AE17" s="70"/>
      <c r="AF17" s="70"/>
      <c r="AG17" s="70"/>
      <c r="AH17" s="70"/>
      <c r="AI17" s="70"/>
    </row>
    <row r="18" spans="1:35" ht="13">
      <c r="A18" s="65" t="s">
        <v>87</v>
      </c>
      <c r="B18" s="302">
        <v>899</v>
      </c>
      <c r="C18" s="302">
        <v>800</v>
      </c>
      <c r="D18" s="303">
        <v>794</v>
      </c>
      <c r="E18" s="304">
        <v>830</v>
      </c>
      <c r="F18" s="303">
        <v>2821</v>
      </c>
      <c r="G18" s="304">
        <v>3812</v>
      </c>
      <c r="H18" s="302">
        <v>5865</v>
      </c>
      <c r="I18" s="303">
        <v>9319</v>
      </c>
      <c r="J18" s="304">
        <v>8084</v>
      </c>
      <c r="K18" s="303">
        <v>4187</v>
      </c>
      <c r="L18" s="305">
        <v>1918</v>
      </c>
      <c r="M18" s="303">
        <v>2662</v>
      </c>
      <c r="N18" s="303">
        <v>2087</v>
      </c>
      <c r="O18" s="302">
        <v>2201</v>
      </c>
      <c r="P18" s="303">
        <v>2630</v>
      </c>
      <c r="Q18" s="303">
        <v>2240</v>
      </c>
      <c r="R18" s="302">
        <v>2197</v>
      </c>
      <c r="S18" s="302">
        <v>2271</v>
      </c>
      <c r="T18" s="268">
        <v>2966</v>
      </c>
      <c r="U18" s="70"/>
      <c r="V18" s="70"/>
      <c r="W18" s="70"/>
      <c r="X18" s="70"/>
      <c r="Y18" s="70"/>
      <c r="Z18" s="70"/>
      <c r="AA18" s="70"/>
      <c r="AB18" s="70"/>
      <c r="AC18" s="70"/>
      <c r="AD18" s="70"/>
      <c r="AE18" s="70"/>
      <c r="AF18" s="70"/>
      <c r="AG18" s="70"/>
      <c r="AH18" s="70"/>
      <c r="AI18" s="70"/>
    </row>
    <row r="19" spans="1:35" ht="13">
      <c r="A19" s="65" t="s">
        <v>99</v>
      </c>
      <c r="B19" s="272">
        <v>4463</v>
      </c>
      <c r="C19" s="272">
        <v>3785</v>
      </c>
      <c r="D19" s="283">
        <v>4562</v>
      </c>
      <c r="E19" s="274">
        <v>2199</v>
      </c>
      <c r="F19" s="277">
        <v>2155</v>
      </c>
      <c r="G19" s="274">
        <v>1979</v>
      </c>
      <c r="H19" s="272">
        <v>2266</v>
      </c>
      <c r="I19" s="277">
        <v>3023</v>
      </c>
      <c r="J19" s="274">
        <v>4444</v>
      </c>
      <c r="K19" s="277">
        <v>3740</v>
      </c>
      <c r="L19" s="306">
        <v>2824</v>
      </c>
      <c r="M19" s="293">
        <v>2162</v>
      </c>
      <c r="N19" s="293">
        <v>2304</v>
      </c>
      <c r="O19" s="273">
        <v>2642</v>
      </c>
      <c r="P19" s="293">
        <v>3357</v>
      </c>
      <c r="Q19" s="293">
        <v>3091</v>
      </c>
      <c r="R19" s="273">
        <v>3856</v>
      </c>
      <c r="S19" s="273">
        <v>6420</v>
      </c>
      <c r="T19" s="268">
        <v>6434</v>
      </c>
      <c r="U19" s="70"/>
      <c r="V19" s="70"/>
      <c r="W19" s="70"/>
      <c r="X19" s="70"/>
      <c r="Y19" s="70"/>
      <c r="Z19" s="70"/>
      <c r="AA19" s="70"/>
      <c r="AB19" s="70"/>
      <c r="AC19" s="70"/>
      <c r="AD19" s="70"/>
      <c r="AE19" s="70"/>
      <c r="AF19" s="70"/>
      <c r="AG19" s="70"/>
      <c r="AH19" s="70"/>
      <c r="AI19" s="70"/>
    </row>
    <row r="20" spans="1:35" ht="13">
      <c r="A20" s="65" t="s">
        <v>88</v>
      </c>
      <c r="B20" s="307">
        <v>1671</v>
      </c>
      <c r="C20" s="307">
        <v>2342</v>
      </c>
      <c r="D20" s="308">
        <v>2475</v>
      </c>
      <c r="E20" s="309">
        <v>2199</v>
      </c>
      <c r="F20" s="308">
        <v>2155</v>
      </c>
      <c r="G20" s="308">
        <v>1979</v>
      </c>
      <c r="H20" s="307">
        <v>2266</v>
      </c>
      <c r="I20" s="310">
        <v>3023</v>
      </c>
      <c r="J20" s="308">
        <v>4444</v>
      </c>
      <c r="K20" s="310">
        <v>3740</v>
      </c>
      <c r="L20" s="311">
        <v>2824</v>
      </c>
      <c r="M20" s="310">
        <v>2162</v>
      </c>
      <c r="N20" s="310">
        <v>2304</v>
      </c>
      <c r="O20" s="307">
        <v>2642</v>
      </c>
      <c r="P20" s="310">
        <v>3357</v>
      </c>
      <c r="Q20" s="310" t="s">
        <v>109</v>
      </c>
      <c r="R20" s="307" t="s">
        <v>109</v>
      </c>
      <c r="S20" s="307" t="s">
        <v>109</v>
      </c>
      <c r="T20" s="307" t="s">
        <v>109</v>
      </c>
      <c r="U20" s="70"/>
      <c r="V20" s="70"/>
      <c r="W20" s="70"/>
      <c r="X20" s="70"/>
      <c r="Y20" s="70"/>
      <c r="Z20" s="70"/>
      <c r="AA20" s="70"/>
      <c r="AB20" s="70"/>
      <c r="AC20" s="70"/>
      <c r="AD20" s="70"/>
      <c r="AE20" s="70"/>
      <c r="AF20" s="70"/>
      <c r="AG20" s="70"/>
      <c r="AH20" s="70"/>
      <c r="AI20" s="70"/>
    </row>
    <row r="21" spans="1:35" ht="13">
      <c r="A21" s="65" t="s">
        <v>89</v>
      </c>
      <c r="B21" s="153">
        <v>70650</v>
      </c>
      <c r="C21" s="153">
        <v>72958</v>
      </c>
      <c r="D21" s="300">
        <v>66704</v>
      </c>
      <c r="E21" s="299">
        <v>59629</v>
      </c>
      <c r="F21" s="300">
        <v>65314</v>
      </c>
      <c r="G21" s="300">
        <v>67016</v>
      </c>
      <c r="H21" s="153">
        <v>72382</v>
      </c>
      <c r="I21" s="299">
        <v>80193</v>
      </c>
      <c r="J21" s="300">
        <v>78882</v>
      </c>
      <c r="K21" s="299">
        <v>82932</v>
      </c>
      <c r="L21" s="301">
        <v>55999</v>
      </c>
      <c r="M21" s="299">
        <v>57703</v>
      </c>
      <c r="N21" s="299">
        <v>48668</v>
      </c>
      <c r="O21" s="153">
        <v>49311</v>
      </c>
      <c r="P21" s="299">
        <v>44041</v>
      </c>
      <c r="Q21" s="299">
        <v>48381</v>
      </c>
      <c r="R21" s="153">
        <v>54849</v>
      </c>
      <c r="S21" s="153">
        <v>62982</v>
      </c>
      <c r="T21" s="268">
        <v>66585</v>
      </c>
      <c r="U21" s="70"/>
      <c r="V21" s="70"/>
      <c r="W21" s="70"/>
      <c r="X21" s="70"/>
      <c r="Y21" s="70"/>
      <c r="Z21" s="70"/>
      <c r="AA21" s="70"/>
      <c r="AB21" s="70"/>
      <c r="AC21" s="70"/>
      <c r="AD21" s="70"/>
      <c r="AE21" s="70"/>
      <c r="AF21" s="70"/>
      <c r="AG21" s="70"/>
      <c r="AH21" s="70"/>
      <c r="AI21" s="70"/>
    </row>
    <row r="22" spans="1:35" ht="13">
      <c r="A22" s="65" t="s">
        <v>91</v>
      </c>
      <c r="B22" s="272">
        <v>87800</v>
      </c>
      <c r="C22" s="282">
        <v>106105</v>
      </c>
      <c r="D22" s="274">
        <v>97595</v>
      </c>
      <c r="E22" s="277">
        <v>162000</v>
      </c>
      <c r="F22" s="274">
        <v>108123</v>
      </c>
      <c r="G22" s="274">
        <v>114060</v>
      </c>
      <c r="H22" s="272">
        <v>115187</v>
      </c>
      <c r="I22" s="277">
        <v>133778</v>
      </c>
      <c r="J22" s="274">
        <v>165192</v>
      </c>
      <c r="K22" s="277">
        <v>160019</v>
      </c>
      <c r="L22" s="306">
        <v>135818</v>
      </c>
      <c r="M22" s="277">
        <v>131148</v>
      </c>
      <c r="N22" s="277">
        <v>152904</v>
      </c>
      <c r="O22" s="272">
        <v>145388</v>
      </c>
      <c r="P22" s="293">
        <v>143235</v>
      </c>
      <c r="Q22" s="277">
        <v>147821</v>
      </c>
      <c r="R22" s="153">
        <v>163394</v>
      </c>
      <c r="S22" s="153">
        <v>178460</v>
      </c>
      <c r="T22" s="268">
        <v>185170</v>
      </c>
      <c r="U22" s="70"/>
      <c r="V22" s="70"/>
      <c r="W22" s="70"/>
      <c r="X22" s="70"/>
      <c r="Y22" s="70"/>
      <c r="Z22" s="70"/>
      <c r="AA22" s="70"/>
      <c r="AB22" s="70"/>
      <c r="AC22" s="70"/>
      <c r="AD22" s="70"/>
      <c r="AE22" s="70"/>
      <c r="AF22" s="70"/>
      <c r="AG22" s="70"/>
      <c r="AH22" s="70"/>
      <c r="AI22" s="70"/>
    </row>
    <row r="23" spans="1:35" ht="13">
      <c r="A23" s="65" t="s">
        <v>92</v>
      </c>
      <c r="B23" s="261">
        <v>112564</v>
      </c>
      <c r="C23" s="262">
        <v>115118</v>
      </c>
      <c r="D23" s="262">
        <v>125603</v>
      </c>
      <c r="E23" s="261">
        <v>92508</v>
      </c>
      <c r="F23" s="262">
        <v>74261</v>
      </c>
      <c r="G23" s="262">
        <v>76123</v>
      </c>
      <c r="H23" s="263">
        <v>68764</v>
      </c>
      <c r="I23" s="261">
        <v>67463</v>
      </c>
      <c r="J23" s="262">
        <v>59256</v>
      </c>
      <c r="K23" s="261">
        <v>47915</v>
      </c>
      <c r="L23" s="264">
        <v>35442</v>
      </c>
      <c r="M23" s="261">
        <v>26069</v>
      </c>
      <c r="N23" s="261">
        <v>19302</v>
      </c>
      <c r="O23" s="263">
        <v>12430</v>
      </c>
      <c r="P23" s="261">
        <v>7794</v>
      </c>
      <c r="Q23" s="261">
        <v>6611</v>
      </c>
      <c r="R23" s="262">
        <v>7256</v>
      </c>
      <c r="S23" s="265">
        <v>8636</v>
      </c>
      <c r="T23" s="268">
        <v>12308</v>
      </c>
      <c r="U23" s="70"/>
      <c r="V23" s="70"/>
      <c r="W23" s="70"/>
      <c r="X23" s="70"/>
      <c r="Y23" s="70"/>
      <c r="Z23" s="70"/>
      <c r="AA23" s="70"/>
      <c r="AB23" s="70"/>
      <c r="AC23" s="70"/>
      <c r="AD23" s="70"/>
      <c r="AE23" s="70"/>
      <c r="AF23" s="70"/>
      <c r="AG23" s="70"/>
      <c r="AH23" s="70"/>
      <c r="AI23" s="70"/>
    </row>
    <row r="24" spans="1:35" ht="13">
      <c r="A24" s="65" t="s">
        <v>106</v>
      </c>
      <c r="B24" s="272">
        <v>26400</v>
      </c>
      <c r="C24" s="272">
        <v>27041</v>
      </c>
      <c r="D24" s="274">
        <v>27722</v>
      </c>
      <c r="E24" s="277">
        <v>29125</v>
      </c>
      <c r="F24" s="274">
        <v>30127</v>
      </c>
      <c r="G24" s="274">
        <v>32868</v>
      </c>
      <c r="H24" s="272">
        <v>39638</v>
      </c>
      <c r="I24" s="277">
        <v>47299</v>
      </c>
      <c r="J24" s="274">
        <v>67255</v>
      </c>
      <c r="K24" s="277">
        <v>62520</v>
      </c>
      <c r="L24" s="306">
        <v>48862</v>
      </c>
      <c r="M24" s="277">
        <v>45419</v>
      </c>
      <c r="N24" s="277">
        <v>44016</v>
      </c>
      <c r="O24" s="272">
        <v>43587</v>
      </c>
      <c r="P24" s="269">
        <v>44984</v>
      </c>
      <c r="Q24" s="269">
        <v>47017</v>
      </c>
      <c r="R24" s="128">
        <v>52206</v>
      </c>
      <c r="S24" s="128">
        <v>53301</v>
      </c>
      <c r="T24" s="268">
        <v>59725</v>
      </c>
      <c r="U24" s="70"/>
      <c r="V24" s="70"/>
      <c r="W24" s="70"/>
      <c r="X24" s="70"/>
      <c r="Y24" s="70"/>
      <c r="Z24" s="70"/>
      <c r="AA24" s="70"/>
      <c r="AB24" s="70"/>
      <c r="AC24" s="70"/>
      <c r="AD24" s="70"/>
      <c r="AE24" s="70"/>
      <c r="AF24" s="70"/>
      <c r="AG24" s="70"/>
      <c r="AH24" s="70"/>
      <c r="AI24" s="70"/>
    </row>
    <row r="25" spans="1:35" ht="13">
      <c r="A25" s="65" t="s">
        <v>102</v>
      </c>
      <c r="B25" s="272">
        <v>12931</v>
      </c>
      <c r="C25" s="272">
        <v>10321</v>
      </c>
      <c r="D25" s="274">
        <v>14213</v>
      </c>
      <c r="E25" s="277">
        <v>13980</v>
      </c>
      <c r="F25" s="274">
        <v>12592</v>
      </c>
      <c r="G25" s="274">
        <v>14863</v>
      </c>
      <c r="H25" s="272">
        <v>14444</v>
      </c>
      <c r="I25" s="277">
        <v>16473</v>
      </c>
      <c r="J25" s="274">
        <v>17184</v>
      </c>
      <c r="K25" s="277">
        <v>18834</v>
      </c>
      <c r="L25" s="306">
        <v>17076</v>
      </c>
      <c r="M25" s="277">
        <v>14608</v>
      </c>
      <c r="N25" s="277">
        <v>15255</v>
      </c>
      <c r="O25" s="272">
        <v>15100</v>
      </c>
      <c r="P25" s="277">
        <v>14985</v>
      </c>
      <c r="Q25" s="277">
        <v>15471</v>
      </c>
      <c r="R25" s="272">
        <v>15672</v>
      </c>
      <c r="S25" s="272">
        <v>16946</v>
      </c>
      <c r="T25" s="268">
        <v>19071</v>
      </c>
      <c r="U25" s="70"/>
      <c r="V25" s="70"/>
      <c r="W25" s="70"/>
      <c r="X25" s="70"/>
      <c r="Y25" s="70"/>
      <c r="Z25" s="70"/>
      <c r="AA25" s="70"/>
      <c r="AB25" s="70"/>
      <c r="AC25" s="70"/>
      <c r="AD25" s="70"/>
      <c r="AE25" s="70"/>
      <c r="AF25" s="70"/>
      <c r="AG25" s="70"/>
      <c r="AH25" s="70"/>
      <c r="AI25" s="70"/>
    </row>
    <row r="26" spans="1:35" ht="13">
      <c r="A26" s="65" t="s">
        <v>101</v>
      </c>
      <c r="B26" s="312">
        <v>7000</v>
      </c>
      <c r="C26" s="313">
        <v>7000</v>
      </c>
      <c r="D26" s="314">
        <v>7000</v>
      </c>
      <c r="E26" s="276">
        <v>7000</v>
      </c>
      <c r="F26" s="314">
        <v>7000</v>
      </c>
      <c r="G26" s="314">
        <v>8000</v>
      </c>
      <c r="H26" s="313">
        <v>8000</v>
      </c>
      <c r="I26" s="276">
        <v>8000</v>
      </c>
      <c r="J26" s="314">
        <v>9968</v>
      </c>
      <c r="K26" s="285">
        <v>8530</v>
      </c>
      <c r="L26" s="315">
        <v>6355</v>
      </c>
      <c r="M26" s="285">
        <v>5468</v>
      </c>
      <c r="N26" s="285">
        <v>4307</v>
      </c>
      <c r="O26" s="316">
        <v>3484</v>
      </c>
      <c r="P26" s="260">
        <v>3163</v>
      </c>
      <c r="Q26" s="276">
        <v>2776</v>
      </c>
      <c r="R26" s="314">
        <v>3163</v>
      </c>
      <c r="S26" s="272">
        <v>3044</v>
      </c>
      <c r="T26" s="268">
        <v>3037</v>
      </c>
      <c r="U26" s="70"/>
      <c r="V26" s="70"/>
      <c r="W26" s="70"/>
      <c r="X26" s="70"/>
      <c r="Y26" s="70"/>
      <c r="Z26" s="70"/>
      <c r="AA26" s="70"/>
      <c r="AB26" s="70"/>
      <c r="AC26" s="70"/>
      <c r="AD26" s="70"/>
      <c r="AE26" s="70"/>
      <c r="AF26" s="70"/>
      <c r="AG26" s="70"/>
      <c r="AH26" s="70"/>
      <c r="AI26" s="70"/>
    </row>
    <row r="27" spans="1:35" ht="13">
      <c r="A27" s="65" t="s">
        <v>82</v>
      </c>
      <c r="B27" s="288">
        <v>366776</v>
      </c>
      <c r="C27" s="289">
        <v>365663</v>
      </c>
      <c r="D27" s="290">
        <v>416683</v>
      </c>
      <c r="E27" s="289">
        <v>458683</v>
      </c>
      <c r="F27" s="290">
        <v>496785</v>
      </c>
      <c r="G27" s="290">
        <v>524479</v>
      </c>
      <c r="H27" s="291">
        <v>585583</v>
      </c>
      <c r="I27" s="289">
        <v>641419</v>
      </c>
      <c r="J27" s="290">
        <v>615072</v>
      </c>
      <c r="K27" s="289">
        <v>366887</v>
      </c>
      <c r="L27" s="288">
        <v>240920</v>
      </c>
      <c r="M27" s="289">
        <v>157405</v>
      </c>
      <c r="N27" s="289">
        <v>114991</v>
      </c>
      <c r="O27" s="291">
        <v>64817</v>
      </c>
      <c r="P27" s="289">
        <v>46822</v>
      </c>
      <c r="Q27" s="260">
        <v>45152</v>
      </c>
      <c r="R27" s="266">
        <v>40119</v>
      </c>
      <c r="S27" s="267">
        <v>54610</v>
      </c>
      <c r="T27" s="268">
        <v>64354</v>
      </c>
      <c r="U27" s="70"/>
      <c r="V27" s="70"/>
      <c r="W27" s="70"/>
      <c r="X27" s="70"/>
      <c r="Y27" s="70"/>
      <c r="Z27" s="70"/>
      <c r="AA27" s="70"/>
      <c r="AB27" s="70"/>
      <c r="AC27" s="70"/>
      <c r="AD27" s="70"/>
      <c r="AE27" s="70"/>
      <c r="AF27" s="70"/>
      <c r="AG27" s="70"/>
      <c r="AH27" s="70"/>
      <c r="AI27" s="70"/>
    </row>
    <row r="28" spans="1:35" ht="13">
      <c r="A28" s="65" t="s">
        <v>94</v>
      </c>
      <c r="B28" s="317">
        <v>12984</v>
      </c>
      <c r="C28" s="298">
        <v>15411</v>
      </c>
      <c r="D28" s="318">
        <v>19941</v>
      </c>
      <c r="E28" s="298">
        <v>19986</v>
      </c>
      <c r="F28" s="318">
        <v>25283</v>
      </c>
      <c r="G28" s="318">
        <v>23068</v>
      </c>
      <c r="H28" s="267">
        <v>29832</v>
      </c>
      <c r="I28" s="298">
        <v>30527</v>
      </c>
      <c r="J28" s="318">
        <v>32021</v>
      </c>
      <c r="K28" s="298">
        <v>22821</v>
      </c>
      <c r="L28" s="317">
        <v>19500</v>
      </c>
      <c r="M28" s="298">
        <v>20064</v>
      </c>
      <c r="N28" s="298">
        <v>25993</v>
      </c>
      <c r="O28" s="267">
        <v>29225</v>
      </c>
      <c r="P28" s="319">
        <v>29164</v>
      </c>
      <c r="Q28" s="283">
        <v>34603</v>
      </c>
      <c r="R28" s="284">
        <v>42441</v>
      </c>
      <c r="S28" s="320">
        <v>48227</v>
      </c>
      <c r="T28" s="268">
        <v>52718</v>
      </c>
      <c r="U28" s="70"/>
      <c r="V28" s="70"/>
      <c r="W28" s="70"/>
      <c r="X28" s="70"/>
      <c r="Y28" s="70"/>
      <c r="Z28" s="70"/>
      <c r="AA28" s="70"/>
      <c r="AB28" s="70"/>
      <c r="AC28" s="70"/>
      <c r="AD28" s="70"/>
      <c r="AE28" s="70"/>
      <c r="AF28" s="70"/>
      <c r="AG28" s="70"/>
      <c r="AH28" s="70"/>
      <c r="AI28" s="70"/>
    </row>
    <row r="29" spans="1:35" ht="13">
      <c r="A29" s="65" t="s">
        <v>257</v>
      </c>
      <c r="B29" s="321">
        <v>176860</v>
      </c>
      <c r="C29" s="296">
        <v>174090</v>
      </c>
      <c r="D29" s="322">
        <v>181960</v>
      </c>
      <c r="E29" s="296">
        <v>190490</v>
      </c>
      <c r="F29" s="322">
        <v>203500</v>
      </c>
      <c r="G29" s="322">
        <v>205740</v>
      </c>
      <c r="H29" s="323">
        <v>208970</v>
      </c>
      <c r="I29" s="296">
        <v>223590</v>
      </c>
      <c r="J29" s="322">
        <v>187330</v>
      </c>
      <c r="K29" s="296">
        <v>157140</v>
      </c>
      <c r="L29" s="321">
        <v>135990</v>
      </c>
      <c r="M29" s="296">
        <v>140710</v>
      </c>
      <c r="N29" s="296">
        <v>141580</v>
      </c>
      <c r="O29" s="323">
        <v>135600</v>
      </c>
      <c r="P29" s="296">
        <v>145140</v>
      </c>
      <c r="Q29" s="296">
        <v>172020</v>
      </c>
      <c r="R29" s="318">
        <v>171350</v>
      </c>
      <c r="S29" s="273">
        <v>194830</v>
      </c>
      <c r="T29" s="268" t="s">
        <v>109</v>
      </c>
      <c r="U29" s="70"/>
      <c r="V29" s="70"/>
      <c r="W29" s="70"/>
      <c r="X29" s="70"/>
      <c r="Y29" s="70"/>
      <c r="Z29" s="70"/>
      <c r="AA29" s="70"/>
      <c r="AB29" s="70"/>
      <c r="AC29" s="70"/>
      <c r="AD29" s="70"/>
      <c r="AE29" s="70"/>
      <c r="AF29" s="70"/>
      <c r="AG29" s="70"/>
      <c r="AH29" s="70"/>
      <c r="AI29" s="70"/>
    </row>
    <row r="30" spans="1:35" ht="13">
      <c r="A30" s="65"/>
      <c r="B30" s="297"/>
      <c r="C30" s="297"/>
      <c r="D30" s="326"/>
      <c r="E30" s="296"/>
      <c r="F30" s="326"/>
      <c r="G30" s="326"/>
      <c r="H30" s="297"/>
      <c r="I30" s="327"/>
      <c r="J30" s="326"/>
      <c r="K30" s="327"/>
      <c r="L30" s="328"/>
      <c r="M30" s="327"/>
      <c r="N30" s="327"/>
      <c r="O30" s="297"/>
      <c r="P30" s="327"/>
      <c r="Q30" s="327"/>
      <c r="R30" s="273"/>
      <c r="S30" s="273"/>
      <c r="T30" s="268"/>
      <c r="U30" s="70"/>
      <c r="V30" s="70"/>
      <c r="W30" s="70"/>
      <c r="X30" s="70"/>
      <c r="Y30" s="70"/>
      <c r="Z30" s="70"/>
      <c r="AA30" s="70"/>
      <c r="AB30" s="70"/>
      <c r="AC30" s="70"/>
      <c r="AD30" s="70"/>
      <c r="AE30" s="70"/>
      <c r="AF30" s="70"/>
      <c r="AG30" s="70"/>
      <c r="AH30" s="70"/>
      <c r="AI30" s="70"/>
    </row>
    <row r="31" spans="1:35" ht="13">
      <c r="A31" s="65" t="s">
        <v>422</v>
      </c>
      <c r="B31" s="273">
        <v>158208</v>
      </c>
      <c r="C31" s="273">
        <v>121777</v>
      </c>
      <c r="D31" s="294">
        <v>145054</v>
      </c>
      <c r="E31" s="273">
        <v>153710</v>
      </c>
      <c r="F31" s="294">
        <v>160199</v>
      </c>
      <c r="G31" s="294">
        <v>161267</v>
      </c>
      <c r="H31" s="273">
        <v>143374</v>
      </c>
      <c r="I31" s="293">
        <v>149538</v>
      </c>
      <c r="J31" s="294">
        <v>142886</v>
      </c>
      <c r="K31" s="293">
        <v>144254</v>
      </c>
      <c r="L31" s="295">
        <v>146896</v>
      </c>
      <c r="M31" s="293">
        <v>143104</v>
      </c>
      <c r="N31" s="293">
        <v>141705</v>
      </c>
      <c r="O31" s="273">
        <v>150591</v>
      </c>
      <c r="P31" s="298">
        <v>174166</v>
      </c>
      <c r="Q31" s="273">
        <v>194035</v>
      </c>
      <c r="R31" s="273">
        <v>209942</v>
      </c>
      <c r="S31" s="273">
        <v>213078</v>
      </c>
      <c r="T31" s="268">
        <v>220349</v>
      </c>
      <c r="U31" s="70"/>
      <c r="V31" s="70"/>
      <c r="W31" s="70"/>
      <c r="X31" s="70"/>
      <c r="Y31" s="70"/>
      <c r="Z31" s="70"/>
      <c r="AA31" s="70"/>
      <c r="AB31" s="70"/>
      <c r="AC31" s="70"/>
      <c r="AD31" s="70"/>
      <c r="AE31" s="70"/>
      <c r="AF31" s="70"/>
      <c r="AG31" s="70"/>
      <c r="AH31" s="70"/>
      <c r="AI31" s="70"/>
    </row>
    <row r="32" spans="1:35" ht="13">
      <c r="A32" s="65" t="s">
        <v>618</v>
      </c>
      <c r="B32" s="273">
        <v>145873</v>
      </c>
      <c r="C32" s="273">
        <v>151936</v>
      </c>
      <c r="D32" s="273">
        <v>185626</v>
      </c>
      <c r="E32" s="273">
        <v>199244</v>
      </c>
      <c r="F32" s="273">
        <v>215621</v>
      </c>
      <c r="G32" s="294">
        <v>211242</v>
      </c>
      <c r="H32" s="273">
        <v>215947</v>
      </c>
      <c r="I32" s="293">
        <v>208889</v>
      </c>
      <c r="J32" s="294">
        <v>214137</v>
      </c>
      <c r="K32" s="293">
        <v>176441</v>
      </c>
      <c r="L32" s="273">
        <v>186855</v>
      </c>
      <c r="M32" s="293">
        <v>175623</v>
      </c>
      <c r="N32" s="293">
        <v>180093</v>
      </c>
      <c r="O32" s="273">
        <v>185494</v>
      </c>
      <c r="P32" s="273">
        <v>181428</v>
      </c>
      <c r="Q32" s="273">
        <v>194461</v>
      </c>
      <c r="R32" s="273">
        <v>187605</v>
      </c>
      <c r="S32" s="273">
        <v>190923</v>
      </c>
      <c r="T32" s="268">
        <v>200262</v>
      </c>
      <c r="U32" s="70"/>
      <c r="V32" s="70"/>
      <c r="W32" s="70"/>
      <c r="X32" s="70"/>
      <c r="Y32" s="70"/>
      <c r="Z32" s="70"/>
      <c r="AA32" s="70"/>
      <c r="AB32" s="70"/>
      <c r="AC32" s="70"/>
      <c r="AD32" s="70"/>
      <c r="AE32" s="70"/>
      <c r="AF32" s="70"/>
      <c r="AG32" s="70"/>
      <c r="AH32" s="70"/>
      <c r="AI32" s="70"/>
    </row>
    <row r="33" spans="1:35" ht="13">
      <c r="A33" s="65" t="s">
        <v>105</v>
      </c>
      <c r="B33" s="272">
        <v>1258</v>
      </c>
      <c r="C33" s="272">
        <v>1711</v>
      </c>
      <c r="D33" s="272">
        <v>2140</v>
      </c>
      <c r="E33" s="272">
        <v>2311</v>
      </c>
      <c r="F33" s="272">
        <v>2355</v>
      </c>
      <c r="G33" s="274">
        <v>3106</v>
      </c>
      <c r="H33" s="272">
        <v>3294</v>
      </c>
      <c r="I33" s="283">
        <v>3348</v>
      </c>
      <c r="J33" s="274">
        <v>2978</v>
      </c>
      <c r="K33" s="277">
        <v>893</v>
      </c>
      <c r="L33" s="272">
        <v>1148</v>
      </c>
      <c r="M33" s="277">
        <v>565</v>
      </c>
      <c r="N33" s="277">
        <v>1076</v>
      </c>
      <c r="O33" s="272">
        <v>934</v>
      </c>
      <c r="P33" s="128">
        <v>1149</v>
      </c>
      <c r="Q33" s="128">
        <v>1120</v>
      </c>
      <c r="R33" s="268">
        <v>1513</v>
      </c>
      <c r="S33" s="128">
        <v>1768</v>
      </c>
      <c r="T33" s="268">
        <v>2303</v>
      </c>
      <c r="U33" s="70"/>
      <c r="V33" s="70"/>
      <c r="W33" s="70"/>
      <c r="X33" s="70"/>
      <c r="Y33" s="70"/>
      <c r="Z33" s="70"/>
      <c r="AA33" s="70"/>
      <c r="AB33" s="70"/>
      <c r="AC33" s="70"/>
      <c r="AD33" s="70"/>
      <c r="AE33" s="70"/>
      <c r="AF33" s="70"/>
      <c r="AG33" s="70"/>
      <c r="AH33" s="70"/>
      <c r="AI33" s="70"/>
    </row>
    <row r="34" spans="1:35" ht="13">
      <c r="A34" s="65" t="s">
        <v>96</v>
      </c>
      <c r="B34" s="272">
        <v>18873</v>
      </c>
      <c r="C34" s="272">
        <v>22147</v>
      </c>
      <c r="D34" s="272">
        <v>20856</v>
      </c>
      <c r="E34" s="272">
        <v>20526</v>
      </c>
      <c r="F34" s="272">
        <v>22809</v>
      </c>
      <c r="G34" s="272">
        <v>28853</v>
      </c>
      <c r="H34" s="272">
        <v>27744</v>
      </c>
      <c r="I34" s="324">
        <v>31056</v>
      </c>
      <c r="J34" s="274">
        <v>28640</v>
      </c>
      <c r="K34" s="277">
        <v>21705</v>
      </c>
      <c r="L34" s="272">
        <v>18090</v>
      </c>
      <c r="M34" s="277">
        <v>20046</v>
      </c>
      <c r="N34" s="272">
        <v>26275</v>
      </c>
      <c r="O34" s="272">
        <v>28456</v>
      </c>
      <c r="P34" s="325">
        <v>28072</v>
      </c>
      <c r="Q34" s="268">
        <v>28265</v>
      </c>
      <c r="R34" s="272">
        <v>29286</v>
      </c>
      <c r="S34" s="272">
        <v>31470</v>
      </c>
      <c r="T34" s="268">
        <v>32830</v>
      </c>
      <c r="U34" s="70"/>
      <c r="V34" s="70"/>
      <c r="W34" s="70"/>
      <c r="X34" s="70"/>
      <c r="Y34" s="70"/>
      <c r="Z34" s="70"/>
      <c r="AA34" s="70"/>
      <c r="AB34" s="70"/>
      <c r="AC34" s="70"/>
      <c r="AD34" s="70"/>
      <c r="AE34" s="70"/>
      <c r="AF34" s="70"/>
      <c r="AG34" s="70"/>
      <c r="AH34" s="70"/>
      <c r="AI34" s="70"/>
    </row>
    <row r="35" spans="1:35" ht="13">
      <c r="A35" s="65" t="s">
        <v>112</v>
      </c>
      <c r="B35" s="272">
        <v>373000</v>
      </c>
      <c r="C35" s="272">
        <v>382000</v>
      </c>
      <c r="D35" s="272">
        <v>396000</v>
      </c>
      <c r="E35" s="272">
        <v>427000</v>
      </c>
      <c r="F35" s="272">
        <v>477000</v>
      </c>
      <c r="G35" s="272">
        <v>515000</v>
      </c>
      <c r="H35" s="272">
        <v>609000</v>
      </c>
      <c r="I35" s="277">
        <v>722000</v>
      </c>
      <c r="J35" s="272">
        <v>768000</v>
      </c>
      <c r="K35" s="272">
        <v>702000</v>
      </c>
      <c r="L35" s="272">
        <v>717000</v>
      </c>
      <c r="M35" s="283">
        <v>786000</v>
      </c>
      <c r="N35" s="272">
        <v>838000</v>
      </c>
      <c r="O35" s="272">
        <v>929000</v>
      </c>
      <c r="P35" s="272">
        <v>1124000</v>
      </c>
      <c r="Q35" s="272">
        <v>1195000</v>
      </c>
      <c r="R35" s="268">
        <v>1167000</v>
      </c>
      <c r="S35" s="268">
        <v>1139000</v>
      </c>
      <c r="T35" s="268">
        <v>1075741</v>
      </c>
      <c r="U35" s="70"/>
      <c r="V35" s="70"/>
      <c r="W35" s="70"/>
      <c r="X35" s="70"/>
      <c r="Y35" s="70"/>
      <c r="Z35" s="70"/>
      <c r="AA35" s="70"/>
      <c r="AB35" s="70"/>
      <c r="AC35" s="70"/>
      <c r="AD35" s="70"/>
      <c r="AE35" s="70"/>
      <c r="AF35" s="70"/>
      <c r="AG35" s="70"/>
      <c r="AH35" s="70"/>
      <c r="AI35" s="70"/>
    </row>
    <row r="36" spans="1:35" ht="13">
      <c r="A36" s="65" t="s">
        <v>579</v>
      </c>
      <c r="B36" s="272">
        <v>10811</v>
      </c>
      <c r="C36" s="272">
        <v>6817</v>
      </c>
      <c r="D36" s="272">
        <v>7730</v>
      </c>
      <c r="E36" s="272">
        <v>6619</v>
      </c>
      <c r="F36" s="272">
        <v>11799</v>
      </c>
      <c r="G36" s="272">
        <v>8697</v>
      </c>
      <c r="H36" s="272">
        <v>6520</v>
      </c>
      <c r="I36" s="277">
        <v>6513</v>
      </c>
      <c r="J36" s="272">
        <v>10122</v>
      </c>
      <c r="K36" s="272">
        <v>10488</v>
      </c>
      <c r="L36" s="272">
        <v>10399</v>
      </c>
      <c r="M36" s="272">
        <v>12469</v>
      </c>
      <c r="N36" s="272">
        <v>10329</v>
      </c>
      <c r="O36" s="272">
        <v>13150</v>
      </c>
      <c r="P36" s="272">
        <v>19941</v>
      </c>
      <c r="Q36" s="272">
        <v>18971</v>
      </c>
      <c r="R36" s="268">
        <v>20803</v>
      </c>
      <c r="S36" s="268">
        <v>16449</v>
      </c>
      <c r="T36" s="268">
        <v>9112</v>
      </c>
      <c r="U36" s="70"/>
      <c r="V36" s="70"/>
      <c r="W36" s="70"/>
      <c r="X36" s="70"/>
      <c r="Y36" s="70"/>
      <c r="Z36" s="70"/>
      <c r="AA36" s="70"/>
      <c r="AB36" s="70"/>
      <c r="AC36" s="70"/>
      <c r="AD36" s="70"/>
      <c r="AE36" s="70"/>
      <c r="AF36" s="70"/>
      <c r="AG36" s="70"/>
      <c r="AH36" s="70"/>
      <c r="AI36" s="70"/>
    </row>
    <row r="37" spans="1:35" ht="13">
      <c r="A37" s="65" t="s">
        <v>567</v>
      </c>
      <c r="B37" s="272" t="s">
        <v>109</v>
      </c>
      <c r="C37" s="272" t="s">
        <v>109</v>
      </c>
      <c r="D37" s="272" t="s">
        <v>109</v>
      </c>
      <c r="E37" s="272" t="s">
        <v>109</v>
      </c>
      <c r="F37" s="272" t="s">
        <v>109</v>
      </c>
      <c r="G37" s="272" t="s">
        <v>109</v>
      </c>
      <c r="H37" s="272" t="s">
        <v>109</v>
      </c>
      <c r="I37" s="272" t="s">
        <v>109</v>
      </c>
      <c r="J37" s="272" t="s">
        <v>109</v>
      </c>
      <c r="K37" s="272" t="s">
        <v>109</v>
      </c>
      <c r="L37" s="272" t="s">
        <v>109</v>
      </c>
      <c r="M37" s="272">
        <v>338813</v>
      </c>
      <c r="N37" s="272">
        <v>365053</v>
      </c>
      <c r="O37" s="272">
        <v>395519</v>
      </c>
      <c r="P37" s="272">
        <v>431339</v>
      </c>
      <c r="Q37" s="272">
        <v>460153</v>
      </c>
      <c r="R37" s="268">
        <v>514775</v>
      </c>
      <c r="S37" s="268">
        <v>569209</v>
      </c>
      <c r="T37" s="268">
        <v>626889</v>
      </c>
      <c r="U37" s="70"/>
      <c r="V37" s="70"/>
      <c r="W37" s="70"/>
      <c r="X37" s="70"/>
      <c r="Y37" s="70"/>
      <c r="Z37" s="70"/>
      <c r="AA37" s="70"/>
      <c r="AB37" s="70"/>
      <c r="AC37" s="70"/>
      <c r="AD37" s="70"/>
      <c r="AE37" s="70"/>
      <c r="AF37" s="70"/>
      <c r="AG37" s="70"/>
      <c r="AH37" s="70"/>
      <c r="AI37" s="70"/>
    </row>
    <row r="38" spans="1:35" ht="13">
      <c r="A38" s="65" t="s">
        <v>630</v>
      </c>
      <c r="B38" s="410">
        <v>32214</v>
      </c>
      <c r="C38" s="410">
        <v>28873</v>
      </c>
      <c r="D38" s="410">
        <v>28644</v>
      </c>
      <c r="E38" s="410">
        <v>32096</v>
      </c>
      <c r="F38" s="410">
        <v>36935</v>
      </c>
      <c r="G38" s="410">
        <v>37958</v>
      </c>
      <c r="H38" s="410">
        <v>41989</v>
      </c>
      <c r="I38" s="410">
        <v>42915</v>
      </c>
      <c r="J38" s="410">
        <v>44191</v>
      </c>
      <c r="K38" s="410">
        <v>39733</v>
      </c>
      <c r="L38" s="410">
        <v>43632</v>
      </c>
      <c r="M38" s="410">
        <v>47174</v>
      </c>
      <c r="N38" s="410">
        <v>43134</v>
      </c>
      <c r="O38" s="410">
        <v>50166</v>
      </c>
      <c r="P38" s="410">
        <v>49162</v>
      </c>
      <c r="Q38" s="410">
        <v>53126</v>
      </c>
      <c r="R38" s="268">
        <v>52034</v>
      </c>
      <c r="S38" s="268">
        <v>50209</v>
      </c>
      <c r="T38" s="268">
        <v>53975</v>
      </c>
      <c r="U38" s="70"/>
      <c r="V38" s="70"/>
      <c r="W38" s="70"/>
      <c r="X38" s="70"/>
      <c r="Y38" s="70"/>
      <c r="Z38" s="70"/>
      <c r="AA38" s="70"/>
      <c r="AB38" s="70"/>
      <c r="AC38" s="70"/>
      <c r="AD38" s="70"/>
      <c r="AE38" s="70"/>
      <c r="AF38" s="70"/>
      <c r="AG38" s="70"/>
      <c r="AH38" s="70"/>
      <c r="AI38" s="70"/>
    </row>
    <row r="39" spans="1:35" ht="13">
      <c r="A39" s="65" t="s">
        <v>104</v>
      </c>
      <c r="B39" s="272" t="s">
        <v>109</v>
      </c>
      <c r="C39" s="272" t="s">
        <v>109</v>
      </c>
      <c r="D39" s="128">
        <v>93270</v>
      </c>
      <c r="E39" s="128">
        <v>92417</v>
      </c>
      <c r="F39" s="128">
        <v>102626</v>
      </c>
      <c r="G39" s="128">
        <v>166646</v>
      </c>
      <c r="H39" s="128">
        <v>218408</v>
      </c>
      <c r="I39" s="128">
        <v>247386</v>
      </c>
      <c r="J39" s="128">
        <v>263402</v>
      </c>
      <c r="K39" s="128">
        <v>329861</v>
      </c>
      <c r="L39" s="128">
        <v>316223</v>
      </c>
      <c r="M39" s="128">
        <v>455209</v>
      </c>
      <c r="N39" s="128">
        <v>461446</v>
      </c>
      <c r="O39" s="128">
        <v>613286</v>
      </c>
      <c r="P39" s="128">
        <v>679759</v>
      </c>
      <c r="Q39" s="268">
        <v>657418</v>
      </c>
      <c r="R39" s="268">
        <v>666296</v>
      </c>
      <c r="S39" s="128">
        <v>738740</v>
      </c>
      <c r="T39" s="268">
        <v>771207</v>
      </c>
      <c r="U39" s="70"/>
      <c r="V39" s="70"/>
      <c r="W39" s="70"/>
      <c r="X39" s="70"/>
      <c r="Y39" s="70"/>
      <c r="Z39" s="70"/>
      <c r="AA39" s="70"/>
      <c r="AB39" s="70"/>
      <c r="AC39" s="70"/>
      <c r="AD39" s="70"/>
      <c r="AE39" s="70"/>
      <c r="AF39" s="70"/>
      <c r="AG39" s="70"/>
      <c r="AH39" s="70"/>
      <c r="AI39" s="70"/>
    </row>
    <row r="40" spans="1:35" ht="13">
      <c r="A40" s="65" t="s">
        <v>118</v>
      </c>
      <c r="B40" s="272">
        <v>1573700</v>
      </c>
      <c r="C40" s="272">
        <v>1571000</v>
      </c>
      <c r="D40" s="272">
        <v>1648000</v>
      </c>
      <c r="E40" s="272">
        <v>1678000</v>
      </c>
      <c r="F40" s="272">
        <v>1842000</v>
      </c>
      <c r="G40" s="272">
        <v>1932000</v>
      </c>
      <c r="H40" s="272">
        <v>1979000</v>
      </c>
      <c r="I40" s="272">
        <v>1502000</v>
      </c>
      <c r="J40" s="272">
        <v>1120000</v>
      </c>
      <c r="K40" s="272">
        <v>794000</v>
      </c>
      <c r="L40" s="272">
        <v>651000</v>
      </c>
      <c r="M40" s="272">
        <v>585000</v>
      </c>
      <c r="N40" s="272">
        <v>649000</v>
      </c>
      <c r="O40" s="272">
        <v>764000</v>
      </c>
      <c r="P40" s="325">
        <v>884000</v>
      </c>
      <c r="Q40" s="272">
        <v>968000</v>
      </c>
      <c r="R40" s="272">
        <v>1059000</v>
      </c>
      <c r="S40" s="272">
        <v>1153000</v>
      </c>
      <c r="T40" s="268">
        <v>1184900</v>
      </c>
      <c r="U40" s="70"/>
      <c r="V40" s="70"/>
      <c r="W40" s="70"/>
      <c r="X40" s="70"/>
      <c r="Y40" s="70"/>
      <c r="Z40" s="70"/>
      <c r="AA40" s="70"/>
      <c r="AB40" s="70"/>
      <c r="AC40" s="70"/>
      <c r="AD40" s="70"/>
      <c r="AE40" s="70"/>
      <c r="AF40" s="70"/>
      <c r="AG40" s="70"/>
      <c r="AH40" s="70"/>
      <c r="AI40" s="70"/>
    </row>
    <row r="41" spans="1:35">
      <c r="A41" s="39" t="s">
        <v>120</v>
      </c>
      <c r="B41" s="268"/>
      <c r="C41" s="268"/>
      <c r="D41" s="268"/>
      <c r="E41" s="268"/>
      <c r="F41" s="268"/>
      <c r="G41" s="268"/>
      <c r="H41" s="268"/>
      <c r="I41" s="268"/>
      <c r="J41" s="268"/>
      <c r="K41" s="268"/>
      <c r="L41" s="268"/>
      <c r="M41" s="268"/>
      <c r="N41" s="268"/>
      <c r="O41" s="268"/>
      <c r="P41" s="268"/>
      <c r="Q41" s="268"/>
      <c r="R41" s="268"/>
      <c r="S41" s="268"/>
      <c r="T41" s="236"/>
      <c r="U41" s="70"/>
      <c r="V41" s="70"/>
      <c r="W41" s="70"/>
      <c r="X41" s="70"/>
      <c r="Y41" s="70"/>
      <c r="Z41" s="70"/>
      <c r="AA41" s="70"/>
      <c r="AB41" s="70"/>
      <c r="AC41" s="70"/>
      <c r="AD41" s="70"/>
      <c r="AE41" s="70"/>
      <c r="AF41" s="70"/>
      <c r="AG41" s="70"/>
      <c r="AH41" s="70"/>
      <c r="AI41" s="70"/>
    </row>
    <row r="42" spans="1:35">
      <c r="B42" s="268"/>
      <c r="C42" s="268"/>
      <c r="D42" s="268"/>
      <c r="E42" s="268"/>
      <c r="F42" s="268"/>
      <c r="G42" s="268"/>
      <c r="H42" s="268"/>
      <c r="I42" s="268"/>
      <c r="J42" s="268"/>
      <c r="K42" s="268"/>
      <c r="L42" s="268"/>
      <c r="M42" s="268"/>
      <c r="N42" s="268"/>
      <c r="O42" s="268"/>
      <c r="P42" s="268"/>
      <c r="Q42" s="268"/>
      <c r="R42" s="268"/>
      <c r="S42" s="268"/>
      <c r="T42" s="236"/>
      <c r="U42" s="70"/>
      <c r="V42" s="70"/>
      <c r="W42" s="70"/>
      <c r="X42" s="70"/>
      <c r="Y42" s="70"/>
      <c r="Z42" s="70"/>
      <c r="AA42" s="70"/>
      <c r="AB42" s="70"/>
      <c r="AC42" s="70"/>
      <c r="AD42" s="70"/>
      <c r="AE42" s="70"/>
      <c r="AF42" s="70"/>
      <c r="AG42" s="70"/>
      <c r="AH42" s="70"/>
      <c r="AI42" s="70"/>
    </row>
    <row r="43" spans="1:35">
      <c r="A43" s="39" t="s">
        <v>45</v>
      </c>
      <c r="B43" s="109"/>
      <c r="C43" s="109"/>
      <c r="D43" s="109"/>
      <c r="E43" s="109"/>
      <c r="F43" s="109"/>
      <c r="G43" s="5"/>
      <c r="H43" s="5"/>
      <c r="I43" s="5"/>
      <c r="J43" s="5"/>
      <c r="K43" s="5"/>
      <c r="L43" s="6"/>
      <c r="M43" s="6"/>
      <c r="N43" s="6"/>
      <c r="O43" s="109"/>
      <c r="P43" s="109"/>
      <c r="Q43" s="109"/>
      <c r="R43" s="109"/>
      <c r="S43" s="109"/>
    </row>
    <row r="44" spans="1:35">
      <c r="A44" s="70" t="s">
        <v>254</v>
      </c>
    </row>
    <row r="45" spans="1:35">
      <c r="A45" s="39" t="s">
        <v>354</v>
      </c>
    </row>
    <row r="47" spans="1:35">
      <c r="A47" s="39" t="s">
        <v>31</v>
      </c>
    </row>
    <row r="48" spans="1:35">
      <c r="A48" s="70" t="s">
        <v>255</v>
      </c>
    </row>
    <row r="49" spans="1:16">
      <c r="A49" s="70" t="s">
        <v>478</v>
      </c>
    </row>
    <row r="50" spans="1:16">
      <c r="A50" s="70" t="s">
        <v>39</v>
      </c>
    </row>
    <row r="51" spans="1:16">
      <c r="A51" s="70" t="s">
        <v>5</v>
      </c>
    </row>
    <row r="52" spans="1:16">
      <c r="A52" s="70" t="s">
        <v>38</v>
      </c>
    </row>
    <row r="53" spans="1:16">
      <c r="A53" s="70" t="s">
        <v>627</v>
      </c>
    </row>
    <row r="54" spans="1:16">
      <c r="A54" s="70" t="s">
        <v>598</v>
      </c>
    </row>
    <row r="55" spans="1:16">
      <c r="A55" s="70" t="s">
        <v>3</v>
      </c>
    </row>
    <row r="56" spans="1:16">
      <c r="A56" s="70"/>
    </row>
    <row r="57" spans="1:16">
      <c r="A57" s="39" t="s">
        <v>46</v>
      </c>
    </row>
    <row r="58" spans="1:16">
      <c r="A58" s="39" t="s">
        <v>320</v>
      </c>
    </row>
    <row r="59" spans="1:16">
      <c r="A59" s="39" t="s">
        <v>305</v>
      </c>
    </row>
    <row r="62" spans="1:16">
      <c r="A62" s="39" t="s">
        <v>516</v>
      </c>
    </row>
    <row r="63" spans="1:16">
      <c r="A63" s="39" t="s">
        <v>517</v>
      </c>
    </row>
    <row r="64" spans="1:16" ht="13">
      <c r="C64" s="65"/>
      <c r="D64" s="65"/>
      <c r="E64" s="65"/>
      <c r="F64" s="65"/>
      <c r="G64" s="65"/>
      <c r="H64" s="65"/>
      <c r="I64" s="65"/>
      <c r="J64" s="65"/>
      <c r="K64" s="65"/>
      <c r="L64" s="65"/>
      <c r="M64" s="65"/>
      <c r="N64" s="65"/>
      <c r="O64" s="65"/>
      <c r="P64" s="65"/>
    </row>
    <row r="65" spans="2:2" ht="13">
      <c r="B65" s="65"/>
    </row>
    <row r="66" spans="2:2" ht="13">
      <c r="B66" s="65"/>
    </row>
  </sheetData>
  <phoneticPr fontId="25" type="noConversion"/>
  <pageMargins left="0.75" right="0.75" top="1" bottom="1" header="0.5" footer="0.5"/>
  <pageSetup paperSize="9" scale="54" orientation="landscape"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9"/>
  <dimension ref="A1:T48"/>
  <sheetViews>
    <sheetView zoomScaleNormal="100" workbookViewId="0">
      <pane xSplit="1" ySplit="3" topLeftCell="B4" activePane="bottomRight" state="frozen"/>
      <selection activeCell="A2" sqref="A2"/>
      <selection pane="topRight" activeCell="A2" sqref="A2"/>
      <selection pane="bottomLeft" activeCell="A2" sqref="A2"/>
      <selection pane="bottomRight" activeCell="S38" sqref="S38:T38"/>
    </sheetView>
  </sheetViews>
  <sheetFormatPr defaultColWidth="9.1796875" defaultRowHeight="12.5"/>
  <cols>
    <col min="1" max="1" width="19.7265625" style="39" customWidth="1"/>
    <col min="2" max="19" width="7" style="133" customWidth="1"/>
    <col min="20" max="20" width="7" customWidth="1"/>
  </cols>
  <sheetData>
    <row r="1" spans="1:20">
      <c r="A1" s="70" t="s">
        <v>570</v>
      </c>
    </row>
    <row r="3" spans="1:20" ht="13">
      <c r="B3" s="112" t="s">
        <v>197</v>
      </c>
      <c r="C3" s="112" t="s">
        <v>198</v>
      </c>
      <c r="D3" s="112" t="s">
        <v>199</v>
      </c>
      <c r="E3" s="112" t="s">
        <v>200</v>
      </c>
      <c r="F3" s="112" t="s">
        <v>201</v>
      </c>
      <c r="G3" s="112" t="s">
        <v>202</v>
      </c>
      <c r="H3" s="112" t="s">
        <v>203</v>
      </c>
      <c r="I3" s="112" t="s">
        <v>204</v>
      </c>
      <c r="J3" s="112" t="s">
        <v>205</v>
      </c>
      <c r="K3" s="112" t="s">
        <v>206</v>
      </c>
      <c r="L3" s="112" t="s">
        <v>207</v>
      </c>
      <c r="M3" s="112" t="s">
        <v>208</v>
      </c>
      <c r="N3" s="112" t="s">
        <v>209</v>
      </c>
      <c r="O3" s="112" t="s">
        <v>210</v>
      </c>
      <c r="P3" s="426" t="s">
        <v>343</v>
      </c>
      <c r="Q3" s="426">
        <v>2015</v>
      </c>
      <c r="R3" s="426">
        <v>2016</v>
      </c>
      <c r="S3" s="426">
        <v>2017</v>
      </c>
      <c r="T3" s="426">
        <v>2018</v>
      </c>
    </row>
    <row r="4" spans="1:20" ht="13">
      <c r="A4" s="65" t="s">
        <v>90</v>
      </c>
      <c r="B4" s="120">
        <v>-4.5</v>
      </c>
      <c r="C4" s="195">
        <v>-6.8</v>
      </c>
      <c r="D4" s="195">
        <v>-4.8</v>
      </c>
      <c r="E4" s="195">
        <v>-4.0999999999999996</v>
      </c>
      <c r="F4" s="195">
        <v>0.8</v>
      </c>
      <c r="G4" s="195">
        <v>1.4</v>
      </c>
      <c r="H4" s="195">
        <v>0.4</v>
      </c>
      <c r="I4" s="195">
        <v>1.9</v>
      </c>
      <c r="J4" s="195">
        <v>0.8</v>
      </c>
      <c r="K4" s="195">
        <v>-5.7</v>
      </c>
      <c r="L4" s="195">
        <v>0.6</v>
      </c>
      <c r="M4" s="195">
        <v>2.9</v>
      </c>
      <c r="N4" s="195">
        <v>-1.4</v>
      </c>
      <c r="O4" s="195">
        <v>-0.2</v>
      </c>
      <c r="P4" s="195">
        <v>-0.4</v>
      </c>
      <c r="Q4" s="195">
        <v>0.9</v>
      </c>
      <c r="R4" s="120">
        <v>2.2999999999999998</v>
      </c>
      <c r="S4" s="120">
        <v>4</v>
      </c>
      <c r="T4" s="195">
        <v>2.2999999999999998</v>
      </c>
    </row>
    <row r="5" spans="1:20" ht="13">
      <c r="A5" s="65" t="s">
        <v>77</v>
      </c>
      <c r="B5" s="120">
        <v>0</v>
      </c>
      <c r="C5" s="195">
        <v>-2.1</v>
      </c>
      <c r="D5" s="195">
        <v>-4.9000000000000004</v>
      </c>
      <c r="E5" s="195">
        <v>3.3</v>
      </c>
      <c r="F5" s="195">
        <v>7.5</v>
      </c>
      <c r="G5" s="195">
        <v>10.199999999999999</v>
      </c>
      <c r="H5" s="195">
        <v>6.9</v>
      </c>
      <c r="I5" s="195">
        <v>2.9</v>
      </c>
      <c r="J5" s="195">
        <v>-1.4</v>
      </c>
      <c r="K5" s="195">
        <v>-8.6</v>
      </c>
      <c r="L5" s="195">
        <v>2.6</v>
      </c>
      <c r="M5" s="195">
        <v>-2.4</v>
      </c>
      <c r="N5" s="195">
        <v>0.2</v>
      </c>
      <c r="O5" s="195">
        <v>-3.3</v>
      </c>
      <c r="P5" s="195">
        <v>5.6</v>
      </c>
      <c r="Q5" s="195">
        <v>0.3</v>
      </c>
      <c r="R5" s="120">
        <v>3.7</v>
      </c>
      <c r="S5" s="120">
        <v>0.1</v>
      </c>
      <c r="T5" s="43">
        <v>1</v>
      </c>
    </row>
    <row r="6" spans="1:20" ht="13">
      <c r="A6" s="65" t="s">
        <v>103</v>
      </c>
      <c r="B6" s="120">
        <v>13</v>
      </c>
      <c r="C6" s="195">
        <v>10.3</v>
      </c>
      <c r="D6" s="195">
        <v>21.5</v>
      </c>
      <c r="E6" s="195">
        <v>4.8</v>
      </c>
      <c r="F6" s="195">
        <v>2.6</v>
      </c>
      <c r="G6" s="195">
        <v>57.6</v>
      </c>
      <c r="H6" s="195">
        <v>97.4</v>
      </c>
      <c r="I6" s="195">
        <v>-7.2</v>
      </c>
      <c r="J6" s="195">
        <v>22.4</v>
      </c>
      <c r="K6" s="195">
        <v>-20.399999999999999</v>
      </c>
      <c r="L6" s="195">
        <v>-40.799999999999997</v>
      </c>
      <c r="M6" s="195">
        <v>-14.2</v>
      </c>
      <c r="N6" s="195">
        <v>-26.7</v>
      </c>
      <c r="O6" s="195">
        <v>-4</v>
      </c>
      <c r="P6" s="195">
        <v>-3.3</v>
      </c>
      <c r="Q6" s="195">
        <v>-10.3</v>
      </c>
      <c r="R6" s="120">
        <v>102.1</v>
      </c>
      <c r="S6" s="120">
        <v>19.2</v>
      </c>
      <c r="T6" s="43">
        <v>15</v>
      </c>
    </row>
    <row r="7" spans="1:20" ht="13">
      <c r="A7" s="65" t="s">
        <v>97</v>
      </c>
      <c r="B7" s="120">
        <v>4.5</v>
      </c>
      <c r="C7" s="195">
        <v>-0.6</v>
      </c>
      <c r="D7" s="195">
        <v>6.5</v>
      </c>
      <c r="E7" s="195">
        <v>22.5</v>
      </c>
      <c r="F7" s="195">
        <v>14.1</v>
      </c>
      <c r="G7" s="195">
        <v>13.4</v>
      </c>
      <c r="H7" s="195">
        <v>18.2</v>
      </c>
      <c r="I7" s="195">
        <v>8.1</v>
      </c>
      <c r="J7" s="195">
        <v>-0.3</v>
      </c>
      <c r="K7" s="195">
        <v>-19.600000000000001</v>
      </c>
      <c r="L7" s="195">
        <v>-14.4</v>
      </c>
      <c r="M7" s="195">
        <v>-16.100000000000001</v>
      </c>
      <c r="N7" s="195">
        <v>-19</v>
      </c>
      <c r="O7" s="195">
        <v>-37.6</v>
      </c>
      <c r="P7" s="195">
        <v>1.9</v>
      </c>
      <c r="Q7" s="195">
        <v>3.7</v>
      </c>
      <c r="R7" s="120">
        <v>20.3</v>
      </c>
      <c r="S7" s="120">
        <v>33.4</v>
      </c>
      <c r="T7" s="43">
        <v>16.7</v>
      </c>
    </row>
    <row r="8" spans="1:20" ht="13">
      <c r="A8" s="65" t="s">
        <v>78</v>
      </c>
      <c r="B8" s="120">
        <v>7.2</v>
      </c>
      <c r="C8" s="195">
        <v>-4.3</v>
      </c>
      <c r="D8" s="195">
        <v>3.4</v>
      </c>
      <c r="E8" s="195">
        <v>4.5</v>
      </c>
      <c r="F8" s="195">
        <v>4.7</v>
      </c>
      <c r="G8" s="195">
        <v>6.4</v>
      </c>
      <c r="H8" s="195">
        <v>8</v>
      </c>
      <c r="I8" s="195">
        <v>26.2</v>
      </c>
      <c r="J8" s="195">
        <v>-1.5</v>
      </c>
      <c r="K8" s="195">
        <v>-4.5999999999999996</v>
      </c>
      <c r="L8" s="195">
        <v>10.3</v>
      </c>
      <c r="M8" s="195">
        <v>-5.9</v>
      </c>
      <c r="N8" s="195">
        <v>2.7</v>
      </c>
      <c r="O8" s="195">
        <v>-7.7</v>
      </c>
      <c r="P8" s="195">
        <v>10.199999999999999</v>
      </c>
      <c r="Q8" s="195">
        <v>22.5</v>
      </c>
      <c r="R8" s="120">
        <v>5</v>
      </c>
      <c r="S8" s="120">
        <v>5.2</v>
      </c>
      <c r="T8" s="43">
        <v>12.8</v>
      </c>
    </row>
    <row r="9" spans="1:20" ht="13">
      <c r="A9" s="65" t="s">
        <v>79</v>
      </c>
      <c r="B9" s="120">
        <v>13.3</v>
      </c>
      <c r="C9" s="195">
        <v>-9.8000000000000007</v>
      </c>
      <c r="D9" s="195">
        <v>2.2999999999999998</v>
      </c>
      <c r="E9" s="195">
        <v>13.5</v>
      </c>
      <c r="F9" s="195">
        <v>12.1</v>
      </c>
      <c r="G9" s="195">
        <v>16.7</v>
      </c>
      <c r="H9" s="195">
        <v>11.4</v>
      </c>
      <c r="I9" s="195">
        <v>-5.5</v>
      </c>
      <c r="J9" s="195">
        <v>-16.7</v>
      </c>
      <c r="K9" s="195">
        <v>-20.399999999999999</v>
      </c>
      <c r="L9" s="195">
        <v>-8.9</v>
      </c>
      <c r="M9" s="195">
        <v>15.8</v>
      </c>
      <c r="N9" s="195">
        <v>-5.5</v>
      </c>
      <c r="O9" s="195">
        <v>-7.8</v>
      </c>
      <c r="P9" s="195">
        <v>6.8</v>
      </c>
      <c r="Q9" s="195">
        <v>5.3</v>
      </c>
      <c r="R9" s="120">
        <v>6.8</v>
      </c>
      <c r="S9" s="120">
        <v>12.9</v>
      </c>
      <c r="T9" s="43">
        <v>4.8</v>
      </c>
    </row>
    <row r="10" spans="1:20" ht="13">
      <c r="A10" s="65" t="s">
        <v>98</v>
      </c>
      <c r="B10" s="120">
        <v>-5</v>
      </c>
      <c r="C10" s="195">
        <v>10.5</v>
      </c>
      <c r="D10" s="195">
        <v>35.4</v>
      </c>
      <c r="E10" s="195">
        <v>33.9</v>
      </c>
      <c r="F10" s="195">
        <v>28.3</v>
      </c>
      <c r="G10" s="195">
        <v>39.6</v>
      </c>
      <c r="H10" s="195">
        <v>43.6</v>
      </c>
      <c r="I10" s="195">
        <v>-3.2</v>
      </c>
      <c r="J10" s="195">
        <v>-29.2</v>
      </c>
      <c r="K10" s="195">
        <v>-35.9</v>
      </c>
      <c r="L10" s="195">
        <v>-9.4</v>
      </c>
      <c r="M10" s="195">
        <v>9.9</v>
      </c>
      <c r="N10" s="195">
        <v>9</v>
      </c>
      <c r="O10" s="195">
        <v>19</v>
      </c>
      <c r="P10" s="195">
        <v>19.100000000000001</v>
      </c>
      <c r="Q10" s="195">
        <v>7.6</v>
      </c>
      <c r="R10" s="120">
        <v>16.3</v>
      </c>
      <c r="S10" s="195">
        <v>2.4</v>
      </c>
      <c r="T10" s="43">
        <v>8.8000000000000007</v>
      </c>
    </row>
    <row r="11" spans="1:20" ht="13">
      <c r="A11" s="65" t="s">
        <v>93</v>
      </c>
      <c r="B11" s="120">
        <v>6</v>
      </c>
      <c r="C11" s="195">
        <v>-10.199999999999999</v>
      </c>
      <c r="D11" s="195">
        <v>-0.5</v>
      </c>
      <c r="E11" s="195">
        <v>11.3</v>
      </c>
      <c r="F11" s="195">
        <v>11.2</v>
      </c>
      <c r="G11" s="195">
        <v>5</v>
      </c>
      <c r="H11" s="195">
        <v>3.8</v>
      </c>
      <c r="I11" s="195">
        <v>-0.4</v>
      </c>
      <c r="J11" s="195">
        <v>-10.6</v>
      </c>
      <c r="K11" s="195">
        <v>-13.9</v>
      </c>
      <c r="L11" s="195">
        <v>24.1</v>
      </c>
      <c r="M11" s="195">
        <v>5.3</v>
      </c>
      <c r="N11" s="195">
        <v>-3.5</v>
      </c>
      <c r="O11" s="195">
        <v>-5.3</v>
      </c>
      <c r="P11" s="195">
        <v>-6.6</v>
      </c>
      <c r="Q11" s="195">
        <v>2.8</v>
      </c>
      <c r="R11" s="120">
        <v>10.7</v>
      </c>
      <c r="S11" s="120">
        <v>6.5</v>
      </c>
      <c r="T11" s="43">
        <v>5.4</v>
      </c>
    </row>
    <row r="12" spans="1:20" ht="13">
      <c r="A12" s="65" t="s">
        <v>83</v>
      </c>
      <c r="B12" s="120">
        <v>3.6</v>
      </c>
      <c r="C12" s="195">
        <v>-0.6</v>
      </c>
      <c r="D12" s="195">
        <v>2.5</v>
      </c>
      <c r="E12" s="195">
        <v>3.2</v>
      </c>
      <c r="F12" s="195">
        <v>3</v>
      </c>
      <c r="G12" s="195">
        <v>5</v>
      </c>
      <c r="H12" s="195">
        <v>5.4</v>
      </c>
      <c r="I12" s="195">
        <v>4</v>
      </c>
      <c r="J12" s="195">
        <v>-3</v>
      </c>
      <c r="K12" s="195">
        <v>-9.1999999999999993</v>
      </c>
      <c r="L12" s="195">
        <v>2.1</v>
      </c>
      <c r="M12" s="195">
        <v>0.9</v>
      </c>
      <c r="N12" s="195">
        <v>-2.2000000000000002</v>
      </c>
      <c r="O12" s="195">
        <v>-0.4</v>
      </c>
      <c r="P12" s="195">
        <v>-1.9</v>
      </c>
      <c r="Q12" s="195">
        <v>1.1000000000000001</v>
      </c>
      <c r="R12" s="120">
        <v>2.2000000000000002</v>
      </c>
      <c r="S12" s="120">
        <v>4.7</v>
      </c>
      <c r="T12" s="43">
        <v>1.6</v>
      </c>
    </row>
    <row r="13" spans="1:20" ht="13">
      <c r="A13" s="65" t="s">
        <v>80</v>
      </c>
      <c r="B13" s="120">
        <v>-3.3</v>
      </c>
      <c r="C13" s="195">
        <v>-5.9</v>
      </c>
      <c r="D13" s="195">
        <v>-6</v>
      </c>
      <c r="E13" s="195">
        <v>-2</v>
      </c>
      <c r="F13" s="195">
        <v>-3.4</v>
      </c>
      <c r="G13" s="195">
        <v>-4.3</v>
      </c>
      <c r="H13" s="195">
        <v>6.1</v>
      </c>
      <c r="I13" s="195">
        <v>-1.8</v>
      </c>
      <c r="J13" s="195">
        <v>-3.2</v>
      </c>
      <c r="K13" s="195">
        <v>-3.4</v>
      </c>
      <c r="L13" s="195">
        <v>4.3</v>
      </c>
      <c r="M13" s="195">
        <v>10</v>
      </c>
      <c r="N13" s="195">
        <v>3.4</v>
      </c>
      <c r="O13" s="195">
        <v>-0.8</v>
      </c>
      <c r="P13" s="195">
        <v>3</v>
      </c>
      <c r="Q13" s="195">
        <v>-0.7</v>
      </c>
      <c r="R13" s="120">
        <v>5</v>
      </c>
      <c r="S13" s="120">
        <v>3</v>
      </c>
      <c r="T13" s="43">
        <v>2.9</v>
      </c>
    </row>
    <row r="14" spans="1:20" ht="13">
      <c r="A14" s="65" t="s">
        <v>81</v>
      </c>
      <c r="B14" s="120">
        <v>3.3</v>
      </c>
      <c r="C14" s="195">
        <v>-7.8</v>
      </c>
      <c r="D14" s="195">
        <v>4.9000000000000004</v>
      </c>
      <c r="E14" s="195">
        <v>18.600000000000001</v>
      </c>
      <c r="F14" s="195">
        <v>17</v>
      </c>
      <c r="G14" s="195">
        <v>-9.1999999999999993</v>
      </c>
      <c r="H14" s="195">
        <v>17.7</v>
      </c>
      <c r="I14" s="195">
        <v>14.4</v>
      </c>
      <c r="J14" s="195">
        <v>-23.9</v>
      </c>
      <c r="K14" s="195">
        <v>-19.600000000000001</v>
      </c>
      <c r="L14" s="195">
        <v>-26.2</v>
      </c>
      <c r="M14" s="195">
        <v>-14.6</v>
      </c>
      <c r="N14" s="195">
        <v>-37.9</v>
      </c>
      <c r="O14" s="195">
        <v>-31.1</v>
      </c>
      <c r="P14" s="195">
        <v>-53.3</v>
      </c>
      <c r="Q14" s="195">
        <v>-25.8</v>
      </c>
      <c r="R14" s="120">
        <v>-12.5</v>
      </c>
      <c r="S14" s="195">
        <v>-5.5</v>
      </c>
      <c r="T14" s="43">
        <v>17.2</v>
      </c>
    </row>
    <row r="15" spans="1:20" ht="13">
      <c r="A15" s="65" t="s">
        <v>84</v>
      </c>
      <c r="B15" s="120">
        <v>13.8</v>
      </c>
      <c r="C15" s="195">
        <v>27.8</v>
      </c>
      <c r="D15" s="195">
        <v>15.7</v>
      </c>
      <c r="E15" s="195">
        <v>6.5</v>
      </c>
      <c r="F15" s="195">
        <v>11.7</v>
      </c>
      <c r="G15" s="195">
        <v>-12.9</v>
      </c>
      <c r="H15" s="195">
        <v>-16.600000000000001</v>
      </c>
      <c r="I15" s="195">
        <v>6.6</v>
      </c>
      <c r="J15" s="195">
        <v>6.2</v>
      </c>
      <c r="K15" s="195">
        <v>-3.4</v>
      </c>
      <c r="L15" s="195">
        <v>-24.7</v>
      </c>
      <c r="M15" s="195">
        <v>-27.4</v>
      </c>
      <c r="N15" s="195">
        <v>-9.9</v>
      </c>
      <c r="O15" s="195">
        <v>-6</v>
      </c>
      <c r="P15" s="195">
        <v>11</v>
      </c>
      <c r="Q15" s="195">
        <v>16.8</v>
      </c>
      <c r="R15" s="120">
        <v>9.6999999999999993</v>
      </c>
      <c r="S15" s="120">
        <v>16</v>
      </c>
      <c r="T15" s="43">
        <v>8.8000000000000007</v>
      </c>
    </row>
    <row r="16" spans="1:20" ht="13">
      <c r="A16" s="65" t="s">
        <v>85</v>
      </c>
      <c r="B16" s="120">
        <v>8.8000000000000007</v>
      </c>
      <c r="C16" s="195">
        <v>5.0999999999999996</v>
      </c>
      <c r="D16" s="195">
        <v>3.7</v>
      </c>
      <c r="E16" s="195">
        <v>13.4</v>
      </c>
      <c r="F16" s="195">
        <v>10.8</v>
      </c>
      <c r="G16" s="195">
        <v>16.8</v>
      </c>
      <c r="H16" s="195">
        <v>3.8</v>
      </c>
      <c r="I16" s="195">
        <v>-8</v>
      </c>
      <c r="J16" s="195">
        <v>-16.7</v>
      </c>
      <c r="K16" s="195">
        <v>-37.6</v>
      </c>
      <c r="L16" s="195">
        <v>-32.9</v>
      </c>
      <c r="M16" s="195">
        <v>-31.5</v>
      </c>
      <c r="N16" s="195">
        <v>-24.8</v>
      </c>
      <c r="O16" s="195">
        <v>7.3</v>
      </c>
      <c r="P16" s="195">
        <v>14.5</v>
      </c>
      <c r="Q16" s="195">
        <v>6</v>
      </c>
      <c r="R16" s="120">
        <v>21.6</v>
      </c>
      <c r="S16" s="120">
        <v>19.5</v>
      </c>
      <c r="T16" s="43">
        <v>24.4</v>
      </c>
    </row>
    <row r="17" spans="1:20" ht="13">
      <c r="A17" s="65" t="s">
        <v>86</v>
      </c>
      <c r="B17" s="120">
        <v>4.8</v>
      </c>
      <c r="C17" s="195">
        <v>1.7</v>
      </c>
      <c r="D17" s="195">
        <v>3</v>
      </c>
      <c r="E17" s="195">
        <v>3.7</v>
      </c>
      <c r="F17" s="195">
        <v>3.1</v>
      </c>
      <c r="G17" s="195">
        <v>5.5</v>
      </c>
      <c r="H17" s="195">
        <v>4.9000000000000004</v>
      </c>
      <c r="I17" s="195">
        <v>1.4</v>
      </c>
      <c r="J17" s="195">
        <v>-1.7</v>
      </c>
      <c r="K17" s="195">
        <v>-9.1999999999999993</v>
      </c>
      <c r="L17" s="195">
        <v>0</v>
      </c>
      <c r="M17" s="195">
        <v>-6.9</v>
      </c>
      <c r="N17" s="195">
        <v>-7.5</v>
      </c>
      <c r="O17" s="195">
        <v>-4.5</v>
      </c>
      <c r="P17" s="195">
        <v>-7</v>
      </c>
      <c r="Q17" s="195">
        <v>-1.3</v>
      </c>
      <c r="R17" s="120">
        <v>1.2</v>
      </c>
      <c r="S17" s="195">
        <v>2.7</v>
      </c>
      <c r="T17" s="43">
        <v>3.8</v>
      </c>
    </row>
    <row r="18" spans="1:20" s="111" customFormat="1" ht="13">
      <c r="A18" s="65" t="s">
        <v>87</v>
      </c>
      <c r="B18" s="120">
        <v>12.2</v>
      </c>
      <c r="C18" s="195">
        <v>-2.9</v>
      </c>
      <c r="D18" s="195">
        <v>-39</v>
      </c>
      <c r="E18" s="195">
        <v>-9</v>
      </c>
      <c r="F18" s="195">
        <v>62</v>
      </c>
      <c r="G18" s="195">
        <v>17.8</v>
      </c>
      <c r="H18" s="195">
        <v>34.4</v>
      </c>
      <c r="I18" s="195">
        <v>41.4</v>
      </c>
      <c r="J18" s="195">
        <v>-11.9</v>
      </c>
      <c r="K18" s="195">
        <v>-52.4</v>
      </c>
      <c r="L18" s="195">
        <v>-28.9</v>
      </c>
      <c r="M18" s="195">
        <v>1.3</v>
      </c>
      <c r="N18" s="195">
        <v>13.8</v>
      </c>
      <c r="O18" s="195">
        <v>-1.3</v>
      </c>
      <c r="P18" s="195">
        <v>9.6999999999999993</v>
      </c>
      <c r="Q18" s="195">
        <v>7.6</v>
      </c>
      <c r="R18" s="120">
        <v>-19.100000000000001</v>
      </c>
      <c r="S18" s="195">
        <v>-10.4</v>
      </c>
      <c r="T18" s="43">
        <v>22.8</v>
      </c>
    </row>
    <row r="19" spans="1:20" ht="13">
      <c r="A19" s="65" t="s">
        <v>99</v>
      </c>
      <c r="B19" s="120">
        <v>9.3000000000000007</v>
      </c>
      <c r="C19" s="195">
        <v>-3.6</v>
      </c>
      <c r="D19" s="195">
        <v>-10.3</v>
      </c>
      <c r="E19" s="195">
        <v>14.4</v>
      </c>
      <c r="F19" s="195">
        <v>66.599999999999994</v>
      </c>
      <c r="G19" s="195">
        <v>0</v>
      </c>
      <c r="H19" s="195">
        <v>21.2</v>
      </c>
      <c r="I19" s="195">
        <v>14.9</v>
      </c>
      <c r="J19" s="195">
        <v>24.3</v>
      </c>
      <c r="K19" s="195">
        <v>-7.2</v>
      </c>
      <c r="L19" s="195">
        <v>-29.7</v>
      </c>
      <c r="M19" s="195">
        <v>1</v>
      </c>
      <c r="N19" s="195">
        <v>2.2999999999999998</v>
      </c>
      <c r="O19" s="195">
        <v>11.5</v>
      </c>
      <c r="P19" s="195">
        <v>16.899999999999999</v>
      </c>
      <c r="Q19" s="195">
        <v>14.9</v>
      </c>
      <c r="R19" s="120">
        <v>6.8</v>
      </c>
      <c r="S19" s="195">
        <v>-4.7</v>
      </c>
      <c r="T19" s="43">
        <v>5.9</v>
      </c>
    </row>
    <row r="20" spans="1:20" ht="13">
      <c r="A20" s="65" t="s">
        <v>88</v>
      </c>
      <c r="B20" s="120">
        <v>0.3</v>
      </c>
      <c r="C20" s="195">
        <v>-10.9</v>
      </c>
      <c r="D20" s="195">
        <v>1.6</v>
      </c>
      <c r="E20" s="195">
        <v>10.9</v>
      </c>
      <c r="F20" s="195">
        <v>9.1999999999999993</v>
      </c>
      <c r="G20" s="195">
        <v>-2</v>
      </c>
      <c r="H20" s="195">
        <v>23.7</v>
      </c>
      <c r="I20" s="195">
        <v>37</v>
      </c>
      <c r="J20" s="195">
        <v>8.6999999999999993</v>
      </c>
      <c r="K20" s="195">
        <v>-22.3</v>
      </c>
      <c r="L20" s="195">
        <v>-11.7</v>
      </c>
      <c r="M20" s="195">
        <v>8.3000000000000007</v>
      </c>
      <c r="N20" s="195">
        <v>4.7</v>
      </c>
      <c r="O20" s="195">
        <v>17</v>
      </c>
      <c r="P20" s="195">
        <v>-7.1</v>
      </c>
      <c r="Q20" s="195">
        <v>-1.1000000000000001</v>
      </c>
      <c r="R20" s="120">
        <v>9.1</v>
      </c>
      <c r="S20" s="195">
        <v>-0.8</v>
      </c>
      <c r="T20" s="43">
        <v>13.4</v>
      </c>
    </row>
    <row r="21" spans="1:20" ht="13">
      <c r="A21" s="65" t="s">
        <v>100</v>
      </c>
      <c r="B21" s="120"/>
      <c r="C21" s="195">
        <v>26.2</v>
      </c>
      <c r="D21" s="195">
        <v>10</v>
      </c>
      <c r="E21" s="195">
        <v>31.6</v>
      </c>
      <c r="F21" s="195">
        <v>3.3</v>
      </c>
      <c r="G21" s="195">
        <v>-0.3</v>
      </c>
      <c r="H21" s="195">
        <v>12.4</v>
      </c>
      <c r="I21" s="195">
        <v>12.3</v>
      </c>
      <c r="J21" s="195">
        <v>-21.4</v>
      </c>
      <c r="K21" s="195">
        <v>-26.6</v>
      </c>
      <c r="L21" s="195">
        <v>-16.100000000000001</v>
      </c>
      <c r="M21" s="195">
        <v>0.5</v>
      </c>
      <c r="N21" s="195">
        <v>-9.6999999999999993</v>
      </c>
      <c r="O21" s="195">
        <v>-7.8</v>
      </c>
      <c r="P21" s="195">
        <v>1.3</v>
      </c>
      <c r="Q21" s="195">
        <v>26.4</v>
      </c>
      <c r="R21" s="120">
        <v>34</v>
      </c>
      <c r="S21" s="120">
        <v>44.3</v>
      </c>
      <c r="T21" s="43">
        <v>19.3</v>
      </c>
    </row>
    <row r="22" spans="1:20" ht="13">
      <c r="A22" s="65" t="s">
        <v>89</v>
      </c>
      <c r="B22" s="120">
        <v>1.4</v>
      </c>
      <c r="C22" s="195">
        <v>2.9</v>
      </c>
      <c r="D22" s="195">
        <v>-5.5</v>
      </c>
      <c r="E22" s="195">
        <v>-4</v>
      </c>
      <c r="F22" s="195">
        <v>4.5999999999999996</v>
      </c>
      <c r="G22" s="195">
        <v>5.5</v>
      </c>
      <c r="H22" s="195">
        <v>5.8</v>
      </c>
      <c r="I22" s="195">
        <v>5.0999999999999996</v>
      </c>
      <c r="J22" s="195">
        <v>0.8</v>
      </c>
      <c r="K22" s="195">
        <v>-14.7</v>
      </c>
      <c r="L22" s="195">
        <v>-16</v>
      </c>
      <c r="M22" s="195">
        <v>-3.6</v>
      </c>
      <c r="N22" s="195">
        <v>-12.9</v>
      </c>
      <c r="O22" s="195">
        <v>-12.2</v>
      </c>
      <c r="P22" s="195">
        <v>6.1</v>
      </c>
      <c r="Q22" s="195">
        <v>20</v>
      </c>
      <c r="R22" s="120">
        <v>21.7</v>
      </c>
      <c r="S22" s="195">
        <v>12</v>
      </c>
      <c r="T22" s="43">
        <v>7.7</v>
      </c>
    </row>
    <row r="23" spans="1:20" ht="13">
      <c r="A23" s="65" t="s">
        <v>91</v>
      </c>
      <c r="B23" s="120">
        <v>10.3</v>
      </c>
      <c r="C23" s="195">
        <v>-7.6</v>
      </c>
      <c r="D23" s="195">
        <v>7.2</v>
      </c>
      <c r="E23" s="195">
        <v>-0.8</v>
      </c>
      <c r="F23" s="195">
        <v>4.5</v>
      </c>
      <c r="G23" s="195">
        <v>9.6999999999999993</v>
      </c>
      <c r="H23" s="195">
        <v>9.6</v>
      </c>
      <c r="I23" s="195">
        <v>13.1</v>
      </c>
      <c r="J23" s="195">
        <v>6.2</v>
      </c>
      <c r="K23" s="195">
        <v>-2.2999999999999998</v>
      </c>
      <c r="L23" s="195">
        <v>-4.2</v>
      </c>
      <c r="M23" s="195">
        <v>1.2</v>
      </c>
      <c r="N23" s="195">
        <v>5.0999999999999996</v>
      </c>
      <c r="O23" s="195">
        <v>0.9</v>
      </c>
      <c r="P23" s="195">
        <v>8.4</v>
      </c>
      <c r="Q23" s="195">
        <v>-11.5</v>
      </c>
      <c r="R23" s="120">
        <v>-2.9</v>
      </c>
      <c r="S23" s="195">
        <v>-2.7</v>
      </c>
      <c r="T23" s="43">
        <v>3.9</v>
      </c>
    </row>
    <row r="24" spans="1:20" ht="13">
      <c r="A24" s="65" t="s">
        <v>92</v>
      </c>
      <c r="B24" s="120">
        <v>5.2</v>
      </c>
      <c r="C24" s="195">
        <v>-2.7</v>
      </c>
      <c r="D24" s="195">
        <v>-3.8</v>
      </c>
      <c r="E24" s="195">
        <v>-15.8</v>
      </c>
      <c r="F24" s="195">
        <v>-2.4</v>
      </c>
      <c r="G24" s="195">
        <v>0.4</v>
      </c>
      <c r="H24" s="195">
        <v>-6.3</v>
      </c>
      <c r="I24" s="195">
        <v>-4.8</v>
      </c>
      <c r="J24" s="195">
        <v>-13.1</v>
      </c>
      <c r="K24" s="195">
        <v>-14.3</v>
      </c>
      <c r="L24" s="195">
        <v>-10.4</v>
      </c>
      <c r="M24" s="195">
        <v>-11.5</v>
      </c>
      <c r="N24" s="195">
        <v>-7.7</v>
      </c>
      <c r="O24" s="195">
        <v>-14.3</v>
      </c>
      <c r="P24" s="195">
        <v>-1.1000000000000001</v>
      </c>
      <c r="Q24" s="195">
        <v>1.1000000000000001</v>
      </c>
      <c r="R24" s="120">
        <v>5.0999999999999996</v>
      </c>
      <c r="S24" s="195">
        <v>6.4</v>
      </c>
      <c r="T24" s="43">
        <v>5.9</v>
      </c>
    </row>
    <row r="25" spans="1:20" ht="13">
      <c r="A25" s="65" t="s">
        <v>106</v>
      </c>
      <c r="B25" s="120">
        <v>67.599999999999994</v>
      </c>
      <c r="C25" s="195">
        <v>62.4</v>
      </c>
      <c r="D25" s="195">
        <v>68.900000000000006</v>
      </c>
      <c r="E25" s="195">
        <v>20.399999999999999</v>
      </c>
      <c r="F25" s="195">
        <v>-83.5</v>
      </c>
      <c r="G25" s="195">
        <v>35.700000000000003</v>
      </c>
      <c r="H25" s="195">
        <v>-6.3</v>
      </c>
      <c r="I25" s="195">
        <v>50.6</v>
      </c>
      <c r="J25" s="195">
        <v>40.9</v>
      </c>
      <c r="K25" s="195">
        <v>-14.2</v>
      </c>
      <c r="L25" s="195">
        <v>2.2000000000000002</v>
      </c>
      <c r="M25" s="195">
        <v>-10.199999999999999</v>
      </c>
      <c r="N25" s="195">
        <v>5.0999999999999996</v>
      </c>
      <c r="O25" s="195">
        <v>-11.2</v>
      </c>
      <c r="P25" s="195">
        <v>-0.7</v>
      </c>
      <c r="Q25" s="195">
        <v>5.2</v>
      </c>
      <c r="R25" s="120">
        <v>12.1</v>
      </c>
      <c r="S25" s="120">
        <v>69.7</v>
      </c>
      <c r="T25" s="108" t="s">
        <v>109</v>
      </c>
    </row>
    <row r="26" spans="1:20" ht="13">
      <c r="A26" s="65" t="s">
        <v>102</v>
      </c>
      <c r="B26" s="120">
        <v>18.899999999999999</v>
      </c>
      <c r="C26" s="195">
        <v>-18.5</v>
      </c>
      <c r="D26" s="195">
        <v>0.1</v>
      </c>
      <c r="E26" s="195">
        <v>1.3</v>
      </c>
      <c r="F26" s="195">
        <v>-7.3</v>
      </c>
      <c r="G26" s="195">
        <v>7.2</v>
      </c>
      <c r="H26" s="195">
        <v>-12.3</v>
      </c>
      <c r="I26" s="195">
        <v>13.8</v>
      </c>
      <c r="J26" s="195">
        <v>2</v>
      </c>
      <c r="K26" s="195">
        <v>14</v>
      </c>
      <c r="L26" s="195">
        <v>-10.3</v>
      </c>
      <c r="M26" s="195">
        <v>-3.6</v>
      </c>
      <c r="N26" s="195">
        <v>0.1</v>
      </c>
      <c r="O26" s="195">
        <v>17.8</v>
      </c>
      <c r="P26" s="195">
        <v>-14.3</v>
      </c>
      <c r="Q26" s="195">
        <v>2.2000000000000002</v>
      </c>
      <c r="R26" s="120">
        <v>23.3</v>
      </c>
      <c r="S26" s="195">
        <v>0.7</v>
      </c>
      <c r="T26" s="43">
        <v>1.8</v>
      </c>
    </row>
    <row r="27" spans="1:20" ht="13">
      <c r="A27" s="65" t="s">
        <v>101</v>
      </c>
      <c r="B27" s="120">
        <v>-6.6</v>
      </c>
      <c r="C27" s="195">
        <v>-2.7</v>
      </c>
      <c r="D27" s="195">
        <v>-3.1</v>
      </c>
      <c r="E27" s="195">
        <v>-4.7</v>
      </c>
      <c r="F27" s="195">
        <v>9.4</v>
      </c>
      <c r="G27" s="195">
        <v>15.7</v>
      </c>
      <c r="H27" s="195">
        <v>10.3</v>
      </c>
      <c r="I27" s="195">
        <v>14.1</v>
      </c>
      <c r="J27" s="195">
        <v>12.4</v>
      </c>
      <c r="K27" s="195">
        <v>-20.5</v>
      </c>
      <c r="L27" s="195">
        <v>-20.399999999999999</v>
      </c>
      <c r="M27" s="195">
        <v>-12.4</v>
      </c>
      <c r="N27" s="195">
        <v>-12.5</v>
      </c>
      <c r="O27" s="195">
        <v>-7.9</v>
      </c>
      <c r="P27" s="195">
        <v>-6.4</v>
      </c>
      <c r="Q27" s="195">
        <v>0.8</v>
      </c>
      <c r="R27" s="120">
        <v>-0.3</v>
      </c>
      <c r="S27" s="195">
        <v>3</v>
      </c>
      <c r="T27" s="43">
        <v>4.8</v>
      </c>
    </row>
    <row r="28" spans="1:20" ht="13.5" customHeight="1">
      <c r="A28" s="65" t="s">
        <v>82</v>
      </c>
      <c r="B28" s="120">
        <v>22.5</v>
      </c>
      <c r="C28" s="195">
        <v>6.7</v>
      </c>
      <c r="D28" s="195">
        <v>6.6</v>
      </c>
      <c r="E28" s="195">
        <v>8.1999999999999993</v>
      </c>
      <c r="F28" s="195">
        <v>4.9000000000000004</v>
      </c>
      <c r="G28" s="195">
        <v>6.5</v>
      </c>
      <c r="H28" s="195">
        <v>6.7</v>
      </c>
      <c r="I28" s="195">
        <v>1.3</v>
      </c>
      <c r="J28" s="195">
        <v>-9.1999999999999993</v>
      </c>
      <c r="K28" s="195">
        <v>-20.3</v>
      </c>
      <c r="L28" s="195">
        <v>-11.6</v>
      </c>
      <c r="M28" s="195">
        <v>-13.3</v>
      </c>
      <c r="N28" s="195">
        <v>-10.3</v>
      </c>
      <c r="O28" s="195">
        <v>-10.199999999999999</v>
      </c>
      <c r="P28" s="195">
        <v>11.3</v>
      </c>
      <c r="Q28" s="195">
        <v>-0.9</v>
      </c>
      <c r="R28" s="120">
        <v>70</v>
      </c>
      <c r="S28" s="195">
        <v>9</v>
      </c>
      <c r="T28" s="43">
        <v>6.9</v>
      </c>
    </row>
    <row r="29" spans="1:20" ht="13">
      <c r="A29" s="65" t="s">
        <v>94</v>
      </c>
      <c r="B29" s="120">
        <v>13.9</v>
      </c>
      <c r="C29" s="195">
        <v>7</v>
      </c>
      <c r="D29" s="195">
        <v>10.8</v>
      </c>
      <c r="E29" s="195">
        <v>5.2</v>
      </c>
      <c r="F29" s="195">
        <v>13</v>
      </c>
      <c r="G29" s="195">
        <v>9.9</v>
      </c>
      <c r="H29" s="195">
        <v>14.5</v>
      </c>
      <c r="I29" s="195">
        <v>6.8</v>
      </c>
      <c r="J29" s="195">
        <v>-13.2</v>
      </c>
      <c r="K29" s="195">
        <v>-19</v>
      </c>
      <c r="L29" s="195">
        <v>12.7</v>
      </c>
      <c r="M29" s="195">
        <v>8</v>
      </c>
      <c r="N29" s="195">
        <v>-11.8</v>
      </c>
      <c r="O29" s="195">
        <v>0.9</v>
      </c>
      <c r="P29" s="195">
        <v>15.6</v>
      </c>
      <c r="Q29" s="195">
        <v>18</v>
      </c>
      <c r="R29" s="120">
        <v>10.9</v>
      </c>
      <c r="S29" s="195">
        <v>11.6</v>
      </c>
      <c r="T29" s="43">
        <v>-0.7</v>
      </c>
    </row>
    <row r="30" spans="1:20" ht="13">
      <c r="A30" s="65" t="s">
        <v>257</v>
      </c>
      <c r="B30" s="120">
        <v>2.9</v>
      </c>
      <c r="C30" s="195">
        <v>-1.1000000000000001</v>
      </c>
      <c r="D30" s="195">
        <v>5.4</v>
      </c>
      <c r="E30" s="195">
        <v>8.4</v>
      </c>
      <c r="F30" s="195">
        <v>3.3</v>
      </c>
      <c r="G30" s="195">
        <v>-2.1</v>
      </c>
      <c r="H30" s="195">
        <v>-3.8</v>
      </c>
      <c r="I30" s="195">
        <v>-1.5</v>
      </c>
      <c r="J30" s="195">
        <v>-9.6999999999999993</v>
      </c>
      <c r="K30" s="195">
        <v>-20.3</v>
      </c>
      <c r="L30" s="195">
        <v>4.2</v>
      </c>
      <c r="M30" s="195">
        <v>3.9</v>
      </c>
      <c r="N30" s="195">
        <v>-3.7</v>
      </c>
      <c r="O30" s="195">
        <v>6.7</v>
      </c>
      <c r="P30" s="195">
        <v>9.5</v>
      </c>
      <c r="Q30" s="195">
        <v>6.5</v>
      </c>
      <c r="R30" s="120">
        <v>8.1999999999999993</v>
      </c>
      <c r="S30" s="195">
        <v>7.6</v>
      </c>
      <c r="T30" s="43">
        <v>1.6</v>
      </c>
    </row>
    <row r="31" spans="1:20" ht="13">
      <c r="A31" s="65"/>
      <c r="B31" s="120"/>
      <c r="C31" s="195"/>
      <c r="D31" s="195"/>
      <c r="E31" s="195"/>
      <c r="F31" s="195"/>
      <c r="G31" s="195"/>
      <c r="H31" s="195"/>
      <c r="I31" s="195"/>
      <c r="J31" s="195"/>
      <c r="K31" s="195"/>
      <c r="L31" s="195"/>
      <c r="M31" s="195"/>
      <c r="N31" s="195"/>
      <c r="O31" s="195"/>
      <c r="P31" s="195"/>
      <c r="Q31" s="195"/>
      <c r="R31" s="120"/>
      <c r="S31" s="120"/>
      <c r="T31" s="43"/>
    </row>
    <row r="32" spans="1:20" ht="13">
      <c r="A32" s="65" t="s">
        <v>213</v>
      </c>
      <c r="B32" s="120">
        <v>3.4</v>
      </c>
      <c r="C32" s="195">
        <v>-1.3</v>
      </c>
      <c r="D32" s="195">
        <v>0.6</v>
      </c>
      <c r="E32" s="195">
        <v>3.5</v>
      </c>
      <c r="F32" s="195">
        <v>3.1</v>
      </c>
      <c r="G32" s="195">
        <v>2.9</v>
      </c>
      <c r="H32" s="195">
        <v>5</v>
      </c>
      <c r="I32" s="195">
        <v>1.7</v>
      </c>
      <c r="J32" s="195">
        <v>-5.6</v>
      </c>
      <c r="K32" s="195">
        <v>-12.6</v>
      </c>
      <c r="L32" s="195">
        <v>-2</v>
      </c>
      <c r="M32" s="195">
        <v>-0.6</v>
      </c>
      <c r="N32" s="195">
        <v>-3.8</v>
      </c>
      <c r="O32" s="195">
        <v>-2.2999999999999998</v>
      </c>
      <c r="P32" s="195">
        <v>2.1</v>
      </c>
      <c r="Q32" s="195">
        <v>1.5</v>
      </c>
      <c r="R32" s="120">
        <v>5.6</v>
      </c>
      <c r="S32" s="120">
        <v>5.7</v>
      </c>
      <c r="T32" s="43">
        <v>3.4</v>
      </c>
    </row>
    <row r="33" spans="1:20" ht="13">
      <c r="A33" s="65" t="s">
        <v>344</v>
      </c>
      <c r="B33" s="120">
        <v>3</v>
      </c>
      <c r="C33" s="195">
        <v>-1.4</v>
      </c>
      <c r="D33" s="195">
        <v>-0.4</v>
      </c>
      <c r="E33" s="195">
        <v>2.5</v>
      </c>
      <c r="F33" s="195">
        <v>2.7</v>
      </c>
      <c r="G33" s="195">
        <v>3.1</v>
      </c>
      <c r="H33" s="195">
        <v>5.9</v>
      </c>
      <c r="I33" s="195">
        <v>1.7</v>
      </c>
      <c r="J33" s="195">
        <v>-5.3</v>
      </c>
      <c r="K33" s="195">
        <v>-11.6</v>
      </c>
      <c r="L33" s="195">
        <v>-2.4</v>
      </c>
      <c r="M33" s="195">
        <v>-1.2</v>
      </c>
      <c r="N33" s="195">
        <v>-3.7</v>
      </c>
      <c r="O33" s="195">
        <v>-3.3</v>
      </c>
      <c r="P33" s="195">
        <v>0.4</v>
      </c>
      <c r="Q33" s="120">
        <v>0.1</v>
      </c>
      <c r="R33" s="120">
        <v>4.9000000000000004</v>
      </c>
      <c r="S33" s="120">
        <v>4.5999999999999996</v>
      </c>
      <c r="T33" s="43">
        <v>3.7</v>
      </c>
    </row>
    <row r="34" spans="1:20" ht="13">
      <c r="A34" s="65"/>
      <c r="B34" s="120"/>
      <c r="C34" s="195"/>
      <c r="D34" s="195"/>
      <c r="E34" s="195"/>
      <c r="F34" s="195"/>
      <c r="G34" s="195"/>
      <c r="H34" s="195"/>
      <c r="I34" s="195"/>
      <c r="J34" s="195"/>
      <c r="K34" s="195"/>
      <c r="L34" s="195"/>
      <c r="M34" s="195"/>
      <c r="N34" s="195"/>
      <c r="O34" s="195"/>
      <c r="P34" s="195"/>
      <c r="Q34" s="195"/>
      <c r="R34" s="120"/>
      <c r="S34" s="120"/>
      <c r="T34" s="43"/>
    </row>
    <row r="35" spans="1:20" ht="13">
      <c r="A35" s="65" t="s">
        <v>105</v>
      </c>
      <c r="B35" s="120">
        <v>12.8</v>
      </c>
      <c r="C35" s="195">
        <v>12.3</v>
      </c>
      <c r="D35" s="195">
        <v>12.4</v>
      </c>
      <c r="E35" s="195">
        <v>3.7</v>
      </c>
      <c r="F35" s="195">
        <v>14.2</v>
      </c>
      <c r="G35" s="195">
        <v>11.9</v>
      </c>
      <c r="H35" s="195">
        <v>16.5</v>
      </c>
      <c r="I35" s="195">
        <v>13.2</v>
      </c>
      <c r="J35" s="195">
        <v>-21.9</v>
      </c>
      <c r="K35" s="195">
        <v>-55.7</v>
      </c>
      <c r="L35" s="195">
        <v>-18</v>
      </c>
      <c r="M35" s="195">
        <v>5.4</v>
      </c>
      <c r="N35" s="195">
        <v>6.9</v>
      </c>
      <c r="O35" s="195">
        <v>10.8</v>
      </c>
      <c r="P35" s="195">
        <v>14.8</v>
      </c>
      <c r="Q35" s="195">
        <v>-3.1</v>
      </c>
      <c r="R35" s="120">
        <v>26.4</v>
      </c>
      <c r="S35" s="195">
        <v>20.7</v>
      </c>
      <c r="T35" s="43">
        <v>16.7</v>
      </c>
    </row>
    <row r="36" spans="1:20" ht="13">
      <c r="A36" s="65" t="s">
        <v>96</v>
      </c>
      <c r="B36" s="120">
        <v>5.6</v>
      </c>
      <c r="C36" s="195">
        <v>8.1</v>
      </c>
      <c r="D36" s="195">
        <v>-0.7</v>
      </c>
      <c r="E36" s="195">
        <v>1.8</v>
      </c>
      <c r="F36" s="195">
        <v>16.3</v>
      </c>
      <c r="G36" s="195">
        <v>9.6999999999999993</v>
      </c>
      <c r="H36" s="195">
        <v>4</v>
      </c>
      <c r="I36" s="195">
        <v>2.7</v>
      </c>
      <c r="J36" s="195">
        <v>-9</v>
      </c>
      <c r="K36" s="195">
        <v>-8.1</v>
      </c>
      <c r="L36" s="195">
        <v>-1.6</v>
      </c>
      <c r="M36" s="195">
        <v>17</v>
      </c>
      <c r="N36" s="195">
        <v>10.9</v>
      </c>
      <c r="O36" s="195">
        <v>5.3</v>
      </c>
      <c r="P36" s="195">
        <v>-1.4</v>
      </c>
      <c r="Q36" s="195">
        <v>3.2</v>
      </c>
      <c r="R36" s="120">
        <v>6.6</v>
      </c>
      <c r="S36" s="120">
        <v>7</v>
      </c>
      <c r="T36" s="43">
        <v>-6</v>
      </c>
    </row>
    <row r="37" spans="1:20" ht="13">
      <c r="A37" s="65" t="s">
        <v>104</v>
      </c>
      <c r="B37" s="120" t="s">
        <v>109</v>
      </c>
      <c r="C37" s="120">
        <v>-16.899999999999999</v>
      </c>
      <c r="D37" s="120">
        <v>12.1</v>
      </c>
      <c r="E37" s="120">
        <v>5.9</v>
      </c>
      <c r="F37" s="120">
        <v>11</v>
      </c>
      <c r="G37" s="120">
        <v>12.3</v>
      </c>
      <c r="H37" s="120">
        <v>17.8</v>
      </c>
      <c r="I37" s="120">
        <v>6</v>
      </c>
      <c r="J37" s="120" t="s">
        <v>109</v>
      </c>
      <c r="K37" s="120" t="s">
        <v>109</v>
      </c>
      <c r="L37" s="120" t="s">
        <v>109</v>
      </c>
      <c r="M37" s="120" t="s">
        <v>109</v>
      </c>
      <c r="N37" s="120" t="s">
        <v>109</v>
      </c>
      <c r="O37" s="120" t="s">
        <v>109</v>
      </c>
      <c r="P37" s="120" t="s">
        <v>109</v>
      </c>
      <c r="Q37" s="120" t="s">
        <v>109</v>
      </c>
      <c r="R37" s="120" t="s">
        <v>109</v>
      </c>
      <c r="S37" s="120" t="s">
        <v>109</v>
      </c>
      <c r="T37" s="108" t="s">
        <v>109</v>
      </c>
    </row>
    <row r="38" spans="1:20" ht="13">
      <c r="A38" s="65" t="s">
        <v>259</v>
      </c>
      <c r="B38" s="120" t="s">
        <v>109</v>
      </c>
      <c r="C38" s="120">
        <v>0.89740575280194967</v>
      </c>
      <c r="D38" s="120">
        <v>6.05895832524177</v>
      </c>
      <c r="E38" s="120">
        <v>9.0599479986816611</v>
      </c>
      <c r="F38" s="120">
        <v>9.9929485242268523</v>
      </c>
      <c r="G38" s="120">
        <v>6.5573770491803351</v>
      </c>
      <c r="H38" s="120">
        <v>-7.5691161724681262</v>
      </c>
      <c r="I38" s="120">
        <v>-18.817220965192327</v>
      </c>
      <c r="J38" s="120">
        <v>-23.992058643860723</v>
      </c>
      <c r="K38" s="120">
        <v>-21.182439220413908</v>
      </c>
      <c r="L38" s="120">
        <v>-2.5109935631890901</v>
      </c>
      <c r="M38" s="120">
        <v>0.47721775511537778</v>
      </c>
      <c r="N38" s="120">
        <v>13.5</v>
      </c>
      <c r="O38" s="120">
        <v>9.5</v>
      </c>
      <c r="P38" s="120">
        <v>1.6</v>
      </c>
      <c r="Q38" s="195">
        <v>6.9</v>
      </c>
      <c r="R38" s="120">
        <v>5.4824100967971185</v>
      </c>
      <c r="S38" s="110">
        <v>4.0244695178953602</v>
      </c>
      <c r="T38" s="247">
        <v>4.8162126322143504</v>
      </c>
    </row>
    <row r="39" spans="1:20">
      <c r="A39" s="70" t="s">
        <v>321</v>
      </c>
    </row>
    <row r="41" spans="1:20">
      <c r="A41" s="39" t="s">
        <v>22</v>
      </c>
    </row>
    <row r="43" spans="1:20">
      <c r="A43" s="39" t="s">
        <v>31</v>
      </c>
    </row>
    <row r="44" spans="1:20">
      <c r="A44" s="70" t="s">
        <v>24</v>
      </c>
    </row>
    <row r="46" spans="1:20">
      <c r="A46" s="39" t="s">
        <v>23</v>
      </c>
    </row>
    <row r="47" spans="1:20">
      <c r="A47" s="39" t="s">
        <v>320</v>
      </c>
    </row>
    <row r="48" spans="1:20">
      <c r="A48" s="39" t="s">
        <v>305</v>
      </c>
    </row>
  </sheetData>
  <phoneticPr fontId="28" type="noConversion"/>
  <pageMargins left="0.7" right="0.7" top="0.75" bottom="0.75" header="0.3" footer="0.3"/>
  <pageSetup paperSize="9" orientation="portrait" horizontalDpi="300" verticalDpi="3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6">
    <pageSetUpPr fitToPage="1"/>
  </sheetPr>
  <dimension ref="A1:T61"/>
  <sheetViews>
    <sheetView zoomScaleNormal="100" workbookViewId="0">
      <pane xSplit="1" ySplit="3" topLeftCell="B4" activePane="bottomRight" state="frozen"/>
      <selection activeCell="A2" sqref="A2"/>
      <selection pane="topRight" activeCell="A2" sqref="A2"/>
      <selection pane="bottomLeft" activeCell="A2" sqref="A2"/>
      <selection pane="bottomRight" activeCell="A2" sqref="A2"/>
    </sheetView>
  </sheetViews>
  <sheetFormatPr defaultColWidth="9.1796875" defaultRowHeight="12.5"/>
  <cols>
    <col min="1" max="1" width="26.7265625" style="39" customWidth="1"/>
    <col min="2" max="19" width="10.81640625" style="39" customWidth="1"/>
    <col min="20" max="16384" width="9.1796875" style="39"/>
  </cols>
  <sheetData>
    <row r="1" spans="1:20">
      <c r="A1" s="70" t="s">
        <v>578</v>
      </c>
    </row>
    <row r="2" spans="1:20">
      <c r="A2" s="70"/>
    </row>
    <row r="3" spans="1:20" s="65" customFormat="1" ht="13">
      <c r="B3" s="65">
        <v>2000</v>
      </c>
      <c r="C3" s="65">
        <v>2001</v>
      </c>
      <c r="D3" s="65">
        <v>2002</v>
      </c>
      <c r="E3" s="65">
        <v>2003</v>
      </c>
      <c r="F3" s="65">
        <v>2004</v>
      </c>
      <c r="G3" s="65">
        <v>2005</v>
      </c>
      <c r="H3" s="65">
        <v>2006</v>
      </c>
      <c r="I3" s="65">
        <v>2007</v>
      </c>
      <c r="J3" s="65">
        <v>2008</v>
      </c>
      <c r="K3" s="65">
        <v>2009</v>
      </c>
      <c r="L3" s="65">
        <v>2010</v>
      </c>
      <c r="M3" s="65">
        <v>2011</v>
      </c>
      <c r="N3" s="65">
        <v>2012</v>
      </c>
      <c r="O3" s="65">
        <v>2013</v>
      </c>
      <c r="P3" s="65">
        <v>2014</v>
      </c>
      <c r="Q3" s="65">
        <v>2015</v>
      </c>
      <c r="R3" s="65">
        <v>2016</v>
      </c>
      <c r="S3" s="65">
        <v>2017</v>
      </c>
      <c r="T3" s="65">
        <v>2018</v>
      </c>
    </row>
    <row r="4" spans="1:20" ht="13">
      <c r="A4" s="65" t="s">
        <v>90</v>
      </c>
      <c r="B4" s="96">
        <v>3833.1620000000003</v>
      </c>
      <c r="C4" s="96">
        <v>3863.2620000000002</v>
      </c>
      <c r="D4" s="96">
        <v>3884.7789520000006</v>
      </c>
      <c r="E4" s="96">
        <v>3902.8398361920008</v>
      </c>
      <c r="F4" s="96">
        <v>3927.1684768472323</v>
      </c>
      <c r="G4" s="96">
        <v>3948.729802939843</v>
      </c>
      <c r="H4" s="96">
        <v>3971.4818837280841</v>
      </c>
      <c r="I4" s="96">
        <v>3997.5139561931715</v>
      </c>
      <c r="J4" s="96">
        <v>4029.2089003683991</v>
      </c>
      <c r="K4" s="96">
        <v>4060.8800647669259</v>
      </c>
      <c r="L4" s="96">
        <v>4083.1845445078575</v>
      </c>
      <c r="M4" s="96">
        <v>4441.4080000000004</v>
      </c>
      <c r="N4" s="96">
        <v>4463.4710719999994</v>
      </c>
      <c r="O4" s="96">
        <v>4488.7999232479997</v>
      </c>
      <c r="P4" s="96">
        <v>4507.460123516631</v>
      </c>
      <c r="Q4" s="96">
        <v>4506.027</v>
      </c>
      <c r="R4" s="96">
        <v>4541.9853054999994</v>
      </c>
      <c r="S4" s="96">
        <v>4600</v>
      </c>
      <c r="T4" s="96" t="s">
        <v>109</v>
      </c>
    </row>
    <row r="5" spans="1:20" ht="13">
      <c r="A5" s="65" t="s">
        <v>77</v>
      </c>
      <c r="B5" s="96">
        <v>4659.2020000000002</v>
      </c>
      <c r="C5" s="96">
        <v>4711.4350000000004</v>
      </c>
      <c r="D5" s="96">
        <v>4743.9740000000002</v>
      </c>
      <c r="E5" s="96">
        <v>4782.0600000000004</v>
      </c>
      <c r="F5" s="96">
        <v>4819.6120000000001</v>
      </c>
      <c r="G5" s="96">
        <v>4858.3389999999999</v>
      </c>
      <c r="H5" s="96">
        <v>4902.6289999999999</v>
      </c>
      <c r="I5" s="96">
        <v>4950.4889999999996</v>
      </c>
      <c r="J5" s="96">
        <v>4996.085</v>
      </c>
      <c r="K5" s="96">
        <v>5043.0240000000003</v>
      </c>
      <c r="L5" s="96">
        <v>5087.3040000000001</v>
      </c>
      <c r="M5" s="96">
        <v>5131.3909999999996</v>
      </c>
      <c r="N5" s="96">
        <v>5179.6379999999999</v>
      </c>
      <c r="O5" s="96">
        <v>5229.3580000000002</v>
      </c>
      <c r="P5" s="96">
        <v>5276.8760000000002</v>
      </c>
      <c r="Q5" s="96">
        <v>5318.9049999999997</v>
      </c>
      <c r="R5" s="96">
        <v>5360.73</v>
      </c>
      <c r="S5" s="96">
        <v>5409</v>
      </c>
      <c r="T5" s="96">
        <v>5464</v>
      </c>
    </row>
    <row r="6" spans="1:20" ht="13">
      <c r="A6" s="65" t="s">
        <v>103</v>
      </c>
      <c r="B6" s="96" t="s">
        <v>109</v>
      </c>
      <c r="C6" s="96">
        <v>3352.2249999999999</v>
      </c>
      <c r="D6" s="96">
        <v>3697.3220000000001</v>
      </c>
      <c r="E6" s="96">
        <v>3697.3220000000001</v>
      </c>
      <c r="F6" s="96">
        <v>3704.7979999999998</v>
      </c>
      <c r="G6" s="96">
        <v>3715.89</v>
      </c>
      <c r="H6" s="96">
        <v>3728.5540000000001</v>
      </c>
      <c r="I6" s="96">
        <v>3746.7579999999998</v>
      </c>
      <c r="J6" s="96">
        <v>3767.0810000000001</v>
      </c>
      <c r="K6" s="96">
        <v>3788.6680000000001</v>
      </c>
      <c r="L6" s="96">
        <v>3804.0810000000001</v>
      </c>
      <c r="M6" s="96">
        <v>3899.75</v>
      </c>
      <c r="N6" s="96">
        <v>3909.3480000000009</v>
      </c>
      <c r="O6" s="96">
        <v>3918.241</v>
      </c>
      <c r="P6" s="96">
        <v>3927.7689999999998</v>
      </c>
      <c r="Q6" s="96">
        <v>3935.105</v>
      </c>
      <c r="R6" s="96">
        <v>3943.989</v>
      </c>
      <c r="S6" s="96">
        <v>3951</v>
      </c>
      <c r="T6" s="96">
        <v>3959</v>
      </c>
    </row>
    <row r="7" spans="1:20" ht="13">
      <c r="A7" s="65" t="s">
        <v>29</v>
      </c>
      <c r="B7" s="96" t="s">
        <v>109</v>
      </c>
      <c r="C7" s="96" t="s">
        <v>109</v>
      </c>
      <c r="D7" s="96" t="s">
        <v>109</v>
      </c>
      <c r="E7" s="96" t="s">
        <v>109</v>
      </c>
      <c r="F7" s="96" t="s">
        <v>109</v>
      </c>
      <c r="G7" s="96" t="s">
        <v>109</v>
      </c>
      <c r="H7" s="96" t="s">
        <v>109</v>
      </c>
      <c r="I7" s="96" t="s">
        <v>109</v>
      </c>
      <c r="J7" s="96" t="s">
        <v>109</v>
      </c>
      <c r="K7" s="96" t="s">
        <v>109</v>
      </c>
      <c r="L7" s="96" t="s">
        <v>109</v>
      </c>
      <c r="M7" s="96">
        <v>1924</v>
      </c>
      <c r="N7" s="96" t="s">
        <v>109</v>
      </c>
      <c r="O7" s="96" t="s">
        <v>109</v>
      </c>
      <c r="P7" s="96" t="s">
        <v>109</v>
      </c>
      <c r="Q7" s="96" t="s">
        <v>109</v>
      </c>
      <c r="R7" s="96" t="s">
        <v>109</v>
      </c>
      <c r="S7" s="96" t="s">
        <v>109</v>
      </c>
      <c r="T7" s="96" t="s">
        <v>109</v>
      </c>
    </row>
    <row r="8" spans="1:20" ht="13">
      <c r="A8" s="65" t="s">
        <v>97</v>
      </c>
      <c r="B8" s="96">
        <v>288</v>
      </c>
      <c r="C8" s="96">
        <v>293</v>
      </c>
      <c r="D8" s="96">
        <v>302</v>
      </c>
      <c r="E8" s="96">
        <v>314</v>
      </c>
      <c r="F8" s="96">
        <v>327</v>
      </c>
      <c r="G8" s="96">
        <v>340</v>
      </c>
      <c r="H8" s="96">
        <v>359</v>
      </c>
      <c r="I8" s="96">
        <v>376</v>
      </c>
      <c r="J8" s="96">
        <v>394</v>
      </c>
      <c r="K8" s="96">
        <v>410</v>
      </c>
      <c r="L8" s="96">
        <v>421</v>
      </c>
      <c r="M8" s="96">
        <v>431</v>
      </c>
      <c r="N8" s="96">
        <v>437</v>
      </c>
      <c r="O8" s="96">
        <v>441</v>
      </c>
      <c r="P8" s="96">
        <v>444</v>
      </c>
      <c r="Q8" s="96">
        <v>446</v>
      </c>
      <c r="R8" s="96" t="s">
        <v>109</v>
      </c>
      <c r="S8" s="96" t="s">
        <v>109</v>
      </c>
      <c r="T8" s="96" t="s">
        <v>109</v>
      </c>
    </row>
    <row r="9" spans="1:20" ht="13">
      <c r="A9" s="65" t="s">
        <v>78</v>
      </c>
      <c r="B9" s="96" t="s">
        <v>109</v>
      </c>
      <c r="C9" s="96">
        <v>4366.2929999999997</v>
      </c>
      <c r="D9" s="96">
        <v>4393.5839999999998</v>
      </c>
      <c r="E9" s="96">
        <v>4420.7110000000002</v>
      </c>
      <c r="F9" s="96">
        <v>4452.9790000000003</v>
      </c>
      <c r="G9" s="96">
        <v>4485.8419999999996</v>
      </c>
      <c r="H9" s="96">
        <v>4516.0320000000002</v>
      </c>
      <c r="I9" s="96">
        <v>4557.6809999999996</v>
      </c>
      <c r="J9" s="96">
        <v>4596.0609999999997</v>
      </c>
      <c r="K9" s="96">
        <v>4634.5339999999997</v>
      </c>
      <c r="L9" s="96">
        <v>4670.9759999999997</v>
      </c>
      <c r="M9" s="96">
        <v>4699.6059999999998</v>
      </c>
      <c r="N9" s="96">
        <v>4729.0730000000003</v>
      </c>
      <c r="O9" s="96">
        <v>4754.3190000000004</v>
      </c>
      <c r="P9" s="96" t="s">
        <v>109</v>
      </c>
      <c r="Q9" s="96" t="s">
        <v>109</v>
      </c>
      <c r="R9" s="96" t="s">
        <v>109</v>
      </c>
      <c r="S9" s="96" t="s">
        <v>109</v>
      </c>
      <c r="T9" s="96" t="s">
        <v>109</v>
      </c>
    </row>
    <row r="10" spans="1:20" ht="13">
      <c r="A10" s="65" t="s">
        <v>79</v>
      </c>
      <c r="B10" s="96">
        <v>2568.0610000000001</v>
      </c>
      <c r="C10" s="96">
        <v>2579.1329999999998</v>
      </c>
      <c r="D10" s="96">
        <v>2589.8890000000001</v>
      </c>
      <c r="E10" s="96">
        <v>2601.643</v>
      </c>
      <c r="F10" s="96">
        <v>2614.3029999999999</v>
      </c>
      <c r="G10" s="96">
        <v>2641.4580000000001</v>
      </c>
      <c r="H10" s="96">
        <v>2657.5219999999999</v>
      </c>
      <c r="I10" s="96">
        <v>2670.4070000000002</v>
      </c>
      <c r="J10" s="96">
        <v>2696.4520000000002</v>
      </c>
      <c r="K10" s="96">
        <v>2722.0790000000002</v>
      </c>
      <c r="L10" s="96">
        <v>2769.973</v>
      </c>
      <c r="M10" s="96">
        <v>2785.5189999999998</v>
      </c>
      <c r="N10" s="96">
        <v>2797.223</v>
      </c>
      <c r="O10" s="96">
        <v>2812.2939999999999</v>
      </c>
      <c r="P10" s="96">
        <v>2826.8020000000001</v>
      </c>
      <c r="Q10" s="96">
        <v>2843.9650000000001</v>
      </c>
      <c r="R10" s="96">
        <v>2861</v>
      </c>
      <c r="S10" s="96">
        <v>2878.4679999999998</v>
      </c>
      <c r="T10" s="96">
        <v>2901</v>
      </c>
    </row>
    <row r="11" spans="1:20" ht="13">
      <c r="A11" s="65" t="s">
        <v>98</v>
      </c>
      <c r="B11" s="96">
        <v>621.20000000000005</v>
      </c>
      <c r="C11" s="96">
        <v>621.9</v>
      </c>
      <c r="D11" s="96">
        <v>622.5</v>
      </c>
      <c r="E11" s="96">
        <v>623.6</v>
      </c>
      <c r="F11" s="96">
        <v>626.1</v>
      </c>
      <c r="G11" s="96">
        <v>629.20000000000005</v>
      </c>
      <c r="H11" s="96">
        <v>633.1</v>
      </c>
      <c r="I11" s="96">
        <v>638.20000000000005</v>
      </c>
      <c r="J11" s="96">
        <v>645.20000000000005</v>
      </c>
      <c r="K11" s="96">
        <v>650.5</v>
      </c>
      <c r="L11" s="96">
        <v>653.6</v>
      </c>
      <c r="M11" s="96">
        <v>656</v>
      </c>
      <c r="N11" s="96">
        <v>657.8</v>
      </c>
      <c r="O11" s="96" t="s">
        <v>109</v>
      </c>
      <c r="P11" s="96" t="s">
        <v>109</v>
      </c>
      <c r="Q11" s="96" t="s">
        <v>109</v>
      </c>
      <c r="R11" s="96" t="s">
        <v>109</v>
      </c>
      <c r="S11" s="96" t="s">
        <v>109</v>
      </c>
      <c r="T11" s="96" t="s">
        <v>109</v>
      </c>
    </row>
    <row r="12" spans="1:20" ht="13">
      <c r="A12" s="65" t="s">
        <v>93</v>
      </c>
      <c r="B12" s="96">
        <v>2295.386</v>
      </c>
      <c r="C12" s="96">
        <v>2329.3429999999998</v>
      </c>
      <c r="D12" s="96">
        <v>2354.0819999999999</v>
      </c>
      <c r="E12" s="96">
        <v>2378.0790000000002</v>
      </c>
      <c r="F12" s="96">
        <v>2402.0909999999999</v>
      </c>
      <c r="G12" s="96">
        <v>2429.5</v>
      </c>
      <c r="H12" s="96">
        <v>2453.826</v>
      </c>
      <c r="I12" s="96">
        <v>2476.5050000000001</v>
      </c>
      <c r="J12" s="96">
        <v>2499.3319999999999</v>
      </c>
      <c r="K12" s="96">
        <v>2517.393</v>
      </c>
      <c r="L12" s="96">
        <v>2537.1970000000001</v>
      </c>
      <c r="M12" s="96">
        <v>2556.0680000000002</v>
      </c>
      <c r="N12" s="96">
        <v>2579.7809999999999</v>
      </c>
      <c r="O12" s="96">
        <v>2599.6129999999998</v>
      </c>
      <c r="P12" s="96">
        <v>2617.7800000000002</v>
      </c>
      <c r="Q12" s="96">
        <v>2634.3389999999999</v>
      </c>
      <c r="R12" s="96">
        <v>2654.6570000000002</v>
      </c>
      <c r="S12" s="96" t="s">
        <v>109</v>
      </c>
      <c r="T12" s="96" t="s">
        <v>109</v>
      </c>
    </row>
    <row r="13" spans="1:20" ht="13">
      <c r="A13" s="65" t="s">
        <v>83</v>
      </c>
      <c r="B13" s="96">
        <v>28988</v>
      </c>
      <c r="C13" s="96">
        <v>29329</v>
      </c>
      <c r="D13" s="96">
        <v>29660</v>
      </c>
      <c r="E13" s="96">
        <v>29994</v>
      </c>
      <c r="F13" s="96">
        <v>30339</v>
      </c>
      <c r="G13" s="96">
        <v>30687</v>
      </c>
      <c r="H13" s="96">
        <v>31060</v>
      </c>
      <c r="I13" s="96">
        <v>31449</v>
      </c>
      <c r="J13" s="96">
        <v>31819</v>
      </c>
      <c r="K13" s="96">
        <v>32174</v>
      </c>
      <c r="L13" s="96">
        <v>32520</v>
      </c>
      <c r="M13" s="96">
        <v>32860</v>
      </c>
      <c r="N13" s="96">
        <v>33212</v>
      </c>
      <c r="O13" s="96">
        <v>33908</v>
      </c>
      <c r="P13" s="96">
        <v>34223</v>
      </c>
      <c r="Q13" s="96">
        <v>34537</v>
      </c>
      <c r="R13" s="96">
        <v>34881</v>
      </c>
      <c r="S13" s="96">
        <v>35224</v>
      </c>
      <c r="T13" s="96">
        <v>35571</v>
      </c>
    </row>
    <row r="14" spans="1:20" ht="13">
      <c r="A14" s="65" t="s">
        <v>80</v>
      </c>
      <c r="B14" s="96">
        <v>38384</v>
      </c>
      <c r="C14" s="96">
        <v>38682</v>
      </c>
      <c r="D14" s="96">
        <v>38925</v>
      </c>
      <c r="E14" s="96">
        <v>39141</v>
      </c>
      <c r="F14" s="96">
        <v>39362</v>
      </c>
      <c r="G14" s="96">
        <v>39551.199999999997</v>
      </c>
      <c r="H14" s="96">
        <v>39753.199999999997</v>
      </c>
      <c r="I14" s="96">
        <v>39918.199999999997</v>
      </c>
      <c r="J14" s="96">
        <v>40057.9</v>
      </c>
      <c r="K14" s="96">
        <v>40183.599999999999</v>
      </c>
      <c r="L14" s="96">
        <v>40479.199999999997</v>
      </c>
      <c r="M14" s="96">
        <v>40630.199999999997</v>
      </c>
      <c r="N14" s="96">
        <v>40805.800000000003</v>
      </c>
      <c r="O14" s="96">
        <v>40995.1</v>
      </c>
      <c r="P14" s="96">
        <v>41221</v>
      </c>
      <c r="Q14" s="96">
        <v>41446</v>
      </c>
      <c r="R14" s="96">
        <v>41703</v>
      </c>
      <c r="S14" s="96">
        <v>41968</v>
      </c>
      <c r="T14" s="96">
        <v>42227</v>
      </c>
    </row>
    <row r="15" spans="1:20" ht="13">
      <c r="A15" s="65" t="s">
        <v>81</v>
      </c>
      <c r="B15" s="96">
        <v>5455</v>
      </c>
      <c r="C15" s="96">
        <v>5519</v>
      </c>
      <c r="D15" s="96">
        <v>5598</v>
      </c>
      <c r="E15" s="96">
        <v>5692</v>
      </c>
      <c r="F15" s="96">
        <v>5797</v>
      </c>
      <c r="G15" s="96">
        <v>5900</v>
      </c>
      <c r="H15" s="96">
        <v>6023</v>
      </c>
      <c r="I15" s="96">
        <v>6161</v>
      </c>
      <c r="J15" s="96">
        <v>6265</v>
      </c>
      <c r="K15" s="96">
        <v>6317</v>
      </c>
      <c r="L15" s="96">
        <v>6372</v>
      </c>
      <c r="M15" s="96">
        <v>6425</v>
      </c>
      <c r="N15" s="96">
        <v>6462</v>
      </c>
      <c r="O15" s="96">
        <v>6485</v>
      </c>
      <c r="P15" s="96">
        <v>6499</v>
      </c>
      <c r="Q15" s="96">
        <v>6508</v>
      </c>
      <c r="R15" s="96">
        <v>6514</v>
      </c>
      <c r="S15" s="96">
        <v>6521</v>
      </c>
      <c r="T15" s="96">
        <v>6527</v>
      </c>
    </row>
    <row r="16" spans="1:20" ht="13">
      <c r="A16" s="65" t="s">
        <v>84</v>
      </c>
      <c r="B16" s="96" t="s">
        <v>109</v>
      </c>
      <c r="C16" s="96">
        <v>3723.509</v>
      </c>
      <c r="D16" s="96" t="s">
        <v>109</v>
      </c>
      <c r="E16" s="96" t="s">
        <v>109</v>
      </c>
      <c r="F16" s="96">
        <v>4133.9750000000004</v>
      </c>
      <c r="G16" s="96">
        <v>4172.7870000000003</v>
      </c>
      <c r="H16" s="96">
        <v>4209.4719999999998</v>
      </c>
      <c r="I16" s="96">
        <v>4238.4520000000002</v>
      </c>
      <c r="J16" s="96">
        <v>4270.4970000000003</v>
      </c>
      <c r="K16" s="96">
        <v>4302.8270000000002</v>
      </c>
      <c r="L16" s="96">
        <v>4330.6809999999996</v>
      </c>
      <c r="M16" s="96">
        <v>4348.9549999999999</v>
      </c>
      <c r="N16" s="96">
        <v>4393.6310000000003</v>
      </c>
      <c r="O16" s="96">
        <v>4402.0079999999998</v>
      </c>
      <c r="P16" s="96">
        <v>4408</v>
      </c>
      <c r="Q16" s="96">
        <v>4415</v>
      </c>
      <c r="R16" s="96">
        <v>4420</v>
      </c>
      <c r="S16" s="96">
        <v>4427</v>
      </c>
      <c r="T16" s="96">
        <v>4439</v>
      </c>
    </row>
    <row r="17" spans="1:20" ht="13">
      <c r="A17" s="65" t="s">
        <v>85</v>
      </c>
      <c r="B17" s="96">
        <v>1406</v>
      </c>
      <c r="C17" s="96">
        <v>1448</v>
      </c>
      <c r="D17" s="96">
        <v>1506</v>
      </c>
      <c r="E17" s="96">
        <v>1575</v>
      </c>
      <c r="F17" s="96">
        <v>1652</v>
      </c>
      <c r="G17" s="96">
        <v>1733</v>
      </c>
      <c r="H17" s="96">
        <v>1838</v>
      </c>
      <c r="I17" s="96">
        <v>1912</v>
      </c>
      <c r="J17" s="96">
        <v>1960</v>
      </c>
      <c r="K17" s="96">
        <v>1982</v>
      </c>
      <c r="L17" s="96">
        <v>1992</v>
      </c>
      <c r="M17" s="96">
        <v>1999</v>
      </c>
      <c r="N17" s="96">
        <v>2003</v>
      </c>
      <c r="O17" s="96">
        <v>2007</v>
      </c>
      <c r="P17" s="96">
        <v>2014</v>
      </c>
      <c r="Q17" s="96">
        <v>2022</v>
      </c>
      <c r="R17" s="96">
        <v>2004</v>
      </c>
      <c r="S17" s="96">
        <v>1974</v>
      </c>
      <c r="T17" s="96">
        <v>1994</v>
      </c>
    </row>
    <row r="18" spans="1:20" ht="13">
      <c r="A18" s="65" t="s">
        <v>86</v>
      </c>
      <c r="B18" s="96">
        <v>27422.342000000001</v>
      </c>
      <c r="C18" s="96">
        <v>27864.012999999999</v>
      </c>
      <c r="D18" s="96">
        <v>28328.81</v>
      </c>
      <c r="E18" s="96">
        <v>28813.09</v>
      </c>
      <c r="F18" s="96">
        <v>29288.615000000002</v>
      </c>
      <c r="G18" s="96">
        <v>29771.179</v>
      </c>
      <c r="H18" s="96">
        <v>30360.215</v>
      </c>
      <c r="I18" s="96">
        <v>31210.878000000001</v>
      </c>
      <c r="J18" s="96">
        <v>29597.657999999999</v>
      </c>
      <c r="K18" s="96">
        <v>30112.161</v>
      </c>
      <c r="L18" s="96">
        <v>30579.937000000002</v>
      </c>
      <c r="M18" s="96">
        <v>31791.45</v>
      </c>
      <c r="N18" s="96">
        <v>31576.474999999999</v>
      </c>
      <c r="O18" s="96" t="s">
        <v>109</v>
      </c>
      <c r="P18" s="96" t="s">
        <v>109</v>
      </c>
      <c r="Q18" s="96" t="s">
        <v>109</v>
      </c>
      <c r="R18" s="96" t="s">
        <v>109</v>
      </c>
      <c r="S18" s="96" t="s">
        <v>109</v>
      </c>
      <c r="T18" s="96" t="s">
        <v>109</v>
      </c>
    </row>
    <row r="19" spans="1:20" ht="13">
      <c r="A19" s="65" t="s">
        <v>87</v>
      </c>
      <c r="B19" s="96">
        <v>796</v>
      </c>
      <c r="C19" s="96">
        <v>877</v>
      </c>
      <c r="D19" s="96">
        <v>958</v>
      </c>
      <c r="E19" s="96">
        <v>967.06500000000005</v>
      </c>
      <c r="F19" s="96">
        <v>986.55700000000002</v>
      </c>
      <c r="G19" s="96">
        <v>997.82100000000003</v>
      </c>
      <c r="H19" s="96">
        <v>1018.096</v>
      </c>
      <c r="I19" s="96">
        <v>1035.713</v>
      </c>
      <c r="J19" s="96">
        <v>1042.1679999999999</v>
      </c>
      <c r="K19" s="96">
        <v>1035.126</v>
      </c>
      <c r="L19" s="96" t="s">
        <v>109</v>
      </c>
      <c r="M19" s="96">
        <v>1019</v>
      </c>
      <c r="N19" s="96" t="s">
        <v>109</v>
      </c>
      <c r="O19" s="96" t="s">
        <v>109</v>
      </c>
      <c r="P19" s="96" t="s">
        <v>109</v>
      </c>
      <c r="Q19" s="96" t="s">
        <v>109</v>
      </c>
      <c r="R19" s="96" t="s">
        <v>109</v>
      </c>
      <c r="S19" s="96" t="s">
        <v>109</v>
      </c>
      <c r="T19" s="96" t="s">
        <v>109</v>
      </c>
    </row>
    <row r="20" spans="1:20" ht="13">
      <c r="A20" s="65" t="s">
        <v>99</v>
      </c>
      <c r="B20" s="96">
        <v>1309.3</v>
      </c>
      <c r="C20" s="96">
        <v>1291.7</v>
      </c>
      <c r="D20" s="96">
        <v>1295</v>
      </c>
      <c r="E20" s="96">
        <v>1293.029</v>
      </c>
      <c r="F20" s="96">
        <v>1300.038</v>
      </c>
      <c r="G20" s="96">
        <v>1299.5</v>
      </c>
      <c r="H20" s="96">
        <v>1306.7860000000001</v>
      </c>
      <c r="I20" s="96">
        <v>1316.1010000000001</v>
      </c>
      <c r="J20" s="96">
        <v>1327.93</v>
      </c>
      <c r="K20" s="96">
        <v>1337.33</v>
      </c>
      <c r="L20" s="96">
        <v>1341</v>
      </c>
      <c r="M20" s="96">
        <v>1282.511</v>
      </c>
      <c r="N20" s="96">
        <v>1289.0730000000001</v>
      </c>
      <c r="O20" s="96">
        <v>1298.0450000000001</v>
      </c>
      <c r="P20" s="96">
        <v>1403</v>
      </c>
      <c r="Q20" s="96">
        <v>1413</v>
      </c>
      <c r="R20" s="96">
        <v>1428</v>
      </c>
      <c r="S20" s="96">
        <v>1445</v>
      </c>
      <c r="T20" s="96">
        <v>1451</v>
      </c>
    </row>
    <row r="21" spans="1:20" ht="13">
      <c r="A21" s="65" t="s">
        <v>88</v>
      </c>
      <c r="B21" s="96">
        <v>118.2324</v>
      </c>
      <c r="C21" s="96">
        <v>119.616</v>
      </c>
      <c r="D21" s="96">
        <v>120.9996</v>
      </c>
      <c r="E21" s="96">
        <v>122.3832</v>
      </c>
      <c r="F21" s="96">
        <v>123.7668</v>
      </c>
      <c r="G21" s="96">
        <v>125.15039999999999</v>
      </c>
      <c r="H21" s="96" t="s">
        <v>109</v>
      </c>
      <c r="I21" s="96" t="s">
        <v>109</v>
      </c>
      <c r="J21" s="96">
        <v>175.327</v>
      </c>
      <c r="K21" s="96" t="s">
        <v>109</v>
      </c>
      <c r="L21" s="96" t="s">
        <v>109</v>
      </c>
      <c r="M21" s="96">
        <v>222.946</v>
      </c>
      <c r="N21" s="96" t="s">
        <v>109</v>
      </c>
      <c r="O21" s="96" t="s">
        <v>109</v>
      </c>
      <c r="P21" s="96" t="s">
        <v>109</v>
      </c>
      <c r="Q21" s="96" t="s">
        <v>109</v>
      </c>
      <c r="R21" s="96" t="s">
        <v>109</v>
      </c>
      <c r="S21" s="96" t="s">
        <v>109</v>
      </c>
      <c r="T21" s="96" t="s">
        <v>109</v>
      </c>
    </row>
    <row r="22" spans="1:20" ht="13">
      <c r="A22" s="65" t="s">
        <v>100</v>
      </c>
      <c r="B22" s="96" t="s">
        <v>109</v>
      </c>
      <c r="C22" s="96" t="s">
        <v>109</v>
      </c>
      <c r="D22" s="96" t="s">
        <v>109</v>
      </c>
      <c r="E22" s="96" t="s">
        <v>109</v>
      </c>
      <c r="F22" s="96" t="s">
        <v>109</v>
      </c>
      <c r="G22" s="96">
        <v>192</v>
      </c>
      <c r="H22" s="96" t="s">
        <v>109</v>
      </c>
      <c r="I22" s="96" t="s">
        <v>109</v>
      </c>
      <c r="J22" s="96" t="s">
        <v>109</v>
      </c>
      <c r="K22" s="96" t="s">
        <v>109</v>
      </c>
      <c r="L22" s="96" t="s">
        <v>109</v>
      </c>
      <c r="M22" s="96">
        <v>224</v>
      </c>
      <c r="N22" s="96" t="s">
        <v>109</v>
      </c>
      <c r="O22" s="96" t="s">
        <v>109</v>
      </c>
      <c r="P22" s="96" t="s">
        <v>109</v>
      </c>
      <c r="Q22" s="96" t="s">
        <v>109</v>
      </c>
      <c r="R22" s="96" t="s">
        <v>109</v>
      </c>
      <c r="S22" s="96" t="s">
        <v>109</v>
      </c>
      <c r="T22" s="96" t="s">
        <v>109</v>
      </c>
    </row>
    <row r="23" spans="1:20" ht="13">
      <c r="A23" s="65" t="s">
        <v>89</v>
      </c>
      <c r="B23" s="96">
        <v>6651</v>
      </c>
      <c r="C23" s="96">
        <v>6710</v>
      </c>
      <c r="D23" s="96">
        <v>6764</v>
      </c>
      <c r="E23" s="96">
        <v>6810</v>
      </c>
      <c r="F23" s="96">
        <v>6859</v>
      </c>
      <c r="G23" s="96">
        <v>6912</v>
      </c>
      <c r="H23" s="96">
        <v>6967</v>
      </c>
      <c r="I23" s="96">
        <v>7029</v>
      </c>
      <c r="J23" s="96">
        <v>7105</v>
      </c>
      <c r="K23" s="96">
        <v>7172</v>
      </c>
      <c r="L23" s="96">
        <v>7218</v>
      </c>
      <c r="M23" s="96">
        <v>7266</v>
      </c>
      <c r="N23" s="96">
        <v>7386</v>
      </c>
      <c r="O23" s="96">
        <v>7449</v>
      </c>
      <c r="P23" s="96">
        <v>7535</v>
      </c>
      <c r="Q23" s="96">
        <v>7588</v>
      </c>
      <c r="R23" s="96">
        <v>7641</v>
      </c>
      <c r="S23" s="96">
        <v>7741</v>
      </c>
      <c r="T23" s="96">
        <v>7815</v>
      </c>
    </row>
    <row r="24" spans="1:20" ht="13">
      <c r="A24" s="65" t="s">
        <v>91</v>
      </c>
      <c r="B24" s="96">
        <v>11845</v>
      </c>
      <c r="C24" s="96">
        <v>11946</v>
      </c>
      <c r="D24" s="96">
        <v>11763</v>
      </c>
      <c r="E24" s="96">
        <v>12596</v>
      </c>
      <c r="F24" s="96">
        <v>12758</v>
      </c>
      <c r="G24" s="96">
        <v>12872</v>
      </c>
      <c r="H24" s="96">
        <v>12987</v>
      </c>
      <c r="I24" s="96">
        <v>12994</v>
      </c>
      <c r="J24" s="96">
        <v>13150</v>
      </c>
      <c r="K24" s="96">
        <v>13302</v>
      </c>
      <c r="L24" s="96">
        <v>13422</v>
      </c>
      <c r="M24" s="96">
        <v>13560</v>
      </c>
      <c r="N24" s="96">
        <v>13722.8</v>
      </c>
      <c r="O24" s="96">
        <v>13853</v>
      </c>
      <c r="P24" s="96">
        <v>13983</v>
      </c>
      <c r="Q24" s="96">
        <v>14119</v>
      </c>
      <c r="R24" s="96">
        <v>14272</v>
      </c>
      <c r="S24" s="96" t="s">
        <v>109</v>
      </c>
      <c r="T24" s="96" t="s">
        <v>109</v>
      </c>
    </row>
    <row r="25" spans="1:20" ht="13">
      <c r="A25" s="65" t="s">
        <v>92</v>
      </c>
      <c r="B25" s="96">
        <v>5007.1000000000004</v>
      </c>
      <c r="C25" s="96">
        <v>5357.9</v>
      </c>
      <c r="D25" s="96">
        <v>5509.8630000000003</v>
      </c>
      <c r="E25" s="96">
        <v>5572.2470000000003</v>
      </c>
      <c r="F25" s="96">
        <v>5620.2960000000003</v>
      </c>
      <c r="G25" s="96">
        <v>5671.5959999999995</v>
      </c>
      <c r="H25" s="96">
        <v>5705.5339999999997</v>
      </c>
      <c r="I25" s="96">
        <v>5743.7079999999996</v>
      </c>
      <c r="J25" s="96">
        <v>5792.9570000000003</v>
      </c>
      <c r="K25" s="96">
        <v>5826.152</v>
      </c>
      <c r="L25" s="96">
        <v>5852.1859999999997</v>
      </c>
      <c r="M25" s="96">
        <v>5878.8869999999997</v>
      </c>
      <c r="N25" s="96">
        <v>5898</v>
      </c>
      <c r="O25" s="96">
        <v>5910</v>
      </c>
      <c r="P25" s="96">
        <v>5920</v>
      </c>
      <c r="Q25" s="96">
        <v>5926</v>
      </c>
      <c r="R25" s="96" t="s">
        <v>109</v>
      </c>
      <c r="S25" s="96" t="s">
        <v>109</v>
      </c>
      <c r="T25" s="96" t="s">
        <v>109</v>
      </c>
    </row>
    <row r="26" spans="1:20" ht="13">
      <c r="A26" s="65" t="s">
        <v>106</v>
      </c>
      <c r="B26" s="96">
        <v>7908</v>
      </c>
      <c r="C26" s="96">
        <v>8107</v>
      </c>
      <c r="D26" s="96">
        <v>8129</v>
      </c>
      <c r="E26" s="96">
        <v>8152.4</v>
      </c>
      <c r="F26" s="96">
        <v>8176.5</v>
      </c>
      <c r="G26" s="96">
        <v>8201.5079999999998</v>
      </c>
      <c r="H26" s="96">
        <v>8231.2950000000001</v>
      </c>
      <c r="I26" s="96">
        <v>8270.5490000000009</v>
      </c>
      <c r="J26" s="96">
        <v>8328.6630000000005</v>
      </c>
      <c r="K26" s="96">
        <v>8384.9719999999998</v>
      </c>
      <c r="L26" s="96">
        <v>8427.9410000000007</v>
      </c>
      <c r="M26" s="96">
        <v>8722.3979999999992</v>
      </c>
      <c r="N26" s="96">
        <v>8760.9230000000007</v>
      </c>
      <c r="O26" s="96">
        <v>8799.8320000000003</v>
      </c>
      <c r="P26" s="96">
        <v>8840.5949999999993</v>
      </c>
      <c r="Q26" s="96">
        <v>8882</v>
      </c>
      <c r="R26" s="96">
        <v>8929</v>
      </c>
      <c r="S26" s="96" t="s">
        <v>109</v>
      </c>
      <c r="T26" s="96" t="s">
        <v>109</v>
      </c>
    </row>
    <row r="27" spans="1:20" ht="13">
      <c r="A27" s="65" t="s">
        <v>102</v>
      </c>
      <c r="B27" s="96" t="s">
        <v>109</v>
      </c>
      <c r="C27" s="96">
        <v>1884.846</v>
      </c>
      <c r="D27" s="96">
        <v>1899.059</v>
      </c>
      <c r="E27" s="96">
        <v>1913.03</v>
      </c>
      <c r="F27" s="96">
        <v>1925.6310000000001</v>
      </c>
      <c r="G27" s="96">
        <v>1940.4939999999999</v>
      </c>
      <c r="H27" s="96">
        <v>1954.9380000000001</v>
      </c>
      <c r="I27" s="96">
        <v>1969.9690000000001</v>
      </c>
      <c r="J27" s="96">
        <v>1987.153</v>
      </c>
      <c r="K27" s="96">
        <v>2005.9870000000001</v>
      </c>
      <c r="L27" s="96">
        <v>2023.0630000000001</v>
      </c>
      <c r="M27" s="96">
        <v>2036.4449999999999</v>
      </c>
      <c r="N27" s="96" t="s">
        <v>109</v>
      </c>
      <c r="O27" s="96" t="s">
        <v>109</v>
      </c>
      <c r="P27" s="96" t="s">
        <v>109</v>
      </c>
      <c r="Q27" s="96" t="s">
        <v>109</v>
      </c>
      <c r="R27" s="96" t="s">
        <v>109</v>
      </c>
      <c r="S27" s="96" t="s">
        <v>109</v>
      </c>
      <c r="T27" s="96" t="s">
        <v>109</v>
      </c>
    </row>
    <row r="28" spans="1:20" ht="13">
      <c r="A28" s="65" t="s">
        <v>101</v>
      </c>
      <c r="B28" s="96">
        <v>712</v>
      </c>
      <c r="C28" s="96">
        <v>719</v>
      </c>
      <c r="D28" s="96">
        <v>785</v>
      </c>
      <c r="E28" s="96">
        <v>791</v>
      </c>
      <c r="F28" s="96">
        <v>798</v>
      </c>
      <c r="G28" s="96">
        <v>805</v>
      </c>
      <c r="H28" s="96">
        <v>812</v>
      </c>
      <c r="I28" s="96">
        <v>820</v>
      </c>
      <c r="J28" s="96">
        <v>830</v>
      </c>
      <c r="K28" s="96">
        <v>838</v>
      </c>
      <c r="L28" s="96">
        <v>845</v>
      </c>
      <c r="M28" s="96">
        <v>849.82500000000005</v>
      </c>
      <c r="N28" s="96">
        <v>853.86</v>
      </c>
      <c r="O28" s="96">
        <v>857.00699999999995</v>
      </c>
      <c r="P28" s="96">
        <v>860</v>
      </c>
      <c r="Q28" s="96" t="s">
        <v>109</v>
      </c>
      <c r="R28" s="96" t="s">
        <v>109</v>
      </c>
      <c r="S28" s="96" t="s">
        <v>109</v>
      </c>
      <c r="T28" s="96" t="s">
        <v>109</v>
      </c>
    </row>
    <row r="29" spans="1:20" ht="13">
      <c r="A29" s="65" t="s">
        <v>82</v>
      </c>
      <c r="B29" s="96">
        <v>20376.329000000002</v>
      </c>
      <c r="C29" s="96">
        <v>21015.717000000001</v>
      </c>
      <c r="D29" s="96">
        <v>21460.006000000001</v>
      </c>
      <c r="E29" s="96">
        <v>21903.315999999999</v>
      </c>
      <c r="F29" s="96">
        <v>22379.684000000001</v>
      </c>
      <c r="G29" s="96">
        <v>22881.65</v>
      </c>
      <c r="H29" s="96">
        <v>23457.875</v>
      </c>
      <c r="I29" s="96">
        <v>24027.276999999998</v>
      </c>
      <c r="J29" s="96">
        <v>24590.645</v>
      </c>
      <c r="K29" s="96">
        <v>24937.572</v>
      </c>
      <c r="L29" s="96">
        <v>25130.991999999998</v>
      </c>
      <c r="M29" s="96">
        <v>25208.623</v>
      </c>
      <c r="N29" s="96">
        <v>25271.294999999998</v>
      </c>
      <c r="O29" s="96">
        <v>25245.152999999998</v>
      </c>
      <c r="P29" s="96">
        <v>25209.09</v>
      </c>
      <c r="Q29" s="96">
        <v>25171</v>
      </c>
      <c r="R29" s="96">
        <v>25129</v>
      </c>
      <c r="S29" s="96">
        <v>25097</v>
      </c>
      <c r="T29" s="96">
        <v>25076</v>
      </c>
    </row>
    <row r="30" spans="1:20" ht="13">
      <c r="A30" s="65" t="s">
        <v>94</v>
      </c>
      <c r="B30" s="96">
        <v>4273.1469999999999</v>
      </c>
      <c r="C30" s="96">
        <v>4284.9830000000002</v>
      </c>
      <c r="D30" s="96">
        <v>4304.6540000000005</v>
      </c>
      <c r="E30" s="96">
        <v>4324.7169999999996</v>
      </c>
      <c r="F30" s="96">
        <v>4350.8950000000004</v>
      </c>
      <c r="G30" s="96">
        <v>4373.3419999999996</v>
      </c>
      <c r="H30" s="96">
        <v>4403.1040000000003</v>
      </c>
      <c r="I30" s="96">
        <v>4434.9139999999998</v>
      </c>
      <c r="J30" s="96">
        <v>4466.1099999999997</v>
      </c>
      <c r="K30" s="96">
        <v>4487.6260000000002</v>
      </c>
      <c r="L30" s="96">
        <v>4508.3729999999996</v>
      </c>
      <c r="M30" s="96">
        <v>4524.2920000000004</v>
      </c>
      <c r="N30" s="96">
        <v>4550.7790000000005</v>
      </c>
      <c r="O30" s="96">
        <v>4633.6779999999999</v>
      </c>
      <c r="P30" s="96">
        <v>4669.0810000000001</v>
      </c>
      <c r="Q30" s="96">
        <v>4716.5680000000002</v>
      </c>
      <c r="R30" s="96">
        <v>4795.7169999999996</v>
      </c>
      <c r="S30" s="96">
        <v>4859</v>
      </c>
      <c r="T30" s="96">
        <v>4925</v>
      </c>
    </row>
    <row r="31" spans="1:20" ht="13">
      <c r="A31" s="65" t="s">
        <v>630</v>
      </c>
      <c r="B31" s="96" t="s">
        <v>109</v>
      </c>
      <c r="C31" s="96" t="s">
        <v>109</v>
      </c>
      <c r="D31" s="96" t="s">
        <v>109</v>
      </c>
      <c r="E31" s="96" t="s">
        <v>109</v>
      </c>
      <c r="F31" s="96" t="s">
        <v>109</v>
      </c>
      <c r="G31" s="96" t="s">
        <v>109</v>
      </c>
      <c r="H31" s="96" t="s">
        <v>109</v>
      </c>
      <c r="I31" s="96" t="s">
        <v>109</v>
      </c>
      <c r="J31" s="96" t="s">
        <v>109</v>
      </c>
      <c r="K31" s="96" t="s">
        <v>109</v>
      </c>
      <c r="L31" s="96">
        <v>4079.06</v>
      </c>
      <c r="M31" s="96">
        <v>4131.3419999999996</v>
      </c>
      <c r="N31" s="96">
        <v>4177.5209999999997</v>
      </c>
      <c r="O31" s="96">
        <v>4234.9059999999999</v>
      </c>
      <c r="P31" s="96">
        <v>4289.4279999999999</v>
      </c>
      <c r="Q31" s="96">
        <v>4351.8459999999995</v>
      </c>
      <c r="R31" s="96">
        <v>4420.8289999999997</v>
      </c>
      <c r="S31" s="96">
        <v>4469.4979999999996</v>
      </c>
      <c r="T31" s="96" t="s">
        <v>109</v>
      </c>
    </row>
    <row r="32" spans="1:20" ht="13">
      <c r="A32" s="65" t="s">
        <v>257</v>
      </c>
      <c r="B32" s="96">
        <v>24645</v>
      </c>
      <c r="C32" s="96">
        <v>24794</v>
      </c>
      <c r="D32" s="96">
        <v>24968</v>
      </c>
      <c r="E32" s="96">
        <v>25156</v>
      </c>
      <c r="F32" s="96">
        <v>25358</v>
      </c>
      <c r="G32" s="96">
        <v>25576</v>
      </c>
      <c r="H32" s="96">
        <v>25810</v>
      </c>
      <c r="I32" s="96">
        <v>26059</v>
      </c>
      <c r="J32" s="96">
        <v>26317</v>
      </c>
      <c r="K32" s="96">
        <v>26529</v>
      </c>
      <c r="L32" s="96">
        <v>26696</v>
      </c>
      <c r="M32" s="96">
        <v>26855</v>
      </c>
      <c r="N32" s="96">
        <v>27008</v>
      </c>
      <c r="O32" s="96">
        <v>27151</v>
      </c>
      <c r="P32" s="96">
        <v>27306</v>
      </c>
      <c r="Q32" s="96">
        <v>27498</v>
      </c>
      <c r="R32" s="96">
        <v>27713</v>
      </c>
      <c r="S32" s="96">
        <v>27954</v>
      </c>
      <c r="T32" s="96" t="s">
        <v>109</v>
      </c>
    </row>
    <row r="33" spans="1:20">
      <c r="B33" s="96"/>
      <c r="C33" s="96"/>
      <c r="D33" s="96"/>
      <c r="E33" s="96"/>
      <c r="F33" s="96"/>
      <c r="G33" s="96"/>
      <c r="H33" s="96"/>
      <c r="I33" s="96"/>
      <c r="J33" s="96"/>
      <c r="K33" s="96"/>
      <c r="L33" s="96"/>
      <c r="M33" s="96"/>
      <c r="N33" s="96"/>
      <c r="O33" s="96"/>
      <c r="P33" s="96"/>
      <c r="Q33" s="96"/>
      <c r="R33" s="96"/>
      <c r="S33" s="96"/>
    </row>
    <row r="34" spans="1:20" ht="13">
      <c r="A34" s="65" t="s">
        <v>422</v>
      </c>
      <c r="B34" s="96" t="s">
        <v>109</v>
      </c>
      <c r="C34" s="96" t="s">
        <v>109</v>
      </c>
      <c r="D34" s="96" t="s">
        <v>109</v>
      </c>
      <c r="E34" s="96" t="s">
        <v>109</v>
      </c>
      <c r="F34" s="96" t="s">
        <v>109</v>
      </c>
      <c r="G34" s="96" t="s">
        <v>109</v>
      </c>
      <c r="H34" s="96" t="s">
        <v>109</v>
      </c>
      <c r="I34" s="96" t="s">
        <v>109</v>
      </c>
      <c r="J34" s="96" t="s">
        <v>109</v>
      </c>
      <c r="K34" s="96" t="s">
        <v>109</v>
      </c>
      <c r="L34" s="96" t="s">
        <v>109</v>
      </c>
      <c r="M34" s="96">
        <v>7760.3220000000001</v>
      </c>
      <c r="N34" s="96" t="s">
        <v>109</v>
      </c>
      <c r="O34" s="96" t="s">
        <v>109</v>
      </c>
      <c r="P34" s="96" t="s">
        <v>109</v>
      </c>
      <c r="Q34" s="96" t="s">
        <v>109</v>
      </c>
      <c r="R34" s="96" t="s">
        <v>109</v>
      </c>
      <c r="S34" s="96" t="s">
        <v>109</v>
      </c>
      <c r="T34" s="96" t="s">
        <v>109</v>
      </c>
    </row>
    <row r="35" spans="1:20" ht="13">
      <c r="A35" s="65" t="s">
        <v>515</v>
      </c>
      <c r="B35" s="96" t="s">
        <v>109</v>
      </c>
      <c r="C35" s="96" t="s">
        <v>109</v>
      </c>
      <c r="D35" s="96">
        <v>48493</v>
      </c>
      <c r="E35" s="96">
        <v>50087</v>
      </c>
      <c r="F35" s="96">
        <v>52107</v>
      </c>
      <c r="G35" s="96">
        <v>53374</v>
      </c>
      <c r="H35" s="96">
        <v>54747</v>
      </c>
      <c r="I35" s="96">
        <v>56339</v>
      </c>
      <c r="J35" s="96">
        <v>58181</v>
      </c>
      <c r="K35" s="96">
        <v>59253</v>
      </c>
      <c r="L35" s="96">
        <v>57324.184999999998</v>
      </c>
      <c r="M35" s="96">
        <v>62117</v>
      </c>
      <c r="N35" s="96">
        <v>63768</v>
      </c>
      <c r="O35" s="96">
        <v>65129.999999999993</v>
      </c>
      <c r="P35" s="96">
        <v>67039</v>
      </c>
      <c r="Q35" s="96">
        <v>68037</v>
      </c>
      <c r="R35" s="96">
        <v>68899</v>
      </c>
      <c r="S35" s="96">
        <v>69471</v>
      </c>
      <c r="T35" s="96">
        <v>71015</v>
      </c>
    </row>
    <row r="36" spans="1:20" ht="13">
      <c r="A36" s="65" t="s">
        <v>105</v>
      </c>
      <c r="B36" s="96">
        <v>104.81100000000001</v>
      </c>
      <c r="C36" s="96">
        <v>106.694</v>
      </c>
      <c r="D36" s="96">
        <v>108.577</v>
      </c>
      <c r="E36" s="96">
        <v>111.157</v>
      </c>
      <c r="F36" s="96">
        <v>113.91500000000001</v>
      </c>
      <c r="G36" s="96">
        <v>116.85899999999999</v>
      </c>
      <c r="H36" s="96">
        <v>120.797</v>
      </c>
      <c r="I36" s="96">
        <v>125.68300000000001</v>
      </c>
      <c r="J36" s="96">
        <v>129.36600000000001</v>
      </c>
      <c r="K36" s="96">
        <v>130.065</v>
      </c>
      <c r="L36" s="96">
        <v>130.85499999999999</v>
      </c>
      <c r="M36" s="96">
        <v>131.298</v>
      </c>
      <c r="N36" s="96">
        <v>131.71700000000001</v>
      </c>
      <c r="O36" s="96">
        <v>132.471</v>
      </c>
      <c r="P36" s="96">
        <v>133.58500000000001</v>
      </c>
      <c r="Q36" s="96">
        <v>134.84299999999999</v>
      </c>
      <c r="R36" s="96">
        <v>136.423</v>
      </c>
      <c r="S36" s="96">
        <v>138</v>
      </c>
      <c r="T36" s="96">
        <v>140</v>
      </c>
    </row>
    <row r="37" spans="1:20" ht="13">
      <c r="A37" s="65" t="s">
        <v>411</v>
      </c>
      <c r="B37" s="96" t="s">
        <v>109</v>
      </c>
      <c r="C37" s="96" t="s">
        <v>109</v>
      </c>
      <c r="D37" s="96" t="s">
        <v>109</v>
      </c>
      <c r="E37" s="96">
        <v>53890.9</v>
      </c>
      <c r="F37" s="96" t="s">
        <v>109</v>
      </c>
      <c r="G37" s="96" t="s">
        <v>109</v>
      </c>
      <c r="H37" s="96" t="s">
        <v>109</v>
      </c>
      <c r="I37" s="96" t="s">
        <v>109</v>
      </c>
      <c r="J37" s="96">
        <v>57586</v>
      </c>
      <c r="K37" s="96" t="s">
        <v>109</v>
      </c>
      <c r="L37" s="96" t="s">
        <v>109</v>
      </c>
      <c r="M37" s="96" t="s">
        <v>109</v>
      </c>
      <c r="N37" s="96" t="s">
        <v>109</v>
      </c>
      <c r="O37" s="96">
        <v>60628.6</v>
      </c>
      <c r="P37" s="96" t="s">
        <v>109</v>
      </c>
      <c r="Q37" s="96" t="s">
        <v>109</v>
      </c>
      <c r="R37" s="96" t="s">
        <v>109</v>
      </c>
      <c r="S37" s="96" t="s">
        <v>109</v>
      </c>
      <c r="T37" s="96">
        <v>62420</v>
      </c>
    </row>
    <row r="38" spans="1:20" ht="13">
      <c r="A38" s="65" t="s">
        <v>96</v>
      </c>
      <c r="B38" s="96">
        <v>1942.44</v>
      </c>
      <c r="C38" s="96">
        <v>1961.548</v>
      </c>
      <c r="D38" s="96">
        <v>1982.404</v>
      </c>
      <c r="E38" s="96">
        <v>2002.93</v>
      </c>
      <c r="F38" s="96">
        <v>2025.739</v>
      </c>
      <c r="G38" s="96">
        <v>2054.1370000000002</v>
      </c>
      <c r="H38" s="96">
        <v>2214.77</v>
      </c>
      <c r="I38" s="96">
        <v>2242.6509999999998</v>
      </c>
      <c r="J38" s="96">
        <v>2274.3620000000001</v>
      </c>
      <c r="K38" s="96">
        <v>2300.739</v>
      </c>
      <c r="L38" s="96">
        <v>2343</v>
      </c>
      <c r="M38" s="96">
        <v>2369</v>
      </c>
      <c r="N38" s="96">
        <v>2399</v>
      </c>
      <c r="O38" s="96">
        <v>2427</v>
      </c>
      <c r="P38" s="96">
        <v>2456</v>
      </c>
      <c r="Q38" s="96">
        <v>2485</v>
      </c>
      <c r="R38" s="96">
        <v>2516</v>
      </c>
      <c r="S38" s="96">
        <v>2548</v>
      </c>
      <c r="T38" s="96">
        <v>2582</v>
      </c>
    </row>
    <row r="39" spans="1:20" ht="13">
      <c r="A39" s="65" t="s">
        <v>579</v>
      </c>
      <c r="B39" s="96">
        <v>759.85400000000004</v>
      </c>
      <c r="C39" s="96">
        <v>783.23099999999999</v>
      </c>
      <c r="D39" s="96">
        <v>810.077</v>
      </c>
      <c r="E39" s="96">
        <v>835.28300000000002</v>
      </c>
      <c r="F39" s="96">
        <v>872.70500000000004</v>
      </c>
      <c r="G39" s="96">
        <v>905.75300000000004</v>
      </c>
      <c r="H39" s="96">
        <v>926.72500000000002</v>
      </c>
      <c r="I39" s="96">
        <v>935.11900000000003</v>
      </c>
      <c r="J39" s="96">
        <v>954.62400000000002</v>
      </c>
      <c r="K39" s="96">
        <v>988.06399999999996</v>
      </c>
      <c r="L39" s="96">
        <v>1019.5410000000001</v>
      </c>
      <c r="M39" s="96">
        <v>1057.135</v>
      </c>
      <c r="N39" s="96">
        <v>1097.9359999999999</v>
      </c>
      <c r="O39" s="96">
        <v>1137.7280000000001</v>
      </c>
      <c r="P39" s="96">
        <v>1202.605</v>
      </c>
      <c r="Q39" s="96">
        <v>1279.7560000000001</v>
      </c>
      <c r="R39" s="96">
        <v>1360.758</v>
      </c>
      <c r="S39" s="96">
        <v>1432.8109999999999</v>
      </c>
      <c r="T39" s="96">
        <v>1469</v>
      </c>
    </row>
    <row r="40" spans="1:20" ht="13">
      <c r="A40" s="65" t="s">
        <v>567</v>
      </c>
      <c r="B40" s="96" t="s">
        <v>109</v>
      </c>
      <c r="C40" s="96" t="s">
        <v>109</v>
      </c>
      <c r="D40" s="96" t="s">
        <v>109</v>
      </c>
      <c r="E40" s="96" t="s">
        <v>109</v>
      </c>
      <c r="F40" s="96" t="s">
        <v>109</v>
      </c>
      <c r="G40" s="96" t="s">
        <v>109</v>
      </c>
      <c r="H40" s="96" t="s">
        <v>109</v>
      </c>
      <c r="I40" s="96" t="s">
        <v>109</v>
      </c>
      <c r="J40" s="96" t="s">
        <v>109</v>
      </c>
      <c r="K40" s="96" t="s">
        <v>109</v>
      </c>
      <c r="L40" s="96" t="s">
        <v>109</v>
      </c>
      <c r="M40" s="96">
        <v>17738.8</v>
      </c>
      <c r="N40" s="96">
        <v>18082.099999999999</v>
      </c>
      <c r="O40" s="96">
        <v>18414.400000000001</v>
      </c>
      <c r="P40" s="96">
        <v>18742.099999999999</v>
      </c>
      <c r="Q40" s="96">
        <v>19161.2</v>
      </c>
      <c r="R40" s="96">
        <v>19559.099999999999</v>
      </c>
      <c r="S40" s="96">
        <v>19877.099999999999</v>
      </c>
      <c r="T40" s="96" t="s">
        <v>109</v>
      </c>
    </row>
    <row r="41" spans="1:20" ht="13">
      <c r="A41" s="65" t="s">
        <v>112</v>
      </c>
      <c r="B41" s="96">
        <v>55100</v>
      </c>
      <c r="C41" s="96">
        <v>55600</v>
      </c>
      <c r="D41" s="96">
        <v>56000</v>
      </c>
      <c r="E41" s="96">
        <v>56400</v>
      </c>
      <c r="F41" s="96">
        <v>56900</v>
      </c>
      <c r="G41" s="96">
        <v>57400</v>
      </c>
      <c r="H41" s="96">
        <v>58000</v>
      </c>
      <c r="I41" s="96">
        <v>58600</v>
      </c>
      <c r="J41" s="96">
        <v>59000</v>
      </c>
      <c r="K41" s="96">
        <v>59500</v>
      </c>
      <c r="L41" s="96">
        <v>60100</v>
      </c>
      <c r="M41" s="96">
        <v>60800</v>
      </c>
      <c r="N41" s="96">
        <v>61500</v>
      </c>
      <c r="O41" s="96">
        <v>61300</v>
      </c>
      <c r="P41" s="96">
        <v>62900</v>
      </c>
      <c r="Q41" s="96">
        <v>64000</v>
      </c>
      <c r="R41" s="96">
        <v>64900</v>
      </c>
      <c r="S41" s="96" t="s">
        <v>109</v>
      </c>
      <c r="T41" s="96" t="s">
        <v>109</v>
      </c>
    </row>
    <row r="42" spans="1:20" ht="13">
      <c r="A42" s="65" t="s">
        <v>104</v>
      </c>
      <c r="B42" s="96">
        <v>15070</v>
      </c>
      <c r="C42" s="96" t="s">
        <v>109</v>
      </c>
      <c r="D42" s="96" t="s">
        <v>109</v>
      </c>
      <c r="E42" s="96" t="s">
        <v>109</v>
      </c>
      <c r="F42" s="96" t="s">
        <v>109</v>
      </c>
      <c r="G42" s="96" t="s">
        <v>109</v>
      </c>
      <c r="H42" s="96" t="s">
        <v>109</v>
      </c>
      <c r="I42" s="96" t="s">
        <v>109</v>
      </c>
      <c r="J42" s="96" t="s">
        <v>109</v>
      </c>
      <c r="K42" s="96" t="s">
        <v>109</v>
      </c>
      <c r="L42" s="96" t="s">
        <v>109</v>
      </c>
      <c r="M42" s="96">
        <v>19482</v>
      </c>
      <c r="N42" s="96" t="s">
        <v>109</v>
      </c>
      <c r="O42" s="96" t="s">
        <v>109</v>
      </c>
      <c r="P42" s="96" t="s">
        <v>109</v>
      </c>
      <c r="Q42" s="96" t="s">
        <v>109</v>
      </c>
      <c r="R42" s="96" t="s">
        <v>109</v>
      </c>
      <c r="S42" s="96" t="s">
        <v>109</v>
      </c>
      <c r="T42" s="96" t="s">
        <v>109</v>
      </c>
    </row>
    <row r="43" spans="1:20" ht="13">
      <c r="A43" s="65" t="s">
        <v>118</v>
      </c>
      <c r="B43" s="96">
        <v>116264</v>
      </c>
      <c r="C43" s="96">
        <v>117994</v>
      </c>
      <c r="D43" s="96">
        <v>119697</v>
      </c>
      <c r="E43" s="96">
        <v>121466</v>
      </c>
      <c r="F43" s="96">
        <v>123355</v>
      </c>
      <c r="G43" s="96">
        <v>125363</v>
      </c>
      <c r="H43" s="96">
        <v>127296</v>
      </c>
      <c r="I43" s="96">
        <v>129064</v>
      </c>
      <c r="J43" s="96">
        <v>130415</v>
      </c>
      <c r="K43" s="96">
        <v>131269</v>
      </c>
      <c r="L43" s="96">
        <v>131776</v>
      </c>
      <c r="M43" s="96">
        <v>132168</v>
      </c>
      <c r="N43" s="96">
        <v>132600</v>
      </c>
      <c r="O43" s="96">
        <v>133199</v>
      </c>
      <c r="P43" s="96">
        <v>133946</v>
      </c>
      <c r="Q43" s="96">
        <v>134764</v>
      </c>
      <c r="R43" s="96">
        <v>135660</v>
      </c>
      <c r="S43" s="96">
        <v>136570</v>
      </c>
      <c r="T43" s="96">
        <v>138489</v>
      </c>
    </row>
    <row r="44" spans="1:20">
      <c r="A44" s="70" t="s">
        <v>482</v>
      </c>
    </row>
    <row r="46" spans="1:20">
      <c r="A46" s="39" t="s">
        <v>45</v>
      </c>
    </row>
    <row r="47" spans="1:20">
      <c r="A47" s="70" t="s">
        <v>353</v>
      </c>
    </row>
    <row r="48" spans="1:20">
      <c r="A48" s="70" t="s">
        <v>354</v>
      </c>
    </row>
    <row r="49" spans="1:1">
      <c r="A49" s="70" t="s">
        <v>189</v>
      </c>
    </row>
    <row r="50" spans="1:1">
      <c r="A50" s="70"/>
    </row>
    <row r="51" spans="1:1">
      <c r="A51" s="39" t="s">
        <v>31</v>
      </c>
    </row>
    <row r="52" spans="1:1">
      <c r="A52" s="211" t="s">
        <v>596</v>
      </c>
    </row>
    <row r="53" spans="1:1">
      <c r="A53" s="211" t="s">
        <v>36</v>
      </c>
    </row>
    <row r="54" spans="1:1">
      <c r="A54" s="39" t="s">
        <v>6</v>
      </c>
    </row>
    <row r="55" spans="1:1">
      <c r="A55" s="70" t="s">
        <v>626</v>
      </c>
    </row>
    <row r="56" spans="1:1">
      <c r="A56" s="211" t="s">
        <v>7</v>
      </c>
    </row>
    <row r="57" spans="1:1">
      <c r="A57" s="211" t="s">
        <v>598</v>
      </c>
    </row>
    <row r="58" spans="1:1">
      <c r="A58" s="70"/>
    </row>
    <row r="59" spans="1:1">
      <c r="A59" s="39" t="s">
        <v>46</v>
      </c>
    </row>
    <row r="60" spans="1:1">
      <c r="A60" s="39" t="s">
        <v>306</v>
      </c>
    </row>
    <row r="61" spans="1:1">
      <c r="A61" s="39" t="s">
        <v>19</v>
      </c>
    </row>
  </sheetData>
  <phoneticPr fontId="25" type="noConversion"/>
  <pageMargins left="0.75" right="0.75" top="1" bottom="1" header="0.5" footer="0.5"/>
  <pageSetup paperSize="9" scale="51" orientation="landscape"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4">
    <pageSetUpPr fitToPage="1"/>
  </sheetPr>
  <dimension ref="A1:T73"/>
  <sheetViews>
    <sheetView workbookViewId="0">
      <pane xSplit="1" ySplit="3" topLeftCell="B4" activePane="bottomRight" state="frozen"/>
      <selection activeCell="A2" sqref="A2"/>
      <selection pane="topRight" activeCell="A2" sqref="A2"/>
      <selection pane="bottomLeft" activeCell="A2" sqref="A2"/>
      <selection pane="bottomRight" activeCell="A2" sqref="A2"/>
    </sheetView>
  </sheetViews>
  <sheetFormatPr defaultColWidth="9.1796875" defaultRowHeight="12.5"/>
  <cols>
    <col min="1" max="1" width="18.7265625" style="39" customWidth="1"/>
    <col min="2" max="19" width="10.1796875" style="39" customWidth="1"/>
    <col min="20" max="16384" width="9.1796875" style="39"/>
  </cols>
  <sheetData>
    <row r="1" spans="1:20">
      <c r="A1" s="70" t="s">
        <v>582</v>
      </c>
    </row>
    <row r="3" spans="1:20" s="65" customFormat="1" ht="13">
      <c r="B3" s="65">
        <v>2000</v>
      </c>
      <c r="C3" s="65">
        <v>2001</v>
      </c>
      <c r="D3" s="65">
        <v>2002</v>
      </c>
      <c r="E3" s="65">
        <v>2003</v>
      </c>
      <c r="F3" s="65">
        <v>2004</v>
      </c>
      <c r="G3" s="65">
        <v>2005</v>
      </c>
      <c r="H3" s="65">
        <v>2006</v>
      </c>
      <c r="I3" s="65">
        <v>2007</v>
      </c>
      <c r="J3" s="65">
        <v>2008</v>
      </c>
      <c r="K3" s="65">
        <v>2009</v>
      </c>
      <c r="L3" s="65">
        <v>2010</v>
      </c>
      <c r="M3" s="65">
        <v>2011</v>
      </c>
      <c r="N3" s="65">
        <v>2012</v>
      </c>
      <c r="O3" s="65">
        <v>2013</v>
      </c>
      <c r="P3" s="65">
        <v>2014</v>
      </c>
      <c r="Q3" s="65">
        <v>2015</v>
      </c>
      <c r="R3" s="65">
        <v>2016</v>
      </c>
      <c r="S3" s="65">
        <v>2017</v>
      </c>
      <c r="T3" s="65">
        <v>2018</v>
      </c>
    </row>
    <row r="4" spans="1:20" ht="13">
      <c r="A4" s="65" t="s">
        <v>77</v>
      </c>
      <c r="B4" s="102">
        <v>107106</v>
      </c>
      <c r="C4" s="102">
        <v>109903</v>
      </c>
      <c r="D4" s="102">
        <v>115164</v>
      </c>
      <c r="E4" s="102">
        <v>118940</v>
      </c>
      <c r="F4" s="102">
        <v>118921</v>
      </c>
      <c r="G4" s="102">
        <v>118919</v>
      </c>
      <c r="H4" s="102">
        <v>121312</v>
      </c>
      <c r="I4" s="102">
        <v>125718</v>
      </c>
      <c r="J4" s="102">
        <v>121604</v>
      </c>
      <c r="K4" s="102">
        <v>115069</v>
      </c>
      <c r="L4" s="102">
        <v>128094</v>
      </c>
      <c r="M4" s="102">
        <v>128621</v>
      </c>
      <c r="N4" s="102">
        <v>124358</v>
      </c>
      <c r="O4" s="102">
        <v>124356</v>
      </c>
      <c r="P4" s="102">
        <v>135180</v>
      </c>
      <c r="Q4" s="102">
        <v>105632</v>
      </c>
      <c r="R4" s="102">
        <v>115351</v>
      </c>
      <c r="S4" s="102">
        <v>125678</v>
      </c>
      <c r="T4" s="102">
        <v>129479</v>
      </c>
    </row>
    <row r="5" spans="1:20" ht="13">
      <c r="A5" s="65" t="s">
        <v>29</v>
      </c>
      <c r="B5" s="102" t="s">
        <v>109</v>
      </c>
      <c r="C5" s="102" t="s">
        <v>109</v>
      </c>
      <c r="D5" s="102">
        <v>957</v>
      </c>
      <c r="E5" s="102">
        <v>1436</v>
      </c>
      <c r="F5" s="102">
        <v>2166</v>
      </c>
      <c r="G5" s="102">
        <v>2145</v>
      </c>
      <c r="H5" s="102">
        <v>3389</v>
      </c>
      <c r="I5" s="102">
        <v>3110</v>
      </c>
      <c r="J5" s="102">
        <v>3025</v>
      </c>
      <c r="K5" s="102">
        <v>2861</v>
      </c>
      <c r="L5" s="102">
        <v>2319</v>
      </c>
      <c r="M5" s="102">
        <v>2169</v>
      </c>
      <c r="N5" s="102">
        <v>2357</v>
      </c>
      <c r="O5" s="102">
        <v>1997</v>
      </c>
      <c r="P5" s="102">
        <v>2410</v>
      </c>
      <c r="Q5" s="102">
        <v>1672</v>
      </c>
      <c r="R5" s="102">
        <v>2791</v>
      </c>
      <c r="S5" s="102">
        <v>2429</v>
      </c>
      <c r="T5" s="102">
        <v>2880</v>
      </c>
    </row>
    <row r="6" spans="1:20" ht="13">
      <c r="A6" s="65" t="s">
        <v>97</v>
      </c>
      <c r="B6" s="102" t="s">
        <v>109</v>
      </c>
      <c r="C6" s="102" t="s">
        <v>109</v>
      </c>
      <c r="D6" s="102" t="s">
        <v>109</v>
      </c>
      <c r="E6" s="102" t="s">
        <v>109</v>
      </c>
      <c r="F6" s="102" t="s">
        <v>109</v>
      </c>
      <c r="G6" s="102" t="s">
        <v>109</v>
      </c>
      <c r="H6" s="102">
        <v>16953</v>
      </c>
      <c r="I6" s="102">
        <v>21245</v>
      </c>
      <c r="J6" s="102">
        <v>14667</v>
      </c>
      <c r="K6" s="102">
        <v>8170</v>
      </c>
      <c r="L6" s="102">
        <v>8598</v>
      </c>
      <c r="M6" s="102">
        <v>7018</v>
      </c>
      <c r="N6" s="102">
        <v>6269</v>
      </c>
      <c r="O6" s="102">
        <v>3767</v>
      </c>
      <c r="P6" s="102">
        <v>4527</v>
      </c>
      <c r="Q6" s="102">
        <v>4952</v>
      </c>
      <c r="R6" s="102">
        <v>7063</v>
      </c>
      <c r="S6" s="102">
        <v>8734</v>
      </c>
      <c r="T6" s="102">
        <v>9242</v>
      </c>
    </row>
    <row r="7" spans="1:20" ht="13">
      <c r="A7" s="65" t="s">
        <v>79</v>
      </c>
      <c r="B7" s="102">
        <v>71290</v>
      </c>
      <c r="C7" s="102">
        <v>67953</v>
      </c>
      <c r="D7" s="102">
        <v>67982</v>
      </c>
      <c r="E7" s="102">
        <v>70568</v>
      </c>
      <c r="F7" s="102">
        <v>79566</v>
      </c>
      <c r="G7" s="102">
        <v>85196</v>
      </c>
      <c r="H7" s="102">
        <v>71905</v>
      </c>
      <c r="I7" s="102">
        <v>70225</v>
      </c>
      <c r="J7" s="102">
        <v>53248</v>
      </c>
      <c r="K7" s="102">
        <v>46215</v>
      </c>
      <c r="L7" s="102">
        <v>52955</v>
      </c>
      <c r="M7" s="102">
        <v>44064</v>
      </c>
      <c r="N7" s="102">
        <v>45506</v>
      </c>
      <c r="O7" s="102">
        <v>46566</v>
      </c>
      <c r="P7" s="102">
        <v>52490</v>
      </c>
      <c r="Q7" s="102">
        <v>63186</v>
      </c>
      <c r="R7" s="102">
        <v>63679</v>
      </c>
      <c r="S7" s="102">
        <v>69818</v>
      </c>
      <c r="T7" s="102">
        <v>68551</v>
      </c>
    </row>
    <row r="8" spans="1:20" ht="13">
      <c r="A8" s="65" t="s">
        <v>98</v>
      </c>
      <c r="B8" s="102">
        <v>38264</v>
      </c>
      <c r="C8" s="102">
        <v>30700</v>
      </c>
      <c r="D8" s="102">
        <v>28622</v>
      </c>
      <c r="E8" s="102">
        <v>33901</v>
      </c>
      <c r="F8" s="102">
        <v>35784</v>
      </c>
      <c r="G8" s="102">
        <v>47215</v>
      </c>
      <c r="H8" s="102">
        <v>44929</v>
      </c>
      <c r="I8" s="102">
        <v>40008</v>
      </c>
      <c r="J8" s="102">
        <v>28738</v>
      </c>
      <c r="K8" s="102">
        <v>20809</v>
      </c>
      <c r="L8" s="102">
        <v>23747</v>
      </c>
      <c r="M8" s="102">
        <v>23327</v>
      </c>
      <c r="N8" s="102">
        <v>26760</v>
      </c>
      <c r="O8" s="102">
        <v>30141</v>
      </c>
      <c r="P8" s="102">
        <v>31093</v>
      </c>
      <c r="Q8" s="102">
        <v>33081</v>
      </c>
      <c r="R8" s="102">
        <v>33410</v>
      </c>
      <c r="S8" s="102">
        <v>51780</v>
      </c>
      <c r="T8" s="102">
        <v>59303</v>
      </c>
    </row>
    <row r="9" spans="1:20" ht="13">
      <c r="A9" s="65" t="s">
        <v>93</v>
      </c>
      <c r="B9" s="102">
        <v>80682.038757944509</v>
      </c>
      <c r="C9" s="102">
        <v>75317.39530135403</v>
      </c>
      <c r="D9" s="102">
        <v>66632.020054447392</v>
      </c>
      <c r="E9" s="102">
        <v>69130.689573120195</v>
      </c>
      <c r="F9" s="102">
        <v>75954.556028615596</v>
      </c>
      <c r="G9" s="102">
        <v>84340.090933281492</v>
      </c>
      <c r="H9" s="102">
        <v>83847.853038102941</v>
      </c>
      <c r="I9" s="102">
        <v>87410.955771730354</v>
      </c>
      <c r="J9" s="102">
        <v>70483</v>
      </c>
      <c r="K9" s="102">
        <v>71012</v>
      </c>
      <c r="L9" s="102">
        <v>70689</v>
      </c>
      <c r="M9" s="102">
        <v>69099</v>
      </c>
      <c r="N9" s="102">
        <v>71645</v>
      </c>
      <c r="O9" s="102">
        <v>63440</v>
      </c>
      <c r="P9" s="102">
        <v>58520</v>
      </c>
      <c r="Q9" s="102">
        <v>61954</v>
      </c>
      <c r="R9" s="102">
        <v>61334</v>
      </c>
      <c r="S9" s="102">
        <v>62654</v>
      </c>
      <c r="T9" s="102">
        <v>60276</v>
      </c>
    </row>
    <row r="10" spans="1:20" ht="13">
      <c r="A10" s="65" t="s">
        <v>83</v>
      </c>
      <c r="B10" s="102">
        <v>911000</v>
      </c>
      <c r="C10" s="102">
        <v>906200</v>
      </c>
      <c r="D10" s="102">
        <v>915400</v>
      </c>
      <c r="E10" s="102">
        <v>953200</v>
      </c>
      <c r="F10" s="102">
        <v>1023200</v>
      </c>
      <c r="G10" s="102">
        <v>1028500</v>
      </c>
      <c r="H10" s="102">
        <v>1176300</v>
      </c>
      <c r="I10" s="102">
        <v>1179600</v>
      </c>
      <c r="J10" s="102">
        <v>965900</v>
      </c>
      <c r="K10" s="102">
        <v>829400</v>
      </c>
      <c r="L10" s="102">
        <v>1040300</v>
      </c>
      <c r="M10" s="102">
        <v>1092500</v>
      </c>
      <c r="N10" s="102">
        <v>938900</v>
      </c>
      <c r="O10" s="102">
        <v>954700</v>
      </c>
      <c r="P10" s="102">
        <v>913900</v>
      </c>
      <c r="Q10" s="102">
        <v>1033000</v>
      </c>
      <c r="R10" s="102">
        <v>1104000</v>
      </c>
      <c r="S10" s="102">
        <v>1245000</v>
      </c>
      <c r="T10" s="102">
        <v>1242000</v>
      </c>
    </row>
    <row r="11" spans="1:20" ht="13">
      <c r="A11" s="65" t="s">
        <v>80</v>
      </c>
      <c r="B11" s="102">
        <v>483000</v>
      </c>
      <c r="C11" s="102">
        <v>498000</v>
      </c>
      <c r="D11" s="102">
        <v>500000</v>
      </c>
      <c r="E11" s="102">
        <v>492000</v>
      </c>
      <c r="F11" s="102">
        <v>441000</v>
      </c>
      <c r="G11" s="102">
        <v>503000</v>
      </c>
      <c r="H11" s="102">
        <v>442000</v>
      </c>
      <c r="I11" s="102">
        <v>468000</v>
      </c>
      <c r="J11" s="102">
        <v>467000</v>
      </c>
      <c r="K11" s="102">
        <v>485000</v>
      </c>
      <c r="L11" s="102">
        <v>525000</v>
      </c>
      <c r="M11" s="102">
        <v>571000</v>
      </c>
      <c r="N11" s="102">
        <v>576000</v>
      </c>
      <c r="O11" s="102">
        <v>565000</v>
      </c>
      <c r="P11" s="102">
        <v>562000</v>
      </c>
      <c r="Q11" s="102">
        <v>577000</v>
      </c>
      <c r="R11" s="102">
        <v>575000</v>
      </c>
      <c r="S11" s="102">
        <v>567000</v>
      </c>
      <c r="T11" s="102">
        <v>569000</v>
      </c>
    </row>
    <row r="12" spans="1:20" ht="13">
      <c r="A12" s="65" t="s">
        <v>81</v>
      </c>
      <c r="B12" s="102">
        <v>146376</v>
      </c>
      <c r="C12" s="102">
        <v>163619</v>
      </c>
      <c r="D12" s="102">
        <v>158599</v>
      </c>
      <c r="E12" s="102">
        <v>149629</v>
      </c>
      <c r="F12" s="102">
        <v>165988</v>
      </c>
      <c r="G12" s="102">
        <v>215148</v>
      </c>
      <c r="H12" s="102">
        <v>172897</v>
      </c>
      <c r="I12" s="102">
        <v>167699</v>
      </c>
      <c r="J12" s="102">
        <v>157978</v>
      </c>
      <c r="K12" s="102">
        <v>135967</v>
      </c>
      <c r="L12" s="102">
        <v>117948</v>
      </c>
      <c r="M12" s="102">
        <v>83665</v>
      </c>
      <c r="N12" s="102">
        <v>57650</v>
      </c>
      <c r="O12" s="102">
        <v>49774</v>
      </c>
      <c r="P12" s="102">
        <v>43443</v>
      </c>
      <c r="Q12" s="102">
        <v>54631</v>
      </c>
      <c r="R12" s="102">
        <v>60540</v>
      </c>
      <c r="S12" s="102" t="s">
        <v>109</v>
      </c>
      <c r="T12" s="102" t="s">
        <v>109</v>
      </c>
    </row>
    <row r="13" spans="1:20" ht="13">
      <c r="A13" s="65" t="s">
        <v>84</v>
      </c>
      <c r="B13" s="102">
        <v>102310.33968823214</v>
      </c>
      <c r="C13" s="102">
        <v>98594.038214692264</v>
      </c>
      <c r="D13" s="102">
        <v>116162.42935478748</v>
      </c>
      <c r="E13" s="102">
        <v>129500.89535992542</v>
      </c>
      <c r="F13" s="102">
        <v>142118.28540468583</v>
      </c>
      <c r="G13" s="102">
        <v>146931.45906408937</v>
      </c>
      <c r="H13" s="102">
        <v>151620.43232841589</v>
      </c>
      <c r="I13" s="102">
        <v>121843.85080035497</v>
      </c>
      <c r="J13" s="102">
        <v>87564.975040659308</v>
      </c>
      <c r="K13" s="102">
        <v>44375.141086770644</v>
      </c>
      <c r="L13" s="102">
        <v>28618</v>
      </c>
      <c r="M13" s="102">
        <v>26818</v>
      </c>
      <c r="N13" s="102">
        <v>31802</v>
      </c>
      <c r="O13" s="102">
        <v>34662</v>
      </c>
      <c r="P13" s="102">
        <v>47238</v>
      </c>
      <c r="Q13" s="102">
        <v>56178</v>
      </c>
      <c r="R13" s="102">
        <v>55153</v>
      </c>
      <c r="S13" s="102">
        <v>61180</v>
      </c>
      <c r="T13" s="102">
        <v>63168</v>
      </c>
    </row>
    <row r="14" spans="1:20" ht="13">
      <c r="A14" s="65" t="s">
        <v>85</v>
      </c>
      <c r="B14" s="102">
        <v>102310.33968823214</v>
      </c>
      <c r="C14" s="102">
        <v>98594.038214692264</v>
      </c>
      <c r="D14" s="102">
        <v>116162.42935478748</v>
      </c>
      <c r="E14" s="102">
        <v>129500.89535992542</v>
      </c>
      <c r="F14" s="102">
        <v>142118.28540468583</v>
      </c>
      <c r="G14" s="102">
        <v>146931.45906408937</v>
      </c>
      <c r="H14" s="102">
        <v>151620.43232841589</v>
      </c>
      <c r="I14" s="102">
        <v>121843.85080035497</v>
      </c>
      <c r="J14" s="102">
        <v>87564.975040659308</v>
      </c>
      <c r="K14" s="102">
        <v>44375.141086770644</v>
      </c>
      <c r="L14" s="102">
        <v>28618</v>
      </c>
      <c r="M14" s="102">
        <v>26818</v>
      </c>
      <c r="N14" s="102">
        <v>31802</v>
      </c>
      <c r="O14" s="102">
        <v>34662</v>
      </c>
      <c r="P14" s="102">
        <v>47238</v>
      </c>
      <c r="Q14" s="102">
        <v>56178</v>
      </c>
      <c r="R14" s="102">
        <v>55153</v>
      </c>
      <c r="S14" s="102">
        <v>61180</v>
      </c>
      <c r="T14" s="102">
        <v>63168</v>
      </c>
    </row>
    <row r="15" spans="1:20" ht="13">
      <c r="A15" s="65" t="s">
        <v>86</v>
      </c>
      <c r="B15" s="102">
        <v>690476</v>
      </c>
      <c r="C15" s="102">
        <v>681266</v>
      </c>
      <c r="D15" s="102">
        <v>761520</v>
      </c>
      <c r="E15" s="102">
        <v>762086</v>
      </c>
      <c r="F15" s="102">
        <v>804126</v>
      </c>
      <c r="G15" s="102">
        <v>833350</v>
      </c>
      <c r="H15" s="102">
        <v>845051</v>
      </c>
      <c r="I15" s="102">
        <v>806225</v>
      </c>
      <c r="J15" s="102">
        <v>686587</v>
      </c>
      <c r="K15" s="102">
        <v>609145</v>
      </c>
      <c r="L15" s="102">
        <v>611878</v>
      </c>
      <c r="M15" s="102">
        <v>598224</v>
      </c>
      <c r="N15" s="102">
        <v>444018</v>
      </c>
      <c r="O15" s="102">
        <v>403124</v>
      </c>
      <c r="P15" s="102">
        <v>417524</v>
      </c>
      <c r="Q15" s="102">
        <v>448893</v>
      </c>
      <c r="R15" s="102">
        <v>533741</v>
      </c>
      <c r="S15" s="102">
        <v>542480</v>
      </c>
      <c r="T15" s="102">
        <v>578647</v>
      </c>
    </row>
    <row r="16" spans="1:20" ht="13">
      <c r="A16" s="65" t="s">
        <v>87</v>
      </c>
      <c r="B16" s="102">
        <v>21446</v>
      </c>
      <c r="C16" s="102">
        <v>30879</v>
      </c>
      <c r="D16" s="102">
        <v>40079</v>
      </c>
      <c r="E16" s="102">
        <v>51063</v>
      </c>
      <c r="F16" s="102">
        <v>62335</v>
      </c>
      <c r="G16" s="102">
        <v>67814</v>
      </c>
      <c r="H16" s="102">
        <v>79165</v>
      </c>
      <c r="I16" s="102">
        <v>63537</v>
      </c>
      <c r="J16" s="102">
        <v>42828</v>
      </c>
      <c r="K16" s="102">
        <v>34042</v>
      </c>
      <c r="L16" s="102">
        <v>36604</v>
      </c>
      <c r="M16" s="102">
        <v>42051</v>
      </c>
      <c r="N16" s="102">
        <v>43941</v>
      </c>
      <c r="O16" s="102">
        <v>49141</v>
      </c>
      <c r="P16" s="102">
        <v>49973</v>
      </c>
      <c r="Q16" s="102">
        <v>48397</v>
      </c>
      <c r="R16" s="102">
        <v>52152</v>
      </c>
      <c r="S16" s="102">
        <v>52640</v>
      </c>
      <c r="T16" s="102">
        <v>49093</v>
      </c>
    </row>
    <row r="17" spans="1:20" ht="13">
      <c r="A17" s="65" t="s">
        <v>88</v>
      </c>
      <c r="B17" s="102">
        <v>4613</v>
      </c>
      <c r="C17" s="102">
        <v>4791</v>
      </c>
      <c r="D17" s="102">
        <v>5170</v>
      </c>
      <c r="E17" s="102">
        <v>5058</v>
      </c>
      <c r="F17" s="102">
        <v>4908</v>
      </c>
      <c r="G17" s="102">
        <v>5011</v>
      </c>
      <c r="H17" s="102" t="s">
        <v>109</v>
      </c>
      <c r="I17" s="102">
        <v>5091.2240184757511</v>
      </c>
      <c r="J17" s="102">
        <v>4409</v>
      </c>
      <c r="K17" s="102">
        <v>4509</v>
      </c>
      <c r="L17" s="102">
        <v>5165</v>
      </c>
      <c r="M17" s="102">
        <v>5749</v>
      </c>
      <c r="N17" s="102">
        <v>5474</v>
      </c>
      <c r="O17" s="102">
        <v>5471</v>
      </c>
      <c r="P17" s="102">
        <v>6477</v>
      </c>
      <c r="Q17" s="102">
        <v>6269</v>
      </c>
      <c r="R17" s="102">
        <v>6333</v>
      </c>
      <c r="S17" s="102">
        <v>7404</v>
      </c>
      <c r="T17" s="102">
        <v>7545</v>
      </c>
    </row>
    <row r="18" spans="1:20" ht="13">
      <c r="A18" s="65" t="s">
        <v>100</v>
      </c>
      <c r="B18" s="102" t="s">
        <v>109</v>
      </c>
      <c r="C18" s="102" t="s">
        <v>109</v>
      </c>
      <c r="D18" s="102" t="s">
        <v>109</v>
      </c>
      <c r="E18" s="102" t="s">
        <v>109</v>
      </c>
      <c r="F18" s="102" t="s">
        <v>109</v>
      </c>
      <c r="G18" s="102" t="s">
        <v>109</v>
      </c>
      <c r="H18" s="102" t="s">
        <v>109</v>
      </c>
      <c r="I18" s="102" t="s">
        <v>109</v>
      </c>
      <c r="J18" s="102" t="s">
        <v>109</v>
      </c>
      <c r="K18" s="102" t="s">
        <v>109</v>
      </c>
      <c r="L18" s="102" t="s">
        <v>109</v>
      </c>
      <c r="M18" s="102" t="s">
        <v>109</v>
      </c>
      <c r="N18" s="102" t="s">
        <v>109</v>
      </c>
      <c r="O18" s="102" t="s">
        <v>109</v>
      </c>
      <c r="P18" s="102" t="s">
        <v>109</v>
      </c>
      <c r="Q18" s="102" t="s">
        <v>109</v>
      </c>
      <c r="R18" s="102">
        <v>6502</v>
      </c>
      <c r="S18" s="102" t="s">
        <v>109</v>
      </c>
      <c r="T18" s="102" t="s">
        <v>109</v>
      </c>
    </row>
    <row r="19" spans="1:20" ht="13">
      <c r="A19" s="65" t="s">
        <v>89</v>
      </c>
      <c r="B19" s="102">
        <v>189358</v>
      </c>
      <c r="C19" s="102">
        <v>195737</v>
      </c>
      <c r="D19" s="102">
        <v>198386</v>
      </c>
      <c r="E19" s="102">
        <v>193406</v>
      </c>
      <c r="F19" s="102">
        <v>191941</v>
      </c>
      <c r="G19" s="102">
        <v>206629</v>
      </c>
      <c r="H19" s="102">
        <v>209767</v>
      </c>
      <c r="I19" s="102">
        <v>202401</v>
      </c>
      <c r="J19" s="102">
        <v>182392</v>
      </c>
      <c r="K19" s="102">
        <v>127532</v>
      </c>
      <c r="L19" s="102">
        <v>126127</v>
      </c>
      <c r="M19" s="102">
        <v>120739</v>
      </c>
      <c r="N19" s="102">
        <v>117261</v>
      </c>
      <c r="O19" s="102">
        <v>110094</v>
      </c>
      <c r="P19" s="102">
        <v>153511</v>
      </c>
      <c r="Q19" s="102">
        <v>178293</v>
      </c>
      <c r="R19" s="102">
        <v>214793</v>
      </c>
      <c r="S19" s="102">
        <v>241860</v>
      </c>
      <c r="T19" s="102">
        <v>218366</v>
      </c>
    </row>
    <row r="20" spans="1:20" ht="13">
      <c r="A20" s="65" t="s">
        <v>91</v>
      </c>
      <c r="B20" s="102">
        <v>270000</v>
      </c>
      <c r="C20" s="102">
        <v>262000</v>
      </c>
      <c r="D20" s="102">
        <v>243000.2</v>
      </c>
      <c r="E20" s="102" t="s">
        <v>72</v>
      </c>
      <c r="F20" s="102">
        <v>81541</v>
      </c>
      <c r="G20" s="102">
        <v>70757</v>
      </c>
      <c r="H20" s="102">
        <v>67936</v>
      </c>
      <c r="I20" s="102">
        <v>65792</v>
      </c>
      <c r="J20" s="102">
        <v>77526</v>
      </c>
      <c r="K20" s="102">
        <v>60894</v>
      </c>
      <c r="L20" s="102">
        <v>76698</v>
      </c>
      <c r="M20" s="102">
        <v>86897</v>
      </c>
      <c r="N20" s="102">
        <v>116555</v>
      </c>
      <c r="O20" s="102">
        <v>124685</v>
      </c>
      <c r="P20" s="102">
        <v>130656</v>
      </c>
      <c r="Q20" s="102">
        <v>160789</v>
      </c>
      <c r="R20" s="102">
        <v>173467</v>
      </c>
      <c r="S20" s="102" t="s">
        <v>109</v>
      </c>
      <c r="T20" s="102" t="s">
        <v>625</v>
      </c>
    </row>
    <row r="21" spans="1:20" ht="13">
      <c r="A21" s="65" t="s">
        <v>92</v>
      </c>
      <c r="B21" s="102">
        <v>346188</v>
      </c>
      <c r="C21" s="102">
        <v>326732</v>
      </c>
      <c r="D21" s="102">
        <v>329301</v>
      </c>
      <c r="E21" s="102">
        <v>300105</v>
      </c>
      <c r="F21" s="102">
        <v>276292</v>
      </c>
      <c r="G21" s="102">
        <v>300044</v>
      </c>
      <c r="H21" s="102">
        <v>285483</v>
      </c>
      <c r="I21" s="102">
        <v>281367</v>
      </c>
      <c r="J21" s="102">
        <v>241040</v>
      </c>
      <c r="K21" s="102">
        <v>205442</v>
      </c>
      <c r="L21" s="102">
        <v>129950</v>
      </c>
      <c r="M21" s="102">
        <v>93618</v>
      </c>
      <c r="N21" s="102">
        <v>76398</v>
      </c>
      <c r="O21" s="102">
        <v>79775</v>
      </c>
      <c r="P21" s="102">
        <v>84215</v>
      </c>
      <c r="Q21" s="102">
        <v>107302</v>
      </c>
      <c r="R21" s="102">
        <v>127106</v>
      </c>
      <c r="S21" s="102">
        <v>153292</v>
      </c>
      <c r="T21" s="102">
        <v>178691</v>
      </c>
    </row>
    <row r="22" spans="1:20" ht="13">
      <c r="A22" s="65" t="s">
        <v>106</v>
      </c>
      <c r="B22" s="102" t="s">
        <v>109</v>
      </c>
      <c r="C22" s="102" t="s">
        <v>109</v>
      </c>
      <c r="D22" s="102" t="s">
        <v>109</v>
      </c>
      <c r="E22" s="102" t="s">
        <v>109</v>
      </c>
      <c r="F22" s="102" t="s">
        <v>109</v>
      </c>
      <c r="G22" s="102">
        <v>535000</v>
      </c>
      <c r="H22" s="102">
        <v>682000</v>
      </c>
      <c r="I22" s="102">
        <v>521000</v>
      </c>
      <c r="J22" s="102">
        <v>484000</v>
      </c>
      <c r="K22" s="102">
        <v>352000</v>
      </c>
      <c r="L22" s="102">
        <v>352324</v>
      </c>
      <c r="M22" s="102">
        <v>371569</v>
      </c>
      <c r="N22" s="102">
        <v>434954</v>
      </c>
      <c r="O22" s="102">
        <v>473319</v>
      </c>
      <c r="P22" s="102">
        <v>454001</v>
      </c>
      <c r="Q22" s="102">
        <v>483699</v>
      </c>
      <c r="R22" s="102">
        <v>521805</v>
      </c>
      <c r="S22" s="102">
        <v>587017</v>
      </c>
      <c r="T22" s="102">
        <v>603592</v>
      </c>
    </row>
    <row r="23" spans="1:20" ht="13">
      <c r="A23" s="65" t="s">
        <v>101</v>
      </c>
      <c r="B23" s="102" t="s">
        <v>109</v>
      </c>
      <c r="C23" s="102" t="s">
        <v>109</v>
      </c>
      <c r="D23" s="102" t="s">
        <v>109</v>
      </c>
      <c r="E23" s="102" t="s">
        <v>109</v>
      </c>
      <c r="F23" s="102" t="s">
        <v>109</v>
      </c>
      <c r="G23" s="102" t="s">
        <v>109</v>
      </c>
      <c r="H23" s="102" t="s">
        <v>109</v>
      </c>
      <c r="I23" s="102" t="s">
        <v>109</v>
      </c>
      <c r="J23" s="102">
        <v>6994</v>
      </c>
      <c r="K23" s="102">
        <v>5705</v>
      </c>
      <c r="L23" s="102">
        <v>7923</v>
      </c>
      <c r="M23" s="102">
        <v>6882</v>
      </c>
      <c r="N23" s="102">
        <v>6336</v>
      </c>
      <c r="O23" s="102">
        <v>5783</v>
      </c>
      <c r="P23" s="102">
        <v>7448</v>
      </c>
      <c r="Q23" s="102">
        <v>9317</v>
      </c>
      <c r="R23" s="102">
        <v>10652</v>
      </c>
      <c r="S23" s="102">
        <v>10788</v>
      </c>
      <c r="T23" s="102">
        <v>9423</v>
      </c>
    </row>
    <row r="24" spans="1:20" ht="13">
      <c r="A24" s="65" t="s">
        <v>82</v>
      </c>
      <c r="B24" s="102" t="s">
        <v>109</v>
      </c>
      <c r="C24" s="102" t="s">
        <v>109</v>
      </c>
      <c r="D24" s="102" t="s">
        <v>109</v>
      </c>
      <c r="E24" s="102" t="s">
        <v>109</v>
      </c>
      <c r="F24" s="102">
        <v>848390</v>
      </c>
      <c r="G24" s="102">
        <v>901574</v>
      </c>
      <c r="H24" s="102">
        <v>955186</v>
      </c>
      <c r="I24" s="102">
        <v>836871</v>
      </c>
      <c r="J24" s="102">
        <v>564464</v>
      </c>
      <c r="K24" s="102">
        <v>463719</v>
      </c>
      <c r="L24" s="102">
        <v>491287</v>
      </c>
      <c r="M24" s="102">
        <v>349118</v>
      </c>
      <c r="N24" s="102">
        <v>363623</v>
      </c>
      <c r="O24" s="102">
        <v>300568</v>
      </c>
      <c r="P24" s="102">
        <v>365621</v>
      </c>
      <c r="Q24" s="102">
        <v>401713</v>
      </c>
      <c r="R24" s="102">
        <v>457738</v>
      </c>
      <c r="S24" s="102">
        <v>532367</v>
      </c>
      <c r="T24" s="102">
        <v>581793</v>
      </c>
    </row>
    <row r="25" spans="1:20" ht="13">
      <c r="A25" s="65" t="s">
        <v>94</v>
      </c>
      <c r="B25" s="102">
        <v>123338</v>
      </c>
      <c r="C25" s="102">
        <v>122770</v>
      </c>
      <c r="D25" s="102">
        <v>127912</v>
      </c>
      <c r="E25" s="102">
        <v>135414</v>
      </c>
      <c r="F25" s="102">
        <v>141035</v>
      </c>
      <c r="G25" s="102">
        <v>149072</v>
      </c>
      <c r="H25" s="102">
        <v>151448</v>
      </c>
      <c r="I25" s="102">
        <v>163676</v>
      </c>
      <c r="J25" s="102">
        <v>146882</v>
      </c>
      <c r="K25" s="102">
        <v>146582</v>
      </c>
      <c r="L25" s="102">
        <v>152072</v>
      </c>
      <c r="M25" s="102">
        <v>144946</v>
      </c>
      <c r="N25" s="102">
        <v>143675</v>
      </c>
      <c r="O25" s="102">
        <v>151582</v>
      </c>
      <c r="P25" s="102">
        <v>159536</v>
      </c>
      <c r="Q25" s="102">
        <v>168298</v>
      </c>
      <c r="R25" s="102">
        <v>160200</v>
      </c>
      <c r="S25" s="102">
        <v>162929</v>
      </c>
      <c r="T25" s="102">
        <v>156510</v>
      </c>
    </row>
    <row r="26" spans="1:20" ht="13">
      <c r="A26" s="65" t="s">
        <v>257</v>
      </c>
      <c r="B26" s="102">
        <v>1459000</v>
      </c>
      <c r="C26" s="102">
        <v>1481000</v>
      </c>
      <c r="D26" s="102">
        <v>1600000</v>
      </c>
      <c r="E26" s="102">
        <v>1358000</v>
      </c>
      <c r="F26" s="102">
        <v>1780000</v>
      </c>
      <c r="G26" s="102">
        <v>1535000</v>
      </c>
      <c r="H26" s="102">
        <v>1670450</v>
      </c>
      <c r="I26" s="102">
        <v>1613810</v>
      </c>
      <c r="J26" s="102">
        <v>900200</v>
      </c>
      <c r="K26" s="102">
        <v>858350</v>
      </c>
      <c r="L26" s="102">
        <v>885770</v>
      </c>
      <c r="M26" s="102">
        <v>884790</v>
      </c>
      <c r="N26" s="102">
        <v>932480</v>
      </c>
      <c r="O26" s="102">
        <v>1074450</v>
      </c>
      <c r="P26" s="102">
        <v>1218750</v>
      </c>
      <c r="Q26" s="102">
        <v>1229580.0000000002</v>
      </c>
      <c r="R26" s="102">
        <v>1235020</v>
      </c>
      <c r="S26" s="102">
        <v>1220060</v>
      </c>
      <c r="T26" s="102">
        <v>1191230</v>
      </c>
    </row>
    <row r="27" spans="1:20" ht="13">
      <c r="A27" s="65"/>
      <c r="B27" s="102"/>
      <c r="C27" s="102"/>
      <c r="D27" s="102"/>
      <c r="E27" s="102"/>
      <c r="F27" s="102"/>
      <c r="G27" s="102"/>
      <c r="H27" s="102"/>
      <c r="I27" s="102"/>
      <c r="J27" s="102"/>
      <c r="K27" s="102"/>
      <c r="L27" s="102"/>
      <c r="M27" s="102"/>
      <c r="N27" s="102"/>
      <c r="O27" s="102"/>
      <c r="P27" s="102"/>
      <c r="Q27" s="102"/>
      <c r="R27" s="102"/>
      <c r="S27" s="102"/>
      <c r="T27" s="102"/>
    </row>
    <row r="28" spans="1:20" ht="13">
      <c r="A28" s="65"/>
      <c r="B28" s="102"/>
      <c r="C28" s="102"/>
      <c r="D28" s="102"/>
      <c r="E28" s="102"/>
      <c r="F28" s="102"/>
      <c r="G28" s="102"/>
      <c r="H28" s="102"/>
      <c r="I28" s="102"/>
      <c r="J28" s="102"/>
      <c r="K28" s="102"/>
      <c r="L28" s="102"/>
      <c r="M28" s="102"/>
      <c r="N28" s="102"/>
      <c r="O28" s="102"/>
      <c r="P28" s="102"/>
      <c r="Q28" s="102"/>
      <c r="R28" s="102"/>
      <c r="S28" s="102"/>
      <c r="T28" s="102"/>
    </row>
    <row r="29" spans="1:20" ht="13">
      <c r="A29" s="65" t="s">
        <v>515</v>
      </c>
      <c r="B29" s="102">
        <v>352729</v>
      </c>
      <c r="C29" s="102">
        <v>299959</v>
      </c>
      <c r="D29" s="102">
        <v>282275</v>
      </c>
      <c r="E29" s="102">
        <v>282962</v>
      </c>
      <c r="F29" s="102">
        <v>325414</v>
      </c>
      <c r="G29" s="102">
        <v>402873</v>
      </c>
      <c r="H29" s="102">
        <v>468888</v>
      </c>
      <c r="I29" s="102">
        <v>515688</v>
      </c>
      <c r="J29" s="102">
        <v>563813</v>
      </c>
      <c r="K29" s="102">
        <v>622895</v>
      </c>
      <c r="L29" s="102">
        <v>858370</v>
      </c>
      <c r="M29" s="102">
        <v>946633</v>
      </c>
      <c r="N29" s="102">
        <v>921823</v>
      </c>
      <c r="O29" s="102">
        <v>996171</v>
      </c>
      <c r="P29" s="102">
        <v>992171</v>
      </c>
      <c r="Q29" s="102">
        <v>890786</v>
      </c>
      <c r="R29" s="102">
        <v>771410</v>
      </c>
      <c r="S29" s="102">
        <v>638722</v>
      </c>
      <c r="T29" s="102">
        <v>733724</v>
      </c>
    </row>
    <row r="30" spans="1:20" ht="13">
      <c r="A30" s="65" t="s">
        <v>105</v>
      </c>
      <c r="B30" s="102">
        <v>8852</v>
      </c>
      <c r="C30" s="102">
        <v>8456</v>
      </c>
      <c r="D30" s="102">
        <v>9096</v>
      </c>
      <c r="E30" s="102">
        <v>10701</v>
      </c>
      <c r="F30" s="102">
        <v>12761</v>
      </c>
      <c r="G30" s="102">
        <v>13415</v>
      </c>
      <c r="H30" s="102">
        <v>9876</v>
      </c>
      <c r="I30" s="102">
        <v>13163</v>
      </c>
      <c r="J30" s="102">
        <v>5218</v>
      </c>
      <c r="K30" s="102">
        <v>3039</v>
      </c>
      <c r="L30" s="102">
        <v>4012</v>
      </c>
      <c r="M30" s="102">
        <v>5887</v>
      </c>
      <c r="N30" s="102">
        <v>6690</v>
      </c>
      <c r="O30" s="102">
        <v>7431</v>
      </c>
      <c r="P30" s="102">
        <v>8314</v>
      </c>
      <c r="Q30" s="102">
        <v>10067</v>
      </c>
      <c r="R30" s="102">
        <v>11074</v>
      </c>
      <c r="S30" s="102">
        <v>12106</v>
      </c>
      <c r="T30" s="102">
        <v>12190</v>
      </c>
    </row>
    <row r="31" spans="1:20" ht="13">
      <c r="A31" s="65" t="s">
        <v>411</v>
      </c>
      <c r="B31" s="102">
        <v>169400</v>
      </c>
      <c r="C31" s="102">
        <v>175900</v>
      </c>
      <c r="D31" s="102">
        <v>161900</v>
      </c>
      <c r="E31" s="102">
        <v>175333.33333333334</v>
      </c>
      <c r="F31" s="102">
        <v>186100</v>
      </c>
      <c r="G31" s="102">
        <v>170900</v>
      </c>
      <c r="H31" s="102">
        <v>167300</v>
      </c>
      <c r="I31" s="102">
        <v>150500</v>
      </c>
      <c r="J31" s="102">
        <v>170800</v>
      </c>
      <c r="K31" s="102">
        <v>168800</v>
      </c>
      <c r="L31" s="102">
        <v>164600</v>
      </c>
      <c r="M31" s="102">
        <v>166800</v>
      </c>
      <c r="N31" s="102">
        <v>154900</v>
      </c>
      <c r="O31" s="102">
        <v>169466.66666666666</v>
      </c>
      <c r="P31" s="102" t="s">
        <v>109</v>
      </c>
      <c r="Q31" s="102" t="s">
        <v>109</v>
      </c>
      <c r="R31" s="102" t="s">
        <v>109</v>
      </c>
      <c r="S31" s="102" t="s">
        <v>109</v>
      </c>
      <c r="T31" s="102" t="s">
        <v>109</v>
      </c>
    </row>
    <row r="32" spans="1:20" ht="13">
      <c r="A32" s="65" t="s">
        <v>96</v>
      </c>
      <c r="B32" s="102">
        <v>55900</v>
      </c>
      <c r="C32" s="102">
        <v>60169</v>
      </c>
      <c r="D32" s="102">
        <v>63353</v>
      </c>
      <c r="E32" s="102">
        <v>66726</v>
      </c>
      <c r="F32" s="102">
        <v>69107</v>
      </c>
      <c r="G32" s="102">
        <v>74435</v>
      </c>
      <c r="H32" s="102">
        <v>78455</v>
      </c>
      <c r="I32" s="102">
        <v>74926</v>
      </c>
      <c r="J32" s="102">
        <v>65241</v>
      </c>
      <c r="K32" s="102">
        <v>70995</v>
      </c>
      <c r="L32" s="102">
        <v>100177</v>
      </c>
      <c r="M32" s="102">
        <v>110844</v>
      </c>
      <c r="N32" s="102">
        <v>113276</v>
      </c>
      <c r="O32" s="102">
        <v>109437</v>
      </c>
      <c r="P32" s="102">
        <v>112147</v>
      </c>
      <c r="Q32" s="102">
        <v>119681</v>
      </c>
      <c r="R32" s="102">
        <v>121578</v>
      </c>
      <c r="S32" s="102">
        <v>114382</v>
      </c>
      <c r="T32" s="102">
        <v>118196</v>
      </c>
    </row>
    <row r="33" spans="1:20" ht="13">
      <c r="A33" s="65" t="s">
        <v>112</v>
      </c>
      <c r="B33" s="102" t="s">
        <v>109</v>
      </c>
      <c r="C33" s="102" t="s">
        <v>109</v>
      </c>
      <c r="D33" s="102" t="s">
        <v>109</v>
      </c>
      <c r="E33" s="102" t="s">
        <v>109</v>
      </c>
      <c r="F33" s="102" t="s">
        <v>109</v>
      </c>
      <c r="G33" s="102">
        <v>1242873.3333333333</v>
      </c>
      <c r="H33" s="102">
        <v>1332606.6666666667</v>
      </c>
      <c r="I33" s="102">
        <v>1727812.6666666667</v>
      </c>
      <c r="J33" s="102">
        <v>1787209.3333333333</v>
      </c>
      <c r="K33" s="102">
        <v>1460930.6666666667</v>
      </c>
      <c r="L33" s="102">
        <v>2148540.666666667</v>
      </c>
      <c r="M33" s="102">
        <v>2745842</v>
      </c>
      <c r="N33" s="102">
        <v>3063488.6666666665</v>
      </c>
      <c r="O33" s="102">
        <v>3032834.3333333335</v>
      </c>
      <c r="P33" s="102">
        <v>3448283.3333333335</v>
      </c>
      <c r="Q33" s="102">
        <v>2806900.6666666665</v>
      </c>
      <c r="R33" s="102">
        <v>2861989</v>
      </c>
      <c r="S33" s="102">
        <v>2863164</v>
      </c>
      <c r="T33" s="102" t="s">
        <v>109</v>
      </c>
    </row>
    <row r="34" spans="1:20" ht="13">
      <c r="A34" s="65" t="s">
        <v>579</v>
      </c>
      <c r="B34" s="102">
        <v>12424</v>
      </c>
      <c r="C34" s="102">
        <v>12161</v>
      </c>
      <c r="D34" s="102">
        <v>15838</v>
      </c>
      <c r="E34" s="102">
        <v>10699</v>
      </c>
      <c r="F34" s="102">
        <v>12052</v>
      </c>
      <c r="G34" s="102">
        <v>17851</v>
      </c>
      <c r="H34" s="102">
        <v>25042</v>
      </c>
      <c r="I34" s="102">
        <v>40654</v>
      </c>
      <c r="J34" s="102">
        <v>13642</v>
      </c>
      <c r="K34" s="102">
        <v>33663</v>
      </c>
      <c r="L34" s="102">
        <v>38900</v>
      </c>
      <c r="M34" s="102">
        <v>32640</v>
      </c>
      <c r="N34" s="102">
        <v>37873</v>
      </c>
      <c r="O34" s="102">
        <v>22728</v>
      </c>
      <c r="P34" s="102">
        <v>12848</v>
      </c>
      <c r="Q34" s="102">
        <v>14117</v>
      </c>
      <c r="R34" s="102">
        <v>16378</v>
      </c>
      <c r="S34" s="102">
        <v>25010</v>
      </c>
      <c r="T34" s="102" t="s">
        <v>109</v>
      </c>
    </row>
    <row r="35" spans="1:20" ht="13">
      <c r="A35" s="65" t="s">
        <v>104</v>
      </c>
      <c r="B35" s="102" t="s">
        <v>109</v>
      </c>
      <c r="C35" s="102" t="s">
        <v>109</v>
      </c>
      <c r="D35" s="102" t="s">
        <v>109</v>
      </c>
      <c r="E35" s="102" t="s">
        <v>109</v>
      </c>
      <c r="F35" s="102" t="s">
        <v>109</v>
      </c>
      <c r="G35" s="102" t="s">
        <v>109</v>
      </c>
      <c r="H35" s="102" t="s">
        <v>109</v>
      </c>
      <c r="I35" s="102" t="s">
        <v>109</v>
      </c>
      <c r="J35" s="102">
        <v>427105</v>
      </c>
      <c r="K35" s="102">
        <v>555184</v>
      </c>
      <c r="L35" s="102">
        <v>607098</v>
      </c>
      <c r="M35" s="102">
        <v>708275</v>
      </c>
      <c r="N35" s="102">
        <v>701621</v>
      </c>
      <c r="O35" s="102">
        <v>1157190</v>
      </c>
      <c r="P35" s="102">
        <v>1165381</v>
      </c>
      <c r="Q35" s="102">
        <v>1289320</v>
      </c>
      <c r="R35" s="102">
        <v>1341453</v>
      </c>
      <c r="S35" s="102">
        <v>1409314</v>
      </c>
      <c r="T35" s="102">
        <v>1375398</v>
      </c>
    </row>
    <row r="36" spans="1:20" ht="13">
      <c r="A36" s="65" t="s">
        <v>118</v>
      </c>
      <c r="B36" s="102">
        <v>6051000</v>
      </c>
      <c r="C36" s="102">
        <v>6243000</v>
      </c>
      <c r="D36" s="102">
        <v>6605000</v>
      </c>
      <c r="E36" s="102">
        <v>7261000</v>
      </c>
      <c r="F36" s="102">
        <v>7981000</v>
      </c>
      <c r="G36" s="102">
        <v>8359000</v>
      </c>
      <c r="H36" s="102">
        <v>7529000</v>
      </c>
      <c r="I36" s="102">
        <v>5816000</v>
      </c>
      <c r="J36" s="102">
        <v>4595000</v>
      </c>
      <c r="K36" s="102">
        <v>4715000</v>
      </c>
      <c r="L36" s="102">
        <v>4513000</v>
      </c>
      <c r="M36" s="102">
        <v>4566000</v>
      </c>
      <c r="N36" s="102">
        <v>5090000</v>
      </c>
      <c r="O36" s="102">
        <v>5519000</v>
      </c>
      <c r="P36" s="102">
        <v>5377000</v>
      </c>
      <c r="Q36" s="102">
        <v>5751000</v>
      </c>
      <c r="R36" s="102">
        <v>6011000</v>
      </c>
      <c r="S36" s="102">
        <v>6123000</v>
      </c>
      <c r="T36" s="102">
        <v>5957000</v>
      </c>
    </row>
    <row r="37" spans="1:20">
      <c r="A37" s="39" t="s">
        <v>120</v>
      </c>
    </row>
    <row r="39" spans="1:20">
      <c r="A39" s="39" t="s">
        <v>45</v>
      </c>
    </row>
    <row r="40" spans="1:20">
      <c r="A40" s="39" t="s">
        <v>511</v>
      </c>
    </row>
    <row r="41" spans="1:20">
      <c r="A41" s="70" t="s">
        <v>337</v>
      </c>
    </row>
    <row r="42" spans="1:20">
      <c r="A42" s="70" t="s">
        <v>338</v>
      </c>
    </row>
    <row r="43" spans="1:20">
      <c r="A43" s="70" t="s">
        <v>356</v>
      </c>
    </row>
    <row r="45" spans="1:20">
      <c r="A45" s="39" t="s">
        <v>31</v>
      </c>
    </row>
    <row r="46" spans="1:20">
      <c r="A46" s="70" t="s">
        <v>602</v>
      </c>
    </row>
    <row r="47" spans="1:20">
      <c r="A47" s="70" t="s">
        <v>5</v>
      </c>
    </row>
    <row r="48" spans="1:20">
      <c r="A48" s="70" t="s">
        <v>36</v>
      </c>
    </row>
    <row r="49" spans="1:1">
      <c r="A49" s="70" t="s">
        <v>37</v>
      </c>
    </row>
    <row r="50" spans="1:1">
      <c r="A50" s="70" t="s">
        <v>0</v>
      </c>
    </row>
    <row r="51" spans="1:1">
      <c r="A51" s="70"/>
    </row>
    <row r="52" spans="1:1">
      <c r="A52" s="70"/>
    </row>
    <row r="53" spans="1:1">
      <c r="A53" s="70"/>
    </row>
    <row r="54" spans="1:1">
      <c r="A54" s="70"/>
    </row>
    <row r="55" spans="1:1">
      <c r="A55" s="39" t="s">
        <v>46</v>
      </c>
    </row>
    <row r="56" spans="1:1">
      <c r="A56" s="70" t="s">
        <v>322</v>
      </c>
    </row>
    <row r="57" spans="1:1">
      <c r="A57" s="39" t="s">
        <v>277</v>
      </c>
    </row>
    <row r="58" spans="1:1">
      <c r="A58" s="39" t="s">
        <v>367</v>
      </c>
    </row>
    <row r="59" spans="1:1">
      <c r="A59" s="39" t="s">
        <v>433</v>
      </c>
    </row>
    <row r="60" spans="1:1">
      <c r="A60" s="70" t="s">
        <v>371</v>
      </c>
    </row>
    <row r="61" spans="1:1">
      <c r="A61" s="70" t="s">
        <v>361</v>
      </c>
    </row>
    <row r="62" spans="1:1">
      <c r="A62" s="70" t="s">
        <v>362</v>
      </c>
    </row>
    <row r="63" spans="1:1">
      <c r="A63" s="70" t="s">
        <v>363</v>
      </c>
    </row>
    <row r="64" spans="1:1">
      <c r="A64" s="70" t="s">
        <v>364</v>
      </c>
    </row>
    <row r="66" spans="1:4">
      <c r="A66" s="39" t="s">
        <v>18</v>
      </c>
    </row>
    <row r="67" spans="1:4">
      <c r="A67" s="39" t="s">
        <v>19</v>
      </c>
    </row>
    <row r="69" spans="1:4">
      <c r="A69" s="39" t="s">
        <v>365</v>
      </c>
    </row>
    <row r="70" spans="1:4">
      <c r="A70" s="70" t="s">
        <v>366</v>
      </c>
    </row>
    <row r="73" spans="1:4">
      <c r="D73" s="39" t="s">
        <v>340</v>
      </c>
    </row>
  </sheetData>
  <phoneticPr fontId="31" type="noConversion"/>
  <pageMargins left="0.75" right="0.75" top="1" bottom="1" header="0.5" footer="0.5"/>
  <pageSetup paperSize="9" scale="58" orientation="landscape"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4"/>
  <dimension ref="A1:V88"/>
  <sheetViews>
    <sheetView zoomScaleNormal="100" workbookViewId="0">
      <pane xSplit="1" ySplit="3" topLeftCell="E4" activePane="bottomRight" state="frozen"/>
      <selection activeCell="A2" sqref="A2"/>
      <selection pane="topRight" activeCell="A2" sqref="A2"/>
      <selection pane="bottomLeft" activeCell="A2" sqref="A2"/>
      <selection pane="bottomRight" activeCell="A2" sqref="A2"/>
    </sheetView>
  </sheetViews>
  <sheetFormatPr defaultColWidth="9.1796875" defaultRowHeight="12.5"/>
  <cols>
    <col min="1" max="1" width="28" style="39" customWidth="1"/>
    <col min="2" max="2" width="9.54296875" style="39" customWidth="1"/>
    <col min="3" max="6" width="8.1796875" style="39" customWidth="1"/>
    <col min="7" max="7" width="8.26953125" style="39" customWidth="1"/>
    <col min="8" max="14" width="8.1796875" style="39" customWidth="1"/>
    <col min="15" max="16" width="9.54296875" style="39" bestFit="1" customWidth="1"/>
    <col min="17" max="19" width="9.54296875" style="39" customWidth="1"/>
    <col min="20" max="16384" width="9.1796875" style="39"/>
  </cols>
  <sheetData>
    <row r="1" spans="1:22">
      <c r="A1" s="70" t="s">
        <v>583</v>
      </c>
    </row>
    <row r="3" spans="1:22" s="65" customFormat="1" ht="13">
      <c r="B3" s="65">
        <v>2000</v>
      </c>
      <c r="C3" s="65">
        <v>2001</v>
      </c>
      <c r="D3" s="65">
        <v>2002</v>
      </c>
      <c r="E3" s="65">
        <v>2003</v>
      </c>
      <c r="F3" s="65">
        <v>2004</v>
      </c>
      <c r="G3" s="65">
        <v>2005</v>
      </c>
      <c r="H3" s="65">
        <v>2006</v>
      </c>
      <c r="I3" s="65">
        <v>2007</v>
      </c>
      <c r="J3" s="65">
        <v>2008</v>
      </c>
      <c r="K3" s="65">
        <v>2009</v>
      </c>
      <c r="L3" s="65">
        <v>2010</v>
      </c>
      <c r="M3" s="65">
        <v>2011</v>
      </c>
      <c r="N3" s="65">
        <v>2012</v>
      </c>
      <c r="O3" s="65">
        <v>2013</v>
      </c>
      <c r="P3" s="65">
        <v>2014</v>
      </c>
      <c r="Q3" s="65">
        <v>2015</v>
      </c>
      <c r="R3" s="65">
        <v>2016</v>
      </c>
      <c r="S3" s="65">
        <v>2017</v>
      </c>
      <c r="T3" s="65">
        <v>2018</v>
      </c>
    </row>
    <row r="4" spans="1:22" ht="13">
      <c r="A4" s="65" t="s">
        <v>90</v>
      </c>
      <c r="B4" s="120">
        <v>91.743119266055047</v>
      </c>
      <c r="C4" s="120">
        <v>91.312812056353522</v>
      </c>
      <c r="D4" s="120">
        <v>92.049205701969271</v>
      </c>
      <c r="E4" s="120">
        <v>92.600398550484073</v>
      </c>
      <c r="F4" s="120">
        <v>92.875177181197671</v>
      </c>
      <c r="G4" s="120">
        <v>91.08394907741372</v>
      </c>
      <c r="H4" s="120">
        <v>95.893027698185307</v>
      </c>
      <c r="I4" s="120">
        <v>100</v>
      </c>
      <c r="J4" s="120">
        <v>101.13935144609991</v>
      </c>
      <c r="K4" s="120">
        <v>104.99561787905344</v>
      </c>
      <c r="L4" s="120">
        <v>111.56879929886064</v>
      </c>
      <c r="M4" s="120">
        <v>116.3014899211218</v>
      </c>
      <c r="N4" s="120">
        <v>130.67484662576686</v>
      </c>
      <c r="O4" s="120">
        <v>136.72217353198945</v>
      </c>
      <c r="P4" s="120">
        <v>141.45486415425063</v>
      </c>
      <c r="Q4" s="120">
        <v>147.32690622261171</v>
      </c>
      <c r="R4" s="120">
        <v>158.10692375109548</v>
      </c>
      <c r="S4" s="120">
        <v>164.066608238387</v>
      </c>
      <c r="T4" s="93">
        <v>175.37248028045573</v>
      </c>
      <c r="V4" s="108"/>
    </row>
    <row r="5" spans="1:22" ht="13">
      <c r="A5" s="65" t="s">
        <v>77</v>
      </c>
      <c r="B5" s="120">
        <v>48.541801685029164</v>
      </c>
      <c r="C5" s="120">
        <v>51.00453661697987</v>
      </c>
      <c r="D5" s="120">
        <v>54.569021386908624</v>
      </c>
      <c r="E5" s="120">
        <v>58.522359040829549</v>
      </c>
      <c r="F5" s="120">
        <v>61.697990926766046</v>
      </c>
      <c r="G5" s="120">
        <v>80.362929358392748</v>
      </c>
      <c r="H5" s="120">
        <v>91.056383668178867</v>
      </c>
      <c r="I5" s="120">
        <v>100</v>
      </c>
      <c r="J5" s="120">
        <v>105.24951393389502</v>
      </c>
      <c r="K5" s="120">
        <v>104.86066104990277</v>
      </c>
      <c r="L5" s="120">
        <v>108.9944912508101</v>
      </c>
      <c r="M5" s="120">
        <v>113.36519766688268</v>
      </c>
      <c r="N5" s="120">
        <v>118.0090732339598</v>
      </c>
      <c r="O5" s="120">
        <v>120.1944264419961</v>
      </c>
      <c r="P5" s="120">
        <v>122.01555411535968</v>
      </c>
      <c r="Q5" s="120">
        <v>121.19604666234605</v>
      </c>
      <c r="R5" s="120">
        <v>126.56837329876861</v>
      </c>
      <c r="S5" s="120">
        <v>131.94069993519116</v>
      </c>
      <c r="T5" s="93">
        <v>137.22197018794552</v>
      </c>
      <c r="V5" s="108"/>
    </row>
    <row r="6" spans="1:22" ht="13">
      <c r="A6" s="65" t="s">
        <v>103</v>
      </c>
      <c r="B6" s="120" t="s">
        <v>109</v>
      </c>
      <c r="C6" s="120">
        <v>29.371016019320752</v>
      </c>
      <c r="D6" s="120">
        <v>29.913481357461887</v>
      </c>
      <c r="E6" s="120">
        <v>33.564126470898195</v>
      </c>
      <c r="F6" s="120">
        <v>49.500860562368437</v>
      </c>
      <c r="G6" s="120">
        <v>67.627934470528629</v>
      </c>
      <c r="H6" s="120">
        <v>77.569245059956089</v>
      </c>
      <c r="I6" s="120">
        <v>100</v>
      </c>
      <c r="J6" s="120">
        <v>124.95566627258911</v>
      </c>
      <c r="K6" s="120">
        <v>99.463773011315666</v>
      </c>
      <c r="L6" s="120">
        <v>89.349349771998007</v>
      </c>
      <c r="M6" s="120">
        <v>84.424083769633512</v>
      </c>
      <c r="N6" s="120">
        <v>82.817513933457192</v>
      </c>
      <c r="O6" s="120">
        <v>80.995608849856453</v>
      </c>
      <c r="P6" s="120">
        <v>82.156730282046951</v>
      </c>
      <c r="Q6" s="120">
        <v>84.445195068400608</v>
      </c>
      <c r="R6" s="120">
        <v>90.37324776220234</v>
      </c>
      <c r="S6" s="120">
        <v>98.202664245904401</v>
      </c>
      <c r="T6" s="93">
        <v>103.5968990392507</v>
      </c>
      <c r="V6" s="108"/>
    </row>
    <row r="7" spans="1:22" ht="13">
      <c r="A7" s="65" t="s">
        <v>29</v>
      </c>
      <c r="B7" s="120">
        <v>77.212939921791673</v>
      </c>
      <c r="C7" s="120">
        <v>73.81798791325987</v>
      </c>
      <c r="D7" s="120">
        <v>74.351226448631351</v>
      </c>
      <c r="E7" s="120">
        <v>76.155350159971562</v>
      </c>
      <c r="F7" s="120">
        <v>79.790259509420537</v>
      </c>
      <c r="G7" s="120">
        <v>79.20369712051189</v>
      </c>
      <c r="H7" s="120">
        <v>79.443654461429077</v>
      </c>
      <c r="I7" s="120">
        <v>100</v>
      </c>
      <c r="J7" s="120">
        <v>107.49200142196939</v>
      </c>
      <c r="K7" s="120">
        <v>106.15001777461784</v>
      </c>
      <c r="L7" s="120">
        <v>97.502666192676855</v>
      </c>
      <c r="M7" s="120">
        <v>104.55030216850336</v>
      </c>
      <c r="N7" s="120">
        <v>102.82616423746889</v>
      </c>
      <c r="O7" s="120">
        <v>92.659082829719168</v>
      </c>
      <c r="P7" s="120">
        <v>93.530039104159243</v>
      </c>
      <c r="Q7" s="120">
        <v>94.98755776750798</v>
      </c>
      <c r="R7" s="120">
        <v>89.215223960184844</v>
      </c>
      <c r="S7" s="120">
        <v>95.411829008176312</v>
      </c>
      <c r="T7" s="93">
        <v>101.92620867401352</v>
      </c>
      <c r="V7" s="108"/>
    </row>
    <row r="8" spans="1:22" ht="13">
      <c r="A8" s="65" t="s">
        <v>97</v>
      </c>
      <c r="B8" s="120" t="s">
        <v>109</v>
      </c>
      <c r="C8" s="120" t="s">
        <v>109</v>
      </c>
      <c r="D8" s="120" t="s">
        <v>109</v>
      </c>
      <c r="E8" s="120" t="s">
        <v>109</v>
      </c>
      <c r="F8" s="120" t="s">
        <v>109</v>
      </c>
      <c r="G8" s="120" t="s">
        <v>109</v>
      </c>
      <c r="H8" s="120">
        <v>79.821006269576316</v>
      </c>
      <c r="I8" s="120">
        <v>100</v>
      </c>
      <c r="J8" s="120">
        <v>118.60937926878444</v>
      </c>
      <c r="K8" s="120">
        <v>112.78927025866518</v>
      </c>
      <c r="L8" s="120">
        <v>111.8937227892619</v>
      </c>
      <c r="M8" s="120">
        <v>108.69239964659936</v>
      </c>
      <c r="N8" s="120">
        <v>102.6463509685269</v>
      </c>
      <c r="O8" s="120">
        <v>96.285380920793202</v>
      </c>
      <c r="P8" s="120">
        <v>88.10020869314242</v>
      </c>
      <c r="Q8" s="120">
        <v>84.5469556672697</v>
      </c>
      <c r="R8" s="120">
        <v>83.035888771401801</v>
      </c>
      <c r="S8" s="120">
        <v>82.481855944352091</v>
      </c>
      <c r="T8" s="93">
        <v>83.8</v>
      </c>
      <c r="V8" s="108"/>
    </row>
    <row r="9" spans="1:22" ht="13">
      <c r="A9" s="65" t="s">
        <v>78</v>
      </c>
      <c r="B9" s="120" t="s">
        <v>109</v>
      </c>
      <c r="C9" s="120">
        <v>59.06626266</v>
      </c>
      <c r="D9" s="120">
        <v>67.557452159999997</v>
      </c>
      <c r="E9" s="120">
        <v>73.700522680000006</v>
      </c>
      <c r="F9" s="120">
        <v>74.751135980000001</v>
      </c>
      <c r="G9" s="120">
        <v>77.220077219999993</v>
      </c>
      <c r="H9" s="120">
        <v>83.783783779999993</v>
      </c>
      <c r="I9" s="120">
        <v>100</v>
      </c>
      <c r="J9" s="120">
        <v>111.8146718</v>
      </c>
      <c r="K9" s="120">
        <v>103.2294565</v>
      </c>
      <c r="L9" s="120">
        <v>103.5397655</v>
      </c>
      <c r="M9" s="120">
        <v>102.91914749999999</v>
      </c>
      <c r="N9" s="120">
        <v>102.0916569</v>
      </c>
      <c r="O9" s="120">
        <v>102.1950932</v>
      </c>
      <c r="P9" s="120">
        <v>106.12567369999999</v>
      </c>
      <c r="Q9" s="120">
        <v>110.4699995</v>
      </c>
      <c r="R9" s="120">
        <v>122.57205</v>
      </c>
      <c r="S9" s="120">
        <v>128.5</v>
      </c>
      <c r="T9" s="93">
        <v>141.1</v>
      </c>
      <c r="V9" s="108"/>
    </row>
    <row r="10" spans="1:22" ht="13">
      <c r="A10" s="65" t="s">
        <v>79</v>
      </c>
      <c r="B10" s="427">
        <v>53.413047884002452</v>
      </c>
      <c r="C10" s="120">
        <v>56.309302282734876</v>
      </c>
      <c r="D10" s="120">
        <v>58.236453746522479</v>
      </c>
      <c r="E10" s="120">
        <v>60.587357444221311</v>
      </c>
      <c r="F10" s="120">
        <v>66.407502256941271</v>
      </c>
      <c r="G10" s="120">
        <v>78.383108867476096</v>
      </c>
      <c r="H10" s="120">
        <v>95.799325681227785</v>
      </c>
      <c r="I10" s="120">
        <v>100</v>
      </c>
      <c r="J10" s="120">
        <v>95.788271275125766</v>
      </c>
      <c r="K10" s="120">
        <v>85.760082539565573</v>
      </c>
      <c r="L10" s="120">
        <v>88.169943069808596</v>
      </c>
      <c r="M10" s="120">
        <v>84.971534904287282</v>
      </c>
      <c r="N10" s="120">
        <v>81.174346408239245</v>
      </c>
      <c r="O10" s="120">
        <v>81.835768373344166</v>
      </c>
      <c r="P10" s="120">
        <v>83.103340273043841</v>
      </c>
      <c r="Q10" s="120">
        <v>88.630543324059929</v>
      </c>
      <c r="R10" s="120">
        <v>91.922913941448499</v>
      </c>
      <c r="S10" s="120">
        <v>96.094109843948658</v>
      </c>
      <c r="T10" s="93">
        <v>100</v>
      </c>
      <c r="V10" s="108"/>
    </row>
    <row r="11" spans="1:22" ht="13">
      <c r="A11" s="65" t="s">
        <v>98</v>
      </c>
      <c r="B11" s="358" t="s">
        <v>109</v>
      </c>
      <c r="C11" s="358" t="s">
        <v>109</v>
      </c>
      <c r="D11" s="120" t="s">
        <v>109</v>
      </c>
      <c r="E11" s="120" t="s">
        <v>109</v>
      </c>
      <c r="F11" s="120">
        <v>42.086466014845072</v>
      </c>
      <c r="G11" s="120">
        <v>55.3922744721689</v>
      </c>
      <c r="H11" s="120">
        <v>82.809500959692912</v>
      </c>
      <c r="I11" s="120">
        <v>100</v>
      </c>
      <c r="J11" s="120">
        <v>90.385076775431855</v>
      </c>
      <c r="K11" s="120">
        <v>56.759836852207293</v>
      </c>
      <c r="L11" s="120">
        <v>59.980806142034545</v>
      </c>
      <c r="M11" s="120">
        <v>65.073176583493279</v>
      </c>
      <c r="N11" s="120">
        <v>69.811660268714022</v>
      </c>
      <c r="O11" s="120">
        <v>77.249280230326292</v>
      </c>
      <c r="P11" s="120">
        <v>87.841890595009588</v>
      </c>
      <c r="Q11" s="120">
        <v>93.869961612284072</v>
      </c>
      <c r="R11" s="120">
        <v>98.368522072936656</v>
      </c>
      <c r="S11" s="120">
        <v>103.70681381957773</v>
      </c>
      <c r="T11" s="93">
        <v>110.182</v>
      </c>
      <c r="V11" s="108"/>
    </row>
    <row r="12" spans="1:22" ht="13">
      <c r="A12" s="65" t="s">
        <v>93</v>
      </c>
      <c r="B12" s="428">
        <v>68.212824010914048</v>
      </c>
      <c r="C12" s="359">
        <v>67.871759890859479</v>
      </c>
      <c r="D12" s="120">
        <v>72.851296043656205</v>
      </c>
      <c r="E12" s="120">
        <v>77.489768076398363</v>
      </c>
      <c r="F12" s="120">
        <v>83.151432469304225</v>
      </c>
      <c r="G12" s="120">
        <v>88.199181446111879</v>
      </c>
      <c r="H12" s="120">
        <v>94.815825375170533</v>
      </c>
      <c r="I12" s="120">
        <v>100</v>
      </c>
      <c r="J12" s="120">
        <v>100.61391541609824</v>
      </c>
      <c r="K12" s="120">
        <v>100.27285129604367</v>
      </c>
      <c r="L12" s="120">
        <v>109.07230559345156</v>
      </c>
      <c r="M12" s="120">
        <v>112.00545702592086</v>
      </c>
      <c r="N12" s="120">
        <v>113.84720327421556</v>
      </c>
      <c r="O12" s="120">
        <v>115.68894952251023</v>
      </c>
      <c r="P12" s="120">
        <v>115.00682128240109</v>
      </c>
      <c r="Q12" s="120">
        <v>114.0518417462483</v>
      </c>
      <c r="R12" s="120">
        <v>115.04566100969136</v>
      </c>
      <c r="S12" s="120">
        <v>116.25691456668716</v>
      </c>
      <c r="T12" s="93">
        <v>117.424708051629</v>
      </c>
      <c r="V12" s="108"/>
    </row>
    <row r="13" spans="1:22" ht="13">
      <c r="A13" s="65" t="s">
        <v>83</v>
      </c>
      <c r="B13" s="428">
        <v>48.044692737430168</v>
      </c>
      <c r="C13" s="359">
        <v>51.955307262569839</v>
      </c>
      <c r="D13" s="120">
        <v>57.262569832402235</v>
      </c>
      <c r="E13" s="120">
        <v>64.52513966480447</v>
      </c>
      <c r="F13" s="120">
        <v>74.860335195530723</v>
      </c>
      <c r="G13" s="120">
        <v>86.033519553072622</v>
      </c>
      <c r="H13" s="120">
        <v>94.599627560521412</v>
      </c>
      <c r="I13" s="120">
        <v>100</v>
      </c>
      <c r="J13" s="120">
        <v>96.18249534450652</v>
      </c>
      <c r="K13" s="120">
        <v>92.271880819366842</v>
      </c>
      <c r="L13" s="120">
        <v>99.255121042830524</v>
      </c>
      <c r="M13" s="120">
        <v>102.88640595903166</v>
      </c>
      <c r="N13" s="120">
        <v>100.74487895716946</v>
      </c>
      <c r="O13" s="120">
        <v>98.882681564245814</v>
      </c>
      <c r="P13" s="120">
        <v>96.36871508379889</v>
      </c>
      <c r="Q13" s="120">
        <v>95.903165735567981</v>
      </c>
      <c r="R13" s="120">
        <v>97.392923649906891</v>
      </c>
      <c r="S13" s="120">
        <v>100.65176908752326</v>
      </c>
      <c r="T13" s="93">
        <v>103.87262569832401</v>
      </c>
      <c r="V13" s="108"/>
    </row>
    <row r="14" spans="1:22" ht="13">
      <c r="A14" s="65" t="s">
        <v>80</v>
      </c>
      <c r="B14" s="429">
        <v>95.9</v>
      </c>
      <c r="C14" s="359">
        <v>96.9</v>
      </c>
      <c r="D14" s="120">
        <v>96.9</v>
      </c>
      <c r="E14" s="120">
        <v>95.9</v>
      </c>
      <c r="F14" s="120">
        <v>96.5</v>
      </c>
      <c r="G14" s="120">
        <v>100</v>
      </c>
      <c r="H14" s="120">
        <v>100.2</v>
      </c>
      <c r="I14" s="120">
        <v>100</v>
      </c>
      <c r="J14" s="120">
        <v>103.3</v>
      </c>
      <c r="K14" s="120">
        <v>102.6</v>
      </c>
      <c r="L14" s="120">
        <v>103.2</v>
      </c>
      <c r="M14" s="120">
        <v>105.7</v>
      </c>
      <c r="N14" s="120">
        <v>108.9</v>
      </c>
      <c r="O14" s="120">
        <v>112.2</v>
      </c>
      <c r="P14" s="120">
        <v>115.7</v>
      </c>
      <c r="Q14" s="120">
        <v>121</v>
      </c>
      <c r="R14" s="120">
        <v>128.19999999999999</v>
      </c>
      <c r="S14" s="120">
        <v>135.6</v>
      </c>
      <c r="T14" s="93">
        <v>146</v>
      </c>
      <c r="V14" s="108"/>
    </row>
    <row r="15" spans="1:22" ht="13">
      <c r="A15" s="65" t="s">
        <v>81</v>
      </c>
      <c r="B15" s="430">
        <v>53.510000000000005</v>
      </c>
      <c r="C15" s="359">
        <v>61.22</v>
      </c>
      <c r="D15" s="120">
        <v>69.7</v>
      </c>
      <c r="E15" s="120">
        <v>73.459999999999994</v>
      </c>
      <c r="F15" s="120">
        <v>75.16</v>
      </c>
      <c r="G15" s="120">
        <v>83.350000000000009</v>
      </c>
      <c r="H15" s="120">
        <v>94.38</v>
      </c>
      <c r="I15" s="120">
        <v>100</v>
      </c>
      <c r="J15" s="120">
        <v>101.69</v>
      </c>
      <c r="K15" s="120">
        <v>97.899999999999991</v>
      </c>
      <c r="L15" s="120">
        <v>93.35</v>
      </c>
      <c r="M15" s="120">
        <v>88.25</v>
      </c>
      <c r="N15" s="120">
        <v>77.95999999999998</v>
      </c>
      <c r="O15" s="120">
        <v>69.5</v>
      </c>
      <c r="P15" s="120">
        <v>64.31</v>
      </c>
      <c r="Q15" s="120">
        <v>61.1</v>
      </c>
      <c r="R15" s="120">
        <v>59.6</v>
      </c>
      <c r="S15" s="120">
        <v>59</v>
      </c>
      <c r="T15" s="93">
        <v>59.9</v>
      </c>
      <c r="V15" s="108"/>
    </row>
    <row r="16" spans="1:22" ht="13">
      <c r="A16" s="65" t="s">
        <v>84</v>
      </c>
      <c r="B16" s="353">
        <v>51.224915799044652</v>
      </c>
      <c r="C16" s="359">
        <v>60.084264986489423</v>
      </c>
      <c r="D16" s="120">
        <v>68.892389258135168</v>
      </c>
      <c r="E16" s="120">
        <v>82.173729301932454</v>
      </c>
      <c r="F16" s="120">
        <v>88.605017480502511</v>
      </c>
      <c r="G16" s="120">
        <v>90.757744566957356</v>
      </c>
      <c r="H16" s="120">
        <v>95.448666231254862</v>
      </c>
      <c r="I16" s="120">
        <v>100</v>
      </c>
      <c r="J16" s="120">
        <v>101.04498828230051</v>
      </c>
      <c r="K16" s="120">
        <v>94.723722122808354</v>
      </c>
      <c r="L16" s="120">
        <v>89.832149775463989</v>
      </c>
      <c r="M16" s="120">
        <v>88.178288487935703</v>
      </c>
      <c r="N16" s="120">
        <v>85.574922955908988</v>
      </c>
      <c r="O16" s="120">
        <v>80.359594614454764</v>
      </c>
      <c r="P16" s="120">
        <v>83.030794754568603</v>
      </c>
      <c r="Q16" s="120">
        <v>98.03</v>
      </c>
      <c r="R16" s="120">
        <v>114.97</v>
      </c>
      <c r="S16" s="120">
        <v>130.30000000000001</v>
      </c>
      <c r="T16" s="93">
        <v>154.11000000000001</v>
      </c>
      <c r="V16" s="108"/>
    </row>
    <row r="17" spans="1:22" ht="13">
      <c r="A17" s="65" t="s">
        <v>85</v>
      </c>
      <c r="B17" s="359" t="s">
        <v>109</v>
      </c>
      <c r="C17" s="359" t="s">
        <v>109</v>
      </c>
      <c r="D17" s="120" t="s">
        <v>109</v>
      </c>
      <c r="E17" s="120" t="s">
        <v>109</v>
      </c>
      <c r="F17" s="120" t="s">
        <v>109</v>
      </c>
      <c r="G17" s="120">
        <v>81</v>
      </c>
      <c r="H17" s="120">
        <v>93</v>
      </c>
      <c r="I17" s="120">
        <v>100</v>
      </c>
      <c r="J17" s="120">
        <v>93</v>
      </c>
      <c r="K17" s="120">
        <v>75.2</v>
      </c>
      <c r="L17" s="120">
        <v>65.099999999999994</v>
      </c>
      <c r="M17" s="120">
        <v>54</v>
      </c>
      <c r="N17" s="120">
        <v>46.7</v>
      </c>
      <c r="O17" s="120">
        <v>47.3</v>
      </c>
      <c r="P17" s="120">
        <v>55.1</v>
      </c>
      <c r="Q17" s="120">
        <v>61.5</v>
      </c>
      <c r="R17" s="120">
        <v>66</v>
      </c>
      <c r="S17" s="120">
        <v>73.2</v>
      </c>
      <c r="T17" s="93">
        <v>80.7</v>
      </c>
      <c r="V17" s="108"/>
    </row>
    <row r="18" spans="1:22" ht="13">
      <c r="A18" s="65" t="s">
        <v>86</v>
      </c>
      <c r="B18" s="360" t="s">
        <v>109</v>
      </c>
      <c r="C18" s="360" t="s">
        <v>109</v>
      </c>
      <c r="D18" s="120" t="s">
        <v>109</v>
      </c>
      <c r="E18" s="120" t="s">
        <v>109</v>
      </c>
      <c r="F18" s="120" t="s">
        <v>109</v>
      </c>
      <c r="G18" s="120">
        <v>90.674955595026645</v>
      </c>
      <c r="H18" s="120">
        <v>95.737122557726479</v>
      </c>
      <c r="I18" s="120">
        <v>100</v>
      </c>
      <c r="J18" s="120">
        <v>100.5328596802842</v>
      </c>
      <c r="K18" s="120">
        <v>100.44404973357017</v>
      </c>
      <c r="L18" s="120">
        <v>100.71047957371226</v>
      </c>
      <c r="M18" s="120">
        <v>101.51616341030196</v>
      </c>
      <c r="N18" s="120">
        <v>98.595559502664315</v>
      </c>
      <c r="O18" s="120">
        <v>92.955772646536417</v>
      </c>
      <c r="P18" s="120">
        <v>88.92735346358792</v>
      </c>
      <c r="Q18" s="120">
        <v>86.61101243339256</v>
      </c>
      <c r="R18" s="120">
        <v>86.006749555950279</v>
      </c>
      <c r="S18" s="120">
        <v>84.41</v>
      </c>
      <c r="T18" s="93">
        <v>83.899455653329994</v>
      </c>
      <c r="V18" s="108"/>
    </row>
    <row r="19" spans="1:22" ht="13">
      <c r="A19" s="65" t="s">
        <v>87</v>
      </c>
      <c r="B19" s="120" t="s">
        <v>109</v>
      </c>
      <c r="C19" s="120" t="s">
        <v>109</v>
      </c>
      <c r="D19" s="120" t="s">
        <v>109</v>
      </c>
      <c r="E19" s="120" t="s">
        <v>109</v>
      </c>
      <c r="F19" s="120" t="s">
        <v>109</v>
      </c>
      <c r="G19" s="120" t="s">
        <v>109</v>
      </c>
      <c r="H19" s="120">
        <v>81.206547325778729</v>
      </c>
      <c r="I19" s="120">
        <v>100</v>
      </c>
      <c r="J19" s="120">
        <v>82.241199978102586</v>
      </c>
      <c r="K19" s="120">
        <v>58.143099578474846</v>
      </c>
      <c r="L19" s="120">
        <v>56.719767887447311</v>
      </c>
      <c r="M19" s="120">
        <v>59.987956424152841</v>
      </c>
      <c r="N19" s="120">
        <v>63.644823999562064</v>
      </c>
      <c r="O19" s="120">
        <v>68.867356435101556</v>
      </c>
      <c r="P19" s="120">
        <v>65.790770241418954</v>
      </c>
      <c r="Q19" s="120">
        <v>70.11550884107956</v>
      </c>
      <c r="R19" s="120">
        <v>75.557015382930985</v>
      </c>
      <c r="S19" s="120">
        <v>81.688290359664975</v>
      </c>
      <c r="T19" s="93">
        <v>90.6</v>
      </c>
      <c r="V19" s="108"/>
    </row>
    <row r="20" spans="1:22" ht="13">
      <c r="A20" s="65" t="s">
        <v>99</v>
      </c>
      <c r="B20" s="120">
        <v>34.797581051570639</v>
      </c>
      <c r="C20" s="120">
        <v>39.181925079791704</v>
      </c>
      <c r="D20" s="120">
        <v>41.374097093902229</v>
      </c>
      <c r="E20" s="120">
        <v>45.405677809507807</v>
      </c>
      <c r="F20" s="120">
        <v>49.084495212497899</v>
      </c>
      <c r="G20" s="120">
        <v>61.674785822274494</v>
      </c>
      <c r="H20" s="120">
        <v>79.161767176213672</v>
      </c>
      <c r="I20" s="120">
        <v>100</v>
      </c>
      <c r="J20" s="120">
        <v>108.98706534520409</v>
      </c>
      <c r="K20" s="120">
        <v>76.364858054762308</v>
      </c>
      <c r="L20" s="120">
        <v>70.720645052914506</v>
      </c>
      <c r="M20" s="120">
        <v>75.398958508315133</v>
      </c>
      <c r="N20" s="120">
        <v>75.222576852007393</v>
      </c>
      <c r="O20" s="120">
        <v>76.138081639509494</v>
      </c>
      <c r="P20" s="120">
        <v>81.026373257181248</v>
      </c>
      <c r="Q20" s="120">
        <v>83.991264908449509</v>
      </c>
      <c r="R20" s="120">
        <v>88.526793213505798</v>
      </c>
      <c r="S20" s="120">
        <v>96.421972114900043</v>
      </c>
      <c r="T20" s="93">
        <v>103.44329228960187</v>
      </c>
      <c r="V20" s="108"/>
    </row>
    <row r="21" spans="1:22" ht="13">
      <c r="A21" s="65" t="s">
        <v>88</v>
      </c>
      <c r="B21" s="120">
        <v>48.132199999999997</v>
      </c>
      <c r="C21" s="120">
        <v>54.918030000000002</v>
      </c>
      <c r="D21" s="120">
        <v>59.553879999999999</v>
      </c>
      <c r="E21" s="120">
        <v>66.232200000000006</v>
      </c>
      <c r="F21" s="120">
        <v>75.490459999999999</v>
      </c>
      <c r="G21" s="120">
        <v>84.1</v>
      </c>
      <c r="H21" s="120">
        <v>93.469499999999996</v>
      </c>
      <c r="I21" s="120">
        <v>100</v>
      </c>
      <c r="J21" s="120">
        <v>103.35</v>
      </c>
      <c r="K21" s="120">
        <v>102.15</v>
      </c>
      <c r="L21" s="120">
        <v>107.69</v>
      </c>
      <c r="M21" s="120">
        <v>111.65</v>
      </c>
      <c r="N21" s="120">
        <v>116.34</v>
      </c>
      <c r="O21" s="120">
        <v>122.13</v>
      </c>
      <c r="P21" s="120">
        <v>127.49</v>
      </c>
      <c r="Q21" s="120">
        <v>134.37</v>
      </c>
      <c r="R21" s="120">
        <v>142.44999999999999</v>
      </c>
      <c r="S21" s="120">
        <v>150.44342918570274</v>
      </c>
      <c r="T21" s="93">
        <v>161.0710287182161</v>
      </c>
      <c r="V21" s="108"/>
    </row>
    <row r="22" spans="1:22" ht="13">
      <c r="A22" s="65" t="s">
        <v>100</v>
      </c>
      <c r="B22" s="354">
        <v>43.090530000000001</v>
      </c>
      <c r="C22" s="355">
        <v>44.9</v>
      </c>
      <c r="D22" s="120">
        <v>47.6</v>
      </c>
      <c r="E22" s="120">
        <v>52.8</v>
      </c>
      <c r="F22" s="120">
        <v>66.2</v>
      </c>
      <c r="G22" s="120">
        <v>69</v>
      </c>
      <c r="H22" s="120">
        <v>82.6</v>
      </c>
      <c r="I22" s="120">
        <v>100</v>
      </c>
      <c r="J22" s="120">
        <v>111.1</v>
      </c>
      <c r="K22" s="120">
        <v>106.2</v>
      </c>
      <c r="L22" s="120">
        <v>107.4</v>
      </c>
      <c r="M22" s="120">
        <v>105.9</v>
      </c>
      <c r="N22" s="120">
        <v>109.18121045590144</v>
      </c>
      <c r="O22" s="120">
        <v>108.73713732914518</v>
      </c>
      <c r="P22" s="120">
        <v>111.51230511798124</v>
      </c>
      <c r="Q22" s="120">
        <v>117.98643954891021</v>
      </c>
      <c r="R22" s="120">
        <v>124.60044914894586</v>
      </c>
      <c r="S22" s="120">
        <v>147</v>
      </c>
      <c r="T22" s="93">
        <v>154.38</v>
      </c>
      <c r="V22" s="108"/>
    </row>
    <row r="23" spans="1:22" ht="13">
      <c r="A23" s="65" t="s">
        <v>89</v>
      </c>
      <c r="B23" s="120" t="s">
        <v>109</v>
      </c>
      <c r="C23" s="120">
        <v>76.848249027237358</v>
      </c>
      <c r="D23" s="120">
        <v>81.712062256809332</v>
      </c>
      <c r="E23" s="120">
        <v>84.727626459143963</v>
      </c>
      <c r="F23" s="120">
        <v>88.326848249027236</v>
      </c>
      <c r="G23" s="120">
        <v>91.828793774319067</v>
      </c>
      <c r="H23" s="120">
        <v>96.011673151750969</v>
      </c>
      <c r="I23" s="120">
        <v>100</v>
      </c>
      <c r="J23" s="120">
        <v>103.01556420233462</v>
      </c>
      <c r="K23" s="120">
        <v>99.5136186770428</v>
      </c>
      <c r="L23" s="120">
        <v>97.276264591439684</v>
      </c>
      <c r="M23" s="120">
        <v>94.94163424124514</v>
      </c>
      <c r="N23" s="120">
        <v>88.813229571984436</v>
      </c>
      <c r="O23" s="120">
        <v>82.976653696498047</v>
      </c>
      <c r="P23" s="120">
        <v>83.722178988326846</v>
      </c>
      <c r="Q23" s="120">
        <v>86.122470817120629</v>
      </c>
      <c r="R23" s="120">
        <v>90.442996108949416</v>
      </c>
      <c r="S23" s="120">
        <v>97.238960000000006</v>
      </c>
      <c r="T23" s="93">
        <v>106.02409638554218</v>
      </c>
      <c r="V23" s="108"/>
    </row>
    <row r="24" spans="1:22" ht="13">
      <c r="A24" s="65" t="s">
        <v>91</v>
      </c>
      <c r="B24" s="120" t="s">
        <v>109</v>
      </c>
      <c r="C24" s="120" t="s">
        <v>109</v>
      </c>
      <c r="D24" s="120" t="s">
        <v>109</v>
      </c>
      <c r="E24" s="120" t="s">
        <v>109</v>
      </c>
      <c r="F24" s="120" t="s">
        <v>109</v>
      </c>
      <c r="G24" s="120" t="s">
        <v>109</v>
      </c>
      <c r="H24" s="120">
        <v>77.239541955040352</v>
      </c>
      <c r="I24" s="120">
        <v>100</v>
      </c>
      <c r="J24" s="120">
        <v>98.918601309309594</v>
      </c>
      <c r="K24" s="120">
        <v>92.180174511004793</v>
      </c>
      <c r="L24" s="120">
        <v>90.076960859482</v>
      </c>
      <c r="M24" s="120">
        <v>89.544484257595613</v>
      </c>
      <c r="N24" s="120">
        <v>82.123568288245082</v>
      </c>
      <c r="O24" s="120">
        <v>81.319579819258337</v>
      </c>
      <c r="P24" s="120">
        <v>82.807137098235401</v>
      </c>
      <c r="Q24" s="120">
        <v>83.709851837547092</v>
      </c>
      <c r="R24" s="120">
        <v>85.8</v>
      </c>
      <c r="S24" s="120">
        <v>89.8</v>
      </c>
      <c r="T24" s="93">
        <v>99.9</v>
      </c>
      <c r="V24" s="108"/>
    </row>
    <row r="25" spans="1:22" ht="13">
      <c r="A25" s="65" t="s">
        <v>92</v>
      </c>
      <c r="B25" s="120">
        <v>89.974188571690988</v>
      </c>
      <c r="C25" s="120">
        <v>92.326995463758323</v>
      </c>
      <c r="D25" s="120">
        <v>92.848180677540768</v>
      </c>
      <c r="E25" s="120">
        <v>93.880899527072657</v>
      </c>
      <c r="F25" s="120">
        <v>94.508252099218197</v>
      </c>
      <c r="G25" s="120">
        <v>96.679857156645099</v>
      </c>
      <c r="H25" s="120">
        <v>98.648779075378812</v>
      </c>
      <c r="I25" s="120">
        <v>100</v>
      </c>
      <c r="J25" s="120">
        <v>103.78341858893927</v>
      </c>
      <c r="K25" s="120">
        <v>102.82791236367143</v>
      </c>
      <c r="L25" s="120">
        <v>103.61934176237813</v>
      </c>
      <c r="M25" s="120">
        <v>98.532960138982702</v>
      </c>
      <c r="N25" s="120">
        <v>91.564520799150657</v>
      </c>
      <c r="O25" s="120">
        <v>89.846539909275151</v>
      </c>
      <c r="P25" s="120">
        <v>93.658913232313481</v>
      </c>
      <c r="Q25" s="120">
        <v>96.515780330083956</v>
      </c>
      <c r="R25" s="120">
        <v>103.38770388958591</v>
      </c>
      <c r="S25" s="120">
        <v>117.015</v>
      </c>
      <c r="T25" s="93">
        <v>132.30000000000001</v>
      </c>
      <c r="V25" s="108"/>
    </row>
    <row r="26" spans="1:22" ht="13">
      <c r="A26" s="65" t="s">
        <v>106</v>
      </c>
      <c r="B26" s="120" t="s">
        <v>109</v>
      </c>
      <c r="C26" s="120" t="s">
        <v>109</v>
      </c>
      <c r="D26" s="120" t="s">
        <v>109</v>
      </c>
      <c r="E26" s="120" t="s">
        <v>109</v>
      </c>
      <c r="F26" s="120" t="s">
        <v>109</v>
      </c>
      <c r="G26" s="120" t="s">
        <v>109</v>
      </c>
      <c r="H26" s="120" t="s">
        <v>109</v>
      </c>
      <c r="I26" s="120" t="s">
        <v>109</v>
      </c>
      <c r="J26" s="120" t="s">
        <v>109</v>
      </c>
      <c r="K26" s="120">
        <v>100</v>
      </c>
      <c r="L26" s="120">
        <v>92.469687300574364</v>
      </c>
      <c r="M26" s="120">
        <v>81.087196147821558</v>
      </c>
      <c r="N26" s="120">
        <v>76.973951383651453</v>
      </c>
      <c r="O26" s="120">
        <v>76.780568931175196</v>
      </c>
      <c r="P26" s="120">
        <v>75.202568118968898</v>
      </c>
      <c r="Q26" s="120">
        <v>77.352980990504932</v>
      </c>
      <c r="R26" s="120">
        <v>81.955483359439981</v>
      </c>
      <c r="S26" s="120">
        <v>86.90994179188182</v>
      </c>
      <c r="T26" s="93">
        <v>91.7</v>
      </c>
      <c r="V26" s="108"/>
    </row>
    <row r="27" spans="1:22" ht="13">
      <c r="A27" s="65" t="s">
        <v>102</v>
      </c>
      <c r="B27" s="120" t="s">
        <v>109</v>
      </c>
      <c r="C27" s="120" t="s">
        <v>109</v>
      </c>
      <c r="D27" s="120">
        <v>47.8</v>
      </c>
      <c r="E27" s="120">
        <v>66.8</v>
      </c>
      <c r="F27" s="120">
        <v>77.099999999999994</v>
      </c>
      <c r="G27" s="120">
        <v>69.099999999999994</v>
      </c>
      <c r="H27" s="120">
        <v>80.8</v>
      </c>
      <c r="I27" s="120">
        <v>100</v>
      </c>
      <c r="J27" s="120">
        <v>122.1</v>
      </c>
      <c r="K27" s="120">
        <v>108.6</v>
      </c>
      <c r="L27" s="120">
        <v>104.3</v>
      </c>
      <c r="M27" s="120">
        <v>101.1</v>
      </c>
      <c r="N27" s="120">
        <v>99.9</v>
      </c>
      <c r="O27" s="120">
        <v>99</v>
      </c>
      <c r="P27" s="120">
        <v>98.2</v>
      </c>
      <c r="Q27" s="120">
        <v>99.1</v>
      </c>
      <c r="R27" s="120">
        <v>103.3</v>
      </c>
      <c r="S27" s="120">
        <v>109.9</v>
      </c>
      <c r="T27" s="93">
        <v>115.6</v>
      </c>
      <c r="V27" s="108"/>
    </row>
    <row r="28" spans="1:22" ht="13">
      <c r="A28" s="65" t="s">
        <v>101</v>
      </c>
      <c r="B28" s="356">
        <v>46.056190450000003</v>
      </c>
      <c r="C28" s="120">
        <v>49.1</v>
      </c>
      <c r="D28" s="120">
        <v>50.6</v>
      </c>
      <c r="E28" s="120">
        <v>54.7</v>
      </c>
      <c r="F28" s="120">
        <v>60.1</v>
      </c>
      <c r="G28" s="120">
        <v>69.5</v>
      </c>
      <c r="H28" s="120">
        <v>81.7</v>
      </c>
      <c r="I28" s="120">
        <v>100</v>
      </c>
      <c r="J28" s="120">
        <v>107</v>
      </c>
      <c r="K28" s="120">
        <v>96.8</v>
      </c>
      <c r="L28" s="120">
        <v>96.9</v>
      </c>
      <c r="M28" s="120">
        <v>99.5</v>
      </c>
      <c r="N28" s="120">
        <v>92.7</v>
      </c>
      <c r="O28" s="120">
        <v>87.9</v>
      </c>
      <c r="P28" s="120">
        <v>82.1</v>
      </c>
      <c r="Q28" s="120">
        <v>82.7</v>
      </c>
      <c r="R28" s="120">
        <v>85.4</v>
      </c>
      <c r="S28" s="120">
        <v>92.3</v>
      </c>
      <c r="T28" s="93">
        <v>101.2</v>
      </c>
      <c r="V28" s="108"/>
    </row>
    <row r="29" spans="1:22" ht="13">
      <c r="A29" s="65" t="s">
        <v>82</v>
      </c>
      <c r="B29" s="357">
        <v>42.805213120334571</v>
      </c>
      <c r="C29" s="358">
        <v>47.025068689668593</v>
      </c>
      <c r="D29" s="120">
        <v>54.421669462883258</v>
      </c>
      <c r="E29" s="120">
        <v>64.010260899165999</v>
      </c>
      <c r="F29" s="120">
        <v>75.179322586135626</v>
      </c>
      <c r="G29" s="120">
        <v>85.637172660296159</v>
      </c>
      <c r="H29" s="120">
        <v>94.549809127823565</v>
      </c>
      <c r="I29" s="120">
        <v>100</v>
      </c>
      <c r="J29" s="120">
        <v>100.71607459819583</v>
      </c>
      <c r="K29" s="120">
        <v>93.297590390740879</v>
      </c>
      <c r="L29" s="120">
        <v>89.626036423760553</v>
      </c>
      <c r="M29" s="120">
        <v>84.625671699856554</v>
      </c>
      <c r="N29" s="120">
        <v>77.230286672988541</v>
      </c>
      <c r="O29" s="120">
        <v>72.718651980450801</v>
      </c>
      <c r="P29" s="120">
        <v>70.970408733921758</v>
      </c>
      <c r="Q29" s="120">
        <v>71.738760425024921</v>
      </c>
      <c r="R29" s="120">
        <v>73.072434167335331</v>
      </c>
      <c r="S29" s="120">
        <v>74.823108906557735</v>
      </c>
      <c r="T29" s="431">
        <v>77.400000000000006</v>
      </c>
      <c r="V29" s="108"/>
    </row>
    <row r="30" spans="1:22" ht="13">
      <c r="A30" s="65" t="s">
        <v>94</v>
      </c>
      <c r="B30" s="361">
        <v>55.319148936170215</v>
      </c>
      <c r="C30" s="359">
        <v>59.574468085106382</v>
      </c>
      <c r="D30" s="120">
        <v>63.404255319148938</v>
      </c>
      <c r="E30" s="120">
        <v>67.659574468085111</v>
      </c>
      <c r="F30" s="120">
        <v>74.042553191489361</v>
      </c>
      <c r="G30" s="120">
        <v>81.276595744680847</v>
      </c>
      <c r="H30" s="120">
        <v>90.212765957446805</v>
      </c>
      <c r="I30" s="120">
        <v>100</v>
      </c>
      <c r="J30" s="120">
        <v>102.97872340425531</v>
      </c>
      <c r="K30" s="120">
        <v>104.68085106382978</v>
      </c>
      <c r="L30" s="120">
        <v>112.3404255319149</v>
      </c>
      <c r="M30" s="120">
        <v>113.19148936170214</v>
      </c>
      <c r="N30" s="120">
        <v>111.91489361702128</v>
      </c>
      <c r="O30" s="120">
        <v>115.74468085106382</v>
      </c>
      <c r="P30" s="120">
        <v>123.82978723404254</v>
      </c>
      <c r="Q30" s="120">
        <v>137.02127659574467</v>
      </c>
      <c r="R30" s="120">
        <v>148.51063829787233</v>
      </c>
      <c r="S30" s="120">
        <v>160.85106382978725</v>
      </c>
      <c r="T30" s="93">
        <v>160.9</v>
      </c>
      <c r="V30" s="108"/>
    </row>
    <row r="31" spans="1:22" ht="13">
      <c r="A31" s="65" t="s">
        <v>257</v>
      </c>
      <c r="B31" s="330">
        <v>48.379233047170835</v>
      </c>
      <c r="C31" s="360">
        <v>52.318695327065456</v>
      </c>
      <c r="D31" s="120">
        <v>60.756943058909549</v>
      </c>
      <c r="E31" s="120">
        <v>70.284498415322361</v>
      </c>
      <c r="F31" s="120">
        <v>78.623954490632457</v>
      </c>
      <c r="G31" s="120">
        <v>84.362494477720446</v>
      </c>
      <c r="H31" s="120">
        <v>90.991494937791501</v>
      </c>
      <c r="I31" s="120">
        <v>100</v>
      </c>
      <c r="J31" s="120">
        <v>95.49467203397667</v>
      </c>
      <c r="K31" s="120">
        <v>87.014671913815917</v>
      </c>
      <c r="L31" s="120">
        <v>91.991268150615724</v>
      </c>
      <c r="M31" s="120">
        <v>90.65420718406348</v>
      </c>
      <c r="N31" s="120">
        <v>91.014631232677772</v>
      </c>
      <c r="O31" s="120">
        <v>93.354776581675864</v>
      </c>
      <c r="P31" s="120">
        <v>100.84963259871861</v>
      </c>
      <c r="Q31" s="120">
        <v>106.85417826323366</v>
      </c>
      <c r="R31" s="120">
        <v>114.31112047466445</v>
      </c>
      <c r="S31" s="120">
        <v>119.55542454588372</v>
      </c>
      <c r="T31" s="93">
        <v>123.26183939601923</v>
      </c>
      <c r="V31" s="108"/>
    </row>
    <row r="32" spans="1:22" ht="13">
      <c r="A32" s="65"/>
      <c r="B32" s="120"/>
      <c r="C32" s="120"/>
      <c r="D32" s="120"/>
      <c r="E32" s="120"/>
      <c r="F32" s="120"/>
      <c r="G32" s="120"/>
      <c r="H32" s="120"/>
      <c r="I32" s="120"/>
      <c r="J32" s="120"/>
      <c r="K32" s="120"/>
      <c r="L32" s="120"/>
      <c r="M32" s="120"/>
      <c r="N32" s="120"/>
      <c r="O32" s="120"/>
      <c r="P32" s="120"/>
      <c r="Q32" s="120"/>
      <c r="R32" s="120"/>
      <c r="S32" s="120"/>
    </row>
    <row r="33" spans="1:21" ht="13">
      <c r="A33" s="65" t="s">
        <v>555</v>
      </c>
      <c r="B33" s="120" t="s">
        <v>109</v>
      </c>
      <c r="C33" s="120" t="s">
        <v>109</v>
      </c>
      <c r="D33" s="120" t="s">
        <v>109</v>
      </c>
      <c r="E33" s="120" t="s">
        <v>109</v>
      </c>
      <c r="F33" s="120" t="s">
        <v>109</v>
      </c>
      <c r="G33" s="120">
        <f t="shared" ref="G33:R33" si="0">AVERAGE(G4:G31)</f>
        <v>80.935377974316523</v>
      </c>
      <c r="H33" s="120">
        <f t="shared" si="0"/>
        <v>88.924038815190514</v>
      </c>
      <c r="I33" s="120">
        <f t="shared" si="0"/>
        <v>100</v>
      </c>
      <c r="J33" s="120">
        <f t="shared" si="0"/>
        <v>103.38827816212603</v>
      </c>
      <c r="K33" s="120">
        <f t="shared" si="0"/>
        <v>95.185499871087856</v>
      </c>
      <c r="L33" s="120">
        <f t="shared" si="0"/>
        <v>94.737499912908447</v>
      </c>
      <c r="M33" s="120">
        <f t="shared" si="0"/>
        <v>94.248150178837378</v>
      </c>
      <c r="N33" s="120">
        <f t="shared" si="0"/>
        <v>92.821352504974357</v>
      </c>
      <c r="O33" s="120">
        <f t="shared" si="0"/>
        <v>92.162065710675932</v>
      </c>
      <c r="P33" s="120">
        <f t="shared" si="0"/>
        <v>93.569002147231345</v>
      </c>
      <c r="Q33" s="120">
        <f t="shared" si="0"/>
        <v>96.830274939192421</v>
      </c>
      <c r="R33" s="120">
        <f t="shared" si="0"/>
        <v>101.59618256488632</v>
      </c>
      <c r="S33" s="120">
        <f t="shared" ref="S33:T33" si="1">AVERAGE(S4:S31)</f>
        <v>107.99180197943308</v>
      </c>
      <c r="T33" s="120">
        <f t="shared" si="1"/>
        <v>114.88880729908315</v>
      </c>
    </row>
    <row r="34" spans="1:21" ht="13">
      <c r="A34" s="65" t="s">
        <v>554</v>
      </c>
      <c r="B34" s="120" t="s">
        <v>109</v>
      </c>
      <c r="C34" s="120" t="s">
        <v>109</v>
      </c>
      <c r="D34" s="120" t="s">
        <v>109</v>
      </c>
      <c r="E34" s="120" t="s">
        <v>109</v>
      </c>
      <c r="F34" s="120" t="s">
        <v>109</v>
      </c>
      <c r="G34" s="120" t="s">
        <v>109</v>
      </c>
      <c r="H34" s="120">
        <f t="shared" ref="H34:R34" si="2">AVERAGE(H4,H5,H8,H11,H12,H13,H14,H15,H17,H18,H19,H20,H21,H22,H23,H25,H27,H28,H29)</f>
        <v>90.024240523473551</v>
      </c>
      <c r="I34" s="120">
        <f t="shared" si="2"/>
        <v>100</v>
      </c>
      <c r="J34" s="120">
        <f t="shared" si="2"/>
        <v>102.78925866199347</v>
      </c>
      <c r="K34" s="120">
        <f t="shared" si="2"/>
        <v>94.315328787026417</v>
      </c>
      <c r="L34" s="120">
        <f t="shared" si="2"/>
        <v>94.598830600468531</v>
      </c>
      <c r="M34" s="120">
        <f t="shared" si="2"/>
        <v>94.706709011889686</v>
      </c>
      <c r="N34" s="120">
        <f t="shared" si="2"/>
        <v>93.815064272769035</v>
      </c>
      <c r="O34" s="120">
        <f t="shared" si="2"/>
        <v>93.436478202546198</v>
      </c>
      <c r="P34" s="120">
        <f t="shared" si="2"/>
        <v>94.173492471510187</v>
      </c>
      <c r="Q34" s="120">
        <f t="shared" si="2"/>
        <v>96.302427102652075</v>
      </c>
      <c r="R34" s="120">
        <f t="shared" si="2"/>
        <v>100.26644389584236</v>
      </c>
      <c r="S34" s="120">
        <f t="shared" ref="S34:T34" si="3">AVERAGE(S4,S5,S8,S11,S12,S13,S14,S15,S17,S18,S19,S20,S21,S22,S23,S25,S27,S28,S29)</f>
        <v>106.21818011360759</v>
      </c>
      <c r="T34" s="120">
        <f t="shared" si="3"/>
        <v>112.65219248763393</v>
      </c>
      <c r="U34" s="120"/>
    </row>
    <row r="35" spans="1:21" ht="13">
      <c r="A35" s="65"/>
      <c r="B35" s="120"/>
      <c r="C35" s="120"/>
      <c r="D35" s="120"/>
      <c r="E35" s="120"/>
      <c r="F35" s="120"/>
      <c r="G35" s="120"/>
      <c r="H35" s="120"/>
      <c r="I35" s="120"/>
      <c r="J35" s="120"/>
      <c r="K35" s="120"/>
      <c r="L35" s="120"/>
      <c r="M35" s="120"/>
      <c r="N35" s="120"/>
      <c r="O35" s="120"/>
      <c r="P35" s="120"/>
      <c r="Q35" s="120"/>
      <c r="R35" s="120"/>
      <c r="S35" s="120"/>
    </row>
    <row r="36" spans="1:21" ht="13">
      <c r="A36" s="65" t="s">
        <v>422</v>
      </c>
      <c r="B36" s="120" t="s">
        <v>109</v>
      </c>
      <c r="C36" s="120" t="s">
        <v>109</v>
      </c>
      <c r="D36" s="120" t="s">
        <v>109</v>
      </c>
      <c r="E36" s="120">
        <v>82.198187664425589</v>
      </c>
      <c r="F36" s="120">
        <v>83.104355451622311</v>
      </c>
      <c r="G36" s="120">
        <v>84.624378836597486</v>
      </c>
      <c r="H36" s="120">
        <v>90.470622624963454</v>
      </c>
      <c r="I36" s="120">
        <v>100</v>
      </c>
      <c r="J36" s="120">
        <v>103.94621455714703</v>
      </c>
      <c r="K36" s="120">
        <v>108.15551008477054</v>
      </c>
      <c r="L36" s="120">
        <v>120.78339666764104</v>
      </c>
      <c r="M36" s="120">
        <v>118.18181818181816</v>
      </c>
      <c r="N36" s="120">
        <v>117.80181233557438</v>
      </c>
      <c r="O36" s="120">
        <v>125.60654779304296</v>
      </c>
      <c r="P36" s="120">
        <v>136.97749196141478</v>
      </c>
      <c r="Q36" s="120">
        <v>149.34229757380882</v>
      </c>
      <c r="R36" s="120">
        <v>157.55627009646301</v>
      </c>
      <c r="S36" s="120">
        <v>172.58111663256355</v>
      </c>
      <c r="T36" s="120">
        <v>163.69999999999999</v>
      </c>
    </row>
    <row r="37" spans="1:21" ht="13">
      <c r="A37" s="65" t="s">
        <v>515</v>
      </c>
      <c r="B37" s="120" t="s">
        <v>109</v>
      </c>
      <c r="C37" s="120">
        <v>51.4</v>
      </c>
      <c r="D37" s="120">
        <v>53.4</v>
      </c>
      <c r="E37" s="120">
        <v>60.9</v>
      </c>
      <c r="F37" s="120">
        <v>67.8</v>
      </c>
      <c r="G37" s="120">
        <v>73.7</v>
      </c>
      <c r="H37" s="120">
        <v>83.7</v>
      </c>
      <c r="I37" s="120">
        <v>100</v>
      </c>
      <c r="J37" s="120">
        <v>123.7</v>
      </c>
      <c r="K37" s="120">
        <v>155.9</v>
      </c>
      <c r="L37" s="120">
        <v>192.4</v>
      </c>
      <c r="M37" s="120">
        <v>223.7</v>
      </c>
      <c r="N37" s="120">
        <v>246.2</v>
      </c>
      <c r="O37" s="120">
        <v>267.7</v>
      </c>
      <c r="P37" s="120">
        <v>281.10000000000002</v>
      </c>
      <c r="Q37" s="120">
        <v>276.60000000000002</v>
      </c>
      <c r="R37" s="120">
        <v>269</v>
      </c>
      <c r="S37" s="120">
        <v>267.2</v>
      </c>
      <c r="T37" s="39">
        <v>272.39999999999998</v>
      </c>
    </row>
    <row r="38" spans="1:21" ht="13">
      <c r="A38" s="65" t="s">
        <v>105</v>
      </c>
      <c r="B38" s="120" t="s">
        <v>109</v>
      </c>
      <c r="C38" s="120">
        <v>50.274019138116621</v>
      </c>
      <c r="D38" s="120">
        <v>50.274019138116621</v>
      </c>
      <c r="E38" s="120">
        <v>54.053052620795192</v>
      </c>
      <c r="F38" s="120">
        <v>58.944882223012641</v>
      </c>
      <c r="G38" s="120">
        <v>72.703903424498023</v>
      </c>
      <c r="H38" s="120">
        <v>85.554425228891148</v>
      </c>
      <c r="I38" s="120">
        <v>100</v>
      </c>
      <c r="J38" s="120">
        <v>106.23255813953487</v>
      </c>
      <c r="K38" s="120">
        <v>95.906976744186053</v>
      </c>
      <c r="L38" s="120">
        <v>93.023255813953483</v>
      </c>
      <c r="M38" s="120">
        <v>97.302325581395351</v>
      </c>
      <c r="N38" s="120">
        <v>104.09302325581396</v>
      </c>
      <c r="O38" s="120">
        <v>110.09600000000002</v>
      </c>
      <c r="P38" s="120">
        <v>130.50768514205868</v>
      </c>
      <c r="Q38" s="120">
        <v>141.19999999999999</v>
      </c>
      <c r="R38" s="120">
        <v>155.05356311131811</v>
      </c>
      <c r="S38" s="120">
        <f>R38*1.2</f>
        <v>186.06427573358172</v>
      </c>
      <c r="T38" s="120">
        <v>201.4</v>
      </c>
    </row>
    <row r="39" spans="1:21" ht="13">
      <c r="A39" s="65" t="s">
        <v>411</v>
      </c>
      <c r="B39" s="120" t="s">
        <v>109</v>
      </c>
      <c r="C39" s="120" t="s">
        <v>109</v>
      </c>
      <c r="D39" s="120" t="s">
        <v>109</v>
      </c>
      <c r="E39" s="120" t="s">
        <v>109</v>
      </c>
      <c r="F39" s="120" t="s">
        <v>109</v>
      </c>
      <c r="G39" s="120" t="s">
        <v>109</v>
      </c>
      <c r="H39" s="120" t="s">
        <v>109</v>
      </c>
      <c r="I39" s="120" t="s">
        <v>109</v>
      </c>
      <c r="J39" s="120">
        <v>100</v>
      </c>
      <c r="K39" s="120">
        <v>94.609514402243178</v>
      </c>
      <c r="L39" s="120">
        <v>95.590906194239111</v>
      </c>
      <c r="M39" s="120">
        <v>95.140039510578617</v>
      </c>
      <c r="N39" s="120">
        <v>94.014465969920977</v>
      </c>
      <c r="O39" s="120">
        <v>95.564618914096329</v>
      </c>
      <c r="P39" s="120">
        <v>95.231646698954876</v>
      </c>
      <c r="Q39" s="120">
        <v>95.686496303849083</v>
      </c>
      <c r="R39" s="120">
        <v>96.738784093805748</v>
      </c>
      <c r="S39" s="120">
        <v>97.3</v>
      </c>
      <c r="T39" s="120">
        <v>97.9</v>
      </c>
    </row>
    <row r="40" spans="1:21" ht="13">
      <c r="A40" s="65" t="s">
        <v>96</v>
      </c>
      <c r="B40" s="120">
        <v>59.630089269715832</v>
      </c>
      <c r="C40" s="120">
        <v>63.804195518595947</v>
      </c>
      <c r="D40" s="120">
        <v>66.970052548144594</v>
      </c>
      <c r="E40" s="120">
        <v>68.106514045931306</v>
      </c>
      <c r="F40" s="120">
        <v>75.259315868152498</v>
      </c>
      <c r="G40" s="120">
        <v>82.116829110033663</v>
      </c>
      <c r="H40" s="120">
        <v>95.683681383507022</v>
      </c>
      <c r="I40" s="120">
        <v>100</v>
      </c>
      <c r="J40" s="120">
        <v>92.047459441788902</v>
      </c>
      <c r="K40" s="120">
        <v>104.09025762713836</v>
      </c>
      <c r="L40" s="120">
        <v>111.45503514919974</v>
      </c>
      <c r="M40" s="120">
        <v>120.63890536537296</v>
      </c>
      <c r="N40" s="120">
        <v>129.80712986540001</v>
      </c>
      <c r="O40" s="120">
        <v>128.86441727841088</v>
      </c>
      <c r="P40" s="120">
        <v>140.04694531086633</v>
      </c>
      <c r="Q40" s="120">
        <v>146.42327067870738</v>
      </c>
      <c r="R40" s="120">
        <v>164.7</v>
      </c>
      <c r="S40" s="120">
        <v>162.9</v>
      </c>
      <c r="T40" s="120">
        <v>167.4</v>
      </c>
    </row>
    <row r="41" spans="1:21" ht="13">
      <c r="A41" s="65" t="s">
        <v>112</v>
      </c>
      <c r="B41" s="120">
        <v>20.106050892238329</v>
      </c>
      <c r="C41" s="120">
        <v>25.838105060604867</v>
      </c>
      <c r="D41" s="120">
        <v>32.007507024116919</v>
      </c>
      <c r="E41" s="120">
        <v>38.013715414001744</v>
      </c>
      <c r="F41" s="120">
        <v>46.10029546821545</v>
      </c>
      <c r="G41" s="120">
        <v>55.508220641190341</v>
      </c>
      <c r="H41" s="120">
        <v>75.39873490313569</v>
      </c>
      <c r="I41" s="120">
        <v>100</v>
      </c>
      <c r="J41" s="120">
        <v>117.435</v>
      </c>
      <c r="K41" s="120">
        <v>112.170793</v>
      </c>
      <c r="L41" s="120">
        <v>110.3373558145</v>
      </c>
      <c r="M41" s="120">
        <v>118.05615500267936</v>
      </c>
      <c r="N41" s="120">
        <v>133.28939075926417</v>
      </c>
      <c r="O41" s="120">
        <v>142.97793757804044</v>
      </c>
      <c r="P41" s="120">
        <v>151.42006023223885</v>
      </c>
      <c r="Q41" s="120">
        <v>151.97508912802661</v>
      </c>
      <c r="R41" s="120">
        <v>147.88192954241089</v>
      </c>
      <c r="S41" s="120">
        <v>146.45470425098438</v>
      </c>
      <c r="T41" s="120">
        <v>150.80000000000001</v>
      </c>
    </row>
    <row r="42" spans="1:21" ht="13">
      <c r="A42" s="65" t="s">
        <v>579</v>
      </c>
      <c r="B42" s="120">
        <v>89.106208778712713</v>
      </c>
      <c r="C42" s="120">
        <v>80.236524903343167</v>
      </c>
      <c r="D42" s="120">
        <v>75.028428473959494</v>
      </c>
      <c r="E42" s="120">
        <v>73.686604503070257</v>
      </c>
      <c r="F42" s="120">
        <v>73.390948373891277</v>
      </c>
      <c r="G42" s="120">
        <v>75.506026836479407</v>
      </c>
      <c r="H42" s="120">
        <v>80.9188082783716</v>
      </c>
      <c r="I42" s="120">
        <v>100</v>
      </c>
      <c r="J42" s="120">
        <v>112.32658630884693</v>
      </c>
      <c r="K42" s="120">
        <v>90.971116670457121</v>
      </c>
      <c r="L42" s="120">
        <v>120.87787127586989</v>
      </c>
      <c r="M42" s="120">
        <v>132.31748919717987</v>
      </c>
      <c r="N42" s="120">
        <v>135.41050716397544</v>
      </c>
      <c r="O42" s="120">
        <v>139.6861496474869</v>
      </c>
      <c r="P42" s="120">
        <v>135.68342051398679</v>
      </c>
      <c r="Q42" s="120">
        <v>130.4525813054355</v>
      </c>
      <c r="R42" s="120">
        <v>126.38162383443255</v>
      </c>
      <c r="S42" s="120">
        <v>124.99431430520806</v>
      </c>
      <c r="T42" s="120">
        <v>134.69999999999999</v>
      </c>
    </row>
    <row r="43" spans="1:21" ht="13">
      <c r="A43" s="65" t="s">
        <v>567</v>
      </c>
      <c r="B43" s="120" t="s">
        <v>109</v>
      </c>
      <c r="C43" s="120" t="s">
        <v>109</v>
      </c>
      <c r="D43" s="120" t="s">
        <v>109</v>
      </c>
      <c r="E43" s="120" t="s">
        <v>109</v>
      </c>
      <c r="F43" s="120" t="s">
        <v>109</v>
      </c>
      <c r="G43" s="120">
        <v>80.971659919028326</v>
      </c>
      <c r="H43" s="120">
        <v>95.384615384615373</v>
      </c>
      <c r="I43" s="120">
        <v>100</v>
      </c>
      <c r="J43" s="120">
        <v>95.870445344129564</v>
      </c>
      <c r="K43" s="120">
        <v>105.10121457489879</v>
      </c>
      <c r="L43" s="120">
        <v>106.80161943319838</v>
      </c>
      <c r="M43" s="120">
        <v>113.68421052631578</v>
      </c>
      <c r="N43" s="120">
        <v>110.76923076923077</v>
      </c>
      <c r="O43" s="120">
        <v>115.70850202429149</v>
      </c>
      <c r="P43" s="120">
        <v>121.61943319838055</v>
      </c>
      <c r="Q43" s="120">
        <v>129.63562753036436</v>
      </c>
      <c r="R43" s="120">
        <v>133.84615384615384</v>
      </c>
      <c r="S43" s="120">
        <v>133.84615384615384</v>
      </c>
      <c r="T43" s="120">
        <v>135.6</v>
      </c>
    </row>
    <row r="44" spans="1:21" ht="13">
      <c r="A44" s="65" t="s">
        <v>104</v>
      </c>
      <c r="B44" s="120" t="s">
        <v>109</v>
      </c>
      <c r="C44" s="120" t="s">
        <v>109</v>
      </c>
      <c r="D44" s="120" t="s">
        <v>109</v>
      </c>
      <c r="E44" s="120" t="s">
        <v>109</v>
      </c>
      <c r="F44" s="120" t="s">
        <v>109</v>
      </c>
      <c r="G44" s="120" t="s">
        <v>109</v>
      </c>
      <c r="H44" s="120" t="s">
        <v>109</v>
      </c>
      <c r="I44" s="120" t="s">
        <v>109</v>
      </c>
      <c r="J44" s="120" t="s">
        <v>109</v>
      </c>
      <c r="K44" s="120" t="s">
        <v>109</v>
      </c>
      <c r="L44" s="120">
        <v>100</v>
      </c>
      <c r="M44" s="120">
        <v>106.46166632038229</v>
      </c>
      <c r="N44" s="120">
        <v>117.20340743818822</v>
      </c>
      <c r="O44" s="120">
        <v>132.14211510492416</v>
      </c>
      <c r="P44" s="120">
        <v>151.96343237066279</v>
      </c>
      <c r="Q44" s="120">
        <v>175.56617494286306</v>
      </c>
      <c r="R44" s="120">
        <v>196.96654892998129</v>
      </c>
      <c r="S44" s="120">
        <v>214.83482235611885</v>
      </c>
      <c r="T44" s="93">
        <v>224.45460211926033</v>
      </c>
    </row>
    <row r="45" spans="1:21" ht="13">
      <c r="A45" s="65" t="s">
        <v>118</v>
      </c>
      <c r="B45" s="120">
        <v>63.358632278145542</v>
      </c>
      <c r="C45" s="120">
        <v>67.747792450915171</v>
      </c>
      <c r="D45" s="120">
        <v>72.531661272315134</v>
      </c>
      <c r="E45" s="120">
        <v>78.09479774001106</v>
      </c>
      <c r="F45" s="120">
        <v>85.481488164379243</v>
      </c>
      <c r="G45" s="120">
        <v>94.421075186358891</v>
      </c>
      <c r="H45" s="120">
        <v>100</v>
      </c>
      <c r="I45" s="120">
        <v>100.04172634285521</v>
      </c>
      <c r="J45" s="120">
        <v>91.982903476819331</v>
      </c>
      <c r="K45" s="120">
        <v>86.594566553516856</v>
      </c>
      <c r="L45" s="120">
        <v>83.986106255568231</v>
      </c>
      <c r="M45" s="120">
        <v>80.509286930632783</v>
      </c>
      <c r="N45" s="120">
        <v>82.919265165270176</v>
      </c>
      <c r="O45" s="120">
        <v>88.918836624451643</v>
      </c>
      <c r="P45" s="120">
        <v>93.559482593348591</v>
      </c>
      <c r="Q45" s="120">
        <v>98.697461459519829</v>
      </c>
      <c r="R45" s="120">
        <v>104.73312056657609</v>
      </c>
      <c r="S45" s="120">
        <v>111.84</v>
      </c>
      <c r="T45" s="93">
        <v>118.21487999999999</v>
      </c>
    </row>
    <row r="46" spans="1:21">
      <c r="A46" s="70" t="s">
        <v>489</v>
      </c>
      <c r="B46" s="70"/>
    </row>
    <row r="48" spans="1:21">
      <c r="A48" s="39" t="s">
        <v>45</v>
      </c>
      <c r="H48" s="93"/>
    </row>
    <row r="49" spans="1:7">
      <c r="A49" s="70" t="s">
        <v>253</v>
      </c>
      <c r="B49" s="70"/>
      <c r="G49" s="72"/>
    </row>
    <row r="50" spans="1:7">
      <c r="A50" s="70" t="s">
        <v>483</v>
      </c>
      <c r="B50" s="70"/>
      <c r="G50" s="72"/>
    </row>
    <row r="51" spans="1:7">
      <c r="A51" s="39" t="s">
        <v>212</v>
      </c>
    </row>
    <row r="52" spans="1:7">
      <c r="A52" s="39" t="s">
        <v>20</v>
      </c>
    </row>
    <row r="54" spans="1:7">
      <c r="A54" s="39" t="s">
        <v>31</v>
      </c>
    </row>
    <row r="55" spans="1:7">
      <c r="A55" s="70" t="s">
        <v>35</v>
      </c>
      <c r="B55" s="70"/>
    </row>
    <row r="56" spans="1:7">
      <c r="A56" s="70" t="s">
        <v>596</v>
      </c>
      <c r="B56" s="70"/>
    </row>
    <row r="57" spans="1:7">
      <c r="A57" s="70" t="s">
        <v>8</v>
      </c>
      <c r="B57" s="70"/>
    </row>
    <row r="58" spans="1:7">
      <c r="A58" s="70" t="s">
        <v>358</v>
      </c>
      <c r="B58" s="70"/>
    </row>
    <row r="59" spans="1:7">
      <c r="A59" s="70" t="s">
        <v>3</v>
      </c>
      <c r="B59" s="70"/>
    </row>
    <row r="60" spans="1:7" ht="13">
      <c r="A60" s="65"/>
      <c r="B60" s="70"/>
    </row>
    <row r="61" spans="1:7" ht="13">
      <c r="A61" s="65" t="s">
        <v>23</v>
      </c>
      <c r="B61" s="70"/>
    </row>
    <row r="62" spans="1:7">
      <c r="A62" s="70" t="s">
        <v>603</v>
      </c>
    </row>
    <row r="63" spans="1:7">
      <c r="A63" s="70" t="s">
        <v>484</v>
      </c>
    </row>
    <row r="64" spans="1:7">
      <c r="A64" s="39" t="s">
        <v>19</v>
      </c>
    </row>
    <row r="65" spans="1:9">
      <c r="A65" s="70" t="s">
        <v>487</v>
      </c>
    </row>
    <row r="66" spans="1:9">
      <c r="A66" s="70" t="s">
        <v>486</v>
      </c>
    </row>
    <row r="67" spans="1:9">
      <c r="A67" s="70" t="s">
        <v>485</v>
      </c>
    </row>
    <row r="68" spans="1:9">
      <c r="A68" s="70" t="s">
        <v>378</v>
      </c>
    </row>
    <row r="69" spans="1:9">
      <c r="A69" s="70" t="s">
        <v>372</v>
      </c>
    </row>
    <row r="70" spans="1:9">
      <c r="A70" s="70" t="s">
        <v>369</v>
      </c>
    </row>
    <row r="71" spans="1:9">
      <c r="A71" s="70" t="s">
        <v>494</v>
      </c>
      <c r="B71" s="70"/>
      <c r="C71" s="70"/>
    </row>
    <row r="72" spans="1:9">
      <c r="A72" s="70" t="s">
        <v>373</v>
      </c>
      <c r="B72" s="70"/>
      <c r="C72" s="70"/>
    </row>
    <row r="73" spans="1:9">
      <c r="A73" s="70" t="s">
        <v>375</v>
      </c>
      <c r="B73" s="70"/>
      <c r="C73" s="70"/>
    </row>
    <row r="74" spans="1:9">
      <c r="A74" s="70" t="s">
        <v>374</v>
      </c>
      <c r="B74" s="70"/>
      <c r="C74" s="70"/>
    </row>
    <row r="75" spans="1:9">
      <c r="A75" s="70" t="s">
        <v>380</v>
      </c>
      <c r="B75" s="70"/>
      <c r="C75" s="70"/>
      <c r="F75" s="70"/>
      <c r="G75" s="70"/>
      <c r="I75" s="70"/>
    </row>
    <row r="76" spans="1:9">
      <c r="A76" s="70" t="s">
        <v>379</v>
      </c>
      <c r="B76" s="70"/>
      <c r="C76" s="70"/>
    </row>
    <row r="77" spans="1:9">
      <c r="A77" s="70" t="s">
        <v>376</v>
      </c>
      <c r="B77" s="70"/>
      <c r="C77" s="70"/>
    </row>
    <row r="78" spans="1:9">
      <c r="A78" s="70" t="s">
        <v>368</v>
      </c>
      <c r="B78" s="70"/>
      <c r="C78" s="70"/>
    </row>
    <row r="79" spans="1:9">
      <c r="A79" s="70" t="s">
        <v>377</v>
      </c>
      <c r="B79" s="70"/>
      <c r="C79" s="70"/>
    </row>
    <row r="80" spans="1:9">
      <c r="A80" s="70" t="s">
        <v>495</v>
      </c>
      <c r="B80" s="70"/>
      <c r="C80" s="70"/>
    </row>
    <row r="81" spans="1:3">
      <c r="A81" s="70" t="s">
        <v>507</v>
      </c>
      <c r="B81" s="70"/>
    </row>
    <row r="82" spans="1:3">
      <c r="A82" s="70" t="s">
        <v>488</v>
      </c>
      <c r="B82" s="70"/>
    </row>
    <row r="83" spans="1:3">
      <c r="A83" s="70" t="s">
        <v>519</v>
      </c>
      <c r="B83" s="70"/>
    </row>
    <row r="84" spans="1:3">
      <c r="A84" s="70" t="s">
        <v>529</v>
      </c>
      <c r="B84" s="70"/>
    </row>
    <row r="85" spans="1:3">
      <c r="B85" s="70"/>
    </row>
    <row r="88" spans="1:3">
      <c r="C88" s="70" t="s">
        <v>340</v>
      </c>
    </row>
  </sheetData>
  <phoneticPr fontId="31" type="noConversion"/>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6"/>
  <dimension ref="A1:AH158"/>
  <sheetViews>
    <sheetView zoomScaleNormal="100" workbookViewId="0">
      <pane xSplit="1" ySplit="3" topLeftCell="J112" activePane="bottomRight" state="frozen"/>
      <selection activeCell="A2" sqref="A2"/>
      <selection pane="topRight" activeCell="A2" sqref="A2"/>
      <selection pane="bottomLeft" activeCell="A2" sqref="A2"/>
      <selection pane="bottomRight" activeCell="W114" sqref="W114"/>
    </sheetView>
  </sheetViews>
  <sheetFormatPr defaultColWidth="9.1796875" defaultRowHeight="12.5"/>
  <cols>
    <col min="1" max="1" width="30.7265625" style="239" customWidth="1"/>
    <col min="2" max="19" width="11.26953125" style="239" customWidth="1"/>
    <col min="20" max="16384" width="9.1796875" style="239"/>
  </cols>
  <sheetData>
    <row r="1" spans="1:20">
      <c r="A1" s="239" t="s">
        <v>584</v>
      </c>
    </row>
    <row r="3" spans="1:20" ht="13">
      <c r="B3" s="125">
        <v>2000</v>
      </c>
      <c r="C3" s="125">
        <v>2001</v>
      </c>
      <c r="D3" s="125">
        <v>2002</v>
      </c>
      <c r="E3" s="125">
        <v>2003</v>
      </c>
      <c r="F3" s="125">
        <v>2004</v>
      </c>
      <c r="G3" s="125">
        <v>2005</v>
      </c>
      <c r="H3" s="125">
        <v>2006</v>
      </c>
      <c r="I3" s="125">
        <v>2007</v>
      </c>
      <c r="J3" s="125">
        <v>2008</v>
      </c>
      <c r="K3" s="125">
        <v>2009</v>
      </c>
      <c r="L3" s="125">
        <v>2010</v>
      </c>
      <c r="M3" s="125">
        <v>2011</v>
      </c>
      <c r="N3" s="125">
        <v>2012</v>
      </c>
      <c r="O3" s="125">
        <v>2013</v>
      </c>
      <c r="P3" s="125">
        <v>2014</v>
      </c>
      <c r="Q3" s="125">
        <v>2015</v>
      </c>
      <c r="R3" s="125">
        <v>2016</v>
      </c>
      <c r="S3" s="125">
        <v>2017</v>
      </c>
      <c r="T3" s="125">
        <v>2018</v>
      </c>
    </row>
    <row r="4" spans="1:20" ht="13">
      <c r="A4" s="203" t="s">
        <v>90</v>
      </c>
      <c r="B4" s="125"/>
      <c r="C4" s="125"/>
      <c r="D4" s="125"/>
      <c r="E4" s="125"/>
      <c r="F4" s="125"/>
      <c r="G4" s="125"/>
      <c r="H4" s="125"/>
      <c r="I4" s="125"/>
      <c r="J4" s="125"/>
      <c r="K4" s="125"/>
      <c r="L4" s="125"/>
      <c r="M4" s="125"/>
      <c r="N4" s="125"/>
      <c r="O4" s="125"/>
      <c r="P4" s="125"/>
      <c r="Q4" s="125"/>
      <c r="R4" s="251"/>
      <c r="S4" s="251"/>
    </row>
    <row r="5" spans="1:20">
      <c r="A5" s="239" t="s">
        <v>438</v>
      </c>
      <c r="B5" s="110">
        <v>83.892617449664428</v>
      </c>
      <c r="C5" s="110">
        <v>81.040268456375827</v>
      </c>
      <c r="D5" s="110">
        <v>82.550335570469798</v>
      </c>
      <c r="E5" s="110">
        <v>82.550335570469798</v>
      </c>
      <c r="F5" s="110">
        <v>82.885906040268452</v>
      </c>
      <c r="G5" s="110">
        <v>88.087248322147644</v>
      </c>
      <c r="H5" s="110">
        <v>95.134228187919462</v>
      </c>
      <c r="I5" s="110">
        <v>100</v>
      </c>
      <c r="J5" s="110">
        <v>105.28523489932886</v>
      </c>
      <c r="K5" s="110">
        <v>111.996644295302</v>
      </c>
      <c r="L5" s="110">
        <v>120.72147651006711</v>
      </c>
      <c r="M5" s="110">
        <v>130.95637583892616</v>
      </c>
      <c r="N5" s="110">
        <v>151.59395973154361</v>
      </c>
      <c r="O5" s="110">
        <v>164.68120805369128</v>
      </c>
      <c r="P5" s="110">
        <v>171.6442953020134</v>
      </c>
      <c r="Q5" s="110">
        <v>175.50335570469798</v>
      </c>
      <c r="R5" s="110">
        <v>182.21476510067112</v>
      </c>
      <c r="S5" s="110">
        <v>184.8993288590604</v>
      </c>
      <c r="T5" s="247">
        <v>194.63087248322145</v>
      </c>
    </row>
    <row r="6" spans="1:20">
      <c r="A6" s="239" t="s">
        <v>393</v>
      </c>
      <c r="B6" s="110">
        <v>89.047195013357083</v>
      </c>
      <c r="C6" s="110">
        <v>91.184327693677659</v>
      </c>
      <c r="D6" s="110">
        <v>91.362422083704359</v>
      </c>
      <c r="E6" s="110">
        <v>91.629563668744439</v>
      </c>
      <c r="F6" s="110">
        <v>89.136242208370433</v>
      </c>
      <c r="G6" s="110">
        <v>93.143365983971506</v>
      </c>
      <c r="H6" s="110">
        <v>95.636687444345512</v>
      </c>
      <c r="I6" s="110">
        <v>100</v>
      </c>
      <c r="J6" s="110">
        <v>99.376669634906506</v>
      </c>
      <c r="K6" s="110">
        <v>102.22617987533394</v>
      </c>
      <c r="L6" s="110">
        <v>107.83615316117543</v>
      </c>
      <c r="M6" s="110">
        <v>110.41852181656277</v>
      </c>
      <c r="N6" s="110">
        <v>122.35084594835264</v>
      </c>
      <c r="O6" s="110">
        <v>125.64559216384683</v>
      </c>
      <c r="P6" s="110">
        <v>129.47462154942119</v>
      </c>
      <c r="Q6" s="110">
        <v>136.15316117542298</v>
      </c>
      <c r="R6" s="110">
        <v>148.44167408726625</v>
      </c>
      <c r="S6" s="110">
        <v>155.74354407836154</v>
      </c>
      <c r="T6" s="247">
        <v>169.01157613535176</v>
      </c>
    </row>
    <row r="7" spans="1:20" ht="13">
      <c r="B7" s="112"/>
      <c r="C7" s="120"/>
      <c r="D7" s="120"/>
      <c r="E7" s="120"/>
      <c r="F7" s="120"/>
      <c r="G7" s="120"/>
      <c r="H7" s="120"/>
      <c r="I7" s="120"/>
      <c r="J7" s="120"/>
      <c r="K7" s="120"/>
      <c r="L7" s="120"/>
      <c r="M7" s="120"/>
      <c r="N7" s="120"/>
      <c r="O7" s="120"/>
      <c r="P7" s="120"/>
      <c r="Q7" s="120"/>
      <c r="R7" s="120"/>
      <c r="S7" s="120"/>
    </row>
    <row r="8" spans="1:20" ht="13">
      <c r="A8" s="203" t="s">
        <v>77</v>
      </c>
      <c r="B8" s="112"/>
      <c r="C8" s="120"/>
      <c r="D8" s="120"/>
      <c r="E8" s="120"/>
      <c r="F8" s="120"/>
      <c r="G8" s="120"/>
      <c r="H8" s="120"/>
      <c r="I8" s="120"/>
      <c r="J8" s="120"/>
      <c r="K8" s="120"/>
      <c r="L8" s="120"/>
      <c r="M8" s="120"/>
      <c r="N8" s="120"/>
      <c r="O8" s="120"/>
      <c r="P8" s="120"/>
      <c r="Q8" s="120"/>
      <c r="R8" s="120"/>
      <c r="S8" s="120"/>
    </row>
    <row r="9" spans="1:20">
      <c r="A9" s="239" t="s">
        <v>512</v>
      </c>
      <c r="B9" s="120" t="s">
        <v>109</v>
      </c>
      <c r="C9" s="120" t="s">
        <v>109</v>
      </c>
      <c r="D9" s="120" t="s">
        <v>109</v>
      </c>
      <c r="E9" s="120" t="s">
        <v>109</v>
      </c>
      <c r="F9" s="120" t="s">
        <v>109</v>
      </c>
      <c r="G9" s="120" t="s">
        <v>109</v>
      </c>
      <c r="H9" s="120" t="s">
        <v>109</v>
      </c>
      <c r="I9" s="120" t="s">
        <v>109</v>
      </c>
      <c r="J9" s="120" t="s">
        <v>109</v>
      </c>
      <c r="K9" s="120" t="s">
        <v>109</v>
      </c>
      <c r="L9" s="120">
        <v>100</v>
      </c>
      <c r="M9" s="120">
        <v>106.0503251342946</v>
      </c>
      <c r="N9" s="120">
        <v>110.71832464962237</v>
      </c>
      <c r="O9" s="120">
        <v>115.31564279655883</v>
      </c>
      <c r="P9" s="120">
        <v>110.39672442344197</v>
      </c>
      <c r="Q9" s="120">
        <v>113.60262934690415</v>
      </c>
      <c r="R9" s="120">
        <v>117.04986065673089</v>
      </c>
      <c r="S9" s="120">
        <v>118.51044064784524</v>
      </c>
      <c r="T9" s="120">
        <v>121.4</v>
      </c>
    </row>
    <row r="10" spans="1:20" ht="13">
      <c r="B10" s="112"/>
      <c r="C10" s="251"/>
      <c r="D10" s="251"/>
      <c r="E10" s="251"/>
      <c r="F10" s="251"/>
      <c r="G10" s="251"/>
      <c r="H10" s="251"/>
      <c r="I10" s="251"/>
      <c r="J10" s="251"/>
      <c r="K10" s="251"/>
      <c r="L10" s="251"/>
      <c r="M10" s="251"/>
      <c r="N10" s="251"/>
      <c r="O10" s="251"/>
      <c r="P10" s="251"/>
      <c r="Q10" s="251"/>
      <c r="R10" s="110"/>
      <c r="S10" s="110"/>
    </row>
    <row r="11" spans="1:20" ht="13">
      <c r="A11" s="203" t="s">
        <v>103</v>
      </c>
      <c r="B11" s="125"/>
      <c r="C11" s="125"/>
      <c r="D11" s="125"/>
      <c r="E11" s="125"/>
      <c r="F11" s="125"/>
      <c r="G11" s="125"/>
      <c r="H11" s="125"/>
      <c r="I11" s="125"/>
      <c r="J11" s="125"/>
      <c r="K11" s="125"/>
      <c r="L11" s="125"/>
      <c r="M11" s="125"/>
      <c r="N11" s="125"/>
      <c r="O11" s="125"/>
      <c r="P11" s="125"/>
      <c r="Q11" s="125"/>
      <c r="R11" s="110"/>
      <c r="S11" s="110"/>
    </row>
    <row r="12" spans="1:20">
      <c r="A12" s="239" t="s">
        <v>451</v>
      </c>
      <c r="B12" s="110">
        <v>43.123125174673184</v>
      </c>
      <c r="C12" s="120">
        <v>43.123125174673184</v>
      </c>
      <c r="D12" s="120">
        <v>44.769245101388059</v>
      </c>
      <c r="E12" s="120">
        <v>50.212916891420974</v>
      </c>
      <c r="F12" s="120">
        <v>60.435363164922528</v>
      </c>
      <c r="G12" s="120">
        <v>75.800391267894298</v>
      </c>
      <c r="H12" s="120">
        <v>91.100208055150105</v>
      </c>
      <c r="I12" s="120">
        <v>100</v>
      </c>
      <c r="J12" s="120">
        <v>128.49756411434873</v>
      </c>
      <c r="K12" s="120">
        <v>95.83371633422189</v>
      </c>
      <c r="L12" s="120">
        <v>86.523312176264895</v>
      </c>
      <c r="M12" s="120">
        <v>80.969043860799147</v>
      </c>
      <c r="N12" s="120">
        <v>80.115934368967686</v>
      </c>
      <c r="O12" s="120">
        <v>79.407574225572176</v>
      </c>
      <c r="P12" s="120">
        <v>81.683518705763404</v>
      </c>
      <c r="Q12" s="120">
        <v>87.909961393510414</v>
      </c>
      <c r="R12" s="120">
        <v>97.59101092655574</v>
      </c>
      <c r="S12" s="120">
        <v>108.19189723320154</v>
      </c>
      <c r="T12" s="120">
        <v>115.4</v>
      </c>
    </row>
    <row r="13" spans="1:20">
      <c r="A13" s="239" t="s">
        <v>452</v>
      </c>
      <c r="B13" s="110">
        <v>29.854789327890337</v>
      </c>
      <c r="C13" s="110">
        <v>31.626403265782162</v>
      </c>
      <c r="D13" s="110">
        <v>29.876877095786547</v>
      </c>
      <c r="E13" s="110">
        <v>32.978568304417529</v>
      </c>
      <c r="F13" s="110">
        <v>54.84035573698786</v>
      </c>
      <c r="G13" s="110">
        <v>75.481119696748763</v>
      </c>
      <c r="H13" s="110">
        <v>82.253243913106814</v>
      </c>
      <c r="I13" s="110">
        <v>100</v>
      </c>
      <c r="J13" s="110">
        <v>133.05875492054236</v>
      </c>
      <c r="K13" s="110">
        <v>100.51891675171306</v>
      </c>
      <c r="L13" s="110">
        <v>90.659473777505397</v>
      </c>
      <c r="M13" s="110">
        <v>85.013855238505215</v>
      </c>
      <c r="N13" s="110">
        <v>81.833988525112133</v>
      </c>
      <c r="O13" s="110">
        <v>81.10151922527082</v>
      </c>
      <c r="P13" s="110">
        <v>83.251931768479338</v>
      </c>
      <c r="Q13" s="110">
        <v>90.581717451523531</v>
      </c>
      <c r="R13" s="110">
        <v>97.506209476600063</v>
      </c>
      <c r="S13" s="110">
        <v>107.75174952616992</v>
      </c>
      <c r="T13" s="110">
        <v>114.5</v>
      </c>
    </row>
    <row r="14" spans="1:20">
      <c r="A14" s="239" t="s">
        <v>453</v>
      </c>
      <c r="B14" s="110">
        <v>26.541805545705976</v>
      </c>
      <c r="C14" s="110">
        <v>27.501595631515496</v>
      </c>
      <c r="D14" s="110">
        <v>27.674160225043142</v>
      </c>
      <c r="E14" s="110">
        <v>32.931470581282653</v>
      </c>
      <c r="F14" s="110">
        <v>54.135640498309812</v>
      </c>
      <c r="G14" s="110">
        <v>67.971538661560615</v>
      </c>
      <c r="H14" s="110">
        <v>74.661371533933746</v>
      </c>
      <c r="I14" s="110">
        <v>100</v>
      </c>
      <c r="J14" s="110">
        <v>120.09786539961706</v>
      </c>
      <c r="K14" s="110">
        <v>103.04706521996074</v>
      </c>
      <c r="L14" s="110">
        <v>89.584261163510845</v>
      </c>
      <c r="M14" s="110">
        <v>84.407725220433534</v>
      </c>
      <c r="N14" s="110">
        <v>81.111517859620776</v>
      </c>
      <c r="O14" s="110">
        <v>78.878566531924406</v>
      </c>
      <c r="P14" s="110">
        <v>78.122118998652525</v>
      </c>
      <c r="Q14" s="110">
        <v>86.033023662624331</v>
      </c>
      <c r="R14" s="110">
        <v>90.86845519230306</v>
      </c>
      <c r="S14" s="110">
        <v>99.747592369335493</v>
      </c>
      <c r="T14" s="110">
        <v>104.1</v>
      </c>
    </row>
    <row r="15" spans="1:20" ht="13">
      <c r="B15" s="125"/>
      <c r="C15" s="125"/>
      <c r="D15" s="125"/>
      <c r="E15" s="125"/>
      <c r="F15" s="125"/>
      <c r="G15" s="125"/>
      <c r="H15" s="125"/>
      <c r="I15" s="125"/>
      <c r="J15" s="125"/>
      <c r="K15" s="125"/>
      <c r="L15" s="125"/>
      <c r="M15" s="125"/>
      <c r="N15" s="125"/>
      <c r="O15" s="125"/>
      <c r="P15" s="125"/>
      <c r="Q15" s="125"/>
      <c r="R15" s="110"/>
      <c r="S15" s="110"/>
    </row>
    <row r="16" spans="1:20" ht="13">
      <c r="B16" s="125"/>
      <c r="C16" s="125"/>
      <c r="D16" s="125"/>
      <c r="E16" s="125"/>
      <c r="F16" s="125"/>
      <c r="G16" s="125"/>
      <c r="H16" s="125"/>
      <c r="I16" s="125"/>
      <c r="J16" s="125"/>
      <c r="K16" s="125"/>
      <c r="L16" s="125"/>
      <c r="M16" s="125"/>
      <c r="N16" s="125"/>
      <c r="O16" s="125"/>
      <c r="P16" s="125"/>
      <c r="Q16" s="125"/>
      <c r="R16" s="110"/>
      <c r="S16" s="110"/>
    </row>
    <row r="17" spans="1:20" ht="13">
      <c r="A17" s="203" t="s">
        <v>394</v>
      </c>
      <c r="B17" s="125"/>
      <c r="C17" s="125"/>
      <c r="D17" s="125"/>
      <c r="E17" s="125"/>
      <c r="F17" s="125"/>
      <c r="G17" s="125"/>
      <c r="H17" s="125"/>
      <c r="I17" s="125"/>
      <c r="J17" s="125"/>
      <c r="K17" s="125"/>
      <c r="L17" s="125"/>
      <c r="M17" s="125"/>
      <c r="N17" s="125"/>
      <c r="O17" s="125"/>
      <c r="P17" s="125"/>
      <c r="Q17" s="125"/>
      <c r="R17" s="110"/>
      <c r="S17" s="110"/>
    </row>
    <row r="18" spans="1:20">
      <c r="A18" s="239" t="s">
        <v>391</v>
      </c>
      <c r="B18" s="120">
        <v>77.096197595060119</v>
      </c>
      <c r="C18" s="120">
        <v>75.698732531686701</v>
      </c>
      <c r="D18" s="120">
        <v>75.528111797205071</v>
      </c>
      <c r="E18" s="120">
        <v>83.206044848878776</v>
      </c>
      <c r="F18" s="120">
        <v>84.904127396815085</v>
      </c>
      <c r="G18" s="120">
        <v>74.975625609359767</v>
      </c>
      <c r="H18" s="120">
        <v>74.415014624634381</v>
      </c>
      <c r="I18" s="120">
        <v>100</v>
      </c>
      <c r="J18" s="120">
        <v>116.30646733831654</v>
      </c>
      <c r="K18" s="120">
        <v>114.55963600909978</v>
      </c>
      <c r="L18" s="120">
        <v>100.11374715632111</v>
      </c>
      <c r="M18" s="120">
        <v>100.3249918752031</v>
      </c>
      <c r="N18" s="120">
        <v>101.75495612609684</v>
      </c>
      <c r="O18" s="120">
        <v>90.217744556386094</v>
      </c>
      <c r="P18" s="120">
        <v>97.1563210919727</v>
      </c>
      <c r="Q18" s="120">
        <v>95.848228794280146</v>
      </c>
      <c r="R18" s="110">
        <v>84.833116672083193</v>
      </c>
      <c r="S18" s="110">
        <v>98.302234319142016</v>
      </c>
      <c r="T18" s="110">
        <v>103.6</v>
      </c>
    </row>
    <row r="19" spans="1:20">
      <c r="A19" s="239" t="s">
        <v>393</v>
      </c>
      <c r="B19" s="110">
        <v>72.845047434458849</v>
      </c>
      <c r="C19" s="110">
        <v>70.00918086300112</v>
      </c>
      <c r="D19" s="110">
        <v>75.456492910333566</v>
      </c>
      <c r="E19" s="110">
        <v>71.743343874324182</v>
      </c>
      <c r="F19" s="110">
        <v>79.88370906865245</v>
      </c>
      <c r="G19" s="110">
        <v>86.932571661736205</v>
      </c>
      <c r="H19" s="110">
        <v>88.319902070794654</v>
      </c>
      <c r="I19" s="110">
        <v>100</v>
      </c>
      <c r="J19" s="110">
        <v>98.979904110986425</v>
      </c>
      <c r="K19" s="110">
        <v>103.13169437927165</v>
      </c>
      <c r="L19" s="110">
        <v>98.041415893093969</v>
      </c>
      <c r="M19" s="110">
        <v>110.73140875242274</v>
      </c>
      <c r="N19" s="110">
        <v>104.26400081607672</v>
      </c>
      <c r="O19" s="110">
        <v>96.766296031826982</v>
      </c>
      <c r="P19" s="110">
        <v>94.664898500459032</v>
      </c>
      <c r="Q19" s="110">
        <v>98.102621646434756</v>
      </c>
      <c r="R19" s="110">
        <v>97.770131592369694</v>
      </c>
      <c r="S19" s="110">
        <v>98.741650515148422</v>
      </c>
      <c r="T19" s="110">
        <v>105.2</v>
      </c>
    </row>
    <row r="20" spans="1:20">
      <c r="B20" s="120"/>
      <c r="C20" s="120"/>
      <c r="D20" s="120"/>
      <c r="E20" s="120"/>
      <c r="F20" s="120"/>
      <c r="G20" s="120"/>
      <c r="H20" s="120"/>
      <c r="I20" s="120"/>
      <c r="J20" s="120"/>
      <c r="K20" s="120"/>
      <c r="L20" s="120"/>
      <c r="M20" s="120"/>
      <c r="N20" s="120"/>
      <c r="O20" s="120"/>
      <c r="P20" s="120"/>
      <c r="Q20" s="120"/>
      <c r="R20" s="110"/>
      <c r="S20" s="110"/>
    </row>
    <row r="21" spans="1:20" ht="13">
      <c r="A21" s="203" t="s">
        <v>97</v>
      </c>
      <c r="B21" s="110"/>
      <c r="C21" s="110"/>
      <c r="D21" s="110"/>
      <c r="E21" s="110"/>
      <c r="F21" s="110"/>
      <c r="G21" s="110"/>
      <c r="H21" s="110"/>
      <c r="I21" s="110"/>
      <c r="J21" s="110"/>
      <c r="K21" s="110"/>
      <c r="L21" s="110"/>
      <c r="M21" s="110"/>
      <c r="N21" s="110"/>
      <c r="O21" s="110"/>
      <c r="P21" s="110"/>
      <c r="Q21" s="110"/>
      <c r="R21" s="110"/>
      <c r="S21" s="110"/>
    </row>
    <row r="22" spans="1:20">
      <c r="A22" s="239" t="s">
        <v>442</v>
      </c>
      <c r="B22" s="110" t="s">
        <v>109</v>
      </c>
      <c r="C22" s="110" t="s">
        <v>109</v>
      </c>
      <c r="D22" s="110" t="s">
        <v>109</v>
      </c>
      <c r="E22" s="110" t="s">
        <v>109</v>
      </c>
      <c r="F22" s="110" t="s">
        <v>109</v>
      </c>
      <c r="G22" s="110" t="s">
        <v>109</v>
      </c>
      <c r="H22" s="110">
        <v>84.129162175274757</v>
      </c>
      <c r="I22" s="110">
        <v>100</v>
      </c>
      <c r="J22" s="110">
        <v>117.88231135641134</v>
      </c>
      <c r="K22" s="110">
        <v>113.14033518759325</v>
      </c>
      <c r="L22" s="110">
        <v>112.50613748597674</v>
      </c>
      <c r="M22" s="110">
        <v>111.09003499685051</v>
      </c>
      <c r="N22" s="110">
        <v>106.30849352645659</v>
      </c>
      <c r="O22" s="110">
        <v>98.834431079303897</v>
      </c>
      <c r="P22" s="110">
        <v>90.436813214383378</v>
      </c>
      <c r="Q22" s="110">
        <v>85.638186272670708</v>
      </c>
      <c r="R22" s="110">
        <v>83.594072676814264</v>
      </c>
      <c r="S22" s="110">
        <v>84.188262841151172</v>
      </c>
      <c r="T22" s="110">
        <v>85.1</v>
      </c>
    </row>
    <row r="23" spans="1:20">
      <c r="A23" s="239" t="s">
        <v>491</v>
      </c>
      <c r="B23" s="110" t="s">
        <v>109</v>
      </c>
      <c r="C23" s="110" t="s">
        <v>109</v>
      </c>
      <c r="D23" s="110" t="s">
        <v>109</v>
      </c>
      <c r="E23" s="110">
        <v>95.877277085330775</v>
      </c>
      <c r="F23" s="110">
        <v>96.548418024928097</v>
      </c>
      <c r="G23" s="110">
        <v>100</v>
      </c>
      <c r="H23" s="110">
        <v>81.867085817315626</v>
      </c>
      <c r="I23" s="110">
        <v>100</v>
      </c>
      <c r="J23" s="110">
        <v>122.51408696237291</v>
      </c>
      <c r="K23" s="110">
        <v>114.94694298396408</v>
      </c>
      <c r="L23" s="110">
        <v>117.41449745990553</v>
      </c>
      <c r="M23" s="110">
        <v>111.96601256788652</v>
      </c>
      <c r="N23" s="110">
        <v>107.7535347695344</v>
      </c>
      <c r="O23" s="110">
        <v>102.58458465688098</v>
      </c>
      <c r="P23" s="110">
        <v>94.353930705969447</v>
      </c>
      <c r="Q23" s="110">
        <v>90.61423288569901</v>
      </c>
      <c r="R23" s="110">
        <v>89.808101952500436</v>
      </c>
      <c r="S23" s="110">
        <v>91.735313871194379</v>
      </c>
      <c r="T23" s="110">
        <v>94.6</v>
      </c>
    </row>
    <row r="24" spans="1:20">
      <c r="A24" s="239" t="s">
        <v>492</v>
      </c>
      <c r="B24" s="110" t="s">
        <v>109</v>
      </c>
      <c r="C24" s="110" t="s">
        <v>109</v>
      </c>
      <c r="D24" s="110" t="s">
        <v>109</v>
      </c>
      <c r="E24" s="110" t="s">
        <v>109</v>
      </c>
      <c r="F24" s="110" t="s">
        <v>109</v>
      </c>
      <c r="G24" s="110" t="s">
        <v>109</v>
      </c>
      <c r="H24" s="110">
        <v>78.539635722704787</v>
      </c>
      <c r="I24" s="110">
        <v>100</v>
      </c>
      <c r="J24" s="110">
        <v>113.82470696138039</v>
      </c>
      <c r="K24" s="110">
        <v>111.70274131964825</v>
      </c>
      <c r="L24" s="110">
        <v>109.71008606771417</v>
      </c>
      <c r="M24" s="110">
        <v>104.68969009342817</v>
      </c>
      <c r="N24" s="110">
        <v>96.246911502915211</v>
      </c>
      <c r="O24" s="110">
        <v>87.694883319570565</v>
      </c>
      <c r="P24" s="110">
        <v>79.496591463248024</v>
      </c>
      <c r="Q24" s="110">
        <v>75.815100368578527</v>
      </c>
      <c r="R24" s="110">
        <v>74.939281255488623</v>
      </c>
      <c r="S24" s="110">
        <v>74.500684811714663</v>
      </c>
      <c r="T24" s="110">
        <v>75.599999999999994</v>
      </c>
    </row>
    <row r="25" spans="1:20">
      <c r="B25" s="110"/>
      <c r="C25" s="110"/>
      <c r="D25" s="110"/>
      <c r="E25" s="110"/>
      <c r="F25" s="110"/>
      <c r="G25" s="110"/>
      <c r="H25" s="110"/>
      <c r="I25" s="110"/>
      <c r="J25" s="110"/>
      <c r="K25" s="110"/>
      <c r="L25" s="110"/>
      <c r="M25" s="110"/>
      <c r="N25" s="110"/>
      <c r="O25" s="110"/>
      <c r="P25" s="110"/>
      <c r="Q25" s="110"/>
      <c r="R25" s="251"/>
      <c r="S25" s="251"/>
    </row>
    <row r="26" spans="1:20" ht="13">
      <c r="A26" s="203" t="s">
        <v>439</v>
      </c>
      <c r="B26" s="110"/>
      <c r="C26" s="110"/>
      <c r="D26" s="110"/>
      <c r="E26" s="110"/>
      <c r="F26" s="110"/>
      <c r="G26" s="110"/>
      <c r="H26" s="110"/>
      <c r="I26" s="110"/>
      <c r="J26" s="110"/>
      <c r="K26" s="110"/>
      <c r="L26" s="110"/>
      <c r="M26" s="110"/>
      <c r="N26" s="110"/>
      <c r="O26" s="110"/>
      <c r="P26" s="110"/>
      <c r="Q26" s="110"/>
      <c r="R26" s="251"/>
      <c r="S26" s="251"/>
    </row>
    <row r="27" spans="1:20">
      <c r="A27" s="239" t="s">
        <v>440</v>
      </c>
      <c r="B27" s="110" t="s">
        <v>109</v>
      </c>
      <c r="C27" s="110" t="s">
        <v>109</v>
      </c>
      <c r="D27" s="110" t="s">
        <v>109</v>
      </c>
      <c r="E27" s="110" t="s">
        <v>109</v>
      </c>
      <c r="F27" s="110" t="s">
        <v>109</v>
      </c>
      <c r="G27" s="110">
        <v>73.270283723245413</v>
      </c>
      <c r="H27" s="110">
        <v>77.999004479840721</v>
      </c>
      <c r="I27" s="110">
        <v>100</v>
      </c>
      <c r="J27" s="110">
        <v>115.97809855649579</v>
      </c>
      <c r="K27" s="110">
        <v>103.70831259333005</v>
      </c>
      <c r="L27" s="110">
        <v>99.552015928322561</v>
      </c>
      <c r="M27" s="110">
        <v>97.859631657541087</v>
      </c>
      <c r="N27" s="110">
        <v>97.162767546042801</v>
      </c>
      <c r="O27" s="110">
        <v>98.257839721254371</v>
      </c>
      <c r="P27" s="110">
        <v>100.54753608760578</v>
      </c>
      <c r="Q27" s="110">
        <v>105</v>
      </c>
      <c r="R27" s="251">
        <v>105</v>
      </c>
      <c r="S27" s="251">
        <v>121.1</v>
      </c>
      <c r="T27" s="110">
        <v>134.6</v>
      </c>
    </row>
    <row r="28" spans="1:20">
      <c r="B28" s="110"/>
      <c r="C28" s="110"/>
      <c r="D28" s="110"/>
      <c r="E28" s="110"/>
      <c r="F28" s="110"/>
      <c r="G28" s="110"/>
      <c r="H28" s="110"/>
      <c r="I28" s="110"/>
      <c r="J28" s="110"/>
      <c r="K28" s="110"/>
      <c r="L28" s="110"/>
      <c r="M28" s="110"/>
      <c r="N28" s="110"/>
      <c r="O28" s="110"/>
      <c r="P28" s="110"/>
      <c r="Q28" s="110"/>
      <c r="R28" s="251"/>
      <c r="S28" s="251"/>
    </row>
    <row r="29" spans="1:20" ht="13">
      <c r="A29" s="203" t="s">
        <v>402</v>
      </c>
      <c r="B29" s="110"/>
      <c r="C29" s="110"/>
      <c r="D29" s="110"/>
      <c r="E29" s="110"/>
      <c r="F29" s="110"/>
      <c r="G29" s="110"/>
      <c r="H29" s="110"/>
      <c r="I29" s="110"/>
      <c r="J29" s="110"/>
      <c r="K29" s="110"/>
      <c r="L29" s="110"/>
      <c r="M29" s="110"/>
      <c r="N29" s="110"/>
      <c r="O29" s="110"/>
      <c r="P29" s="110"/>
      <c r="Q29" s="110"/>
      <c r="R29" s="251"/>
      <c r="S29" s="251"/>
    </row>
    <row r="30" spans="1:20">
      <c r="A30" s="239" t="s">
        <v>403</v>
      </c>
      <c r="B30" s="110">
        <v>42.702652910832718</v>
      </c>
      <c r="C30" s="110">
        <v>48.936072218128224</v>
      </c>
      <c r="D30" s="110">
        <v>52.477892409727332</v>
      </c>
      <c r="E30" s="110">
        <v>56.026160648489309</v>
      </c>
      <c r="F30" s="110">
        <v>63.592483419307285</v>
      </c>
      <c r="G30" s="110">
        <v>83.306005895357401</v>
      </c>
      <c r="H30" s="110">
        <v>103.41285924834192</v>
      </c>
      <c r="I30" s="110">
        <v>100</v>
      </c>
      <c r="J30" s="110">
        <v>91.888356669123056</v>
      </c>
      <c r="K30" s="110">
        <v>78.957258658806168</v>
      </c>
      <c r="L30" s="110">
        <v>88.017686072218126</v>
      </c>
      <c r="M30" s="110">
        <v>87.674097273397194</v>
      </c>
      <c r="N30" s="110">
        <v>85.064480471628585</v>
      </c>
      <c r="O30" s="110">
        <v>91.235261606484883</v>
      </c>
      <c r="P30" s="110">
        <v>98.664333087693436</v>
      </c>
      <c r="Q30" s="110">
        <v>109.15530582166544</v>
      </c>
      <c r="R30" s="110">
        <v>115.68349299926307</v>
      </c>
      <c r="S30" s="110">
        <v>123.44233603537214</v>
      </c>
      <c r="T30" s="110">
        <v>134</v>
      </c>
    </row>
    <row r="31" spans="1:20">
      <c r="A31" s="239" t="s">
        <v>404</v>
      </c>
      <c r="B31" s="110">
        <v>50.578416149068318</v>
      </c>
      <c r="C31" s="110">
        <v>52.355072463768117</v>
      </c>
      <c r="D31" s="110">
        <v>53.787525879917183</v>
      </c>
      <c r="E31" s="110">
        <v>56.557971014492757</v>
      </c>
      <c r="F31" s="110">
        <v>64.473343685300208</v>
      </c>
      <c r="G31" s="110">
        <v>80.511128364389236</v>
      </c>
      <c r="H31" s="110">
        <v>98.755175983436843</v>
      </c>
      <c r="I31" s="110">
        <v>100</v>
      </c>
      <c r="J31" s="110">
        <v>94.152432712215315</v>
      </c>
      <c r="K31" s="110">
        <v>87.387422360248451</v>
      </c>
      <c r="L31" s="110">
        <v>93.592132505175968</v>
      </c>
      <c r="M31" s="110">
        <v>92.318840579710141</v>
      </c>
      <c r="N31" s="110">
        <v>91.988871635610764</v>
      </c>
      <c r="O31" s="110">
        <v>93.479554865424433</v>
      </c>
      <c r="P31" s="110">
        <v>94.659679089026923</v>
      </c>
      <c r="Q31" s="110">
        <v>102.08462732919254</v>
      </c>
      <c r="R31" s="110">
        <v>105.05693581780537</v>
      </c>
      <c r="S31" s="110">
        <v>107.71221532091096</v>
      </c>
      <c r="T31" s="110">
        <v>113</v>
      </c>
    </row>
    <row r="32" spans="1:20">
      <c r="A32" s="239" t="s">
        <v>405</v>
      </c>
      <c r="B32" s="110">
        <v>51.931413327717237</v>
      </c>
      <c r="C32" s="110">
        <v>53.64257006967479</v>
      </c>
      <c r="D32" s="110">
        <v>54.453395110479299</v>
      </c>
      <c r="E32" s="110">
        <v>54.678039277628599</v>
      </c>
      <c r="F32" s="110">
        <v>61.28573685041858</v>
      </c>
      <c r="G32" s="110">
        <v>73.64467610874182</v>
      </c>
      <c r="H32" s="110">
        <v>92.495480791168688</v>
      </c>
      <c r="I32" s="110">
        <v>100</v>
      </c>
      <c r="J32" s="110">
        <v>98.681970550553729</v>
      </c>
      <c r="K32" s="110">
        <v>89.088962600256238</v>
      </c>
      <c r="L32" s="110">
        <v>91.114270169711659</v>
      </c>
      <c r="M32" s="110">
        <v>87.481352779094067</v>
      </c>
      <c r="N32" s="110">
        <v>84.906720019656362</v>
      </c>
      <c r="O32" s="110">
        <v>86.821460538092992</v>
      </c>
      <c r="P32" s="110">
        <v>88.781831902981807</v>
      </c>
      <c r="Q32" s="110">
        <v>93.46250372944418</v>
      </c>
      <c r="R32" s="110">
        <v>97.769353621509694</v>
      </c>
      <c r="S32" s="110">
        <v>100.03510065111708</v>
      </c>
      <c r="T32" s="110">
        <v>106</v>
      </c>
    </row>
    <row r="33" spans="1:20">
      <c r="B33" s="331"/>
      <c r="C33" s="331"/>
      <c r="D33" s="331"/>
      <c r="E33" s="331"/>
      <c r="F33" s="331"/>
      <c r="G33" s="331"/>
      <c r="H33" s="331"/>
      <c r="I33" s="331"/>
      <c r="J33" s="331"/>
      <c r="K33" s="331"/>
      <c r="L33" s="331"/>
      <c r="M33" s="331"/>
      <c r="N33" s="331"/>
      <c r="O33" s="331"/>
      <c r="P33" s="168"/>
      <c r="Q33" s="168"/>
      <c r="R33" s="251"/>
      <c r="S33" s="251"/>
    </row>
    <row r="34" spans="1:20" ht="13">
      <c r="A34" s="203" t="s">
        <v>93</v>
      </c>
      <c r="B34" s="110"/>
      <c r="C34" s="110"/>
      <c r="D34" s="110"/>
      <c r="E34" s="110"/>
      <c r="F34" s="110"/>
      <c r="G34" s="110"/>
      <c r="H34" s="110"/>
      <c r="I34" s="110"/>
      <c r="J34" s="110"/>
      <c r="K34" s="110"/>
      <c r="L34" s="110"/>
      <c r="M34" s="110"/>
      <c r="N34" s="110"/>
      <c r="O34" s="110"/>
      <c r="P34" s="110"/>
      <c r="Q34" s="110"/>
      <c r="R34" s="251"/>
      <c r="S34" s="251"/>
    </row>
    <row r="35" spans="1:20">
      <c r="A35" s="239" t="s">
        <v>429</v>
      </c>
      <c r="B35" s="110">
        <v>64.850843060959789</v>
      </c>
      <c r="C35" s="110">
        <v>64.526588845654985</v>
      </c>
      <c r="D35" s="110">
        <v>71.141374837872888</v>
      </c>
      <c r="E35" s="110">
        <v>75.745784695201053</v>
      </c>
      <c r="F35" s="110">
        <v>80.285343709468222</v>
      </c>
      <c r="G35" s="110">
        <v>85.343709468223096</v>
      </c>
      <c r="H35" s="110">
        <v>93.709468223086901</v>
      </c>
      <c r="I35" s="110">
        <v>100</v>
      </c>
      <c r="J35" s="110">
        <v>100.38910505836576</v>
      </c>
      <c r="K35" s="110">
        <v>101.03761348897538</v>
      </c>
      <c r="L35" s="110">
        <v>112.97016861219196</v>
      </c>
      <c r="M35" s="110">
        <v>117.38002594033725</v>
      </c>
      <c r="N35" s="110">
        <v>120.29831387808041</v>
      </c>
      <c r="O35" s="110">
        <v>125.03242542153048</v>
      </c>
      <c r="P35" s="110">
        <v>125.6809338521401</v>
      </c>
      <c r="Q35" s="110">
        <v>126.07003891050583</v>
      </c>
      <c r="R35" s="110">
        <v>129.63235356082072</v>
      </c>
      <c r="S35" s="110">
        <v>134.0343110127283</v>
      </c>
      <c r="T35" s="110">
        <v>154.80000000000001</v>
      </c>
    </row>
    <row r="36" spans="1:20">
      <c r="A36" s="239" t="s">
        <v>430</v>
      </c>
      <c r="B36" s="110">
        <v>66.137566137566125</v>
      </c>
      <c r="C36" s="110">
        <v>65.145502645502646</v>
      </c>
      <c r="D36" s="110">
        <v>69.775132275132265</v>
      </c>
      <c r="E36" s="110">
        <v>75.264550264550252</v>
      </c>
      <c r="F36" s="110">
        <v>81.084656084656075</v>
      </c>
      <c r="G36" s="110">
        <v>87.698412698412682</v>
      </c>
      <c r="H36" s="110">
        <v>95.634920634920633</v>
      </c>
      <c r="I36" s="110">
        <v>100</v>
      </c>
      <c r="J36" s="110">
        <v>100</v>
      </c>
      <c r="K36" s="110">
        <v>98.875661375661366</v>
      </c>
      <c r="L36" s="110">
        <v>106.87830687830686</v>
      </c>
      <c r="M36" s="110">
        <v>109.65608465608466</v>
      </c>
      <c r="N36" s="110">
        <v>111.64021164021163</v>
      </c>
      <c r="O36" s="110">
        <v>113.29365079365081</v>
      </c>
      <c r="P36" s="110">
        <v>114.41798941798939</v>
      </c>
      <c r="Q36" s="110">
        <v>115.47619047619047</v>
      </c>
      <c r="R36" s="110">
        <v>116.76293189263542</v>
      </c>
      <c r="S36" s="110">
        <v>118.95282247068448</v>
      </c>
      <c r="T36" s="110">
        <v>139.19999999999999</v>
      </c>
    </row>
    <row r="37" spans="1:20">
      <c r="A37" s="239" t="s">
        <v>431</v>
      </c>
      <c r="B37" s="110">
        <v>63.81620931716656</v>
      </c>
      <c r="C37" s="110">
        <v>64.582003828972574</v>
      </c>
      <c r="D37" s="110">
        <v>69.112954690491392</v>
      </c>
      <c r="E37" s="110">
        <v>74.537332482450552</v>
      </c>
      <c r="F37" s="110">
        <v>82.961072112316529</v>
      </c>
      <c r="G37" s="110">
        <v>89.342693044033183</v>
      </c>
      <c r="H37" s="110">
        <v>96.681557115507346</v>
      </c>
      <c r="I37" s="110">
        <v>100</v>
      </c>
      <c r="J37" s="110">
        <v>97.319719208679018</v>
      </c>
      <c r="K37" s="110">
        <v>97.830248883216356</v>
      </c>
      <c r="L37" s="110">
        <v>104.53095086151885</v>
      </c>
      <c r="M37" s="110">
        <v>106.31780472239949</v>
      </c>
      <c r="N37" s="110">
        <v>108.16847479259735</v>
      </c>
      <c r="O37" s="110">
        <v>110.27440970006384</v>
      </c>
      <c r="P37" s="110">
        <v>113.84811742182517</v>
      </c>
      <c r="Q37" s="110">
        <v>114.80536056158266</v>
      </c>
      <c r="R37" s="110">
        <v>115.82736300734675</v>
      </c>
      <c r="S37" s="110">
        <v>119.72681067344344</v>
      </c>
      <c r="T37" s="110">
        <v>119.8</v>
      </c>
    </row>
    <row r="38" spans="1:20">
      <c r="B38" s="110"/>
      <c r="C38" s="110"/>
      <c r="D38" s="110"/>
      <c r="E38" s="110"/>
      <c r="F38" s="110"/>
      <c r="G38" s="110"/>
      <c r="H38" s="110"/>
      <c r="I38" s="110"/>
      <c r="J38" s="110"/>
      <c r="K38" s="110"/>
      <c r="L38" s="110"/>
      <c r="M38" s="110"/>
      <c r="N38" s="110"/>
      <c r="O38" s="110"/>
      <c r="P38" s="110"/>
      <c r="Q38" s="110"/>
      <c r="R38" s="251"/>
      <c r="S38" s="251"/>
    </row>
    <row r="39" spans="1:20" ht="13">
      <c r="A39" s="203" t="s">
        <v>415</v>
      </c>
      <c r="B39" s="110"/>
      <c r="C39" s="110"/>
      <c r="D39" s="110"/>
      <c r="E39" s="110"/>
      <c r="F39" s="110"/>
      <c r="G39" s="110"/>
      <c r="H39" s="110"/>
      <c r="I39" s="110"/>
      <c r="J39" s="110"/>
      <c r="K39" s="110"/>
      <c r="L39" s="110"/>
      <c r="M39" s="110"/>
      <c r="N39" s="110"/>
      <c r="O39" s="110"/>
      <c r="P39" s="110"/>
      <c r="Q39" s="110"/>
      <c r="R39" s="251"/>
      <c r="S39" s="251"/>
    </row>
    <row r="40" spans="1:20">
      <c r="A40" s="239" t="s">
        <v>416</v>
      </c>
      <c r="B40" s="110">
        <v>46.788990825688067</v>
      </c>
      <c r="C40" s="110">
        <v>50.968399592252801</v>
      </c>
      <c r="D40" s="110">
        <v>56.472986748216094</v>
      </c>
      <c r="E40" s="110">
        <v>63.200815494393481</v>
      </c>
      <c r="F40" s="110">
        <v>72.477064220183479</v>
      </c>
      <c r="G40" s="110">
        <v>82.568807339449535</v>
      </c>
      <c r="H40" s="110">
        <v>90.621814475025488</v>
      </c>
      <c r="I40" s="110">
        <v>100</v>
      </c>
      <c r="J40" s="110">
        <v>102.14067278287462</v>
      </c>
      <c r="K40" s="110">
        <v>98.165137614678883</v>
      </c>
      <c r="L40" s="110">
        <v>115.80020387359833</v>
      </c>
      <c r="M40" s="110">
        <v>132.21202854230373</v>
      </c>
      <c r="N40" s="110">
        <v>130.7849133537207</v>
      </c>
      <c r="O40" s="110">
        <v>128.95005096839958</v>
      </c>
      <c r="P40" s="110">
        <v>125.99388379204892</v>
      </c>
      <c r="Q40" s="110">
        <v>126.50356778797143</v>
      </c>
      <c r="R40" s="110">
        <v>131.90621814475026</v>
      </c>
      <c r="S40" s="110">
        <v>143.22120285423037</v>
      </c>
      <c r="T40" s="110">
        <v>151.4</v>
      </c>
    </row>
    <row r="41" spans="1:20">
      <c r="A41" s="239" t="s">
        <v>417</v>
      </c>
      <c r="B41" s="110">
        <v>37.488708220415532</v>
      </c>
      <c r="C41" s="110">
        <v>44.444444444444443</v>
      </c>
      <c r="D41" s="110">
        <v>52.574525745257439</v>
      </c>
      <c r="E41" s="110">
        <v>62.149954832881647</v>
      </c>
      <c r="F41" s="110">
        <v>74.074074074074076</v>
      </c>
      <c r="G41" s="110">
        <v>88.256549232158974</v>
      </c>
      <c r="H41" s="110">
        <v>98.554652213188774</v>
      </c>
      <c r="I41" s="110">
        <v>100</v>
      </c>
      <c r="J41" s="110">
        <v>94.218608852755196</v>
      </c>
      <c r="K41" s="110">
        <v>91.689250225835579</v>
      </c>
      <c r="L41" s="110">
        <v>96.928635953026173</v>
      </c>
      <c r="M41" s="110">
        <v>99.006323396567268</v>
      </c>
      <c r="N41" s="110">
        <v>95.031616982836482</v>
      </c>
      <c r="O41" s="110">
        <v>90.605239385727174</v>
      </c>
      <c r="P41" s="110">
        <v>87.533875338753376</v>
      </c>
      <c r="Q41" s="110">
        <v>85.185185185185176</v>
      </c>
      <c r="R41" s="110">
        <v>83.017163504968366</v>
      </c>
      <c r="S41" s="110">
        <v>87.262872628726271</v>
      </c>
      <c r="T41" s="110">
        <v>90.1</v>
      </c>
    </row>
    <row r="42" spans="1:20">
      <c r="A42" s="239" t="s">
        <v>418</v>
      </c>
      <c r="B42" s="110">
        <v>40.658276863504355</v>
      </c>
      <c r="C42" s="110">
        <v>44.143272023233301</v>
      </c>
      <c r="D42" s="110">
        <v>49.467570183930299</v>
      </c>
      <c r="E42" s="110">
        <v>60.696999031945786</v>
      </c>
      <c r="F42" s="110">
        <v>74.24975798644725</v>
      </c>
      <c r="G42" s="110">
        <v>84.898354307841245</v>
      </c>
      <c r="H42" s="110">
        <v>95.643756050338808</v>
      </c>
      <c r="I42" s="110">
        <v>100</v>
      </c>
      <c r="J42" s="110">
        <v>93.126815101645704</v>
      </c>
      <c r="K42" s="110">
        <v>93.998063891577928</v>
      </c>
      <c r="L42" s="110">
        <v>105.71151984511134</v>
      </c>
      <c r="M42" s="110">
        <v>112.39109390125847</v>
      </c>
      <c r="N42" s="110">
        <v>117.03775411423041</v>
      </c>
      <c r="O42" s="110">
        <v>116.84414327202326</v>
      </c>
      <c r="P42" s="110">
        <v>115.10164569215877</v>
      </c>
      <c r="Q42" s="110">
        <v>116.36011616650535</v>
      </c>
      <c r="R42" s="110">
        <v>120.4259438528558</v>
      </c>
      <c r="S42" s="110">
        <v>131.75217812197485</v>
      </c>
      <c r="T42" s="110">
        <v>144.1</v>
      </c>
    </row>
    <row r="43" spans="1:20">
      <c r="B43" s="110"/>
      <c r="C43" s="110"/>
      <c r="D43" s="110"/>
      <c r="E43" s="110"/>
      <c r="F43" s="110"/>
      <c r="G43" s="110"/>
      <c r="H43" s="110"/>
      <c r="I43" s="110"/>
      <c r="J43" s="110"/>
      <c r="K43" s="110"/>
      <c r="L43" s="110"/>
      <c r="M43" s="110"/>
      <c r="N43" s="110"/>
      <c r="O43" s="110"/>
      <c r="P43" s="110"/>
      <c r="Q43" s="110"/>
      <c r="R43" s="251"/>
      <c r="S43" s="251"/>
    </row>
    <row r="44" spans="1:20" ht="13">
      <c r="A44" s="203" t="s">
        <v>427</v>
      </c>
      <c r="B44" s="110"/>
      <c r="C44" s="110"/>
      <c r="D44" s="110"/>
      <c r="E44" s="110"/>
      <c r="F44" s="110"/>
      <c r="G44" s="110"/>
      <c r="H44" s="110"/>
      <c r="I44" s="110"/>
      <c r="J44" s="110"/>
      <c r="K44" s="110"/>
      <c r="L44" s="110"/>
      <c r="M44" s="110"/>
      <c r="N44" s="110"/>
      <c r="O44" s="110"/>
      <c r="P44" s="110"/>
      <c r="Q44" s="110"/>
      <c r="R44" s="251"/>
      <c r="S44" s="251"/>
    </row>
    <row r="45" spans="1:20">
      <c r="A45" s="239" t="s">
        <v>428</v>
      </c>
      <c r="B45" s="110" t="s">
        <v>109</v>
      </c>
      <c r="C45" s="110" t="s">
        <v>109</v>
      </c>
      <c r="D45" s="110" t="s">
        <v>109</v>
      </c>
      <c r="E45" s="110" t="s">
        <v>109</v>
      </c>
      <c r="F45" s="110" t="s">
        <v>109</v>
      </c>
      <c r="G45" s="110" t="s">
        <v>109</v>
      </c>
      <c r="H45" s="110">
        <v>98.9</v>
      </c>
      <c r="I45" s="110">
        <v>100</v>
      </c>
      <c r="J45" s="110">
        <v>100.8</v>
      </c>
      <c r="K45" s="110">
        <v>102.7</v>
      </c>
      <c r="L45" s="110">
        <v>107.8</v>
      </c>
      <c r="M45" s="110">
        <v>114.2</v>
      </c>
      <c r="N45" s="110">
        <v>122.4</v>
      </c>
      <c r="O45" s="110">
        <v>130.5</v>
      </c>
      <c r="P45" s="110">
        <v>139.5</v>
      </c>
      <c r="Q45" s="110">
        <v>152.9</v>
      </c>
      <c r="R45" s="251">
        <v>168.4</v>
      </c>
      <c r="S45" s="251">
        <v>189.2</v>
      </c>
      <c r="T45" s="110">
        <v>192.5</v>
      </c>
    </row>
    <row r="46" spans="1:20">
      <c r="B46" s="110"/>
      <c r="C46" s="110"/>
      <c r="D46" s="110"/>
      <c r="E46" s="110"/>
      <c r="F46" s="110"/>
      <c r="G46" s="110"/>
      <c r="H46" s="110"/>
      <c r="I46" s="110"/>
      <c r="J46" s="110"/>
      <c r="K46" s="110"/>
      <c r="L46" s="110"/>
      <c r="M46" s="110"/>
      <c r="N46" s="110"/>
      <c r="O46" s="110"/>
      <c r="P46" s="110"/>
      <c r="Q46" s="110"/>
      <c r="R46" s="251"/>
      <c r="S46" s="251"/>
    </row>
    <row r="47" spans="1:20" ht="13">
      <c r="A47" s="203" t="s">
        <v>399</v>
      </c>
      <c r="B47" s="110"/>
      <c r="C47" s="110"/>
      <c r="D47" s="110"/>
      <c r="E47" s="110"/>
      <c r="F47" s="110"/>
      <c r="G47" s="110"/>
      <c r="H47" s="110"/>
      <c r="I47" s="110"/>
      <c r="J47" s="110"/>
      <c r="K47" s="110"/>
      <c r="L47" s="110"/>
      <c r="M47" s="110"/>
      <c r="N47" s="110"/>
      <c r="O47" s="110"/>
      <c r="P47" s="110"/>
      <c r="Q47" s="110"/>
      <c r="R47" s="251"/>
      <c r="S47" s="251"/>
    </row>
    <row r="48" spans="1:20">
      <c r="A48" s="239" t="s">
        <v>400</v>
      </c>
      <c r="B48" s="110">
        <v>54.450723157512407</v>
      </c>
      <c r="C48" s="110">
        <v>64.044358319866021</v>
      </c>
      <c r="D48" s="110">
        <v>74.416182141904557</v>
      </c>
      <c r="E48" s="110">
        <v>77.36145139581933</v>
      </c>
      <c r="F48" s="110">
        <v>77.557649653151614</v>
      </c>
      <c r="G48" s="110">
        <v>84.264547951698489</v>
      </c>
      <c r="H48" s="110">
        <v>94.161981278251588</v>
      </c>
      <c r="I48" s="110">
        <v>100</v>
      </c>
      <c r="J48" s="110">
        <v>100.9256524401344</v>
      </c>
      <c r="K48" s="110">
        <v>96.250899955498184</v>
      </c>
      <c r="L48" s="110">
        <v>93.160089463104228</v>
      </c>
      <c r="M48" s="110">
        <v>87.211204607185465</v>
      </c>
      <c r="N48" s="110">
        <v>76.92696699522665</v>
      </c>
      <c r="O48" s="110">
        <v>67.477810391536551</v>
      </c>
      <c r="P48" s="110">
        <v>61.12112922448204</v>
      </c>
      <c r="Q48" s="110">
        <v>57.9</v>
      </c>
      <c r="R48" s="251">
        <v>56.8</v>
      </c>
      <c r="S48" s="251">
        <v>56.3</v>
      </c>
      <c r="T48" s="110">
        <v>57.7</v>
      </c>
    </row>
    <row r="49" spans="1:20">
      <c r="A49" s="239" t="s">
        <v>401</v>
      </c>
      <c r="B49" s="110">
        <v>42.128841142134142</v>
      </c>
      <c r="C49" s="110">
        <v>47.479488389140798</v>
      </c>
      <c r="D49" s="110">
        <v>53.17224529291569</v>
      </c>
      <c r="E49" s="110">
        <v>56.71549519122857</v>
      </c>
      <c r="F49" s="110">
        <v>60.718941319940278</v>
      </c>
      <c r="G49" s="110">
        <v>76.819514278894601</v>
      </c>
      <c r="H49" s="110">
        <v>93.435367506176306</v>
      </c>
      <c r="I49" s="110">
        <v>100</v>
      </c>
      <c r="J49" s="110">
        <v>101.45361850226055</v>
      </c>
      <c r="K49" s="110">
        <v>95.403453452169373</v>
      </c>
      <c r="L49" s="110">
        <v>88.376189935013656</v>
      </c>
      <c r="M49" s="110">
        <v>82.384260441714545</v>
      </c>
      <c r="N49" s="110">
        <v>71.195183165427707</v>
      </c>
      <c r="O49" s="110">
        <v>64.728927450419121</v>
      </c>
      <c r="P49" s="110">
        <v>60.483744379691629</v>
      </c>
      <c r="Q49" s="110">
        <v>57.2</v>
      </c>
      <c r="R49" s="251">
        <v>55.3</v>
      </c>
      <c r="S49" s="251">
        <v>54.5</v>
      </c>
      <c r="T49" s="110">
        <v>55</v>
      </c>
    </row>
    <row r="50" spans="1:20">
      <c r="B50" s="110"/>
      <c r="C50" s="110"/>
      <c r="D50" s="110"/>
      <c r="E50" s="110"/>
      <c r="F50" s="110"/>
      <c r="G50" s="110"/>
      <c r="H50" s="110"/>
      <c r="I50" s="110"/>
      <c r="J50" s="110"/>
      <c r="K50" s="110"/>
      <c r="L50" s="110"/>
      <c r="M50" s="110"/>
      <c r="N50" s="110"/>
      <c r="O50" s="110"/>
      <c r="P50" s="110"/>
      <c r="Q50" s="110"/>
      <c r="R50" s="251"/>
      <c r="S50" s="251"/>
    </row>
    <row r="51" spans="1:20" ht="13">
      <c r="A51" s="203" t="s">
        <v>84</v>
      </c>
      <c r="B51" s="110"/>
      <c r="C51" s="110"/>
      <c r="D51" s="110"/>
      <c r="E51" s="110"/>
      <c r="F51" s="110"/>
      <c r="G51" s="110"/>
      <c r="H51" s="110"/>
      <c r="I51" s="110"/>
      <c r="J51" s="110"/>
      <c r="K51" s="110"/>
      <c r="L51" s="110"/>
      <c r="M51" s="110"/>
      <c r="N51" s="110"/>
      <c r="O51" s="110"/>
      <c r="P51" s="110"/>
      <c r="Q51" s="110"/>
      <c r="R51" s="251"/>
      <c r="S51" s="251"/>
    </row>
    <row r="52" spans="1:20">
      <c r="A52" s="239" t="s">
        <v>408</v>
      </c>
      <c r="B52" s="110">
        <v>53.333331250000008</v>
      </c>
      <c r="C52" s="110">
        <v>64.444443749999991</v>
      </c>
      <c r="D52" s="110">
        <v>72.340424999999982</v>
      </c>
      <c r="E52" s="110">
        <v>87.27272499999998</v>
      </c>
      <c r="F52" s="110">
        <v>93.617018749999986</v>
      </c>
      <c r="G52" s="110">
        <v>93.333331249999986</v>
      </c>
      <c r="H52" s="110">
        <v>97.560974999999985</v>
      </c>
      <c r="I52" s="110">
        <v>100</v>
      </c>
      <c r="J52" s="110">
        <v>103.15789375</v>
      </c>
      <c r="K52" s="110">
        <v>98.823531249999988</v>
      </c>
      <c r="L52" s="110">
        <v>93.333331249999986</v>
      </c>
      <c r="M52" s="110">
        <v>92.349218749999977</v>
      </c>
      <c r="N52" s="110">
        <v>88.571431249999975</v>
      </c>
      <c r="O52" s="110">
        <v>80.689656249999985</v>
      </c>
      <c r="P52" s="110">
        <v>86.666668749999985</v>
      </c>
      <c r="Q52" s="110">
        <v>110.41</v>
      </c>
      <c r="R52" s="110">
        <v>136.58000000000001</v>
      </c>
      <c r="S52" s="110">
        <v>157.36000000000001</v>
      </c>
      <c r="T52" s="110">
        <v>191.3</v>
      </c>
    </row>
    <row r="53" spans="1:20">
      <c r="A53" s="239" t="s">
        <v>409</v>
      </c>
      <c r="B53" s="110">
        <v>41.977633693612489</v>
      </c>
      <c r="C53" s="110">
        <v>53.692325947697896</v>
      </c>
      <c r="D53" s="110">
        <v>62.123351549552531</v>
      </c>
      <c r="E53" s="110">
        <v>89.812528247196127</v>
      </c>
      <c r="F53" s="110">
        <v>99.219865784077115</v>
      </c>
      <c r="G53" s="110">
        <v>94.275351248777909</v>
      </c>
      <c r="H53" s="110">
        <v>93.43521280995374</v>
      </c>
      <c r="I53" s="110">
        <v>100</v>
      </c>
      <c r="J53" s="110">
        <v>95.066478968063777</v>
      </c>
      <c r="K53" s="110">
        <v>90.553392019287642</v>
      </c>
      <c r="L53" s="110">
        <v>86.495813664401183</v>
      </c>
      <c r="M53" s="110">
        <v>85.210414543913188</v>
      </c>
      <c r="N53" s="110">
        <v>88.473795564938357</v>
      </c>
      <c r="O53" s="110">
        <v>78.398051437222108</v>
      </c>
      <c r="P53" s="110">
        <v>83.336164993290467</v>
      </c>
      <c r="Q53" s="110">
        <v>99.21</v>
      </c>
      <c r="R53" s="110">
        <v>116.93</v>
      </c>
      <c r="S53" s="110">
        <v>130.80000000000001</v>
      </c>
      <c r="T53" s="110">
        <v>156.76</v>
      </c>
    </row>
    <row r="54" spans="1:20">
      <c r="A54" s="239" t="s">
        <v>410</v>
      </c>
      <c r="B54" s="110">
        <v>48.760243055555549</v>
      </c>
      <c r="C54" s="110">
        <v>57.713654003267969</v>
      </c>
      <c r="D54" s="110">
        <v>64.011713643790841</v>
      </c>
      <c r="E54" s="110">
        <v>85.006694240196069</v>
      </c>
      <c r="F54" s="110">
        <v>95.315900735294107</v>
      </c>
      <c r="G54" s="110">
        <v>95.995853758169929</v>
      </c>
      <c r="H54" s="110">
        <v>96.116881127450966</v>
      </c>
      <c r="I54" s="110">
        <v>100</v>
      </c>
      <c r="J54" s="110">
        <v>98.072120098039221</v>
      </c>
      <c r="K54" s="110">
        <v>98.782322303921561</v>
      </c>
      <c r="L54" s="110">
        <v>93.370680147058806</v>
      </c>
      <c r="M54" s="110">
        <v>92.43697916666666</v>
      </c>
      <c r="N54" s="110">
        <v>89.709089052287567</v>
      </c>
      <c r="O54" s="110">
        <v>83.443841911764707</v>
      </c>
      <c r="P54" s="110">
        <v>86.566544117647055</v>
      </c>
      <c r="Q54" s="110">
        <v>101.73</v>
      </c>
      <c r="R54" s="110">
        <v>115.72</v>
      </c>
      <c r="S54" s="110">
        <v>136.9</v>
      </c>
      <c r="T54" s="110">
        <v>160.9</v>
      </c>
    </row>
    <row r="55" spans="1:20" s="384" customFormat="1">
      <c r="B55" s="110"/>
      <c r="C55" s="110"/>
      <c r="D55" s="110"/>
      <c r="E55" s="110"/>
      <c r="F55" s="110"/>
      <c r="G55" s="110"/>
      <c r="H55" s="110"/>
      <c r="I55" s="110"/>
      <c r="J55" s="110"/>
      <c r="K55" s="110"/>
      <c r="L55" s="110"/>
      <c r="M55" s="110"/>
      <c r="N55" s="110"/>
      <c r="O55" s="110"/>
      <c r="P55" s="110"/>
      <c r="Q55" s="110"/>
      <c r="R55" s="110"/>
      <c r="S55" s="110"/>
      <c r="T55" s="110"/>
    </row>
    <row r="56" spans="1:20" s="384" customFormat="1" ht="13">
      <c r="A56" s="203" t="s">
        <v>86</v>
      </c>
      <c r="B56" s="110"/>
      <c r="C56" s="110"/>
      <c r="D56" s="110"/>
      <c r="E56" s="110"/>
      <c r="F56" s="110"/>
      <c r="G56" s="110"/>
      <c r="H56" s="110"/>
      <c r="I56" s="110"/>
      <c r="J56" s="110"/>
      <c r="K56" s="110"/>
      <c r="L56" s="110"/>
      <c r="M56" s="110"/>
      <c r="N56" s="110"/>
      <c r="O56" s="110"/>
      <c r="P56" s="110"/>
      <c r="Q56" s="110"/>
      <c r="R56" s="110"/>
      <c r="S56" s="110"/>
      <c r="T56" s="110"/>
    </row>
    <row r="57" spans="1:20" s="384" customFormat="1">
      <c r="A57" s="384" t="s">
        <v>621</v>
      </c>
      <c r="B57" s="110" t="s">
        <v>109</v>
      </c>
      <c r="C57" s="110" t="s">
        <v>109</v>
      </c>
      <c r="D57" s="110" t="s">
        <v>109</v>
      </c>
      <c r="E57" s="110" t="s">
        <v>109</v>
      </c>
      <c r="F57" s="110" t="s">
        <v>109</v>
      </c>
      <c r="G57" s="110" t="s">
        <v>109</v>
      </c>
      <c r="H57" s="110" t="s">
        <v>109</v>
      </c>
      <c r="I57" s="110" t="s">
        <v>109</v>
      </c>
      <c r="J57" s="110" t="s">
        <v>109</v>
      </c>
      <c r="K57" s="110">
        <v>100</v>
      </c>
      <c r="L57" s="110">
        <v>99.599789291752472</v>
      </c>
      <c r="M57" s="110">
        <v>100.93938938637092</v>
      </c>
      <c r="N57" s="110">
        <v>101.41301259574794</v>
      </c>
      <c r="O57" s="110">
        <v>97.649788711397719</v>
      </c>
      <c r="P57" s="110">
        <v>94.146581879887833</v>
      </c>
      <c r="Q57" s="110">
        <v>89.337634987080662</v>
      </c>
      <c r="R57" s="110">
        <v>84.953639091524522</v>
      </c>
      <c r="S57" s="110">
        <v>82.197245947961846</v>
      </c>
      <c r="T57" s="110">
        <v>80.213419716917144</v>
      </c>
    </row>
    <row r="58" spans="1:20">
      <c r="A58" s="384" t="s">
        <v>622</v>
      </c>
      <c r="B58" s="110" t="s">
        <v>109</v>
      </c>
      <c r="C58" s="110" t="s">
        <v>109</v>
      </c>
      <c r="D58" s="110" t="s">
        <v>109</v>
      </c>
      <c r="E58" s="110" t="s">
        <v>109</v>
      </c>
      <c r="F58" s="110" t="s">
        <v>109</v>
      </c>
      <c r="G58" s="110" t="s">
        <v>109</v>
      </c>
      <c r="H58" s="110" t="s">
        <v>109</v>
      </c>
      <c r="I58" s="110" t="s">
        <v>109</v>
      </c>
      <c r="J58" s="110" t="s">
        <v>109</v>
      </c>
      <c r="K58" s="110">
        <v>100</v>
      </c>
      <c r="L58" s="110">
        <v>100.88428761952125</v>
      </c>
      <c r="M58" s="110">
        <v>102.53893623273576</v>
      </c>
      <c r="N58" s="110">
        <v>102.19986889396233</v>
      </c>
      <c r="O58" s="110">
        <v>100.48644860869371</v>
      </c>
      <c r="P58" s="110">
        <v>101.86297974995092</v>
      </c>
      <c r="Q58" s="110">
        <v>101.37374389728835</v>
      </c>
      <c r="R58" s="110">
        <v>100.52186369647082</v>
      </c>
      <c r="S58" s="110">
        <v>100.70139088493748</v>
      </c>
      <c r="T58" s="110">
        <v>101.57348322992226</v>
      </c>
    </row>
    <row r="59" spans="1:20" s="384" customFormat="1">
      <c r="A59" s="384" t="s">
        <v>623</v>
      </c>
      <c r="B59" s="110" t="s">
        <v>109</v>
      </c>
      <c r="C59" s="110" t="s">
        <v>109</v>
      </c>
      <c r="D59" s="110" t="s">
        <v>109</v>
      </c>
      <c r="E59" s="110" t="s">
        <v>109</v>
      </c>
      <c r="F59" s="110" t="s">
        <v>109</v>
      </c>
      <c r="G59" s="110" t="s">
        <v>109</v>
      </c>
      <c r="H59" s="110" t="s">
        <v>109</v>
      </c>
      <c r="I59" s="110" t="s">
        <v>109</v>
      </c>
      <c r="J59" s="110" t="s">
        <v>109</v>
      </c>
      <c r="K59" s="110">
        <v>100</v>
      </c>
      <c r="L59" s="110">
        <v>99.736545798397415</v>
      </c>
      <c r="M59" s="110">
        <v>98.190255474053657</v>
      </c>
      <c r="N59" s="110">
        <v>95.833378882123426</v>
      </c>
      <c r="O59" s="110">
        <v>90.882520018621733</v>
      </c>
      <c r="P59" s="110">
        <v>91.573917575351814</v>
      </c>
      <c r="Q59" s="110">
        <v>90.204317953802772</v>
      </c>
      <c r="R59" s="110">
        <v>88.004423968218958</v>
      </c>
      <c r="S59" s="110">
        <v>87.387757975519264</v>
      </c>
      <c r="T59" s="110">
        <v>87.326946907942045</v>
      </c>
    </row>
    <row r="60" spans="1:20" s="384" customFormat="1">
      <c r="B60" s="110"/>
      <c r="C60" s="110"/>
      <c r="D60" s="110"/>
      <c r="E60" s="110"/>
      <c r="F60" s="110"/>
      <c r="G60" s="110"/>
      <c r="H60" s="110"/>
      <c r="I60" s="110"/>
      <c r="J60" s="110"/>
      <c r="K60" s="110"/>
      <c r="L60" s="110"/>
      <c r="M60" s="110"/>
      <c r="N60" s="110"/>
      <c r="O60" s="110"/>
      <c r="P60" s="110"/>
      <c r="Q60" s="110"/>
      <c r="R60" s="251"/>
      <c r="S60" s="251"/>
    </row>
    <row r="61" spans="1:20" ht="13">
      <c r="A61" s="203" t="s">
        <v>85</v>
      </c>
      <c r="B61" s="110"/>
      <c r="C61" s="110"/>
      <c r="D61" s="110"/>
      <c r="E61" s="110"/>
      <c r="F61" s="110"/>
      <c r="G61" s="110"/>
      <c r="H61" s="110"/>
      <c r="I61" s="110"/>
      <c r="J61" s="110"/>
      <c r="K61" s="110"/>
      <c r="L61" s="110"/>
      <c r="M61" s="110"/>
      <c r="N61" s="110"/>
      <c r="O61" s="110"/>
      <c r="P61" s="110"/>
      <c r="Q61" s="110"/>
      <c r="R61" s="251"/>
      <c r="S61" s="251"/>
    </row>
    <row r="62" spans="1:20">
      <c r="A62" s="239" t="s">
        <v>421</v>
      </c>
      <c r="B62" s="110" t="s">
        <v>109</v>
      </c>
      <c r="C62" s="110" t="s">
        <v>109</v>
      </c>
      <c r="D62" s="110" t="s">
        <v>109</v>
      </c>
      <c r="E62" s="110" t="s">
        <v>109</v>
      </c>
      <c r="F62" s="110" t="s">
        <v>109</v>
      </c>
      <c r="G62" s="110">
        <v>80.3</v>
      </c>
      <c r="H62" s="110">
        <v>94.7</v>
      </c>
      <c r="I62" s="110">
        <v>100</v>
      </c>
      <c r="J62" s="110">
        <v>90.8</v>
      </c>
      <c r="K62" s="110">
        <v>68.599999999999994</v>
      </c>
      <c r="L62" s="110">
        <v>57</v>
      </c>
      <c r="M62" s="110">
        <v>47.8</v>
      </c>
      <c r="N62" s="110">
        <v>42.3</v>
      </c>
      <c r="O62" s="110">
        <v>46.4</v>
      </c>
      <c r="P62" s="110">
        <v>57.6</v>
      </c>
      <c r="Q62" s="110">
        <v>63.4</v>
      </c>
      <c r="R62" s="251">
        <v>66.599999999999994</v>
      </c>
      <c r="S62" s="251">
        <v>72.900000000000006</v>
      </c>
      <c r="T62" s="110">
        <v>79.099999999999994</v>
      </c>
    </row>
    <row r="63" spans="1:20">
      <c r="B63" s="110"/>
      <c r="C63" s="110"/>
      <c r="D63" s="110"/>
      <c r="E63" s="110"/>
      <c r="F63" s="110"/>
      <c r="G63" s="110"/>
      <c r="H63" s="110"/>
      <c r="I63" s="110"/>
      <c r="J63" s="110"/>
      <c r="K63" s="110"/>
      <c r="L63" s="110"/>
      <c r="M63" s="110"/>
      <c r="N63" s="110"/>
      <c r="O63" s="110"/>
      <c r="P63" s="110"/>
      <c r="Q63" s="110"/>
      <c r="R63" s="251"/>
      <c r="S63" s="251"/>
    </row>
    <row r="64" spans="1:20" ht="13">
      <c r="A64" s="203" t="s">
        <v>89</v>
      </c>
      <c r="B64" s="110"/>
      <c r="C64" s="110"/>
      <c r="D64" s="110"/>
      <c r="E64" s="110"/>
      <c r="F64" s="110"/>
      <c r="G64" s="110"/>
      <c r="H64" s="110"/>
      <c r="I64" s="110"/>
      <c r="J64" s="110"/>
      <c r="K64" s="110"/>
      <c r="L64" s="110"/>
      <c r="M64" s="110"/>
      <c r="N64" s="110"/>
      <c r="O64" s="110"/>
      <c r="P64" s="110"/>
      <c r="Q64" s="110"/>
      <c r="R64" s="251"/>
      <c r="S64" s="251"/>
    </row>
    <row r="65" spans="1:20">
      <c r="A65" s="239" t="s">
        <v>455</v>
      </c>
      <c r="B65" s="110" t="s">
        <v>109</v>
      </c>
      <c r="C65" s="110" t="s">
        <v>109</v>
      </c>
      <c r="D65" s="110" t="s">
        <v>109</v>
      </c>
      <c r="E65" s="110" t="s">
        <v>109</v>
      </c>
      <c r="F65" s="110">
        <v>76.460017969451926</v>
      </c>
      <c r="G65" s="110">
        <v>83.068507423808285</v>
      </c>
      <c r="H65" s="110">
        <v>89.971346704871067</v>
      </c>
      <c r="I65" s="110">
        <v>100</v>
      </c>
      <c r="J65" s="110">
        <v>108.04897108622036</v>
      </c>
      <c r="K65" s="110">
        <v>101.82339150820526</v>
      </c>
      <c r="L65" s="110">
        <v>101.35451940609535</v>
      </c>
      <c r="M65" s="110">
        <v>101.06798645480593</v>
      </c>
      <c r="N65" s="110">
        <v>95.311278978900759</v>
      </c>
      <c r="O65" s="110">
        <v>90.309976556394886</v>
      </c>
      <c r="P65" s="110">
        <v>94.94660067725971</v>
      </c>
      <c r="Q65" s="110">
        <v>104.19380046887211</v>
      </c>
      <c r="R65" s="110">
        <v>118.31206043240428</v>
      </c>
      <c r="S65" s="110">
        <v>134.90492315707218</v>
      </c>
      <c r="T65" s="110">
        <v>152.1</v>
      </c>
    </row>
    <row r="66" spans="1:20">
      <c r="A66" s="239" t="s">
        <v>456</v>
      </c>
      <c r="B66" s="110" t="s">
        <v>109</v>
      </c>
      <c r="C66" s="110" t="s">
        <v>109</v>
      </c>
      <c r="D66" s="110" t="s">
        <v>109</v>
      </c>
      <c r="E66" s="110" t="s">
        <v>109</v>
      </c>
      <c r="F66" s="110">
        <v>87.870105062082132</v>
      </c>
      <c r="G66" s="110">
        <v>91.334683772225986</v>
      </c>
      <c r="H66" s="110">
        <v>95.63358091379699</v>
      </c>
      <c r="I66" s="110">
        <v>100</v>
      </c>
      <c r="J66" s="110">
        <v>103.48863380598694</v>
      </c>
      <c r="K66" s="110">
        <v>100.60769750168808</v>
      </c>
      <c r="L66" s="110">
        <v>99.189736664415946</v>
      </c>
      <c r="M66" s="110">
        <v>97.456673418861143</v>
      </c>
      <c r="N66" s="110">
        <v>90.772000900292582</v>
      </c>
      <c r="O66" s="110">
        <v>84.492460049516097</v>
      </c>
      <c r="P66" s="110">
        <v>86.585640333108287</v>
      </c>
      <c r="Q66" s="110">
        <v>90.029259509340548</v>
      </c>
      <c r="R66" s="110">
        <v>97.456673418861143</v>
      </c>
      <c r="S66" s="110">
        <v>108.32770650461403</v>
      </c>
      <c r="T66" s="110">
        <v>121.9</v>
      </c>
    </row>
    <row r="67" spans="1:20">
      <c r="A67" s="239" t="s">
        <v>457</v>
      </c>
      <c r="B67" s="110" t="s">
        <v>109</v>
      </c>
      <c r="C67" s="110" t="s">
        <v>109</v>
      </c>
      <c r="D67" s="110" t="s">
        <v>109</v>
      </c>
      <c r="E67" s="110" t="s">
        <v>109</v>
      </c>
      <c r="F67" s="110">
        <v>91.006842619745839</v>
      </c>
      <c r="G67" s="110">
        <v>93.489583333333343</v>
      </c>
      <c r="H67" s="110">
        <v>96.756628787878796</v>
      </c>
      <c r="I67" s="110">
        <v>100</v>
      </c>
      <c r="J67" s="110">
        <v>102.72253787878789</v>
      </c>
      <c r="K67" s="110">
        <v>100.89962121212123</v>
      </c>
      <c r="L67" s="110">
        <v>100.1657196969697</v>
      </c>
      <c r="M67" s="110">
        <v>99.455492424242436</v>
      </c>
      <c r="N67" s="110">
        <v>94.507575757575765</v>
      </c>
      <c r="O67" s="110">
        <v>89.251893939393938</v>
      </c>
      <c r="P67" s="110">
        <v>90.696022727272734</v>
      </c>
      <c r="Q67" s="110">
        <v>94.696969696969703</v>
      </c>
      <c r="R67" s="110">
        <v>101.4441287878788</v>
      </c>
      <c r="S67" s="110">
        <v>114.60700757575758</v>
      </c>
      <c r="T67" s="110">
        <v>131.30000000000001</v>
      </c>
    </row>
    <row r="68" spans="1:20" ht="13">
      <c r="B68" s="333"/>
      <c r="C68" s="333"/>
      <c r="D68" s="333"/>
      <c r="E68" s="333"/>
      <c r="F68" s="333"/>
      <c r="G68" s="333"/>
      <c r="H68" s="333"/>
      <c r="I68" s="333"/>
      <c r="J68" s="333"/>
      <c r="K68" s="333"/>
      <c r="L68" s="333"/>
      <c r="M68" s="333"/>
      <c r="N68" s="333"/>
      <c r="O68" s="333"/>
      <c r="P68" s="333"/>
      <c r="Q68" s="333"/>
      <c r="R68" s="110"/>
      <c r="S68" s="110"/>
    </row>
    <row r="69" spans="1:20" ht="13">
      <c r="A69" s="203" t="s">
        <v>395</v>
      </c>
      <c r="B69" s="333"/>
      <c r="C69" s="333"/>
      <c r="D69" s="333"/>
      <c r="E69" s="333"/>
      <c r="F69" s="333"/>
      <c r="G69" s="333"/>
      <c r="H69" s="333"/>
      <c r="I69" s="333"/>
      <c r="J69" s="333"/>
      <c r="K69" s="333"/>
      <c r="L69" s="333"/>
      <c r="M69" s="333"/>
      <c r="N69" s="333"/>
      <c r="O69" s="333"/>
      <c r="P69" s="333"/>
      <c r="Q69" s="333"/>
      <c r="R69" s="110"/>
      <c r="S69" s="110"/>
    </row>
    <row r="70" spans="1:20">
      <c r="A70" s="239" t="s">
        <v>398</v>
      </c>
      <c r="B70" s="110" t="s">
        <v>109</v>
      </c>
      <c r="C70" s="110" t="s">
        <v>109</v>
      </c>
      <c r="D70" s="110" t="s">
        <v>109</v>
      </c>
      <c r="E70" s="110" t="s">
        <v>109</v>
      </c>
      <c r="F70" s="110" t="s">
        <v>109</v>
      </c>
      <c r="G70" s="110" t="s">
        <v>109</v>
      </c>
      <c r="H70" s="110">
        <v>79.067965463803404</v>
      </c>
      <c r="I70" s="110">
        <v>100</v>
      </c>
      <c r="J70" s="110">
        <v>100.13283152534868</v>
      </c>
      <c r="K70" s="110">
        <v>94.054210394066857</v>
      </c>
      <c r="L70" s="110">
        <v>88.815076410128398</v>
      </c>
      <c r="M70" s="110">
        <v>87.325061099407904</v>
      </c>
      <c r="N70" s="110">
        <v>80.118464455246524</v>
      </c>
      <c r="O70" s="110">
        <v>79.572366237966065</v>
      </c>
      <c r="P70" s="110">
        <v>81.765798619779375</v>
      </c>
      <c r="Q70" s="110">
        <v>81.925018884215191</v>
      </c>
      <c r="R70" s="110">
        <v>83.6</v>
      </c>
      <c r="S70" s="110">
        <v>83.8</v>
      </c>
      <c r="T70" s="110">
        <v>92.9</v>
      </c>
    </row>
    <row r="71" spans="1:20">
      <c r="A71" s="239" t="s">
        <v>397</v>
      </c>
      <c r="B71" s="110" t="s">
        <v>109</v>
      </c>
      <c r="C71" s="110" t="s">
        <v>109</v>
      </c>
      <c r="D71" s="110" t="s">
        <v>109</v>
      </c>
      <c r="E71" s="110" t="s">
        <v>109</v>
      </c>
      <c r="F71" s="110" t="s">
        <v>109</v>
      </c>
      <c r="G71" s="110" t="s">
        <v>109</v>
      </c>
      <c r="H71" s="110">
        <v>94.549516008935214</v>
      </c>
      <c r="I71" s="110">
        <v>100</v>
      </c>
      <c r="J71" s="110">
        <v>97.244973938942664</v>
      </c>
      <c r="K71" s="110">
        <v>91.660461653015631</v>
      </c>
      <c r="L71" s="110">
        <v>93.581533879374533</v>
      </c>
      <c r="M71" s="110">
        <v>92.688011913626212</v>
      </c>
      <c r="N71" s="110">
        <v>91.069605105957834</v>
      </c>
      <c r="O71" s="110">
        <v>86.775874906924798</v>
      </c>
      <c r="P71" s="110">
        <v>86.877470430865287</v>
      </c>
      <c r="Q71" s="110">
        <v>88.442343665234873</v>
      </c>
      <c r="R71" s="110">
        <v>88.6</v>
      </c>
      <c r="S71" s="110">
        <v>93.4</v>
      </c>
      <c r="T71" s="110">
        <v>102</v>
      </c>
    </row>
    <row r="72" spans="1:20">
      <c r="A72" s="239" t="s">
        <v>396</v>
      </c>
      <c r="B72" s="110" t="s">
        <v>109</v>
      </c>
      <c r="C72" s="110" t="s">
        <v>109</v>
      </c>
      <c r="D72" s="110" t="s">
        <v>109</v>
      </c>
      <c r="E72" s="110" t="s">
        <v>109</v>
      </c>
      <c r="F72" s="110" t="s">
        <v>109</v>
      </c>
      <c r="G72" s="110" t="s">
        <v>109</v>
      </c>
      <c r="H72" s="110">
        <v>53.478583807873235</v>
      </c>
      <c r="I72" s="110">
        <v>100</v>
      </c>
      <c r="J72" s="110">
        <v>99.529586531319637</v>
      </c>
      <c r="K72" s="110">
        <v>90.022282743253285</v>
      </c>
      <c r="L72" s="110">
        <v>97.152760584303039</v>
      </c>
      <c r="M72" s="110">
        <v>97.524139638524389</v>
      </c>
      <c r="N72" s="110">
        <v>82.718494676900221</v>
      </c>
      <c r="O72" s="110">
        <v>84.179252290170837</v>
      </c>
      <c r="P72" s="110">
        <v>86.407526615498881</v>
      </c>
      <c r="Q72" s="110">
        <v>82.718494676900221</v>
      </c>
      <c r="R72" s="110">
        <v>84.6</v>
      </c>
      <c r="S72" s="110">
        <v>93.6</v>
      </c>
      <c r="T72" s="110">
        <v>11</v>
      </c>
    </row>
    <row r="73" spans="1:20" ht="13">
      <c r="B73" s="333"/>
      <c r="C73" s="333"/>
      <c r="D73" s="333"/>
      <c r="E73" s="333"/>
      <c r="F73" s="333"/>
      <c r="G73" s="333"/>
      <c r="H73" s="110"/>
      <c r="I73" s="110"/>
      <c r="J73" s="110"/>
      <c r="K73" s="110"/>
      <c r="L73" s="110"/>
      <c r="M73" s="110"/>
      <c r="N73" s="110"/>
      <c r="O73" s="110"/>
      <c r="P73" s="110"/>
      <c r="Q73" s="110"/>
      <c r="R73" s="110"/>
      <c r="S73" s="110"/>
    </row>
    <row r="74" spans="1:20" ht="13">
      <c r="A74" s="203" t="s">
        <v>419</v>
      </c>
      <c r="B74" s="333"/>
      <c r="C74" s="333"/>
      <c r="D74" s="333"/>
      <c r="E74" s="333"/>
      <c r="F74" s="333"/>
      <c r="G74" s="333"/>
      <c r="H74" s="110"/>
      <c r="I74" s="110"/>
      <c r="J74" s="110"/>
      <c r="K74" s="110"/>
      <c r="L74" s="110"/>
      <c r="M74" s="110"/>
      <c r="N74" s="110"/>
      <c r="O74" s="110"/>
      <c r="P74" s="110"/>
      <c r="Q74" s="110"/>
      <c r="R74" s="110"/>
      <c r="S74" s="110"/>
    </row>
    <row r="75" spans="1:20">
      <c r="A75" s="239" t="s">
        <v>420</v>
      </c>
      <c r="B75" s="110" t="s">
        <v>109</v>
      </c>
      <c r="C75" s="110" t="s">
        <v>109</v>
      </c>
      <c r="D75" s="110" t="s">
        <v>109</v>
      </c>
      <c r="E75" s="110" t="s">
        <v>109</v>
      </c>
      <c r="F75" s="110" t="s">
        <v>109</v>
      </c>
      <c r="G75" s="110" t="s">
        <v>109</v>
      </c>
      <c r="H75" s="110" t="s">
        <v>109</v>
      </c>
      <c r="I75" s="110" t="s">
        <v>109</v>
      </c>
      <c r="J75" s="110" t="s">
        <v>109</v>
      </c>
      <c r="K75" s="110">
        <v>100</v>
      </c>
      <c r="L75" s="110">
        <v>100.7074699765855</v>
      </c>
      <c r="M75" s="110">
        <v>97.74918804602332</v>
      </c>
      <c r="N75" s="110">
        <v>91.606032377451612</v>
      </c>
      <c r="O75" s="110">
        <v>90.412648858229062</v>
      </c>
      <c r="P75" s="110">
        <v>94.143860620861545</v>
      </c>
      <c r="Q75" s="110">
        <v>95.740074019990431</v>
      </c>
      <c r="R75" s="110">
        <v>98.894735517006978</v>
      </c>
      <c r="S75" s="110">
        <v>109.1</v>
      </c>
      <c r="T75" s="110">
        <v>120.3</v>
      </c>
    </row>
    <row r="76" spans="1:20" ht="13">
      <c r="B76" s="333"/>
      <c r="C76" s="333"/>
      <c r="D76" s="333"/>
      <c r="E76" s="333"/>
      <c r="F76" s="333"/>
      <c r="G76" s="333"/>
      <c r="H76" s="333"/>
      <c r="I76" s="333"/>
      <c r="J76" s="333"/>
      <c r="K76" s="110"/>
      <c r="L76" s="110"/>
      <c r="M76" s="110"/>
      <c r="N76" s="110"/>
      <c r="O76" s="110"/>
      <c r="P76" s="110"/>
      <c r="Q76" s="110"/>
      <c r="R76" s="110"/>
      <c r="S76" s="110"/>
    </row>
    <row r="77" spans="1:20" ht="13">
      <c r="A77" s="203" t="s">
        <v>106</v>
      </c>
      <c r="B77" s="333"/>
      <c r="C77" s="333"/>
      <c r="D77" s="333"/>
      <c r="E77" s="333"/>
      <c r="F77" s="333"/>
      <c r="G77" s="333"/>
      <c r="H77" s="333"/>
      <c r="I77" s="333"/>
      <c r="J77" s="333"/>
      <c r="K77" s="110"/>
      <c r="L77" s="110"/>
      <c r="M77" s="110"/>
      <c r="N77" s="110"/>
      <c r="O77" s="110"/>
      <c r="P77" s="110"/>
      <c r="Q77" s="110"/>
      <c r="R77" s="110"/>
      <c r="S77" s="110"/>
    </row>
    <row r="78" spans="1:20">
      <c r="A78" s="239" t="s">
        <v>514</v>
      </c>
      <c r="B78" s="110" t="s">
        <v>109</v>
      </c>
      <c r="C78" s="110" t="s">
        <v>109</v>
      </c>
      <c r="D78" s="110" t="s">
        <v>109</v>
      </c>
      <c r="E78" s="110" t="s">
        <v>109</v>
      </c>
      <c r="F78" s="110" t="s">
        <v>109</v>
      </c>
      <c r="G78" s="110" t="s">
        <v>109</v>
      </c>
      <c r="H78" s="110" t="s">
        <v>109</v>
      </c>
      <c r="I78" s="110" t="s">
        <v>109</v>
      </c>
      <c r="J78" s="110" t="s">
        <v>109</v>
      </c>
      <c r="K78" s="110">
        <v>100</v>
      </c>
      <c r="L78" s="110">
        <v>84.206317473010785</v>
      </c>
      <c r="M78" s="110">
        <v>67.343062774890043</v>
      </c>
      <c r="N78" s="110">
        <v>68.702518992403029</v>
      </c>
      <c r="O78" s="110">
        <v>62.335065973610547</v>
      </c>
      <c r="P78" s="110">
        <v>62.215113954418236</v>
      </c>
      <c r="Q78" s="110">
        <v>64.344262295081961</v>
      </c>
      <c r="R78" s="110">
        <v>69.152387295081965</v>
      </c>
      <c r="S78" s="110">
        <v>74.872592213114757</v>
      </c>
      <c r="T78" s="110">
        <v>78.2</v>
      </c>
    </row>
    <row r="79" spans="1:20" ht="13">
      <c r="B79" s="333"/>
      <c r="C79" s="333"/>
      <c r="D79" s="333"/>
      <c r="E79" s="333"/>
      <c r="F79" s="333"/>
      <c r="G79" s="333"/>
      <c r="H79" s="110"/>
      <c r="I79" s="110"/>
      <c r="J79" s="110"/>
      <c r="K79" s="110"/>
      <c r="L79" s="110"/>
      <c r="M79" s="110"/>
      <c r="N79" s="110"/>
      <c r="O79" s="110"/>
      <c r="P79" s="110"/>
      <c r="Q79" s="110"/>
      <c r="R79" s="110"/>
      <c r="S79" s="110"/>
    </row>
    <row r="80" spans="1:20" ht="13">
      <c r="A80" s="203" t="s">
        <v>102</v>
      </c>
      <c r="B80" s="333"/>
      <c r="C80" s="333"/>
      <c r="D80" s="333"/>
      <c r="E80" s="333"/>
      <c r="F80" s="333"/>
      <c r="G80" s="333"/>
      <c r="H80" s="110"/>
      <c r="I80" s="110"/>
      <c r="J80" s="110"/>
      <c r="K80" s="110"/>
      <c r="L80" s="110"/>
      <c r="M80" s="110"/>
      <c r="N80" s="110"/>
      <c r="O80" s="110"/>
      <c r="P80" s="110"/>
      <c r="Q80" s="110"/>
      <c r="R80" s="110"/>
      <c r="S80" s="110"/>
    </row>
    <row r="81" spans="1:20">
      <c r="A81" s="239" t="s">
        <v>443</v>
      </c>
      <c r="B81" s="110" t="s">
        <v>109</v>
      </c>
      <c r="C81" s="110" t="s">
        <v>109</v>
      </c>
      <c r="D81" s="110">
        <v>46.8</v>
      </c>
      <c r="E81" s="110">
        <v>70.8</v>
      </c>
      <c r="F81" s="110">
        <v>77.099999999999994</v>
      </c>
      <c r="G81" s="110">
        <v>68.900000000000006</v>
      </c>
      <c r="H81" s="110">
        <v>82.6</v>
      </c>
      <c r="I81" s="110">
        <v>100</v>
      </c>
      <c r="J81" s="110">
        <v>118.4</v>
      </c>
      <c r="K81" s="110">
        <v>105</v>
      </c>
      <c r="L81" s="110">
        <v>103.6</v>
      </c>
      <c r="M81" s="110">
        <v>100.7</v>
      </c>
      <c r="N81" s="110">
        <v>99.7</v>
      </c>
      <c r="O81" s="110">
        <v>99.6</v>
      </c>
      <c r="P81" s="110">
        <v>98.9</v>
      </c>
      <c r="Q81" s="110">
        <v>101.6</v>
      </c>
      <c r="R81" s="110">
        <v>107.4</v>
      </c>
      <c r="S81" s="110">
        <v>113.8</v>
      </c>
      <c r="T81" s="110">
        <v>118.4</v>
      </c>
    </row>
    <row r="82" spans="1:20">
      <c r="A82" s="239" t="s">
        <v>444</v>
      </c>
      <c r="B82" s="110" t="s">
        <v>109</v>
      </c>
      <c r="C82" s="110" t="s">
        <v>109</v>
      </c>
      <c r="D82" s="110">
        <v>56.9</v>
      </c>
      <c r="E82" s="110">
        <v>60.3</v>
      </c>
      <c r="F82" s="110">
        <v>95.9</v>
      </c>
      <c r="G82" s="110">
        <v>64.3</v>
      </c>
      <c r="H82" s="110">
        <v>71.599999999999994</v>
      </c>
      <c r="I82" s="110">
        <v>100</v>
      </c>
      <c r="J82" s="110">
        <v>140</v>
      </c>
      <c r="K82" s="110">
        <v>113.5</v>
      </c>
      <c r="L82" s="110">
        <v>115.9</v>
      </c>
      <c r="M82" s="110">
        <v>120.1</v>
      </c>
      <c r="N82" s="110">
        <v>119.6</v>
      </c>
      <c r="O82" s="110">
        <v>114.3</v>
      </c>
      <c r="P82" s="110">
        <v>113.3</v>
      </c>
      <c r="Q82" s="110">
        <v>116.5</v>
      </c>
      <c r="R82" s="110">
        <v>114.8</v>
      </c>
      <c r="S82" s="110">
        <v>125</v>
      </c>
      <c r="T82" s="110">
        <v>122.8</v>
      </c>
    </row>
    <row r="83" spans="1:20">
      <c r="A83" s="239" t="s">
        <v>445</v>
      </c>
      <c r="B83" s="110" t="s">
        <v>109</v>
      </c>
      <c r="C83" s="110" t="s">
        <v>109</v>
      </c>
      <c r="D83" s="110">
        <v>48.1</v>
      </c>
      <c r="E83" s="110">
        <v>62.2</v>
      </c>
      <c r="F83" s="110">
        <v>67.599999999999994</v>
      </c>
      <c r="G83" s="110">
        <v>79.3</v>
      </c>
      <c r="H83" s="110">
        <v>81.900000000000006</v>
      </c>
      <c r="I83" s="110">
        <v>100</v>
      </c>
      <c r="J83" s="110">
        <v>140.69999999999999</v>
      </c>
      <c r="K83" s="110">
        <v>120.3</v>
      </c>
      <c r="L83" s="110">
        <v>110.6</v>
      </c>
      <c r="M83" s="110">
        <v>110</v>
      </c>
      <c r="N83" s="110">
        <v>107.5</v>
      </c>
      <c r="O83" s="110">
        <v>105.4</v>
      </c>
      <c r="P83" s="110">
        <v>102.4</v>
      </c>
      <c r="Q83" s="110">
        <v>99.7</v>
      </c>
      <c r="R83" s="110">
        <v>105</v>
      </c>
      <c r="S83" s="110">
        <v>111.5</v>
      </c>
      <c r="T83" s="110">
        <v>117.1</v>
      </c>
    </row>
    <row r="84" spans="1:20" ht="13">
      <c r="B84" s="333"/>
      <c r="C84" s="333"/>
      <c r="D84" s="110"/>
      <c r="E84" s="110"/>
      <c r="F84" s="110"/>
      <c r="G84" s="110"/>
      <c r="H84" s="110"/>
      <c r="I84" s="110"/>
      <c r="J84" s="110"/>
      <c r="K84" s="110"/>
      <c r="L84" s="110"/>
      <c r="M84" s="110"/>
      <c r="N84" s="110"/>
      <c r="O84" s="110"/>
      <c r="P84" s="110"/>
      <c r="Q84" s="110"/>
      <c r="R84" s="110"/>
      <c r="S84" s="110"/>
    </row>
    <row r="85" spans="1:20" ht="13">
      <c r="A85" s="203" t="s">
        <v>101</v>
      </c>
      <c r="B85" s="333"/>
      <c r="C85" s="333"/>
      <c r="D85" s="110"/>
      <c r="E85" s="110"/>
      <c r="F85" s="110"/>
      <c r="G85" s="110"/>
      <c r="H85" s="110"/>
      <c r="I85" s="110"/>
      <c r="J85" s="110"/>
      <c r="K85" s="110"/>
      <c r="L85" s="110"/>
      <c r="M85" s="110"/>
      <c r="N85" s="110"/>
      <c r="O85" s="110"/>
      <c r="P85" s="110"/>
      <c r="Q85" s="110"/>
      <c r="R85" s="110"/>
      <c r="S85" s="110"/>
    </row>
    <row r="86" spans="1:20">
      <c r="A86" s="239" t="s">
        <v>446</v>
      </c>
      <c r="B86" s="110" t="s">
        <v>109</v>
      </c>
      <c r="C86" s="110" t="s">
        <v>109</v>
      </c>
      <c r="D86" s="110" t="s">
        <v>109</v>
      </c>
      <c r="E86" s="110">
        <v>52.55</v>
      </c>
      <c r="F86" s="110">
        <v>61.415999999999997</v>
      </c>
      <c r="G86" s="110">
        <v>70.771000000000001</v>
      </c>
      <c r="H86" s="110">
        <v>83.373000000000005</v>
      </c>
      <c r="I86" s="110">
        <v>100</v>
      </c>
      <c r="J86" s="110">
        <v>100.1</v>
      </c>
      <c r="K86" s="110">
        <v>90.790700000000001</v>
      </c>
      <c r="L86" s="110">
        <v>90.336746500000004</v>
      </c>
      <c r="M86" s="110">
        <v>93.137185641499997</v>
      </c>
      <c r="N86" s="110">
        <v>87.455817317368513</v>
      </c>
      <c r="O86" s="110">
        <v>77.310942508553765</v>
      </c>
      <c r="P86" s="110">
        <v>71.435310877903689</v>
      </c>
      <c r="Q86" s="110">
        <v>75.221382354432578</v>
      </c>
      <c r="R86" s="110">
        <v>79.734665295698534</v>
      </c>
      <c r="S86" s="110">
        <v>90.3</v>
      </c>
      <c r="T86" s="110">
        <v>101.2</v>
      </c>
    </row>
    <row r="87" spans="1:20" ht="13">
      <c r="B87" s="333"/>
      <c r="C87" s="333"/>
      <c r="D87" s="110"/>
      <c r="E87" s="110"/>
      <c r="F87" s="110"/>
      <c r="G87" s="110"/>
      <c r="H87" s="110"/>
      <c r="I87" s="110"/>
      <c r="J87" s="110"/>
      <c r="K87" s="110"/>
      <c r="L87" s="110"/>
      <c r="M87" s="110"/>
      <c r="N87" s="110"/>
      <c r="O87" s="110"/>
      <c r="P87" s="110"/>
      <c r="Q87" s="110"/>
      <c r="R87" s="110"/>
      <c r="S87" s="110"/>
    </row>
    <row r="88" spans="1:20" ht="13">
      <c r="A88" s="203" t="s">
        <v>392</v>
      </c>
      <c r="B88" s="333"/>
      <c r="C88" s="333"/>
      <c r="D88" s="333"/>
      <c r="E88" s="333"/>
      <c r="F88" s="333"/>
      <c r="G88" s="333"/>
      <c r="H88" s="333"/>
      <c r="I88" s="333"/>
      <c r="J88" s="333"/>
      <c r="K88" s="333"/>
      <c r="L88" s="333"/>
      <c r="M88" s="333"/>
      <c r="N88" s="333"/>
      <c r="O88" s="333"/>
      <c r="P88" s="333"/>
      <c r="Q88" s="110"/>
      <c r="R88" s="334"/>
      <c r="S88" s="110"/>
    </row>
    <row r="89" spans="1:20" ht="13.5">
      <c r="A89" s="239" t="s">
        <v>388</v>
      </c>
      <c r="B89" s="120">
        <v>41.691173407756075</v>
      </c>
      <c r="C89" s="120">
        <v>47.687757737326621</v>
      </c>
      <c r="D89" s="120">
        <v>57.413254467447004</v>
      </c>
      <c r="E89" s="120">
        <v>68.8390885991586</v>
      </c>
      <c r="F89" s="120">
        <v>80.199941683675604</v>
      </c>
      <c r="G89" s="120">
        <v>90.164535343858063</v>
      </c>
      <c r="H89" s="120">
        <v>97.033365268463385</v>
      </c>
      <c r="I89" s="120">
        <v>100</v>
      </c>
      <c r="J89" s="120">
        <v>97.110009580539028</v>
      </c>
      <c r="K89" s="120">
        <v>88.823259882534288</v>
      </c>
      <c r="L89" s="120">
        <v>84.277918940309078</v>
      </c>
      <c r="M89" s="120">
        <v>77.212479693422765</v>
      </c>
      <c r="N89" s="120">
        <v>69.266463948015172</v>
      </c>
      <c r="O89" s="120">
        <v>67.400341567042958</v>
      </c>
      <c r="P89" s="120">
        <v>67.132919565126841</v>
      </c>
      <c r="Q89" s="120">
        <v>69.143999666763875</v>
      </c>
      <c r="R89" s="335">
        <v>72.283084100470703</v>
      </c>
      <c r="S89" s="336">
        <v>76.296080309909627</v>
      </c>
      <c r="T89" s="195">
        <v>85.3</v>
      </c>
    </row>
    <row r="90" spans="1:20" ht="13.5">
      <c r="A90" s="239" t="s">
        <v>387</v>
      </c>
      <c r="B90" s="120">
        <v>48.091914388735951</v>
      </c>
      <c r="C90" s="120">
        <v>54.388550559402319</v>
      </c>
      <c r="D90" s="120">
        <v>58.646867439726371</v>
      </c>
      <c r="E90" s="120">
        <v>65.629431884541589</v>
      </c>
      <c r="F90" s="120">
        <v>76.344743842866805</v>
      </c>
      <c r="G90" s="120">
        <v>84.207891882873113</v>
      </c>
      <c r="H90" s="120">
        <v>94.519062317510645</v>
      </c>
      <c r="I90" s="120">
        <v>100</v>
      </c>
      <c r="J90" s="120">
        <v>102.72239370429077</v>
      </c>
      <c r="K90" s="120">
        <v>96.066108654746358</v>
      </c>
      <c r="L90" s="120">
        <v>93.096224613701878</v>
      </c>
      <c r="M90" s="120">
        <v>87.412289239268475</v>
      </c>
      <c r="N90" s="120">
        <v>78.027121974731884</v>
      </c>
      <c r="O90" s="120">
        <v>71.005626465708218</v>
      </c>
      <c r="P90" s="120">
        <v>69.872917883262431</v>
      </c>
      <c r="Q90" s="332">
        <v>70.764624639655921</v>
      </c>
      <c r="R90" s="337">
        <v>75.173104196212563</v>
      </c>
      <c r="S90" s="336">
        <v>79.987579136657317</v>
      </c>
      <c r="T90" s="195">
        <v>82.8</v>
      </c>
    </row>
    <row r="91" spans="1:20" ht="13.5">
      <c r="A91" s="239" t="s">
        <v>389</v>
      </c>
      <c r="B91" s="120">
        <v>43.11385900112414</v>
      </c>
      <c r="C91" s="120">
        <v>48.272041111289546</v>
      </c>
      <c r="D91" s="120">
        <v>54.385739521438893</v>
      </c>
      <c r="E91" s="120">
        <v>61.850008029548732</v>
      </c>
      <c r="F91" s="120">
        <v>70.521920668058442</v>
      </c>
      <c r="G91" s="120">
        <v>83.394893207001758</v>
      </c>
      <c r="H91" s="120">
        <v>93.886301589850646</v>
      </c>
      <c r="I91" s="120">
        <v>100</v>
      </c>
      <c r="J91" s="120">
        <v>104.22675445639955</v>
      </c>
      <c r="K91" s="120">
        <v>97.809539103902367</v>
      </c>
      <c r="L91" s="120">
        <v>91.210855949895603</v>
      </c>
      <c r="M91" s="120">
        <v>84.883571543279274</v>
      </c>
      <c r="N91" s="120">
        <v>74.869118355548409</v>
      </c>
      <c r="O91" s="120">
        <v>70.167014613778704</v>
      </c>
      <c r="P91" s="120">
        <v>68.453508912799109</v>
      </c>
      <c r="Q91" s="120">
        <v>68.816444515818219</v>
      </c>
      <c r="R91" s="337">
        <v>70.627910711418025</v>
      </c>
      <c r="S91" s="336">
        <v>69.991970451260627</v>
      </c>
      <c r="T91" s="195">
        <v>72.400000000000006</v>
      </c>
    </row>
    <row r="92" spans="1:20">
      <c r="B92" s="120"/>
      <c r="C92" s="120"/>
      <c r="D92" s="120"/>
      <c r="E92" s="120"/>
      <c r="F92" s="120"/>
      <c r="G92" s="120"/>
      <c r="H92" s="120"/>
      <c r="I92" s="120"/>
      <c r="J92" s="120"/>
      <c r="K92" s="120"/>
      <c r="L92" s="120"/>
      <c r="M92" s="120"/>
      <c r="N92" s="120"/>
      <c r="O92" s="120"/>
      <c r="P92" s="120"/>
      <c r="Q92" s="120"/>
      <c r="R92" s="338"/>
      <c r="S92" s="110"/>
    </row>
    <row r="93" spans="1:20" ht="13">
      <c r="A93" s="203" t="s">
        <v>423</v>
      </c>
      <c r="B93" s="120"/>
      <c r="C93" s="120"/>
      <c r="D93" s="120"/>
      <c r="E93" s="120"/>
      <c r="F93" s="120"/>
      <c r="G93" s="120"/>
      <c r="H93" s="120"/>
      <c r="I93" s="120"/>
      <c r="J93" s="120"/>
      <c r="K93" s="120"/>
      <c r="L93" s="120"/>
      <c r="M93" s="120"/>
      <c r="N93" s="120"/>
      <c r="O93" s="120"/>
      <c r="P93" s="120"/>
      <c r="Q93" s="120"/>
      <c r="R93" s="110"/>
      <c r="S93" s="110"/>
    </row>
    <row r="94" spans="1:20">
      <c r="A94" s="239" t="s">
        <v>424</v>
      </c>
      <c r="B94" s="120">
        <v>56.321839080459768</v>
      </c>
      <c r="C94" s="120">
        <v>62.068965517241381</v>
      </c>
      <c r="D94" s="120">
        <v>65.900383141762447</v>
      </c>
      <c r="E94" s="120">
        <v>67.432950191570882</v>
      </c>
      <c r="F94" s="120">
        <v>72.41379310344827</v>
      </c>
      <c r="G94" s="120">
        <v>77.394636015325673</v>
      </c>
      <c r="H94" s="120">
        <v>87.356321839080465</v>
      </c>
      <c r="I94" s="120">
        <v>100</v>
      </c>
      <c r="J94" s="120">
        <v>102.29885057471265</v>
      </c>
      <c r="K94" s="120">
        <v>102.68199233716476</v>
      </c>
      <c r="L94" s="120">
        <v>112.64367816091954</v>
      </c>
      <c r="M94" s="120">
        <v>114.17624521072798</v>
      </c>
      <c r="N94" s="120">
        <v>113.79310344827587</v>
      </c>
      <c r="O94" s="120">
        <v>118.39080459770115</v>
      </c>
      <c r="P94" s="120">
        <v>130.65134099616859</v>
      </c>
      <c r="Q94" s="120">
        <v>149.04214559386972</v>
      </c>
      <c r="R94" s="110">
        <v>162.06896551724137</v>
      </c>
      <c r="S94" s="110">
        <v>171.26436781609195</v>
      </c>
      <c r="T94" s="195">
        <v>162.1</v>
      </c>
    </row>
    <row r="95" spans="1:20">
      <c r="A95" s="239" t="s">
        <v>425</v>
      </c>
      <c r="B95" s="120">
        <v>50.352112676056336</v>
      </c>
      <c r="C95" s="120">
        <v>54.577464788732399</v>
      </c>
      <c r="D95" s="120">
        <v>58.802816901408448</v>
      </c>
      <c r="E95" s="120">
        <v>64.436619718309856</v>
      </c>
      <c r="F95" s="120">
        <v>71.83098591549296</v>
      </c>
      <c r="G95" s="120">
        <v>79.929577464788736</v>
      </c>
      <c r="H95" s="120">
        <v>90.492957746478879</v>
      </c>
      <c r="I95" s="120">
        <v>100</v>
      </c>
      <c r="J95" s="120">
        <v>100</v>
      </c>
      <c r="K95" s="120">
        <v>102.11267605633803</v>
      </c>
      <c r="L95" s="120">
        <v>109.50704225352112</v>
      </c>
      <c r="M95" s="120">
        <v>108.45070422535213</v>
      </c>
      <c r="N95" s="120">
        <v>104.22535211267605</v>
      </c>
      <c r="O95" s="120">
        <v>106.33802816901408</v>
      </c>
      <c r="P95" s="120">
        <v>110.56338028169014</v>
      </c>
      <c r="Q95" s="120">
        <v>117.95774647887325</v>
      </c>
      <c r="R95" s="110">
        <v>131.33802816901408</v>
      </c>
      <c r="S95" s="110">
        <v>143.66197183098592</v>
      </c>
      <c r="T95" s="195">
        <v>148.6</v>
      </c>
    </row>
    <row r="96" spans="1:20">
      <c r="A96" s="239" t="s">
        <v>426</v>
      </c>
      <c r="B96" s="120">
        <v>53.070175438596493</v>
      </c>
      <c r="C96" s="120">
        <v>56.578947368421048</v>
      </c>
      <c r="D96" s="120">
        <v>60.526315789473685</v>
      </c>
      <c r="E96" s="120">
        <v>67.10526315789474</v>
      </c>
      <c r="F96" s="120">
        <v>75</v>
      </c>
      <c r="G96" s="120">
        <v>82.017543859649123</v>
      </c>
      <c r="H96" s="120">
        <v>91.228070175438589</v>
      </c>
      <c r="I96" s="120">
        <v>100</v>
      </c>
      <c r="J96" s="120">
        <v>103.50877192982458</v>
      </c>
      <c r="K96" s="120">
        <v>105.26315789473684</v>
      </c>
      <c r="L96" s="120">
        <v>114.4736842105263</v>
      </c>
      <c r="M96" s="120">
        <v>116.22807017543859</v>
      </c>
      <c r="N96" s="120">
        <v>115.35087719298245</v>
      </c>
      <c r="O96" s="120">
        <v>119.73684210526316</v>
      </c>
      <c r="P96" s="120">
        <v>126.75438596491229</v>
      </c>
      <c r="Q96" s="120">
        <v>139.91228070175438</v>
      </c>
      <c r="R96" s="110">
        <v>149.12280701754386</v>
      </c>
      <c r="S96" s="110">
        <v>164.4736842105263</v>
      </c>
      <c r="T96" s="195">
        <v>165.8</v>
      </c>
    </row>
    <row r="97" spans="1:34">
      <c r="B97" s="120"/>
      <c r="C97" s="120"/>
      <c r="D97" s="120"/>
      <c r="E97" s="120"/>
      <c r="F97" s="120"/>
      <c r="G97" s="120"/>
      <c r="H97" s="120"/>
      <c r="I97" s="120"/>
      <c r="J97" s="120"/>
      <c r="K97" s="120"/>
      <c r="L97" s="120"/>
      <c r="M97" s="120"/>
      <c r="N97" s="120"/>
      <c r="O97" s="120"/>
      <c r="P97" s="120"/>
      <c r="Q97" s="120"/>
      <c r="R97" s="110"/>
      <c r="S97" s="110"/>
    </row>
    <row r="98" spans="1:34" ht="13">
      <c r="A98" s="203" t="s">
        <v>406</v>
      </c>
      <c r="B98" s="120"/>
      <c r="C98" s="120"/>
      <c r="D98" s="120"/>
      <c r="E98" s="120"/>
      <c r="F98" s="120"/>
      <c r="G98" s="120"/>
      <c r="H98" s="120"/>
      <c r="I98" s="120"/>
      <c r="J98" s="120"/>
      <c r="K98" s="120"/>
      <c r="L98" s="120"/>
      <c r="M98" s="120"/>
      <c r="N98" s="120"/>
      <c r="O98" s="120"/>
      <c r="P98" s="120"/>
      <c r="Q98" s="120"/>
      <c r="R98" s="110"/>
      <c r="S98" s="110"/>
    </row>
    <row r="99" spans="1:34">
      <c r="A99" s="239" t="s">
        <v>407</v>
      </c>
      <c r="B99" s="120">
        <v>49.460035227288742</v>
      </c>
      <c r="C99" s="120">
        <v>55.457338760178196</v>
      </c>
      <c r="D99" s="120">
        <v>65.268758691304413</v>
      </c>
      <c r="E99" s="120">
        <v>73.525118957046871</v>
      </c>
      <c r="F99" s="120">
        <v>79.624826436583092</v>
      </c>
      <c r="G99" s="120">
        <v>81.963699602709525</v>
      </c>
      <c r="H99" s="120">
        <v>87.51964868014845</v>
      </c>
      <c r="I99" s="120">
        <v>100</v>
      </c>
      <c r="J99" s="120">
        <v>98.552838498128267</v>
      </c>
      <c r="K99" s="120">
        <v>89.808836387215393</v>
      </c>
      <c r="L99" s="120">
        <v>99.10457610549706</v>
      </c>
      <c r="M99" s="120">
        <v>101.1971080523592</v>
      </c>
      <c r="N99" s="120">
        <v>105.85597106170759</v>
      </c>
      <c r="O99" s="120">
        <v>114.64709629304997</v>
      </c>
      <c r="P99" s="120">
        <v>134.48466969315518</v>
      </c>
      <c r="Q99" s="120">
        <v>148.07154600339382</v>
      </c>
      <c r="R99" s="110">
        <v>162.82830337749326</v>
      </c>
      <c r="S99" s="110">
        <v>167.38581083322688</v>
      </c>
      <c r="T99" s="195">
        <v>166.5</v>
      </c>
    </row>
    <row r="100" spans="1:34">
      <c r="B100" s="110"/>
      <c r="C100" s="110"/>
      <c r="D100" s="110"/>
      <c r="E100" s="110"/>
      <c r="F100" s="110"/>
      <c r="G100" s="110"/>
      <c r="H100" s="110"/>
      <c r="I100" s="110"/>
      <c r="J100" s="110"/>
      <c r="K100" s="110"/>
      <c r="L100" s="110"/>
      <c r="M100" s="110"/>
      <c r="N100" s="110"/>
      <c r="O100" s="110"/>
      <c r="P100" s="110"/>
      <c r="Q100" s="110"/>
      <c r="R100" s="110"/>
      <c r="S100" s="110"/>
    </row>
    <row r="101" spans="1:34" ht="13">
      <c r="A101" s="203" t="s">
        <v>506</v>
      </c>
      <c r="B101" s="110"/>
      <c r="C101" s="110"/>
      <c r="D101" s="110"/>
      <c r="E101" s="110"/>
      <c r="F101" s="110"/>
      <c r="G101" s="110"/>
      <c r="H101" s="110"/>
      <c r="I101" s="110"/>
      <c r="J101" s="110"/>
      <c r="K101" s="110"/>
      <c r="L101" s="110"/>
      <c r="M101" s="110"/>
      <c r="N101" s="110"/>
      <c r="O101" s="110"/>
      <c r="P101" s="110"/>
      <c r="Q101" s="120"/>
      <c r="R101" s="110"/>
      <c r="S101" s="110"/>
    </row>
    <row r="102" spans="1:34">
      <c r="A102" s="239" t="s">
        <v>503</v>
      </c>
      <c r="B102" s="110" t="s">
        <v>109</v>
      </c>
      <c r="C102" s="110" t="s">
        <v>109</v>
      </c>
      <c r="D102" s="110" t="s">
        <v>109</v>
      </c>
      <c r="E102" s="110">
        <v>82.980625931445587</v>
      </c>
      <c r="F102" s="110">
        <v>82.950819672131146</v>
      </c>
      <c r="G102" s="110">
        <v>84.053651266766011</v>
      </c>
      <c r="H102" s="110">
        <v>89.388971684053644</v>
      </c>
      <c r="I102" s="110">
        <v>100</v>
      </c>
      <c r="J102" s="110">
        <v>103.42771982116244</v>
      </c>
      <c r="K102" s="110">
        <v>108.55439642324889</v>
      </c>
      <c r="L102" s="110">
        <v>121.43070044709387</v>
      </c>
      <c r="M102" s="110">
        <v>120.35767511177345</v>
      </c>
      <c r="N102" s="110">
        <v>119.70193740685546</v>
      </c>
      <c r="O102" s="110">
        <v>120.47690014903128</v>
      </c>
      <c r="P102" s="110">
        <v>123.21907600596124</v>
      </c>
      <c r="Q102" s="110">
        <v>128.10730253353205</v>
      </c>
      <c r="R102" s="110">
        <v>135.02235469448581</v>
      </c>
      <c r="S102" s="110">
        <v>131.51235893665836</v>
      </c>
      <c r="T102" s="110">
        <v>133.9</v>
      </c>
      <c r="U102" s="110"/>
      <c r="V102" s="110"/>
      <c r="W102" s="110"/>
      <c r="X102" s="110"/>
      <c r="Y102" s="110"/>
      <c r="Z102" s="110"/>
      <c r="AA102" s="110"/>
      <c r="AB102" s="110"/>
      <c r="AC102" s="110"/>
      <c r="AD102" s="110"/>
      <c r="AE102" s="110"/>
      <c r="AF102" s="110"/>
      <c r="AG102" s="110"/>
      <c r="AH102" s="110"/>
    </row>
    <row r="103" spans="1:34">
      <c r="A103" s="239" t="s">
        <v>504</v>
      </c>
      <c r="B103" s="110" t="s">
        <v>109</v>
      </c>
      <c r="C103" s="110" t="s">
        <v>109</v>
      </c>
      <c r="D103" s="110" t="s">
        <v>109</v>
      </c>
      <c r="E103" s="110">
        <v>100.98952270081492</v>
      </c>
      <c r="F103" s="110">
        <v>99.068684516880097</v>
      </c>
      <c r="G103" s="110">
        <v>95.750873108265409</v>
      </c>
      <c r="H103" s="110">
        <v>95.401629802095457</v>
      </c>
      <c r="I103" s="110">
        <v>100</v>
      </c>
      <c r="J103" s="110">
        <v>100.69848661233991</v>
      </c>
      <c r="K103" s="110">
        <v>104.33643771827707</v>
      </c>
      <c r="L103" s="110">
        <v>117.20023282887078</v>
      </c>
      <c r="M103" s="110">
        <v>116.61816065192086</v>
      </c>
      <c r="N103" s="110">
        <v>118.24796274738067</v>
      </c>
      <c r="O103" s="110">
        <v>129.56926658905704</v>
      </c>
      <c r="P103" s="110">
        <v>148.39930151338763</v>
      </c>
      <c r="Q103" s="110">
        <v>172.78812572759023</v>
      </c>
      <c r="R103" s="110">
        <v>184.22584400465655</v>
      </c>
      <c r="S103" s="110">
        <v>193.24660751530394</v>
      </c>
      <c r="T103" s="110">
        <v>178.3</v>
      </c>
      <c r="U103" s="110"/>
      <c r="V103" s="110"/>
      <c r="W103" s="110"/>
      <c r="X103" s="110"/>
      <c r="Y103" s="110"/>
      <c r="Z103" s="110"/>
      <c r="AA103" s="110"/>
      <c r="AB103" s="110"/>
      <c r="AC103" s="110"/>
      <c r="AD103" s="110"/>
      <c r="AE103" s="110"/>
      <c r="AF103" s="110"/>
      <c r="AG103" s="110"/>
      <c r="AH103" s="110"/>
    </row>
    <row r="104" spans="1:34">
      <c r="A104" s="239" t="s">
        <v>505</v>
      </c>
      <c r="B104" s="110" t="s">
        <v>109</v>
      </c>
      <c r="C104" s="110" t="s">
        <v>109</v>
      </c>
      <c r="D104" s="110" t="s">
        <v>109</v>
      </c>
      <c r="E104" s="110">
        <v>78.920308483290498</v>
      </c>
      <c r="F104" s="110">
        <v>78.727506426735232</v>
      </c>
      <c r="G104" s="110">
        <v>81.233933161953729</v>
      </c>
      <c r="H104" s="110">
        <v>86.825192802056577</v>
      </c>
      <c r="I104" s="110">
        <v>100</v>
      </c>
      <c r="J104" s="110">
        <v>108.1298200514139</v>
      </c>
      <c r="K104" s="110">
        <v>115.8419023136247</v>
      </c>
      <c r="L104" s="110">
        <v>134.80077120822622</v>
      </c>
      <c r="M104" s="110">
        <v>131.58740359897175</v>
      </c>
      <c r="N104" s="110">
        <v>127.79562982005139</v>
      </c>
      <c r="O104" s="110">
        <v>134.67223650385603</v>
      </c>
      <c r="P104" s="110">
        <v>144.95501285347044</v>
      </c>
      <c r="Q104" s="110">
        <v>156.58740359897175</v>
      </c>
      <c r="R104" s="110">
        <v>170.59768637532133</v>
      </c>
      <c r="S104" s="110">
        <v>172.19957904058265</v>
      </c>
      <c r="T104" s="110">
        <v>161.30000000000001</v>
      </c>
      <c r="U104" s="110"/>
      <c r="V104" s="110"/>
      <c r="W104" s="110"/>
      <c r="X104" s="110"/>
      <c r="Y104" s="110"/>
      <c r="Z104" s="110"/>
      <c r="AA104" s="110"/>
      <c r="AB104" s="110"/>
      <c r="AC104" s="110"/>
      <c r="AD104" s="110"/>
      <c r="AE104" s="110"/>
      <c r="AF104" s="110"/>
      <c r="AG104" s="110"/>
      <c r="AH104" s="110"/>
    </row>
    <row r="105" spans="1:34">
      <c r="B105" s="110"/>
      <c r="C105" s="110"/>
      <c r="D105" s="110"/>
      <c r="E105" s="110"/>
      <c r="F105" s="110"/>
      <c r="G105" s="110"/>
      <c r="H105" s="110"/>
      <c r="I105" s="110"/>
      <c r="J105" s="110"/>
      <c r="K105" s="110"/>
      <c r="L105" s="110"/>
      <c r="M105" s="110"/>
      <c r="N105" s="110"/>
      <c r="O105" s="110"/>
      <c r="P105" s="110"/>
      <c r="Q105" s="110"/>
      <c r="R105" s="110"/>
      <c r="S105" s="110"/>
    </row>
    <row r="106" spans="1:34" ht="13">
      <c r="A106" s="203" t="s">
        <v>515</v>
      </c>
      <c r="B106" s="110"/>
      <c r="C106" s="110"/>
      <c r="D106" s="110"/>
      <c r="E106" s="110"/>
      <c r="F106" s="110"/>
      <c r="G106" s="110"/>
      <c r="H106" s="110"/>
      <c r="I106" s="110"/>
      <c r="J106" s="110"/>
      <c r="K106" s="110"/>
      <c r="L106" s="110"/>
      <c r="M106" s="110"/>
      <c r="N106" s="110"/>
      <c r="O106" s="110"/>
      <c r="P106" s="110"/>
      <c r="Q106" s="110"/>
      <c r="R106" s="110"/>
      <c r="S106" s="110"/>
      <c r="T106" s="345"/>
      <c r="U106" s="345"/>
      <c r="V106" s="345"/>
      <c r="W106" s="345"/>
      <c r="Y106" s="345"/>
      <c r="Z106" s="345"/>
      <c r="AA106" s="345"/>
      <c r="AB106" s="345"/>
      <c r="AC106" s="345"/>
      <c r="AD106" s="345"/>
      <c r="AE106" s="345"/>
      <c r="AF106" s="345"/>
      <c r="AG106" s="345"/>
      <c r="AH106" s="345"/>
    </row>
    <row r="107" spans="1:34">
      <c r="A107" s="239" t="s">
        <v>520</v>
      </c>
      <c r="B107" s="110" t="s">
        <v>109</v>
      </c>
      <c r="C107" s="110" t="s">
        <v>109</v>
      </c>
      <c r="D107" s="110" t="s">
        <v>109</v>
      </c>
      <c r="E107" s="110" t="s">
        <v>109</v>
      </c>
      <c r="F107" s="110" t="s">
        <v>109</v>
      </c>
      <c r="G107" s="110" t="s">
        <v>109</v>
      </c>
      <c r="H107" s="110" t="s">
        <v>109</v>
      </c>
      <c r="I107" s="110" t="s">
        <v>109</v>
      </c>
      <c r="J107" s="110" t="s">
        <v>109</v>
      </c>
      <c r="K107" s="110" t="s">
        <v>109</v>
      </c>
      <c r="L107" s="110" t="s">
        <v>109</v>
      </c>
      <c r="M107" s="110" t="s">
        <v>109</v>
      </c>
      <c r="N107" s="110" t="s">
        <v>109</v>
      </c>
      <c r="O107" s="110" t="s">
        <v>109</v>
      </c>
      <c r="P107" s="110" t="s">
        <v>544</v>
      </c>
      <c r="Q107" s="110" t="s">
        <v>545</v>
      </c>
      <c r="R107" s="110" t="s">
        <v>546</v>
      </c>
      <c r="S107" s="110" t="s">
        <v>547</v>
      </c>
      <c r="T107" s="110">
        <v>103.4</v>
      </c>
      <c r="U107" s="345"/>
      <c r="V107" s="345"/>
      <c r="W107" s="345"/>
      <c r="X107" s="345"/>
      <c r="Y107" s="345"/>
      <c r="Z107" s="345"/>
      <c r="AA107" s="345"/>
      <c r="AB107" s="345"/>
      <c r="AC107" s="345"/>
      <c r="AD107" s="345"/>
      <c r="AE107" s="345"/>
      <c r="AF107" s="345"/>
      <c r="AG107" s="345"/>
      <c r="AH107" s="345"/>
    </row>
    <row r="108" spans="1:34">
      <c r="A108" s="239" t="s">
        <v>521</v>
      </c>
      <c r="B108" s="110" t="s">
        <v>109</v>
      </c>
      <c r="C108" s="110" t="s">
        <v>109</v>
      </c>
      <c r="D108" s="110" t="s">
        <v>109</v>
      </c>
      <c r="E108" s="110" t="s">
        <v>109</v>
      </c>
      <c r="F108" s="110" t="s">
        <v>109</v>
      </c>
      <c r="G108" s="110" t="s">
        <v>109</v>
      </c>
      <c r="H108" s="110" t="s">
        <v>109</v>
      </c>
      <c r="I108" s="110" t="s">
        <v>109</v>
      </c>
      <c r="J108" s="110" t="s">
        <v>109</v>
      </c>
      <c r="K108" s="110" t="s">
        <v>109</v>
      </c>
      <c r="L108" s="110" t="s">
        <v>109</v>
      </c>
      <c r="M108" s="110" t="s">
        <v>109</v>
      </c>
      <c r="N108" s="110" t="s">
        <v>109</v>
      </c>
      <c r="O108" s="110" t="s">
        <v>109</v>
      </c>
      <c r="P108" s="110" t="s">
        <v>544</v>
      </c>
      <c r="Q108" s="110" t="s">
        <v>548</v>
      </c>
      <c r="R108" s="110" t="s">
        <v>549</v>
      </c>
      <c r="S108" s="110" t="s">
        <v>550</v>
      </c>
      <c r="T108" s="110">
        <v>92.4</v>
      </c>
      <c r="U108" s="345"/>
      <c r="V108" s="345"/>
      <c r="W108" s="345"/>
      <c r="X108" s="345"/>
      <c r="Y108" s="345"/>
      <c r="Z108" s="345"/>
      <c r="AA108" s="345"/>
      <c r="AB108" s="345"/>
      <c r="AC108" s="345"/>
      <c r="AD108" s="345"/>
      <c r="AE108" s="345"/>
      <c r="AF108" s="345"/>
      <c r="AG108" s="345"/>
      <c r="AH108" s="345"/>
    </row>
    <row r="109" spans="1:34">
      <c r="A109" s="239" t="s">
        <v>522</v>
      </c>
      <c r="B109" s="110" t="s">
        <v>109</v>
      </c>
      <c r="C109" s="110" t="s">
        <v>109</v>
      </c>
      <c r="D109" s="110" t="s">
        <v>109</v>
      </c>
      <c r="E109" s="110" t="s">
        <v>109</v>
      </c>
      <c r="F109" s="110" t="s">
        <v>109</v>
      </c>
      <c r="G109" s="110" t="s">
        <v>109</v>
      </c>
      <c r="H109" s="110" t="s">
        <v>109</v>
      </c>
      <c r="I109" s="110" t="s">
        <v>109</v>
      </c>
      <c r="J109" s="110" t="s">
        <v>109</v>
      </c>
      <c r="K109" s="110" t="s">
        <v>109</v>
      </c>
      <c r="L109" s="110" t="s">
        <v>109</v>
      </c>
      <c r="M109" s="110" t="s">
        <v>109</v>
      </c>
      <c r="N109" s="110" t="s">
        <v>109</v>
      </c>
      <c r="O109" s="110" t="s">
        <v>109</v>
      </c>
      <c r="P109" s="110" t="s">
        <v>544</v>
      </c>
      <c r="Q109" s="110" t="s">
        <v>551</v>
      </c>
      <c r="R109" s="110" t="s">
        <v>552</v>
      </c>
      <c r="S109" s="110" t="s">
        <v>553</v>
      </c>
      <c r="T109" s="110">
        <v>92.2</v>
      </c>
    </row>
    <row r="110" spans="1:34">
      <c r="B110" s="110"/>
      <c r="C110" s="110"/>
      <c r="D110" s="110"/>
      <c r="E110" s="110"/>
      <c r="F110" s="110"/>
      <c r="G110" s="110"/>
      <c r="H110" s="110"/>
      <c r="I110" s="110"/>
      <c r="J110" s="110"/>
      <c r="K110" s="110"/>
      <c r="L110" s="110"/>
      <c r="M110" s="110"/>
      <c r="N110" s="110"/>
      <c r="O110" s="110"/>
      <c r="P110" s="110"/>
      <c r="Q110" s="110"/>
      <c r="R110" s="110"/>
      <c r="S110" s="110"/>
    </row>
    <row r="111" spans="1:34" ht="13">
      <c r="A111" s="203" t="s">
        <v>105</v>
      </c>
      <c r="B111" s="340"/>
      <c r="C111" s="110"/>
      <c r="D111" s="110"/>
      <c r="E111" s="110"/>
      <c r="F111" s="110"/>
      <c r="G111" s="110"/>
      <c r="H111" s="110"/>
      <c r="I111" s="110"/>
      <c r="J111" s="110"/>
      <c r="K111" s="110"/>
      <c r="L111" s="110"/>
      <c r="M111" s="110"/>
      <c r="N111" s="110"/>
      <c r="O111" s="110"/>
      <c r="P111" s="110"/>
      <c r="Q111" s="110"/>
      <c r="R111" s="110"/>
      <c r="S111" s="110"/>
    </row>
    <row r="112" spans="1:34">
      <c r="A112" s="239" t="s">
        <v>509</v>
      </c>
      <c r="B112" s="110" t="s">
        <v>109</v>
      </c>
      <c r="C112" s="110">
        <v>47.366203118415498</v>
      </c>
      <c r="D112" s="110">
        <v>48.92541087231352</v>
      </c>
      <c r="E112" s="110">
        <v>54.86725663716814</v>
      </c>
      <c r="F112" s="110">
        <v>61.06194690265486</v>
      </c>
      <c r="G112" s="110">
        <v>79.688158449220396</v>
      </c>
      <c r="H112" s="110">
        <v>91.951116729877782</v>
      </c>
      <c r="I112" s="110">
        <v>100</v>
      </c>
      <c r="J112" s="110">
        <v>106.32111251580278</v>
      </c>
      <c r="K112" s="110">
        <v>95.533080488832695</v>
      </c>
      <c r="L112" s="110">
        <v>91.908975979772421</v>
      </c>
      <c r="M112" s="110">
        <v>95.743784239359442</v>
      </c>
      <c r="N112" s="110">
        <v>104.04551201011378</v>
      </c>
      <c r="O112" s="110">
        <v>111.96797302991992</v>
      </c>
      <c r="P112" s="110">
        <v>123.51453855878636</v>
      </c>
      <c r="Q112" s="110">
        <v>134.7661188369153</v>
      </c>
      <c r="R112" s="110">
        <v>148.88327012220819</v>
      </c>
      <c r="S112" s="110">
        <v>178.65992414664981</v>
      </c>
      <c r="T112" s="110">
        <v>189.4</v>
      </c>
    </row>
    <row r="113" spans="1:20">
      <c r="B113" s="110"/>
      <c r="C113" s="110"/>
      <c r="D113" s="110"/>
      <c r="E113" s="110"/>
      <c r="F113" s="110"/>
      <c r="G113" s="110"/>
      <c r="H113" s="110"/>
      <c r="I113" s="110"/>
      <c r="J113" s="110"/>
      <c r="K113" s="110"/>
      <c r="L113" s="110"/>
      <c r="M113" s="110"/>
      <c r="N113" s="110"/>
      <c r="O113" s="110"/>
      <c r="P113" s="110"/>
      <c r="Q113" s="110"/>
      <c r="R113" s="110"/>
      <c r="S113" s="110"/>
    </row>
    <row r="114" spans="1:20" ht="13">
      <c r="A114" s="203" t="s">
        <v>411</v>
      </c>
      <c r="B114" s="110"/>
      <c r="C114" s="110"/>
      <c r="D114" s="110"/>
      <c r="E114" s="110"/>
      <c r="F114" s="110"/>
      <c r="G114" s="110"/>
      <c r="H114" s="110"/>
      <c r="I114" s="110"/>
      <c r="J114" s="110"/>
      <c r="K114" s="110"/>
      <c r="L114" s="110"/>
      <c r="M114" s="110"/>
      <c r="N114" s="110"/>
      <c r="O114" s="110"/>
      <c r="P114" s="110"/>
      <c r="Q114" s="110"/>
      <c r="R114" s="110"/>
      <c r="S114" s="110"/>
    </row>
    <row r="115" spans="1:20">
      <c r="A115" s="239" t="s">
        <v>412</v>
      </c>
      <c r="B115" s="110">
        <v>101.6166786987815</v>
      </c>
      <c r="C115" s="110">
        <v>94.891091130508329</v>
      </c>
      <c r="D115" s="110">
        <v>89.909795599892078</v>
      </c>
      <c r="E115" s="110">
        <v>86.591848789131717</v>
      </c>
      <c r="F115" s="110">
        <v>86.286305994910066</v>
      </c>
      <c r="G115" s="110">
        <v>89.579459356974624</v>
      </c>
      <c r="H115" s="110">
        <v>94.902758635776934</v>
      </c>
      <c r="I115" s="110">
        <v>100</v>
      </c>
      <c r="J115" s="110">
        <v>91.143634282047387</v>
      </c>
      <c r="K115" s="110">
        <v>85.727724180175443</v>
      </c>
      <c r="L115" s="110">
        <v>87.682760531746553</v>
      </c>
      <c r="M115" s="110">
        <v>86.405897923913273</v>
      </c>
      <c r="N115" s="110">
        <v>84.423151247329258</v>
      </c>
      <c r="O115" s="110">
        <v>86.471527641049207</v>
      </c>
      <c r="P115" s="110">
        <v>85.798458430866404</v>
      </c>
      <c r="Q115" s="110">
        <v>89.332254089095983</v>
      </c>
      <c r="R115" s="110">
        <v>91.832746310000005</v>
      </c>
      <c r="S115" s="110">
        <v>93.272224769999994</v>
      </c>
      <c r="T115" s="247">
        <v>95.443109969999995</v>
      </c>
    </row>
    <row r="116" spans="1:20">
      <c r="A116" s="239" t="s">
        <v>413</v>
      </c>
      <c r="B116" s="110">
        <v>123.03780759451901</v>
      </c>
      <c r="C116" s="110">
        <v>115.72753931884832</v>
      </c>
      <c r="D116" s="110">
        <v>106.32326580816454</v>
      </c>
      <c r="E116" s="110">
        <v>98.425746064365157</v>
      </c>
      <c r="F116" s="110">
        <v>95.683739209348033</v>
      </c>
      <c r="G116" s="110">
        <v>96.16524041310106</v>
      </c>
      <c r="H116" s="110">
        <v>96.681241703104263</v>
      </c>
      <c r="I116" s="110">
        <v>100</v>
      </c>
      <c r="J116" s="110">
        <v>95.1527378818447</v>
      </c>
      <c r="K116" s="110">
        <v>89.229223073057682</v>
      </c>
      <c r="L116" s="110">
        <v>89.749724374310944</v>
      </c>
      <c r="M116" s="110">
        <v>89.057472643681606</v>
      </c>
      <c r="N116" s="110">
        <v>87.320468301170749</v>
      </c>
      <c r="O116" s="110">
        <v>87.353468383670958</v>
      </c>
      <c r="P116" s="110">
        <v>86.197715494288744</v>
      </c>
      <c r="Q116" s="110">
        <v>87.008467521168811</v>
      </c>
      <c r="R116" s="110">
        <v>87.256718140000004</v>
      </c>
      <c r="S116" s="110">
        <v>88.897722239999993</v>
      </c>
      <c r="T116" s="247">
        <v>90.028043249999996</v>
      </c>
    </row>
    <row r="117" spans="1:20">
      <c r="A117" s="239" t="s">
        <v>414</v>
      </c>
      <c r="B117" s="110">
        <v>108.2591443841995</v>
      </c>
      <c r="C117" s="110">
        <v>104.75067098780232</v>
      </c>
      <c r="D117" s="110">
        <v>98.729957381639295</v>
      </c>
      <c r="E117" s="110">
        <v>96.136502509919779</v>
      </c>
      <c r="F117" s="110">
        <v>95.831754159350908</v>
      </c>
      <c r="G117" s="110">
        <v>95.721920997470747</v>
      </c>
      <c r="H117" s="110">
        <v>97.654829951967329</v>
      </c>
      <c r="I117" s="110">
        <v>100</v>
      </c>
      <c r="J117" s="110">
        <v>99.429176947411563</v>
      </c>
      <c r="K117" s="110">
        <v>93.701609597252627</v>
      </c>
      <c r="L117" s="110">
        <v>92.553775708307896</v>
      </c>
      <c r="M117" s="110">
        <v>90.980531685320287</v>
      </c>
      <c r="N117" s="110">
        <v>89.136572122487195</v>
      </c>
      <c r="O117" s="110">
        <v>89.634688715802824</v>
      </c>
      <c r="P117" s="110">
        <v>89.084749433431057</v>
      </c>
      <c r="Q117" s="110">
        <v>91.271357522411378</v>
      </c>
      <c r="R117" s="110">
        <v>93.689234029999994</v>
      </c>
      <c r="S117" s="110">
        <v>94.197405770000003</v>
      </c>
      <c r="T117" s="247">
        <v>94.291699159999993</v>
      </c>
    </row>
    <row r="118" spans="1:20">
      <c r="B118" s="110"/>
      <c r="C118" s="110"/>
      <c r="D118" s="110"/>
      <c r="E118" s="110"/>
      <c r="F118" s="110"/>
      <c r="G118" s="110"/>
      <c r="H118" s="110"/>
      <c r="I118" s="110"/>
      <c r="J118" s="110"/>
      <c r="K118" s="110"/>
      <c r="L118" s="110"/>
      <c r="M118" s="110"/>
      <c r="N118" s="110"/>
      <c r="O118" s="110"/>
      <c r="P118" s="110"/>
      <c r="Q118" s="110"/>
      <c r="R118" s="110"/>
      <c r="S118" s="110"/>
    </row>
    <row r="119" spans="1:20" ht="13">
      <c r="A119" s="203" t="s">
        <v>434</v>
      </c>
      <c r="B119" s="110"/>
      <c r="C119" s="110"/>
      <c r="D119" s="110"/>
      <c r="E119" s="110"/>
      <c r="F119" s="110"/>
      <c r="G119" s="110"/>
      <c r="H119" s="110"/>
      <c r="I119" s="110"/>
      <c r="J119" s="110"/>
      <c r="K119" s="110"/>
      <c r="L119" s="110"/>
      <c r="M119" s="110"/>
      <c r="N119" s="110"/>
      <c r="O119" s="110"/>
      <c r="P119" s="110"/>
      <c r="Q119" s="110"/>
      <c r="R119" s="110"/>
      <c r="S119" s="110"/>
    </row>
    <row r="120" spans="1:20">
      <c r="A120" s="239" t="s">
        <v>435</v>
      </c>
      <c r="B120" s="110" t="s">
        <v>109</v>
      </c>
      <c r="C120" s="110" t="s">
        <v>109</v>
      </c>
      <c r="D120" s="110" t="s">
        <v>109</v>
      </c>
      <c r="E120" s="110">
        <v>69.694570881984291</v>
      </c>
      <c r="F120" s="110">
        <v>76.78606768256482</v>
      </c>
      <c r="G120" s="110">
        <v>84.583415792598444</v>
      </c>
      <c r="H120" s="110">
        <v>101.51065373705389</v>
      </c>
      <c r="I120" s="110">
        <v>100</v>
      </c>
      <c r="J120" s="110">
        <v>88.27759087011016</v>
      </c>
      <c r="K120" s="110">
        <v>102.40121380038261</v>
      </c>
      <c r="L120" s="110">
        <v>111.3727818457682</v>
      </c>
      <c r="M120" s="110">
        <v>122.69938650306749</v>
      </c>
      <c r="N120" s="110">
        <v>137.44969984827495</v>
      </c>
      <c r="O120" s="110">
        <v>129.24335378323107</v>
      </c>
      <c r="P120" s="110">
        <v>146.7577016953625</v>
      </c>
      <c r="Q120" s="110">
        <v>163.02526551883369</v>
      </c>
      <c r="R120" s="110">
        <v>205.41592453328056</v>
      </c>
      <c r="S120" s="110">
        <v>183.7456296589485</v>
      </c>
      <c r="T120" s="110">
        <v>195.4</v>
      </c>
    </row>
    <row r="121" spans="1:20">
      <c r="A121" s="239" t="s">
        <v>436</v>
      </c>
      <c r="B121" s="110" t="s">
        <v>109</v>
      </c>
      <c r="C121" s="110" t="s">
        <v>109</v>
      </c>
      <c r="D121" s="110" t="s">
        <v>109</v>
      </c>
      <c r="E121" s="110">
        <v>67.860761757167538</v>
      </c>
      <c r="F121" s="110">
        <v>78.548012159504083</v>
      </c>
      <c r="G121" s="110">
        <v>87.804732669726405</v>
      </c>
      <c r="H121" s="110">
        <v>101.69279370566848</v>
      </c>
      <c r="I121" s="110">
        <v>100</v>
      </c>
      <c r="J121" s="110">
        <v>87.995469988674969</v>
      </c>
      <c r="K121" s="110">
        <v>102.04446563747986</v>
      </c>
      <c r="L121" s="110">
        <v>110.62168444894796</v>
      </c>
      <c r="M121" s="110">
        <v>119.699588722656</v>
      </c>
      <c r="N121" s="110">
        <v>129.18877034034691</v>
      </c>
      <c r="O121" s="110">
        <v>130.09477260535255</v>
      </c>
      <c r="P121" s="110">
        <v>144.56696668057458</v>
      </c>
      <c r="Q121" s="110">
        <v>146.25976038624307</v>
      </c>
      <c r="R121" s="110">
        <v>147.73201406687727</v>
      </c>
      <c r="S121" s="110">
        <v>147.66644811348871</v>
      </c>
      <c r="T121" s="110">
        <v>150.5</v>
      </c>
    </row>
    <row r="122" spans="1:20">
      <c r="A122" s="239" t="s">
        <v>437</v>
      </c>
      <c r="B122" s="110" t="s">
        <v>109</v>
      </c>
      <c r="C122" s="110" t="s">
        <v>109</v>
      </c>
      <c r="D122" s="110" t="s">
        <v>109</v>
      </c>
      <c r="E122" s="110">
        <v>71.369157644573548</v>
      </c>
      <c r="F122" s="110">
        <v>80.73012939001849</v>
      </c>
      <c r="G122" s="110">
        <v>89.543174016371793</v>
      </c>
      <c r="H122" s="110">
        <v>100.40269342487458</v>
      </c>
      <c r="I122" s="110">
        <v>100</v>
      </c>
      <c r="J122" s="110">
        <v>92.718510694481111</v>
      </c>
      <c r="K122" s="110">
        <v>104.48904145761817</v>
      </c>
      <c r="L122" s="110">
        <v>114.10747293372063</v>
      </c>
      <c r="M122" s="110">
        <v>127.44916820702403</v>
      </c>
      <c r="N122" s="110">
        <v>139.84684446791658</v>
      </c>
      <c r="O122" s="110">
        <v>142.52706627937684</v>
      </c>
      <c r="P122" s="110">
        <v>151.90124108793242</v>
      </c>
      <c r="Q122" s="110">
        <v>156.14602587800371</v>
      </c>
      <c r="R122" s="110">
        <v>163.28888302086085</v>
      </c>
      <c r="S122" s="110">
        <v>167.13097438605757</v>
      </c>
      <c r="T122" s="110">
        <v>165.8</v>
      </c>
    </row>
    <row r="123" spans="1:20">
      <c r="B123" s="110"/>
      <c r="C123" s="110"/>
      <c r="D123" s="110"/>
      <c r="E123" s="110"/>
      <c r="F123" s="110"/>
      <c r="G123" s="110"/>
      <c r="H123" s="110"/>
      <c r="I123" s="110"/>
      <c r="J123" s="110"/>
      <c r="K123" s="110"/>
      <c r="L123" s="110"/>
      <c r="M123" s="110"/>
      <c r="N123" s="110"/>
      <c r="O123" s="110"/>
      <c r="P123" s="110"/>
      <c r="Q123" s="110"/>
      <c r="R123" s="110"/>
      <c r="S123" s="110"/>
    </row>
    <row r="124" spans="1:20" ht="13">
      <c r="A124" s="203" t="s">
        <v>112</v>
      </c>
      <c r="B124" s="110"/>
      <c r="C124" s="110"/>
      <c r="D124" s="110"/>
      <c r="E124" s="110"/>
      <c r="F124" s="110"/>
      <c r="G124" s="110"/>
      <c r="H124" s="110"/>
      <c r="I124" s="110"/>
      <c r="J124" s="110"/>
      <c r="K124" s="110"/>
      <c r="L124" s="110"/>
      <c r="M124" s="110"/>
      <c r="N124" s="110"/>
      <c r="O124" s="110"/>
      <c r="P124" s="110"/>
      <c r="Q124" s="110"/>
      <c r="R124" s="110"/>
      <c r="S124" s="110"/>
    </row>
    <row r="125" spans="1:20">
      <c r="A125" s="239" t="s">
        <v>523</v>
      </c>
      <c r="B125" s="110">
        <v>23.780336924219295</v>
      </c>
      <c r="C125" s="110">
        <v>27.698799099966863</v>
      </c>
      <c r="D125" s="110">
        <v>34.033516370299111</v>
      </c>
      <c r="E125" s="110">
        <v>43.154343620253613</v>
      </c>
      <c r="F125" s="110">
        <v>51.080189303986536</v>
      </c>
      <c r="G125" s="110">
        <v>56.194675328913689</v>
      </c>
      <c r="H125" s="110">
        <v>82.504848282675596</v>
      </c>
      <c r="I125" s="110">
        <v>100</v>
      </c>
      <c r="J125" s="110">
        <v>115.44</v>
      </c>
      <c r="K125" s="110">
        <v>118.08712500000001</v>
      </c>
      <c r="L125" s="110">
        <v>120.47231831700002</v>
      </c>
      <c r="M125" s="110">
        <v>126.94448272069357</v>
      </c>
      <c r="N125" s="110">
        <v>135.0250669872685</v>
      </c>
      <c r="O125" s="110">
        <v>143.21902026367627</v>
      </c>
      <c r="P125" s="110">
        <v>150.73999304046393</v>
      </c>
      <c r="Q125" s="110">
        <v>159.41788220495664</v>
      </c>
      <c r="R125" s="110">
        <v>161.10547235205172</v>
      </c>
      <c r="S125" s="110">
        <v>158.64309295223461</v>
      </c>
      <c r="T125" s="110">
        <v>160.9</v>
      </c>
    </row>
    <row r="126" spans="1:20">
      <c r="A126" s="239" t="s">
        <v>524</v>
      </c>
      <c r="B126" s="110">
        <v>24.013985710583079</v>
      </c>
      <c r="C126" s="110">
        <v>27.141774815489018</v>
      </c>
      <c r="D126" s="110">
        <v>32.473859137289018</v>
      </c>
      <c r="E126" s="110">
        <v>43.064721331199507</v>
      </c>
      <c r="F126" s="110">
        <v>52.438472471649035</v>
      </c>
      <c r="G126" s="110">
        <v>58.65732530934568</v>
      </c>
      <c r="H126" s="110">
        <v>75.957086112748442</v>
      </c>
      <c r="I126" s="110">
        <v>100</v>
      </c>
      <c r="J126" s="110">
        <v>131.36500000000001</v>
      </c>
      <c r="K126" s="110">
        <v>126.32114300000002</v>
      </c>
      <c r="L126" s="110">
        <v>120.21301407429999</v>
      </c>
      <c r="M126" s="110">
        <v>125.25698023721749</v>
      </c>
      <c r="N126" s="110">
        <v>139.86324377522033</v>
      </c>
      <c r="O126" s="110">
        <v>146.62754532816166</v>
      </c>
      <c r="P126" s="110">
        <v>150.71584909680146</v>
      </c>
      <c r="Q126" s="110">
        <v>151.20916474476249</v>
      </c>
      <c r="R126" s="110">
        <v>154.62279494134225</v>
      </c>
      <c r="S126" s="110">
        <v>156.19825509817986</v>
      </c>
      <c r="T126" s="110">
        <v>167.1</v>
      </c>
    </row>
    <row r="127" spans="1:20">
      <c r="B127" s="110"/>
      <c r="C127" s="110"/>
      <c r="D127" s="110"/>
      <c r="E127" s="110"/>
      <c r="F127" s="110"/>
      <c r="G127" s="110"/>
      <c r="H127" s="110"/>
      <c r="I127" s="110"/>
      <c r="J127" s="110"/>
      <c r="K127" s="110"/>
      <c r="L127" s="110"/>
      <c r="M127" s="110"/>
      <c r="N127" s="110"/>
      <c r="O127" s="110"/>
      <c r="P127" s="110"/>
      <c r="Q127" s="110"/>
      <c r="R127" s="110"/>
      <c r="S127" s="110"/>
    </row>
    <row r="128" spans="1:20" ht="13">
      <c r="A128" s="203" t="s">
        <v>567</v>
      </c>
      <c r="B128" s="110"/>
      <c r="C128" s="110"/>
      <c r="D128" s="110"/>
      <c r="E128" s="110"/>
      <c r="F128" s="110"/>
      <c r="G128" s="110"/>
      <c r="H128" s="110"/>
      <c r="I128" s="110"/>
      <c r="J128" s="110"/>
      <c r="K128" s="110"/>
      <c r="L128" s="110"/>
      <c r="M128" s="110"/>
      <c r="N128" s="110"/>
      <c r="O128" s="110"/>
      <c r="P128" s="110"/>
      <c r="Q128" s="110"/>
      <c r="R128" s="110"/>
      <c r="S128" s="110"/>
    </row>
    <row r="129" spans="1:20">
      <c r="A129" s="239" t="s">
        <v>568</v>
      </c>
      <c r="B129" s="110" t="s">
        <v>109</v>
      </c>
      <c r="C129" s="110" t="s">
        <v>109</v>
      </c>
      <c r="D129" s="110" t="s">
        <v>109</v>
      </c>
      <c r="E129" s="110" t="s">
        <v>109</v>
      </c>
      <c r="F129" s="110" t="s">
        <v>109</v>
      </c>
      <c r="G129" s="110">
        <v>77.101002313030079</v>
      </c>
      <c r="H129" s="110">
        <v>94.525828835774874</v>
      </c>
      <c r="I129" s="110">
        <v>100</v>
      </c>
      <c r="J129" s="110">
        <v>89.822667694680035</v>
      </c>
      <c r="K129" s="110">
        <v>108.86661526599846</v>
      </c>
      <c r="L129" s="110">
        <v>105.39707016191211</v>
      </c>
      <c r="M129" s="110">
        <v>102.23592906707788</v>
      </c>
      <c r="N129" s="110">
        <v>94.680030840400931</v>
      </c>
      <c r="O129" s="110">
        <v>97.764070932922138</v>
      </c>
      <c r="P129" s="110">
        <v>102.08172706245183</v>
      </c>
      <c r="Q129" s="110">
        <v>111.41094834232847</v>
      </c>
      <c r="R129" s="110">
        <v>120.89437162683119</v>
      </c>
      <c r="S129" s="110">
        <v>135.23515805705478</v>
      </c>
      <c r="T129" s="110">
        <v>158.5</v>
      </c>
    </row>
    <row r="130" spans="1:20">
      <c r="A130" s="239" t="s">
        <v>569</v>
      </c>
      <c r="B130" s="110" t="s">
        <v>109</v>
      </c>
      <c r="C130" s="110" t="s">
        <v>109</v>
      </c>
      <c r="D130" s="110" t="s">
        <v>109</v>
      </c>
      <c r="E130" s="110" t="s">
        <v>109</v>
      </c>
      <c r="F130" s="110" t="s">
        <v>109</v>
      </c>
      <c r="G130" s="110">
        <v>98.039215686274503</v>
      </c>
      <c r="H130" s="110">
        <v>96.078431372549019</v>
      </c>
      <c r="I130" s="110">
        <v>100</v>
      </c>
      <c r="J130" s="110">
        <v>104.11764705882354</v>
      </c>
      <c r="K130" s="110">
        <v>115.88235294117649</v>
      </c>
      <c r="L130" s="110">
        <v>136.56862745098042</v>
      </c>
      <c r="M130" s="110">
        <v>159.01960784313727</v>
      </c>
      <c r="N130" s="110">
        <v>154.80392156862749</v>
      </c>
      <c r="O130" s="110">
        <v>160.29411764705884</v>
      </c>
      <c r="P130" s="110">
        <v>166.66666666666666</v>
      </c>
      <c r="Q130" s="110">
        <v>182.45098039215685</v>
      </c>
      <c r="R130" s="110">
        <v>202.25490196078431</v>
      </c>
      <c r="S130" s="110">
        <v>202.05882352941174</v>
      </c>
      <c r="T130" s="110">
        <v>191.8</v>
      </c>
    </row>
    <row r="131" spans="1:20">
      <c r="B131" s="110"/>
      <c r="C131" s="110"/>
      <c r="D131" s="110"/>
      <c r="E131" s="110"/>
      <c r="F131" s="110"/>
      <c r="G131" s="110"/>
      <c r="H131" s="110"/>
      <c r="I131" s="110"/>
      <c r="J131" s="110"/>
      <c r="K131" s="110"/>
      <c r="L131" s="110"/>
      <c r="M131" s="110"/>
      <c r="N131" s="110"/>
      <c r="O131" s="110"/>
      <c r="P131" s="110"/>
      <c r="Q131" s="110"/>
      <c r="R131" s="110"/>
      <c r="S131" s="110"/>
    </row>
    <row r="132" spans="1:20" ht="13">
      <c r="A132" s="203" t="s">
        <v>104</v>
      </c>
      <c r="B132" s="110"/>
      <c r="C132" s="110"/>
      <c r="D132" s="110"/>
      <c r="E132" s="110"/>
      <c r="F132" s="110"/>
      <c r="G132" s="110"/>
      <c r="H132" s="110"/>
      <c r="I132" s="110"/>
      <c r="J132" s="110"/>
      <c r="K132" s="110"/>
      <c r="L132" s="110"/>
      <c r="M132" s="110"/>
      <c r="N132" s="110"/>
      <c r="O132" s="110"/>
      <c r="P132" s="110"/>
      <c r="Q132" s="110"/>
      <c r="R132" s="110"/>
      <c r="S132" s="110"/>
    </row>
    <row r="133" spans="1:20">
      <c r="A133" s="239" t="s">
        <v>458</v>
      </c>
      <c r="B133" s="110" t="s">
        <v>109</v>
      </c>
      <c r="C133" s="110" t="s">
        <v>109</v>
      </c>
      <c r="D133" s="110" t="s">
        <v>109</v>
      </c>
      <c r="E133" s="110" t="s">
        <v>109</v>
      </c>
      <c r="F133" s="110" t="s">
        <v>109</v>
      </c>
      <c r="G133" s="110" t="s">
        <v>109</v>
      </c>
      <c r="H133" s="110" t="s">
        <v>109</v>
      </c>
      <c r="I133" s="110" t="s">
        <v>109</v>
      </c>
      <c r="J133" s="110" t="s">
        <v>109</v>
      </c>
      <c r="K133" s="110" t="s">
        <v>109</v>
      </c>
      <c r="L133" s="110">
        <v>100</v>
      </c>
      <c r="M133" s="110">
        <v>102.55</v>
      </c>
      <c r="N133" s="110">
        <v>112.03999999999999</v>
      </c>
      <c r="O133" s="110">
        <v>122.40820672842516</v>
      </c>
      <c r="P133" s="110">
        <v>133.73588963288887</v>
      </c>
      <c r="Q133" s="110">
        <v>146.11183885391389</v>
      </c>
      <c r="R133" s="110">
        <v>159.63306119154083</v>
      </c>
      <c r="S133" s="110">
        <v>174.40554047684287</v>
      </c>
      <c r="T133" s="110">
        <v>262</v>
      </c>
    </row>
    <row r="134" spans="1:20">
      <c r="A134" s="239" t="s">
        <v>459</v>
      </c>
      <c r="B134" s="110" t="s">
        <v>109</v>
      </c>
      <c r="C134" s="110" t="s">
        <v>109</v>
      </c>
      <c r="D134" s="110" t="s">
        <v>109</v>
      </c>
      <c r="E134" s="110" t="s">
        <v>109</v>
      </c>
      <c r="F134" s="110" t="s">
        <v>109</v>
      </c>
      <c r="G134" s="110" t="s">
        <v>109</v>
      </c>
      <c r="H134" s="110" t="s">
        <v>109</v>
      </c>
      <c r="I134" s="110" t="s">
        <v>109</v>
      </c>
      <c r="J134" s="110" t="s">
        <v>109</v>
      </c>
      <c r="K134" s="110" t="s">
        <v>109</v>
      </c>
      <c r="L134" s="110">
        <v>100</v>
      </c>
      <c r="M134" s="110">
        <v>104.54</v>
      </c>
      <c r="N134" s="110">
        <v>118.50000000000001</v>
      </c>
      <c r="O134" s="110">
        <v>134.32418213124166</v>
      </c>
      <c r="P134" s="110">
        <v>152.26148443229516</v>
      </c>
      <c r="Q134" s="110">
        <v>172.59408748064834</v>
      </c>
      <c r="R134" s="110">
        <v>195.64185351498784</v>
      </c>
      <c r="S134" s="110">
        <v>221.76735834633689</v>
      </c>
      <c r="T134" s="110">
        <v>191.2</v>
      </c>
    </row>
    <row r="135" spans="1:20">
      <c r="A135" s="239" t="s">
        <v>460</v>
      </c>
      <c r="B135" s="110" t="s">
        <v>109</v>
      </c>
      <c r="C135" s="110" t="s">
        <v>109</v>
      </c>
      <c r="D135" s="110" t="s">
        <v>109</v>
      </c>
      <c r="E135" s="110" t="s">
        <v>109</v>
      </c>
      <c r="F135" s="110" t="s">
        <v>109</v>
      </c>
      <c r="G135" s="110" t="s">
        <v>109</v>
      </c>
      <c r="H135" s="110" t="s">
        <v>109</v>
      </c>
      <c r="I135" s="110" t="s">
        <v>109</v>
      </c>
      <c r="J135" s="110" t="s">
        <v>109</v>
      </c>
      <c r="K135" s="110" t="s">
        <v>109</v>
      </c>
      <c r="L135" s="110">
        <v>100</v>
      </c>
      <c r="M135" s="110">
        <v>103.78</v>
      </c>
      <c r="N135" s="110">
        <v>117.63851157451694</v>
      </c>
      <c r="O135" s="110">
        <v>133.34765277960835</v>
      </c>
      <c r="P135" s="110">
        <v>151.15455188811546</v>
      </c>
      <c r="Q135" s="110">
        <v>171.33933804038341</v>
      </c>
      <c r="R135" s="110">
        <v>194.21954809436994</v>
      </c>
      <c r="S135" s="110">
        <v>220.1551219550683</v>
      </c>
      <c r="T135" s="110">
        <v>255.6</v>
      </c>
    </row>
    <row r="136" spans="1:20">
      <c r="B136" s="110"/>
      <c r="C136" s="110"/>
      <c r="D136" s="110"/>
      <c r="E136" s="110"/>
      <c r="F136" s="110"/>
      <c r="G136" s="110"/>
      <c r="H136" s="110"/>
      <c r="I136" s="110"/>
      <c r="J136" s="110"/>
      <c r="K136" s="110"/>
      <c r="L136" s="110"/>
      <c r="M136" s="110"/>
      <c r="N136" s="110"/>
      <c r="O136" s="110"/>
      <c r="P136" s="110"/>
      <c r="Q136" s="110"/>
      <c r="R136" s="110"/>
      <c r="S136" s="110"/>
    </row>
    <row r="137" spans="1:20" ht="13">
      <c r="A137" s="203" t="s">
        <v>447</v>
      </c>
      <c r="B137" s="110"/>
      <c r="C137" s="110"/>
      <c r="D137" s="110"/>
      <c r="E137" s="110"/>
      <c r="F137" s="110"/>
      <c r="G137" s="110"/>
      <c r="H137" s="110"/>
      <c r="I137" s="110"/>
      <c r="J137" s="110"/>
      <c r="K137" s="110"/>
      <c r="L137" s="110"/>
      <c r="M137" s="110"/>
      <c r="N137" s="110"/>
      <c r="O137" s="110"/>
      <c r="P137" s="110"/>
      <c r="Q137" s="110"/>
      <c r="R137" s="110"/>
      <c r="S137" s="110"/>
    </row>
    <row r="138" spans="1:20">
      <c r="A138" s="239" t="s">
        <v>448</v>
      </c>
      <c r="B138" s="110">
        <v>38.324187852076697</v>
      </c>
      <c r="C138" s="110">
        <v>44.304019147135229</v>
      </c>
      <c r="D138" s="110">
        <v>52.944309856688363</v>
      </c>
      <c r="E138" s="110">
        <v>61.124164501911793</v>
      </c>
      <c r="F138" s="110">
        <v>75.282391056886837</v>
      </c>
      <c r="G138" s="110">
        <v>91.752283938005306</v>
      </c>
      <c r="H138" s="110">
        <v>96.777677242345518</v>
      </c>
      <c r="I138" s="110">
        <v>100</v>
      </c>
      <c r="J138" s="110">
        <v>95.158489244330283</v>
      </c>
      <c r="K138" s="110">
        <v>92.562972475993121</v>
      </c>
      <c r="L138" s="110">
        <v>95.34966871953533</v>
      </c>
      <c r="M138" s="110">
        <v>98.257493943550983</v>
      </c>
      <c r="N138" s="110">
        <v>106.07615072531451</v>
      </c>
      <c r="O138" s="110">
        <v>118.63124252065029</v>
      </c>
      <c r="P138" s="110">
        <v>131.27900528297482</v>
      </c>
      <c r="Q138" s="110">
        <v>138.98893785937364</v>
      </c>
      <c r="R138" s="110">
        <v>147.29759591572375</v>
      </c>
      <c r="S138" s="110">
        <v>153.74996904631553</v>
      </c>
      <c r="T138" s="247">
        <v>167.43371629143761</v>
      </c>
    </row>
    <row r="139" spans="1:20">
      <c r="A139" s="239" t="s">
        <v>449</v>
      </c>
      <c r="B139" s="110">
        <v>56.890217465714343</v>
      </c>
      <c r="C139" s="110">
        <v>62.679414919106392</v>
      </c>
      <c r="D139" s="110">
        <v>70.039705177646425</v>
      </c>
      <c r="E139" s="110">
        <v>78.429135385528141</v>
      </c>
      <c r="F139" s="110">
        <v>87.176824954932329</v>
      </c>
      <c r="G139" s="110">
        <v>95.188599593820584</v>
      </c>
      <c r="H139" s="110">
        <v>99.356502293316282</v>
      </c>
      <c r="I139" s="110">
        <v>100</v>
      </c>
      <c r="J139" s="110">
        <v>98.01131825753599</v>
      </c>
      <c r="K139" s="110">
        <v>94.954704150788402</v>
      </c>
      <c r="L139" s="110">
        <v>94.184560618853112</v>
      </c>
      <c r="M139" s="110">
        <v>91.762316591744053</v>
      </c>
      <c r="N139" s="110">
        <v>91.804531866827915</v>
      </c>
      <c r="O139" s="110">
        <v>93.889053693266092</v>
      </c>
      <c r="P139" s="110">
        <v>95.925655477717186</v>
      </c>
      <c r="Q139" s="110">
        <v>98.726696027200347</v>
      </c>
      <c r="R139" s="110">
        <v>102.04032090259636</v>
      </c>
      <c r="S139" s="110">
        <v>107.38838914699336</v>
      </c>
      <c r="T139" s="247">
        <v>114.7981879981359</v>
      </c>
    </row>
    <row r="140" spans="1:20">
      <c r="A140" s="239" t="s">
        <v>450</v>
      </c>
      <c r="B140" s="110">
        <v>40.337392597961149</v>
      </c>
      <c r="C140" s="110">
        <v>44.791775936221548</v>
      </c>
      <c r="D140" s="110">
        <v>52.030744876648562</v>
      </c>
      <c r="E140" s="110">
        <v>62.157290941514162</v>
      </c>
      <c r="F140" s="110">
        <v>78.111440641599032</v>
      </c>
      <c r="G140" s="110">
        <v>94.060822215652777</v>
      </c>
      <c r="H140" s="110">
        <v>103.98901423762432</v>
      </c>
      <c r="I140" s="110">
        <v>100</v>
      </c>
      <c r="J140" s="110">
        <v>83.041682957763939</v>
      </c>
      <c r="K140" s="110">
        <v>76.314810753077822</v>
      </c>
      <c r="L140" s="110">
        <v>75.676835490115664</v>
      </c>
      <c r="M140" s="110">
        <v>71.833725909043224</v>
      </c>
      <c r="N140" s="110">
        <v>73.396717622040171</v>
      </c>
      <c r="O140" s="110">
        <v>83.049311959413714</v>
      </c>
      <c r="P140" s="110">
        <v>89.943068575188562</v>
      </c>
      <c r="Q140" s="110">
        <v>96.703317662092431</v>
      </c>
      <c r="R140" s="110">
        <v>94.108258594578913</v>
      </c>
      <c r="S140" s="110">
        <v>102.71426825271617</v>
      </c>
      <c r="T140" s="247">
        <v>107.33641032408839</v>
      </c>
    </row>
    <row r="141" spans="1:20">
      <c r="B141" s="110"/>
      <c r="C141" s="110"/>
      <c r="D141" s="110"/>
      <c r="E141" s="110"/>
      <c r="F141" s="110"/>
      <c r="G141" s="110"/>
      <c r="H141" s="110"/>
      <c r="I141" s="110"/>
      <c r="J141" s="110"/>
      <c r="K141" s="110"/>
      <c r="L141" s="110"/>
      <c r="M141" s="110"/>
      <c r="N141" s="110"/>
      <c r="O141" s="110"/>
      <c r="P141" s="110"/>
      <c r="Q141" s="110"/>
      <c r="R141" s="110"/>
      <c r="S141" s="110"/>
    </row>
    <row r="142" spans="1:20">
      <c r="A142" s="239" t="s">
        <v>490</v>
      </c>
      <c r="B142" s="247"/>
      <c r="C142" s="247"/>
      <c r="D142" s="247"/>
      <c r="E142" s="247"/>
      <c r="F142" s="247"/>
      <c r="G142" s="247"/>
      <c r="H142" s="247"/>
      <c r="I142" s="247"/>
      <c r="J142" s="247"/>
      <c r="K142" s="247"/>
      <c r="L142" s="247"/>
      <c r="M142" s="247"/>
      <c r="N142" s="247"/>
      <c r="O142" s="247"/>
      <c r="P142" s="247"/>
      <c r="Q142" s="247"/>
      <c r="R142" s="247"/>
      <c r="S142" s="247"/>
    </row>
    <row r="143" spans="1:20">
      <c r="B143" s="247"/>
      <c r="C143" s="247"/>
      <c r="D143" s="247"/>
      <c r="E143" s="247"/>
      <c r="F143" s="247"/>
      <c r="G143" s="247"/>
      <c r="H143" s="247"/>
      <c r="I143" s="247"/>
      <c r="J143" s="247"/>
      <c r="K143" s="247"/>
      <c r="L143" s="247"/>
      <c r="M143" s="247"/>
      <c r="N143" s="247"/>
      <c r="O143" s="247"/>
      <c r="P143" s="247"/>
      <c r="Q143" s="247"/>
      <c r="R143" s="247"/>
      <c r="S143" s="247"/>
    </row>
    <row r="144" spans="1:20">
      <c r="A144" s="239" t="s">
        <v>22</v>
      </c>
      <c r="B144" s="247"/>
      <c r="C144" s="247"/>
      <c r="D144" s="247"/>
      <c r="E144" s="247"/>
      <c r="F144" s="247"/>
      <c r="G144" s="247"/>
      <c r="H144" s="247"/>
      <c r="I144" s="247"/>
      <c r="J144" s="247"/>
      <c r="K144" s="247"/>
      <c r="L144" s="247"/>
      <c r="M144" s="247"/>
      <c r="N144" s="247"/>
      <c r="O144" s="247"/>
      <c r="P144" s="247"/>
      <c r="Q144" s="247"/>
      <c r="R144" s="247"/>
      <c r="S144" s="247"/>
    </row>
    <row r="145" spans="1:17">
      <c r="A145" s="239" t="s">
        <v>499</v>
      </c>
      <c r="B145" s="247"/>
      <c r="C145" s="247"/>
      <c r="D145" s="247"/>
      <c r="E145" s="247"/>
      <c r="F145" s="247"/>
      <c r="G145" s="247"/>
      <c r="H145" s="247"/>
      <c r="I145" s="247"/>
      <c r="J145" s="247"/>
      <c r="K145" s="247"/>
      <c r="L145" s="247"/>
      <c r="M145" s="247"/>
      <c r="N145" s="247"/>
      <c r="O145" s="247"/>
      <c r="P145" s="247"/>
      <c r="Q145" s="247"/>
    </row>
    <row r="146" spans="1:17">
      <c r="B146" s="247"/>
      <c r="C146" s="247"/>
      <c r="D146" s="247"/>
      <c r="E146" s="247"/>
      <c r="F146" s="247"/>
      <c r="G146" s="247"/>
      <c r="H146" s="247"/>
      <c r="I146" s="247"/>
      <c r="J146" s="247"/>
      <c r="K146" s="247"/>
      <c r="L146" s="247"/>
      <c r="M146" s="247"/>
      <c r="N146" s="247"/>
      <c r="O146" s="247"/>
      <c r="P146" s="247"/>
      <c r="Q146" s="247"/>
    </row>
    <row r="147" spans="1:17">
      <c r="A147" s="239" t="s">
        <v>31</v>
      </c>
      <c r="B147" s="247"/>
      <c r="C147" s="247"/>
      <c r="D147" s="247"/>
      <c r="E147" s="247"/>
      <c r="F147" s="247"/>
      <c r="G147" s="247"/>
      <c r="H147" s="247"/>
      <c r="I147" s="247"/>
      <c r="J147" s="247"/>
      <c r="K147" s="247"/>
      <c r="L147" s="247"/>
      <c r="M147" s="247"/>
      <c r="N147" s="247"/>
      <c r="O147" s="247"/>
      <c r="P147" s="247"/>
      <c r="Q147" s="247"/>
    </row>
    <row r="148" spans="1:17">
      <c r="A148" s="239" t="s">
        <v>255</v>
      </c>
      <c r="B148" s="247"/>
      <c r="C148" s="247"/>
      <c r="D148" s="247"/>
      <c r="E148" s="247"/>
      <c r="F148" s="247"/>
      <c r="G148" s="247"/>
      <c r="H148" s="247"/>
      <c r="I148" s="247"/>
      <c r="J148" s="247"/>
      <c r="K148" s="247"/>
      <c r="L148" s="247"/>
      <c r="M148" s="247"/>
      <c r="N148" s="247"/>
      <c r="O148" s="247"/>
      <c r="P148" s="247"/>
      <c r="Q148" s="247"/>
    </row>
    <row r="149" spans="1:17" s="384" customFormat="1">
      <c r="A149" s="384" t="s">
        <v>599</v>
      </c>
      <c r="B149" s="247"/>
      <c r="C149" s="247"/>
      <c r="D149" s="247"/>
      <c r="E149" s="247"/>
      <c r="F149" s="247"/>
      <c r="G149" s="247"/>
      <c r="H149" s="247"/>
      <c r="I149" s="247"/>
      <c r="J149" s="247"/>
      <c r="K149" s="247"/>
      <c r="L149" s="247"/>
      <c r="M149" s="247"/>
      <c r="N149" s="247"/>
      <c r="O149" s="247"/>
      <c r="P149" s="247"/>
      <c r="Q149" s="247"/>
    </row>
    <row r="150" spans="1:17" s="384" customFormat="1">
      <c r="A150" s="384" t="s">
        <v>624</v>
      </c>
      <c r="B150" s="247"/>
      <c r="C150" s="247"/>
      <c r="D150" s="247"/>
      <c r="E150" s="247"/>
      <c r="F150" s="247"/>
      <c r="G150" s="247"/>
      <c r="H150" s="247"/>
      <c r="I150" s="247"/>
      <c r="J150" s="247"/>
      <c r="K150" s="247"/>
      <c r="L150" s="247"/>
      <c r="M150" s="247"/>
      <c r="N150" s="247"/>
      <c r="O150" s="247"/>
      <c r="P150" s="247"/>
      <c r="Q150" s="247"/>
    </row>
    <row r="151" spans="1:17">
      <c r="B151" s="247"/>
      <c r="C151" s="247"/>
      <c r="D151" s="247"/>
      <c r="E151" s="247"/>
      <c r="F151" s="247"/>
      <c r="G151" s="247"/>
      <c r="H151" s="247"/>
      <c r="I151" s="247"/>
      <c r="J151" s="247"/>
      <c r="K151" s="247"/>
      <c r="L151" s="247"/>
      <c r="M151" s="247"/>
      <c r="N151" s="247"/>
      <c r="O151" s="247"/>
      <c r="P151" s="247"/>
      <c r="Q151" s="247"/>
    </row>
    <row r="152" spans="1:17">
      <c r="A152" s="239" t="s">
        <v>441</v>
      </c>
      <c r="B152" s="247"/>
      <c r="C152" s="247"/>
      <c r="D152" s="247"/>
      <c r="E152" s="247"/>
      <c r="F152" s="247"/>
      <c r="G152" s="247"/>
      <c r="H152" s="247"/>
      <c r="I152" s="247"/>
      <c r="J152" s="247"/>
      <c r="K152" s="247"/>
      <c r="L152" s="247"/>
      <c r="M152" s="247"/>
      <c r="N152" s="247"/>
      <c r="O152" s="247"/>
      <c r="P152" s="247"/>
      <c r="Q152" s="247"/>
    </row>
    <row r="153" spans="1:17" s="345" customFormat="1">
      <c r="A153" s="70" t="s">
        <v>603</v>
      </c>
      <c r="B153" s="247"/>
      <c r="C153" s="247"/>
      <c r="D153" s="247"/>
      <c r="E153" s="247"/>
      <c r="F153" s="247"/>
      <c r="G153" s="247"/>
      <c r="H153" s="247"/>
      <c r="I153" s="247"/>
      <c r="J153" s="247"/>
      <c r="K153" s="247"/>
      <c r="L153" s="247"/>
      <c r="M153" s="247"/>
      <c r="N153" s="247"/>
      <c r="O153" s="247"/>
      <c r="P153" s="247"/>
      <c r="Q153" s="247"/>
    </row>
    <row r="154" spans="1:17">
      <c r="A154" s="239" t="s">
        <v>540</v>
      </c>
      <c r="B154" s="247"/>
      <c r="C154" s="247"/>
      <c r="D154" s="247"/>
      <c r="E154" s="247"/>
      <c r="F154" s="247"/>
      <c r="G154" s="247"/>
      <c r="H154" s="247"/>
      <c r="I154" s="247"/>
      <c r="J154" s="247"/>
      <c r="K154" s="247"/>
      <c r="L154" s="247"/>
      <c r="M154" s="247"/>
      <c r="N154" s="247"/>
      <c r="O154" s="247"/>
      <c r="P154" s="247"/>
      <c r="Q154" s="247"/>
    </row>
    <row r="155" spans="1:17">
      <c r="A155" s="239" t="s">
        <v>493</v>
      </c>
      <c r="B155" s="247"/>
      <c r="C155" s="247"/>
      <c r="D155" s="247"/>
      <c r="E155" s="247"/>
      <c r="F155" s="247"/>
      <c r="G155" s="247"/>
      <c r="H155" s="247"/>
      <c r="I155" s="247"/>
      <c r="J155" s="247"/>
      <c r="K155" s="247"/>
      <c r="L155" s="247"/>
      <c r="M155" s="247"/>
      <c r="N155" s="247"/>
      <c r="O155" s="247"/>
      <c r="P155" s="247"/>
      <c r="Q155" s="247"/>
    </row>
    <row r="156" spans="1:17">
      <c r="A156" s="239" t="s">
        <v>390</v>
      </c>
    </row>
    <row r="157" spans="1:17">
      <c r="A157" s="239" t="s">
        <v>496</v>
      </c>
    </row>
    <row r="158" spans="1:17">
      <c r="A158" s="239" t="s">
        <v>497</v>
      </c>
    </row>
  </sheetData>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5">
    <pageSetUpPr fitToPage="1"/>
  </sheetPr>
  <dimension ref="A1:T54"/>
  <sheetViews>
    <sheetView workbookViewId="0">
      <pane xSplit="1" topLeftCell="B1" activePane="topRight" state="frozen"/>
      <selection activeCell="A2" sqref="A2"/>
      <selection pane="topRight" activeCell="A2" sqref="A2"/>
    </sheetView>
  </sheetViews>
  <sheetFormatPr defaultColWidth="9.1796875" defaultRowHeight="12.5"/>
  <cols>
    <col min="2" max="17" width="7.7265625" style="81" customWidth="1"/>
  </cols>
  <sheetData>
    <row r="1" spans="1:20">
      <c r="A1" s="176" t="s">
        <v>585</v>
      </c>
    </row>
    <row r="3" spans="1:20" ht="13">
      <c r="B3" s="125">
        <v>2002</v>
      </c>
      <c r="C3" s="125">
        <v>2003</v>
      </c>
      <c r="D3" s="125">
        <v>2004</v>
      </c>
      <c r="E3" s="125">
        <v>2005</v>
      </c>
      <c r="F3" s="125">
        <v>2006</v>
      </c>
      <c r="G3" s="125">
        <v>2007</v>
      </c>
      <c r="H3" s="125">
        <v>2008</v>
      </c>
      <c r="I3" s="125">
        <v>2009</v>
      </c>
      <c r="J3" s="125">
        <v>2010</v>
      </c>
      <c r="K3" s="125">
        <v>2011</v>
      </c>
      <c r="L3" s="125">
        <v>2012</v>
      </c>
      <c r="M3" s="125">
        <v>2013</v>
      </c>
      <c r="N3" s="125">
        <v>2014</v>
      </c>
      <c r="O3" s="125">
        <v>2015</v>
      </c>
      <c r="P3" s="125">
        <v>2016</v>
      </c>
      <c r="Q3" s="125">
        <v>2017</v>
      </c>
      <c r="R3" s="203">
        <v>2018</v>
      </c>
    </row>
    <row r="4" spans="1:20" ht="13">
      <c r="A4" s="36" t="s">
        <v>90</v>
      </c>
      <c r="B4" s="108">
        <v>0.80645161290321998</v>
      </c>
      <c r="C4" s="108">
        <v>0.59880239520959799</v>
      </c>
      <c r="D4" s="108">
        <v>0.29673590504450564</v>
      </c>
      <c r="E4" s="108">
        <v>-1.9286403085824528</v>
      </c>
      <c r="F4" s="108">
        <v>5.2798310454065547</v>
      </c>
      <c r="G4" s="108">
        <v>4.2828685258963972</v>
      </c>
      <c r="H4" s="108">
        <v>1.1393514460999086</v>
      </c>
      <c r="I4" s="108">
        <v>3.8128249566724266</v>
      </c>
      <c r="J4" s="108">
        <v>6.260434056761282</v>
      </c>
      <c r="K4" s="108">
        <v>4.2419481539669945</v>
      </c>
      <c r="L4" s="108">
        <v>12.358703843255478</v>
      </c>
      <c r="M4" s="108">
        <v>4.6277665995975719</v>
      </c>
      <c r="N4" s="108">
        <v>3.4615384615384621</v>
      </c>
      <c r="O4" s="108">
        <v>4.1511771995043345</v>
      </c>
      <c r="P4" s="108">
        <v>7.3170731707316961</v>
      </c>
      <c r="Q4" s="108">
        <v>5.2772210999999967</v>
      </c>
      <c r="R4" s="43">
        <v>6.8910256410258794</v>
      </c>
    </row>
    <row r="5" spans="1:20" ht="13">
      <c r="A5" s="36" t="s">
        <v>77</v>
      </c>
      <c r="B5" s="108">
        <v>6.9885641677256309</v>
      </c>
      <c r="C5" s="108">
        <v>7.244655581947729</v>
      </c>
      <c r="D5" s="108">
        <v>5.4263565891473027</v>
      </c>
      <c r="E5" s="108">
        <v>30.252100840336134</v>
      </c>
      <c r="F5" s="108">
        <v>13.306451612903212</v>
      </c>
      <c r="G5" s="108">
        <v>9.8220640569395083</v>
      </c>
      <c r="H5" s="108">
        <v>5.2495139338950159</v>
      </c>
      <c r="I5" s="108">
        <v>-0.36945812807883671</v>
      </c>
      <c r="J5" s="108">
        <v>5.1297898640296706</v>
      </c>
      <c r="K5" s="108">
        <v>4.1740152851263899</v>
      </c>
      <c r="L5" s="108">
        <v>2.8384316335783737</v>
      </c>
      <c r="M5" s="108">
        <v>2.0867655134541447</v>
      </c>
      <c r="N5" s="108">
        <v>1.1834319526627204</v>
      </c>
      <c r="O5" s="108">
        <v>2.1796916533758619</v>
      </c>
      <c r="P5" s="108">
        <v>4.0062434963579614</v>
      </c>
      <c r="Q5" s="108">
        <v>3.0015007503751741</v>
      </c>
      <c r="R5" s="43">
        <v>4.0027605244996396</v>
      </c>
    </row>
    <row r="6" spans="1:20" ht="13">
      <c r="A6" s="36" t="s">
        <v>103</v>
      </c>
      <c r="B6" s="108">
        <v>1.8469410039621772</v>
      </c>
      <c r="C6" s="108">
        <v>12.204012865676228</v>
      </c>
      <c r="D6" s="108">
        <v>47.481450486394166</v>
      </c>
      <c r="E6" s="108">
        <v>36.619714692274989</v>
      </c>
      <c r="F6" s="108">
        <v>14.70000624336642</v>
      </c>
      <c r="G6" s="108">
        <v>28.91707263968647</v>
      </c>
      <c r="H6" s="108">
        <v>24.955666272589113</v>
      </c>
      <c r="I6" s="108">
        <v>-20.400750139384012</v>
      </c>
      <c r="J6" s="108">
        <v>-10.168951903892662</v>
      </c>
      <c r="K6" s="108">
        <v>-5.5123691609763323</v>
      </c>
      <c r="L6" s="108">
        <v>-1.9029757439359816</v>
      </c>
      <c r="M6" s="108">
        <v>-2.199903132886381</v>
      </c>
      <c r="N6" s="108">
        <v>1.4335609654381356</v>
      </c>
      <c r="O6" s="108">
        <v>2.7854866892794745</v>
      </c>
      <c r="P6" s="108">
        <v>7.0200000000000111</v>
      </c>
      <c r="Q6" s="108">
        <v>8.6634227247243327</v>
      </c>
      <c r="R6" s="43">
        <v>5.4929617589995976</v>
      </c>
    </row>
    <row r="7" spans="1:20" ht="13">
      <c r="A7" s="36" t="s">
        <v>29</v>
      </c>
      <c r="B7" s="108">
        <v>0.72236937153863556</v>
      </c>
      <c r="C7" s="108">
        <v>2.4264881663877658</v>
      </c>
      <c r="D7" s="108">
        <v>4.7730190220562339</v>
      </c>
      <c r="E7" s="108">
        <v>-0.73513031855648148</v>
      </c>
      <c r="F7" s="108">
        <v>0.30296229802515512</v>
      </c>
      <c r="G7" s="108">
        <v>25.875377559011078</v>
      </c>
      <c r="H7" s="108">
        <v>7.492001421969392</v>
      </c>
      <c r="I7" s="108">
        <v>-1.2484497726332944</v>
      </c>
      <c r="J7" s="108">
        <v>-8.1463496316141946</v>
      </c>
      <c r="K7" s="108">
        <v>7.2281469328228853</v>
      </c>
      <c r="L7" s="108">
        <v>-1.6490989459367509</v>
      </c>
      <c r="M7" s="108">
        <v>-9.8876404494381891</v>
      </c>
      <c r="N7" s="108">
        <v>0.93995779781313349</v>
      </c>
      <c r="O7" s="108">
        <v>1.5583428354237916</v>
      </c>
      <c r="P7" s="108">
        <v>-6.0769367514970005</v>
      </c>
      <c r="Q7" s="108">
        <v>6.9456812110418529</v>
      </c>
      <c r="R7" s="43">
        <v>6.8276436303081063</v>
      </c>
    </row>
    <row r="8" spans="1:20" ht="13">
      <c r="A8" s="36" t="s">
        <v>97</v>
      </c>
      <c r="B8" s="108" t="s">
        <v>109</v>
      </c>
      <c r="C8" s="108" t="s">
        <v>109</v>
      </c>
      <c r="D8" s="108" t="s">
        <v>109</v>
      </c>
      <c r="E8" s="108" t="s">
        <v>109</v>
      </c>
      <c r="F8" s="108" t="s">
        <v>109</v>
      </c>
      <c r="G8" s="108">
        <v>25.280304863952693</v>
      </c>
      <c r="H8" s="108">
        <v>18.609379268784437</v>
      </c>
      <c r="I8" s="108">
        <v>-4.9069551210871127</v>
      </c>
      <c r="J8" s="108">
        <v>-0.79400058830904741</v>
      </c>
      <c r="K8" s="108">
        <v>-2.8610390850001877</v>
      </c>
      <c r="L8" s="108">
        <v>-5.5625312328465224</v>
      </c>
      <c r="M8" s="108">
        <v>-6.196976305260069</v>
      </c>
      <c r="N8" s="108">
        <v>-8.5009501435987591</v>
      </c>
      <c r="O8" s="108">
        <v>-4.0331947887307331</v>
      </c>
      <c r="P8" s="108">
        <v>-1.7872516922012265</v>
      </c>
      <c r="Q8" s="108">
        <v>0.42694392375450801</v>
      </c>
      <c r="R8" s="43">
        <v>1.5981018377389766</v>
      </c>
    </row>
    <row r="9" spans="1:20" ht="13">
      <c r="A9" s="36" t="s">
        <v>78</v>
      </c>
      <c r="B9" s="108">
        <v>14.375701318496112</v>
      </c>
      <c r="C9" s="108">
        <v>9.0931056805562172</v>
      </c>
      <c r="D9" s="108">
        <v>1.4255167559145385</v>
      </c>
      <c r="E9" s="108">
        <v>3.3028812306753017</v>
      </c>
      <c r="F9" s="108">
        <v>8.4999999952085012</v>
      </c>
      <c r="G9" s="108">
        <v>19.354838715067647</v>
      </c>
      <c r="H9" s="108">
        <v>11.814671799999999</v>
      </c>
      <c r="I9" s="108">
        <v>-7.6780758390599706</v>
      </c>
      <c r="J9" s="108">
        <v>0.30060121453802646</v>
      </c>
      <c r="K9" s="108">
        <v>-0.5994006235217979</v>
      </c>
      <c r="L9" s="108">
        <v>-0.80402006827737305</v>
      </c>
      <c r="M9" s="108">
        <v>0.10131709401221255</v>
      </c>
      <c r="N9" s="108">
        <v>3.8461538386267557</v>
      </c>
      <c r="O9" s="108">
        <v>4.0935672288693397</v>
      </c>
      <c r="P9" s="108">
        <v>10.955056173418381</v>
      </c>
      <c r="Q9" s="108">
        <v>10.295358689032275</v>
      </c>
      <c r="R9" s="43">
        <v>9.8054474708171178</v>
      </c>
    </row>
    <row r="10" spans="1:20" ht="13">
      <c r="A10" s="36" t="s">
        <v>79</v>
      </c>
      <c r="B10" s="108">
        <v>3.4224388967051556</v>
      </c>
      <c r="C10" s="108">
        <v>4.0368249549178881</v>
      </c>
      <c r="D10" s="108">
        <v>9.6062034362171573</v>
      </c>
      <c r="E10" s="108">
        <v>18.033514593274845</v>
      </c>
      <c r="F10" s="108">
        <v>22.219349379465974</v>
      </c>
      <c r="G10" s="108">
        <v>4.3848683577898626</v>
      </c>
      <c r="H10" s="108">
        <v>-4.2117287248742343</v>
      </c>
      <c r="I10" s="108">
        <v>-10.469119655324969</v>
      </c>
      <c r="J10" s="108">
        <v>2.8100025779840281</v>
      </c>
      <c r="K10" s="108">
        <v>-3.6275493146105053</v>
      </c>
      <c r="L10" s="108">
        <v>-4.4687771032090033</v>
      </c>
      <c r="M10" s="108">
        <v>0.81481649606209383</v>
      </c>
      <c r="N10" s="108">
        <v>1.5489216083569552</v>
      </c>
      <c r="O10" s="108">
        <v>6.6509998669800066</v>
      </c>
      <c r="P10" s="108">
        <v>3.7147133413711266</v>
      </c>
      <c r="Q10" s="108">
        <v>4.5377107008999484</v>
      </c>
      <c r="R10" s="43">
        <v>4.0646509576854237</v>
      </c>
    </row>
    <row r="11" spans="1:20" ht="13">
      <c r="A11" s="36" t="s">
        <v>98</v>
      </c>
      <c r="B11" s="108" t="s">
        <v>109</v>
      </c>
      <c r="C11" s="108" t="s">
        <v>109</v>
      </c>
      <c r="D11" s="108" t="s">
        <v>109</v>
      </c>
      <c r="E11" s="108">
        <v>31.615409221174566</v>
      </c>
      <c r="F11" s="108">
        <v>49.496480779642702</v>
      </c>
      <c r="G11" s="108">
        <v>20.759090250615653</v>
      </c>
      <c r="H11" s="108">
        <v>-9.6149232245681446</v>
      </c>
      <c r="I11" s="108">
        <v>-37.202203198619678</v>
      </c>
      <c r="J11" s="108">
        <v>5.6747331712987368</v>
      </c>
      <c r="K11" s="108">
        <v>8.490000000000002</v>
      </c>
      <c r="L11" s="108">
        <v>7.2817771223154422</v>
      </c>
      <c r="M11" s="108">
        <v>10.653836240226802</v>
      </c>
      <c r="N11" s="108">
        <v>13.712244739498402</v>
      </c>
      <c r="O11" s="108">
        <v>6.8624103789689466</v>
      </c>
      <c r="P11" s="108">
        <v>4.7923322683705996</v>
      </c>
      <c r="Q11" s="108">
        <v>5.4268292682926838</v>
      </c>
      <c r="R11" s="43">
        <v>6.2437422787738628</v>
      </c>
    </row>
    <row r="12" spans="1:20" ht="13">
      <c r="A12" s="36" t="s">
        <v>93</v>
      </c>
      <c r="B12" s="108">
        <v>7.3366834170854274</v>
      </c>
      <c r="C12" s="108">
        <v>6.3670411985018758</v>
      </c>
      <c r="D12" s="108">
        <v>7.3063380281690096</v>
      </c>
      <c r="E12" s="108">
        <v>6.0705496308449716</v>
      </c>
      <c r="F12" s="108">
        <v>7.5019334880123631</v>
      </c>
      <c r="G12" s="108">
        <v>5.4676258992805744</v>
      </c>
      <c r="H12" s="108">
        <v>0.61391541609823719</v>
      </c>
      <c r="I12" s="108">
        <v>-0.33898305084745567</v>
      </c>
      <c r="J12" s="108">
        <v>8.7755102040816109</v>
      </c>
      <c r="K12" s="108">
        <v>2.6891807379612236</v>
      </c>
      <c r="L12" s="108">
        <v>1.644336175395875</v>
      </c>
      <c r="M12" s="108">
        <v>1.6177351707609253</v>
      </c>
      <c r="N12" s="108">
        <v>-0.58962264150943067</v>
      </c>
      <c r="O12" s="108">
        <v>-0.83036773428232036</v>
      </c>
      <c r="P12" s="108">
        <v>0.8713750240475614</v>
      </c>
      <c r="Q12" s="108">
        <v>1.0528459277519078</v>
      </c>
      <c r="R12" s="43">
        <v>1.0044937879991396</v>
      </c>
    </row>
    <row r="13" spans="1:20" ht="13">
      <c r="A13" s="36" t="s">
        <v>83</v>
      </c>
      <c r="B13" s="108">
        <v>10.215053763440848</v>
      </c>
      <c r="C13" s="108">
        <v>12.682926829268293</v>
      </c>
      <c r="D13" s="108">
        <v>16.017316017316009</v>
      </c>
      <c r="E13" s="108">
        <v>14.925373134328359</v>
      </c>
      <c r="F13" s="108">
        <v>9.9567099567099575</v>
      </c>
      <c r="G13" s="108">
        <v>5.7086614173228378</v>
      </c>
      <c r="H13" s="108">
        <v>-3.8175046554934795</v>
      </c>
      <c r="I13" s="108">
        <v>-4.0658276863504499</v>
      </c>
      <c r="J13" s="108">
        <v>7.568113017154384</v>
      </c>
      <c r="K13" s="108">
        <v>3.658536585365876</v>
      </c>
      <c r="L13" s="108">
        <v>-2.0814479638009082</v>
      </c>
      <c r="M13" s="108">
        <v>-1.8484288354898313</v>
      </c>
      <c r="N13" s="108">
        <v>-2.5423728813559294</v>
      </c>
      <c r="O13" s="108">
        <v>-0.48309178743960918</v>
      </c>
      <c r="P13" s="108">
        <v>1.5533980582524161</v>
      </c>
      <c r="Q13" s="108">
        <v>3.3460803059273267</v>
      </c>
      <c r="R13" s="43">
        <v>3.2000000000000073</v>
      </c>
    </row>
    <row r="14" spans="1:20" ht="13">
      <c r="A14" s="36" t="s">
        <v>80</v>
      </c>
      <c r="B14" s="108">
        <v>0</v>
      </c>
      <c r="C14" s="108">
        <v>-1.0319917440660473</v>
      </c>
      <c r="D14" s="108">
        <v>0.62565172054222551</v>
      </c>
      <c r="E14" s="108">
        <v>3.6269430051813472</v>
      </c>
      <c r="F14" s="108">
        <v>0.20000000000000284</v>
      </c>
      <c r="G14" s="108">
        <v>-0.19960079840319644</v>
      </c>
      <c r="H14" s="108">
        <v>3.2999999999999972</v>
      </c>
      <c r="I14" s="108">
        <v>-0.67763794772507535</v>
      </c>
      <c r="J14" s="108">
        <v>0.58479532163743519</v>
      </c>
      <c r="K14" s="108">
        <v>2.4224806201550386</v>
      </c>
      <c r="L14" s="108">
        <v>3.0274361400189242</v>
      </c>
      <c r="M14" s="108">
        <v>3.0303030303030276</v>
      </c>
      <c r="N14" s="108">
        <v>3.119429590017825</v>
      </c>
      <c r="O14" s="108">
        <v>4.5808124459809836</v>
      </c>
      <c r="P14" s="108">
        <v>5.9504132231404867</v>
      </c>
      <c r="Q14" s="108">
        <v>5.7722308892355745</v>
      </c>
      <c r="R14" s="43">
        <v>7.6696165191740446</v>
      </c>
      <c r="T14" t="s">
        <v>340</v>
      </c>
    </row>
    <row r="15" spans="1:20" ht="13">
      <c r="A15" s="36" t="s">
        <v>81</v>
      </c>
      <c r="B15" s="108">
        <v>13.851682456713499</v>
      </c>
      <c r="C15" s="108">
        <v>5.3945480631276768</v>
      </c>
      <c r="D15" s="108">
        <v>2.3141845902532032</v>
      </c>
      <c r="E15" s="108">
        <v>10.896753592336365</v>
      </c>
      <c r="F15" s="108">
        <v>13.233353329334115</v>
      </c>
      <c r="G15" s="108">
        <v>5.9546514091968685</v>
      </c>
      <c r="H15" s="108">
        <v>1.6899999999999977</v>
      </c>
      <c r="I15" s="108">
        <v>-3.727013472317835</v>
      </c>
      <c r="J15" s="108">
        <v>-4.647599591419814</v>
      </c>
      <c r="K15" s="108">
        <v>-5.4633101231922812</v>
      </c>
      <c r="L15" s="108">
        <v>-11.660056657223819</v>
      </c>
      <c r="M15" s="108">
        <v>-10.851718830169295</v>
      </c>
      <c r="N15" s="108">
        <v>-7.4676258992805726</v>
      </c>
      <c r="O15" s="108">
        <v>-4.9914476753226573</v>
      </c>
      <c r="P15" s="108">
        <v>-2.4549918166939442</v>
      </c>
      <c r="Q15" s="108">
        <v>-1.0067114093959755</v>
      </c>
      <c r="R15" s="43">
        <v>1.5254237288135568</v>
      </c>
    </row>
    <row r="16" spans="1:20" ht="13">
      <c r="A16" s="36" t="s">
        <v>84</v>
      </c>
      <c r="B16" s="108">
        <v>14.659618909586968</v>
      </c>
      <c r="C16" s="108">
        <v>19.278385010037894</v>
      </c>
      <c r="D16" s="108">
        <v>7.8264528495955883</v>
      </c>
      <c r="E16" s="108">
        <v>2.4295769558744822</v>
      </c>
      <c r="F16" s="108">
        <v>5.1686185974319088</v>
      </c>
      <c r="G16" s="108">
        <v>4.7683576402399162</v>
      </c>
      <c r="H16" s="108">
        <v>1.0449882823005083</v>
      </c>
      <c r="I16" s="108">
        <v>-6.2558928126467164</v>
      </c>
      <c r="J16" s="108">
        <v>-5.1640415280582941</v>
      </c>
      <c r="K16" s="108">
        <v>-1.8410572291346952</v>
      </c>
      <c r="L16" s="108">
        <v>-2.9523883675547857</v>
      </c>
      <c r="M16" s="108">
        <v>-6.094458705082717</v>
      </c>
      <c r="N16" s="108">
        <v>3.3240587548127758</v>
      </c>
      <c r="O16" s="108">
        <v>18.064629261670529</v>
      </c>
      <c r="P16" s="108">
        <v>17.280424359889828</v>
      </c>
      <c r="Q16" s="108">
        <v>12.429329390275717</v>
      </c>
      <c r="R16" s="43">
        <v>18.236918827681453</v>
      </c>
    </row>
    <row r="17" spans="1:18" ht="13">
      <c r="A17" s="36" t="s">
        <v>85</v>
      </c>
      <c r="B17" s="108" t="s">
        <v>109</v>
      </c>
      <c r="C17" s="108" t="s">
        <v>109</v>
      </c>
      <c r="D17" s="108" t="s">
        <v>109</v>
      </c>
      <c r="E17" s="108" t="s">
        <v>109</v>
      </c>
      <c r="F17" s="108">
        <v>14.814814814814815</v>
      </c>
      <c r="G17" s="108">
        <v>7.5268817204301079</v>
      </c>
      <c r="H17" s="108">
        <v>-7</v>
      </c>
      <c r="I17" s="108">
        <v>-19.139784946236556</v>
      </c>
      <c r="J17" s="108">
        <v>-13.430851063829799</v>
      </c>
      <c r="K17" s="108">
        <v>-17.050691244239626</v>
      </c>
      <c r="L17" s="108">
        <v>-13.518518518518514</v>
      </c>
      <c r="M17" s="108">
        <v>1.2847965738757907</v>
      </c>
      <c r="N17" s="108">
        <v>16.490486257928129</v>
      </c>
      <c r="O17" s="108">
        <v>11.615245009074409</v>
      </c>
      <c r="P17" s="108">
        <v>7.3170731707317076</v>
      </c>
      <c r="Q17" s="108">
        <v>10.909090909090912</v>
      </c>
      <c r="R17" s="43">
        <v>10.245901639344261</v>
      </c>
    </row>
    <row r="18" spans="1:18" ht="13">
      <c r="A18" s="36" t="s">
        <v>86</v>
      </c>
      <c r="B18" s="108" t="s">
        <v>109</v>
      </c>
      <c r="C18" s="108" t="s">
        <v>109</v>
      </c>
      <c r="D18" s="108" t="s">
        <v>109</v>
      </c>
      <c r="E18" s="108" t="s">
        <v>109</v>
      </c>
      <c r="F18" s="108">
        <v>5.5827619980411489</v>
      </c>
      <c r="G18" s="108">
        <v>4.4526901669758656</v>
      </c>
      <c r="H18" s="108">
        <v>0.53285968028420427</v>
      </c>
      <c r="I18" s="108">
        <v>-8.8339222614845392E-2</v>
      </c>
      <c r="J18" s="108">
        <v>0.26525198938991951</v>
      </c>
      <c r="K18" s="108">
        <v>0.7999999999999956</v>
      </c>
      <c r="L18" s="108">
        <v>-2.8769841269841132</v>
      </c>
      <c r="M18" s="108">
        <v>-5.7201225740551696</v>
      </c>
      <c r="N18" s="108">
        <v>-4.333694474539552</v>
      </c>
      <c r="O18" s="108">
        <v>-2.6047565118912557</v>
      </c>
      <c r="P18" s="108">
        <v>-0.69767441860465951</v>
      </c>
      <c r="Q18" s="108">
        <v>-1.8565398229723158</v>
      </c>
      <c r="R18" s="43">
        <v>-0.60483870000000284</v>
      </c>
    </row>
    <row r="19" spans="1:18" ht="13">
      <c r="A19" s="36" t="s">
        <v>87</v>
      </c>
      <c r="B19" s="108" t="s">
        <v>109</v>
      </c>
      <c r="C19" s="108" t="s">
        <v>109</v>
      </c>
      <c r="D19" s="108" t="s">
        <v>109</v>
      </c>
      <c r="E19" s="108" t="s">
        <v>109</v>
      </c>
      <c r="F19" s="108" t="s">
        <v>109</v>
      </c>
      <c r="G19" s="108">
        <v>23.142780099770793</v>
      </c>
      <c r="H19" s="108">
        <v>-17.758800021897414</v>
      </c>
      <c r="I19" s="108">
        <v>-29.301737336084663</v>
      </c>
      <c r="J19" s="108">
        <v>-2.4479804161566689</v>
      </c>
      <c r="K19" s="108">
        <v>5.7619920857060052</v>
      </c>
      <c r="L19" s="108">
        <v>6.0960029202409443</v>
      </c>
      <c r="M19" s="108">
        <v>8.2057457423017279</v>
      </c>
      <c r="N19" s="108">
        <v>-4.46740858505565</v>
      </c>
      <c r="O19" s="108">
        <v>6.5734731236478847</v>
      </c>
      <c r="P19" s="108">
        <v>7.7607745159275412</v>
      </c>
      <c r="Q19" s="108">
        <v>8.1147659759455006</v>
      </c>
      <c r="R19" s="43">
        <v>10.909408926417354</v>
      </c>
    </row>
    <row r="20" spans="1:18" ht="13">
      <c r="A20" s="36" t="s">
        <v>99</v>
      </c>
      <c r="B20" s="108">
        <v>5.5948553054662193</v>
      </c>
      <c r="C20" s="108">
        <v>9.7442143727162041</v>
      </c>
      <c r="D20" s="108">
        <v>8.1021087680355226</v>
      </c>
      <c r="E20" s="108">
        <v>25.650239561943902</v>
      </c>
      <c r="F20" s="108">
        <v>28.353533977938149</v>
      </c>
      <c r="G20" s="108">
        <v>26.323607427055709</v>
      </c>
      <c r="H20" s="108">
        <v>8.987065345204087</v>
      </c>
      <c r="I20" s="108">
        <v>-29.932182490752147</v>
      </c>
      <c r="J20" s="108">
        <v>-7.3911130664320197</v>
      </c>
      <c r="K20" s="108">
        <v>6.615201900237512</v>
      </c>
      <c r="L20" s="108">
        <v>-0.23393115740224468</v>
      </c>
      <c r="M20" s="108">
        <v>1.2170611880303726</v>
      </c>
      <c r="N20" s="108">
        <v>6.420297848869267</v>
      </c>
      <c r="O20" s="108">
        <v>3.6591686534673897</v>
      </c>
      <c r="P20" s="108">
        <v>5.4000000000000181</v>
      </c>
      <c r="Q20" s="108">
        <v>8.9184060721062508</v>
      </c>
      <c r="R20" s="43">
        <v>7.2818674216027839</v>
      </c>
    </row>
    <row r="21" spans="1:18" ht="13">
      <c r="A21" s="36" t="s">
        <v>88</v>
      </c>
      <c r="B21" s="108">
        <v>8.441398935832181</v>
      </c>
      <c r="C21" s="108">
        <v>11.213912510822144</v>
      </c>
      <c r="D21" s="108">
        <v>13.978487805025338</v>
      </c>
      <c r="E21" s="108">
        <v>11.404805322420867</v>
      </c>
      <c r="F21" s="108">
        <v>11.140903686087995</v>
      </c>
      <c r="G21" s="108">
        <v>6.986771085755251</v>
      </c>
      <c r="H21" s="108">
        <v>3.3499999999999943</v>
      </c>
      <c r="I21" s="108">
        <v>-1.1611030478954898</v>
      </c>
      <c r="J21" s="108">
        <v>5.4233969652471776</v>
      </c>
      <c r="K21" s="108">
        <v>3.677221654749752</v>
      </c>
      <c r="L21" s="108">
        <v>4.2006269592476464</v>
      </c>
      <c r="M21" s="108">
        <v>4.9767921609076771</v>
      </c>
      <c r="N21" s="108">
        <v>4.38876606894293</v>
      </c>
      <c r="O21" s="108">
        <v>5.3965016864067845</v>
      </c>
      <c r="P21" s="108">
        <v>6.013247004539692</v>
      </c>
      <c r="Q21" s="108">
        <v>5.6113928997562317</v>
      </c>
      <c r="R21" s="43">
        <v>7.045755174785147</v>
      </c>
    </row>
    <row r="22" spans="1:18" ht="13">
      <c r="A22" s="36" t="s">
        <v>100</v>
      </c>
      <c r="B22" s="108">
        <v>6.0133630289532363</v>
      </c>
      <c r="C22" s="108">
        <v>10.924369747899149</v>
      </c>
      <c r="D22" s="108">
        <v>25.37878787878789</v>
      </c>
      <c r="E22" s="108">
        <v>4.2296072507552829</v>
      </c>
      <c r="F22" s="108">
        <v>19.710144927536227</v>
      </c>
      <c r="G22" s="108">
        <v>21.065375302663444</v>
      </c>
      <c r="H22" s="108">
        <v>11.099999999999996</v>
      </c>
      <c r="I22" s="108">
        <v>-4.4104410441044033</v>
      </c>
      <c r="J22" s="108">
        <v>1.1299435028248614</v>
      </c>
      <c r="K22" s="108">
        <v>-1.3966480446927374</v>
      </c>
      <c r="L22" s="108">
        <v>4.0126628895184107</v>
      </c>
      <c r="M22" s="108">
        <v>-1.3775924900550971</v>
      </c>
      <c r="N22" s="108">
        <v>5.4790485308196457</v>
      </c>
      <c r="O22" s="108">
        <v>2.1233331006074083</v>
      </c>
      <c r="P22" s="108">
        <v>11.122452293256543</v>
      </c>
      <c r="Q22" s="108">
        <v>4.8625201642424338</v>
      </c>
      <c r="R22" s="43">
        <v>5.0204081632653033</v>
      </c>
    </row>
    <row r="23" spans="1:18" ht="13">
      <c r="A23" s="36" t="s">
        <v>89</v>
      </c>
      <c r="B23" s="108">
        <v>6.3291139240506196</v>
      </c>
      <c r="C23" s="108">
        <v>3.6904761904761907</v>
      </c>
      <c r="D23" s="108">
        <v>4.2479908151550001</v>
      </c>
      <c r="E23" s="108">
        <v>3.9647577092511033</v>
      </c>
      <c r="F23" s="108">
        <v>4.5550847457627075</v>
      </c>
      <c r="G23" s="108">
        <v>4.1540020263424555</v>
      </c>
      <c r="H23" s="108">
        <v>3.0155642023346161</v>
      </c>
      <c r="I23" s="108">
        <v>-3.3994334277620282</v>
      </c>
      <c r="J23" s="108">
        <v>-2.2482893450635415</v>
      </c>
      <c r="K23" s="108">
        <v>-2.3999999999999915</v>
      </c>
      <c r="L23" s="108">
        <v>-6.454918032786888</v>
      </c>
      <c r="M23" s="108">
        <v>-6.5717415115005569</v>
      </c>
      <c r="N23" s="108">
        <v>0.89847596717468303</v>
      </c>
      <c r="O23" s="108">
        <v>2.8669724770642309</v>
      </c>
      <c r="P23" s="108">
        <v>5.0167224080267472</v>
      </c>
      <c r="Q23" s="108">
        <v>7.5140853171914355</v>
      </c>
      <c r="R23" s="43">
        <v>9.0345848881376067</v>
      </c>
    </row>
    <row r="24" spans="1:18" ht="13">
      <c r="A24" s="36" t="s">
        <v>91</v>
      </c>
      <c r="B24" s="108" t="s">
        <v>109</v>
      </c>
      <c r="C24" s="108" t="s">
        <v>109</v>
      </c>
      <c r="D24" s="108" t="s">
        <v>109</v>
      </c>
      <c r="E24" s="108" t="s">
        <v>109</v>
      </c>
      <c r="F24" s="108" t="s">
        <v>109</v>
      </c>
      <c r="G24" s="108">
        <v>29.467365379002473</v>
      </c>
      <c r="H24" s="108">
        <v>-1.0813986906904063</v>
      </c>
      <c r="I24" s="108">
        <v>-6.8120926793478853</v>
      </c>
      <c r="J24" s="108">
        <v>-2.281633401845756</v>
      </c>
      <c r="K24" s="108">
        <v>-0.59113517685952821</v>
      </c>
      <c r="L24" s="108">
        <v>-8.2874071260520452</v>
      </c>
      <c r="M24" s="108">
        <v>-0.97899846017994496</v>
      </c>
      <c r="N24" s="108">
        <v>1.8292731987589252</v>
      </c>
      <c r="O24" s="108">
        <v>1.0901412256781513</v>
      </c>
      <c r="P24" s="108">
        <v>2.4968962631891718</v>
      </c>
      <c r="Q24" s="108">
        <v>4.6620046620046622</v>
      </c>
      <c r="R24" s="43">
        <v>11.247216035634754</v>
      </c>
    </row>
    <row r="25" spans="1:18" ht="13">
      <c r="A25" s="36" t="s">
        <v>92</v>
      </c>
      <c r="B25" s="108">
        <v>0.56449926824168029</v>
      </c>
      <c r="C25" s="108">
        <v>1.1122661122661026</v>
      </c>
      <c r="D25" s="108">
        <v>0.66824303485143832</v>
      </c>
      <c r="E25" s="108">
        <v>2.2977941176470726</v>
      </c>
      <c r="F25" s="108">
        <v>2.0365378855944898</v>
      </c>
      <c r="G25" s="108">
        <v>1.3697289893356943</v>
      </c>
      <c r="H25" s="108">
        <v>3.78341858893927</v>
      </c>
      <c r="I25" s="108">
        <v>-0.92067330047429452</v>
      </c>
      <c r="J25" s="108">
        <v>0.76966397597147451</v>
      </c>
      <c r="K25" s="108">
        <v>-4.9087183308494797</v>
      </c>
      <c r="L25" s="108">
        <v>-7.0721912038397337</v>
      </c>
      <c r="M25" s="108">
        <v>-1.8762517128702556</v>
      </c>
      <c r="N25" s="108">
        <v>4.2432055000537261</v>
      </c>
      <c r="O25" s="108">
        <v>3.0502885408079039</v>
      </c>
      <c r="P25" s="108">
        <v>7.1199999999999735</v>
      </c>
      <c r="Q25" s="108">
        <v>13.180770631068006</v>
      </c>
      <c r="R25" s="43">
        <v>13.062427893859772</v>
      </c>
    </row>
    <row r="26" spans="1:18" ht="13">
      <c r="A26" s="36" t="s">
        <v>106</v>
      </c>
      <c r="B26" s="108" t="s">
        <v>109</v>
      </c>
      <c r="C26" s="108" t="s">
        <v>109</v>
      </c>
      <c r="D26" s="108" t="s">
        <v>109</v>
      </c>
      <c r="E26" s="108" t="s">
        <v>109</v>
      </c>
      <c r="F26" s="108" t="s">
        <v>109</v>
      </c>
      <c r="G26" s="108" t="s">
        <v>109</v>
      </c>
      <c r="H26" s="108" t="s">
        <v>109</v>
      </c>
      <c r="I26" s="108" t="s">
        <v>109</v>
      </c>
      <c r="J26" s="108">
        <v>-7.5303126994256351</v>
      </c>
      <c r="K26" s="108">
        <v>-12.309429700734052</v>
      </c>
      <c r="L26" s="108">
        <v>-5.0726193031408808</v>
      </c>
      <c r="M26" s="108">
        <v>-0.25123103205707287</v>
      </c>
      <c r="N26" s="108">
        <v>-2.0552085432198233</v>
      </c>
      <c r="O26" s="108">
        <v>2.8594939312898533</v>
      </c>
      <c r="P26" s="108">
        <v>5.9500000000000073</v>
      </c>
      <c r="Q26" s="108">
        <v>6.045304388862669</v>
      </c>
      <c r="R26" s="43">
        <v>5.5115192915312914</v>
      </c>
    </row>
    <row r="27" spans="1:18" ht="13">
      <c r="A27" s="36" t="s">
        <v>102</v>
      </c>
      <c r="B27" s="108" t="s">
        <v>252</v>
      </c>
      <c r="C27" s="108">
        <v>39.7489539748954</v>
      </c>
      <c r="D27" s="108">
        <v>15.419161676646704</v>
      </c>
      <c r="E27" s="108">
        <v>-10.376134889753567</v>
      </c>
      <c r="F27" s="108">
        <v>16.931982633863971</v>
      </c>
      <c r="G27" s="108">
        <v>23.762376237623766</v>
      </c>
      <c r="H27" s="108">
        <v>22.099999999999994</v>
      </c>
      <c r="I27" s="108">
        <v>-11.056511056511058</v>
      </c>
      <c r="J27" s="108">
        <v>-3.9594843462246754</v>
      </c>
      <c r="K27" s="108">
        <v>-3.0680728667305877</v>
      </c>
      <c r="L27" s="108">
        <v>-1.1869436201780303</v>
      </c>
      <c r="M27" s="108">
        <v>-0.90090090090090658</v>
      </c>
      <c r="N27" s="108">
        <v>-0.80808080808080518</v>
      </c>
      <c r="O27" s="108">
        <v>0.91649694501017454</v>
      </c>
      <c r="P27" s="108">
        <v>4.2381432896064615</v>
      </c>
      <c r="Q27" s="108">
        <v>6.3891577928364081</v>
      </c>
      <c r="R27" s="43">
        <v>5.1865332120109082</v>
      </c>
    </row>
    <row r="28" spans="1:18" ht="13">
      <c r="A28" s="36" t="s">
        <v>101</v>
      </c>
      <c r="B28" s="108">
        <v>3.0549898167006111</v>
      </c>
      <c r="C28" s="108">
        <v>8.1027667984189744</v>
      </c>
      <c r="D28" s="108">
        <v>9.8720292504570359</v>
      </c>
      <c r="E28" s="108">
        <v>15.640599001663892</v>
      </c>
      <c r="F28" s="108">
        <v>17.553956834532379</v>
      </c>
      <c r="G28" s="108">
        <v>22.399020807833534</v>
      </c>
      <c r="H28" s="108">
        <v>7</v>
      </c>
      <c r="I28" s="108">
        <v>-9.5327102803738342</v>
      </c>
      <c r="J28" s="108">
        <v>0.10330578512397576</v>
      </c>
      <c r="K28" s="108">
        <v>2.6831785345717174</v>
      </c>
      <c r="L28" s="108">
        <v>-6.8341708542713544</v>
      </c>
      <c r="M28" s="108">
        <v>-5.1779935275080877</v>
      </c>
      <c r="N28" s="108">
        <v>-6.5984072810011503</v>
      </c>
      <c r="O28" s="108">
        <v>0.73081607795372538</v>
      </c>
      <c r="P28" s="108">
        <v>3.2648125755743687</v>
      </c>
      <c r="Q28" s="108">
        <v>8.0796252927400349</v>
      </c>
      <c r="R28" s="43">
        <v>9.6424702058504934</v>
      </c>
    </row>
    <row r="29" spans="1:18" ht="13">
      <c r="A29" s="36" t="s">
        <v>82</v>
      </c>
      <c r="B29" s="108">
        <v>15.729058945191287</v>
      </c>
      <c r="C29" s="108">
        <v>17.619068894647498</v>
      </c>
      <c r="D29" s="108">
        <v>17.448861370154404</v>
      </c>
      <c r="E29" s="108">
        <v>13.910540444386955</v>
      </c>
      <c r="F29" s="108">
        <v>10.407438955139115</v>
      </c>
      <c r="G29" s="108">
        <v>5.7643594656105819</v>
      </c>
      <c r="H29" s="108">
        <v>0.71607459819583141</v>
      </c>
      <c r="I29" s="108">
        <v>-7.3657400142438059</v>
      </c>
      <c r="J29" s="108">
        <v>-3.9353148903454445</v>
      </c>
      <c r="K29" s="108">
        <v>-5.5791429850381782</v>
      </c>
      <c r="L29" s="108">
        <v>-8.7389380530973657</v>
      </c>
      <c r="M29" s="108">
        <v>-5.841794569067285</v>
      </c>
      <c r="N29" s="108">
        <v>-2.4041194369211203</v>
      </c>
      <c r="O29" s="108">
        <v>1.0826367000136969</v>
      </c>
      <c r="P29" s="108">
        <v>1.8590699566160596</v>
      </c>
      <c r="Q29" s="108">
        <v>2.395807337159964</v>
      </c>
      <c r="R29" s="43">
        <v>3.4439775773824119</v>
      </c>
    </row>
    <row r="30" spans="1:18" ht="13">
      <c r="A30" s="36" t="s">
        <v>94</v>
      </c>
      <c r="B30" s="108">
        <v>6.4285714285714324</v>
      </c>
      <c r="C30" s="108">
        <v>6.7114093959731589</v>
      </c>
      <c r="D30" s="108">
        <v>9.4339622641509351</v>
      </c>
      <c r="E30" s="108">
        <v>9.7701149425287319</v>
      </c>
      <c r="F30" s="108">
        <v>10.99476439790576</v>
      </c>
      <c r="G30" s="108">
        <v>10.849056603773588</v>
      </c>
      <c r="H30" s="108">
        <v>2.9787234042553052</v>
      </c>
      <c r="I30" s="108">
        <v>1.6528925619834753</v>
      </c>
      <c r="J30" s="108">
        <v>7.3170731707317254</v>
      </c>
      <c r="K30" s="108">
        <v>0.75757575757575935</v>
      </c>
      <c r="L30" s="108">
        <v>-1.1278195488721894</v>
      </c>
      <c r="M30" s="108">
        <v>3.4220532319391528</v>
      </c>
      <c r="N30" s="108">
        <v>6.985294117647058</v>
      </c>
      <c r="O30" s="108">
        <v>10.65292096219931</v>
      </c>
      <c r="P30" s="108">
        <v>8.3850931677018696</v>
      </c>
      <c r="Q30" s="108">
        <v>8.3094555873925664</v>
      </c>
      <c r="R30" s="43">
        <v>3.0423280423273802E-2</v>
      </c>
    </row>
    <row r="31" spans="1:18" ht="13">
      <c r="A31" s="36" t="s">
        <v>257</v>
      </c>
      <c r="B31" s="108">
        <v>16.128551522726575</v>
      </c>
      <c r="C31" s="108">
        <v>15.681426478575386</v>
      </c>
      <c r="D31" s="108">
        <v>11.865285039143219</v>
      </c>
      <c r="E31" s="108">
        <v>7.2987170694545771</v>
      </c>
      <c r="F31" s="108">
        <v>7.8577577644076504</v>
      </c>
      <c r="G31" s="108">
        <v>9.9003814239642693</v>
      </c>
      <c r="H31" s="108">
        <v>-4.5053279660233301</v>
      </c>
      <c r="I31" s="108">
        <v>-8.8800766990891375</v>
      </c>
      <c r="J31" s="108">
        <v>5.7192610479861372</v>
      </c>
      <c r="K31" s="108">
        <v>-1.4534650879723678</v>
      </c>
      <c r="L31" s="108">
        <v>0.39758116011371608</v>
      </c>
      <c r="M31" s="108">
        <v>2.5711748949633604</v>
      </c>
      <c r="N31" s="108">
        <v>8.0283583673787913</v>
      </c>
      <c r="O31" s="108">
        <v>5.9539588888808126</v>
      </c>
      <c r="P31" s="108">
        <v>6.978615467015918</v>
      </c>
      <c r="Q31" s="108">
        <v>4.5877461872850827</v>
      </c>
      <c r="R31" s="43">
        <v>3.1001645171800893</v>
      </c>
    </row>
    <row r="32" spans="1:18">
      <c r="A32" s="41"/>
      <c r="B32" s="108" t="s">
        <v>252</v>
      </c>
      <c r="C32" s="108" t="s">
        <v>252</v>
      </c>
      <c r="D32" s="108" t="s">
        <v>252</v>
      </c>
      <c r="E32" s="108" t="s">
        <v>252</v>
      </c>
      <c r="F32" s="108"/>
      <c r="G32" s="108"/>
      <c r="H32" s="108"/>
      <c r="I32" s="108"/>
      <c r="J32" s="108"/>
      <c r="K32" s="108"/>
      <c r="L32" s="108"/>
      <c r="M32" s="108"/>
      <c r="N32" s="108"/>
      <c r="P32" s="108" t="s">
        <v>252</v>
      </c>
      <c r="Q32" s="108" t="s">
        <v>252</v>
      </c>
    </row>
    <row r="33" spans="1:18" s="179" customFormat="1" ht="13">
      <c r="A33" s="36" t="s">
        <v>422</v>
      </c>
      <c r="B33" s="108" t="s">
        <v>252</v>
      </c>
      <c r="C33" s="108" t="s">
        <v>252</v>
      </c>
      <c r="D33" s="108">
        <v>1.1024182076813609</v>
      </c>
      <c r="E33" s="108">
        <v>1.8290538163911629</v>
      </c>
      <c r="F33" s="108">
        <v>6.9084628670120809</v>
      </c>
      <c r="G33" s="108">
        <v>10.533117932148635</v>
      </c>
      <c r="H33" s="108">
        <v>3.9462145571470302</v>
      </c>
      <c r="I33" s="108">
        <v>4.0494938132733491</v>
      </c>
      <c r="J33" s="108">
        <v>11.67567567567567</v>
      </c>
      <c r="K33" s="108">
        <v>-2.1539206195547158</v>
      </c>
      <c r="L33" s="108">
        <v>-0.3215434083601183</v>
      </c>
      <c r="M33" s="108">
        <v>6.625310173697275</v>
      </c>
      <c r="N33" s="108">
        <v>9.0528275541075161</v>
      </c>
      <c r="O33" s="108">
        <v>9.0268886043533936</v>
      </c>
      <c r="P33" s="108">
        <v>5.5000978665100764</v>
      </c>
      <c r="Q33" s="108">
        <v>9.5361781076066698</v>
      </c>
      <c r="R33" s="43">
        <v>-5.1490514905148945</v>
      </c>
    </row>
    <row r="34" spans="1:18" s="208" customFormat="1" ht="13">
      <c r="A34" s="203" t="s">
        <v>515</v>
      </c>
      <c r="B34" s="108">
        <v>3.8910505836575875</v>
      </c>
      <c r="C34" s="108">
        <v>14.04494382022472</v>
      </c>
      <c r="D34" s="108">
        <v>11.330049261083742</v>
      </c>
      <c r="E34" s="108">
        <v>8.7020648967551715</v>
      </c>
      <c r="F34" s="108">
        <v>13.568521031207597</v>
      </c>
      <c r="G34" s="108">
        <v>19.474313022700116</v>
      </c>
      <c r="H34" s="108">
        <v>23.700000000000003</v>
      </c>
      <c r="I34" s="108">
        <v>26.030719482619244</v>
      </c>
      <c r="J34" s="108">
        <v>23.412443874278384</v>
      </c>
      <c r="K34" s="108">
        <v>16.268191268191259</v>
      </c>
      <c r="L34" s="108">
        <v>10.058113544926242</v>
      </c>
      <c r="M34" s="108">
        <v>8.7327376116978073</v>
      </c>
      <c r="N34" s="108">
        <v>5.0056032872618736</v>
      </c>
      <c r="O34" s="108">
        <v>-1.6008537886872998</v>
      </c>
      <c r="P34" s="108">
        <v>-2.7476500361532978</v>
      </c>
      <c r="Q34" s="108">
        <v>-0.66914498141264367</v>
      </c>
      <c r="R34" s="43">
        <v>1.9461077844311336</v>
      </c>
    </row>
    <row r="35" spans="1:18" ht="13">
      <c r="A35" s="36" t="s">
        <v>105</v>
      </c>
      <c r="B35" s="108">
        <v>0</v>
      </c>
      <c r="C35" s="108">
        <v>7.5168716316404343</v>
      </c>
      <c r="D35" s="108">
        <v>9.0500524300369918</v>
      </c>
      <c r="E35" s="108">
        <v>23.342181174320388</v>
      </c>
      <c r="F35" s="108">
        <v>17.675146999140438</v>
      </c>
      <c r="G35" s="108">
        <v>16.884661117717005</v>
      </c>
      <c r="H35" s="108">
        <v>6.2325581395348744</v>
      </c>
      <c r="I35" s="108">
        <v>-9.7197898423817719</v>
      </c>
      <c r="J35" s="108">
        <v>-3.0067895247332812</v>
      </c>
      <c r="K35" s="108">
        <v>4.6000000000000085</v>
      </c>
      <c r="L35" s="108">
        <v>6.9789674952198899</v>
      </c>
      <c r="M35" s="108">
        <v>5.7669347631814221</v>
      </c>
      <c r="N35" s="108">
        <v>18.539897128014328</v>
      </c>
      <c r="O35" s="108">
        <v>8.1928622412562451</v>
      </c>
      <c r="P35" s="108">
        <v>9.8113053196303994</v>
      </c>
      <c r="Q35" s="108">
        <v>19.999999999999993</v>
      </c>
      <c r="R35" s="43">
        <v>8.245349421820011</v>
      </c>
    </row>
    <row r="36" spans="1:18" s="208" customFormat="1" ht="13">
      <c r="A36" s="203" t="s">
        <v>411</v>
      </c>
      <c r="B36" s="108" t="s">
        <v>109</v>
      </c>
      <c r="C36" s="108" t="s">
        <v>109</v>
      </c>
      <c r="D36" s="108" t="s">
        <v>109</v>
      </c>
      <c r="E36" s="108" t="s">
        <v>109</v>
      </c>
      <c r="F36" s="108" t="s">
        <v>109</v>
      </c>
      <c r="G36" s="108" t="s">
        <v>109</v>
      </c>
      <c r="H36" s="108" t="s">
        <v>109</v>
      </c>
      <c r="I36" s="108">
        <v>-5.3904855977568218</v>
      </c>
      <c r="J36" s="108">
        <v>1.0373077149761416</v>
      </c>
      <c r="K36" s="108">
        <v>-0.47166273614389592</v>
      </c>
      <c r="L36" s="108">
        <v>-1.1830702892786671</v>
      </c>
      <c r="M36" s="108">
        <v>1.6488451305688514</v>
      </c>
      <c r="N36" s="108">
        <v>-0.34842624699917851</v>
      </c>
      <c r="O36" s="108">
        <v>0.47762442492680196</v>
      </c>
      <c r="P36" s="108">
        <v>1.0997244445184433</v>
      </c>
      <c r="Q36" s="108">
        <v>0.5838177846504613</v>
      </c>
      <c r="R36" s="43">
        <v>0.63609794466156488</v>
      </c>
    </row>
    <row r="37" spans="1:18" ht="13">
      <c r="A37" s="36" t="s">
        <v>96</v>
      </c>
      <c r="B37" s="108">
        <v>4.9618320610686917</v>
      </c>
      <c r="C37" s="108">
        <v>1.6969696969697208</v>
      </c>
      <c r="D37" s="108">
        <v>10.502375466460249</v>
      </c>
      <c r="E37" s="108">
        <v>9.1118463711454769</v>
      </c>
      <c r="F37" s="108">
        <v>16.521403006555762</v>
      </c>
      <c r="G37" s="108">
        <v>4.5110290010611793</v>
      </c>
      <c r="H37" s="108">
        <v>-7.9525405582110977</v>
      </c>
      <c r="I37" s="108">
        <v>13.083248857037013</v>
      </c>
      <c r="J37" s="108">
        <v>7.0753763992426197</v>
      </c>
      <c r="K37" s="108">
        <v>8.2399778564325885</v>
      </c>
      <c r="L37" s="108">
        <v>7.5997245434710408</v>
      </c>
      <c r="M37" s="108">
        <v>-0.72624099151306365</v>
      </c>
      <c r="N37" s="108">
        <v>8.6777469441356025</v>
      </c>
      <c r="O37" s="108">
        <v>4.5529913941980888</v>
      </c>
      <c r="P37" s="108">
        <v>12.482120660585938</v>
      </c>
      <c r="Q37" s="108">
        <v>-1.0928961748633776</v>
      </c>
      <c r="R37" s="43">
        <v>2.7624309392265194</v>
      </c>
    </row>
    <row r="38" spans="1:18" ht="13">
      <c r="A38" s="36" t="s">
        <v>112</v>
      </c>
      <c r="B38" s="108">
        <v>23.877145591912949</v>
      </c>
      <c r="C38" s="108">
        <v>18.764999052751236</v>
      </c>
      <c r="D38" s="108">
        <v>21.272795795264837</v>
      </c>
      <c r="E38" s="108">
        <v>20.407515998376475</v>
      </c>
      <c r="F38" s="108">
        <v>35.833456796461284</v>
      </c>
      <c r="G38" s="108">
        <v>32.628219993968614</v>
      </c>
      <c r="H38" s="108">
        <v>17.435000000000002</v>
      </c>
      <c r="I38" s="108">
        <v>-4.4826559373270314</v>
      </c>
      <c r="J38" s="108">
        <v>-1.634504969132208</v>
      </c>
      <c r="K38" s="108">
        <v>6.9956354592693559</v>
      </c>
      <c r="L38" s="108">
        <v>12.903381239410242</v>
      </c>
      <c r="M38" s="108">
        <v>7.2688056893251876</v>
      </c>
      <c r="N38" s="108">
        <v>5.9044932366509491</v>
      </c>
      <c r="O38" s="108">
        <v>0.36654911835095527</v>
      </c>
      <c r="P38" s="108">
        <v>-2.6933095477032887</v>
      </c>
      <c r="Q38" s="108">
        <v>-0.96511135325509612</v>
      </c>
      <c r="R38" s="43">
        <v>2.9669895352551827</v>
      </c>
    </row>
    <row r="39" spans="1:18" s="346" customFormat="1" ht="13">
      <c r="A39" s="203" t="s">
        <v>579</v>
      </c>
      <c r="B39" s="108">
        <v>-6.4909297052154233</v>
      </c>
      <c r="C39" s="108">
        <v>-1.7884207335556161</v>
      </c>
      <c r="D39" s="108">
        <v>-0.40123456790122652</v>
      </c>
      <c r="E39" s="108">
        <v>2.8819336845367243</v>
      </c>
      <c r="F39" s="108">
        <v>7.1686746987951739</v>
      </c>
      <c r="G39" s="108">
        <v>23.58066329398541</v>
      </c>
      <c r="H39" s="108">
        <v>12.326586308846927</v>
      </c>
      <c r="I39" s="108">
        <v>-19.011945738003639</v>
      </c>
      <c r="J39" s="108">
        <v>32.874999999999993</v>
      </c>
      <c r="K39" s="108">
        <v>9.4637817497648093</v>
      </c>
      <c r="L39" s="108">
        <v>2.3375730491578084</v>
      </c>
      <c r="M39" s="108">
        <v>3.1575411488075069</v>
      </c>
      <c r="N39" s="108">
        <v>-2.865516118528165</v>
      </c>
      <c r="O39" s="108">
        <v>-3.855179349648008</v>
      </c>
      <c r="P39" s="108">
        <v>-3.1206415620641561</v>
      </c>
      <c r="Q39" s="108">
        <v>-1.0977145942055146</v>
      </c>
      <c r="R39" s="43">
        <v>7.7874817999999859</v>
      </c>
    </row>
    <row r="40" spans="1:18" s="346" customFormat="1" ht="13">
      <c r="A40" s="203" t="s">
        <v>567</v>
      </c>
      <c r="B40" s="108" t="s">
        <v>109</v>
      </c>
      <c r="C40" s="108" t="s">
        <v>109</v>
      </c>
      <c r="D40" s="108" t="s">
        <v>109</v>
      </c>
      <c r="E40" s="108" t="s">
        <v>109</v>
      </c>
      <c r="F40" s="108">
        <v>17.800000000000008</v>
      </c>
      <c r="G40" s="108">
        <v>4.8387096774193683</v>
      </c>
      <c r="H40" s="108">
        <v>-4.1295546558704359</v>
      </c>
      <c r="I40" s="108">
        <v>9.6283783783783736</v>
      </c>
      <c r="J40" s="108">
        <v>1.6178736517719539</v>
      </c>
      <c r="K40" s="108">
        <v>6.4442759666413849</v>
      </c>
      <c r="L40" s="108">
        <v>-2.5641025641025528</v>
      </c>
      <c r="M40" s="108">
        <v>4.4590643274853692</v>
      </c>
      <c r="N40" s="108">
        <v>5.1084674597620623</v>
      </c>
      <c r="O40" s="108">
        <v>6.5912117177097258</v>
      </c>
      <c r="P40" s="108">
        <v>3.2479700187382936</v>
      </c>
      <c r="Q40" s="108">
        <v>0</v>
      </c>
      <c r="R40" s="43">
        <v>1.3039117352056191</v>
      </c>
    </row>
    <row r="41" spans="1:18" ht="13">
      <c r="A41" s="36" t="s">
        <v>104</v>
      </c>
      <c r="B41" s="108" t="s">
        <v>109</v>
      </c>
      <c r="C41" s="108" t="s">
        <v>109</v>
      </c>
      <c r="D41" s="108" t="s">
        <v>109</v>
      </c>
      <c r="E41" s="108" t="s">
        <v>109</v>
      </c>
      <c r="F41" s="108" t="s">
        <v>109</v>
      </c>
      <c r="G41" s="108" t="s">
        <v>109</v>
      </c>
      <c r="H41" s="108" t="s">
        <v>109</v>
      </c>
      <c r="I41" s="108" t="s">
        <v>109</v>
      </c>
      <c r="J41" s="108" t="s">
        <v>109</v>
      </c>
      <c r="K41" s="108">
        <v>6.4616663203822915</v>
      </c>
      <c r="L41" s="108">
        <v>10.089773614363766</v>
      </c>
      <c r="M41" s="108">
        <v>12.745967027122862</v>
      </c>
      <c r="N41" s="108">
        <v>15.000000000000004</v>
      </c>
      <c r="O41" s="108">
        <v>15.531856713152843</v>
      </c>
      <c r="P41" s="108">
        <v>12.18934911242604</v>
      </c>
      <c r="Q41" s="108">
        <v>9.0717299578059176</v>
      </c>
      <c r="R41" s="43">
        <v>4.4777562862669189</v>
      </c>
    </row>
    <row r="42" spans="1:18" ht="13">
      <c r="A42" s="36" t="s">
        <v>118</v>
      </c>
      <c r="B42" s="108">
        <v>7.0612910743416268</v>
      </c>
      <c r="C42" s="108">
        <v>7.6699421605821394</v>
      </c>
      <c r="D42" s="108">
        <v>9.4586203410879541</v>
      </c>
      <c r="E42" s="108">
        <v>10.457921608464508</v>
      </c>
      <c r="F42" s="108">
        <v>5.9085588706016994</v>
      </c>
      <c r="G42" s="108">
        <v>4.1726342855213261E-2</v>
      </c>
      <c r="H42" s="108">
        <v>-8.0554616165032105</v>
      </c>
      <c r="I42" s="108">
        <v>-5.8579765582855217</v>
      </c>
      <c r="J42" s="108">
        <v>-3.0122678613288674</v>
      </c>
      <c r="K42" s="108">
        <v>-4.1397553475756439</v>
      </c>
      <c r="L42" s="108">
        <v>2.9934164448802565</v>
      </c>
      <c r="M42" s="108">
        <v>7.2354373223441479</v>
      </c>
      <c r="N42" s="108">
        <v>5.2189683818027195</v>
      </c>
      <c r="O42" s="108">
        <v>5.4916708854656617</v>
      </c>
      <c r="P42" s="108">
        <v>6.1153134212390565</v>
      </c>
      <c r="Q42" s="108">
        <v>6.78570388715407</v>
      </c>
      <c r="R42" s="43">
        <v>5.6999999999999913</v>
      </c>
    </row>
    <row r="43" spans="1:18">
      <c r="A43" s="64" t="s">
        <v>331</v>
      </c>
    </row>
    <row r="45" spans="1:18">
      <c r="A45" t="s">
        <v>45</v>
      </c>
    </row>
    <row r="46" spans="1:18">
      <c r="A46" s="63" t="s">
        <v>323</v>
      </c>
    </row>
    <row r="48" spans="1:18">
      <c r="A48" t="s">
        <v>31</v>
      </c>
    </row>
    <row r="49" spans="1:1">
      <c r="A49" t="s">
        <v>323</v>
      </c>
    </row>
    <row r="51" spans="1:1">
      <c r="A51" t="s">
        <v>46</v>
      </c>
    </row>
    <row r="52" spans="1:1">
      <c r="A52" t="s">
        <v>306</v>
      </c>
    </row>
    <row r="53" spans="1:1">
      <c r="A53" t="s">
        <v>19</v>
      </c>
    </row>
    <row r="54" spans="1:1">
      <c r="A54" s="63" t="s">
        <v>324</v>
      </c>
    </row>
  </sheetData>
  <phoneticPr fontId="25" type="noConversion"/>
  <pageMargins left="0.75" right="0.75" top="1" bottom="1" header="0.5" footer="0.5"/>
  <pageSetup paperSize="9" scale="20" orientation="portrait"/>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1"/>
  <dimension ref="A1:AR46"/>
  <sheetViews>
    <sheetView workbookViewId="0">
      <pane xSplit="1" ySplit="3" topLeftCell="B4" activePane="bottomRight" state="frozen"/>
      <selection activeCell="A2" sqref="A2"/>
      <selection pane="topRight" activeCell="A2" sqref="A2"/>
      <selection pane="bottomLeft" activeCell="A2" sqref="A2"/>
      <selection pane="bottomRight" activeCell="B9" sqref="B9"/>
    </sheetView>
  </sheetViews>
  <sheetFormatPr defaultColWidth="9.1796875" defaultRowHeight="12.5"/>
  <cols>
    <col min="1" max="1" width="16.1796875" customWidth="1"/>
    <col min="2" max="18" width="9.453125" style="81" customWidth="1"/>
  </cols>
  <sheetData>
    <row r="1" spans="1:44">
      <c r="A1" s="209" t="s">
        <v>586</v>
      </c>
    </row>
    <row r="3" spans="1:44" ht="13">
      <c r="B3" s="125">
        <v>2001</v>
      </c>
      <c r="C3" s="125">
        <v>2002</v>
      </c>
      <c r="D3" s="125">
        <v>2003</v>
      </c>
      <c r="E3" s="125">
        <v>2004</v>
      </c>
      <c r="F3" s="125">
        <v>2005</v>
      </c>
      <c r="G3" s="125">
        <v>2006</v>
      </c>
      <c r="H3" s="125">
        <v>2007</v>
      </c>
      <c r="I3" s="125">
        <v>2008</v>
      </c>
      <c r="J3" s="125">
        <v>2009</v>
      </c>
      <c r="K3" s="125">
        <v>2010</v>
      </c>
      <c r="L3" s="125">
        <v>2011</v>
      </c>
      <c r="M3" s="125">
        <v>2012</v>
      </c>
      <c r="N3" s="125">
        <v>2013</v>
      </c>
      <c r="O3" s="125">
        <v>2014</v>
      </c>
      <c r="P3" s="125">
        <v>2015</v>
      </c>
      <c r="Q3" s="125">
        <v>2016</v>
      </c>
      <c r="R3" s="125">
        <v>2017</v>
      </c>
      <c r="S3" s="125">
        <v>2018</v>
      </c>
      <c r="T3" s="41"/>
      <c r="U3" s="41"/>
      <c r="V3" s="41"/>
      <c r="W3" s="41"/>
      <c r="X3" s="41"/>
      <c r="Y3" s="41"/>
      <c r="Z3" s="41"/>
      <c r="AA3" s="41"/>
      <c r="AB3" s="41"/>
      <c r="AC3" s="41"/>
      <c r="AF3" s="36"/>
      <c r="AG3" s="36"/>
      <c r="AH3" s="36"/>
      <c r="AI3" s="36"/>
      <c r="AJ3" s="36"/>
      <c r="AK3" s="36"/>
      <c r="AL3" s="36"/>
      <c r="AM3" s="36"/>
      <c r="AN3" s="36"/>
      <c r="AO3" s="36"/>
      <c r="AP3" s="36"/>
      <c r="AQ3" s="36"/>
      <c r="AR3" s="36"/>
    </row>
    <row r="4" spans="1:44" ht="13">
      <c r="A4" s="36" t="s">
        <v>215</v>
      </c>
      <c r="B4" s="108">
        <v>116.95832195397978</v>
      </c>
      <c r="C4" s="108">
        <v>115.41006622648351</v>
      </c>
      <c r="D4" s="108">
        <v>112.18064751883206</v>
      </c>
      <c r="E4" s="108">
        <v>108.47772840043055</v>
      </c>
      <c r="F4" s="108">
        <v>99.838011800497839</v>
      </c>
      <c r="G4" s="108">
        <v>100.43295203017992</v>
      </c>
      <c r="H4" s="108">
        <v>100</v>
      </c>
      <c r="I4" s="108">
        <v>98.064703992280528</v>
      </c>
      <c r="J4" s="108">
        <v>101.63275746431337</v>
      </c>
      <c r="K4" s="108">
        <v>107.02709802547584</v>
      </c>
      <c r="L4" s="108">
        <v>108.66744486688856</v>
      </c>
      <c r="M4" s="108">
        <v>117.46762952932221</v>
      </c>
      <c r="N4" s="108">
        <v>122.55946984671078</v>
      </c>
      <c r="O4" s="108">
        <v>123.97071068976511</v>
      </c>
      <c r="P4" s="108">
        <v>126.77763593439886</v>
      </c>
      <c r="Q4" s="108">
        <v>131.01244746677793</v>
      </c>
      <c r="R4" s="108">
        <v>134.63034908322987</v>
      </c>
      <c r="S4" s="43">
        <v>137.69031911220125</v>
      </c>
      <c r="T4" s="41"/>
      <c r="U4" s="41"/>
      <c r="V4" s="41"/>
      <c r="W4" s="41"/>
      <c r="X4" s="41"/>
      <c r="Y4" s="41"/>
      <c r="Z4" s="41"/>
      <c r="AA4" s="41"/>
      <c r="AB4" s="41"/>
      <c r="AC4" s="41"/>
      <c r="AE4" s="36"/>
      <c r="AF4" s="41"/>
      <c r="AG4" s="41"/>
      <c r="AH4" s="41"/>
      <c r="AI4" s="41"/>
      <c r="AJ4" s="41"/>
      <c r="AL4" s="41"/>
      <c r="AM4" s="41"/>
      <c r="AN4" s="41"/>
      <c r="AO4" s="41"/>
      <c r="AP4" s="41"/>
      <c r="AQ4" s="41"/>
      <c r="AR4" s="41"/>
    </row>
    <row r="5" spans="1:44" ht="13">
      <c r="A5" s="36" t="s">
        <v>216</v>
      </c>
      <c r="B5" s="108">
        <v>61.542763286499593</v>
      </c>
      <c r="C5" s="108">
        <v>65.231717797428516</v>
      </c>
      <c r="D5" s="108">
        <v>68.786344939325829</v>
      </c>
      <c r="E5" s="108">
        <v>70.861761541769525</v>
      </c>
      <c r="F5" s="108">
        <v>88.998487102416618</v>
      </c>
      <c r="G5" s="108">
        <v>95.632920754092865</v>
      </c>
      <c r="H5" s="108">
        <v>100</v>
      </c>
      <c r="I5" s="108">
        <v>99.62250160024152</v>
      </c>
      <c r="J5" s="108">
        <v>97.631343737132752</v>
      </c>
      <c r="K5" s="108">
        <v>101.931779277384</v>
      </c>
      <c r="L5" s="108">
        <v>104.10394330073667</v>
      </c>
      <c r="M5" s="108">
        <v>105.02192654436764</v>
      </c>
      <c r="N5" s="108">
        <v>105.98911915359521</v>
      </c>
      <c r="O5" s="108">
        <v>106.06585119487106</v>
      </c>
      <c r="P5" s="108">
        <v>107.44799960513338</v>
      </c>
      <c r="Q5" s="108">
        <v>109.13597382610307</v>
      </c>
      <c r="R5" s="108">
        <v>109.43556449774235</v>
      </c>
      <c r="S5" s="43">
        <v>107.94402713045643</v>
      </c>
      <c r="T5" s="41"/>
      <c r="U5" s="41"/>
      <c r="V5" s="41"/>
      <c r="W5" s="41"/>
      <c r="X5" s="41"/>
      <c r="Y5" s="41"/>
      <c r="Z5" s="41"/>
      <c r="AA5" s="41"/>
      <c r="AB5" s="41"/>
      <c r="AC5" s="41"/>
      <c r="AE5" s="36"/>
      <c r="AF5" s="41"/>
      <c r="AG5" s="41"/>
      <c r="AH5" s="41"/>
      <c r="AI5" s="41"/>
      <c r="AJ5" s="41"/>
      <c r="AK5" s="41"/>
      <c r="AL5" s="41"/>
      <c r="AM5" s="41"/>
      <c r="AN5" s="41"/>
      <c r="AO5" s="41"/>
      <c r="AP5" s="41"/>
      <c r="AQ5" s="41"/>
      <c r="AR5" s="41"/>
    </row>
    <row r="6" spans="1:44" ht="13">
      <c r="A6" s="36" t="s">
        <v>217</v>
      </c>
      <c r="B6" s="108">
        <v>56.366795276054638</v>
      </c>
      <c r="C6" s="108">
        <v>49.705821302873183</v>
      </c>
      <c r="D6" s="108">
        <v>53.109066055349217</v>
      </c>
      <c r="E6" s="108">
        <v>71.592874614890519</v>
      </c>
      <c r="F6" s="108">
        <v>87.318096640551587</v>
      </c>
      <c r="G6" s="108">
        <v>88.070532268436423</v>
      </c>
      <c r="H6" s="108">
        <v>100</v>
      </c>
      <c r="I6" s="108">
        <v>102.53401901171833</v>
      </c>
      <c r="J6" s="108">
        <v>79.815144477766751</v>
      </c>
      <c r="K6" s="108">
        <v>70.519614813161922</v>
      </c>
      <c r="L6" s="108">
        <v>62.605403437835008</v>
      </c>
      <c r="M6" s="108">
        <v>61.146667705745415</v>
      </c>
      <c r="N6" s="108">
        <v>58.584536715964788</v>
      </c>
      <c r="O6" s="108">
        <v>59.819364160174224</v>
      </c>
      <c r="P6" s="108">
        <v>56.234492595091865</v>
      </c>
      <c r="Q6" s="108">
        <v>54.546947616962257</v>
      </c>
      <c r="R6" s="108">
        <v>56.102007921729367</v>
      </c>
      <c r="S6" s="43">
        <v>60.411605883879695</v>
      </c>
      <c r="T6" s="41"/>
      <c r="U6" s="41"/>
      <c r="V6" s="41"/>
      <c r="W6" s="41"/>
      <c r="X6" s="41"/>
      <c r="Y6" s="41"/>
      <c r="Z6" s="41"/>
      <c r="AA6" s="41"/>
      <c r="AB6" s="41"/>
      <c r="AC6" s="41"/>
      <c r="AE6" s="36"/>
      <c r="AF6" s="41"/>
      <c r="AG6" s="41"/>
      <c r="AH6" s="41"/>
      <c r="AI6" s="41"/>
      <c r="AJ6" s="41"/>
      <c r="AK6" s="41"/>
      <c r="AL6" s="41"/>
      <c r="AM6" s="41"/>
      <c r="AN6" s="41"/>
      <c r="AO6" s="41"/>
      <c r="AP6" s="41"/>
      <c r="AQ6" s="41"/>
      <c r="AR6" s="41"/>
    </row>
    <row r="7" spans="1:44" ht="13">
      <c r="A7" s="36" t="s">
        <v>218</v>
      </c>
      <c r="B7" s="108" t="s">
        <v>109</v>
      </c>
      <c r="C7" s="108">
        <v>100.70298996019811</v>
      </c>
      <c r="D7" s="108">
        <v>98.887408449516172</v>
      </c>
      <c r="E7" s="108">
        <v>96.274594307017765</v>
      </c>
      <c r="F7" s="108">
        <v>89.952991385275112</v>
      </c>
      <c r="G7" s="108">
        <v>84.111770417965388</v>
      </c>
      <c r="H7" s="108">
        <v>100</v>
      </c>
      <c r="I7" s="108">
        <v>97.594179580337624</v>
      </c>
      <c r="J7" s="108">
        <v>96.74467761242073</v>
      </c>
      <c r="K7" s="108">
        <v>87.503880921321226</v>
      </c>
      <c r="L7" s="108">
        <v>93.599904204864586</v>
      </c>
      <c r="M7" s="108">
        <v>92.687064242677906</v>
      </c>
      <c r="N7" s="108">
        <v>85.80034956390125</v>
      </c>
      <c r="O7" s="108">
        <v>86.755988622271929</v>
      </c>
      <c r="P7" s="108">
        <v>65.438111982526408</v>
      </c>
      <c r="Q7" s="108">
        <v>61.32769608255969</v>
      </c>
      <c r="R7" s="108" t="s">
        <v>109</v>
      </c>
      <c r="S7" s="108" t="s">
        <v>109</v>
      </c>
      <c r="T7" s="41"/>
      <c r="U7" s="41"/>
      <c r="V7" s="41"/>
      <c r="W7" s="41"/>
      <c r="X7" s="41"/>
      <c r="Y7" s="41"/>
      <c r="Z7" s="41"/>
      <c r="AA7" s="41"/>
      <c r="AB7" s="41"/>
      <c r="AC7" s="41"/>
      <c r="AE7" s="36"/>
      <c r="AF7" s="41"/>
      <c r="AG7" s="41"/>
      <c r="AH7" s="41"/>
      <c r="AI7" s="41"/>
      <c r="AJ7" s="41"/>
      <c r="AK7" s="41"/>
      <c r="AL7" s="41"/>
      <c r="AM7" s="41"/>
      <c r="AN7" s="41"/>
      <c r="AO7" s="41"/>
      <c r="AP7" s="41"/>
      <c r="AQ7" s="41"/>
      <c r="AR7" s="41"/>
    </row>
    <row r="8" spans="1:44" ht="13">
      <c r="A8" s="36" t="s">
        <v>219</v>
      </c>
      <c r="B8" s="108" t="s">
        <v>109</v>
      </c>
      <c r="C8" s="108" t="s">
        <v>109</v>
      </c>
      <c r="D8" s="108" t="s">
        <v>109</v>
      </c>
      <c r="E8" s="108" t="s">
        <v>109</v>
      </c>
      <c r="F8" s="108" t="s">
        <v>109</v>
      </c>
      <c r="G8" s="108">
        <v>84.466487612844361</v>
      </c>
      <c r="H8" s="108">
        <v>100</v>
      </c>
      <c r="I8" s="108">
        <v>106.63164423261151</v>
      </c>
      <c r="J8" s="108">
        <v>103.95099545605923</v>
      </c>
      <c r="K8" s="108">
        <v>99.608704524951207</v>
      </c>
      <c r="L8" s="108">
        <v>94.659275886525492</v>
      </c>
      <c r="M8" s="108">
        <v>90.982060730927671</v>
      </c>
      <c r="N8" s="108">
        <v>89.678624027101876</v>
      </c>
      <c r="O8" s="108">
        <v>90.096348159615118</v>
      </c>
      <c r="P8" s="108">
        <v>86.412045409426867</v>
      </c>
      <c r="Q8" s="108">
        <v>81.171400368927522</v>
      </c>
      <c r="R8" s="108">
        <v>79.085500066621748</v>
      </c>
      <c r="S8" s="43">
        <v>76.600557545936809</v>
      </c>
      <c r="T8" s="41"/>
      <c r="U8" s="41"/>
      <c r="V8" s="41"/>
      <c r="W8" s="41"/>
      <c r="X8" s="41"/>
      <c r="Y8" s="41"/>
      <c r="Z8" s="41"/>
      <c r="AA8" s="41"/>
      <c r="AB8" s="41"/>
      <c r="AC8" s="41"/>
      <c r="AE8" s="36"/>
      <c r="AF8" s="41"/>
      <c r="AG8" s="41"/>
      <c r="AH8" s="41"/>
      <c r="AI8" s="41"/>
      <c r="AJ8" s="41"/>
      <c r="AK8" s="41"/>
      <c r="AL8" s="41"/>
      <c r="AM8" s="41"/>
      <c r="AN8" s="41"/>
      <c r="AO8" s="41"/>
      <c r="AP8" s="41"/>
      <c r="AQ8" s="41"/>
      <c r="AR8" s="41"/>
    </row>
    <row r="9" spans="1:44" ht="13">
      <c r="A9" s="36" t="s">
        <v>220</v>
      </c>
      <c r="B9" s="108">
        <v>99.936119972095113</v>
      </c>
      <c r="C9" s="108">
        <v>99.193787518121326</v>
      </c>
      <c r="D9" s="108">
        <v>107.55912375380554</v>
      </c>
      <c r="E9" s="108">
        <v>103.56570465896957</v>
      </c>
      <c r="F9" s="108">
        <v>94.571252265918574</v>
      </c>
      <c r="G9" s="108">
        <v>90.970869382714895</v>
      </c>
      <c r="H9" s="108">
        <v>100</v>
      </c>
      <c r="I9" s="108">
        <v>93.687547090794396</v>
      </c>
      <c r="J9" s="108">
        <v>89.05921624721384</v>
      </c>
      <c r="K9" s="108">
        <v>84.72672228545882</v>
      </c>
      <c r="L9" s="108">
        <v>81.717027219790282</v>
      </c>
      <c r="M9" s="108">
        <v>82.104285717587473</v>
      </c>
      <c r="N9" s="108">
        <v>84.784086114000203</v>
      </c>
      <c r="O9" s="108">
        <v>90.168093227319304</v>
      </c>
      <c r="P9" s="108">
        <v>89.231539424260447</v>
      </c>
      <c r="Q9" s="108">
        <v>94.953986069774245</v>
      </c>
      <c r="R9" s="108">
        <v>96.305290047603648</v>
      </c>
      <c r="S9" s="43">
        <v>92.043275888837144</v>
      </c>
      <c r="T9" s="41"/>
      <c r="U9" s="41"/>
      <c r="V9" s="41"/>
      <c r="W9" s="41"/>
      <c r="X9" s="41"/>
      <c r="Y9" s="41"/>
      <c r="Z9" s="41"/>
      <c r="AA9" s="41"/>
      <c r="AB9" s="41"/>
      <c r="AC9" s="41"/>
      <c r="AE9" s="36"/>
      <c r="AF9" s="41"/>
      <c r="AG9" s="41"/>
      <c r="AH9" s="41"/>
      <c r="AI9" s="41"/>
      <c r="AJ9" s="41"/>
      <c r="AK9" s="41"/>
      <c r="AL9" s="41"/>
      <c r="AM9" s="41"/>
      <c r="AN9" s="41"/>
      <c r="AO9" s="41"/>
      <c r="AP9" s="41"/>
      <c r="AQ9" s="41"/>
      <c r="AR9" s="41"/>
    </row>
    <row r="10" spans="1:44" ht="13">
      <c r="A10" s="36" t="s">
        <v>221</v>
      </c>
      <c r="B10" s="108">
        <v>70.066292033099458</v>
      </c>
      <c r="C10" s="108">
        <v>69.01661604167046</v>
      </c>
      <c r="D10" s="108">
        <v>69.095891629243837</v>
      </c>
      <c r="E10" s="108">
        <v>73.434071305808814</v>
      </c>
      <c r="F10" s="108">
        <v>83.326066839036244</v>
      </c>
      <c r="G10" s="108">
        <v>97.311982052911077</v>
      </c>
      <c r="H10" s="108">
        <v>100</v>
      </c>
      <c r="I10" s="108">
        <v>93.630639108977903</v>
      </c>
      <c r="J10" s="108">
        <v>81.926762009368332</v>
      </c>
      <c r="K10" s="108">
        <v>79.618305884322098</v>
      </c>
      <c r="L10" s="108">
        <v>74.210690100993247</v>
      </c>
      <c r="M10" s="108">
        <v>69.36029891774524</v>
      </c>
      <c r="N10" s="108">
        <v>68.730891903683442</v>
      </c>
      <c r="O10" s="108">
        <v>68.859936501980272</v>
      </c>
      <c r="P10" s="108">
        <v>70.247226522418302</v>
      </c>
      <c r="Q10" s="108">
        <v>69.517961030548278</v>
      </c>
      <c r="R10" s="108">
        <v>70.326189858920017</v>
      </c>
      <c r="S10" s="43">
        <v>70.097274454824529</v>
      </c>
      <c r="T10" s="41"/>
      <c r="U10" s="41"/>
      <c r="V10" s="41"/>
      <c r="W10" s="41"/>
      <c r="X10" s="41"/>
      <c r="Y10" s="41"/>
      <c r="Z10" s="41"/>
      <c r="AA10" s="41"/>
      <c r="AB10" s="41"/>
      <c r="AC10" s="41"/>
      <c r="AE10" s="36"/>
      <c r="AF10" s="41"/>
      <c r="AG10" s="41"/>
      <c r="AH10" s="41"/>
      <c r="AI10" s="41"/>
      <c r="AJ10" s="41"/>
      <c r="AK10" s="41"/>
      <c r="AL10" s="41"/>
      <c r="AM10" s="41"/>
      <c r="AN10" s="41"/>
      <c r="AO10" s="41"/>
      <c r="AP10" s="41"/>
      <c r="AQ10" s="41"/>
      <c r="AR10" s="41"/>
    </row>
    <row r="11" spans="1:44" ht="13">
      <c r="A11" s="36" t="s">
        <v>222</v>
      </c>
      <c r="B11" s="108" t="s">
        <v>109</v>
      </c>
      <c r="C11" s="108" t="s">
        <v>109</v>
      </c>
      <c r="D11" s="108" t="s">
        <v>109</v>
      </c>
      <c r="E11" s="108">
        <v>67.339172146671345</v>
      </c>
      <c r="F11" s="108">
        <v>77.490419987753683</v>
      </c>
      <c r="G11" s="108">
        <v>99.089403614201629</v>
      </c>
      <c r="H11" s="108">
        <v>100</v>
      </c>
      <c r="I11" s="108">
        <v>79.800517671378543</v>
      </c>
      <c r="J11" s="108">
        <v>55.156170770572288</v>
      </c>
      <c r="K11" s="108">
        <v>58.690982145675285</v>
      </c>
      <c r="L11" s="108">
        <v>58.46827378521391</v>
      </c>
      <c r="M11" s="108">
        <v>59.116976679822756</v>
      </c>
      <c r="N11" s="108">
        <v>61.37113787092359</v>
      </c>
      <c r="O11" s="108">
        <v>66.355515381075662</v>
      </c>
      <c r="P11" s="108">
        <v>67.307137274986829</v>
      </c>
      <c r="Q11" s="108">
        <v>67.269446695318535</v>
      </c>
      <c r="R11" s="108">
        <v>66.855130017979221</v>
      </c>
      <c r="S11" s="43">
        <v>65.597615905834488</v>
      </c>
      <c r="T11" s="41"/>
      <c r="U11" s="41"/>
      <c r="V11" s="41"/>
      <c r="W11" s="41"/>
      <c r="X11" s="41"/>
      <c r="Y11" s="41"/>
      <c r="Z11" s="41"/>
      <c r="AA11" s="41"/>
      <c r="AB11" s="41"/>
      <c r="AC11" s="41"/>
      <c r="AE11" s="36"/>
      <c r="AF11" s="41"/>
      <c r="AG11" s="41"/>
      <c r="AH11" s="41"/>
      <c r="AI11" s="41"/>
      <c r="AJ11" s="41"/>
      <c r="AK11" s="41"/>
      <c r="AL11" s="41"/>
      <c r="AM11" s="41"/>
      <c r="AN11" s="41"/>
      <c r="AO11" s="41"/>
      <c r="AP11" s="41"/>
      <c r="AQ11" s="41"/>
      <c r="AR11" s="41"/>
    </row>
    <row r="12" spans="1:44" ht="13">
      <c r="A12" s="36" t="s">
        <v>223</v>
      </c>
      <c r="B12" s="108">
        <v>88.074671077599575</v>
      </c>
      <c r="C12" s="108">
        <v>90.460828792528744</v>
      </c>
      <c r="D12" s="108">
        <v>91.799820164161602</v>
      </c>
      <c r="E12" s="108">
        <v>93.987277827061007</v>
      </c>
      <c r="F12" s="108">
        <v>97.146737204248751</v>
      </c>
      <c r="G12" s="108">
        <v>100.27124950156141</v>
      </c>
      <c r="H12" s="108">
        <v>100</v>
      </c>
      <c r="I12" s="108">
        <v>95.116770126907198</v>
      </c>
      <c r="J12" s="108">
        <v>92.310115570414197</v>
      </c>
      <c r="K12" s="108">
        <v>96.537722872873871</v>
      </c>
      <c r="L12" s="108">
        <v>95.011217189686121</v>
      </c>
      <c r="M12" s="108">
        <v>93.861321745117635</v>
      </c>
      <c r="N12" s="108">
        <v>92.717948892367133</v>
      </c>
      <c r="O12" s="108">
        <v>91.589901831633256</v>
      </c>
      <c r="P12" s="108">
        <v>89.299002838863672</v>
      </c>
      <c r="Q12" s="108">
        <v>88.310442087564553</v>
      </c>
      <c r="R12" s="108">
        <v>87.401066910722491</v>
      </c>
      <c r="S12" s="43">
        <v>85.019925495547668</v>
      </c>
      <c r="T12" s="41"/>
      <c r="U12" s="41"/>
      <c r="V12" s="41"/>
      <c r="W12" s="41"/>
      <c r="X12" s="41"/>
      <c r="Y12" s="41"/>
      <c r="Z12" s="41"/>
      <c r="AA12" s="41"/>
      <c r="AB12" s="41"/>
      <c r="AC12" s="41"/>
      <c r="AE12" s="36"/>
      <c r="AF12" s="41"/>
      <c r="AG12" s="41"/>
      <c r="AH12" s="41"/>
      <c r="AI12" s="41"/>
      <c r="AJ12" s="41"/>
      <c r="AK12" s="41"/>
      <c r="AL12" s="41"/>
      <c r="AM12" s="41"/>
      <c r="AN12" s="41"/>
      <c r="AO12" s="41"/>
      <c r="AP12" s="41"/>
      <c r="AQ12" s="41"/>
      <c r="AR12" s="41"/>
    </row>
    <row r="13" spans="1:44" ht="13">
      <c r="A13" s="36" t="s">
        <v>224</v>
      </c>
      <c r="B13" s="108">
        <v>65.467722952574562</v>
      </c>
      <c r="C13" s="108">
        <v>69.320312742216288</v>
      </c>
      <c r="D13" s="108">
        <v>76.209996444370503</v>
      </c>
      <c r="E13" s="108">
        <v>84.699499694022634</v>
      </c>
      <c r="F13" s="108">
        <v>94.680646398499817</v>
      </c>
      <c r="G13" s="108">
        <v>99.526507903023287</v>
      </c>
      <c r="H13" s="108">
        <v>100</v>
      </c>
      <c r="I13" s="108">
        <v>93.273465812081326</v>
      </c>
      <c r="J13" s="108">
        <v>89.267335601092284</v>
      </c>
      <c r="K13" s="108">
        <v>93.742368425547255</v>
      </c>
      <c r="L13" s="108">
        <v>95.234401250449423</v>
      </c>
      <c r="M13" s="108">
        <v>92.693321564916289</v>
      </c>
      <c r="N13" s="108">
        <v>90.653070072672264</v>
      </c>
      <c r="O13" s="108">
        <v>87.223639188169429</v>
      </c>
      <c r="P13" s="108">
        <v>85.843952415189989</v>
      </c>
      <c r="Q13" s="108">
        <v>85.664138494629526</v>
      </c>
      <c r="R13" s="108">
        <v>86.436355548052262</v>
      </c>
      <c r="S13" s="43">
        <v>88.380442510007825</v>
      </c>
      <c r="T13" s="41"/>
      <c r="U13" s="41"/>
      <c r="V13" s="41"/>
      <c r="W13" s="41"/>
      <c r="X13" s="41"/>
      <c r="Y13" s="41"/>
      <c r="Z13" s="41"/>
      <c r="AA13" s="41"/>
      <c r="AB13" s="41"/>
      <c r="AC13" s="41"/>
      <c r="AE13" s="36"/>
      <c r="AF13" s="41"/>
      <c r="AG13" s="41"/>
      <c r="AH13" s="41"/>
      <c r="AI13" s="41"/>
      <c r="AJ13" s="41"/>
      <c r="AK13" s="41"/>
      <c r="AL13" s="41"/>
      <c r="AM13" s="41"/>
      <c r="AN13" s="41"/>
      <c r="AO13" s="41"/>
      <c r="AP13" s="41"/>
      <c r="AQ13" s="41"/>
      <c r="AR13" s="41"/>
    </row>
    <row r="14" spans="1:44" ht="13">
      <c r="A14" s="36" t="s">
        <v>225</v>
      </c>
      <c r="B14" s="108">
        <v>107.99773807215396</v>
      </c>
      <c r="C14" s="108">
        <v>107.30441414044454</v>
      </c>
      <c r="D14" s="108">
        <v>103.66700125337103</v>
      </c>
      <c r="E14" s="108">
        <v>102.43175351862679</v>
      </c>
      <c r="F14" s="108">
        <v>104.26371744266692</v>
      </c>
      <c r="G14" s="108">
        <v>102.21884820562866</v>
      </c>
      <c r="H14" s="108">
        <v>100</v>
      </c>
      <c r="I14" s="108">
        <v>100.81618180258201</v>
      </c>
      <c r="J14" s="108">
        <v>100.90834298235482</v>
      </c>
      <c r="K14" s="108">
        <v>99.10226782456742</v>
      </c>
      <c r="L14" s="108">
        <v>98.469060857015222</v>
      </c>
      <c r="M14" s="108">
        <v>98.887156530258508</v>
      </c>
      <c r="N14" s="108">
        <v>100.31476739814396</v>
      </c>
      <c r="O14" s="108">
        <v>100.91673221105329</v>
      </c>
      <c r="P14" s="108">
        <v>102.8323303674523</v>
      </c>
      <c r="Q14" s="108">
        <v>105.81061121848425</v>
      </c>
      <c r="R14" s="108">
        <v>107.73975005312042</v>
      </c>
      <c r="S14" s="43">
        <v>112.44757938696901</v>
      </c>
      <c r="T14" s="41"/>
      <c r="U14" s="41"/>
      <c r="V14" s="41"/>
      <c r="W14" s="41"/>
      <c r="X14" s="41"/>
      <c r="Y14" s="41"/>
      <c r="Z14" s="41"/>
      <c r="AA14" s="41"/>
      <c r="AB14" s="41"/>
      <c r="AC14" s="41"/>
      <c r="AE14" s="36"/>
      <c r="AF14" s="41"/>
      <c r="AG14" s="41"/>
      <c r="AH14" s="41"/>
      <c r="AI14" s="41"/>
      <c r="AJ14" s="41"/>
      <c r="AK14" s="41"/>
      <c r="AL14" s="41"/>
      <c r="AM14" s="41"/>
      <c r="AN14" s="41"/>
      <c r="AO14" s="41"/>
      <c r="AP14" s="41"/>
      <c r="AQ14" s="41"/>
      <c r="AR14" s="41"/>
    </row>
    <row r="15" spans="1:44" ht="13">
      <c r="A15" s="36" t="s">
        <v>226</v>
      </c>
      <c r="B15" s="108">
        <v>92.019444195411353</v>
      </c>
      <c r="C15" s="108">
        <v>97.800671360477182</v>
      </c>
      <c r="D15" s="108">
        <v>93.710402430353156</v>
      </c>
      <c r="E15" s="108">
        <v>89.44630678292387</v>
      </c>
      <c r="F15" s="108">
        <v>97.015680766521768</v>
      </c>
      <c r="G15" s="108">
        <v>100.67020656688939</v>
      </c>
      <c r="H15" s="108">
        <v>100</v>
      </c>
      <c r="I15" s="108">
        <v>96.383887079229766</v>
      </c>
      <c r="J15" s="108">
        <v>91.115535547561564</v>
      </c>
      <c r="K15" s="108">
        <v>94.277649437166602</v>
      </c>
      <c r="L15" s="108">
        <v>97.545722146304286</v>
      </c>
      <c r="M15" s="108">
        <v>94.139208913498862</v>
      </c>
      <c r="N15" s="108">
        <v>91.767715587850773</v>
      </c>
      <c r="O15" s="108">
        <v>85.655198674430252</v>
      </c>
      <c r="P15" s="108">
        <v>84.462671898288505</v>
      </c>
      <c r="Q15" s="108">
        <v>84.31549363473539</v>
      </c>
      <c r="R15" s="108">
        <v>83.548829515712825</v>
      </c>
      <c r="S15" s="43">
        <v>81.675460616973965</v>
      </c>
      <c r="T15" s="41"/>
      <c r="U15" s="41"/>
      <c r="V15" s="41"/>
      <c r="W15" s="41"/>
      <c r="X15" s="41"/>
      <c r="Y15" s="41"/>
      <c r="Z15" s="41"/>
      <c r="AA15" s="41"/>
      <c r="AB15" s="41"/>
      <c r="AC15" s="41"/>
      <c r="AE15" s="36"/>
      <c r="AF15" s="41"/>
      <c r="AG15" s="41"/>
      <c r="AH15" s="41"/>
      <c r="AI15" s="41"/>
      <c r="AJ15" s="41"/>
      <c r="AK15" s="41"/>
      <c r="AL15" s="41"/>
      <c r="AM15" s="41"/>
      <c r="AN15" s="41"/>
      <c r="AO15" s="41"/>
      <c r="AP15" s="41"/>
      <c r="AQ15" s="41"/>
      <c r="AR15" s="41"/>
    </row>
    <row r="16" spans="1:44" ht="13">
      <c r="A16" s="36" t="s">
        <v>227</v>
      </c>
      <c r="B16" s="108">
        <v>97.110955405548864</v>
      </c>
      <c r="C16" s="108">
        <v>95.263616591568763</v>
      </c>
      <c r="D16" s="108">
        <v>106.85840670699946</v>
      </c>
      <c r="E16" s="108">
        <v>103.77612113122774</v>
      </c>
      <c r="F16" s="108">
        <v>97.357050547291607</v>
      </c>
      <c r="G16" s="108">
        <v>103.82542574470557</v>
      </c>
      <c r="H16" s="108">
        <v>100</v>
      </c>
      <c r="I16" s="108">
        <v>97.905237533419054</v>
      </c>
      <c r="J16" s="108">
        <v>102.51148012024096</v>
      </c>
      <c r="K16" s="108">
        <v>94.479795299225842</v>
      </c>
      <c r="L16" s="108">
        <v>87.349680557087495</v>
      </c>
      <c r="M16" s="108">
        <v>85.415788253962006</v>
      </c>
      <c r="N16" s="108">
        <v>79.373899832905863</v>
      </c>
      <c r="O16" s="108">
        <v>81.403157336923059</v>
      </c>
      <c r="P16" s="108">
        <v>94.845834919200072</v>
      </c>
      <c r="Q16" s="108">
        <v>107.52841071249593</v>
      </c>
      <c r="R16" s="108">
        <v>109.83897411293594</v>
      </c>
      <c r="S16" s="43">
        <v>118.52742513170004</v>
      </c>
      <c r="T16" s="41"/>
      <c r="U16" s="41"/>
      <c r="V16" s="41"/>
      <c r="W16" s="41"/>
      <c r="X16" s="41"/>
      <c r="Y16" s="41"/>
      <c r="Z16" s="41"/>
      <c r="AA16" s="41"/>
      <c r="AB16" s="41"/>
      <c r="AC16" s="41"/>
      <c r="AE16" s="36"/>
      <c r="AF16" s="41"/>
      <c r="AG16" s="41"/>
      <c r="AH16" s="41"/>
      <c r="AI16" s="41"/>
      <c r="AJ16" s="41"/>
      <c r="AK16" s="41"/>
      <c r="AL16" s="41"/>
      <c r="AM16" s="41"/>
      <c r="AN16" s="41"/>
      <c r="AO16" s="41"/>
      <c r="AP16" s="41"/>
      <c r="AQ16" s="41"/>
      <c r="AR16" s="41"/>
    </row>
    <row r="17" spans="1:44" ht="13">
      <c r="A17" s="36" t="s">
        <v>228</v>
      </c>
      <c r="B17" s="108" t="s">
        <v>109</v>
      </c>
      <c r="C17" s="108" t="s">
        <v>109</v>
      </c>
      <c r="D17" s="108" t="s">
        <v>109</v>
      </c>
      <c r="E17" s="108" t="s">
        <v>109</v>
      </c>
      <c r="F17" s="108">
        <v>94.188106476931367</v>
      </c>
      <c r="G17" s="108">
        <v>100.50062451027402</v>
      </c>
      <c r="H17" s="108">
        <v>100</v>
      </c>
      <c r="I17" s="108">
        <v>87.858107251521304</v>
      </c>
      <c r="J17" s="108">
        <v>76.695509014751408</v>
      </c>
      <c r="K17" s="108">
        <v>69.223601564576768</v>
      </c>
      <c r="L17" s="108">
        <v>59.288062489306284</v>
      </c>
      <c r="M17" s="108">
        <v>49.404421198212603</v>
      </c>
      <c r="N17" s="108">
        <v>50.140372357999652</v>
      </c>
      <c r="O17" s="108">
        <v>57.91129227822416</v>
      </c>
      <c r="P17" s="108">
        <v>62.287599920644411</v>
      </c>
      <c r="Q17" s="108">
        <v>64.372900677546397</v>
      </c>
      <c r="R17" s="108">
        <v>68.839711325810811</v>
      </c>
      <c r="S17" s="43">
        <v>68.053975486885577</v>
      </c>
      <c r="T17" s="41"/>
      <c r="U17" s="41"/>
      <c r="V17" s="41"/>
      <c r="W17" s="41"/>
      <c r="X17" s="41"/>
      <c r="Y17" s="41"/>
      <c r="Z17" s="41"/>
      <c r="AA17" s="41"/>
      <c r="AB17" s="41"/>
      <c r="AC17" s="41"/>
      <c r="AE17" s="36"/>
      <c r="AF17" s="41"/>
      <c r="AG17" s="41"/>
      <c r="AH17" s="41"/>
      <c r="AI17" s="41"/>
      <c r="AJ17" s="41"/>
      <c r="AK17" s="41"/>
      <c r="AL17" s="41"/>
      <c r="AM17" s="41"/>
      <c r="AN17" s="41"/>
      <c r="AO17" s="41"/>
      <c r="AP17" s="41"/>
      <c r="AQ17" s="41"/>
      <c r="AR17" s="41"/>
    </row>
    <row r="18" spans="1:44" ht="13">
      <c r="A18" s="36" t="s">
        <v>229</v>
      </c>
      <c r="B18" s="108" t="s">
        <v>109</v>
      </c>
      <c r="C18" s="108" t="s">
        <v>109</v>
      </c>
      <c r="D18" s="108" t="s">
        <v>109</v>
      </c>
      <c r="E18" s="108" t="s">
        <v>109</v>
      </c>
      <c r="F18" s="108">
        <v>97.558871803261297</v>
      </c>
      <c r="G18" s="108">
        <v>99.298596963700618</v>
      </c>
      <c r="H18" s="108">
        <v>100</v>
      </c>
      <c r="I18" s="108">
        <v>98.729933849763739</v>
      </c>
      <c r="J18" s="108">
        <v>100.99284641608668</v>
      </c>
      <c r="K18" s="108">
        <v>101.36162590418529</v>
      </c>
      <c r="L18" s="108">
        <v>99.602485107806075</v>
      </c>
      <c r="M18" s="108">
        <v>99.435257243449442</v>
      </c>
      <c r="N18" s="108">
        <v>93.376911579344153</v>
      </c>
      <c r="O18" s="108">
        <v>88.821418098912218</v>
      </c>
      <c r="P18" s="108">
        <v>85.268644480396162</v>
      </c>
      <c r="Q18" s="108">
        <v>83.590654117125169</v>
      </c>
      <c r="R18" s="108">
        <v>80.664992904587677</v>
      </c>
      <c r="S18" s="43">
        <v>78.725648407838065</v>
      </c>
      <c r="T18" s="41"/>
      <c r="U18" s="41"/>
      <c r="V18" s="41"/>
      <c r="W18" s="41"/>
      <c r="X18" s="41"/>
      <c r="Y18" s="41"/>
      <c r="Z18" s="41"/>
      <c r="AA18" s="41"/>
      <c r="AB18" s="41"/>
      <c r="AC18" s="41"/>
      <c r="AE18" s="36"/>
      <c r="AF18" s="41"/>
      <c r="AG18" s="41"/>
      <c r="AH18" s="41"/>
      <c r="AI18" s="41"/>
      <c r="AJ18" s="41"/>
      <c r="AK18" s="41"/>
      <c r="AL18" s="41"/>
      <c r="AM18" s="41"/>
      <c r="AN18" s="41"/>
      <c r="AO18" s="41"/>
      <c r="AP18" s="41"/>
      <c r="AQ18" s="41"/>
      <c r="AR18" s="41"/>
    </row>
    <row r="19" spans="1:44" ht="13">
      <c r="A19" s="36" t="s">
        <v>230</v>
      </c>
      <c r="B19" s="108" t="s">
        <v>109</v>
      </c>
      <c r="C19" s="108" t="s">
        <v>109</v>
      </c>
      <c r="D19" s="108" t="s">
        <v>109</v>
      </c>
      <c r="E19" s="108" t="s">
        <v>109</v>
      </c>
      <c r="F19" s="108" t="s">
        <v>109</v>
      </c>
      <c r="G19" s="108">
        <v>99.759527479483523</v>
      </c>
      <c r="H19" s="108">
        <v>100</v>
      </c>
      <c r="I19" s="108">
        <v>70.257874905101289</v>
      </c>
      <c r="J19" s="108">
        <v>60.998132395729264</v>
      </c>
      <c r="K19" s="108">
        <v>64.702107872761687</v>
      </c>
      <c r="L19" s="108">
        <v>68.226068400349433</v>
      </c>
      <c r="M19" s="108">
        <v>66.714397047452465</v>
      </c>
      <c r="N19" s="108">
        <v>69.50491228261987</v>
      </c>
      <c r="O19" s="108">
        <v>63.855503057149434</v>
      </c>
      <c r="P19" s="108">
        <v>64.497020272247099</v>
      </c>
      <c r="Q19" s="108">
        <v>66.3293896121329</v>
      </c>
      <c r="R19" s="108">
        <v>67.446321697834804</v>
      </c>
      <c r="S19" s="43">
        <v>68.989659509376239</v>
      </c>
      <c r="T19" s="41"/>
      <c r="U19" s="41"/>
      <c r="V19" s="41"/>
      <c r="W19" s="41"/>
      <c r="X19" s="41"/>
      <c r="Y19" s="41"/>
      <c r="Z19" s="41"/>
      <c r="AA19" s="41"/>
      <c r="AB19" s="41"/>
      <c r="AC19" s="41"/>
      <c r="AE19" s="36"/>
      <c r="AF19" s="41"/>
      <c r="AG19" s="41"/>
      <c r="AH19" s="41"/>
      <c r="AI19" s="41"/>
      <c r="AJ19" s="41"/>
      <c r="AK19" s="41"/>
      <c r="AL19" s="41"/>
      <c r="AM19" s="41"/>
      <c r="AN19" s="41"/>
      <c r="AO19" s="41"/>
      <c r="AP19" s="41"/>
      <c r="AQ19" s="41"/>
      <c r="AR19" s="41"/>
    </row>
    <row r="20" spans="1:44" ht="13">
      <c r="A20" s="36" t="s">
        <v>231</v>
      </c>
      <c r="B20" s="108">
        <v>73.378202071860969</v>
      </c>
      <c r="C20" s="108">
        <v>70.777132978222284</v>
      </c>
      <c r="D20" s="108">
        <v>72.546336114916087</v>
      </c>
      <c r="E20" s="108">
        <v>66.868272282561392</v>
      </c>
      <c r="F20" s="108">
        <v>76.70129955526771</v>
      </c>
      <c r="G20" s="108">
        <v>85.501810767575748</v>
      </c>
      <c r="H20" s="108">
        <v>100</v>
      </c>
      <c r="I20" s="108">
        <v>91.466858838286896</v>
      </c>
      <c r="J20" s="108">
        <v>69.581657570015238</v>
      </c>
      <c r="K20" s="108">
        <v>63.886386454224876</v>
      </c>
      <c r="L20" s="108">
        <v>64.715014922030718</v>
      </c>
      <c r="M20" s="108">
        <v>62.451520122558165</v>
      </c>
      <c r="N20" s="108">
        <v>59.79263383131034</v>
      </c>
      <c r="O20" s="108">
        <v>62.464737545619876</v>
      </c>
      <c r="P20" s="108">
        <v>62.943312665250552</v>
      </c>
      <c r="Q20" s="108">
        <v>62.925545120910542</v>
      </c>
      <c r="R20" s="108">
        <v>66.17490539964902</v>
      </c>
      <c r="S20" s="43">
        <v>65.595360471630769</v>
      </c>
      <c r="T20" s="41"/>
      <c r="U20" s="41"/>
      <c r="V20" s="41"/>
      <c r="W20" s="41"/>
      <c r="X20" s="41"/>
      <c r="Y20" s="41"/>
      <c r="Z20" s="41"/>
      <c r="AA20" s="41"/>
      <c r="AB20" s="41"/>
      <c r="AC20" s="41"/>
      <c r="AE20" s="36"/>
      <c r="AF20" s="41"/>
      <c r="AG20" s="41"/>
      <c r="AH20" s="41"/>
      <c r="AI20" s="41"/>
      <c r="AJ20" s="41"/>
      <c r="AK20" s="41"/>
      <c r="AL20" s="41"/>
      <c r="AM20" s="41"/>
      <c r="AN20" s="41"/>
      <c r="AO20" s="41"/>
      <c r="AP20" s="41"/>
      <c r="AQ20" s="41"/>
      <c r="AR20" s="41"/>
    </row>
    <row r="21" spans="1:44" ht="13">
      <c r="A21" s="36" t="s">
        <v>232</v>
      </c>
      <c r="B21" s="108">
        <v>72.358110762931162</v>
      </c>
      <c r="C21" s="108">
        <v>72.893000774615814</v>
      </c>
      <c r="D21" s="108">
        <v>77.901478356297616</v>
      </c>
      <c r="E21" s="108">
        <v>85.673141270665511</v>
      </c>
      <c r="F21" s="108">
        <v>93.045635301831254</v>
      </c>
      <c r="G21" s="108">
        <v>99.563308530784809</v>
      </c>
      <c r="H21" s="108">
        <v>100</v>
      </c>
      <c r="I21" s="108">
        <v>98.23123722818967</v>
      </c>
      <c r="J21" s="108">
        <v>94.153463158095306</v>
      </c>
      <c r="K21" s="108">
        <v>95.655159999020668</v>
      </c>
      <c r="L21" s="108">
        <v>96.889387415832473</v>
      </c>
      <c r="M21" s="108">
        <v>95.368714278451549</v>
      </c>
      <c r="N21" s="108">
        <v>96.863243228472101</v>
      </c>
      <c r="O21" s="108">
        <v>97.597110346792121</v>
      </c>
      <c r="P21" s="108">
        <v>100.00772212534619</v>
      </c>
      <c r="Q21" s="108">
        <v>102.99312500934168</v>
      </c>
      <c r="R21" s="108">
        <v>104.11514042335932</v>
      </c>
      <c r="S21" s="43">
        <v>102.36623257217343</v>
      </c>
      <c r="T21" s="41"/>
      <c r="U21" s="41"/>
      <c r="V21" s="41"/>
      <c r="W21" s="41"/>
      <c r="X21" s="41"/>
      <c r="Y21" s="41"/>
      <c r="Z21" s="41"/>
      <c r="AA21" s="41"/>
      <c r="AB21" s="41"/>
      <c r="AC21" s="41"/>
      <c r="AE21" s="36"/>
      <c r="AF21" s="41"/>
      <c r="AG21" s="41"/>
      <c r="AH21" s="41"/>
      <c r="AI21" s="41"/>
      <c r="AJ21" s="41"/>
      <c r="AK21" s="41"/>
      <c r="AL21" s="41"/>
      <c r="AM21" s="41"/>
      <c r="AN21" s="41"/>
      <c r="AO21" s="41"/>
      <c r="AP21" s="41"/>
      <c r="AQ21" s="41"/>
      <c r="AR21" s="41"/>
    </row>
    <row r="22" spans="1:44" ht="13">
      <c r="A22" s="36" t="s">
        <v>233</v>
      </c>
      <c r="B22" s="108">
        <v>87.978539868826175</v>
      </c>
      <c r="C22" s="108">
        <v>90.815336235376165</v>
      </c>
      <c r="D22" s="108">
        <v>93.21793850651693</v>
      </c>
      <c r="E22" s="108">
        <v>95.838261607613774</v>
      </c>
      <c r="F22" s="108">
        <v>99.499835457914386</v>
      </c>
      <c r="G22" s="108">
        <v>99.873959068042467</v>
      </c>
      <c r="H22" s="108">
        <v>100</v>
      </c>
      <c r="I22" s="108">
        <v>100.14218113002033</v>
      </c>
      <c r="J22" s="108">
        <v>96.734411867457098</v>
      </c>
      <c r="K22" s="108">
        <v>94.133518955492619</v>
      </c>
      <c r="L22" s="108">
        <v>89.847402461466856</v>
      </c>
      <c r="M22" s="108">
        <v>83.677004568934819</v>
      </c>
      <c r="N22" s="108">
        <v>77.441502917273496</v>
      </c>
      <c r="O22" s="108">
        <v>76.626045645911105</v>
      </c>
      <c r="P22" s="108">
        <v>77.749237094423734</v>
      </c>
      <c r="Q22" s="108">
        <v>79.249250462380317</v>
      </c>
      <c r="R22" s="108">
        <v>82.623293247174729</v>
      </c>
      <c r="S22" s="43">
        <v>82.234241730151012</v>
      </c>
      <c r="T22" s="41"/>
      <c r="U22" s="41"/>
      <c r="V22" s="41"/>
      <c r="W22" s="41"/>
      <c r="X22" s="41"/>
      <c r="Y22" s="41"/>
      <c r="Z22" s="41"/>
      <c r="AA22" s="41"/>
      <c r="AB22" s="41"/>
      <c r="AC22" s="41"/>
      <c r="AE22" s="36"/>
      <c r="AF22" s="41"/>
      <c r="AG22" s="41"/>
      <c r="AH22" s="41"/>
      <c r="AI22" s="41"/>
      <c r="AJ22" s="41"/>
      <c r="AK22" s="41"/>
      <c r="AL22" s="41"/>
      <c r="AM22" s="41"/>
      <c r="AN22" s="41"/>
      <c r="AO22" s="41"/>
      <c r="AP22" s="41"/>
      <c r="AQ22" s="41"/>
      <c r="AR22" s="41"/>
    </row>
    <row r="23" spans="1:44" ht="13">
      <c r="A23" s="36" t="s">
        <v>234</v>
      </c>
      <c r="B23" s="108" t="s">
        <v>109</v>
      </c>
      <c r="C23" s="108" t="s">
        <v>109</v>
      </c>
      <c r="D23" s="108" t="s">
        <v>109</v>
      </c>
      <c r="E23" s="108" t="s">
        <v>109</v>
      </c>
      <c r="F23" s="108" t="s">
        <v>109</v>
      </c>
      <c r="G23" s="108">
        <v>85.431976633296685</v>
      </c>
      <c r="H23" s="108">
        <v>100</v>
      </c>
      <c r="I23" s="108">
        <v>84.469518022617308</v>
      </c>
      <c r="J23" s="108">
        <v>89.214096999359228</v>
      </c>
      <c r="K23" s="108">
        <v>76.875225197688053</v>
      </c>
      <c r="L23" s="108">
        <v>74.837136620054991</v>
      </c>
      <c r="M23" s="108">
        <v>66.743172103101486</v>
      </c>
      <c r="N23" s="108">
        <v>65.117278728226367</v>
      </c>
      <c r="O23" s="108">
        <v>64.342487871224364</v>
      </c>
      <c r="P23" s="108">
        <v>63.444116886963201</v>
      </c>
      <c r="Q23" s="108">
        <v>64.232542450814663</v>
      </c>
      <c r="R23" s="108">
        <v>63.130229177153886</v>
      </c>
      <c r="S23" s="43">
        <v>66.54913658014101</v>
      </c>
      <c r="T23" s="41"/>
      <c r="U23" s="41"/>
      <c r="V23" s="41"/>
      <c r="W23" s="41"/>
      <c r="X23" s="41"/>
      <c r="Y23" s="41"/>
      <c r="Z23" s="41"/>
      <c r="AA23" s="41"/>
      <c r="AB23" s="41"/>
      <c r="AC23" s="41"/>
      <c r="AE23" s="36"/>
      <c r="AF23" s="41"/>
      <c r="AG23" s="41"/>
      <c r="AH23" s="41"/>
      <c r="AI23" s="41"/>
      <c r="AJ23" s="41"/>
      <c r="AK23" s="41"/>
      <c r="AL23" s="41"/>
      <c r="AM23" s="41"/>
      <c r="AN23" s="41"/>
      <c r="AO23" s="41"/>
      <c r="AP23" s="41"/>
      <c r="AQ23" s="41"/>
      <c r="AR23" s="41"/>
    </row>
    <row r="24" spans="1:44" ht="13">
      <c r="A24" s="36" t="s">
        <v>235</v>
      </c>
      <c r="B24" s="108">
        <v>118.0592193223214</v>
      </c>
      <c r="C24" s="108">
        <v>113.38249482545251</v>
      </c>
      <c r="D24" s="108">
        <v>112.27645129071919</v>
      </c>
      <c r="E24" s="108">
        <v>107.52748701615766</v>
      </c>
      <c r="F24" s="108">
        <v>105.12120823457035</v>
      </c>
      <c r="G24" s="108">
        <v>103.39869296213979</v>
      </c>
      <c r="H24" s="108">
        <v>100</v>
      </c>
      <c r="I24" s="108">
        <v>99.753836732162597</v>
      </c>
      <c r="J24" s="108">
        <v>99.244301562895032</v>
      </c>
      <c r="K24" s="108">
        <v>97.257638176183548</v>
      </c>
      <c r="L24" s="108">
        <v>96.010425918094043</v>
      </c>
      <c r="M24" s="108">
        <v>92.546569620968754</v>
      </c>
      <c r="N24" s="108">
        <v>90.978692700880814</v>
      </c>
      <c r="O24" s="108">
        <v>94.999295844240294</v>
      </c>
      <c r="P24" s="108">
        <v>94.673220688264323</v>
      </c>
      <c r="Q24" s="108">
        <v>97.780641009537476</v>
      </c>
      <c r="R24" s="108">
        <v>107.4680659948357</v>
      </c>
      <c r="S24" s="43">
        <v>117.41327331025688</v>
      </c>
      <c r="T24" s="41"/>
      <c r="U24" s="41"/>
      <c r="V24" s="41"/>
      <c r="W24" s="41"/>
      <c r="X24" s="41"/>
      <c r="Y24" s="41"/>
      <c r="Z24" s="41"/>
      <c r="AA24" s="41"/>
      <c r="AB24" s="41"/>
      <c r="AC24" s="41"/>
      <c r="AE24" s="36"/>
      <c r="AF24" s="41"/>
      <c r="AG24" s="41"/>
      <c r="AH24" s="41"/>
      <c r="AI24" s="41"/>
      <c r="AJ24" s="41"/>
      <c r="AK24" s="41"/>
      <c r="AL24" s="41"/>
      <c r="AM24" s="41"/>
      <c r="AN24" s="41"/>
      <c r="AO24" s="41"/>
      <c r="AP24" s="41"/>
      <c r="AQ24" s="41"/>
      <c r="AR24" s="41"/>
    </row>
    <row r="25" spans="1:44" ht="13">
      <c r="A25" s="36" t="s">
        <v>236</v>
      </c>
      <c r="B25" s="108" t="s">
        <v>109</v>
      </c>
      <c r="C25" s="108" t="s">
        <v>109</v>
      </c>
      <c r="D25" s="108" t="s">
        <v>109</v>
      </c>
      <c r="E25" s="108" t="s">
        <v>109</v>
      </c>
      <c r="F25" s="108" t="s">
        <v>109</v>
      </c>
      <c r="G25" s="108" t="s">
        <v>109</v>
      </c>
      <c r="H25" s="108" t="s">
        <v>109</v>
      </c>
      <c r="I25" s="108" t="s">
        <v>109</v>
      </c>
      <c r="J25" s="108">
        <v>84.573742255459848</v>
      </c>
      <c r="K25" s="108">
        <v>81.504956504873931</v>
      </c>
      <c r="L25" s="108">
        <v>77.308362475875484</v>
      </c>
      <c r="M25" s="108">
        <v>74.52105669406383</v>
      </c>
      <c r="N25" s="108">
        <v>53.207651917288821</v>
      </c>
      <c r="O25" s="108">
        <v>51.929129837768699</v>
      </c>
      <c r="P25" s="108">
        <v>49.478049209087764</v>
      </c>
      <c r="Q25" s="108">
        <v>51.263943571555693</v>
      </c>
      <c r="R25" s="108">
        <v>53.323161480547455</v>
      </c>
      <c r="S25" s="43">
        <v>67.632611534176263</v>
      </c>
      <c r="T25" s="41"/>
      <c r="U25" s="41"/>
      <c r="V25" s="41"/>
      <c r="W25" s="41"/>
      <c r="X25" s="41"/>
      <c r="Y25" s="41"/>
      <c r="Z25" s="41"/>
      <c r="AA25" s="41"/>
      <c r="AB25" s="41"/>
      <c r="AC25" s="41"/>
      <c r="AE25" s="36"/>
      <c r="AF25" s="41"/>
      <c r="AG25" s="41"/>
      <c r="AH25" s="41"/>
      <c r="AI25" s="41"/>
      <c r="AJ25" s="41"/>
      <c r="AK25" s="41"/>
      <c r="AL25" s="41"/>
      <c r="AM25" s="41"/>
      <c r="AN25" s="41"/>
      <c r="AO25" s="41"/>
      <c r="AP25" s="41"/>
      <c r="AQ25" s="41"/>
      <c r="AR25" s="41"/>
    </row>
    <row r="26" spans="1:44" ht="13">
      <c r="A26" s="36" t="s">
        <v>237</v>
      </c>
      <c r="B26" s="108" t="s">
        <v>109</v>
      </c>
      <c r="C26" s="108">
        <v>95.558814079158765</v>
      </c>
      <c r="D26" s="108">
        <v>120.78372050092467</v>
      </c>
      <c r="E26" s="108">
        <v>120.49452324672617</v>
      </c>
      <c r="F26" s="108">
        <v>96.000887399697191</v>
      </c>
      <c r="G26" s="108">
        <v>99.778177443640786</v>
      </c>
      <c r="H26" s="108">
        <v>100</v>
      </c>
      <c r="I26" s="108">
        <v>103.14076118334687</v>
      </c>
      <c r="J26" s="108">
        <v>87.103567498867292</v>
      </c>
      <c r="K26" s="108">
        <v>82.401149708696835</v>
      </c>
      <c r="L26" s="108">
        <v>78.419630407670667</v>
      </c>
      <c r="M26" s="108">
        <v>75.403883911339449</v>
      </c>
      <c r="N26" s="108">
        <v>73.691349437509672</v>
      </c>
      <c r="O26" s="108">
        <v>71.282170126041876</v>
      </c>
      <c r="P26" s="108">
        <v>69.122846843612209</v>
      </c>
      <c r="Q26" s="108">
        <v>70.036621162602259</v>
      </c>
      <c r="R26" s="108">
        <v>72.287456573704219</v>
      </c>
      <c r="S26" s="43">
        <v>71.395188521804783</v>
      </c>
      <c r="T26" s="41"/>
      <c r="U26" s="41"/>
      <c r="V26" s="41"/>
      <c r="W26" s="41"/>
      <c r="X26" s="41"/>
      <c r="Y26" s="41"/>
      <c r="Z26" s="41"/>
      <c r="AA26" s="41"/>
      <c r="AB26" s="41"/>
      <c r="AC26" s="41"/>
      <c r="AE26" s="36"/>
      <c r="AF26" s="41"/>
      <c r="AG26" s="41"/>
      <c r="AH26" s="41"/>
      <c r="AI26" s="41"/>
      <c r="AJ26" s="41"/>
      <c r="AK26" s="41"/>
      <c r="AL26" s="41"/>
      <c r="AM26" s="41"/>
      <c r="AN26" s="41"/>
      <c r="AO26" s="41"/>
      <c r="AP26" s="41"/>
      <c r="AQ26" s="41"/>
      <c r="AR26" s="41"/>
    </row>
    <row r="27" spans="1:44" ht="13">
      <c r="A27" s="36" t="s">
        <v>238</v>
      </c>
      <c r="B27" s="108">
        <v>68.306679057846694</v>
      </c>
      <c r="C27" s="108">
        <v>66.361256175325906</v>
      </c>
      <c r="D27" s="108">
        <v>70.09351200772123</v>
      </c>
      <c r="E27" s="108">
        <v>73.749771271462123</v>
      </c>
      <c r="F27" s="108">
        <v>79.776742387542399</v>
      </c>
      <c r="G27" s="108">
        <v>88.867239343054138</v>
      </c>
      <c r="H27" s="108">
        <v>100</v>
      </c>
      <c r="I27" s="108">
        <v>98.69871713283797</v>
      </c>
      <c r="J27" s="108">
        <v>88.899107279408867</v>
      </c>
      <c r="K27" s="108">
        <v>88.14054765233125</v>
      </c>
      <c r="L27" s="108">
        <v>88.881439640259956</v>
      </c>
      <c r="M27" s="108">
        <v>84.929640236964971</v>
      </c>
      <c r="N27" s="108">
        <v>80.321557203850404</v>
      </c>
      <c r="O27" s="108">
        <v>73.926862832465034</v>
      </c>
      <c r="P27" s="108">
        <v>73.397031387900043</v>
      </c>
      <c r="Q27" s="108">
        <v>72.704727570269498</v>
      </c>
      <c r="R27" s="108">
        <v>74.76720843916334</v>
      </c>
      <c r="S27" s="43">
        <v>77.727694781464706</v>
      </c>
      <c r="T27" s="41"/>
      <c r="U27" s="41"/>
      <c r="V27" s="41"/>
      <c r="W27" s="41"/>
      <c r="X27" s="41"/>
      <c r="Y27" s="41"/>
      <c r="Z27" s="41"/>
      <c r="AA27" s="41"/>
      <c r="AB27" s="41"/>
      <c r="AC27" s="41"/>
      <c r="AE27" s="36"/>
      <c r="AF27" s="41"/>
      <c r="AG27" s="41"/>
      <c r="AH27" s="41"/>
      <c r="AI27" s="41"/>
      <c r="AJ27" s="41"/>
      <c r="AK27" s="41"/>
      <c r="AL27" s="41"/>
      <c r="AM27" s="41"/>
      <c r="AN27" s="41"/>
      <c r="AO27" s="41"/>
      <c r="AP27" s="41"/>
      <c r="AQ27" s="41"/>
      <c r="AR27" s="41"/>
    </row>
    <row r="28" spans="1:44" ht="13">
      <c r="A28" s="36" t="s">
        <v>239</v>
      </c>
      <c r="B28" s="108">
        <v>66.520158804699648</v>
      </c>
      <c r="C28" s="108">
        <v>72.522587656024257</v>
      </c>
      <c r="D28" s="108">
        <v>79.44494452700367</v>
      </c>
      <c r="E28" s="108">
        <v>87.774584493515121</v>
      </c>
      <c r="F28" s="108">
        <v>94.214687731779705</v>
      </c>
      <c r="G28" s="108">
        <v>98.326440411159581</v>
      </c>
      <c r="H28" s="108">
        <v>100</v>
      </c>
      <c r="I28" s="108">
        <v>95.528118721471358</v>
      </c>
      <c r="J28" s="108">
        <v>86.871513882551625</v>
      </c>
      <c r="K28" s="108">
        <v>84.722224283799051</v>
      </c>
      <c r="L28" s="108">
        <v>79.323089823011884</v>
      </c>
      <c r="M28" s="108">
        <v>74.94753072771573</v>
      </c>
      <c r="N28" s="108">
        <v>71.225044096786505</v>
      </c>
      <c r="O28" s="108">
        <v>68.743303636329813</v>
      </c>
      <c r="P28" s="108">
        <v>67.988149801620509</v>
      </c>
      <c r="Q28" s="108">
        <v>67.918319125832966</v>
      </c>
      <c r="R28" s="108">
        <v>68.180561889901156</v>
      </c>
      <c r="S28" s="43">
        <v>68.638581672785563</v>
      </c>
      <c r="T28" s="41"/>
      <c r="U28" s="41"/>
      <c r="V28" s="41"/>
      <c r="W28" s="41"/>
      <c r="X28" s="41"/>
      <c r="Y28" s="41"/>
      <c r="Z28" s="41"/>
      <c r="AA28" s="41"/>
      <c r="AB28" s="41"/>
      <c r="AC28" s="41"/>
      <c r="AE28" s="36"/>
      <c r="AF28" s="41"/>
      <c r="AG28" s="41"/>
      <c r="AH28" s="41"/>
      <c r="AI28" s="41"/>
      <c r="AJ28" s="41"/>
      <c r="AK28" s="41"/>
      <c r="AL28" s="41"/>
      <c r="AM28" s="41"/>
      <c r="AN28" s="41"/>
      <c r="AO28" s="41"/>
      <c r="AP28" s="41"/>
      <c r="AQ28" s="41"/>
      <c r="AR28" s="41"/>
    </row>
    <row r="29" spans="1:44" ht="13">
      <c r="A29" s="36" t="s">
        <v>240</v>
      </c>
      <c r="B29" s="108">
        <v>76.659684217273863</v>
      </c>
      <c r="C29" s="108">
        <v>77.341471943989205</v>
      </c>
      <c r="D29" s="108">
        <v>80.1548995377388</v>
      </c>
      <c r="E29" s="108">
        <v>85.755689836881658</v>
      </c>
      <c r="F29" s="108">
        <v>92.238780227148794</v>
      </c>
      <c r="G29" s="108">
        <v>96.553680467260222</v>
      </c>
      <c r="H29" s="108">
        <v>100</v>
      </c>
      <c r="I29" s="108">
        <v>100.51345663545615</v>
      </c>
      <c r="J29" s="108">
        <v>108.42330830596505</v>
      </c>
      <c r="K29" s="108">
        <v>100.32368364062094</v>
      </c>
      <c r="L29" s="108">
        <v>91.218834019687122</v>
      </c>
      <c r="M29" s="108">
        <v>83.555114903788365</v>
      </c>
      <c r="N29" s="108">
        <v>83.417138837869786</v>
      </c>
      <c r="O29" s="108">
        <v>90.322584367621687</v>
      </c>
      <c r="P29" s="108">
        <v>99.316888582977953</v>
      </c>
      <c r="Q29" s="108">
        <v>104.39735341701686</v>
      </c>
      <c r="R29" s="108">
        <v>110.76329692353272</v>
      </c>
      <c r="S29" s="43">
        <v>111.93680444281829</v>
      </c>
      <c r="T29" s="41"/>
      <c r="U29" s="41"/>
      <c r="V29" s="41"/>
      <c r="W29" s="41"/>
      <c r="X29" s="41"/>
      <c r="Y29" s="41"/>
      <c r="Z29" s="41"/>
      <c r="AA29" s="41"/>
      <c r="AB29" s="41"/>
      <c r="AC29" s="41"/>
      <c r="AE29" s="36"/>
      <c r="AF29" s="41"/>
      <c r="AG29" s="41"/>
      <c r="AH29" s="41"/>
      <c r="AI29" s="41"/>
      <c r="AJ29" s="41"/>
      <c r="AK29" s="41"/>
      <c r="AL29" s="41"/>
      <c r="AM29" s="41"/>
      <c r="AN29" s="41"/>
      <c r="AO29" s="41"/>
      <c r="AP29" s="41"/>
      <c r="AQ29" s="41"/>
      <c r="AR29" s="41"/>
    </row>
    <row r="30" spans="1:44" ht="13">
      <c r="A30" s="36" t="s">
        <v>241</v>
      </c>
      <c r="B30" s="108">
        <v>60.929052681302011</v>
      </c>
      <c r="C30" s="108">
        <v>68.983336071358863</v>
      </c>
      <c r="D30" s="108">
        <v>85.154376331661979</v>
      </c>
      <c r="E30" s="108">
        <v>89.510552493932991</v>
      </c>
      <c r="F30" s="108">
        <v>92.715861755588264</v>
      </c>
      <c r="G30" s="108">
        <v>95.12881624549216</v>
      </c>
      <c r="H30" s="108">
        <v>100</v>
      </c>
      <c r="I30" s="108">
        <v>107.20952321842887</v>
      </c>
      <c r="J30" s="108">
        <v>106.52711732501542</v>
      </c>
      <c r="K30" s="108">
        <v>107.07297578402077</v>
      </c>
      <c r="L30" s="108">
        <v>104.94060855540404</v>
      </c>
      <c r="M30" s="108">
        <v>93.834126271569943</v>
      </c>
      <c r="N30" s="108">
        <v>97.303333434935013</v>
      </c>
      <c r="O30" s="108">
        <v>96.947862893144148</v>
      </c>
      <c r="P30" s="108">
        <v>87.31045386323369</v>
      </c>
      <c r="Q30" s="108">
        <v>103.78493635321246</v>
      </c>
      <c r="R30" s="108">
        <v>113.62491153146141</v>
      </c>
      <c r="S30" s="43">
        <v>113.36916461514951</v>
      </c>
      <c r="T30" s="41"/>
      <c r="U30" s="41"/>
      <c r="V30" s="41"/>
      <c r="W30" s="41"/>
      <c r="X30" s="41"/>
      <c r="Y30" s="41"/>
      <c r="Z30" s="41"/>
      <c r="AA30" s="41"/>
      <c r="AB30" s="41"/>
      <c r="AC30" s="41"/>
      <c r="AE30" s="36"/>
      <c r="AF30" s="41"/>
      <c r="AG30" s="41"/>
      <c r="AH30" s="41"/>
      <c r="AI30" s="41"/>
      <c r="AJ30" s="41"/>
      <c r="AK30" s="41"/>
      <c r="AL30" s="41"/>
      <c r="AM30" s="41"/>
      <c r="AN30" s="41"/>
      <c r="AO30" s="41"/>
      <c r="AP30" s="41"/>
      <c r="AQ30" s="41"/>
      <c r="AR30" s="41"/>
    </row>
    <row r="31" spans="1:44" ht="13">
      <c r="A31" s="36"/>
      <c r="B31" s="108" t="s">
        <v>252</v>
      </c>
      <c r="C31" s="108" t="s">
        <v>252</v>
      </c>
      <c r="D31" s="108" t="s">
        <v>252</v>
      </c>
      <c r="E31" s="108" t="s">
        <v>252</v>
      </c>
      <c r="F31" s="108" t="s">
        <v>252</v>
      </c>
      <c r="G31" s="108" t="s">
        <v>252</v>
      </c>
      <c r="H31" s="108" t="s">
        <v>252</v>
      </c>
      <c r="I31" s="108" t="s">
        <v>252</v>
      </c>
      <c r="J31" s="108" t="s">
        <v>252</v>
      </c>
      <c r="K31" s="108" t="s">
        <v>252</v>
      </c>
      <c r="L31" s="108" t="s">
        <v>252</v>
      </c>
      <c r="M31" s="108" t="s">
        <v>252</v>
      </c>
      <c r="N31" s="108" t="s">
        <v>252</v>
      </c>
      <c r="O31" s="108" t="s">
        <v>252</v>
      </c>
      <c r="P31" s="125"/>
      <c r="Q31" s="125"/>
      <c r="R31" s="125"/>
      <c r="S31" s="203"/>
      <c r="AE31" s="36"/>
      <c r="AF31" s="41"/>
      <c r="AG31" s="41"/>
      <c r="AH31" s="41"/>
      <c r="AI31" s="41"/>
      <c r="AJ31" s="41"/>
      <c r="AK31" s="41"/>
      <c r="AL31" s="41"/>
      <c r="AM31" s="41"/>
      <c r="AN31" s="41"/>
      <c r="AO31" s="41"/>
      <c r="AP31" s="41"/>
      <c r="AQ31" s="41"/>
      <c r="AR31" s="41"/>
    </row>
    <row r="32" spans="1:44" s="179" customFormat="1" ht="13">
      <c r="A32" s="36" t="s">
        <v>411</v>
      </c>
      <c r="B32" s="108" t="s">
        <v>109</v>
      </c>
      <c r="C32" s="108" t="s">
        <v>109</v>
      </c>
      <c r="D32" s="108" t="s">
        <v>109</v>
      </c>
      <c r="E32" s="108" t="s">
        <v>109</v>
      </c>
      <c r="F32" s="108" t="s">
        <v>109</v>
      </c>
      <c r="G32" s="108" t="s">
        <v>109</v>
      </c>
      <c r="H32" s="108" t="s">
        <v>109</v>
      </c>
      <c r="I32" s="108">
        <v>100</v>
      </c>
      <c r="J32" s="108">
        <v>81.931058335782808</v>
      </c>
      <c r="K32" s="108">
        <v>73.589728087021541</v>
      </c>
      <c r="L32" s="108">
        <v>70.450683145964561</v>
      </c>
      <c r="M32" s="108">
        <v>64.281690858799209</v>
      </c>
      <c r="N32" s="108">
        <v>82.851994095208397</v>
      </c>
      <c r="O32" s="108">
        <v>88.907552936195742</v>
      </c>
      <c r="P32" s="108">
        <v>84.212218725833083</v>
      </c>
      <c r="Q32" s="108">
        <v>75.421465499306109</v>
      </c>
      <c r="R32" s="108">
        <v>77.754415403000593</v>
      </c>
      <c r="S32" s="43">
        <v>81.10504149239955</v>
      </c>
      <c r="AE32" s="36"/>
    </row>
    <row r="33" spans="1:44" ht="13">
      <c r="A33" s="36" t="s">
        <v>242</v>
      </c>
      <c r="B33" s="108">
        <v>86.441661903410775</v>
      </c>
      <c r="C33" s="108">
        <v>77.298656023780083</v>
      </c>
      <c r="D33" s="108">
        <v>77.978488267181874</v>
      </c>
      <c r="E33" s="108">
        <v>85.970875185331579</v>
      </c>
      <c r="F33" s="108">
        <v>81.887550260582685</v>
      </c>
      <c r="G33" s="108">
        <v>100</v>
      </c>
      <c r="H33" s="108">
        <v>96.758601956429388</v>
      </c>
      <c r="I33" s="108">
        <v>85.429885045121452</v>
      </c>
      <c r="J33" s="108">
        <v>97.045324102809133</v>
      </c>
      <c r="K33" s="108">
        <v>91.215136196447204</v>
      </c>
      <c r="L33" s="108">
        <v>91.241120484469903</v>
      </c>
      <c r="M33" s="108">
        <v>89.244161702612018</v>
      </c>
      <c r="N33" s="108">
        <v>87.326490927328706</v>
      </c>
      <c r="O33" s="108">
        <v>96.553641750472437</v>
      </c>
      <c r="P33" s="108">
        <v>100.61942802941255</v>
      </c>
      <c r="Q33" s="108">
        <v>111.33490266625488</v>
      </c>
      <c r="R33" s="108">
        <v>107.65875276951469</v>
      </c>
      <c r="S33" s="43">
        <v>114.76510266770769</v>
      </c>
      <c r="T33" s="41"/>
      <c r="U33" s="41"/>
      <c r="V33" s="41"/>
      <c r="W33" s="41"/>
      <c r="X33" s="41"/>
      <c r="Y33" s="41"/>
      <c r="Z33" s="41"/>
      <c r="AA33" s="41"/>
      <c r="AB33" s="41"/>
      <c r="AC33" s="41"/>
      <c r="AE33" s="36"/>
      <c r="AF33" s="41"/>
      <c r="AG33" s="41"/>
      <c r="AH33" s="41"/>
      <c r="AI33" s="41"/>
      <c r="AJ33" s="41"/>
      <c r="AK33" s="41"/>
      <c r="AL33" s="41"/>
      <c r="AM33" s="41"/>
      <c r="AN33" s="41"/>
      <c r="AO33" s="41"/>
      <c r="AP33" s="41"/>
      <c r="AQ33" s="41"/>
      <c r="AR33" s="41"/>
    </row>
    <row r="34" spans="1:44" ht="13">
      <c r="A34" s="36" t="s">
        <v>243</v>
      </c>
      <c r="B34" s="108">
        <v>67.747792450915171</v>
      </c>
      <c r="C34" s="108">
        <v>72.531661272315134</v>
      </c>
      <c r="D34" s="108">
        <v>78.094797740011074</v>
      </c>
      <c r="E34" s="108">
        <v>85.481488164379243</v>
      </c>
      <c r="F34" s="108">
        <v>94.421075186358877</v>
      </c>
      <c r="G34" s="108">
        <v>100</v>
      </c>
      <c r="H34" s="108">
        <v>100.04172634285521</v>
      </c>
      <c r="I34" s="108">
        <v>91.982903476819317</v>
      </c>
      <c r="J34" s="108">
        <v>86.594566553516856</v>
      </c>
      <c r="K34" s="108">
        <v>83.986106255568245</v>
      </c>
      <c r="L34" s="108">
        <v>80.509286930632783</v>
      </c>
      <c r="M34" s="108">
        <v>82.91926516527019</v>
      </c>
      <c r="N34" s="108">
        <v>88.918836624451643</v>
      </c>
      <c r="O34" s="108">
        <v>93.559482593348591</v>
      </c>
      <c r="P34" s="108">
        <v>98.697461459519829</v>
      </c>
      <c r="Q34" s="108">
        <v>104.73312056657606</v>
      </c>
      <c r="R34" s="108">
        <v>111.84000000000003</v>
      </c>
      <c r="S34" s="110" t="s">
        <v>109</v>
      </c>
      <c r="T34" s="41"/>
      <c r="U34" s="41"/>
      <c r="V34" s="41"/>
      <c r="W34" s="41"/>
      <c r="X34" s="41"/>
      <c r="Y34" s="41"/>
      <c r="Z34" s="41"/>
      <c r="AA34" s="41"/>
      <c r="AB34" s="41"/>
      <c r="AC34" s="41"/>
      <c r="AE34" s="36"/>
      <c r="AF34" s="41"/>
      <c r="AG34" s="41"/>
      <c r="AH34" s="41"/>
      <c r="AI34" s="41"/>
      <c r="AJ34" s="41"/>
      <c r="AK34" s="41"/>
      <c r="AL34" s="41"/>
      <c r="AM34" s="41"/>
      <c r="AN34" s="41"/>
      <c r="AO34" s="41"/>
      <c r="AP34" s="41"/>
      <c r="AQ34" s="41"/>
      <c r="AR34" s="41"/>
    </row>
    <row r="35" spans="1:44" ht="13">
      <c r="A35" s="36"/>
    </row>
    <row r="36" spans="1:44">
      <c r="A36" s="41" t="s">
        <v>45</v>
      </c>
    </row>
    <row r="37" spans="1:44">
      <c r="A37" s="37" t="s">
        <v>604</v>
      </c>
    </row>
    <row r="38" spans="1:44" ht="13">
      <c r="A38" s="36"/>
    </row>
    <row r="39" spans="1:44">
      <c r="A39" t="s">
        <v>31</v>
      </c>
    </row>
    <row r="40" spans="1:44" s="63" customFormat="1">
      <c r="A40" s="37" t="s">
        <v>386</v>
      </c>
      <c r="B40" s="81"/>
      <c r="C40" s="81"/>
      <c r="D40" s="81"/>
      <c r="E40" s="81"/>
      <c r="F40" s="81"/>
      <c r="G40" s="81"/>
      <c r="H40" s="81"/>
      <c r="I40" s="81"/>
      <c r="J40" s="81"/>
      <c r="K40" s="81"/>
      <c r="L40" s="81"/>
      <c r="M40" s="81"/>
      <c r="N40" s="81"/>
      <c r="O40" s="81"/>
      <c r="P40" s="81"/>
      <c r="Q40" s="81"/>
      <c r="R40" s="81"/>
    </row>
    <row r="41" spans="1:44" s="63" customFormat="1">
      <c r="B41" s="81"/>
      <c r="C41" s="81"/>
      <c r="D41" s="81"/>
      <c r="E41" s="81"/>
      <c r="F41" s="81"/>
      <c r="G41" s="81"/>
      <c r="H41" s="81"/>
      <c r="I41" s="81"/>
      <c r="J41" s="81"/>
      <c r="K41" s="81"/>
      <c r="L41" s="81"/>
      <c r="M41" s="81"/>
      <c r="N41" s="81"/>
      <c r="O41" s="81"/>
      <c r="P41" s="81"/>
      <c r="Q41" s="81"/>
      <c r="R41" s="81"/>
    </row>
    <row r="42" spans="1:44">
      <c r="A42" t="s">
        <v>46</v>
      </c>
    </row>
    <row r="43" spans="1:44" s="346" customFormat="1">
      <c r="A43" s="70" t="s">
        <v>603</v>
      </c>
      <c r="B43" s="81"/>
      <c r="C43" s="81"/>
      <c r="D43" s="81"/>
      <c r="E43" s="81"/>
      <c r="F43" s="81"/>
      <c r="G43" s="81"/>
      <c r="H43" s="81"/>
      <c r="I43" s="81"/>
      <c r="J43" s="81"/>
      <c r="K43" s="81"/>
      <c r="L43" s="81"/>
      <c r="M43" s="81"/>
      <c r="N43" s="81"/>
      <c r="O43" s="81"/>
      <c r="P43" s="81"/>
      <c r="Q43" s="81"/>
      <c r="R43" s="81"/>
    </row>
    <row r="44" spans="1:44">
      <c r="A44" s="37" t="s">
        <v>320</v>
      </c>
    </row>
    <row r="45" spans="1:44">
      <c r="A45" s="37" t="s">
        <v>305</v>
      </c>
    </row>
    <row r="46" spans="1:44">
      <c r="A46" s="37" t="s">
        <v>498</v>
      </c>
    </row>
  </sheetData>
  <phoneticPr fontId="31" type="noConversion"/>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33"/>
  <dimension ref="A1:Q70"/>
  <sheetViews>
    <sheetView workbookViewId="0">
      <pane xSplit="1" ySplit="3" topLeftCell="B4" activePane="bottomRight" state="frozen"/>
      <selection activeCell="A2" sqref="A2"/>
      <selection pane="topRight" activeCell="A2" sqref="A2"/>
      <selection pane="bottomLeft" activeCell="A2" sqref="A2"/>
      <selection pane="bottomRight" activeCell="A2" sqref="A2"/>
    </sheetView>
  </sheetViews>
  <sheetFormatPr defaultColWidth="9.1796875" defaultRowHeight="12.5"/>
  <cols>
    <col min="1" max="1" width="14.7265625" customWidth="1"/>
    <col min="2" max="16" width="10.1796875" customWidth="1"/>
  </cols>
  <sheetData>
    <row r="1" spans="1:17">
      <c r="A1" s="37" t="s">
        <v>587</v>
      </c>
    </row>
    <row r="3" spans="1:17" ht="13">
      <c r="B3" s="36">
        <v>2003</v>
      </c>
      <c r="C3" s="36">
        <v>2004</v>
      </c>
      <c r="D3" s="36">
        <v>2005</v>
      </c>
      <c r="E3" s="36">
        <v>2006</v>
      </c>
      <c r="F3" s="36">
        <v>2007</v>
      </c>
      <c r="G3" s="36">
        <v>2008</v>
      </c>
      <c r="H3" s="36">
        <v>2009</v>
      </c>
      <c r="I3" s="36">
        <v>2010</v>
      </c>
      <c r="J3" s="36">
        <v>2011</v>
      </c>
      <c r="K3" s="36">
        <v>2012</v>
      </c>
      <c r="L3" s="36">
        <v>2013</v>
      </c>
      <c r="M3" s="36">
        <v>2014</v>
      </c>
      <c r="N3" s="36">
        <v>2015</v>
      </c>
      <c r="O3" s="36">
        <v>2016</v>
      </c>
      <c r="P3" s="203">
        <v>2017</v>
      </c>
      <c r="Q3" s="203">
        <v>2018</v>
      </c>
    </row>
    <row r="4" spans="1:17" ht="13">
      <c r="A4" s="36" t="s">
        <v>90</v>
      </c>
      <c r="B4" s="117">
        <v>4000</v>
      </c>
      <c r="C4" s="117">
        <v>4000</v>
      </c>
      <c r="D4" s="117">
        <v>4000</v>
      </c>
      <c r="E4" s="117">
        <v>3880</v>
      </c>
      <c r="F4" s="117">
        <v>4125</v>
      </c>
      <c r="G4" s="117">
        <v>4973</v>
      </c>
      <c r="H4" s="117">
        <v>5317</v>
      </c>
      <c r="I4" s="117">
        <v>7645</v>
      </c>
      <c r="J4" s="117">
        <v>17174</v>
      </c>
      <c r="K4" s="117">
        <v>17010</v>
      </c>
      <c r="L4" s="117">
        <v>18854</v>
      </c>
      <c r="M4" s="117">
        <v>22450</v>
      </c>
      <c r="N4" s="117">
        <v>27345</v>
      </c>
      <c r="O4" s="117">
        <v>30893.691618046458</v>
      </c>
      <c r="P4" s="117">
        <v>31915</v>
      </c>
      <c r="Q4" s="117">
        <v>42001.468571399986</v>
      </c>
    </row>
    <row r="5" spans="1:17" ht="13">
      <c r="A5" s="36" t="s">
        <v>77</v>
      </c>
      <c r="B5" s="117">
        <v>0</v>
      </c>
      <c r="C5" s="117">
        <v>0</v>
      </c>
      <c r="D5" s="117">
        <v>0</v>
      </c>
      <c r="E5" s="117">
        <v>0</v>
      </c>
      <c r="F5" s="117">
        <v>0</v>
      </c>
      <c r="G5" s="117">
        <v>0</v>
      </c>
      <c r="H5" s="117">
        <v>0</v>
      </c>
      <c r="I5" s="117">
        <v>0</v>
      </c>
      <c r="J5" s="117">
        <v>0</v>
      </c>
      <c r="K5" s="117">
        <v>2590</v>
      </c>
      <c r="L5" s="117">
        <v>8188</v>
      </c>
      <c r="M5" s="117">
        <v>10575</v>
      </c>
      <c r="N5" s="117">
        <v>15105</v>
      </c>
      <c r="O5" s="117">
        <v>16700</v>
      </c>
      <c r="P5" s="117">
        <v>15250</v>
      </c>
      <c r="Q5" s="117">
        <v>20092</v>
      </c>
    </row>
    <row r="6" spans="1:17" ht="13">
      <c r="A6" s="36" t="s">
        <v>97</v>
      </c>
      <c r="B6" s="117">
        <v>0</v>
      </c>
      <c r="C6" s="117">
        <v>0</v>
      </c>
      <c r="D6" s="117">
        <v>0</v>
      </c>
      <c r="E6" s="117">
        <v>0</v>
      </c>
      <c r="F6" s="117">
        <v>0</v>
      </c>
      <c r="G6" s="117">
        <v>0</v>
      </c>
      <c r="H6" s="117">
        <v>0</v>
      </c>
      <c r="I6" s="117">
        <v>0</v>
      </c>
      <c r="J6" s="117">
        <v>5200</v>
      </c>
      <c r="K6" s="117">
        <v>4550</v>
      </c>
      <c r="L6" s="117">
        <v>1000</v>
      </c>
      <c r="M6" s="117">
        <v>1000</v>
      </c>
      <c r="N6" s="117">
        <v>650</v>
      </c>
      <c r="O6" s="117">
        <v>650</v>
      </c>
      <c r="P6" s="117">
        <v>650</v>
      </c>
      <c r="Q6" s="117">
        <v>650</v>
      </c>
    </row>
    <row r="7" spans="1:17" ht="13">
      <c r="A7" s="36" t="s">
        <v>78</v>
      </c>
      <c r="B7" s="117">
        <v>1637.6711468408491</v>
      </c>
      <c r="C7" s="117">
        <v>1955.8676028084253</v>
      </c>
      <c r="D7" s="117">
        <v>4452.0547945205481</v>
      </c>
      <c r="E7" s="117">
        <v>5542.8500864410962</v>
      </c>
      <c r="F7" s="117">
        <v>8213</v>
      </c>
      <c r="G7" s="117">
        <v>8091</v>
      </c>
      <c r="H7" s="117">
        <v>8179</v>
      </c>
      <c r="I7" s="117">
        <v>8234</v>
      </c>
      <c r="J7" s="117">
        <v>8546</v>
      </c>
      <c r="K7" s="117">
        <v>9056</v>
      </c>
      <c r="L7" s="117">
        <v>10355</v>
      </c>
      <c r="M7" s="117">
        <v>11106</v>
      </c>
      <c r="N7" s="117">
        <v>11656</v>
      </c>
      <c r="O7" s="117">
        <v>13060</v>
      </c>
      <c r="P7" s="117">
        <v>15522</v>
      </c>
      <c r="Q7" s="117">
        <v>13756.709310009717</v>
      </c>
    </row>
    <row r="8" spans="1:17" ht="13">
      <c r="A8" s="36" t="s">
        <v>79</v>
      </c>
      <c r="B8" s="117">
        <v>204695</v>
      </c>
      <c r="C8" s="117">
        <v>216133</v>
      </c>
      <c r="D8" s="117">
        <v>246411</v>
      </c>
      <c r="E8" s="117">
        <v>260367</v>
      </c>
      <c r="F8" s="117">
        <v>244696</v>
      </c>
      <c r="G8" s="117">
        <v>255139.78811525414</v>
      </c>
      <c r="H8" s="117">
        <v>319434</v>
      </c>
      <c r="I8" s="117">
        <v>332505</v>
      </c>
      <c r="J8" s="117">
        <v>345529</v>
      </c>
      <c r="K8" s="117">
        <v>359560</v>
      </c>
      <c r="L8" s="117">
        <v>359646</v>
      </c>
      <c r="M8" s="117">
        <v>369978</v>
      </c>
      <c r="N8" s="117">
        <v>377903</v>
      </c>
      <c r="O8" s="117">
        <v>389200</v>
      </c>
      <c r="P8" s="117">
        <v>393447</v>
      </c>
      <c r="Q8" s="117">
        <v>396246.45552347164</v>
      </c>
    </row>
    <row r="9" spans="1:17" ht="13">
      <c r="A9" s="36" t="s">
        <v>93</v>
      </c>
      <c r="B9" s="117" t="s">
        <v>109</v>
      </c>
      <c r="C9" s="117">
        <v>250</v>
      </c>
      <c r="D9" s="117">
        <v>1500</v>
      </c>
      <c r="E9" s="117">
        <v>3000</v>
      </c>
      <c r="F9" s="117">
        <v>4500</v>
      </c>
      <c r="G9" s="117">
        <v>5750</v>
      </c>
      <c r="H9" s="117">
        <v>7625</v>
      </c>
      <c r="I9" s="117">
        <v>10125</v>
      </c>
      <c r="J9" s="117">
        <v>18838.809299</v>
      </c>
      <c r="K9" s="117">
        <v>26684.299556999998</v>
      </c>
      <c r="L9" s="117">
        <v>29783</v>
      </c>
      <c r="M9" s="117">
        <v>32031</v>
      </c>
      <c r="N9" s="117">
        <v>33974</v>
      </c>
      <c r="O9" s="117">
        <v>33822</v>
      </c>
      <c r="P9" s="117">
        <v>34625</v>
      </c>
      <c r="Q9" s="117">
        <v>37256.690067090531</v>
      </c>
    </row>
    <row r="10" spans="1:17" s="179" customFormat="1" ht="13">
      <c r="A10" s="36" t="s">
        <v>83</v>
      </c>
      <c r="B10" s="118">
        <v>21079</v>
      </c>
      <c r="C10" s="118">
        <v>26816</v>
      </c>
      <c r="D10" s="118">
        <v>32133</v>
      </c>
      <c r="E10" s="118">
        <v>43012</v>
      </c>
      <c r="F10" s="118">
        <v>63555</v>
      </c>
      <c r="G10" s="118">
        <v>119092</v>
      </c>
      <c r="H10" s="118">
        <v>134757</v>
      </c>
      <c r="I10" s="118">
        <v>156239</v>
      </c>
      <c r="J10" s="118">
        <v>189395</v>
      </c>
      <c r="K10" s="118">
        <v>208297</v>
      </c>
      <c r="L10" s="118">
        <v>202822</v>
      </c>
      <c r="M10" s="118">
        <v>188925</v>
      </c>
      <c r="N10" s="118">
        <v>188669</v>
      </c>
      <c r="O10" s="118">
        <v>177813</v>
      </c>
      <c r="P10" s="117">
        <v>185820</v>
      </c>
      <c r="Q10" s="117">
        <v>194227.1030749779</v>
      </c>
    </row>
    <row r="11" spans="1:17" ht="13">
      <c r="A11" s="36" t="s">
        <v>80</v>
      </c>
      <c r="B11" s="117">
        <v>256027.1</v>
      </c>
      <c r="C11" s="117">
        <v>246635.8</v>
      </c>
      <c r="D11" s="117">
        <v>237546.6</v>
      </c>
      <c r="E11" s="117">
        <v>223306</v>
      </c>
      <c r="F11" s="117">
        <v>206489</v>
      </c>
      <c r="G11" s="117">
        <v>217367</v>
      </c>
      <c r="H11" s="117">
        <v>225100</v>
      </c>
      <c r="I11" s="117">
        <v>219947</v>
      </c>
      <c r="J11" s="117">
        <v>223676</v>
      </c>
      <c r="K11" s="117">
        <v>215999</v>
      </c>
      <c r="L11" s="117">
        <v>199900</v>
      </c>
      <c r="M11" s="117">
        <v>189936</v>
      </c>
      <c r="N11" s="117">
        <v>197726</v>
      </c>
      <c r="O11" s="117">
        <v>207338</v>
      </c>
      <c r="P11" s="117">
        <v>215199</v>
      </c>
      <c r="Q11" s="117">
        <v>233371.74</v>
      </c>
    </row>
    <row r="12" spans="1:17" ht="13">
      <c r="A12" s="36" t="s">
        <v>81</v>
      </c>
      <c r="B12" s="117">
        <v>0</v>
      </c>
      <c r="C12" s="117">
        <v>0</v>
      </c>
      <c r="D12" s="117">
        <v>0</v>
      </c>
      <c r="E12" s="117">
        <v>0</v>
      </c>
      <c r="F12" s="117">
        <v>0</v>
      </c>
      <c r="G12" s="117">
        <v>5000</v>
      </c>
      <c r="H12" s="117">
        <v>6500</v>
      </c>
      <c r="I12" s="117">
        <v>19750</v>
      </c>
      <c r="J12" s="117">
        <v>19750</v>
      </c>
      <c r="K12" s="117">
        <v>18046</v>
      </c>
      <c r="L12" s="117">
        <v>16546</v>
      </c>
      <c r="M12" s="117">
        <v>14546</v>
      </c>
      <c r="N12" s="117">
        <v>4961</v>
      </c>
      <c r="O12" s="117">
        <v>4485</v>
      </c>
      <c r="P12" s="117">
        <v>10100</v>
      </c>
      <c r="Q12" s="117">
        <v>13840</v>
      </c>
    </row>
    <row r="13" spans="1:17" ht="13">
      <c r="A13" s="36" t="s">
        <v>84</v>
      </c>
      <c r="B13" s="117">
        <v>3568</v>
      </c>
      <c r="C13" s="117">
        <v>4962.3266582452725</v>
      </c>
      <c r="D13" s="117">
        <v>5071.6640300197841</v>
      </c>
      <c r="E13" s="117">
        <v>5924</v>
      </c>
      <c r="F13" s="117">
        <v>5987</v>
      </c>
      <c r="G13" s="117">
        <v>7105</v>
      </c>
      <c r="H13" s="117">
        <v>7375</v>
      </c>
      <c r="I13" s="117">
        <v>6323</v>
      </c>
      <c r="J13" s="117">
        <v>5175</v>
      </c>
      <c r="K13" s="117">
        <v>4958</v>
      </c>
      <c r="L13" s="117">
        <v>4016</v>
      </c>
      <c r="M13" s="117">
        <v>3272</v>
      </c>
      <c r="N13" s="117">
        <v>3022</v>
      </c>
      <c r="O13" s="117">
        <v>2189.0549182669206</v>
      </c>
      <c r="P13" s="117">
        <v>2641</v>
      </c>
      <c r="Q13" s="117">
        <v>3762.10094086859</v>
      </c>
    </row>
    <row r="14" spans="1:17" ht="13">
      <c r="A14" s="36" t="s">
        <v>85</v>
      </c>
      <c r="B14" s="117">
        <v>0</v>
      </c>
      <c r="C14" s="117">
        <v>2000</v>
      </c>
      <c r="D14" s="117">
        <v>4140</v>
      </c>
      <c r="E14" s="117">
        <v>11900</v>
      </c>
      <c r="F14" s="117">
        <v>13575</v>
      </c>
      <c r="G14" s="117">
        <v>23075</v>
      </c>
      <c r="H14" s="117">
        <v>29725</v>
      </c>
      <c r="I14" s="117">
        <v>29037</v>
      </c>
      <c r="J14" s="117">
        <v>30007</v>
      </c>
      <c r="K14" s="117">
        <v>25099.35</v>
      </c>
      <c r="L14" s="117">
        <v>20827</v>
      </c>
      <c r="M14" s="117">
        <v>18473</v>
      </c>
      <c r="N14" s="117">
        <v>16916</v>
      </c>
      <c r="O14" s="117">
        <v>17062</v>
      </c>
      <c r="P14" s="117">
        <v>16416</v>
      </c>
      <c r="Q14" s="117">
        <v>20787.932950000002</v>
      </c>
    </row>
    <row r="15" spans="1:17" ht="13">
      <c r="A15" s="36" t="s">
        <v>86</v>
      </c>
      <c r="B15" s="117">
        <v>0</v>
      </c>
      <c r="C15" s="117">
        <v>0</v>
      </c>
      <c r="D15" s="117">
        <v>0</v>
      </c>
      <c r="E15" s="117">
        <v>0</v>
      </c>
      <c r="F15" s="117">
        <v>0</v>
      </c>
      <c r="G15" s="117">
        <v>6500</v>
      </c>
      <c r="H15" s="117">
        <v>14000</v>
      </c>
      <c r="I15" s="117">
        <v>26925</v>
      </c>
      <c r="J15" s="117">
        <v>50768.1</v>
      </c>
      <c r="K15" s="117">
        <v>116404.72500000001</v>
      </c>
      <c r="L15" s="117">
        <v>122099.27800000001</v>
      </c>
      <c r="M15" s="117">
        <v>122464</v>
      </c>
      <c r="N15" s="117">
        <v>122135</v>
      </c>
      <c r="O15" s="117">
        <v>138977.45636800001</v>
      </c>
      <c r="P15" s="117">
        <v>139937</v>
      </c>
      <c r="Q15" s="117">
        <v>163310.57345999999</v>
      </c>
    </row>
    <row r="16" spans="1:17" ht="13">
      <c r="A16" s="36" t="s">
        <v>87</v>
      </c>
      <c r="B16" s="117">
        <v>35</v>
      </c>
      <c r="C16" s="117">
        <v>54</v>
      </c>
      <c r="D16" s="117">
        <v>60</v>
      </c>
      <c r="E16" s="117">
        <v>63</v>
      </c>
      <c r="F16" s="117">
        <v>90</v>
      </c>
      <c r="G16" s="117">
        <v>90</v>
      </c>
      <c r="H16" s="117">
        <v>85</v>
      </c>
      <c r="I16" s="117">
        <v>63</v>
      </c>
      <c r="J16" s="117">
        <v>37</v>
      </c>
      <c r="K16" s="117">
        <v>0</v>
      </c>
      <c r="L16" s="117">
        <v>0</v>
      </c>
      <c r="M16" s="117">
        <v>0</v>
      </c>
      <c r="N16" s="117">
        <v>0</v>
      </c>
      <c r="O16" s="117">
        <v>0</v>
      </c>
      <c r="P16" s="117">
        <v>0</v>
      </c>
      <c r="Q16" s="117">
        <v>0</v>
      </c>
    </row>
    <row r="17" spans="1:17" ht="13">
      <c r="A17" s="36" t="s">
        <v>88</v>
      </c>
      <c r="B17" s="117">
        <v>0</v>
      </c>
      <c r="C17" s="117">
        <v>0</v>
      </c>
      <c r="D17" s="117">
        <v>0</v>
      </c>
      <c r="E17" s="117">
        <v>150</v>
      </c>
      <c r="F17" s="117">
        <v>150</v>
      </c>
      <c r="G17" s="117">
        <v>150</v>
      </c>
      <c r="H17" s="117">
        <v>0</v>
      </c>
      <c r="I17" s="117">
        <v>0</v>
      </c>
      <c r="J17" s="117">
        <v>0</v>
      </c>
      <c r="K17" s="117">
        <v>0</v>
      </c>
      <c r="L17" s="117">
        <v>0</v>
      </c>
      <c r="M17" s="117">
        <v>0</v>
      </c>
      <c r="N17" s="117">
        <v>0</v>
      </c>
      <c r="O17" s="117">
        <v>0</v>
      </c>
      <c r="P17" s="117">
        <v>0</v>
      </c>
      <c r="Q17" s="117">
        <v>0</v>
      </c>
    </row>
    <row r="18" spans="1:17" ht="13">
      <c r="A18" s="36" t="s">
        <v>89</v>
      </c>
      <c r="B18" s="117">
        <v>0</v>
      </c>
      <c r="C18" s="117">
        <v>0</v>
      </c>
      <c r="D18" s="117">
        <v>2000</v>
      </c>
      <c r="E18" s="117">
        <v>7476.7516460272955</v>
      </c>
      <c r="F18" s="117">
        <v>15093.056392564802</v>
      </c>
      <c r="G18" s="117">
        <v>20533.858066825196</v>
      </c>
      <c r="H18" s="117">
        <v>27663.890846344701</v>
      </c>
      <c r="I18" s="117">
        <v>40180.352214730061</v>
      </c>
      <c r="J18" s="117">
        <v>51970.232943057796</v>
      </c>
      <c r="K18" s="117">
        <v>59821.853657964857</v>
      </c>
      <c r="L18" s="117">
        <v>61015.394843898801</v>
      </c>
      <c r="M18" s="117">
        <v>58850</v>
      </c>
      <c r="N18" s="117">
        <v>61101</v>
      </c>
      <c r="O18" s="117">
        <v>67603.595398375357</v>
      </c>
      <c r="P18" s="117">
        <v>72880</v>
      </c>
      <c r="Q18" s="117">
        <v>94797.182921108484</v>
      </c>
    </row>
    <row r="19" spans="1:17" ht="13">
      <c r="A19" s="36" t="s">
        <v>91</v>
      </c>
      <c r="B19" s="117">
        <v>160</v>
      </c>
      <c r="C19" s="117">
        <v>220</v>
      </c>
      <c r="D19" s="117">
        <v>558</v>
      </c>
      <c r="E19" s="117">
        <v>453.18</v>
      </c>
      <c r="F19" s="117">
        <v>676</v>
      </c>
      <c r="G19" s="117">
        <v>561</v>
      </c>
      <c r="H19" s="117">
        <v>583.19123020706445</v>
      </c>
      <c r="I19" s="117">
        <v>510.69182389937106</v>
      </c>
      <c r="J19" s="117">
        <v>527.1</v>
      </c>
      <c r="K19" s="117">
        <v>657.1</v>
      </c>
      <c r="L19" s="117">
        <v>706.5</v>
      </c>
      <c r="M19" s="117">
        <v>882</v>
      </c>
      <c r="N19" s="117">
        <v>1230</v>
      </c>
      <c r="O19" s="117">
        <v>2216.04</v>
      </c>
      <c r="P19" s="117">
        <v>3959</v>
      </c>
      <c r="Q19" s="117">
        <v>4925.1109724146063</v>
      </c>
    </row>
    <row r="20" spans="1:17" ht="13">
      <c r="A20" s="36" t="s">
        <v>92</v>
      </c>
      <c r="B20" s="117">
        <v>0</v>
      </c>
      <c r="C20" s="117">
        <v>0</v>
      </c>
      <c r="D20" s="117">
        <v>0</v>
      </c>
      <c r="E20" s="117">
        <v>2000</v>
      </c>
      <c r="F20" s="117">
        <v>7850</v>
      </c>
      <c r="G20" s="117">
        <v>15270</v>
      </c>
      <c r="H20" s="117">
        <v>20270</v>
      </c>
      <c r="I20" s="117">
        <v>27690</v>
      </c>
      <c r="J20" s="117">
        <v>33248</v>
      </c>
      <c r="K20" s="117">
        <v>34321</v>
      </c>
      <c r="L20" s="117">
        <v>36016</v>
      </c>
      <c r="M20" s="117">
        <v>33711</v>
      </c>
      <c r="N20" s="117">
        <v>34461</v>
      </c>
      <c r="O20" s="117">
        <v>32970</v>
      </c>
      <c r="P20" s="117">
        <v>35530</v>
      </c>
      <c r="Q20" s="117">
        <v>35795</v>
      </c>
    </row>
    <row r="21" spans="1:17" ht="13">
      <c r="A21" s="36" t="s">
        <v>102</v>
      </c>
      <c r="B21" s="117">
        <v>509.52658200000002</v>
      </c>
      <c r="C21" s="117">
        <v>1052.2472045</v>
      </c>
      <c r="D21" s="117">
        <v>1582.68606206</v>
      </c>
      <c r="E21" s="117">
        <v>2213.8776453099999</v>
      </c>
      <c r="F21" s="117">
        <v>2738.3671823100003</v>
      </c>
      <c r="G21" s="117">
        <v>3576.46710441</v>
      </c>
      <c r="H21" s="117">
        <v>3607.9692599</v>
      </c>
      <c r="I21" s="117">
        <v>3442.0126460000001</v>
      </c>
      <c r="J21" s="117">
        <v>3767.8629829145075</v>
      </c>
      <c r="K21" s="117">
        <v>3835.0511367054178</v>
      </c>
      <c r="L21" s="117">
        <v>4067</v>
      </c>
      <c r="M21" s="117">
        <v>3939</v>
      </c>
      <c r="N21" s="117">
        <v>4198</v>
      </c>
      <c r="O21" s="117">
        <v>4197</v>
      </c>
      <c r="P21" s="117">
        <v>5118</v>
      </c>
      <c r="Q21" s="117">
        <v>4857.7</v>
      </c>
    </row>
    <row r="22" spans="1:17" ht="13">
      <c r="A22" s="36" t="s">
        <v>82</v>
      </c>
      <c r="B22" s="117">
        <v>57110.709600000002</v>
      </c>
      <c r="C22" s="117">
        <v>94707.475999999995</v>
      </c>
      <c r="D22" s="117">
        <v>150213</v>
      </c>
      <c r="E22" s="117">
        <v>214768</v>
      </c>
      <c r="F22" s="117">
        <v>266958.5</v>
      </c>
      <c r="G22" s="117">
        <v>315055.10015999997</v>
      </c>
      <c r="H22" s="117">
        <v>336749.76</v>
      </c>
      <c r="I22" s="117">
        <v>343400.77</v>
      </c>
      <c r="J22" s="117">
        <v>369207.66</v>
      </c>
      <c r="K22" s="117">
        <v>406735.82144745311</v>
      </c>
      <c r="L22" s="117">
        <v>334572.42557799991</v>
      </c>
      <c r="M22" s="117">
        <v>282568</v>
      </c>
      <c r="N22" s="117">
        <v>252383</v>
      </c>
      <c r="O22" s="117">
        <v>232456.21659614838</v>
      </c>
      <c r="P22" s="117">
        <v>216498</v>
      </c>
      <c r="Q22" s="117">
        <v>213253</v>
      </c>
    </row>
    <row r="23" spans="1:17" ht="13">
      <c r="A23" s="36" t="s">
        <v>94</v>
      </c>
      <c r="B23" s="117">
        <v>0</v>
      </c>
      <c r="C23" s="117">
        <v>0</v>
      </c>
      <c r="D23" s="117">
        <v>0</v>
      </c>
      <c r="E23" s="117">
        <v>55267.046209409978</v>
      </c>
      <c r="F23" s="117">
        <v>92254.309856802429</v>
      </c>
      <c r="G23" s="117">
        <v>117627.62493440662</v>
      </c>
      <c r="H23" s="117">
        <v>133903.43347639483</v>
      </c>
      <c r="I23" s="117">
        <v>188750.35826858511</v>
      </c>
      <c r="J23" s="117">
        <v>208893.55473259671</v>
      </c>
      <c r="K23" s="117">
        <v>220374.31557975724</v>
      </c>
      <c r="L23" s="117">
        <v>217854.29285587301</v>
      </c>
      <c r="M23" s="117">
        <v>209842</v>
      </c>
      <c r="N23" s="117">
        <v>221990</v>
      </c>
      <c r="O23" s="117">
        <v>222443.90995470746</v>
      </c>
      <c r="P23" s="117">
        <v>219212</v>
      </c>
      <c r="Q23" s="117">
        <v>217979</v>
      </c>
    </row>
    <row r="24" spans="1:17" ht="13">
      <c r="A24" s="36" t="s">
        <v>538</v>
      </c>
      <c r="B24" s="117">
        <v>0</v>
      </c>
      <c r="C24" s="117">
        <v>0</v>
      </c>
      <c r="D24" s="117">
        <v>0</v>
      </c>
      <c r="E24" s="117">
        <v>0</v>
      </c>
      <c r="F24" s="117">
        <v>0</v>
      </c>
      <c r="G24" s="117">
        <v>125764.373768</v>
      </c>
      <c r="H24" s="117">
        <v>109473.28369500001</v>
      </c>
      <c r="I24" s="117">
        <v>125249.600728</v>
      </c>
      <c r="J24" s="117">
        <v>121622.58263600001</v>
      </c>
      <c r="K24" s="117">
        <v>147425.387032</v>
      </c>
      <c r="L24" s="117">
        <v>114395</v>
      </c>
      <c r="M24" s="117">
        <v>114654</v>
      </c>
      <c r="N24" s="117">
        <v>106674</v>
      </c>
      <c r="O24" s="117">
        <v>97126.787779075996</v>
      </c>
      <c r="P24" s="117">
        <v>89509</v>
      </c>
      <c r="Q24" s="117">
        <v>93530</v>
      </c>
    </row>
    <row r="25" spans="1:17" ht="13">
      <c r="A25" s="36" t="s">
        <v>539</v>
      </c>
      <c r="B25" s="117">
        <v>5000</v>
      </c>
      <c r="C25" s="117">
        <v>15668.339125</v>
      </c>
      <c r="D25" s="117">
        <v>28383.744009999999</v>
      </c>
      <c r="E25" s="117">
        <v>54265.190467</v>
      </c>
      <c r="F25" s="117">
        <v>84874.115382999997</v>
      </c>
      <c r="G25" s="117">
        <v>78092.096659000003</v>
      </c>
      <c r="H25" s="117">
        <v>90992.578683999993</v>
      </c>
      <c r="I25" s="117">
        <v>77964.932335999998</v>
      </c>
      <c r="J25" s="117">
        <v>63428.739486999999</v>
      </c>
      <c r="K25" s="117">
        <v>37817.668954000001</v>
      </c>
      <c r="L25" s="117">
        <v>18076.897516287398</v>
      </c>
      <c r="M25" s="117">
        <v>16143</v>
      </c>
      <c r="N25" s="117">
        <v>8236</v>
      </c>
      <c r="O25" s="117">
        <v>0</v>
      </c>
      <c r="P25" s="117">
        <v>0</v>
      </c>
      <c r="Q25" s="117">
        <v>0</v>
      </c>
    </row>
    <row r="26" spans="1:17" ht="13">
      <c r="A26" s="36"/>
      <c r="B26" s="117"/>
      <c r="C26" s="117"/>
      <c r="D26" s="117"/>
      <c r="E26" s="117"/>
      <c r="F26" s="117"/>
      <c r="G26" s="117"/>
      <c r="H26" s="117"/>
      <c r="I26" s="117"/>
      <c r="J26" s="117"/>
      <c r="K26" s="117"/>
      <c r="L26" s="117"/>
      <c r="M26" s="117"/>
      <c r="N26" s="117"/>
      <c r="O26" s="117"/>
      <c r="P26" s="81"/>
      <c r="Q26" s="81"/>
    </row>
    <row r="27" spans="1:17" s="179" customFormat="1" ht="13">
      <c r="A27" s="36" t="s">
        <v>422</v>
      </c>
      <c r="B27" s="117">
        <v>0</v>
      </c>
      <c r="C27" s="117">
        <v>0</v>
      </c>
      <c r="D27" s="117">
        <v>0</v>
      </c>
      <c r="E27" s="117">
        <v>0</v>
      </c>
      <c r="F27" s="117">
        <v>0</v>
      </c>
      <c r="G27" s="117">
        <v>0</v>
      </c>
      <c r="H27" s="117">
        <v>0</v>
      </c>
      <c r="I27" s="117">
        <v>0</v>
      </c>
      <c r="J27" s="117">
        <v>2478.4467109892544</v>
      </c>
      <c r="K27" s="117">
        <v>35962.18778430095</v>
      </c>
      <c r="L27" s="117">
        <v>51830.678254449303</v>
      </c>
      <c r="M27" s="117">
        <v>64741.44211047882</v>
      </c>
      <c r="N27" s="117">
        <v>69312.344920124669</v>
      </c>
      <c r="O27" s="117">
        <v>70796.155452124571</v>
      </c>
      <c r="P27" s="432">
        <v>64001</v>
      </c>
      <c r="Q27" s="432">
        <v>65855.170839039696</v>
      </c>
    </row>
    <row r="28" spans="1:17" s="385" customFormat="1" ht="13">
      <c r="A28" s="203" t="s">
        <v>515</v>
      </c>
      <c r="B28" s="117" t="s">
        <v>109</v>
      </c>
      <c r="C28" s="117" t="s">
        <v>109</v>
      </c>
      <c r="D28" s="117" t="s">
        <v>109</v>
      </c>
      <c r="E28" s="117" t="s">
        <v>109</v>
      </c>
      <c r="F28" s="117" t="s">
        <v>109</v>
      </c>
      <c r="G28" s="117" t="s">
        <v>109</v>
      </c>
      <c r="H28" s="117" t="s">
        <v>109</v>
      </c>
      <c r="I28" s="117" t="s">
        <v>109</v>
      </c>
      <c r="J28" s="117" t="s">
        <v>109</v>
      </c>
      <c r="K28" s="117" t="s">
        <v>109</v>
      </c>
      <c r="L28" s="117" t="s">
        <v>109</v>
      </c>
      <c r="M28" s="117" t="s">
        <v>109</v>
      </c>
      <c r="N28" s="117" t="s">
        <v>109</v>
      </c>
      <c r="O28" s="117" t="s">
        <v>109</v>
      </c>
      <c r="P28" s="432" t="s">
        <v>109</v>
      </c>
      <c r="Q28" s="432">
        <v>454.23</v>
      </c>
    </row>
    <row r="29" spans="1:17" s="385" customFormat="1" ht="13">
      <c r="A29" s="203" t="s">
        <v>618</v>
      </c>
      <c r="B29" s="117" t="s">
        <v>620</v>
      </c>
      <c r="C29" s="117" t="s">
        <v>620</v>
      </c>
      <c r="D29" s="117" t="s">
        <v>620</v>
      </c>
      <c r="E29" s="117" t="s">
        <v>620</v>
      </c>
      <c r="F29" s="117">
        <v>2000</v>
      </c>
      <c r="G29" s="117">
        <v>6574</v>
      </c>
      <c r="H29" s="117">
        <v>7525</v>
      </c>
      <c r="I29" s="117">
        <v>18003</v>
      </c>
      <c r="J29" s="117">
        <v>38610</v>
      </c>
      <c r="K29" s="117">
        <v>49121</v>
      </c>
      <c r="L29" s="117">
        <v>50459</v>
      </c>
      <c r="M29" s="117">
        <v>64836</v>
      </c>
      <c r="N29" s="117">
        <v>85759</v>
      </c>
      <c r="O29" s="117">
        <v>100830</v>
      </c>
      <c r="P29" s="432">
        <v>93095</v>
      </c>
      <c r="Q29" s="432">
        <v>107496</v>
      </c>
    </row>
    <row r="30" spans="1:17" ht="13">
      <c r="A30" s="36" t="s">
        <v>105</v>
      </c>
      <c r="B30" s="117">
        <v>0</v>
      </c>
      <c r="C30" s="117">
        <v>0</v>
      </c>
      <c r="D30" s="117">
        <v>0</v>
      </c>
      <c r="E30" s="117">
        <v>467</v>
      </c>
      <c r="F30" s="117">
        <v>478</v>
      </c>
      <c r="G30" s="117">
        <v>492</v>
      </c>
      <c r="H30" s="117">
        <v>685</v>
      </c>
      <c r="I30" s="117">
        <v>807</v>
      </c>
      <c r="J30" s="117">
        <v>808</v>
      </c>
      <c r="K30" s="117">
        <v>893</v>
      </c>
      <c r="L30" s="117">
        <v>803</v>
      </c>
      <c r="M30" s="117">
        <v>927</v>
      </c>
      <c r="N30" s="117">
        <v>1205</v>
      </c>
      <c r="O30" s="117">
        <v>1901.796877</v>
      </c>
      <c r="P30" s="117">
        <v>2506</v>
      </c>
      <c r="Q30" s="432">
        <v>3123.3890556572055</v>
      </c>
    </row>
    <row r="31" spans="1:17" ht="13">
      <c r="A31" s="36" t="s">
        <v>96</v>
      </c>
      <c r="B31" s="117" t="s">
        <v>109</v>
      </c>
      <c r="C31" s="117" t="s">
        <v>109</v>
      </c>
      <c r="D31" s="117" t="s">
        <v>109</v>
      </c>
      <c r="E31" s="117" t="s">
        <v>109</v>
      </c>
      <c r="F31" s="117" t="s">
        <v>109</v>
      </c>
      <c r="G31" s="117" t="s">
        <v>109</v>
      </c>
      <c r="H31" s="117" t="s">
        <v>109</v>
      </c>
      <c r="I31" s="117" t="s">
        <v>109</v>
      </c>
      <c r="J31" s="117" t="s">
        <v>109</v>
      </c>
      <c r="K31" s="117" t="s">
        <v>109</v>
      </c>
      <c r="L31" s="117" t="s">
        <v>109</v>
      </c>
      <c r="M31" s="117" t="s">
        <v>109</v>
      </c>
      <c r="N31" s="117" t="s">
        <v>109</v>
      </c>
      <c r="O31" s="117" t="s">
        <v>109</v>
      </c>
      <c r="P31" s="117" t="s">
        <v>109</v>
      </c>
      <c r="Q31" s="432">
        <v>1000</v>
      </c>
    </row>
    <row r="32" spans="1:17" s="238" customFormat="1" ht="13">
      <c r="A32" s="203" t="s">
        <v>579</v>
      </c>
      <c r="B32" s="117">
        <v>0</v>
      </c>
      <c r="C32" s="117">
        <v>0</v>
      </c>
      <c r="D32" s="117">
        <v>0</v>
      </c>
      <c r="E32" s="117">
        <v>0</v>
      </c>
      <c r="F32" s="117">
        <v>6370.98924598958</v>
      </c>
      <c r="G32" s="117">
        <v>21923.600356089257</v>
      </c>
      <c r="H32" s="117">
        <v>53581.944750740564</v>
      </c>
      <c r="I32" s="117">
        <v>70400.860215053763</v>
      </c>
      <c r="J32" s="117">
        <v>91852.494583440799</v>
      </c>
      <c r="K32" s="117">
        <v>107242</v>
      </c>
      <c r="L32" s="117">
        <v>105201.77572723001</v>
      </c>
      <c r="M32" s="117">
        <v>102704</v>
      </c>
      <c r="N32" s="117">
        <v>107694</v>
      </c>
      <c r="O32" s="117">
        <v>113051.30673785426</v>
      </c>
      <c r="P32" s="117">
        <v>113359</v>
      </c>
      <c r="Q32" s="432">
        <v>119398.02328098299</v>
      </c>
    </row>
    <row r="33" spans="1:17" s="238" customFormat="1" ht="13">
      <c r="A33" s="203" t="s">
        <v>567</v>
      </c>
      <c r="B33" s="117" t="s">
        <v>109</v>
      </c>
      <c r="C33" s="117" t="s">
        <v>109</v>
      </c>
      <c r="D33" s="117" t="s">
        <v>109</v>
      </c>
      <c r="E33" s="117" t="s">
        <v>109</v>
      </c>
      <c r="F33" s="117" t="s">
        <v>109</v>
      </c>
      <c r="G33" s="117" t="s">
        <v>109</v>
      </c>
      <c r="H33" s="117" t="s">
        <v>109</v>
      </c>
      <c r="I33" s="117" t="s">
        <v>109</v>
      </c>
      <c r="J33" s="117" t="s">
        <v>109</v>
      </c>
      <c r="K33" s="117" t="s">
        <v>109</v>
      </c>
      <c r="L33" s="117" t="s">
        <v>109</v>
      </c>
      <c r="M33" s="117" t="s">
        <v>109</v>
      </c>
      <c r="N33" s="117">
        <v>919</v>
      </c>
      <c r="O33" s="117">
        <v>1963</v>
      </c>
      <c r="P33" s="117">
        <v>5576</v>
      </c>
      <c r="Q33" s="432">
        <v>8466.3902135554254</v>
      </c>
    </row>
    <row r="34" spans="1:17" s="406" customFormat="1" ht="13">
      <c r="A34" s="203" t="s">
        <v>630</v>
      </c>
      <c r="B34" s="392">
        <v>30326</v>
      </c>
      <c r="C34" s="392">
        <v>29941</v>
      </c>
      <c r="D34" s="392">
        <v>29010</v>
      </c>
      <c r="E34" s="392">
        <v>29395</v>
      </c>
      <c r="F34" s="392">
        <v>29013</v>
      </c>
      <c r="G34" s="392">
        <v>36180</v>
      </c>
      <c r="H34" s="392">
        <v>46283</v>
      </c>
      <c r="I34" s="392">
        <v>65046</v>
      </c>
      <c r="J34" s="392">
        <v>71881</v>
      </c>
      <c r="K34" s="392">
        <v>85707</v>
      </c>
      <c r="L34" s="392">
        <v>89064</v>
      </c>
      <c r="M34" s="392">
        <v>100436</v>
      </c>
      <c r="N34" s="392">
        <v>111542</v>
      </c>
      <c r="O34" s="392">
        <v>117564</v>
      </c>
      <c r="P34" s="392">
        <v>111632</v>
      </c>
      <c r="Q34" s="392">
        <v>119422</v>
      </c>
    </row>
    <row r="35" spans="1:17" s="210" customFormat="1" ht="13">
      <c r="A35" s="203" t="s">
        <v>104</v>
      </c>
      <c r="B35" s="117" t="s">
        <v>109</v>
      </c>
      <c r="C35" s="117" t="s">
        <v>109</v>
      </c>
      <c r="D35" s="117" t="s">
        <v>109</v>
      </c>
      <c r="E35" s="117" t="s">
        <v>109</v>
      </c>
      <c r="F35" s="117" t="s">
        <v>109</v>
      </c>
      <c r="G35" s="117" t="s">
        <v>109</v>
      </c>
      <c r="H35" s="117">
        <v>773</v>
      </c>
      <c r="I35" s="117">
        <v>1120</v>
      </c>
      <c r="J35" s="117">
        <v>2171</v>
      </c>
      <c r="K35" s="117">
        <v>2407</v>
      </c>
      <c r="L35" s="117">
        <v>2536</v>
      </c>
      <c r="M35" s="117">
        <v>1349</v>
      </c>
      <c r="N35" s="117">
        <v>1954</v>
      </c>
      <c r="O35" s="117">
        <v>2490</v>
      </c>
      <c r="P35" s="117">
        <v>2619</v>
      </c>
      <c r="Q35" s="432">
        <v>2771</v>
      </c>
    </row>
    <row r="36" spans="1:17" ht="13">
      <c r="A36" s="36" t="s">
        <v>118</v>
      </c>
      <c r="B36" s="117" t="s">
        <v>109</v>
      </c>
      <c r="C36" s="117" t="s">
        <v>109</v>
      </c>
      <c r="D36" s="117" t="s">
        <v>109</v>
      </c>
      <c r="E36" s="117" t="s">
        <v>109</v>
      </c>
      <c r="F36" s="117" t="s">
        <v>109</v>
      </c>
      <c r="G36" s="117" t="s">
        <v>109</v>
      </c>
      <c r="H36" s="117" t="s">
        <v>109</v>
      </c>
      <c r="I36" s="117" t="s">
        <v>109</v>
      </c>
      <c r="J36" s="117" t="s">
        <v>109</v>
      </c>
      <c r="K36" s="117" t="s">
        <v>109</v>
      </c>
      <c r="L36" s="117" t="s">
        <v>109</v>
      </c>
      <c r="M36" s="117" t="s">
        <v>109</v>
      </c>
      <c r="N36" s="117" t="s">
        <v>109</v>
      </c>
      <c r="O36" s="117" t="s">
        <v>109</v>
      </c>
      <c r="P36" s="117" t="s">
        <v>109</v>
      </c>
      <c r="Q36" s="117" t="s">
        <v>109</v>
      </c>
    </row>
    <row r="37" spans="1:17" s="407" customFormat="1" ht="13">
      <c r="A37" s="203"/>
      <c r="B37" s="42"/>
      <c r="C37" s="42"/>
      <c r="D37" s="42"/>
      <c r="E37" s="42"/>
      <c r="F37" s="42"/>
      <c r="G37" s="42"/>
      <c r="H37" s="42"/>
      <c r="I37" s="42"/>
      <c r="J37" s="42"/>
      <c r="K37" s="42"/>
      <c r="L37" s="42"/>
      <c r="M37" s="42"/>
      <c r="N37" s="42"/>
      <c r="O37" s="42"/>
      <c r="P37" s="42"/>
      <c r="Q37" s="35"/>
    </row>
    <row r="38" spans="1:17">
      <c r="A38" t="s">
        <v>62</v>
      </c>
      <c r="P38" s="384"/>
      <c r="Q38" s="343"/>
    </row>
    <row r="39" spans="1:17" hidden="1">
      <c r="A39" t="s">
        <v>107</v>
      </c>
      <c r="Q39" s="35"/>
    </row>
    <row r="40" spans="1:17" hidden="1">
      <c r="A40" t="s">
        <v>110</v>
      </c>
      <c r="Q40" s="35"/>
    </row>
    <row r="41" spans="1:17" hidden="1">
      <c r="A41" t="s">
        <v>74</v>
      </c>
      <c r="Q41" s="35"/>
    </row>
    <row r="42" spans="1:17" hidden="1">
      <c r="A42" t="s">
        <v>71</v>
      </c>
      <c r="Q42" s="35"/>
    </row>
    <row r="43" spans="1:17" hidden="1">
      <c r="A43" t="s">
        <v>70</v>
      </c>
      <c r="Q43" s="35"/>
    </row>
    <row r="44" spans="1:17" hidden="1">
      <c r="A44" t="s">
        <v>66</v>
      </c>
      <c r="Q44" s="35"/>
    </row>
    <row r="45" spans="1:17" hidden="1">
      <c r="A45" t="s">
        <v>73</v>
      </c>
      <c r="Q45" s="35"/>
    </row>
    <row r="46" spans="1:17" hidden="1">
      <c r="A46" t="s">
        <v>69</v>
      </c>
      <c r="Q46" s="35"/>
    </row>
    <row r="47" spans="1:17" hidden="1">
      <c r="A47" t="s">
        <v>68</v>
      </c>
      <c r="Q47" s="35"/>
    </row>
    <row r="48" spans="1:17" hidden="1">
      <c r="A48" t="s">
        <v>67</v>
      </c>
      <c r="Q48" s="35"/>
    </row>
    <row r="49" spans="1:17" hidden="1">
      <c r="A49" t="s">
        <v>65</v>
      </c>
      <c r="Q49" s="35"/>
    </row>
    <row r="50" spans="1:17" hidden="1">
      <c r="A50" t="s">
        <v>111</v>
      </c>
      <c r="Q50" s="35"/>
    </row>
    <row r="51" spans="1:17" hidden="1">
      <c r="A51" t="s">
        <v>108</v>
      </c>
      <c r="Q51" s="35"/>
    </row>
    <row r="52" spans="1:17" hidden="1">
      <c r="A52" t="s">
        <v>113</v>
      </c>
      <c r="Q52" s="35"/>
    </row>
    <row r="53" spans="1:17" hidden="1">
      <c r="A53" t="s">
        <v>114</v>
      </c>
      <c r="Q53" s="35"/>
    </row>
    <row r="54" spans="1:17" hidden="1">
      <c r="A54" t="s">
        <v>115</v>
      </c>
      <c r="Q54" s="35"/>
    </row>
    <row r="55" spans="1:17" hidden="1">
      <c r="A55" t="s">
        <v>116</v>
      </c>
      <c r="Q55" s="35"/>
    </row>
    <row r="56" spans="1:17" hidden="1">
      <c r="A56" t="s">
        <v>117</v>
      </c>
      <c r="Q56" s="35"/>
    </row>
    <row r="57" spans="1:17" hidden="1">
      <c r="Q57" s="35"/>
    </row>
    <row r="58" spans="1:17" hidden="1">
      <c r="Q58" s="35"/>
    </row>
    <row r="59" spans="1:17" hidden="1">
      <c r="A59" t="s">
        <v>75</v>
      </c>
      <c r="Q59" s="35"/>
    </row>
    <row r="60" spans="1:17" hidden="1">
      <c r="A60" t="s">
        <v>76</v>
      </c>
      <c r="Q60" s="35"/>
    </row>
    <row r="61" spans="1:17" hidden="1">
      <c r="Q61" s="35"/>
    </row>
    <row r="63" spans="1:17">
      <c r="A63" t="s">
        <v>45</v>
      </c>
    </row>
    <row r="65" spans="1:1">
      <c r="A65" t="s">
        <v>31</v>
      </c>
    </row>
    <row r="66" spans="1:1" s="121" customFormat="1">
      <c r="A66" s="122"/>
    </row>
    <row r="67" spans="1:1">
      <c r="A67" t="s">
        <v>46</v>
      </c>
    </row>
    <row r="68" spans="1:1">
      <c r="A68" s="37" t="s">
        <v>306</v>
      </c>
    </row>
    <row r="69" spans="1:1">
      <c r="A69" t="s">
        <v>19</v>
      </c>
    </row>
    <row r="70" spans="1:1">
      <c r="A70" s="37" t="s">
        <v>325</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5"/>
  <dimension ref="A1:Q47"/>
  <sheetViews>
    <sheetView workbookViewId="0">
      <pane xSplit="1" ySplit="3" topLeftCell="B4" activePane="bottomRight" state="frozen"/>
      <selection activeCell="A2" sqref="A2"/>
      <selection pane="topRight" activeCell="A2" sqref="A2"/>
      <selection pane="bottomLeft" activeCell="A2" sqref="A2"/>
      <selection pane="bottomRight" activeCell="A2" sqref="A2"/>
    </sheetView>
  </sheetViews>
  <sheetFormatPr defaultColWidth="9.1796875" defaultRowHeight="12.5"/>
  <cols>
    <col min="1" max="1" width="30.54296875" customWidth="1"/>
    <col min="2" max="16" width="8.54296875" customWidth="1"/>
    <col min="17" max="17" width="11.26953125" bestFit="1" customWidth="1"/>
  </cols>
  <sheetData>
    <row r="1" spans="1:17">
      <c r="A1" s="37" t="s">
        <v>588</v>
      </c>
    </row>
    <row r="3" spans="1:17" ht="13">
      <c r="B3" s="433">
        <v>2003</v>
      </c>
      <c r="C3" s="433">
        <v>2004</v>
      </c>
      <c r="D3" s="433">
        <v>2005</v>
      </c>
      <c r="E3" s="433">
        <v>2006</v>
      </c>
      <c r="F3" s="433">
        <v>2007</v>
      </c>
      <c r="G3" s="433">
        <v>2008</v>
      </c>
      <c r="H3" s="433">
        <v>2009</v>
      </c>
      <c r="I3" s="433">
        <v>2010</v>
      </c>
      <c r="J3" s="433">
        <v>2011</v>
      </c>
      <c r="K3" s="433">
        <v>2012</v>
      </c>
      <c r="L3" s="433">
        <v>2013</v>
      </c>
      <c r="M3" s="433">
        <v>2014</v>
      </c>
      <c r="N3" s="433">
        <v>2015</v>
      </c>
      <c r="O3" s="433">
        <v>2016</v>
      </c>
      <c r="P3" s="433">
        <v>2017</v>
      </c>
      <c r="Q3" s="433">
        <v>2018</v>
      </c>
    </row>
    <row r="4" spans="1:17" ht="13">
      <c r="A4" s="36" t="s">
        <v>90</v>
      </c>
      <c r="B4" s="117">
        <v>1029</v>
      </c>
      <c r="C4" s="252" t="s">
        <v>109</v>
      </c>
      <c r="D4" s="117">
        <v>214</v>
      </c>
      <c r="E4" s="117">
        <v>2175.700382</v>
      </c>
      <c r="F4" s="117">
        <v>1958.724254</v>
      </c>
      <c r="G4" s="117">
        <v>1321</v>
      </c>
      <c r="H4" s="117">
        <v>1442</v>
      </c>
      <c r="I4" s="117">
        <v>3600</v>
      </c>
      <c r="J4" s="117">
        <v>3664</v>
      </c>
      <c r="K4" s="117">
        <v>3805</v>
      </c>
      <c r="L4" s="117">
        <v>6093</v>
      </c>
      <c r="M4" s="117">
        <v>7111</v>
      </c>
      <c r="N4" s="117">
        <v>5457</v>
      </c>
      <c r="O4" s="117">
        <v>7180.9359999999997</v>
      </c>
      <c r="P4" s="117">
        <v>3165</v>
      </c>
      <c r="Q4" s="117">
        <v>11006.609963368501</v>
      </c>
    </row>
    <row r="5" spans="1:17" ht="13">
      <c r="A5" s="36" t="s">
        <v>77</v>
      </c>
      <c r="B5" s="117">
        <v>0</v>
      </c>
      <c r="C5" s="117">
        <v>0</v>
      </c>
      <c r="D5" s="117">
        <v>0</v>
      </c>
      <c r="E5" s="117">
        <v>0</v>
      </c>
      <c r="F5" s="117">
        <v>0</v>
      </c>
      <c r="G5" s="117">
        <v>0</v>
      </c>
      <c r="H5" s="117">
        <v>0</v>
      </c>
      <c r="I5" s="117">
        <v>0</v>
      </c>
      <c r="J5" s="117">
        <v>0</v>
      </c>
      <c r="K5" s="117">
        <v>2590</v>
      </c>
      <c r="L5" s="117">
        <v>5598</v>
      </c>
      <c r="M5" s="117">
        <v>2387</v>
      </c>
      <c r="N5" s="117">
        <v>4530</v>
      </c>
      <c r="O5" s="117">
        <v>2345</v>
      </c>
      <c r="P5" s="117">
        <v>1050</v>
      </c>
      <c r="Q5" s="117">
        <v>5842</v>
      </c>
    </row>
    <row r="6" spans="1:17" ht="13">
      <c r="A6" s="36" t="s">
        <v>97</v>
      </c>
      <c r="B6" s="117">
        <v>0</v>
      </c>
      <c r="C6" s="117">
        <v>0</v>
      </c>
      <c r="D6" s="117">
        <v>0</v>
      </c>
      <c r="E6" s="117">
        <v>0</v>
      </c>
      <c r="F6" s="117">
        <v>0</v>
      </c>
      <c r="G6" s="117">
        <v>0</v>
      </c>
      <c r="H6" s="117">
        <v>0</v>
      </c>
      <c r="I6" s="117">
        <v>0</v>
      </c>
      <c r="J6" s="117">
        <v>5200</v>
      </c>
      <c r="K6" s="117">
        <v>0</v>
      </c>
      <c r="L6" s="117">
        <v>0</v>
      </c>
      <c r="M6" s="117">
        <v>0</v>
      </c>
      <c r="N6" s="117">
        <v>0</v>
      </c>
      <c r="O6" s="117">
        <v>0</v>
      </c>
      <c r="P6" s="117">
        <v>0</v>
      </c>
      <c r="Q6" s="117" t="s">
        <v>581</v>
      </c>
    </row>
    <row r="7" spans="1:17" ht="13">
      <c r="A7" s="36" t="s">
        <v>78</v>
      </c>
      <c r="B7" s="117">
        <v>665.74550935812078</v>
      </c>
      <c r="C7" s="117">
        <v>744.42076228686062</v>
      </c>
      <c r="D7" s="117">
        <v>2558.4206285253827</v>
      </c>
      <c r="E7" s="117">
        <v>956.17965635253859</v>
      </c>
      <c r="F7" s="117">
        <v>3501</v>
      </c>
      <c r="G7" s="117">
        <v>938</v>
      </c>
      <c r="H7" s="117">
        <v>738</v>
      </c>
      <c r="I7" s="117">
        <v>723</v>
      </c>
      <c r="J7" s="117">
        <v>770</v>
      </c>
      <c r="K7" s="117">
        <v>1309</v>
      </c>
      <c r="L7" s="117">
        <v>1791</v>
      </c>
      <c r="M7" s="117">
        <v>2188</v>
      </c>
      <c r="N7" s="117">
        <v>2729</v>
      </c>
      <c r="O7" s="117">
        <v>1693</v>
      </c>
      <c r="P7" s="117">
        <v>4074</v>
      </c>
      <c r="Q7" s="117">
        <v>2573</v>
      </c>
    </row>
    <row r="8" spans="1:17" ht="13">
      <c r="A8" s="36" t="s">
        <v>79</v>
      </c>
      <c r="B8" s="117">
        <v>99727.308668759884</v>
      </c>
      <c r="C8" s="117">
        <v>95008.88522701498</v>
      </c>
      <c r="D8" s="117">
        <v>149708.46440639425</v>
      </c>
      <c r="E8" s="117">
        <v>114014</v>
      </c>
      <c r="F8" s="117">
        <v>70955</v>
      </c>
      <c r="G8" s="117">
        <v>103229.78811525415</v>
      </c>
      <c r="H8" s="117">
        <v>125484</v>
      </c>
      <c r="I8" s="117">
        <v>148475</v>
      </c>
      <c r="J8" s="117">
        <v>145147</v>
      </c>
      <c r="K8" s="117">
        <v>185844.655</v>
      </c>
      <c r="L8" s="117">
        <v>149989</v>
      </c>
      <c r="M8" s="117">
        <v>154310</v>
      </c>
      <c r="N8" s="117">
        <v>163050</v>
      </c>
      <c r="O8" s="117">
        <v>130329</v>
      </c>
      <c r="P8" s="117">
        <v>123205</v>
      </c>
      <c r="Q8" s="117">
        <v>113441.21078976605</v>
      </c>
    </row>
    <row r="9" spans="1:17" ht="13">
      <c r="A9" s="36" t="s">
        <v>93</v>
      </c>
      <c r="B9" s="117">
        <v>0</v>
      </c>
      <c r="C9" s="117">
        <v>250</v>
      </c>
      <c r="D9" s="117">
        <v>1250</v>
      </c>
      <c r="E9" s="117">
        <v>1500</v>
      </c>
      <c r="F9" s="117">
        <v>1500</v>
      </c>
      <c r="G9" s="117">
        <v>1250</v>
      </c>
      <c r="H9" s="117">
        <v>2125</v>
      </c>
      <c r="I9" s="117">
        <v>5250</v>
      </c>
      <c r="J9" s="117">
        <v>9963.8092990000005</v>
      </c>
      <c r="K9" s="117">
        <v>9367.8636349999997</v>
      </c>
      <c r="L9" s="117">
        <v>3771</v>
      </c>
      <c r="M9" s="117">
        <v>6469</v>
      </c>
      <c r="N9" s="117">
        <v>7425</v>
      </c>
      <c r="O9" s="117">
        <v>4679</v>
      </c>
      <c r="P9" s="117">
        <v>5550</v>
      </c>
      <c r="Q9" s="117">
        <v>5650</v>
      </c>
    </row>
    <row r="10" spans="1:17" s="179" customFormat="1" ht="13">
      <c r="A10" s="36" t="s">
        <v>83</v>
      </c>
      <c r="B10" s="117">
        <v>10981</v>
      </c>
      <c r="C10" s="117">
        <v>11312</v>
      </c>
      <c r="D10" s="117">
        <v>12972</v>
      </c>
      <c r="E10" s="117">
        <v>21268.5</v>
      </c>
      <c r="F10" s="117">
        <v>33510.75</v>
      </c>
      <c r="G10" s="117">
        <v>64008.833999999995</v>
      </c>
      <c r="H10" s="117">
        <v>37285.018115650004</v>
      </c>
      <c r="I10" s="117">
        <v>51525.448816000004</v>
      </c>
      <c r="J10" s="117">
        <v>88775.894393905852</v>
      </c>
      <c r="K10" s="117">
        <v>53310.448692124133</v>
      </c>
      <c r="L10" s="117">
        <v>21385.609156076898</v>
      </c>
      <c r="M10" s="117">
        <v>17557.900000000001</v>
      </c>
      <c r="N10" s="117">
        <v>33902.527226580525</v>
      </c>
      <c r="O10" s="117">
        <v>19481.723928671461</v>
      </c>
      <c r="P10" s="117">
        <v>28347</v>
      </c>
      <c r="Q10" s="117">
        <v>27107.586564912592</v>
      </c>
    </row>
    <row r="11" spans="1:17" ht="13">
      <c r="A11" s="36" t="s">
        <v>80</v>
      </c>
      <c r="B11" s="117">
        <v>57620.9</v>
      </c>
      <c r="C11" s="117">
        <v>40773</v>
      </c>
      <c r="D11" s="117">
        <v>33722.1</v>
      </c>
      <c r="E11" s="117">
        <v>35335.699999999997</v>
      </c>
      <c r="F11" s="117">
        <v>26834</v>
      </c>
      <c r="G11" s="117">
        <v>57345</v>
      </c>
      <c r="H11" s="117">
        <v>56852</v>
      </c>
      <c r="I11" s="117">
        <v>42216</v>
      </c>
      <c r="J11" s="117">
        <v>40911</v>
      </c>
      <c r="K11" s="117">
        <v>38540</v>
      </c>
      <c r="L11" s="117">
        <v>33583</v>
      </c>
      <c r="M11" s="117">
        <v>29145</v>
      </c>
      <c r="N11" s="117">
        <v>40369</v>
      </c>
      <c r="O11" s="117">
        <v>35070</v>
      </c>
      <c r="P11" s="117">
        <v>36841</v>
      </c>
      <c r="Q11" s="117">
        <v>43142</v>
      </c>
    </row>
    <row r="12" spans="1:17" ht="13">
      <c r="A12" s="36" t="s">
        <v>81</v>
      </c>
      <c r="B12" s="117">
        <v>0</v>
      </c>
      <c r="C12" s="117">
        <v>0</v>
      </c>
      <c r="D12" s="117">
        <v>0</v>
      </c>
      <c r="E12" s="117">
        <v>0</v>
      </c>
      <c r="F12" s="117">
        <v>0</v>
      </c>
      <c r="G12" s="117">
        <v>5000</v>
      </c>
      <c r="H12" s="117">
        <v>1500</v>
      </c>
      <c r="I12" s="117">
        <v>17250</v>
      </c>
      <c r="J12" s="117">
        <v>5000</v>
      </c>
      <c r="K12" s="117">
        <v>0</v>
      </c>
      <c r="L12" s="117">
        <v>0</v>
      </c>
      <c r="M12" s="117">
        <v>750</v>
      </c>
      <c r="N12" s="117">
        <v>0</v>
      </c>
      <c r="O12" s="117">
        <v>3675</v>
      </c>
      <c r="P12" s="117">
        <v>7375</v>
      </c>
      <c r="Q12" s="117">
        <v>6650</v>
      </c>
    </row>
    <row r="13" spans="1:17" ht="13">
      <c r="A13" s="36" t="s">
        <v>84</v>
      </c>
      <c r="B13" s="117">
        <v>2961.0724276010369</v>
      </c>
      <c r="C13" s="117">
        <v>2381.4841441522385</v>
      </c>
      <c r="D13" s="117">
        <v>808</v>
      </c>
      <c r="E13" s="117">
        <v>1418</v>
      </c>
      <c r="F13" s="117">
        <v>331</v>
      </c>
      <c r="G13" s="117">
        <v>3331</v>
      </c>
      <c r="H13" s="117">
        <v>3209</v>
      </c>
      <c r="I13" s="117">
        <v>542</v>
      </c>
      <c r="J13" s="117">
        <v>2264</v>
      </c>
      <c r="K13" s="117">
        <v>1140</v>
      </c>
      <c r="L13" s="117">
        <v>559</v>
      </c>
      <c r="M13" s="117">
        <v>91</v>
      </c>
      <c r="N13" s="117">
        <v>888</v>
      </c>
      <c r="O13" s="117">
        <v>625.17596793609403</v>
      </c>
      <c r="P13" s="117">
        <v>1166</v>
      </c>
      <c r="Q13" s="117">
        <v>2003.5171973331669</v>
      </c>
    </row>
    <row r="14" spans="1:17" ht="13">
      <c r="A14" s="36" t="s">
        <v>85</v>
      </c>
      <c r="B14" s="117">
        <v>0</v>
      </c>
      <c r="C14" s="117">
        <v>2000</v>
      </c>
      <c r="D14" s="117">
        <v>2000</v>
      </c>
      <c r="E14" s="117">
        <v>7753</v>
      </c>
      <c r="F14" s="117">
        <v>1675</v>
      </c>
      <c r="G14" s="117">
        <v>9506</v>
      </c>
      <c r="H14" s="117">
        <v>14801</v>
      </c>
      <c r="I14" s="117">
        <v>6000</v>
      </c>
      <c r="J14" s="117">
        <v>9290</v>
      </c>
      <c r="K14" s="117">
        <v>5500</v>
      </c>
      <c r="L14" s="117">
        <v>3235</v>
      </c>
      <c r="M14" s="117">
        <v>2535</v>
      </c>
      <c r="N14" s="117">
        <v>5225</v>
      </c>
      <c r="O14" s="117">
        <v>3542</v>
      </c>
      <c r="P14" s="117">
        <v>3250</v>
      </c>
      <c r="Q14" s="117">
        <v>5575</v>
      </c>
    </row>
    <row r="15" spans="1:17" ht="13">
      <c r="A15" s="36" t="s">
        <v>86</v>
      </c>
      <c r="B15" s="117">
        <v>0</v>
      </c>
      <c r="C15" s="117">
        <v>0</v>
      </c>
      <c r="D15" s="117">
        <v>0</v>
      </c>
      <c r="E15" s="117">
        <v>0</v>
      </c>
      <c r="F15" s="117">
        <v>0</v>
      </c>
      <c r="G15" s="117">
        <v>6500</v>
      </c>
      <c r="H15" s="117">
        <v>7500</v>
      </c>
      <c r="I15" s="117">
        <v>12925</v>
      </c>
      <c r="J15" s="117">
        <v>29261</v>
      </c>
      <c r="K15" s="117">
        <v>70768</v>
      </c>
      <c r="L15" s="117">
        <v>24520</v>
      </c>
      <c r="M15" s="117">
        <v>39475</v>
      </c>
      <c r="N15" s="117">
        <v>27650</v>
      </c>
      <c r="O15" s="117">
        <v>41780.004000000001</v>
      </c>
      <c r="P15" s="117">
        <v>19180</v>
      </c>
      <c r="Q15" s="117">
        <v>45200</v>
      </c>
    </row>
    <row r="16" spans="1:17" ht="13">
      <c r="A16" s="36" t="s">
        <v>87</v>
      </c>
      <c r="B16" s="117">
        <v>11</v>
      </c>
      <c r="C16" s="117">
        <v>22</v>
      </c>
      <c r="D16" s="117">
        <v>4</v>
      </c>
      <c r="E16" s="117">
        <v>20</v>
      </c>
      <c r="F16" s="117">
        <v>19</v>
      </c>
      <c r="G16" s="117">
        <v>25</v>
      </c>
      <c r="H16" s="117">
        <v>0</v>
      </c>
      <c r="I16" s="117">
        <v>0</v>
      </c>
      <c r="J16" s="117">
        <v>0</v>
      </c>
      <c r="K16" s="117">
        <v>0</v>
      </c>
      <c r="L16" s="117">
        <v>0</v>
      </c>
      <c r="M16" s="117">
        <v>0</v>
      </c>
      <c r="N16" s="117">
        <v>0</v>
      </c>
      <c r="O16" s="117">
        <v>0</v>
      </c>
      <c r="P16" s="117" t="s">
        <v>581</v>
      </c>
      <c r="Q16" s="117">
        <v>0</v>
      </c>
    </row>
    <row r="17" spans="1:17" ht="13">
      <c r="A17" s="36" t="s">
        <v>88</v>
      </c>
      <c r="B17" s="117">
        <v>0</v>
      </c>
      <c r="C17" s="117">
        <v>0</v>
      </c>
      <c r="D17" s="117">
        <v>0</v>
      </c>
      <c r="E17" s="117">
        <v>150</v>
      </c>
      <c r="F17" s="117">
        <v>0</v>
      </c>
      <c r="G17" s="117">
        <v>0</v>
      </c>
      <c r="H17" s="117">
        <v>0</v>
      </c>
      <c r="I17" s="117">
        <v>0</v>
      </c>
      <c r="J17" s="117">
        <v>0</v>
      </c>
      <c r="K17" s="117">
        <v>0</v>
      </c>
      <c r="L17" s="117">
        <v>0</v>
      </c>
      <c r="M17" s="117">
        <v>0</v>
      </c>
      <c r="N17" s="117">
        <v>0</v>
      </c>
      <c r="O17" s="117">
        <v>0</v>
      </c>
      <c r="P17" s="117" t="s">
        <v>581</v>
      </c>
      <c r="Q17" s="117">
        <v>0</v>
      </c>
    </row>
    <row r="18" spans="1:17" ht="13">
      <c r="A18" s="36" t="s">
        <v>89</v>
      </c>
      <c r="B18" s="117">
        <v>0</v>
      </c>
      <c r="C18" s="117">
        <v>0</v>
      </c>
      <c r="D18" s="117">
        <v>2000</v>
      </c>
      <c r="E18" s="117">
        <v>5476.7516460272955</v>
      </c>
      <c r="F18" s="117">
        <v>7647.9129691182734</v>
      </c>
      <c r="G18" s="117">
        <v>5355.3084175084177</v>
      </c>
      <c r="H18" s="117">
        <v>7725</v>
      </c>
      <c r="I18" s="117">
        <v>13660.436015788408</v>
      </c>
      <c r="J18" s="117">
        <v>14143.451264547046</v>
      </c>
      <c r="K18" s="117">
        <v>10738.417126187762</v>
      </c>
      <c r="L18" s="117">
        <v>4478</v>
      </c>
      <c r="M18" s="117">
        <v>3910</v>
      </c>
      <c r="N18" s="117">
        <v>7908</v>
      </c>
      <c r="O18" s="117">
        <v>9908</v>
      </c>
      <c r="P18" s="117">
        <v>11925</v>
      </c>
      <c r="Q18" s="117">
        <v>28714</v>
      </c>
    </row>
    <row r="19" spans="1:17" ht="13">
      <c r="A19" s="36" t="s">
        <v>91</v>
      </c>
      <c r="B19" s="117">
        <v>123</v>
      </c>
      <c r="C19" s="117">
        <v>63</v>
      </c>
      <c r="D19" s="117">
        <v>224</v>
      </c>
      <c r="E19" s="117">
        <v>52.2</v>
      </c>
      <c r="F19" s="117">
        <v>206</v>
      </c>
      <c r="G19" s="117">
        <v>197.4</v>
      </c>
      <c r="H19" s="117">
        <v>88</v>
      </c>
      <c r="I19" s="117">
        <v>138.36477987421384</v>
      </c>
      <c r="J19" s="117">
        <v>269.2</v>
      </c>
      <c r="K19" s="117">
        <v>227.5</v>
      </c>
      <c r="L19" s="117">
        <v>115.6</v>
      </c>
      <c r="M19" s="117">
        <v>269</v>
      </c>
      <c r="N19" s="117">
        <v>416</v>
      </c>
      <c r="O19" s="117">
        <v>1098.77</v>
      </c>
      <c r="P19" s="117">
        <v>2048</v>
      </c>
      <c r="Q19" s="117">
        <v>1244.0649149003948</v>
      </c>
    </row>
    <row r="20" spans="1:17" ht="13">
      <c r="A20" s="36" t="s">
        <v>92</v>
      </c>
      <c r="B20" s="117">
        <v>0</v>
      </c>
      <c r="C20" s="117">
        <v>0</v>
      </c>
      <c r="D20" s="117">
        <v>0</v>
      </c>
      <c r="E20" s="117">
        <v>2000</v>
      </c>
      <c r="F20" s="117">
        <v>5850</v>
      </c>
      <c r="G20" s="117">
        <v>7420</v>
      </c>
      <c r="H20" s="117">
        <v>6000</v>
      </c>
      <c r="I20" s="117">
        <v>11570</v>
      </c>
      <c r="J20" s="117">
        <v>8450</v>
      </c>
      <c r="K20" s="117">
        <v>4850</v>
      </c>
      <c r="L20" s="117">
        <v>4500</v>
      </c>
      <c r="M20" s="117">
        <v>3825</v>
      </c>
      <c r="N20" s="117">
        <v>8675</v>
      </c>
      <c r="O20" s="117">
        <v>5950</v>
      </c>
      <c r="P20" s="117">
        <v>8200</v>
      </c>
      <c r="Q20" s="117">
        <v>2350</v>
      </c>
    </row>
    <row r="21" spans="1:17" ht="13">
      <c r="A21" s="36" t="s">
        <v>102</v>
      </c>
      <c r="B21" s="117">
        <v>355.17485599999998</v>
      </c>
      <c r="C21" s="117">
        <v>549.35940649999998</v>
      </c>
      <c r="D21" s="117">
        <v>583.54912955999998</v>
      </c>
      <c r="E21" s="117">
        <v>676.00342324999997</v>
      </c>
      <c r="F21" s="117">
        <v>802.59504500000003</v>
      </c>
      <c r="G21" s="117">
        <v>1414.0771465999999</v>
      </c>
      <c r="H21" s="117">
        <v>706.99832609000021</v>
      </c>
      <c r="I21" s="117">
        <v>1179.0006468200006</v>
      </c>
      <c r="J21" s="117">
        <v>866.53507581339431</v>
      </c>
      <c r="K21" s="117">
        <v>784.99981312870261</v>
      </c>
      <c r="L21" s="117">
        <v>840.82229554818343</v>
      </c>
      <c r="M21" s="117">
        <v>654</v>
      </c>
      <c r="N21" s="117">
        <v>1159</v>
      </c>
      <c r="O21" s="117">
        <v>751</v>
      </c>
      <c r="P21" s="117">
        <v>1316</v>
      </c>
      <c r="Q21" s="117">
        <v>800</v>
      </c>
    </row>
    <row r="22" spans="1:17" ht="13">
      <c r="A22" s="36" t="s">
        <v>82</v>
      </c>
      <c r="B22" s="117">
        <v>28502.456999999999</v>
      </c>
      <c r="C22" s="117">
        <v>37835</v>
      </c>
      <c r="D22" s="117">
        <v>57780</v>
      </c>
      <c r="E22" s="117">
        <v>69890</v>
      </c>
      <c r="F22" s="117">
        <v>51800.5</v>
      </c>
      <c r="G22" s="117">
        <v>54186.600160000002</v>
      </c>
      <c r="H22" s="117">
        <v>43580.300583999997</v>
      </c>
      <c r="I22" s="117">
        <v>51916.002</v>
      </c>
      <c r="J22" s="117">
        <v>72076.5</v>
      </c>
      <c r="K22" s="117">
        <v>98846.383889999997</v>
      </c>
      <c r="L22" s="117">
        <v>22919</v>
      </c>
      <c r="M22" s="117">
        <v>23038</v>
      </c>
      <c r="N22" s="117">
        <v>31375</v>
      </c>
      <c r="O22" s="117">
        <v>31392.5</v>
      </c>
      <c r="P22" s="117">
        <v>30000</v>
      </c>
      <c r="Q22" s="117">
        <v>19935</v>
      </c>
    </row>
    <row r="23" spans="1:17" ht="13">
      <c r="A23" s="36" t="s">
        <v>94</v>
      </c>
      <c r="B23" s="252" t="s">
        <v>109</v>
      </c>
      <c r="C23" s="252" t="s">
        <v>109</v>
      </c>
      <c r="D23" s="252" t="s">
        <v>109</v>
      </c>
      <c r="E23" s="117">
        <v>17569</v>
      </c>
      <c r="F23" s="117">
        <v>36638</v>
      </c>
      <c r="G23" s="117">
        <v>43487.543637534502</v>
      </c>
      <c r="H23" s="117">
        <v>53106.080637462968</v>
      </c>
      <c r="I23" s="117">
        <v>79910.469167809933</v>
      </c>
      <c r="J23" s="117">
        <v>69800.322881188273</v>
      </c>
      <c r="K23" s="117">
        <v>48936.485101890583</v>
      </c>
      <c r="L23" s="117">
        <v>51633.375509637546</v>
      </c>
      <c r="M23" s="117">
        <v>48424</v>
      </c>
      <c r="N23" s="117">
        <v>60729</v>
      </c>
      <c r="O23" s="117">
        <v>52187.28866788798</v>
      </c>
      <c r="P23" s="117">
        <v>48525</v>
      </c>
      <c r="Q23" s="117">
        <v>54198.898759605261</v>
      </c>
    </row>
    <row r="24" spans="1:17" ht="13">
      <c r="A24" s="36" t="s">
        <v>538</v>
      </c>
      <c r="B24" s="117">
        <v>0</v>
      </c>
      <c r="C24" s="117">
        <v>0</v>
      </c>
      <c r="D24" s="117">
        <v>0</v>
      </c>
      <c r="E24" s="117">
        <v>0</v>
      </c>
      <c r="F24" s="117">
        <v>0</v>
      </c>
      <c r="G24" s="117">
        <v>10144.871391000001</v>
      </c>
      <c r="H24" s="117">
        <v>8253.9972980000002</v>
      </c>
      <c r="I24" s="117">
        <v>25000.437775999999</v>
      </c>
      <c r="J24" s="117">
        <v>36983.437024999999</v>
      </c>
      <c r="K24" s="117">
        <v>37108.970654999997</v>
      </c>
      <c r="L24" s="117">
        <v>1480</v>
      </c>
      <c r="M24" s="117">
        <v>12529</v>
      </c>
      <c r="N24" s="117">
        <v>15015</v>
      </c>
      <c r="O24" s="117">
        <v>9598.5324171952088</v>
      </c>
      <c r="P24" s="117">
        <v>11563</v>
      </c>
      <c r="Q24" s="117">
        <v>14916</v>
      </c>
    </row>
    <row r="25" spans="1:17" ht="13">
      <c r="A25" s="36" t="s">
        <v>539</v>
      </c>
      <c r="B25" s="117">
        <v>5000</v>
      </c>
      <c r="C25" s="117">
        <v>10668</v>
      </c>
      <c r="D25" s="117">
        <v>12675</v>
      </c>
      <c r="E25" s="117">
        <v>25813</v>
      </c>
      <c r="F25" s="117">
        <v>31673</v>
      </c>
      <c r="G25" s="117">
        <v>110761</v>
      </c>
      <c r="H25" s="117">
        <v>22177</v>
      </c>
      <c r="I25" s="117">
        <v>900</v>
      </c>
      <c r="J25" s="117">
        <v>0</v>
      </c>
      <c r="K25" s="117">
        <v>0</v>
      </c>
      <c r="L25" s="117">
        <v>0</v>
      </c>
      <c r="M25" s="117">
        <v>0</v>
      </c>
      <c r="N25" s="117">
        <v>0</v>
      </c>
      <c r="O25" s="117">
        <v>0</v>
      </c>
      <c r="P25" s="117" t="s">
        <v>581</v>
      </c>
      <c r="Q25" s="117" t="s">
        <v>581</v>
      </c>
    </row>
    <row r="26" spans="1:17" ht="13">
      <c r="A26" s="36"/>
      <c r="B26" s="117"/>
      <c r="C26" s="117"/>
      <c r="D26" s="117"/>
      <c r="E26" s="117"/>
      <c r="F26" s="117"/>
      <c r="G26" s="117"/>
      <c r="H26" s="117"/>
      <c r="I26" s="117"/>
      <c r="J26" s="117"/>
      <c r="K26" s="117"/>
      <c r="L26" s="117"/>
      <c r="M26" s="117"/>
      <c r="N26" s="117"/>
      <c r="O26" s="117"/>
      <c r="P26" s="117"/>
      <c r="Q26" s="117"/>
    </row>
    <row r="27" spans="1:17" s="179" customFormat="1" ht="13">
      <c r="A27" s="36" t="s">
        <v>422</v>
      </c>
      <c r="B27" s="117">
        <v>0</v>
      </c>
      <c r="C27" s="117">
        <v>0</v>
      </c>
      <c r="D27" s="117">
        <v>0</v>
      </c>
      <c r="E27" s="117">
        <v>0</v>
      </c>
      <c r="F27" s="117">
        <v>0</v>
      </c>
      <c r="G27" s="117">
        <v>0</v>
      </c>
      <c r="H27" s="117">
        <v>0</v>
      </c>
      <c r="I27" s="117">
        <v>0</v>
      </c>
      <c r="J27" s="117">
        <v>2478.4467109892544</v>
      </c>
      <c r="K27" s="117">
        <v>33483.741073311699</v>
      </c>
      <c r="L27" s="117">
        <v>15868.490470148363</v>
      </c>
      <c r="M27" s="117">
        <v>13253.323461400865</v>
      </c>
      <c r="N27" s="117">
        <v>10003.911069160602</v>
      </c>
      <c r="O27" s="117">
        <v>11381.969643489765</v>
      </c>
      <c r="P27" s="117">
        <v>7350.7650043347703</v>
      </c>
      <c r="Q27" s="117">
        <v>11074.955930978187</v>
      </c>
    </row>
    <row r="28" spans="1:17" s="385" customFormat="1" ht="13">
      <c r="A28" s="203" t="s">
        <v>515</v>
      </c>
      <c r="B28" s="117" t="s">
        <v>109</v>
      </c>
      <c r="C28" s="117" t="s">
        <v>109</v>
      </c>
      <c r="D28" s="117" t="s">
        <v>109</v>
      </c>
      <c r="E28" s="117" t="s">
        <v>109</v>
      </c>
      <c r="F28" s="117" t="s">
        <v>109</v>
      </c>
      <c r="G28" s="117" t="s">
        <v>109</v>
      </c>
      <c r="H28" s="117" t="s">
        <v>109</v>
      </c>
      <c r="I28" s="117" t="s">
        <v>109</v>
      </c>
      <c r="J28" s="117" t="s">
        <v>109</v>
      </c>
      <c r="K28" s="117" t="s">
        <v>109</v>
      </c>
      <c r="L28" s="117" t="s">
        <v>109</v>
      </c>
      <c r="M28" s="117" t="s">
        <v>109</v>
      </c>
      <c r="N28" s="117" t="s">
        <v>109</v>
      </c>
      <c r="O28" s="117" t="s">
        <v>109</v>
      </c>
      <c r="P28" s="117" t="s">
        <v>109</v>
      </c>
      <c r="Q28" s="117">
        <v>454.23</v>
      </c>
    </row>
    <row r="29" spans="1:17" s="385" customFormat="1" ht="13">
      <c r="A29" s="203" t="s">
        <v>618</v>
      </c>
      <c r="B29" s="117" t="s">
        <v>620</v>
      </c>
      <c r="C29" s="117" t="s">
        <v>620</v>
      </c>
      <c r="D29" s="117" t="s">
        <v>620</v>
      </c>
      <c r="E29" s="117" t="s">
        <v>620</v>
      </c>
      <c r="F29" s="117">
        <v>2000</v>
      </c>
      <c r="G29" s="117">
        <v>4574</v>
      </c>
      <c r="H29" s="117">
        <v>951</v>
      </c>
      <c r="I29" s="117">
        <v>12648</v>
      </c>
      <c r="J29" s="117">
        <v>19977</v>
      </c>
      <c r="K29" s="117">
        <v>12937</v>
      </c>
      <c r="L29" s="117">
        <v>9354</v>
      </c>
      <c r="M29" s="117">
        <v>19275</v>
      </c>
      <c r="N29" s="117">
        <v>29287</v>
      </c>
      <c r="O29" s="117">
        <v>28148</v>
      </c>
      <c r="P29" s="117">
        <v>12441</v>
      </c>
      <c r="Q29" s="117">
        <v>24384</v>
      </c>
    </row>
    <row r="30" spans="1:17" ht="13">
      <c r="A30" s="36" t="s">
        <v>105</v>
      </c>
      <c r="B30" s="117">
        <v>0</v>
      </c>
      <c r="C30" s="117">
        <v>0</v>
      </c>
      <c r="D30" s="117">
        <v>0</v>
      </c>
      <c r="E30" s="117">
        <v>467</v>
      </c>
      <c r="F30" s="117">
        <v>0</v>
      </c>
      <c r="G30" s="117">
        <v>321</v>
      </c>
      <c r="H30" s="117">
        <v>0</v>
      </c>
      <c r="I30" s="117">
        <v>0</v>
      </c>
      <c r="J30" s="117">
        <v>25</v>
      </c>
      <c r="K30" s="117">
        <v>113</v>
      </c>
      <c r="L30" s="117">
        <v>51</v>
      </c>
      <c r="M30" s="117">
        <v>91</v>
      </c>
      <c r="N30" s="117">
        <v>414</v>
      </c>
      <c r="O30" s="117">
        <v>559.79857400000003</v>
      </c>
      <c r="P30" s="117">
        <v>850</v>
      </c>
      <c r="Q30" s="117">
        <v>755.12345308278884</v>
      </c>
    </row>
    <row r="31" spans="1:17" ht="13">
      <c r="A31" s="36" t="s">
        <v>96</v>
      </c>
      <c r="B31" s="117" t="s">
        <v>109</v>
      </c>
      <c r="C31" s="117" t="s">
        <v>109</v>
      </c>
      <c r="D31" s="117" t="s">
        <v>109</v>
      </c>
      <c r="E31" s="117" t="s">
        <v>109</v>
      </c>
      <c r="F31" s="117" t="s">
        <v>109</v>
      </c>
      <c r="G31" s="117" t="s">
        <v>109</v>
      </c>
      <c r="H31" s="117" t="s">
        <v>109</v>
      </c>
      <c r="I31" s="117" t="s">
        <v>109</v>
      </c>
      <c r="J31" s="117" t="s">
        <v>109</v>
      </c>
      <c r="K31" s="117" t="s">
        <v>109</v>
      </c>
      <c r="L31" s="117" t="s">
        <v>109</v>
      </c>
      <c r="M31" s="117" t="s">
        <v>109</v>
      </c>
      <c r="N31" s="117" t="s">
        <v>109</v>
      </c>
      <c r="O31" s="117" t="s">
        <v>109</v>
      </c>
      <c r="P31" s="117" t="s">
        <v>109</v>
      </c>
      <c r="Q31" s="117">
        <v>1000</v>
      </c>
    </row>
    <row r="32" spans="1:17" s="238" customFormat="1" ht="13">
      <c r="A32" s="203" t="s">
        <v>579</v>
      </c>
      <c r="B32" s="117">
        <v>0</v>
      </c>
      <c r="C32" s="117">
        <v>0</v>
      </c>
      <c r="D32" s="117">
        <v>0</v>
      </c>
      <c r="E32" s="117">
        <v>0</v>
      </c>
      <c r="F32" s="117">
        <v>6458.2672350560197</v>
      </c>
      <c r="G32" s="117">
        <v>15660.211887403018</v>
      </c>
      <c r="H32" s="117">
        <v>30104.742708389189</v>
      </c>
      <c r="I32" s="117">
        <v>21062.2</v>
      </c>
      <c r="J32" s="117">
        <v>28134.626089949885</v>
      </c>
      <c r="K32" s="117">
        <v>22945.630570335998</v>
      </c>
      <c r="L32" s="117">
        <v>18339.083959771793</v>
      </c>
      <c r="M32" s="117">
        <v>14474</v>
      </c>
      <c r="N32" s="117">
        <v>17750</v>
      </c>
      <c r="O32" s="117">
        <v>23057.826441371635</v>
      </c>
      <c r="P32" s="117">
        <v>21256</v>
      </c>
      <c r="Q32" s="117">
        <v>24331.011038516757</v>
      </c>
    </row>
    <row r="33" spans="1:17" s="238" customFormat="1" ht="13">
      <c r="A33" s="203" t="s">
        <v>567</v>
      </c>
      <c r="B33" s="117" t="s">
        <v>109</v>
      </c>
      <c r="C33" s="117" t="s">
        <v>109</v>
      </c>
      <c r="D33" s="117" t="s">
        <v>109</v>
      </c>
      <c r="E33" s="117" t="s">
        <v>109</v>
      </c>
      <c r="F33" s="117" t="s">
        <v>109</v>
      </c>
      <c r="G33" s="117" t="s">
        <v>109</v>
      </c>
      <c r="H33" s="117" t="s">
        <v>109</v>
      </c>
      <c r="I33" s="117" t="s">
        <v>109</v>
      </c>
      <c r="J33" s="117" t="s">
        <v>109</v>
      </c>
      <c r="K33" s="117" t="s">
        <v>109</v>
      </c>
      <c r="L33" s="117" t="s">
        <v>109</v>
      </c>
      <c r="M33" s="117" t="s">
        <v>109</v>
      </c>
      <c r="N33" s="117">
        <v>919</v>
      </c>
      <c r="O33" s="117">
        <v>1014</v>
      </c>
      <c r="P33" s="117">
        <v>3753</v>
      </c>
      <c r="Q33" s="117">
        <v>3762.4463521303692</v>
      </c>
    </row>
    <row r="34" spans="1:17" s="406" customFormat="1" ht="13">
      <c r="A34" s="203" t="s">
        <v>630</v>
      </c>
      <c r="B34" s="117">
        <v>3027</v>
      </c>
      <c r="C34" s="117">
        <v>2755</v>
      </c>
      <c r="D34" s="117">
        <v>4171</v>
      </c>
      <c r="E34" s="117">
        <v>4967</v>
      </c>
      <c r="F34" s="117">
        <v>4559</v>
      </c>
      <c r="G34" s="117">
        <v>5316</v>
      </c>
      <c r="H34" s="117">
        <v>12414</v>
      </c>
      <c r="I34" s="117">
        <v>14834</v>
      </c>
      <c r="J34" s="117">
        <v>15379</v>
      </c>
      <c r="K34" s="117">
        <v>19723</v>
      </c>
      <c r="L34" s="117">
        <v>13583</v>
      </c>
      <c r="M34" s="117">
        <v>19193</v>
      </c>
      <c r="N34" s="117">
        <v>15840</v>
      </c>
      <c r="O34" s="117">
        <v>16106</v>
      </c>
      <c r="P34" s="117">
        <v>12922</v>
      </c>
      <c r="Q34" s="117">
        <v>13725</v>
      </c>
    </row>
    <row r="35" spans="1:17" s="210" customFormat="1" ht="13">
      <c r="A35" s="203" t="s">
        <v>104</v>
      </c>
      <c r="B35" s="117" t="s">
        <v>581</v>
      </c>
      <c r="C35" s="117" t="s">
        <v>581</v>
      </c>
      <c r="D35" s="117" t="s">
        <v>581</v>
      </c>
      <c r="E35" s="117" t="s">
        <v>581</v>
      </c>
      <c r="F35" s="117" t="s">
        <v>581</v>
      </c>
      <c r="G35" s="117" t="s">
        <v>581</v>
      </c>
      <c r="H35" s="117">
        <v>773</v>
      </c>
      <c r="I35" s="117">
        <v>347</v>
      </c>
      <c r="J35" s="117">
        <v>1051</v>
      </c>
      <c r="K35" s="117">
        <v>178</v>
      </c>
      <c r="L35" s="117">
        <v>466</v>
      </c>
      <c r="M35" s="117" t="s">
        <v>581</v>
      </c>
      <c r="N35" s="117">
        <v>919</v>
      </c>
      <c r="O35" s="117">
        <v>949</v>
      </c>
      <c r="P35" s="117">
        <v>417</v>
      </c>
      <c r="Q35" s="117">
        <v>587</v>
      </c>
    </row>
    <row r="36" spans="1:17" ht="13">
      <c r="A36" s="36" t="s">
        <v>118</v>
      </c>
      <c r="B36" s="117" t="s">
        <v>109</v>
      </c>
      <c r="C36" s="117" t="s">
        <v>109</v>
      </c>
      <c r="D36" s="117" t="s">
        <v>109</v>
      </c>
      <c r="E36" s="117" t="s">
        <v>109</v>
      </c>
      <c r="F36" s="117" t="s">
        <v>109</v>
      </c>
      <c r="G36" s="117" t="s">
        <v>109</v>
      </c>
      <c r="H36" s="117" t="s">
        <v>109</v>
      </c>
      <c r="I36" s="117" t="s">
        <v>109</v>
      </c>
      <c r="J36" s="117" t="s">
        <v>109</v>
      </c>
      <c r="K36" s="117" t="s">
        <v>109</v>
      </c>
      <c r="L36" s="117" t="s">
        <v>109</v>
      </c>
      <c r="M36" s="117" t="s">
        <v>109</v>
      </c>
      <c r="N36" s="117">
        <v>128</v>
      </c>
      <c r="O36" s="117">
        <v>500</v>
      </c>
      <c r="P36" s="117">
        <v>1334</v>
      </c>
      <c r="Q36" s="117">
        <v>765.67142008318501</v>
      </c>
    </row>
    <row r="37" spans="1:17">
      <c r="A37" t="s">
        <v>62</v>
      </c>
      <c r="B37" s="252" t="s">
        <v>581</v>
      </c>
      <c r="C37" s="252" t="s">
        <v>581</v>
      </c>
      <c r="D37" s="252" t="s">
        <v>581</v>
      </c>
      <c r="E37" s="117">
        <v>4000</v>
      </c>
      <c r="F37" s="117">
        <v>8859</v>
      </c>
      <c r="G37" s="252" t="s">
        <v>581</v>
      </c>
      <c r="H37" s="117">
        <v>1051</v>
      </c>
      <c r="I37" s="117" t="s">
        <v>581</v>
      </c>
      <c r="J37" s="252" t="s">
        <v>581</v>
      </c>
      <c r="K37" s="252" t="s">
        <v>581</v>
      </c>
      <c r="L37" s="252" t="s">
        <v>581</v>
      </c>
      <c r="M37" s="252" t="s">
        <v>581</v>
      </c>
      <c r="N37" s="252" t="s">
        <v>581</v>
      </c>
      <c r="O37" s="252" t="s">
        <v>581</v>
      </c>
      <c r="P37" s="117" t="s">
        <v>581</v>
      </c>
      <c r="Q37" s="117" t="s">
        <v>581</v>
      </c>
    </row>
    <row r="39" spans="1:17">
      <c r="A39" t="s">
        <v>45</v>
      </c>
    </row>
    <row r="41" spans="1:17">
      <c r="A41" t="s">
        <v>31</v>
      </c>
    </row>
    <row r="42" spans="1:17">
      <c r="A42" s="37" t="s">
        <v>499</v>
      </c>
    </row>
    <row r="44" spans="1:17">
      <c r="A44" t="s">
        <v>46</v>
      </c>
    </row>
    <row r="45" spans="1:17">
      <c r="A45" s="37" t="s">
        <v>306</v>
      </c>
    </row>
    <row r="46" spans="1:17">
      <c r="A46" t="s">
        <v>19</v>
      </c>
    </row>
    <row r="47" spans="1:17">
      <c r="A47" s="37" t="s">
        <v>325</v>
      </c>
    </row>
  </sheetData>
  <phoneticPr fontId="28" type="noConversion"/>
  <pageMargins left="0.7" right="0.7" top="0.75" bottom="0.75" header="0.3" footer="0.3"/>
  <pageSetup paperSize="9"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3">
    <pageSetUpPr fitToPage="1"/>
  </sheetPr>
  <dimension ref="A1:Z51"/>
  <sheetViews>
    <sheetView zoomScaleNormal="100" workbookViewId="0">
      <pane xSplit="1" topLeftCell="B1" activePane="topRight" state="frozen"/>
      <selection activeCell="A2" sqref="A2"/>
      <selection pane="topRight" activeCell="A2" sqref="A2"/>
    </sheetView>
  </sheetViews>
  <sheetFormatPr defaultColWidth="9.1796875" defaultRowHeight="12.5"/>
  <cols>
    <col min="1" max="1" width="30.54296875" customWidth="1"/>
    <col min="2" max="16" width="6.54296875" style="81" customWidth="1"/>
    <col min="17" max="26" width="8.1796875" customWidth="1"/>
  </cols>
  <sheetData>
    <row r="1" spans="1:26">
      <c r="A1" s="37" t="s">
        <v>589</v>
      </c>
    </row>
    <row r="2" spans="1:26">
      <c r="R2" s="41"/>
      <c r="S2" s="41"/>
      <c r="T2" s="41"/>
      <c r="U2" s="41"/>
      <c r="V2" s="41"/>
      <c r="W2" s="41"/>
      <c r="X2" s="41"/>
      <c r="Y2" s="41"/>
      <c r="Z2" s="41"/>
    </row>
    <row r="3" spans="1:26" ht="13">
      <c r="B3" s="125">
        <v>2003</v>
      </c>
      <c r="C3" s="125">
        <v>2004</v>
      </c>
      <c r="D3" s="125">
        <v>2005</v>
      </c>
      <c r="E3" s="125">
        <v>2006</v>
      </c>
      <c r="F3" s="125">
        <v>2007</v>
      </c>
      <c r="G3" s="125">
        <v>2008</v>
      </c>
      <c r="H3" s="125">
        <v>2009</v>
      </c>
      <c r="I3" s="125">
        <v>2010</v>
      </c>
      <c r="J3" s="125">
        <v>2011</v>
      </c>
      <c r="K3" s="125">
        <v>2012</v>
      </c>
      <c r="L3" s="125">
        <v>2013</v>
      </c>
      <c r="M3" s="125">
        <v>2014</v>
      </c>
      <c r="N3" s="125">
        <v>2015</v>
      </c>
      <c r="O3" s="125">
        <v>2016</v>
      </c>
      <c r="P3" s="125">
        <v>2017</v>
      </c>
      <c r="Q3" s="125">
        <v>2018</v>
      </c>
      <c r="R3" s="41"/>
      <c r="S3" s="41"/>
      <c r="T3" s="41"/>
      <c r="U3" s="41"/>
      <c r="V3" s="41"/>
      <c r="W3" s="41"/>
      <c r="X3" s="41"/>
      <c r="Y3" s="41"/>
      <c r="Z3" s="41"/>
    </row>
    <row r="4" spans="1:26" ht="13">
      <c r="A4" s="36" t="s">
        <v>90</v>
      </c>
      <c r="B4" s="108">
        <v>1.7251603860046365</v>
      </c>
      <c r="C4" s="108">
        <v>1.6505170450958395</v>
      </c>
      <c r="D4" s="108">
        <v>1.5743382859391912</v>
      </c>
      <c r="E4" s="108">
        <v>1.4487098827777145</v>
      </c>
      <c r="F4" s="108">
        <v>1.4525773123270111</v>
      </c>
      <c r="G4" s="108">
        <v>1.6928675910660977</v>
      </c>
      <c r="H4" s="108">
        <v>1.8458985432781103</v>
      </c>
      <c r="I4" s="108">
        <v>2.5836728100289088</v>
      </c>
      <c r="J4" s="108">
        <v>5.5377009609236421</v>
      </c>
      <c r="K4" s="108">
        <v>5.3380950438251018</v>
      </c>
      <c r="L4" s="108">
        <v>5.8207490841597451</v>
      </c>
      <c r="M4" s="108">
        <v>6.7387851756331534</v>
      </c>
      <c r="N4" s="108">
        <v>7.9431589924431796</v>
      </c>
      <c r="O4" s="108">
        <v>8.6722152905943837</v>
      </c>
      <c r="P4" s="108">
        <v>8.6280262298485635</v>
      </c>
      <c r="Q4" s="247">
        <v>10.878565926570172</v>
      </c>
    </row>
    <row r="5" spans="1:26" ht="13">
      <c r="A5" s="36" t="s">
        <v>77</v>
      </c>
      <c r="B5" s="108">
        <v>0</v>
      </c>
      <c r="C5" s="108">
        <v>0</v>
      </c>
      <c r="D5" s="108">
        <v>0</v>
      </c>
      <c r="E5" s="108">
        <v>0</v>
      </c>
      <c r="F5" s="108">
        <v>0</v>
      </c>
      <c r="G5" s="108">
        <v>0</v>
      </c>
      <c r="H5" s="108">
        <v>0</v>
      </c>
      <c r="I5" s="108">
        <v>0</v>
      </c>
      <c r="J5" s="108">
        <v>0</v>
      </c>
      <c r="K5" s="108">
        <v>0.66838692428724544</v>
      </c>
      <c r="L5" s="108">
        <v>2.0869664510202637</v>
      </c>
      <c r="M5" s="108">
        <v>2.6431777520166886</v>
      </c>
      <c r="N5" s="108">
        <v>3.67426436265196</v>
      </c>
      <c r="O5" s="108">
        <v>3.9330699825037265</v>
      </c>
      <c r="P5" s="108">
        <v>3.4724238315293809</v>
      </c>
      <c r="Q5" s="247">
        <v>4.4598769782491097</v>
      </c>
    </row>
    <row r="6" spans="1:26" ht="13">
      <c r="A6" s="36" t="s">
        <v>97</v>
      </c>
      <c r="B6" s="108">
        <v>0</v>
      </c>
      <c r="C6" s="108">
        <v>0</v>
      </c>
      <c r="D6" s="108">
        <v>0</v>
      </c>
      <c r="E6" s="108">
        <v>0</v>
      </c>
      <c r="F6" s="108">
        <v>0</v>
      </c>
      <c r="G6" s="108">
        <v>0</v>
      </c>
      <c r="H6" s="108">
        <v>0</v>
      </c>
      <c r="I6" s="108">
        <v>0</v>
      </c>
      <c r="J6" s="108">
        <v>26.354467589073032</v>
      </c>
      <c r="K6" s="108">
        <v>23.345664633113898</v>
      </c>
      <c r="L6" s="108">
        <v>5.5125272181031395</v>
      </c>
      <c r="M6" s="108">
        <v>5.6785917092561045</v>
      </c>
      <c r="N6" s="108">
        <v>3.6627972500845263</v>
      </c>
      <c r="O6" s="108">
        <v>3.5153757125396154</v>
      </c>
      <c r="P6" s="108">
        <v>3.3081068976573516</v>
      </c>
      <c r="Q6" s="247">
        <v>3.1354162144431741</v>
      </c>
    </row>
    <row r="7" spans="1:26" ht="13">
      <c r="A7" s="36" t="s">
        <v>78</v>
      </c>
      <c r="B7" s="108">
        <v>1.8557369387799412</v>
      </c>
      <c r="C7" s="108">
        <v>2.0367574238985564</v>
      </c>
      <c r="D7" s="108">
        <v>4.0610674077085882</v>
      </c>
      <c r="E7" s="108">
        <v>4.4720888975281392</v>
      </c>
      <c r="F7" s="108">
        <v>5.9384148850096423</v>
      </c>
      <c r="G7" s="108">
        <v>5.0157116811963807</v>
      </c>
      <c r="H7" s="108">
        <v>5.5010021387928596</v>
      </c>
      <c r="I7" s="108">
        <v>5.254016444803475</v>
      </c>
      <c r="J7" s="108">
        <v>5.209689070686812</v>
      </c>
      <c r="K7" s="108">
        <v>5.6097124340985776</v>
      </c>
      <c r="L7" s="108">
        <v>6.5645333887826673</v>
      </c>
      <c r="M7" s="108">
        <v>7.0892378399080815</v>
      </c>
      <c r="N7" s="108">
        <v>6.9186037194024221</v>
      </c>
      <c r="O7" s="108">
        <v>7.4048832540209482</v>
      </c>
      <c r="P7" s="108">
        <v>8.0961059201405376</v>
      </c>
      <c r="Q7" s="247">
        <v>6.6514439697005106</v>
      </c>
    </row>
    <row r="8" spans="1:26" ht="13">
      <c r="A8" s="36" t="s">
        <v>79</v>
      </c>
      <c r="B8" s="108">
        <v>105.86573600464229</v>
      </c>
      <c r="C8" s="108">
        <v>106.77336774326136</v>
      </c>
      <c r="D8" s="108">
        <v>115.77706955194303</v>
      </c>
      <c r="E8" s="108">
        <v>115.44611122540915</v>
      </c>
      <c r="F8" s="108">
        <v>104.84730691840716</v>
      </c>
      <c r="G8" s="108">
        <v>105.59831636694727</v>
      </c>
      <c r="H8" s="108">
        <v>138.11683855929292</v>
      </c>
      <c r="I8" s="108">
        <v>136.74025992184744</v>
      </c>
      <c r="J8" s="108">
        <v>139.3937144560733</v>
      </c>
      <c r="K8" s="108">
        <v>141.23765604254885</v>
      </c>
      <c r="L8" s="108">
        <v>138.99754466502822</v>
      </c>
      <c r="M8" s="108">
        <v>139.21665280688748</v>
      </c>
      <c r="N8" s="108">
        <v>138.41713443277445</v>
      </c>
      <c r="O8" s="108">
        <v>137.97020028012346</v>
      </c>
      <c r="P8" s="108">
        <v>134.37122190119055</v>
      </c>
      <c r="Q8" s="247">
        <v>133.1322994189741</v>
      </c>
    </row>
    <row r="9" spans="1:26" ht="13">
      <c r="A9" s="36" t="s">
        <v>93</v>
      </c>
      <c r="B9" s="434" t="s">
        <v>109</v>
      </c>
      <c r="C9" s="108">
        <v>0.15775159802368799</v>
      </c>
      <c r="D9" s="108">
        <v>0.91248091394088349</v>
      </c>
      <c r="E9" s="108">
        <v>1.7379818554694288</v>
      </c>
      <c r="F9" s="108">
        <v>2.4117823607597648</v>
      </c>
      <c r="G9" s="108">
        <v>2.9683394334859661</v>
      </c>
      <c r="H9" s="108">
        <v>4.2120323263123582</v>
      </c>
      <c r="I9" s="108">
        <v>5.4115446285408879</v>
      </c>
      <c r="J9" s="108">
        <v>9.5692106421021084</v>
      </c>
      <c r="K9" s="108">
        <v>13.355973210773151</v>
      </c>
      <c r="L9" s="108">
        <v>14.647040887586185</v>
      </c>
      <c r="M9" s="108">
        <v>15.588833623718815</v>
      </c>
      <c r="N9" s="108">
        <v>16.181793933851544</v>
      </c>
      <c r="O9" s="108">
        <v>15.653043184479321</v>
      </c>
      <c r="P9" s="108">
        <v>15.465045647008379</v>
      </c>
      <c r="Q9" s="247">
        <v>15.951998487332975</v>
      </c>
    </row>
    <row r="10" spans="1:26" s="179" customFormat="1" ht="13">
      <c r="A10" s="36" t="s">
        <v>83</v>
      </c>
      <c r="B10" s="108">
        <v>1.2926620166238825</v>
      </c>
      <c r="C10" s="108">
        <v>1.5736913731595716</v>
      </c>
      <c r="D10" s="108">
        <v>1.8196335589966619</v>
      </c>
      <c r="E10" s="108">
        <v>2.3272990139874934</v>
      </c>
      <c r="F10" s="108">
        <v>3.2737359376931634</v>
      </c>
      <c r="G10" s="108">
        <v>5.9773737941557332</v>
      </c>
      <c r="H10" s="108">
        <v>6.9590719378317329</v>
      </c>
      <c r="I10" s="108">
        <v>7.8303944942311619</v>
      </c>
      <c r="J10" s="108">
        <v>9.2012170801250885</v>
      </c>
      <c r="K10" s="108">
        <v>9.9720701415738375</v>
      </c>
      <c r="L10" s="108">
        <v>9.5797777146962311</v>
      </c>
      <c r="M10" s="108">
        <v>8.7881698697299484</v>
      </c>
      <c r="N10" s="108">
        <v>8.5819802477402085</v>
      </c>
      <c r="O10" s="108">
        <v>7.9788007366165177</v>
      </c>
      <c r="P10" s="108">
        <v>8.1084017651548166</v>
      </c>
      <c r="Q10" s="247">
        <v>8.2685333011057907</v>
      </c>
    </row>
    <row r="11" spans="1:26" ht="13">
      <c r="A11" s="36" t="s">
        <v>80</v>
      </c>
      <c r="B11" s="108">
        <v>11.53233667255234</v>
      </c>
      <c r="C11" s="108">
        <v>10.862046489505069</v>
      </c>
      <c r="D11" s="108">
        <v>10.324252670740506</v>
      </c>
      <c r="E11" s="108">
        <v>9.3306591455134225</v>
      </c>
      <c r="F11" s="108">
        <v>8.2160805019835035</v>
      </c>
      <c r="G11" s="108">
        <v>8.4851311998875758</v>
      </c>
      <c r="H11" s="108">
        <v>9.1493651129139781</v>
      </c>
      <c r="I11" s="108">
        <v>8.5248792663736506</v>
      </c>
      <c r="J11" s="108">
        <v>8.2747343810115712</v>
      </c>
      <c r="K11" s="108">
        <v>7.8309876516354517</v>
      </c>
      <c r="L11" s="108">
        <v>7.0730015851449277</v>
      </c>
      <c r="M11" s="108">
        <v>6.4635080089430641</v>
      </c>
      <c r="N11" s="108">
        <v>6.4852436648452212</v>
      </c>
      <c r="O11" s="108">
        <v>6.5618482474879336</v>
      </c>
      <c r="P11" s="108">
        <v>6.566270206936113</v>
      </c>
      <c r="Q11" s="247">
        <v>6.8922545776727695</v>
      </c>
    </row>
    <row r="12" spans="1:26" ht="13">
      <c r="A12" s="36" t="s">
        <v>81</v>
      </c>
      <c r="B12" s="108">
        <v>0</v>
      </c>
      <c r="C12" s="108">
        <v>0</v>
      </c>
      <c r="D12" s="108">
        <v>0</v>
      </c>
      <c r="E12" s="108">
        <v>0</v>
      </c>
      <c r="F12" s="108">
        <v>0</v>
      </c>
      <c r="G12" s="108">
        <v>2.0661976673454814</v>
      </c>
      <c r="H12" s="108">
        <v>2.7364480567429865</v>
      </c>
      <c r="I12" s="108">
        <v>8.737724050729236</v>
      </c>
      <c r="J12" s="108">
        <v>9.5397309264551957</v>
      </c>
      <c r="K12" s="108">
        <v>9.4380920054454958</v>
      </c>
      <c r="L12" s="108">
        <v>9.1589295134408655</v>
      </c>
      <c r="M12" s="108">
        <v>8.1418812077926077</v>
      </c>
      <c r="N12" s="108">
        <v>2.7987390160353476</v>
      </c>
      <c r="O12" s="108">
        <v>2.5412507033060061</v>
      </c>
      <c r="P12" s="108">
        <v>5.6043360914805209</v>
      </c>
      <c r="Q12" s="247">
        <v>7.4926805606084219</v>
      </c>
    </row>
    <row r="13" spans="1:26" ht="13">
      <c r="A13" s="36" t="s">
        <v>84</v>
      </c>
      <c r="B13" s="108">
        <v>4.7281449187018803</v>
      </c>
      <c r="C13" s="108">
        <v>5.9188338902443141</v>
      </c>
      <c r="D13" s="108">
        <v>5.5763885324833877</v>
      </c>
      <c r="E13" s="108">
        <v>6.4537214572075996</v>
      </c>
      <c r="F13" s="108">
        <v>5.8598930596432774</v>
      </c>
      <c r="G13" s="108">
        <v>6.5713109788524946</v>
      </c>
      <c r="H13" s="108">
        <v>7.8238960350086195</v>
      </c>
      <c r="I13" s="108">
        <v>6.3981138566773925</v>
      </c>
      <c r="J13" s="108">
        <v>5.1077311803547287</v>
      </c>
      <c r="K13" s="108">
        <v>4.9827943848590586</v>
      </c>
      <c r="L13" s="108">
        <v>3.9414862033261193</v>
      </c>
      <c r="M13" s="108">
        <v>3.1000407401442014</v>
      </c>
      <c r="N13" s="108">
        <v>2.72500940047088</v>
      </c>
      <c r="O13" s="108">
        <v>1.9218453802831166</v>
      </c>
      <c r="P13" s="108">
        <v>2.1289751012290981</v>
      </c>
      <c r="Q13" s="247">
        <v>2.8514784472582275</v>
      </c>
    </row>
    <row r="14" spans="1:26" ht="13">
      <c r="A14" s="36" t="s">
        <v>85</v>
      </c>
      <c r="B14" s="108">
        <v>0</v>
      </c>
      <c r="C14" s="108">
        <v>1.2808705821172537</v>
      </c>
      <c r="D14" s="108">
        <v>2.4326182375857144</v>
      </c>
      <c r="E14" s="108">
        <v>6.4326514902939929</v>
      </c>
      <c r="F14" s="108">
        <v>6.8838044238902247</v>
      </c>
      <c r="G14" s="108">
        <v>12.289029451597733</v>
      </c>
      <c r="H14" s="108">
        <v>17.474963330501676</v>
      </c>
      <c r="I14" s="108">
        <v>17.312659341812484</v>
      </c>
      <c r="J14" s="108">
        <v>17.533577733343773</v>
      </c>
      <c r="K14" s="108">
        <v>14.324788461340901</v>
      </c>
      <c r="L14" s="108">
        <v>11.57554590201109</v>
      </c>
      <c r="M14" s="108">
        <v>9.4591300856969642</v>
      </c>
      <c r="N14" s="108">
        <v>6.4450203492868798</v>
      </c>
      <c r="O14" s="108">
        <v>6.2443684667809984</v>
      </c>
      <c r="P14" s="108">
        <v>5.5815832234255138</v>
      </c>
      <c r="Q14" s="247">
        <v>6.5276515294247703</v>
      </c>
    </row>
    <row r="15" spans="1:26" ht="13">
      <c r="A15" s="36" t="s">
        <v>86</v>
      </c>
      <c r="B15" s="108">
        <v>0</v>
      </c>
      <c r="C15" s="108">
        <v>0</v>
      </c>
      <c r="D15" s="108">
        <v>0</v>
      </c>
      <c r="E15" s="108">
        <v>0</v>
      </c>
      <c r="F15" s="108">
        <v>0</v>
      </c>
      <c r="G15" s="108">
        <v>0.39824751487423832</v>
      </c>
      <c r="H15" s="108">
        <v>0.89008793623766069</v>
      </c>
      <c r="I15" s="108">
        <v>1.678077698892718</v>
      </c>
      <c r="J15" s="108">
        <v>3.1004122291869942</v>
      </c>
      <c r="K15" s="108">
        <v>7.2154745190653733</v>
      </c>
      <c r="L15" s="108">
        <v>7.609332324815588</v>
      </c>
      <c r="M15" s="108">
        <v>7.5509894025701376</v>
      </c>
      <c r="N15" s="108">
        <v>7.3927776372819469</v>
      </c>
      <c r="O15" s="108">
        <v>8.2243746312041974</v>
      </c>
      <c r="P15" s="108">
        <v>8.1011056330057958</v>
      </c>
      <c r="Q15" s="247">
        <v>9.294951225155188</v>
      </c>
    </row>
    <row r="16" spans="1:26" ht="13">
      <c r="A16" s="36" t="s">
        <v>87</v>
      </c>
      <c r="B16" s="108">
        <v>0.33401408585116332</v>
      </c>
      <c r="C16" s="108">
        <v>0.46259412505461184</v>
      </c>
      <c r="D16" s="108">
        <v>0.43712025178126496</v>
      </c>
      <c r="E16" s="108">
        <v>0.36491910959737262</v>
      </c>
      <c r="F16" s="108">
        <v>0.39683764490085671</v>
      </c>
      <c r="G16" s="108">
        <v>0.36953701118465354</v>
      </c>
      <c r="H16" s="108">
        <v>0.45335025840964732</v>
      </c>
      <c r="I16" s="108">
        <v>0.35415940546192509</v>
      </c>
      <c r="J16" s="108">
        <v>0.18314746340763183</v>
      </c>
      <c r="K16" s="108">
        <v>0</v>
      </c>
      <c r="L16" s="108">
        <v>0</v>
      </c>
      <c r="M16" s="108">
        <v>0</v>
      </c>
      <c r="N16" s="108">
        <v>0</v>
      </c>
      <c r="O16" s="108">
        <v>0</v>
      </c>
      <c r="P16" s="110">
        <v>0</v>
      </c>
      <c r="Q16" s="247">
        <v>0</v>
      </c>
    </row>
    <row r="17" spans="1:26" ht="13">
      <c r="A17" s="36" t="s">
        <v>88</v>
      </c>
      <c r="B17" s="108">
        <v>0</v>
      </c>
      <c r="C17" s="108">
        <v>0</v>
      </c>
      <c r="D17" s="108">
        <v>0</v>
      </c>
      <c r="E17" s="108">
        <v>0.44367671939517983</v>
      </c>
      <c r="F17" s="108">
        <v>0.40345464766305617</v>
      </c>
      <c r="G17" s="108">
        <v>0.39340547515513291</v>
      </c>
      <c r="H17" s="108">
        <v>0</v>
      </c>
      <c r="I17" s="108">
        <v>0</v>
      </c>
      <c r="J17" s="108">
        <v>0</v>
      </c>
      <c r="K17" s="108">
        <v>0</v>
      </c>
      <c r="L17" s="108">
        <v>0</v>
      </c>
      <c r="M17" s="108">
        <v>0</v>
      </c>
      <c r="N17" s="108">
        <v>0</v>
      </c>
      <c r="O17" s="108">
        <v>0</v>
      </c>
      <c r="P17" s="110">
        <v>0</v>
      </c>
      <c r="Q17" s="247">
        <v>0</v>
      </c>
    </row>
    <row r="18" spans="1:26" ht="13">
      <c r="A18" s="36" t="s">
        <v>89</v>
      </c>
      <c r="B18" s="108">
        <v>0</v>
      </c>
      <c r="C18" s="108">
        <v>0</v>
      </c>
      <c r="D18" s="108">
        <v>0.3630534977481607</v>
      </c>
      <c r="E18" s="108">
        <v>1.2790698501105635</v>
      </c>
      <c r="F18" s="108">
        <v>2.4376272094198366</v>
      </c>
      <c r="G18" s="108">
        <v>3.1727320026985861</v>
      </c>
      <c r="H18" s="108">
        <v>4.4273417674139548</v>
      </c>
      <c r="I18" s="108">
        <v>6.2861654280719197</v>
      </c>
      <c r="J18" s="108">
        <v>7.9910069581658432</v>
      </c>
      <c r="K18" s="108">
        <v>9.1615572109366887</v>
      </c>
      <c r="L18" s="108">
        <v>9.2382760039394789</v>
      </c>
      <c r="M18" s="108">
        <v>8.7631782714872841</v>
      </c>
      <c r="N18" s="108">
        <v>8.8551147233075547</v>
      </c>
      <c r="O18" s="108">
        <v>9.5439875932466265</v>
      </c>
      <c r="P18" s="108">
        <v>9.8880941268411284</v>
      </c>
      <c r="Q18" s="247">
        <v>12.25762768044766</v>
      </c>
    </row>
    <row r="19" spans="1:26" ht="13">
      <c r="A19" s="36" t="s">
        <v>91</v>
      </c>
      <c r="B19" s="108">
        <v>8.3214449356986353E-2</v>
      </c>
      <c r="C19" s="108">
        <v>0.10673414852347861</v>
      </c>
      <c r="D19" s="108">
        <v>0.22664380732351944</v>
      </c>
      <c r="E19" s="108">
        <v>0.16503127247566937</v>
      </c>
      <c r="F19" s="108">
        <v>0.21537304778350549</v>
      </c>
      <c r="G19" s="108">
        <v>0.15320238034443501</v>
      </c>
      <c r="H19" s="108">
        <v>0.18392389820045937</v>
      </c>
      <c r="I19" s="108">
        <v>0.14115155306489816</v>
      </c>
      <c r="J19" s="108">
        <v>0.13862235520196758</v>
      </c>
      <c r="K19" s="108">
        <v>0.16875684427012602</v>
      </c>
      <c r="L19" s="108">
        <v>0.17898137934983019</v>
      </c>
      <c r="M19" s="108">
        <v>0.21451336111792105</v>
      </c>
      <c r="N19" s="108">
        <v>0.28587731214897227</v>
      </c>
      <c r="O19" s="108">
        <v>0.51952947795966442</v>
      </c>
      <c r="P19" s="108">
        <v>0.84719974697424072</v>
      </c>
      <c r="Q19" s="247">
        <v>0.99204228249073867</v>
      </c>
    </row>
    <row r="20" spans="1:26" ht="13">
      <c r="A20" s="36" t="s">
        <v>92</v>
      </c>
      <c r="B20" s="108">
        <v>0</v>
      </c>
      <c r="C20" s="108">
        <v>0</v>
      </c>
      <c r="D20" s="108">
        <v>0</v>
      </c>
      <c r="E20" s="108">
        <v>1.2030169258466381</v>
      </c>
      <c r="F20" s="108">
        <v>4.4737578483105436</v>
      </c>
      <c r="G20" s="108">
        <v>8.5368021709305957</v>
      </c>
      <c r="H20" s="108">
        <v>11.553267574132992</v>
      </c>
      <c r="I20" s="108">
        <v>15.389335174051213</v>
      </c>
      <c r="J20" s="108">
        <v>18.873044038994905</v>
      </c>
      <c r="K20" s="108">
        <v>20.380883383413103</v>
      </c>
      <c r="L20" s="108">
        <v>21.152374503213441</v>
      </c>
      <c r="M20" s="108">
        <v>19.477221686500563</v>
      </c>
      <c r="N20" s="108">
        <v>19.165325892849694</v>
      </c>
      <c r="O20" s="108">
        <v>17.680132775276771</v>
      </c>
      <c r="P20" s="108">
        <v>18.256698533246666</v>
      </c>
      <c r="Q20" s="247">
        <v>17.75495434900898</v>
      </c>
    </row>
    <row r="21" spans="1:26" ht="13">
      <c r="A21" s="36" t="s">
        <v>102</v>
      </c>
      <c r="B21" s="108">
        <v>1.6947781669410769</v>
      </c>
      <c r="C21" s="108">
        <v>3.0322117107511604</v>
      </c>
      <c r="D21" s="108">
        <v>4.0222476245733612</v>
      </c>
      <c r="E21" s="108">
        <v>4.8624377782438906</v>
      </c>
      <c r="F21" s="108">
        <v>4.8689354184624909</v>
      </c>
      <c r="G21" s="108">
        <v>5.4186596696049261</v>
      </c>
      <c r="H21" s="108">
        <v>5.6354179349328604</v>
      </c>
      <c r="I21" s="108">
        <v>5.0934450562540974</v>
      </c>
      <c r="J21" s="108">
        <v>5.3348610491630808</v>
      </c>
      <c r="K21" s="108">
        <v>5.2749195522986074</v>
      </c>
      <c r="L21" s="108">
        <v>5.4833564559207986</v>
      </c>
      <c r="M21" s="108">
        <v>5.1769140387815122</v>
      </c>
      <c r="N21" s="108">
        <v>5.3046442805118135</v>
      </c>
      <c r="O21" s="108">
        <v>5.1670583716317786</v>
      </c>
      <c r="P21" s="108">
        <v>6.0317568817773299</v>
      </c>
      <c r="Q21" s="247">
        <v>5.385369249837586</v>
      </c>
    </row>
    <row r="22" spans="1:26" ht="13">
      <c r="A22" s="36" t="s">
        <v>82</v>
      </c>
      <c r="B22" s="108">
        <v>7.107990023298882</v>
      </c>
      <c r="C22" s="108">
        <v>10.994343757981008</v>
      </c>
      <c r="D22" s="108">
        <v>16.142111360182941</v>
      </c>
      <c r="E22" s="108">
        <v>21.306898789056067</v>
      </c>
      <c r="F22" s="108">
        <v>24.699923298054138</v>
      </c>
      <c r="G22" s="108">
        <v>28.22505320701471</v>
      </c>
      <c r="H22" s="108">
        <v>31.207926958107674</v>
      </c>
      <c r="I22" s="108">
        <v>31.768863992747022</v>
      </c>
      <c r="J22" s="108">
        <v>34.490915494339291</v>
      </c>
      <c r="K22" s="108">
        <v>39.116171765886534</v>
      </c>
      <c r="L22" s="108">
        <v>32.619158517997093</v>
      </c>
      <c r="M22" s="108">
        <v>27.227072131968932</v>
      </c>
      <c r="N22" s="108">
        <v>23.34361545185055</v>
      </c>
      <c r="O22" s="108">
        <v>20.778339314404505</v>
      </c>
      <c r="P22" s="108">
        <v>18.562503054481663</v>
      </c>
      <c r="Q22" s="247">
        <v>17.649770576901432</v>
      </c>
    </row>
    <row r="23" spans="1:26" ht="13">
      <c r="A23" s="36" t="s">
        <v>94</v>
      </c>
      <c r="B23" s="108" t="s">
        <v>109</v>
      </c>
      <c r="C23" s="108" t="s">
        <v>109</v>
      </c>
      <c r="D23" s="108" t="s">
        <v>109</v>
      </c>
      <c r="E23" s="108">
        <v>16.503709937666567</v>
      </c>
      <c r="F23" s="108">
        <v>25.882556717129194</v>
      </c>
      <c r="G23" s="108">
        <v>33.386862271063947</v>
      </c>
      <c r="H23" s="108">
        <v>43.239471580187733</v>
      </c>
      <c r="I23" s="108">
        <v>51.141242297286013</v>
      </c>
      <c r="J23" s="108">
        <v>51.585597255086604</v>
      </c>
      <c r="K23" s="108">
        <v>52.056019083390105</v>
      </c>
      <c r="L23" s="108">
        <v>49.94162157395948</v>
      </c>
      <c r="M23" s="108">
        <v>48.446680415874681</v>
      </c>
      <c r="N23" s="108">
        <v>49.4195501416201</v>
      </c>
      <c r="O23" s="108">
        <v>48.028740294335485</v>
      </c>
      <c r="P23" s="108">
        <v>46.128122263133903</v>
      </c>
      <c r="Q23" s="247">
        <v>46.67525602666656</v>
      </c>
    </row>
    <row r="24" spans="1:26" ht="13">
      <c r="A24" s="36" t="s">
        <v>538</v>
      </c>
      <c r="B24" s="108">
        <v>0</v>
      </c>
      <c r="C24" s="108">
        <v>0</v>
      </c>
      <c r="D24" s="108">
        <v>0</v>
      </c>
      <c r="E24" s="108">
        <v>0</v>
      </c>
      <c r="F24" s="108">
        <v>0</v>
      </c>
      <c r="G24" s="108">
        <v>6.3390243840823244</v>
      </c>
      <c r="H24" s="108">
        <v>6.3448674677099293</v>
      </c>
      <c r="I24" s="108">
        <v>6.7682782044103273</v>
      </c>
      <c r="J24" s="108">
        <v>6.4184162646666039</v>
      </c>
      <c r="K24" s="108">
        <v>7.055100659619673</v>
      </c>
      <c r="L24" s="108">
        <v>5.515727380973332</v>
      </c>
      <c r="M24" s="108">
        <v>5.0113935838741641</v>
      </c>
      <c r="N24" s="108">
        <v>4.0841156142324353</v>
      </c>
      <c r="O24" s="108">
        <v>4.0412536805033037</v>
      </c>
      <c r="P24" s="108">
        <v>3.8284906014659716</v>
      </c>
      <c r="Q24" s="247">
        <v>3.9073518540056607</v>
      </c>
      <c r="R24" s="41"/>
      <c r="S24" s="41"/>
      <c r="T24" s="41"/>
      <c r="U24" s="41"/>
      <c r="V24" s="41"/>
      <c r="W24" s="41"/>
      <c r="X24" s="41"/>
      <c r="Y24" s="41"/>
      <c r="Z24" s="41"/>
    </row>
    <row r="25" spans="1:26" ht="13">
      <c r="A25" s="36" t="s">
        <v>539</v>
      </c>
      <c r="B25" s="108">
        <v>0.27638760952135411</v>
      </c>
      <c r="C25" s="108">
        <v>0.80995107495829499</v>
      </c>
      <c r="D25" s="108">
        <v>1.397570626231422</v>
      </c>
      <c r="E25" s="108">
        <v>2.5236481237661708</v>
      </c>
      <c r="F25" s="108">
        <v>3.7680790491511358</v>
      </c>
      <c r="G25" s="108">
        <v>3.9361521080580588</v>
      </c>
      <c r="H25" s="108">
        <v>5.2737602528087519</v>
      </c>
      <c r="I25" s="108">
        <v>4.2130940870944276</v>
      </c>
      <c r="J25" s="108">
        <v>3.3473393209309914</v>
      </c>
      <c r="K25" s="108">
        <v>1.8097796217739004</v>
      </c>
      <c r="L25" s="108">
        <v>0.87160486554163397</v>
      </c>
      <c r="M25" s="108">
        <v>0.70559183826539529</v>
      </c>
      <c r="N25" s="108">
        <v>0.31532309840090683</v>
      </c>
      <c r="O25" s="108">
        <v>0</v>
      </c>
      <c r="P25" s="108">
        <v>0</v>
      </c>
      <c r="Q25" s="247">
        <v>0</v>
      </c>
    </row>
    <row r="26" spans="1:26" ht="13">
      <c r="A26" s="36"/>
      <c r="B26" s="108"/>
      <c r="C26" s="108"/>
      <c r="D26" s="113"/>
      <c r="E26" s="108"/>
      <c r="F26" s="108"/>
      <c r="G26" s="108"/>
      <c r="H26" s="108"/>
      <c r="I26" s="108"/>
      <c r="J26" s="108"/>
      <c r="K26" s="108"/>
      <c r="L26" s="113"/>
      <c r="M26" s="108"/>
      <c r="N26" s="108"/>
      <c r="O26" s="108"/>
      <c r="P26" s="108"/>
      <c r="Q26" s="43"/>
    </row>
    <row r="27" spans="1:26" s="179" customFormat="1" ht="13">
      <c r="A27" s="36" t="s">
        <v>422</v>
      </c>
      <c r="B27" s="108">
        <v>0</v>
      </c>
      <c r="C27" s="108">
        <v>0</v>
      </c>
      <c r="D27" s="108">
        <v>0</v>
      </c>
      <c r="E27" s="108">
        <v>0</v>
      </c>
      <c r="F27" s="108">
        <v>0</v>
      </c>
      <c r="G27" s="108">
        <v>0</v>
      </c>
      <c r="H27" s="108">
        <v>0</v>
      </c>
      <c r="I27" s="108">
        <v>0</v>
      </c>
      <c r="J27" s="108">
        <v>0.23061709228736008</v>
      </c>
      <c r="K27" s="108">
        <v>3.0846886653659018</v>
      </c>
      <c r="L27" s="108">
        <v>4.561042851865925</v>
      </c>
      <c r="M27" s="108">
        <v>5.3852218130807339</v>
      </c>
      <c r="N27" s="108">
        <v>5.6088371767679046</v>
      </c>
      <c r="O27" s="108">
        <v>6.1950198415617397</v>
      </c>
      <c r="P27" s="108">
        <v>5.7998471567329668</v>
      </c>
      <c r="Q27" s="247">
        <v>5.3</v>
      </c>
    </row>
    <row r="28" spans="1:26" s="385" customFormat="1" ht="13">
      <c r="A28" s="203" t="s">
        <v>515</v>
      </c>
      <c r="B28" s="108" t="s">
        <v>109</v>
      </c>
      <c r="C28" s="108" t="s">
        <v>109</v>
      </c>
      <c r="D28" s="108" t="s">
        <v>109</v>
      </c>
      <c r="E28" s="108" t="s">
        <v>109</v>
      </c>
      <c r="F28" s="108" t="s">
        <v>109</v>
      </c>
      <c r="G28" s="108" t="s">
        <v>109</v>
      </c>
      <c r="H28" s="108" t="s">
        <v>109</v>
      </c>
      <c r="I28" s="108" t="s">
        <v>109</v>
      </c>
      <c r="J28" s="108" t="s">
        <v>109</v>
      </c>
      <c r="K28" s="108" t="s">
        <v>109</v>
      </c>
      <c r="L28" s="108" t="s">
        <v>109</v>
      </c>
      <c r="M28" s="108" t="s">
        <v>109</v>
      </c>
      <c r="N28" s="108" t="s">
        <v>109</v>
      </c>
      <c r="O28" s="108" t="s">
        <v>109</v>
      </c>
      <c r="P28" s="108" t="s">
        <v>109</v>
      </c>
      <c r="Q28" s="43">
        <v>2.7833316378109284E-2</v>
      </c>
    </row>
    <row r="29" spans="1:26" s="385" customFormat="1" ht="13">
      <c r="A29" s="203" t="s">
        <v>619</v>
      </c>
      <c r="B29" s="108">
        <v>0</v>
      </c>
      <c r="C29" s="108">
        <v>0</v>
      </c>
      <c r="D29" s="108">
        <v>0</v>
      </c>
      <c r="E29" s="108">
        <v>0</v>
      </c>
      <c r="F29" s="108">
        <v>0.20097241238182634</v>
      </c>
      <c r="G29" s="108">
        <v>0.59059140677454425</v>
      </c>
      <c r="H29" s="108">
        <v>0.79061307969107397</v>
      </c>
      <c r="I29" s="108">
        <v>1.490856543272993</v>
      </c>
      <c r="J29" s="108">
        <v>2.7922611101311148</v>
      </c>
      <c r="K29" s="108">
        <v>3.5532582847510383</v>
      </c>
      <c r="L29" s="108">
        <v>3.777812757582069</v>
      </c>
      <c r="M29" s="108">
        <v>4.3695951230268228</v>
      </c>
      <c r="N29" s="108">
        <v>6.0123528749573847</v>
      </c>
      <c r="O29" s="108">
        <v>6.961715993797216</v>
      </c>
      <c r="P29" s="108">
        <v>6.7794678345798349</v>
      </c>
      <c r="Q29" s="43">
        <v>7.2006641592020637</v>
      </c>
    </row>
    <row r="30" spans="1:26" ht="13">
      <c r="A30" s="36" t="s">
        <v>105</v>
      </c>
      <c r="B30" s="108">
        <v>0</v>
      </c>
      <c r="C30" s="108">
        <v>0</v>
      </c>
      <c r="D30" s="108">
        <v>0</v>
      </c>
      <c r="E30" s="108">
        <v>3.4264667038417511</v>
      </c>
      <c r="F30" s="108">
        <v>3.0707953231401772</v>
      </c>
      <c r="G30" s="108">
        <v>4.4937662693519664</v>
      </c>
      <c r="H30" s="108">
        <v>7.2668250869897308</v>
      </c>
      <c r="I30" s="108">
        <v>7.8103828732917808</v>
      </c>
      <c r="J30" s="108">
        <v>7.4203324455872899</v>
      </c>
      <c r="K30" s="108">
        <v>7.7933411877645424</v>
      </c>
      <c r="L30" s="108">
        <v>6.6561119354116753</v>
      </c>
      <c r="M30" s="108">
        <v>6.9231286268007981</v>
      </c>
      <c r="N30" s="108">
        <v>7.6850470031505509</v>
      </c>
      <c r="O30" s="108">
        <v>10.199435147296217</v>
      </c>
      <c r="P30" s="108">
        <v>11.543493081274297</v>
      </c>
      <c r="Q30" s="43">
        <v>14.250532928442333</v>
      </c>
    </row>
    <row r="31" spans="1:26" s="385" customFormat="1" ht="13">
      <c r="A31" s="203" t="s">
        <v>411</v>
      </c>
      <c r="B31" s="108" t="s">
        <v>109</v>
      </c>
      <c r="C31" s="108" t="s">
        <v>109</v>
      </c>
      <c r="D31" s="108" t="s">
        <v>109</v>
      </c>
      <c r="E31" s="108" t="s">
        <v>109</v>
      </c>
      <c r="F31" s="108" t="s">
        <v>109</v>
      </c>
      <c r="G31" s="108" t="s">
        <v>109</v>
      </c>
      <c r="H31" s="108" t="s">
        <v>109</v>
      </c>
      <c r="I31" s="108" t="s">
        <v>109</v>
      </c>
      <c r="J31" s="108" t="s">
        <v>109</v>
      </c>
      <c r="K31" s="108" t="s">
        <v>109</v>
      </c>
      <c r="L31" s="108" t="s">
        <v>109</v>
      </c>
      <c r="M31" s="108" t="s">
        <v>109</v>
      </c>
      <c r="N31" s="108" t="s">
        <v>109</v>
      </c>
      <c r="O31" s="108" t="s">
        <v>109</v>
      </c>
      <c r="P31" s="108" t="s">
        <v>109</v>
      </c>
      <c r="Q31" s="108">
        <v>2.3034058218370235E-2</v>
      </c>
    </row>
    <row r="32" spans="1:26" ht="13">
      <c r="A32" s="36" t="s">
        <v>96</v>
      </c>
      <c r="B32" s="108">
        <v>0</v>
      </c>
      <c r="C32" s="108">
        <v>0</v>
      </c>
      <c r="D32" s="108">
        <v>0</v>
      </c>
      <c r="E32" s="108">
        <v>0</v>
      </c>
      <c r="F32" s="108">
        <v>2.1734495667386193</v>
      </c>
      <c r="G32" s="108">
        <v>6.9109414693644506</v>
      </c>
      <c r="H32" s="108">
        <v>19.235478423243627</v>
      </c>
      <c r="I32" s="108">
        <v>21.725763791696217</v>
      </c>
      <c r="J32" s="108">
        <v>25.604646171642305</v>
      </c>
      <c r="K32" s="108">
        <v>27.007240998866493</v>
      </c>
      <c r="L32" s="108">
        <v>26.703255870804622</v>
      </c>
      <c r="M32" s="108">
        <v>27.267928960651815</v>
      </c>
      <c r="N32" s="108">
        <v>30.910276560496243</v>
      </c>
      <c r="O32" s="108">
        <v>33.671525994342254</v>
      </c>
      <c r="P32" s="108">
        <v>31.996339694835317</v>
      </c>
      <c r="Q32" s="43">
        <v>32.410863432905543</v>
      </c>
    </row>
    <row r="33" spans="1:17" s="346" customFormat="1" ht="13">
      <c r="A33" s="203" t="s">
        <v>579</v>
      </c>
      <c r="B33" s="108" t="s">
        <v>109</v>
      </c>
      <c r="C33" s="108" t="s">
        <v>109</v>
      </c>
      <c r="D33" s="108" t="s">
        <v>109</v>
      </c>
      <c r="E33" s="108" t="s">
        <v>109</v>
      </c>
      <c r="F33" s="108" t="s">
        <v>109</v>
      </c>
      <c r="G33" s="108" t="s">
        <v>109</v>
      </c>
      <c r="H33" s="108" t="s">
        <v>109</v>
      </c>
      <c r="I33" s="108" t="s">
        <v>109</v>
      </c>
      <c r="J33" s="108" t="s">
        <v>109</v>
      </c>
      <c r="K33" s="108" t="s">
        <v>109</v>
      </c>
      <c r="L33" s="108" t="s">
        <v>109</v>
      </c>
      <c r="M33" s="108" t="s">
        <v>109</v>
      </c>
      <c r="N33" s="108">
        <v>0.33529694571572549</v>
      </c>
      <c r="O33" s="108">
        <v>0.70145192565709336</v>
      </c>
      <c r="P33" s="108">
        <v>1.944756563553838</v>
      </c>
      <c r="Q33" s="43">
        <v>2.6617289388064691</v>
      </c>
    </row>
    <row r="34" spans="1:17" s="346" customFormat="1" ht="13">
      <c r="A34" s="203" t="s">
        <v>567</v>
      </c>
      <c r="B34" s="108" t="s">
        <v>109</v>
      </c>
      <c r="C34" s="108" t="s">
        <v>109</v>
      </c>
      <c r="D34" s="108" t="s">
        <v>109</v>
      </c>
      <c r="E34" s="108" t="s">
        <v>109</v>
      </c>
      <c r="F34" s="108" t="s">
        <v>109</v>
      </c>
      <c r="G34" s="108" t="s">
        <v>109</v>
      </c>
      <c r="H34" s="108">
        <v>0.11954081566279225</v>
      </c>
      <c r="I34" s="108">
        <v>0.13565873888602614</v>
      </c>
      <c r="J34" s="108">
        <v>0.2513200226871396</v>
      </c>
      <c r="K34" s="108">
        <v>0.25290277865016586</v>
      </c>
      <c r="L34" s="108">
        <v>0.25796942017782842</v>
      </c>
      <c r="M34" s="108">
        <v>0.12698245728590662</v>
      </c>
      <c r="N34" s="108">
        <v>0.1567847411047488</v>
      </c>
      <c r="O34" s="108">
        <v>0.19481007200971384</v>
      </c>
      <c r="P34" s="108">
        <v>0.1932831955387028</v>
      </c>
      <c r="Q34" s="43">
        <v>0.19592410770872598</v>
      </c>
    </row>
    <row r="35" spans="1:17" s="406" customFormat="1" ht="13">
      <c r="A35" s="203" t="s">
        <v>630</v>
      </c>
      <c r="B35" s="108" t="s">
        <v>109</v>
      </c>
      <c r="C35" s="108" t="s">
        <v>109</v>
      </c>
      <c r="D35" s="108" t="s">
        <v>109</v>
      </c>
      <c r="E35" s="108" t="s">
        <v>109</v>
      </c>
      <c r="F35" s="108">
        <v>8.2729866014857336</v>
      </c>
      <c r="G35" s="108">
        <v>9.5651504924942117</v>
      </c>
      <c r="H35" s="108">
        <v>11.861128210279968</v>
      </c>
      <c r="I35" s="108">
        <v>14.746794103730862</v>
      </c>
      <c r="J35" s="108">
        <v>14.261511774610932</v>
      </c>
      <c r="K35" s="108">
        <v>16.491109381962932</v>
      </c>
      <c r="L35" s="108">
        <v>17.181234983250686</v>
      </c>
      <c r="M35" s="108">
        <v>18.775761851643516</v>
      </c>
      <c r="N35" s="108">
        <v>18.206230421389797</v>
      </c>
      <c r="O35" s="108">
        <v>19.407888057472867</v>
      </c>
      <c r="P35" s="108">
        <v>18.562154667883394</v>
      </c>
      <c r="Q35" s="43">
        <v>19.993159380245874</v>
      </c>
    </row>
    <row r="36" spans="1:17" s="385" customFormat="1" ht="13">
      <c r="A36" s="203" t="s">
        <v>104</v>
      </c>
      <c r="B36" s="108" t="s">
        <v>109</v>
      </c>
      <c r="C36" s="108" t="s">
        <v>109</v>
      </c>
      <c r="D36" s="108" t="s">
        <v>109</v>
      </c>
      <c r="E36" s="108" t="s">
        <v>109</v>
      </c>
      <c r="F36" s="108" t="s">
        <v>109</v>
      </c>
      <c r="G36" s="108" t="s">
        <v>109</v>
      </c>
      <c r="H36" s="108" t="s">
        <v>109</v>
      </c>
      <c r="I36" s="108" t="s">
        <v>109</v>
      </c>
      <c r="J36" s="108" t="s">
        <v>109</v>
      </c>
      <c r="K36" s="108" t="s">
        <v>109</v>
      </c>
      <c r="L36" s="108" t="s">
        <v>109</v>
      </c>
      <c r="M36" s="108" t="s">
        <v>109</v>
      </c>
      <c r="N36" s="108" t="s">
        <v>109</v>
      </c>
      <c r="O36" s="108">
        <v>7.7175818131801965E-2</v>
      </c>
      <c r="P36" s="108">
        <v>0.27097254959012512</v>
      </c>
      <c r="Q36" s="43">
        <v>0.34858863691925768</v>
      </c>
    </row>
    <row r="37" spans="1:17" ht="13">
      <c r="A37" s="36" t="s">
        <v>118</v>
      </c>
      <c r="B37" s="108">
        <v>0</v>
      </c>
      <c r="C37" s="108">
        <v>0</v>
      </c>
      <c r="D37" s="108">
        <v>0</v>
      </c>
      <c r="E37" s="108">
        <v>3.8019937805501891E-2</v>
      </c>
      <c r="F37" s="108">
        <v>0.13075156197818219</v>
      </c>
      <c r="G37" s="108">
        <v>0.12232443927003296</v>
      </c>
      <c r="H37" s="108">
        <v>0.12876613412587606</v>
      </c>
      <c r="I37" s="108">
        <v>0.10265911192263867</v>
      </c>
      <c r="J37" s="108">
        <v>7.9595491046935002E-2</v>
      </c>
      <c r="K37" s="108">
        <v>4.9002012038807191E-2</v>
      </c>
      <c r="L37" s="108">
        <v>4.9573684644721026E-2</v>
      </c>
      <c r="M37" s="108">
        <v>2.7921412297736637E-2</v>
      </c>
      <c r="N37" s="108">
        <v>2.4144175791422001E-2</v>
      </c>
      <c r="O37" s="108">
        <v>1.1353269679198237E-2</v>
      </c>
      <c r="P37" s="110">
        <v>0</v>
      </c>
      <c r="Q37" s="43">
        <v>0</v>
      </c>
    </row>
    <row r="38" spans="1:17">
      <c r="A38" t="s">
        <v>16</v>
      </c>
    </row>
    <row r="40" spans="1:17">
      <c r="A40" t="s">
        <v>45</v>
      </c>
    </row>
    <row r="42" spans="1:17">
      <c r="A42" t="s">
        <v>31</v>
      </c>
    </row>
    <row r="43" spans="1:17">
      <c r="A43" s="70" t="s">
        <v>502</v>
      </c>
    </row>
    <row r="44" spans="1:17">
      <c r="A44" s="39"/>
    </row>
    <row r="45" spans="1:17" s="123" customFormat="1">
      <c r="A45" t="s">
        <v>46</v>
      </c>
      <c r="B45" s="81"/>
      <c r="C45" s="81"/>
      <c r="D45" s="81"/>
      <c r="E45" s="81"/>
      <c r="F45" s="81"/>
      <c r="G45" s="81"/>
      <c r="H45" s="81"/>
      <c r="I45" s="81"/>
      <c r="J45" s="81"/>
      <c r="K45" s="81"/>
      <c r="L45" s="81"/>
      <c r="M45" s="81"/>
      <c r="N45" s="81"/>
      <c r="O45" s="81"/>
      <c r="P45" s="81"/>
      <c r="Q45"/>
    </row>
    <row r="46" spans="1:17" s="123" customFormat="1">
      <c r="A46" s="37" t="s">
        <v>306</v>
      </c>
      <c r="B46" s="81"/>
      <c r="C46" s="81"/>
      <c r="D46" s="81"/>
      <c r="E46" s="81"/>
      <c r="F46" s="81"/>
      <c r="G46" s="81"/>
      <c r="H46" s="81"/>
      <c r="I46" s="81"/>
      <c r="J46" s="81"/>
      <c r="K46" s="81"/>
      <c r="L46" s="81"/>
      <c r="M46" s="81"/>
      <c r="N46" s="81"/>
      <c r="O46" s="81"/>
      <c r="P46" s="81"/>
      <c r="Q46"/>
    </row>
    <row r="47" spans="1:17" s="123" customFormat="1">
      <c r="A47" t="s">
        <v>19</v>
      </c>
      <c r="B47" s="81"/>
      <c r="C47" s="81"/>
      <c r="D47" s="81"/>
      <c r="E47" s="81"/>
      <c r="F47" s="81"/>
      <c r="G47" s="81"/>
      <c r="H47" s="81"/>
      <c r="I47" s="81"/>
      <c r="J47" s="81"/>
      <c r="K47" s="81"/>
      <c r="L47" s="81"/>
      <c r="M47" s="81"/>
      <c r="N47" s="81"/>
      <c r="O47" s="81"/>
      <c r="P47" s="81"/>
      <c r="Q47"/>
    </row>
    <row r="48" spans="1:17" s="346" customFormat="1">
      <c r="A48" s="345" t="s">
        <v>606</v>
      </c>
      <c r="B48" s="81"/>
      <c r="C48" s="81"/>
      <c r="D48" s="81"/>
      <c r="E48" s="81"/>
      <c r="F48" s="81"/>
      <c r="G48" s="81"/>
      <c r="H48" s="81"/>
      <c r="I48" s="81"/>
      <c r="J48" s="81"/>
      <c r="K48" s="81"/>
      <c r="L48" s="81"/>
      <c r="M48" s="81"/>
      <c r="N48" s="81"/>
      <c r="O48" s="81"/>
      <c r="P48" s="81"/>
    </row>
    <row r="49" spans="1:17" s="123" customFormat="1">
      <c r="A49" s="179" t="s">
        <v>15</v>
      </c>
      <c r="B49" s="81"/>
      <c r="C49" s="81"/>
      <c r="D49" s="81"/>
      <c r="E49" s="81"/>
      <c r="F49" s="81"/>
      <c r="G49" s="81"/>
      <c r="H49" s="81"/>
      <c r="I49" s="81"/>
      <c r="J49" s="81"/>
      <c r="K49" s="81"/>
      <c r="L49" s="81"/>
      <c r="M49" s="81"/>
      <c r="N49" s="81"/>
      <c r="O49" s="81"/>
      <c r="P49" s="81"/>
      <c r="Q49"/>
    </row>
    <row r="50" spans="1:17" s="123" customFormat="1">
      <c r="A50" s="180" t="s">
        <v>325</v>
      </c>
      <c r="B50" s="81"/>
      <c r="C50" s="81"/>
      <c r="D50" s="81"/>
      <c r="E50" s="81"/>
      <c r="F50" s="81"/>
      <c r="G50" s="81"/>
      <c r="H50" s="81"/>
      <c r="I50" s="81"/>
      <c r="J50" s="81"/>
      <c r="K50" s="81"/>
      <c r="L50" s="81"/>
      <c r="M50" s="81"/>
      <c r="N50" s="81"/>
      <c r="O50" s="81"/>
      <c r="P50" s="81"/>
      <c r="Q50"/>
    </row>
    <row r="51" spans="1:17" s="123" customFormat="1">
      <c r="A51" s="64" t="s">
        <v>607</v>
      </c>
      <c r="B51" s="81"/>
      <c r="C51" s="81"/>
      <c r="D51" s="81"/>
      <c r="E51" s="81"/>
      <c r="F51" s="81"/>
      <c r="G51" s="81"/>
      <c r="H51" s="81"/>
      <c r="I51" s="81"/>
      <c r="J51" s="81"/>
      <c r="K51" s="81"/>
      <c r="L51" s="81"/>
      <c r="M51" s="81"/>
      <c r="N51" s="81"/>
      <c r="O51" s="81"/>
      <c r="P51" s="81"/>
      <c r="Q51"/>
    </row>
  </sheetData>
  <phoneticPr fontId="25" type="noConversion"/>
  <pageMargins left="0.27500000000000002" right="0.74803149606299213" top="0.98425196850393704" bottom="0.98425196850393704" header="0.51181102362204722" footer="0.51181102362204722"/>
  <pageSetup paperSize="9" orientation="portrait"/>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DF08DB-9AE4-4021-96CA-A5571A67509A}">
  <dimension ref="A1:M30"/>
  <sheetViews>
    <sheetView tabSelected="1" workbookViewId="0">
      <selection activeCell="N4" sqref="N4"/>
    </sheetView>
  </sheetViews>
  <sheetFormatPr defaultRowHeight="12.5"/>
  <sheetData>
    <row r="1" spans="1:13">
      <c r="A1" s="436" t="s">
        <v>590</v>
      </c>
      <c r="B1" s="440"/>
      <c r="C1" s="437"/>
      <c r="D1" s="437"/>
      <c r="E1" s="437"/>
      <c r="F1" s="440"/>
      <c r="G1" s="437"/>
      <c r="H1" s="225"/>
      <c r="I1" s="437"/>
      <c r="J1" s="225"/>
      <c r="K1" s="437"/>
      <c r="L1" s="437"/>
      <c r="M1" s="437"/>
    </row>
    <row r="2" spans="1:13" ht="13">
      <c r="A2" s="437"/>
      <c r="B2" s="441">
        <v>2008</v>
      </c>
      <c r="C2" s="442">
        <v>2009</v>
      </c>
      <c r="D2" s="442">
        <v>2010</v>
      </c>
      <c r="E2" s="443">
        <v>2011</v>
      </c>
      <c r="F2" s="444">
        <v>2012</v>
      </c>
      <c r="G2" s="443">
        <v>2013</v>
      </c>
      <c r="H2" s="445">
        <v>2014</v>
      </c>
      <c r="I2" s="446">
        <v>2015</v>
      </c>
      <c r="J2" s="445">
        <v>2016</v>
      </c>
      <c r="K2" s="447">
        <v>2017</v>
      </c>
      <c r="L2" s="448"/>
      <c r="M2" s="437"/>
    </row>
    <row r="3" spans="1:13" ht="14.5">
      <c r="A3" s="449" t="s">
        <v>90</v>
      </c>
      <c r="B3" s="450">
        <v>2238.3419064</v>
      </c>
      <c r="C3" s="451">
        <v>2173.5752489000001</v>
      </c>
      <c r="D3" s="451">
        <v>2099.0747286999999</v>
      </c>
      <c r="E3" s="450">
        <v>2014.6056793</v>
      </c>
      <c r="F3" s="451">
        <v>1868.6293734000001</v>
      </c>
      <c r="G3" s="450">
        <v>1815.4661315999999</v>
      </c>
      <c r="H3" s="452">
        <v>1701.7661932000001</v>
      </c>
      <c r="I3" s="450">
        <v>1576.1687954930001</v>
      </c>
      <c r="J3" s="452">
        <v>1438</v>
      </c>
      <c r="K3" s="452">
        <v>1292.4000000000001</v>
      </c>
      <c r="L3" s="225"/>
      <c r="M3" s="437"/>
    </row>
    <row r="4" spans="1:13" ht="14.5">
      <c r="A4" s="453" t="s">
        <v>77</v>
      </c>
      <c r="B4" s="454">
        <v>49184.973691407104</v>
      </c>
      <c r="C4" s="455">
        <v>59551.401821763749</v>
      </c>
      <c r="D4" s="455">
        <v>61678.539872299996</v>
      </c>
      <c r="E4" s="456">
        <v>70998.227881819999</v>
      </c>
      <c r="F4" s="455">
        <v>71236.909809979988</v>
      </c>
      <c r="G4" s="456">
        <v>63318.035375699998</v>
      </c>
      <c r="H4" s="457">
        <v>55813.193598270002</v>
      </c>
      <c r="I4" s="456">
        <v>47728.563096040001</v>
      </c>
      <c r="J4" s="456">
        <v>44817</v>
      </c>
      <c r="K4" s="457">
        <v>45070.3</v>
      </c>
      <c r="L4" s="225"/>
      <c r="M4" s="437"/>
    </row>
    <row r="5" spans="1:13" ht="14.5">
      <c r="A5" s="453" t="s">
        <v>93</v>
      </c>
      <c r="B5" s="454">
        <v>7535</v>
      </c>
      <c r="C5" s="451">
        <v>5671.4513349999997</v>
      </c>
      <c r="D5" s="451">
        <v>4448.8968315000002</v>
      </c>
      <c r="E5" s="450">
        <v>3676.5276844999999</v>
      </c>
      <c r="F5" s="458">
        <v>0</v>
      </c>
      <c r="G5" s="459">
        <v>0</v>
      </c>
      <c r="H5" s="460">
        <v>0</v>
      </c>
      <c r="I5" s="461">
        <v>0</v>
      </c>
      <c r="J5" s="461">
        <v>0</v>
      </c>
      <c r="K5" s="460">
        <v>0</v>
      </c>
      <c r="L5" s="462"/>
      <c r="M5" s="463"/>
    </row>
    <row r="6" spans="1:13" ht="14.5">
      <c r="A6" s="453" t="s">
        <v>83</v>
      </c>
      <c r="B6" s="454">
        <v>17757.632038300002</v>
      </c>
      <c r="C6" s="464">
        <v>15458.117875910002</v>
      </c>
      <c r="D6" s="464">
        <v>12839.411587790933</v>
      </c>
      <c r="E6" s="454">
        <v>19324.633130010214</v>
      </c>
      <c r="F6" s="464">
        <v>17687.150103071021</v>
      </c>
      <c r="G6" s="454">
        <v>10237.055740849832</v>
      </c>
      <c r="H6" s="465">
        <v>50147.314019799967</v>
      </c>
      <c r="I6" s="454">
        <v>59335.890155959998</v>
      </c>
      <c r="J6" s="454">
        <v>63008</v>
      </c>
      <c r="K6" s="466">
        <v>78996</v>
      </c>
      <c r="L6" s="467"/>
      <c r="M6" s="224"/>
    </row>
    <row r="7" spans="1:13" ht="14.5">
      <c r="A7" s="449" t="s">
        <v>80</v>
      </c>
      <c r="B7" s="450">
        <v>53863.938561195107</v>
      </c>
      <c r="C7" s="451">
        <v>45931.887138114638</v>
      </c>
      <c r="D7" s="451">
        <v>40556.721639622367</v>
      </c>
      <c r="E7" s="450">
        <v>34761.980401192457</v>
      </c>
      <c r="F7" s="451">
        <v>28091.673464489861</v>
      </c>
      <c r="G7" s="450">
        <v>23792.894611386389</v>
      </c>
      <c r="H7" s="452">
        <v>20158.061074127643</v>
      </c>
      <c r="I7" s="450">
        <v>26562.54299788842</v>
      </c>
      <c r="J7" s="450">
        <v>26016</v>
      </c>
      <c r="K7" s="452">
        <v>28141</v>
      </c>
      <c r="L7" s="462"/>
      <c r="M7" s="224"/>
    </row>
    <row r="8" spans="1:13" ht="14.5">
      <c r="A8" s="449" t="s">
        <v>81</v>
      </c>
      <c r="B8" s="450">
        <v>9695.0832015932265</v>
      </c>
      <c r="C8" s="451">
        <v>10143.075750941405</v>
      </c>
      <c r="D8" s="450">
        <v>6785.408765761159</v>
      </c>
      <c r="E8" s="450">
        <v>6310.5659419166213</v>
      </c>
      <c r="F8" s="451">
        <v>6421.7726137591726</v>
      </c>
      <c r="G8" s="450">
        <v>4273.6073262787122</v>
      </c>
      <c r="H8" s="452">
        <v>3658.1964253895208</v>
      </c>
      <c r="I8" s="450">
        <v>2600.2017951296098</v>
      </c>
      <c r="J8" s="450">
        <v>1315</v>
      </c>
      <c r="K8" s="452">
        <v>1207.9000000000001</v>
      </c>
      <c r="L8" s="462"/>
      <c r="M8" s="462"/>
    </row>
    <row r="9" spans="1:13" ht="14.5">
      <c r="A9" s="468" t="s">
        <v>85</v>
      </c>
      <c r="B9" s="454">
        <v>57558.981685574538</v>
      </c>
      <c r="C9" s="464">
        <v>68753.702770320582</v>
      </c>
      <c r="D9" s="464">
        <v>68900.114144029591</v>
      </c>
      <c r="E9" s="454">
        <v>59508.197495650325</v>
      </c>
      <c r="F9" s="464">
        <v>51182.527186847947</v>
      </c>
      <c r="G9" s="454">
        <v>37625.79424650874</v>
      </c>
      <c r="H9" s="466">
        <v>36158.930474353205</v>
      </c>
      <c r="I9" s="454">
        <v>31531.880485236612</v>
      </c>
      <c r="J9" s="454">
        <v>30282</v>
      </c>
      <c r="K9" s="466">
        <v>27894.7</v>
      </c>
      <c r="L9" s="467"/>
      <c r="M9" s="467"/>
    </row>
    <row r="10" spans="1:13" ht="14.5">
      <c r="A10" s="469" t="s">
        <v>86</v>
      </c>
      <c r="B10" s="450">
        <v>126464.8813191833</v>
      </c>
      <c r="C10" s="451">
        <v>167279.58896040532</v>
      </c>
      <c r="D10" s="451">
        <v>144364.55894137532</v>
      </c>
      <c r="E10" s="450">
        <v>122061.55309604002</v>
      </c>
      <c r="F10" s="451">
        <v>101738.63803231844</v>
      </c>
      <c r="G10" s="450">
        <v>90205.114779121461</v>
      </c>
      <c r="H10" s="450">
        <v>80684.742091576176</v>
      </c>
      <c r="I10" s="450">
        <v>69472.743137631827</v>
      </c>
      <c r="J10" s="450">
        <v>60816</v>
      </c>
      <c r="K10" s="452">
        <v>60435</v>
      </c>
      <c r="L10" s="462"/>
      <c r="M10" s="470"/>
    </row>
    <row r="11" spans="1:13" ht="14.5">
      <c r="A11" s="468" t="s">
        <v>89</v>
      </c>
      <c r="B11" s="454">
        <v>255034.8287155685</v>
      </c>
      <c r="C11" s="464">
        <v>275066.204807923</v>
      </c>
      <c r="D11" s="464">
        <v>290052.11703147891</v>
      </c>
      <c r="E11" s="454">
        <v>287325.50498758943</v>
      </c>
      <c r="F11" s="464">
        <v>269517.73003709811</v>
      </c>
      <c r="G11" s="454">
        <v>250141.82603494116</v>
      </c>
      <c r="H11" s="454">
        <v>239768.3034894171</v>
      </c>
      <c r="I11" s="454">
        <v>209590.0181840673</v>
      </c>
      <c r="J11" s="454">
        <v>192470</v>
      </c>
      <c r="K11" s="466">
        <v>164846</v>
      </c>
      <c r="L11" s="467"/>
      <c r="M11" s="437"/>
    </row>
    <row r="12" spans="1:13" ht="14.5">
      <c r="A12" s="449" t="s">
        <v>92</v>
      </c>
      <c r="B12" s="450">
        <v>32917.301912475741</v>
      </c>
      <c r="C12" s="451">
        <v>39680.664792872878</v>
      </c>
      <c r="D12" s="451">
        <v>43186.298883594143</v>
      </c>
      <c r="E12" s="450">
        <v>37800.399374789384</v>
      </c>
      <c r="F12" s="451">
        <v>29148.643453756824</v>
      </c>
      <c r="G12" s="450">
        <v>27620.509817282571</v>
      </c>
      <c r="H12" s="450">
        <v>26051.263961186738</v>
      </c>
      <c r="I12" s="450">
        <v>22736.175621840837</v>
      </c>
      <c r="J12" s="450">
        <v>19237</v>
      </c>
      <c r="K12" s="452">
        <v>17368.8</v>
      </c>
      <c r="L12" s="462"/>
      <c r="M12" s="437"/>
    </row>
    <row r="13" spans="1:13" ht="14.5">
      <c r="A13" s="203" t="s">
        <v>82</v>
      </c>
      <c r="B13" s="456">
        <v>190112.38178462064</v>
      </c>
      <c r="C13" s="455">
        <v>192173.47264769941</v>
      </c>
      <c r="D13" s="455">
        <v>191241.29338273953</v>
      </c>
      <c r="E13" s="456">
        <v>171913.60967340422</v>
      </c>
      <c r="F13" s="455">
        <v>127685.02480480471</v>
      </c>
      <c r="G13" s="456">
        <v>118039.61927963854</v>
      </c>
      <c r="H13" s="456">
        <v>122570.42146387088</v>
      </c>
      <c r="I13" s="456">
        <v>118604.2223292446</v>
      </c>
      <c r="J13" s="456">
        <v>126112</v>
      </c>
      <c r="K13" s="457">
        <v>126644</v>
      </c>
      <c r="L13" s="225"/>
      <c r="M13" s="437"/>
    </row>
    <row r="14" spans="1:13" ht="14.5">
      <c r="A14" s="469" t="s">
        <v>94</v>
      </c>
      <c r="B14" s="471">
        <v>0</v>
      </c>
      <c r="C14" s="472">
        <v>0</v>
      </c>
      <c r="D14" s="473">
        <v>96.12</v>
      </c>
      <c r="E14" s="474">
        <v>96.12</v>
      </c>
      <c r="F14" s="473">
        <v>96.12</v>
      </c>
      <c r="G14" s="474">
        <v>380.45791800000001</v>
      </c>
      <c r="H14" s="474">
        <v>302.4858095721541</v>
      </c>
      <c r="I14" s="474">
        <v>499.05938381891247</v>
      </c>
      <c r="J14" s="474">
        <v>611</v>
      </c>
      <c r="K14" s="475">
        <v>0</v>
      </c>
      <c r="L14" s="475"/>
      <c r="M14" s="475"/>
    </row>
    <row r="15" spans="1:13" ht="14.5">
      <c r="A15" s="449" t="s">
        <v>257</v>
      </c>
      <c r="B15" s="450">
        <v>507972.6810543958</v>
      </c>
      <c r="C15" s="451">
        <v>507527.65518281591</v>
      </c>
      <c r="D15" s="451">
        <v>455517.11542176572</v>
      </c>
      <c r="E15" s="450">
        <v>409737.86365921813</v>
      </c>
      <c r="F15" s="451">
        <v>301775.50537804817</v>
      </c>
      <c r="G15" s="450">
        <v>254806.99687148831</v>
      </c>
      <c r="H15" s="450">
        <v>217984.16183476956</v>
      </c>
      <c r="I15" s="450">
        <v>160667.6369839471</v>
      </c>
      <c r="J15" s="450">
        <v>146197</v>
      </c>
      <c r="K15" s="452">
        <v>142546</v>
      </c>
      <c r="L15" s="462"/>
      <c r="M15" s="463"/>
    </row>
    <row r="16" spans="1:13" ht="13">
      <c r="A16" s="468"/>
      <c r="B16" s="476"/>
      <c r="C16" s="477"/>
      <c r="D16" s="477"/>
      <c r="E16" s="476"/>
      <c r="F16" s="477"/>
      <c r="G16" s="476"/>
      <c r="H16" s="478"/>
      <c r="I16" s="479"/>
      <c r="J16" s="480"/>
      <c r="K16" s="467"/>
      <c r="L16" s="224"/>
      <c r="M16" s="224"/>
    </row>
    <row r="17" spans="1:13" ht="14.5">
      <c r="A17" s="203" t="s">
        <v>112</v>
      </c>
      <c r="B17" s="454">
        <v>1682.1270862400295</v>
      </c>
      <c r="C17" s="464">
        <v>3331.7475801959008</v>
      </c>
      <c r="D17" s="464">
        <v>2931.0966146717592</v>
      </c>
      <c r="E17" s="454">
        <v>2728.4191887553397</v>
      </c>
      <c r="F17" s="464">
        <v>1725.1643525397963</v>
      </c>
      <c r="G17" s="454">
        <v>1281.1210829938216</v>
      </c>
      <c r="H17" s="454">
        <v>504.81313007876582</v>
      </c>
      <c r="I17" s="454">
        <v>379.75691306466956</v>
      </c>
      <c r="J17" s="454">
        <v>1004</v>
      </c>
      <c r="K17" s="466">
        <v>1868.3</v>
      </c>
      <c r="L17" s="437"/>
      <c r="M17" s="437"/>
    </row>
    <row r="18" spans="1:13">
      <c r="A18" s="437" t="s">
        <v>17</v>
      </c>
      <c r="B18" s="481"/>
      <c r="C18" s="482"/>
      <c r="D18" s="482"/>
      <c r="E18" s="225"/>
      <c r="F18" s="437"/>
      <c r="G18" s="480"/>
      <c r="H18" s="480"/>
      <c r="I18" s="480"/>
      <c r="J18" s="437"/>
      <c r="K18" s="437"/>
      <c r="L18" s="437"/>
      <c r="M18" s="437" t="s">
        <v>340</v>
      </c>
    </row>
    <row r="19" spans="1:13">
      <c r="A19" s="437"/>
      <c r="B19" s="480"/>
      <c r="C19" s="483"/>
      <c r="D19" s="482"/>
      <c r="E19" s="225"/>
      <c r="F19" s="484"/>
      <c r="G19" s="484"/>
      <c r="H19" s="437"/>
      <c r="I19" s="437"/>
      <c r="J19" s="437"/>
      <c r="K19" s="437"/>
      <c r="L19" s="437"/>
      <c r="M19" s="437"/>
    </row>
    <row r="20" spans="1:13">
      <c r="A20" s="437" t="s">
        <v>45</v>
      </c>
      <c r="B20" s="437"/>
      <c r="C20" s="437"/>
      <c r="D20" s="483"/>
      <c r="E20" s="467"/>
      <c r="F20" s="437"/>
      <c r="G20" s="437"/>
      <c r="H20" s="437"/>
      <c r="I20" s="437"/>
      <c r="J20" s="437"/>
      <c r="K20" s="437"/>
      <c r="L20" s="437"/>
      <c r="M20" s="437"/>
    </row>
    <row r="21" spans="1:13">
      <c r="A21" s="436"/>
      <c r="B21" s="437"/>
      <c r="C21" s="437"/>
      <c r="D21" s="437"/>
      <c r="E21" s="437"/>
      <c r="F21" s="437"/>
      <c r="G21" s="437"/>
      <c r="H21" s="437"/>
      <c r="I21" s="437"/>
      <c r="J21" s="437"/>
      <c r="K21" s="437"/>
      <c r="L21" s="437"/>
      <c r="M21" s="437"/>
    </row>
    <row r="22" spans="1:13">
      <c r="A22" s="437"/>
      <c r="B22" s="437"/>
      <c r="C22" s="437"/>
      <c r="D22" s="437"/>
      <c r="E22" s="437"/>
      <c r="F22" s="437"/>
      <c r="G22" s="437"/>
      <c r="H22" s="437"/>
      <c r="I22" s="437"/>
      <c r="J22" s="437"/>
      <c r="K22" s="35"/>
      <c r="L22" s="437"/>
      <c r="M22" s="437"/>
    </row>
    <row r="23" spans="1:13">
      <c r="A23" s="437" t="s">
        <v>31</v>
      </c>
      <c r="B23" s="437"/>
      <c r="C23" s="437"/>
      <c r="D23" s="437"/>
      <c r="E23" s="437"/>
      <c r="F23" s="437"/>
      <c r="G23" s="437"/>
      <c r="H23" s="437"/>
      <c r="I23" s="437"/>
      <c r="J23" s="437"/>
      <c r="K23" s="437"/>
      <c r="L23" s="437"/>
      <c r="M23" s="437"/>
    </row>
    <row r="24" spans="1:13">
      <c r="A24" s="436" t="s">
        <v>499</v>
      </c>
      <c r="B24" s="437"/>
      <c r="C24" s="437"/>
      <c r="D24" s="437"/>
      <c r="E24" s="437"/>
      <c r="F24" s="437"/>
      <c r="G24" s="437"/>
      <c r="H24" s="437"/>
      <c r="I24" s="437"/>
      <c r="J24" s="437"/>
      <c r="K24" s="437"/>
      <c r="L24" s="437"/>
      <c r="M24" s="437"/>
    </row>
    <row r="25" spans="1:13">
      <c r="A25" s="437"/>
      <c r="B25" s="437"/>
      <c r="C25" s="437"/>
      <c r="D25" s="437"/>
      <c r="E25" s="437"/>
      <c r="F25" s="437"/>
      <c r="G25" s="437"/>
      <c r="H25" s="437"/>
      <c r="I25" s="437"/>
      <c r="J25" s="437"/>
      <c r="K25" s="437"/>
      <c r="L25" s="437"/>
      <c r="M25" s="437"/>
    </row>
    <row r="26" spans="1:13">
      <c r="A26" s="437" t="s">
        <v>46</v>
      </c>
      <c r="B26" s="437"/>
      <c r="C26" s="437"/>
      <c r="D26" s="437"/>
      <c r="E26" s="437"/>
      <c r="F26" s="437"/>
      <c r="G26" s="437"/>
      <c r="H26" s="437"/>
      <c r="I26" s="437"/>
      <c r="J26" s="437"/>
      <c r="K26" s="437"/>
      <c r="L26" s="437"/>
      <c r="M26" s="437"/>
    </row>
    <row r="27" spans="1:13">
      <c r="A27" s="436" t="s">
        <v>306</v>
      </c>
      <c r="B27" s="437"/>
      <c r="C27" s="437"/>
      <c r="D27" s="437"/>
      <c r="E27" s="437"/>
      <c r="F27" s="437"/>
      <c r="G27" s="437"/>
      <c r="H27" s="437"/>
      <c r="I27" s="437"/>
      <c r="J27" s="437"/>
      <c r="K27" s="437"/>
      <c r="L27" s="437"/>
      <c r="M27" s="437"/>
    </row>
    <row r="28" spans="1:13">
      <c r="A28" s="437" t="s">
        <v>19</v>
      </c>
      <c r="B28" s="437"/>
      <c r="C28" s="437"/>
      <c r="D28" s="437"/>
      <c r="E28" s="437"/>
      <c r="F28" s="437"/>
      <c r="G28" s="437"/>
      <c r="H28" s="437"/>
      <c r="I28" s="437"/>
      <c r="J28" s="437"/>
      <c r="K28" s="437"/>
      <c r="L28" s="437"/>
      <c r="M28" s="437"/>
    </row>
    <row r="29" spans="1:13">
      <c r="A29" s="436" t="s">
        <v>339</v>
      </c>
      <c r="B29" s="437"/>
      <c r="C29" s="437"/>
      <c r="D29" s="437"/>
      <c r="E29" s="437"/>
      <c r="F29" s="437"/>
      <c r="G29" s="437"/>
      <c r="H29" s="437"/>
      <c r="I29" s="437"/>
      <c r="J29" s="437"/>
      <c r="K29" s="437"/>
      <c r="L29" s="437"/>
      <c r="M29" s="437"/>
    </row>
    <row r="30" spans="1:13">
      <c r="A30" s="437"/>
      <c r="B30" s="437"/>
      <c r="C30" s="437"/>
      <c r="D30" s="437"/>
      <c r="E30" s="437"/>
      <c r="F30" s="437"/>
      <c r="G30" s="437"/>
      <c r="H30" s="437"/>
      <c r="I30" s="437"/>
      <c r="J30" s="437"/>
      <c r="K30" s="437"/>
      <c r="L30" s="437"/>
      <c r="M30" s="43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6">
    <pageSetUpPr fitToPage="1"/>
  </sheetPr>
  <dimension ref="A1:AA32"/>
  <sheetViews>
    <sheetView zoomScale="90" zoomScaleNormal="90" workbookViewId="0">
      <pane xSplit="1" ySplit="3" topLeftCell="B4" activePane="bottomRight" state="frozen"/>
      <selection activeCell="A2" sqref="A2"/>
      <selection pane="topRight" activeCell="A2" sqref="A2"/>
      <selection pane="bottomLeft" activeCell="A2" sqref="A2"/>
      <selection pane="bottomRight" activeCell="A2" sqref="A2"/>
    </sheetView>
  </sheetViews>
  <sheetFormatPr defaultColWidth="9.1796875" defaultRowHeight="12.5"/>
  <cols>
    <col min="1" max="1" width="22.26953125" customWidth="1"/>
    <col min="2" max="6" width="8.26953125" customWidth="1"/>
    <col min="7" max="10" width="9.54296875" bestFit="1" customWidth="1"/>
    <col min="11" max="13" width="8.26953125" customWidth="1"/>
    <col min="14" max="19" width="11.1796875" bestFit="1" customWidth="1"/>
    <col min="20" max="20" width="12.1796875" bestFit="1" customWidth="1"/>
  </cols>
  <sheetData>
    <row r="1" spans="1:22">
      <c r="A1" s="37" t="s">
        <v>591</v>
      </c>
    </row>
    <row r="3" spans="1:22" ht="13">
      <c r="A3" s="33"/>
      <c r="B3" s="352">
        <v>2000</v>
      </c>
      <c r="C3" s="352">
        <v>2001</v>
      </c>
      <c r="D3" s="352">
        <v>2002</v>
      </c>
      <c r="E3" s="352">
        <v>2003</v>
      </c>
      <c r="F3" s="352">
        <v>2004</v>
      </c>
      <c r="G3" s="352">
        <v>2005</v>
      </c>
      <c r="H3" s="352">
        <v>2006</v>
      </c>
      <c r="I3" s="352">
        <v>2007</v>
      </c>
      <c r="J3" s="352">
        <v>2008</v>
      </c>
      <c r="K3" s="352">
        <v>2009</v>
      </c>
      <c r="L3" s="352">
        <v>2010</v>
      </c>
      <c r="M3" s="352">
        <v>2011</v>
      </c>
      <c r="N3" s="352">
        <v>2012</v>
      </c>
      <c r="O3" s="352">
        <v>2013</v>
      </c>
      <c r="P3" s="352">
        <v>2014</v>
      </c>
      <c r="Q3" s="352">
        <v>2015</v>
      </c>
      <c r="R3" s="352">
        <v>2016</v>
      </c>
      <c r="S3" s="352">
        <v>2017</v>
      </c>
      <c r="T3" s="352">
        <v>2018</v>
      </c>
    </row>
    <row r="4" spans="1:22" ht="13">
      <c r="A4" s="36" t="s">
        <v>77</v>
      </c>
      <c r="B4" s="117">
        <v>39</v>
      </c>
      <c r="C4" s="117">
        <v>60</v>
      </c>
      <c r="D4" s="117" t="s">
        <v>109</v>
      </c>
      <c r="E4" s="117">
        <v>2270</v>
      </c>
      <c r="F4" s="117">
        <v>1050</v>
      </c>
      <c r="G4" s="117" t="s">
        <v>109</v>
      </c>
      <c r="H4" s="117" t="s">
        <v>109</v>
      </c>
      <c r="I4" s="117">
        <v>3500</v>
      </c>
      <c r="J4" s="117">
        <v>34873.5</v>
      </c>
      <c r="K4" s="117">
        <v>19154</v>
      </c>
      <c r="L4" s="117">
        <v>7860</v>
      </c>
      <c r="M4" s="117">
        <v>19029</v>
      </c>
      <c r="N4" s="117">
        <v>4699.0000000000009</v>
      </c>
      <c r="O4" s="117">
        <v>2018.0000000000002</v>
      </c>
      <c r="P4" s="435">
        <v>0</v>
      </c>
      <c r="Q4" s="435">
        <v>1216</v>
      </c>
      <c r="R4" s="435">
        <v>3636</v>
      </c>
      <c r="S4" s="435">
        <v>6680</v>
      </c>
      <c r="T4" s="435">
        <v>0</v>
      </c>
      <c r="U4" s="72"/>
      <c r="V4" s="72"/>
    </row>
    <row r="5" spans="1:22" ht="13">
      <c r="A5" s="36" t="s">
        <v>83</v>
      </c>
      <c r="B5" s="117" t="s">
        <v>109</v>
      </c>
      <c r="C5" s="117" t="s">
        <v>109</v>
      </c>
      <c r="D5" s="117">
        <v>4590</v>
      </c>
      <c r="E5" s="117">
        <v>6080</v>
      </c>
      <c r="F5" s="117">
        <v>4690</v>
      </c>
      <c r="G5" s="117">
        <v>4000</v>
      </c>
      <c r="H5" s="117">
        <v>300</v>
      </c>
      <c r="I5" s="117">
        <v>1251</v>
      </c>
      <c r="J5" s="117">
        <v>6815.5</v>
      </c>
      <c r="K5" s="117">
        <v>195.4</v>
      </c>
      <c r="L5" s="117">
        <v>5000</v>
      </c>
      <c r="M5" s="117">
        <v>13840.6</v>
      </c>
      <c r="N5" s="117">
        <v>2628</v>
      </c>
      <c r="O5" s="117">
        <v>0</v>
      </c>
      <c r="P5" s="435">
        <v>47215.6</v>
      </c>
      <c r="Q5" s="435">
        <v>11362</v>
      </c>
      <c r="R5" s="435">
        <v>10360</v>
      </c>
      <c r="S5" s="435">
        <v>28210</v>
      </c>
      <c r="T5" s="435">
        <v>13640</v>
      </c>
      <c r="U5" s="72"/>
      <c r="V5" s="72"/>
    </row>
    <row r="6" spans="1:22" ht="13">
      <c r="A6" s="36" t="s">
        <v>80</v>
      </c>
      <c r="B6" s="117" t="s">
        <v>109</v>
      </c>
      <c r="C6" s="117" t="s">
        <v>109</v>
      </c>
      <c r="D6" s="117">
        <v>3030</v>
      </c>
      <c r="E6" s="117">
        <v>2860</v>
      </c>
      <c r="F6" s="117">
        <v>1130</v>
      </c>
      <c r="G6" s="117">
        <v>1100</v>
      </c>
      <c r="H6" s="117">
        <v>6200</v>
      </c>
      <c r="I6" s="117">
        <v>569.9</v>
      </c>
      <c r="J6" s="117">
        <v>51175.8</v>
      </c>
      <c r="K6" s="117">
        <v>215.1</v>
      </c>
      <c r="L6" s="117">
        <v>363.2</v>
      </c>
      <c r="M6" s="117">
        <v>0</v>
      </c>
      <c r="N6" s="117">
        <v>0</v>
      </c>
      <c r="O6" s="117">
        <v>0</v>
      </c>
      <c r="P6" s="435">
        <v>40</v>
      </c>
      <c r="Q6" s="435">
        <v>20486.54</v>
      </c>
      <c r="R6" s="435">
        <v>0</v>
      </c>
      <c r="S6" s="435">
        <v>2500</v>
      </c>
      <c r="T6" s="435">
        <v>0</v>
      </c>
      <c r="U6" s="72"/>
      <c r="V6" s="72"/>
    </row>
    <row r="7" spans="1:22" ht="13">
      <c r="A7" s="36" t="s">
        <v>81</v>
      </c>
      <c r="B7" s="117" t="s">
        <v>109</v>
      </c>
      <c r="C7" s="117" t="s">
        <v>109</v>
      </c>
      <c r="D7" s="117" t="s">
        <v>109</v>
      </c>
      <c r="E7" s="117">
        <v>250</v>
      </c>
      <c r="F7" s="117">
        <v>741</v>
      </c>
      <c r="G7" s="117">
        <v>1500</v>
      </c>
      <c r="H7" s="117">
        <v>3600</v>
      </c>
      <c r="I7" s="117">
        <v>2805</v>
      </c>
      <c r="J7" s="117">
        <v>4593</v>
      </c>
      <c r="K7" s="117">
        <v>1410</v>
      </c>
      <c r="L7" s="117">
        <v>0</v>
      </c>
      <c r="M7" s="117">
        <v>1749.5</v>
      </c>
      <c r="N7" s="117">
        <v>1343.1957500000001</v>
      </c>
      <c r="O7" s="117">
        <v>0</v>
      </c>
      <c r="P7" s="435">
        <v>0</v>
      </c>
      <c r="Q7" s="435">
        <v>0</v>
      </c>
      <c r="R7" s="435">
        <v>0</v>
      </c>
      <c r="S7" s="435">
        <v>0</v>
      </c>
      <c r="T7" s="435">
        <v>0</v>
      </c>
      <c r="U7" s="72"/>
      <c r="V7" s="72"/>
    </row>
    <row r="8" spans="1:22" ht="13">
      <c r="A8" s="36" t="s">
        <v>85</v>
      </c>
      <c r="B8" s="117" t="s">
        <v>109</v>
      </c>
      <c r="C8" s="117" t="s">
        <v>109</v>
      </c>
      <c r="D8" s="117" t="s">
        <v>109</v>
      </c>
      <c r="E8" s="117">
        <v>1820</v>
      </c>
      <c r="F8" s="117">
        <v>2000</v>
      </c>
      <c r="G8" s="117">
        <v>2000</v>
      </c>
      <c r="H8" s="117">
        <v>7900</v>
      </c>
      <c r="I8" s="117">
        <v>14891.2</v>
      </c>
      <c r="J8" s="117">
        <v>35966.5</v>
      </c>
      <c r="K8" s="117">
        <v>13869.4</v>
      </c>
      <c r="L8" s="117">
        <v>4157</v>
      </c>
      <c r="M8" s="117">
        <v>0</v>
      </c>
      <c r="N8" s="117">
        <v>889.99999999999989</v>
      </c>
      <c r="O8" s="117">
        <v>1020.9999999999999</v>
      </c>
      <c r="P8" s="435">
        <v>2072</v>
      </c>
      <c r="Q8" s="435">
        <v>205.8</v>
      </c>
      <c r="R8" s="435">
        <v>4377</v>
      </c>
      <c r="S8" s="435">
        <v>4210</v>
      </c>
      <c r="T8" s="435">
        <v>13568</v>
      </c>
      <c r="U8" s="72"/>
      <c r="V8" s="72"/>
    </row>
    <row r="9" spans="1:22" ht="13">
      <c r="A9" s="36" t="s">
        <v>86</v>
      </c>
      <c r="B9" s="117">
        <v>1510</v>
      </c>
      <c r="C9" s="117">
        <v>8085</v>
      </c>
      <c r="D9" s="117">
        <v>6578</v>
      </c>
      <c r="E9" s="117">
        <v>8871</v>
      </c>
      <c r="F9" s="117">
        <v>7417</v>
      </c>
      <c r="G9" s="117">
        <v>9850</v>
      </c>
      <c r="H9" s="117">
        <v>16946</v>
      </c>
      <c r="I9" s="117">
        <v>21785.1</v>
      </c>
      <c r="J9" s="117">
        <v>74605.399999999994</v>
      </c>
      <c r="K9" s="117">
        <v>44970.8</v>
      </c>
      <c r="L9" s="117">
        <v>9965.2000000000007</v>
      </c>
      <c r="M9" s="117">
        <v>9201.9</v>
      </c>
      <c r="N9" s="117">
        <v>35825.699999999997</v>
      </c>
      <c r="O9" s="117">
        <v>4914.1000000000004</v>
      </c>
      <c r="P9" s="435">
        <v>4755.8</v>
      </c>
      <c r="Q9" s="435">
        <v>6588.69</v>
      </c>
      <c r="R9" s="435">
        <v>6760</v>
      </c>
      <c r="S9" s="435">
        <v>12880</v>
      </c>
      <c r="T9" s="435">
        <v>11821</v>
      </c>
      <c r="U9" s="72"/>
      <c r="V9" s="72"/>
    </row>
    <row r="10" spans="1:22" ht="13">
      <c r="A10" s="36" t="s">
        <v>89</v>
      </c>
      <c r="B10" s="117">
        <v>7430</v>
      </c>
      <c r="C10" s="117">
        <v>9170.8981671817073</v>
      </c>
      <c r="D10" s="117">
        <v>17611</v>
      </c>
      <c r="E10" s="117">
        <v>17900</v>
      </c>
      <c r="F10" s="117">
        <v>16060</v>
      </c>
      <c r="G10" s="117">
        <v>25000</v>
      </c>
      <c r="H10" s="117">
        <v>26500</v>
      </c>
      <c r="I10" s="117">
        <v>81599.3</v>
      </c>
      <c r="J10" s="117">
        <v>64088.4</v>
      </c>
      <c r="K10" s="117">
        <v>40522.9</v>
      </c>
      <c r="L10" s="117">
        <v>124092.9</v>
      </c>
      <c r="M10" s="117">
        <v>82944.600000000006</v>
      </c>
      <c r="N10" s="117">
        <v>47195.5</v>
      </c>
      <c r="O10" s="117">
        <v>39461.5</v>
      </c>
      <c r="P10" s="435">
        <v>14231.38</v>
      </c>
      <c r="Q10" s="435">
        <v>19358.57</v>
      </c>
      <c r="R10" s="435">
        <v>32380</v>
      </c>
      <c r="S10" s="435">
        <v>14850</v>
      </c>
      <c r="T10" s="435">
        <v>30415</v>
      </c>
      <c r="U10" s="72"/>
      <c r="V10" s="72"/>
    </row>
    <row r="11" spans="1:22" ht="13">
      <c r="A11" s="36" t="s">
        <v>92</v>
      </c>
      <c r="B11" s="117" t="s">
        <v>109</v>
      </c>
      <c r="C11" s="117">
        <v>1000</v>
      </c>
      <c r="D11" s="117">
        <v>1900</v>
      </c>
      <c r="E11" s="117">
        <v>8000</v>
      </c>
      <c r="F11" s="117">
        <v>4920</v>
      </c>
      <c r="G11" s="117">
        <v>7000</v>
      </c>
      <c r="H11" s="117">
        <v>4400</v>
      </c>
      <c r="I11" s="117">
        <v>7620.6</v>
      </c>
      <c r="J11" s="117">
        <v>11126</v>
      </c>
      <c r="K11" s="117">
        <v>8585</v>
      </c>
      <c r="L11" s="117">
        <v>9352</v>
      </c>
      <c r="M11" s="117">
        <v>1339.8</v>
      </c>
      <c r="N11" s="117">
        <v>1107.2</v>
      </c>
      <c r="O11" s="117">
        <v>1373.2</v>
      </c>
      <c r="P11" s="435">
        <v>0</v>
      </c>
      <c r="Q11" s="435">
        <v>1192.2</v>
      </c>
      <c r="R11" s="435">
        <v>0</v>
      </c>
      <c r="S11" s="435">
        <v>0</v>
      </c>
      <c r="T11" s="435">
        <v>2266</v>
      </c>
      <c r="U11" s="72"/>
      <c r="V11" s="72"/>
    </row>
    <row r="12" spans="1:22" ht="13">
      <c r="A12" s="36" t="s">
        <v>82</v>
      </c>
      <c r="B12" s="117">
        <v>3124</v>
      </c>
      <c r="C12" s="117">
        <v>6858</v>
      </c>
      <c r="D12" s="117">
        <v>7915</v>
      </c>
      <c r="E12" s="117">
        <v>15867</v>
      </c>
      <c r="F12" s="117">
        <v>19584</v>
      </c>
      <c r="G12" s="117">
        <v>32403</v>
      </c>
      <c r="H12" s="117">
        <v>39254</v>
      </c>
      <c r="I12" s="117">
        <v>61916.9</v>
      </c>
      <c r="J12" s="117">
        <v>60248.3</v>
      </c>
      <c r="K12" s="117">
        <v>25830.6</v>
      </c>
      <c r="L12" s="117">
        <v>18215</v>
      </c>
      <c r="M12" s="117">
        <v>14093.5</v>
      </c>
      <c r="N12" s="117">
        <v>3302.3</v>
      </c>
      <c r="O12" s="117">
        <v>7322.0000000000009</v>
      </c>
      <c r="P12" s="435">
        <v>17321.12</v>
      </c>
      <c r="Q12" s="435">
        <v>9566.2000000000007</v>
      </c>
      <c r="R12" s="435">
        <v>20337</v>
      </c>
      <c r="S12" s="435">
        <v>14450</v>
      </c>
      <c r="T12" s="435">
        <v>683</v>
      </c>
      <c r="U12" s="72"/>
      <c r="V12" s="72"/>
    </row>
    <row r="13" spans="1:22" s="210" customFormat="1" ht="13">
      <c r="A13" s="203" t="s">
        <v>94</v>
      </c>
      <c r="B13" s="117" t="s">
        <v>109</v>
      </c>
      <c r="C13" s="117" t="s">
        <v>109</v>
      </c>
      <c r="D13" s="117" t="s">
        <v>109</v>
      </c>
      <c r="E13" s="117" t="s">
        <v>109</v>
      </c>
      <c r="F13" s="117" t="s">
        <v>109</v>
      </c>
      <c r="G13" s="117" t="s">
        <v>109</v>
      </c>
      <c r="H13" s="117" t="s">
        <v>109</v>
      </c>
      <c r="I13" s="117">
        <v>0</v>
      </c>
      <c r="J13" s="117">
        <v>0</v>
      </c>
      <c r="K13" s="117">
        <v>0</v>
      </c>
      <c r="L13" s="117">
        <v>96</v>
      </c>
      <c r="M13" s="117">
        <v>0</v>
      </c>
      <c r="N13" s="117">
        <v>0</v>
      </c>
      <c r="O13" s="117">
        <v>284</v>
      </c>
      <c r="P13" s="435">
        <v>0</v>
      </c>
      <c r="Q13" s="435">
        <v>358</v>
      </c>
      <c r="R13" s="435">
        <v>214</v>
      </c>
      <c r="S13" s="435">
        <v>310</v>
      </c>
      <c r="T13" s="435">
        <v>0</v>
      </c>
      <c r="U13" s="72"/>
      <c r="V13" s="72"/>
    </row>
    <row r="14" spans="1:22" ht="13">
      <c r="A14" s="36" t="s">
        <v>257</v>
      </c>
      <c r="B14" s="117">
        <v>22650</v>
      </c>
      <c r="C14" s="117">
        <v>25470</v>
      </c>
      <c r="D14" s="117">
        <v>35270</v>
      </c>
      <c r="E14" s="117">
        <v>55460.289855072464</v>
      </c>
      <c r="F14" s="117">
        <v>79773.243563141121</v>
      </c>
      <c r="G14" s="117">
        <v>103311.21956921999</v>
      </c>
      <c r="H14" s="117">
        <v>202823.15807931731</v>
      </c>
      <c r="I14" s="117">
        <v>154486.70000000001</v>
      </c>
      <c r="J14" s="117">
        <v>242574.5</v>
      </c>
      <c r="K14" s="117">
        <v>70535.5</v>
      </c>
      <c r="L14" s="117">
        <v>87149.1</v>
      </c>
      <c r="M14" s="117">
        <v>80782.399999999994</v>
      </c>
      <c r="N14" s="117">
        <v>40074.5</v>
      </c>
      <c r="O14" s="117">
        <v>8399.2999999999993</v>
      </c>
      <c r="P14" s="435">
        <v>25200.799999999999</v>
      </c>
      <c r="Q14" s="435">
        <v>30687.34</v>
      </c>
      <c r="R14" s="435">
        <v>41630</v>
      </c>
      <c r="S14" s="435">
        <v>33130</v>
      </c>
      <c r="T14" s="435">
        <v>39272</v>
      </c>
      <c r="U14" s="72"/>
      <c r="V14" s="72"/>
    </row>
    <row r="15" spans="1:22">
      <c r="Q15" s="72"/>
      <c r="R15" s="72"/>
      <c r="S15" s="72"/>
      <c r="T15" s="72"/>
      <c r="U15" s="72"/>
      <c r="V15" s="72"/>
    </row>
    <row r="16" spans="1:22">
      <c r="A16" t="s">
        <v>17</v>
      </c>
    </row>
    <row r="18" spans="1:27">
      <c r="A18" t="s">
        <v>45</v>
      </c>
    </row>
    <row r="19" spans="1:27">
      <c r="A19" s="37" t="s">
        <v>501</v>
      </c>
    </row>
    <row r="21" spans="1:27">
      <c r="A21" t="s">
        <v>31</v>
      </c>
      <c r="V21" s="72"/>
      <c r="W21" s="72"/>
      <c r="X21" s="72"/>
      <c r="Y21" s="72"/>
      <c r="Z21" s="72"/>
      <c r="AA21" s="72"/>
    </row>
    <row r="22" spans="1:27">
      <c r="A22" s="209" t="s">
        <v>499</v>
      </c>
      <c r="V22" s="72"/>
      <c r="W22" s="72"/>
      <c r="X22" s="72"/>
      <c r="Y22" s="72"/>
      <c r="Z22" s="72"/>
      <c r="AA22" s="72"/>
    </row>
    <row r="23" spans="1:27" s="179" customFormat="1">
      <c r="V23" s="72"/>
      <c r="W23" s="72"/>
      <c r="X23" s="72"/>
      <c r="Y23" s="72"/>
      <c r="Z23" s="72"/>
      <c r="AA23" s="72"/>
    </row>
    <row r="24" spans="1:27">
      <c r="A24" t="s">
        <v>46</v>
      </c>
      <c r="V24" s="72"/>
      <c r="W24" s="72"/>
      <c r="X24" s="72"/>
      <c r="Y24" s="72"/>
      <c r="Z24" s="72"/>
      <c r="AA24" s="72"/>
    </row>
    <row r="25" spans="1:27">
      <c r="A25" t="s">
        <v>18</v>
      </c>
      <c r="V25" s="72"/>
      <c r="W25" s="72"/>
      <c r="X25" s="72"/>
      <c r="Y25" s="72"/>
      <c r="Z25" s="72"/>
      <c r="AA25" s="72"/>
    </row>
    <row r="26" spans="1:27">
      <c r="A26" t="s">
        <v>19</v>
      </c>
      <c r="V26" s="72"/>
      <c r="W26" s="72"/>
      <c r="X26" s="72"/>
      <c r="Y26" s="72"/>
      <c r="Z26" s="72"/>
      <c r="AA26" s="72"/>
    </row>
    <row r="27" spans="1:27">
      <c r="A27" s="438" t="s">
        <v>339</v>
      </c>
      <c r="B27" s="439"/>
      <c r="C27" s="439"/>
      <c r="D27" s="439"/>
      <c r="E27" s="439"/>
      <c r="F27" s="439"/>
      <c r="G27" s="439"/>
      <c r="H27" s="439"/>
      <c r="I27" s="439"/>
      <c r="V27" s="72"/>
      <c r="W27" s="72"/>
      <c r="X27" s="72"/>
      <c r="Y27" s="72"/>
      <c r="Z27" s="72"/>
      <c r="AA27" s="72"/>
    </row>
    <row r="28" spans="1:27">
      <c r="V28" s="72"/>
      <c r="W28" s="72"/>
      <c r="X28" s="72"/>
      <c r="Y28" s="72"/>
      <c r="Z28" s="72"/>
      <c r="AA28" s="72"/>
    </row>
    <row r="29" spans="1:27">
      <c r="V29" s="72"/>
      <c r="W29" s="72"/>
      <c r="X29" s="72"/>
      <c r="Y29" s="72"/>
      <c r="Z29" s="72"/>
      <c r="AA29" s="72"/>
    </row>
    <row r="30" spans="1:27">
      <c r="V30" s="72"/>
      <c r="W30" s="72"/>
      <c r="X30" s="72"/>
      <c r="Y30" s="72"/>
      <c r="Z30" s="72"/>
      <c r="AA30" s="72"/>
    </row>
    <row r="31" spans="1:27">
      <c r="V31" s="72"/>
      <c r="W31" s="72"/>
      <c r="X31" s="72"/>
      <c r="Y31" s="72"/>
      <c r="Z31" s="72"/>
      <c r="AA31" s="72"/>
    </row>
    <row r="32" spans="1:27">
      <c r="V32" s="72"/>
      <c r="W32" s="72"/>
      <c r="X32" s="72"/>
      <c r="Y32" s="72"/>
      <c r="Z32" s="72"/>
      <c r="AA32" s="72"/>
    </row>
  </sheetData>
  <mergeCells count="1">
    <mergeCell ref="A27:I27"/>
  </mergeCells>
  <phoneticPr fontId="25" type="noConversion"/>
  <pageMargins left="0.75" right="0.75" top="1" bottom="1" header="0.5" footer="0.5"/>
  <pageSetup paperSize="9" scale="35" orientation="landscape"/>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7"/>
  <dimension ref="A1:U60"/>
  <sheetViews>
    <sheetView zoomScaleNormal="100" workbookViewId="0">
      <pane xSplit="1" topLeftCell="B1" activePane="topRight" state="frozen"/>
      <selection activeCell="A2" sqref="A2"/>
      <selection pane="topRight" activeCell="A2" sqref="A2"/>
    </sheetView>
  </sheetViews>
  <sheetFormatPr defaultColWidth="8.7265625" defaultRowHeight="12.5"/>
  <cols>
    <col min="1" max="1" width="17.54296875" customWidth="1"/>
    <col min="2" max="2" width="12.7265625" style="197" customWidth="1"/>
    <col min="3" max="19" width="12.7265625" customWidth="1"/>
    <col min="20" max="20" width="12.453125" customWidth="1"/>
    <col min="21" max="21" width="14.453125" customWidth="1"/>
    <col min="22" max="22" width="10.1796875" customWidth="1"/>
    <col min="23" max="23" width="10.453125" customWidth="1"/>
    <col min="24" max="24" width="12.26953125" customWidth="1"/>
  </cols>
  <sheetData>
    <row r="1" spans="1:20">
      <c r="A1" s="37" t="s">
        <v>592</v>
      </c>
      <c r="B1" s="189"/>
    </row>
    <row r="2" spans="1:20" s="351" customFormat="1">
      <c r="A2" s="350"/>
      <c r="B2" s="350"/>
    </row>
    <row r="3" spans="1:20" ht="13">
      <c r="A3" s="341"/>
      <c r="B3" s="342">
        <v>2000</v>
      </c>
      <c r="C3" s="342">
        <v>2001</v>
      </c>
      <c r="D3" s="342">
        <v>2002</v>
      </c>
      <c r="E3" s="342">
        <v>2003</v>
      </c>
      <c r="F3" s="342">
        <v>2004</v>
      </c>
      <c r="G3" s="342">
        <v>2005</v>
      </c>
      <c r="H3" s="342">
        <v>2006</v>
      </c>
      <c r="I3" s="342">
        <v>2007</v>
      </c>
      <c r="J3" s="342">
        <v>2008</v>
      </c>
      <c r="K3" s="342">
        <v>2009</v>
      </c>
      <c r="L3" s="342">
        <v>2010</v>
      </c>
      <c r="M3" s="342">
        <v>2011</v>
      </c>
      <c r="N3" s="342">
        <v>2012</v>
      </c>
      <c r="O3" s="342">
        <v>2013</v>
      </c>
      <c r="P3" s="342">
        <v>2014</v>
      </c>
      <c r="Q3" s="342">
        <v>2015</v>
      </c>
      <c r="R3" s="342">
        <v>2016</v>
      </c>
      <c r="S3" s="342">
        <v>2017</v>
      </c>
      <c r="T3" s="138">
        <v>2018</v>
      </c>
    </row>
    <row r="4" spans="1:20" ht="13">
      <c r="A4" s="36" t="s">
        <v>90</v>
      </c>
      <c r="B4" s="184">
        <v>213606.5</v>
      </c>
      <c r="C4" s="42">
        <v>220525.1</v>
      </c>
      <c r="D4" s="184">
        <v>226735.2</v>
      </c>
      <c r="E4" s="184">
        <v>231862.5</v>
      </c>
      <c r="F4" s="184">
        <v>242348.3</v>
      </c>
      <c r="G4" s="184">
        <v>254075</v>
      </c>
      <c r="H4" s="184">
        <v>267824.5</v>
      </c>
      <c r="I4" s="184">
        <v>283978</v>
      </c>
      <c r="J4" s="184">
        <v>293761.90000000002</v>
      </c>
      <c r="K4" s="184">
        <v>288044</v>
      </c>
      <c r="L4" s="184">
        <v>295896.59999999998</v>
      </c>
      <c r="M4" s="184">
        <v>310128.7</v>
      </c>
      <c r="N4" s="184">
        <v>318653</v>
      </c>
      <c r="O4" s="184">
        <v>323910.2</v>
      </c>
      <c r="P4" s="184">
        <v>333146.09999999998</v>
      </c>
      <c r="Q4" s="184">
        <v>344258.5</v>
      </c>
      <c r="R4" s="184">
        <v>356237.6</v>
      </c>
      <c r="S4" s="184">
        <v>369899.2</v>
      </c>
      <c r="T4" s="184">
        <v>386093.8</v>
      </c>
    </row>
    <row r="5" spans="1:20" ht="13">
      <c r="A5" s="36" t="s">
        <v>77</v>
      </c>
      <c r="B5" s="184">
        <v>258222</v>
      </c>
      <c r="C5" s="42">
        <v>265788.40000000002</v>
      </c>
      <c r="D5" s="42">
        <v>275065.09999999998</v>
      </c>
      <c r="E5" s="42">
        <v>282636.5</v>
      </c>
      <c r="F5" s="42">
        <v>298710.8</v>
      </c>
      <c r="G5" s="42">
        <v>311480.8</v>
      </c>
      <c r="H5" s="42">
        <v>326662.09999999998</v>
      </c>
      <c r="I5" s="42">
        <v>344712.5</v>
      </c>
      <c r="J5" s="42">
        <v>354065.9</v>
      </c>
      <c r="K5" s="42">
        <v>348781.1</v>
      </c>
      <c r="L5" s="42">
        <v>365100.5</v>
      </c>
      <c r="M5" s="42">
        <v>379106.3</v>
      </c>
      <c r="N5" s="42">
        <v>387500.1</v>
      </c>
      <c r="O5" s="42">
        <v>392339.8</v>
      </c>
      <c r="P5" s="42">
        <v>400086.6</v>
      </c>
      <c r="Q5" s="42">
        <v>411102.7</v>
      </c>
      <c r="R5" s="184">
        <v>424604.7</v>
      </c>
      <c r="S5" s="184">
        <v>439174.5</v>
      </c>
      <c r="T5" s="184">
        <v>450505.7</v>
      </c>
    </row>
    <row r="6" spans="1:20" ht="13">
      <c r="A6" s="36" t="s">
        <v>103</v>
      </c>
      <c r="B6" s="184">
        <v>14305.8</v>
      </c>
      <c r="C6" s="42">
        <v>15784.3</v>
      </c>
      <c r="D6" s="184">
        <v>17343.599999999999</v>
      </c>
      <c r="E6" s="184">
        <v>18654</v>
      </c>
      <c r="F6" s="184">
        <v>20932</v>
      </c>
      <c r="G6" s="184">
        <v>23852.7</v>
      </c>
      <c r="H6" s="184">
        <v>27210.9</v>
      </c>
      <c r="I6" s="184">
        <v>32449.1</v>
      </c>
      <c r="J6" s="184">
        <v>37200.1</v>
      </c>
      <c r="K6" s="184">
        <v>37317.699999999997</v>
      </c>
      <c r="L6" s="184">
        <v>38230.5</v>
      </c>
      <c r="M6" s="184">
        <v>41292</v>
      </c>
      <c r="N6" s="184">
        <v>41947.199999999997</v>
      </c>
      <c r="O6" s="184">
        <v>41858.1</v>
      </c>
      <c r="P6" s="184">
        <v>42824.4</v>
      </c>
      <c r="Q6" s="42">
        <v>45288.5</v>
      </c>
      <c r="R6" s="184">
        <v>48128.6</v>
      </c>
      <c r="S6" s="184">
        <v>51663</v>
      </c>
      <c r="T6" s="184">
        <v>55182.2</v>
      </c>
    </row>
    <row r="7" spans="1:20" ht="13">
      <c r="A7" s="36" t="s">
        <v>29</v>
      </c>
      <c r="B7" s="184">
        <v>23582</v>
      </c>
      <c r="C7" s="42">
        <v>25965.1</v>
      </c>
      <c r="D7" s="184">
        <v>28531</v>
      </c>
      <c r="E7" s="184">
        <v>30710.799999999999</v>
      </c>
      <c r="F7" s="184">
        <v>33423.300000000003</v>
      </c>
      <c r="G7" s="184">
        <v>36452.699999999997</v>
      </c>
      <c r="H7" s="184">
        <v>40158.699999999997</v>
      </c>
      <c r="I7" s="184">
        <v>43946.8</v>
      </c>
      <c r="J7" s="184">
        <v>48138.8</v>
      </c>
      <c r="K7" s="184">
        <v>45145.4</v>
      </c>
      <c r="L7" s="184">
        <v>45155.5</v>
      </c>
      <c r="M7" s="184">
        <v>44825.5</v>
      </c>
      <c r="N7" s="184">
        <v>43982.7</v>
      </c>
      <c r="O7" s="184">
        <v>43779.199999999997</v>
      </c>
      <c r="P7" s="184">
        <v>43431</v>
      </c>
      <c r="Q7" s="42">
        <v>44605.9</v>
      </c>
      <c r="R7" s="184">
        <v>46639.5</v>
      </c>
      <c r="S7" s="184">
        <v>48989.5</v>
      </c>
      <c r="T7" s="184">
        <v>51467.8</v>
      </c>
    </row>
    <row r="8" spans="1:20" ht="13">
      <c r="A8" s="36" t="s">
        <v>97</v>
      </c>
      <c r="B8" s="184">
        <v>10804.6</v>
      </c>
      <c r="C8" s="42">
        <v>11602.9</v>
      </c>
      <c r="D8" s="184">
        <v>12083</v>
      </c>
      <c r="E8" s="184">
        <v>12871.3</v>
      </c>
      <c r="F8" s="184">
        <v>13938</v>
      </c>
      <c r="G8" s="184">
        <v>15039.3</v>
      </c>
      <c r="H8" s="184">
        <v>16263.8</v>
      </c>
      <c r="I8" s="184">
        <v>17591</v>
      </c>
      <c r="J8" s="184">
        <v>19006.2</v>
      </c>
      <c r="K8" s="184">
        <v>18673.5</v>
      </c>
      <c r="L8" s="184">
        <v>19299.5</v>
      </c>
      <c r="M8" s="184">
        <v>19731</v>
      </c>
      <c r="N8" s="184">
        <v>19489.7</v>
      </c>
      <c r="O8" s="184">
        <v>18140.5</v>
      </c>
      <c r="P8" s="184">
        <v>17610</v>
      </c>
      <c r="Q8" s="42">
        <v>17746</v>
      </c>
      <c r="R8" s="184">
        <v>18490.2</v>
      </c>
      <c r="S8" s="184">
        <v>19648.7</v>
      </c>
      <c r="T8" s="184">
        <v>20730.900000000001</v>
      </c>
    </row>
    <row r="9" spans="1:20" ht="13">
      <c r="A9" s="36" t="s">
        <v>78</v>
      </c>
      <c r="B9" s="184">
        <v>66838.8</v>
      </c>
      <c r="C9" s="42">
        <v>75387.7</v>
      </c>
      <c r="D9" s="184">
        <v>87055.1</v>
      </c>
      <c r="E9" s="184">
        <v>88249.1</v>
      </c>
      <c r="F9" s="184">
        <v>96028.5</v>
      </c>
      <c r="G9" s="184">
        <v>109627.7</v>
      </c>
      <c r="H9" s="184">
        <v>123943.2</v>
      </c>
      <c r="I9" s="184">
        <v>138302.9</v>
      </c>
      <c r="J9" s="184">
        <v>161313.1</v>
      </c>
      <c r="K9" s="184">
        <v>148682</v>
      </c>
      <c r="L9" s="184">
        <v>156718.20000000001</v>
      </c>
      <c r="M9" s="184">
        <v>164040.5</v>
      </c>
      <c r="N9" s="184">
        <v>161434.29999999999</v>
      </c>
      <c r="O9" s="184">
        <v>157741.6</v>
      </c>
      <c r="P9" s="184">
        <v>156660</v>
      </c>
      <c r="Q9" s="42">
        <v>168473.3</v>
      </c>
      <c r="R9" s="184">
        <v>176370.1</v>
      </c>
      <c r="S9" s="184">
        <v>191721.8</v>
      </c>
      <c r="T9" s="184">
        <v>206822.9</v>
      </c>
    </row>
    <row r="10" spans="1:20" ht="13.5" customHeight="1">
      <c r="A10" s="36" t="s">
        <v>79</v>
      </c>
      <c r="B10" s="184">
        <v>178018.2</v>
      </c>
      <c r="C10" s="42">
        <v>184045.6</v>
      </c>
      <c r="D10" s="184">
        <v>189794.9</v>
      </c>
      <c r="E10" s="184">
        <v>193353.4</v>
      </c>
      <c r="F10" s="184">
        <v>202422.2</v>
      </c>
      <c r="G10" s="184">
        <v>212832.3</v>
      </c>
      <c r="H10" s="184">
        <v>225531.2</v>
      </c>
      <c r="I10" s="184">
        <v>233383.2</v>
      </c>
      <c r="J10" s="184">
        <v>241613.5</v>
      </c>
      <c r="K10" s="184">
        <v>231278.1</v>
      </c>
      <c r="L10" s="184">
        <v>243165.4</v>
      </c>
      <c r="M10" s="184">
        <v>247879.9</v>
      </c>
      <c r="N10" s="184">
        <v>254578</v>
      </c>
      <c r="O10" s="184">
        <v>258742.7</v>
      </c>
      <c r="P10" s="184">
        <v>265757</v>
      </c>
      <c r="Q10" s="42">
        <v>273017.5</v>
      </c>
      <c r="R10" s="184">
        <v>282089.90000000002</v>
      </c>
      <c r="S10" s="184">
        <v>292806</v>
      </c>
      <c r="T10" s="184">
        <v>297633.59999999998</v>
      </c>
    </row>
    <row r="11" spans="1:20" ht="13">
      <c r="A11" s="36" t="s">
        <v>98</v>
      </c>
      <c r="B11" s="184">
        <v>6170.8</v>
      </c>
      <c r="C11" s="42">
        <v>6976.4</v>
      </c>
      <c r="D11" s="184">
        <v>7773.8</v>
      </c>
      <c r="E11" s="184">
        <v>8708.9</v>
      </c>
      <c r="F11" s="184">
        <v>9707.7000000000007</v>
      </c>
      <c r="G11" s="184">
        <v>11262.3</v>
      </c>
      <c r="H11" s="184">
        <v>13521.7</v>
      </c>
      <c r="I11" s="184">
        <v>16246.4</v>
      </c>
      <c r="J11" s="184">
        <v>16517.3</v>
      </c>
      <c r="K11" s="184">
        <v>14145.9</v>
      </c>
      <c r="L11" s="184">
        <v>14716.5</v>
      </c>
      <c r="M11" s="184">
        <v>16667.599999999999</v>
      </c>
      <c r="N11" s="184">
        <v>17934.900000000001</v>
      </c>
      <c r="O11" s="184">
        <v>18932.3</v>
      </c>
      <c r="P11" s="184">
        <v>20061.2</v>
      </c>
      <c r="Q11" s="42">
        <v>20652</v>
      </c>
      <c r="R11" s="184">
        <v>21682.6</v>
      </c>
      <c r="S11" s="184">
        <v>23615.1</v>
      </c>
      <c r="T11" s="184">
        <v>25656.9</v>
      </c>
    </row>
    <row r="12" spans="1:20" ht="13">
      <c r="A12" s="36" t="s">
        <v>93</v>
      </c>
      <c r="B12" s="184">
        <v>136261</v>
      </c>
      <c r="C12" s="42">
        <v>144437</v>
      </c>
      <c r="D12" s="184">
        <v>148289</v>
      </c>
      <c r="E12" s="184">
        <v>151569</v>
      </c>
      <c r="F12" s="184">
        <v>158477</v>
      </c>
      <c r="G12" s="184">
        <v>164387</v>
      </c>
      <c r="H12" s="184">
        <v>172614</v>
      </c>
      <c r="I12" s="184">
        <v>186584</v>
      </c>
      <c r="J12" s="184">
        <v>193711</v>
      </c>
      <c r="K12" s="184">
        <v>181029</v>
      </c>
      <c r="L12" s="184">
        <v>187100</v>
      </c>
      <c r="M12" s="184">
        <v>196869</v>
      </c>
      <c r="N12" s="184">
        <v>199793</v>
      </c>
      <c r="O12" s="184">
        <v>203338</v>
      </c>
      <c r="P12" s="184">
        <v>205474</v>
      </c>
      <c r="Q12" s="42">
        <v>209952</v>
      </c>
      <c r="R12" s="184">
        <v>216073</v>
      </c>
      <c r="S12" s="184">
        <v>223892</v>
      </c>
      <c r="T12" s="184">
        <v>233555</v>
      </c>
    </row>
    <row r="13" spans="1:20" ht="13">
      <c r="A13" s="36" t="s">
        <v>83</v>
      </c>
      <c r="B13" s="184">
        <v>1478585</v>
      </c>
      <c r="C13" s="42">
        <v>1538200</v>
      </c>
      <c r="D13" s="184">
        <v>1587829</v>
      </c>
      <c r="E13" s="184">
        <v>1630666</v>
      </c>
      <c r="F13" s="184">
        <v>1704019</v>
      </c>
      <c r="G13" s="184">
        <v>1765905</v>
      </c>
      <c r="H13" s="184">
        <v>1848151</v>
      </c>
      <c r="I13" s="184">
        <v>1941360</v>
      </c>
      <c r="J13" s="184">
        <v>1992380</v>
      </c>
      <c r="K13" s="184">
        <v>1936422</v>
      </c>
      <c r="L13" s="184">
        <v>1995289</v>
      </c>
      <c r="M13" s="184">
        <v>2058369</v>
      </c>
      <c r="N13" s="184">
        <v>2088804</v>
      </c>
      <c r="O13" s="184">
        <v>2117189</v>
      </c>
      <c r="P13" s="184">
        <v>2149765</v>
      </c>
      <c r="Q13" s="42">
        <v>2198432</v>
      </c>
      <c r="R13" s="184">
        <v>2228568</v>
      </c>
      <c r="S13" s="184">
        <v>2291697</v>
      </c>
      <c r="T13" s="184">
        <v>2348991</v>
      </c>
    </row>
    <row r="14" spans="1:20" ht="13">
      <c r="A14" s="36" t="s">
        <v>80</v>
      </c>
      <c r="B14" s="184">
        <v>2116480</v>
      </c>
      <c r="C14" s="42">
        <v>2179850</v>
      </c>
      <c r="D14" s="184">
        <v>2209290</v>
      </c>
      <c r="E14" s="184">
        <v>2220080</v>
      </c>
      <c r="F14" s="184">
        <v>2270620</v>
      </c>
      <c r="G14" s="184">
        <v>2300860</v>
      </c>
      <c r="H14" s="184">
        <v>2393250</v>
      </c>
      <c r="I14" s="184">
        <v>2513230</v>
      </c>
      <c r="J14" s="184">
        <v>2561740</v>
      </c>
      <c r="K14" s="184">
        <v>2460280</v>
      </c>
      <c r="L14" s="184">
        <v>2580060</v>
      </c>
      <c r="M14" s="184">
        <v>2703120</v>
      </c>
      <c r="N14" s="184">
        <v>2758260</v>
      </c>
      <c r="O14" s="184">
        <v>2826240</v>
      </c>
      <c r="P14" s="184">
        <v>2938590</v>
      </c>
      <c r="Q14" s="42">
        <v>3048860</v>
      </c>
      <c r="R14" s="184">
        <v>3159750</v>
      </c>
      <c r="S14" s="184">
        <v>3277340</v>
      </c>
      <c r="T14" s="184">
        <v>3386000</v>
      </c>
    </row>
    <row r="15" spans="1:20" ht="13">
      <c r="A15" s="36" t="s">
        <v>81</v>
      </c>
      <c r="B15" s="184">
        <v>142976</v>
      </c>
      <c r="C15" s="42">
        <v>152193.79999999999</v>
      </c>
      <c r="D15" s="184">
        <v>163460.79999999999</v>
      </c>
      <c r="E15" s="184">
        <v>178904.9</v>
      </c>
      <c r="F15" s="184">
        <v>193715.8</v>
      </c>
      <c r="G15" s="184">
        <v>199242.3</v>
      </c>
      <c r="H15" s="184">
        <v>217861.6</v>
      </c>
      <c r="I15" s="184">
        <v>232694.6</v>
      </c>
      <c r="J15" s="184">
        <v>241990.39999999999</v>
      </c>
      <c r="K15" s="184">
        <v>237534.2</v>
      </c>
      <c r="L15" s="184">
        <v>226031.4</v>
      </c>
      <c r="M15" s="184">
        <v>207028.9</v>
      </c>
      <c r="N15" s="184">
        <v>191203.9</v>
      </c>
      <c r="O15" s="184">
        <v>180654.3</v>
      </c>
      <c r="P15" s="184">
        <v>178656.5</v>
      </c>
      <c r="Q15" s="42">
        <v>177258.4</v>
      </c>
      <c r="R15" s="184">
        <v>176487.9</v>
      </c>
      <c r="S15" s="184">
        <v>180217.60000000001</v>
      </c>
      <c r="T15" s="184">
        <v>184713.60000000001</v>
      </c>
    </row>
    <row r="16" spans="1:20" ht="13">
      <c r="A16" s="36" t="s">
        <v>84</v>
      </c>
      <c r="B16" s="184">
        <v>51338.5</v>
      </c>
      <c r="C16" s="42">
        <v>60092.5</v>
      </c>
      <c r="D16" s="184">
        <v>71870.7</v>
      </c>
      <c r="E16" s="184">
        <v>75463</v>
      </c>
      <c r="F16" s="184">
        <v>83839.600000000006</v>
      </c>
      <c r="G16" s="184">
        <v>90948.9</v>
      </c>
      <c r="H16" s="184">
        <v>91792</v>
      </c>
      <c r="I16" s="184">
        <v>102169.1</v>
      </c>
      <c r="J16" s="184">
        <v>108121.5</v>
      </c>
      <c r="K16" s="184">
        <v>94262.5</v>
      </c>
      <c r="L16" s="184">
        <v>98826</v>
      </c>
      <c r="M16" s="184">
        <v>101317</v>
      </c>
      <c r="N16" s="184">
        <v>99502.399999999994</v>
      </c>
      <c r="O16" s="184">
        <v>101890.5</v>
      </c>
      <c r="P16" s="184">
        <v>105547</v>
      </c>
      <c r="Q16" s="42">
        <v>110898.7</v>
      </c>
      <c r="R16" s="184">
        <v>113903.8</v>
      </c>
      <c r="S16" s="184">
        <v>124050.3</v>
      </c>
      <c r="T16" s="184">
        <v>131935.1</v>
      </c>
    </row>
    <row r="17" spans="1:20" ht="13">
      <c r="A17" s="36" t="s">
        <v>85</v>
      </c>
      <c r="B17" s="184">
        <v>108380.4</v>
      </c>
      <c r="C17" s="42">
        <v>121958.6</v>
      </c>
      <c r="D17" s="184">
        <v>135959.20000000001</v>
      </c>
      <c r="E17" s="184">
        <v>145555.79999999999</v>
      </c>
      <c r="F17" s="184">
        <v>156143.79999999999</v>
      </c>
      <c r="G17" s="184">
        <v>170187</v>
      </c>
      <c r="H17" s="184">
        <v>184993.7</v>
      </c>
      <c r="I17" s="184">
        <v>197202</v>
      </c>
      <c r="J17" s="184">
        <v>187769.1</v>
      </c>
      <c r="K17" s="184">
        <v>170100.5</v>
      </c>
      <c r="L17" s="184">
        <v>167721.20000000001</v>
      </c>
      <c r="M17" s="184">
        <v>171140.2</v>
      </c>
      <c r="N17" s="184">
        <v>175216.2</v>
      </c>
      <c r="O17" s="184">
        <v>179922.4</v>
      </c>
      <c r="P17" s="184">
        <v>195292.79999999999</v>
      </c>
      <c r="Q17" s="42">
        <v>262466.2</v>
      </c>
      <c r="R17" s="184">
        <v>273238.2</v>
      </c>
      <c r="S17" s="184">
        <v>294110.09999999998</v>
      </c>
      <c r="T17" s="184">
        <v>318459.59999999998</v>
      </c>
    </row>
    <row r="18" spans="1:20" ht="13">
      <c r="A18" s="36" t="s">
        <v>86</v>
      </c>
      <c r="B18" s="184">
        <v>1239266.3</v>
      </c>
      <c r="C18" s="42">
        <v>1298890.2</v>
      </c>
      <c r="D18" s="184">
        <v>1345794.2</v>
      </c>
      <c r="E18" s="184">
        <v>1390709.6</v>
      </c>
      <c r="F18" s="184">
        <v>1448362.7</v>
      </c>
      <c r="G18" s="184">
        <v>1489725.5</v>
      </c>
      <c r="H18" s="184">
        <v>1548473.4</v>
      </c>
      <c r="I18" s="184">
        <v>1609550.8</v>
      </c>
      <c r="J18" s="184">
        <v>1632150.8</v>
      </c>
      <c r="K18" s="184">
        <v>1572878.3</v>
      </c>
      <c r="L18" s="184">
        <v>1604514.5</v>
      </c>
      <c r="M18" s="184">
        <v>1637462.9</v>
      </c>
      <c r="N18" s="184">
        <v>1613265</v>
      </c>
      <c r="O18" s="184">
        <v>1604599.1</v>
      </c>
      <c r="P18" s="184">
        <v>1621827.2</v>
      </c>
      <c r="Q18" s="42">
        <v>1652085.4</v>
      </c>
      <c r="R18" s="184">
        <v>1689824</v>
      </c>
      <c r="S18" s="184">
        <v>1727381.5</v>
      </c>
      <c r="T18" s="184">
        <v>1756981.5</v>
      </c>
    </row>
    <row r="19" spans="1:20" ht="13">
      <c r="A19" s="36" t="s">
        <v>87</v>
      </c>
      <c r="B19" s="184">
        <v>8609.5</v>
      </c>
      <c r="C19" s="42">
        <v>9360.7999999999993</v>
      </c>
      <c r="D19" s="184">
        <v>10157.5</v>
      </c>
      <c r="E19" s="184">
        <v>10478.6</v>
      </c>
      <c r="F19" s="184">
        <v>11673.3</v>
      </c>
      <c r="G19" s="184">
        <v>13726.2</v>
      </c>
      <c r="H19" s="184">
        <v>17264.099999999999</v>
      </c>
      <c r="I19" s="184">
        <v>22679.3</v>
      </c>
      <c r="J19" s="184">
        <v>24354.799999999999</v>
      </c>
      <c r="K19" s="184">
        <v>18749.3</v>
      </c>
      <c r="L19" s="184">
        <v>17788.599999999999</v>
      </c>
      <c r="M19" s="184">
        <v>20202.3</v>
      </c>
      <c r="N19" s="184">
        <v>22058.400000000001</v>
      </c>
      <c r="O19" s="184">
        <v>22828.9</v>
      </c>
      <c r="P19" s="184">
        <v>23618.2</v>
      </c>
      <c r="Q19" s="42">
        <v>24320.3</v>
      </c>
      <c r="R19" s="184">
        <v>25037.7</v>
      </c>
      <c r="S19" s="184">
        <v>27033.1</v>
      </c>
      <c r="T19" s="184">
        <v>29523.7</v>
      </c>
    </row>
    <row r="20" spans="1:20" ht="13">
      <c r="A20" s="36" t="s">
        <v>99</v>
      </c>
      <c r="B20" s="184">
        <v>12491.3</v>
      </c>
      <c r="C20" s="42">
        <v>13681.4</v>
      </c>
      <c r="D20" s="184">
        <v>15173</v>
      </c>
      <c r="E20" s="184">
        <v>16668.7</v>
      </c>
      <c r="F20" s="184">
        <v>18237.400000000001</v>
      </c>
      <c r="G20" s="184">
        <v>21002.400000000001</v>
      </c>
      <c r="H20" s="184">
        <v>24079.200000000001</v>
      </c>
      <c r="I20" s="184">
        <v>29040.7</v>
      </c>
      <c r="J20" s="184">
        <v>32696.3</v>
      </c>
      <c r="K20" s="184">
        <v>26934.799999999999</v>
      </c>
      <c r="L20" s="184">
        <v>28027.7</v>
      </c>
      <c r="M20" s="184">
        <v>31275.3</v>
      </c>
      <c r="N20" s="184">
        <v>33348.5</v>
      </c>
      <c r="O20" s="184">
        <v>34959.599999999999</v>
      </c>
      <c r="P20" s="184">
        <v>36568.300000000003</v>
      </c>
      <c r="Q20" s="42">
        <v>37433.9</v>
      </c>
      <c r="R20" s="184">
        <v>38849.4</v>
      </c>
      <c r="S20" s="184">
        <v>42190.8</v>
      </c>
      <c r="T20" s="184">
        <v>45113.8</v>
      </c>
    </row>
    <row r="21" spans="1:20" ht="13">
      <c r="A21" s="36" t="s">
        <v>88</v>
      </c>
      <c r="B21" s="184">
        <v>23079.4</v>
      </c>
      <c r="C21" s="42">
        <v>23771.9</v>
      </c>
      <c r="D21" s="184">
        <v>25094.7</v>
      </c>
      <c r="E21" s="184">
        <v>26187.8</v>
      </c>
      <c r="F21" s="184">
        <v>27935.5</v>
      </c>
      <c r="G21" s="184">
        <v>30031</v>
      </c>
      <c r="H21" s="184">
        <v>33808.400000000001</v>
      </c>
      <c r="I21" s="184">
        <v>37178.9</v>
      </c>
      <c r="J21" s="184">
        <v>38128.6</v>
      </c>
      <c r="K21" s="184">
        <v>36976.5</v>
      </c>
      <c r="L21" s="184">
        <v>40177.800000000003</v>
      </c>
      <c r="M21" s="184">
        <v>43164.6</v>
      </c>
      <c r="N21" s="184">
        <v>44112.1</v>
      </c>
      <c r="O21" s="184">
        <v>46499.6</v>
      </c>
      <c r="P21" s="184">
        <v>49824.5</v>
      </c>
      <c r="Q21" s="42">
        <v>51578.9</v>
      </c>
      <c r="R21" s="184">
        <v>53303</v>
      </c>
      <c r="S21" s="184">
        <v>55299.4</v>
      </c>
      <c r="T21" s="184">
        <v>58869.2</v>
      </c>
    </row>
    <row r="22" spans="1:20" ht="13">
      <c r="A22" s="36" t="s">
        <v>100</v>
      </c>
      <c r="B22" s="184">
        <v>4394.8999999999996</v>
      </c>
      <c r="C22" s="42">
        <v>4541.1000000000004</v>
      </c>
      <c r="D22" s="184">
        <v>4737.2</v>
      </c>
      <c r="E22" s="184">
        <v>4794.7</v>
      </c>
      <c r="F22" s="184">
        <v>4867.2</v>
      </c>
      <c r="G22" s="184">
        <v>5142.1000000000004</v>
      </c>
      <c r="H22" s="184">
        <v>5386.1</v>
      </c>
      <c r="I22" s="184">
        <v>5757.5</v>
      </c>
      <c r="J22" s="184">
        <v>6128.7</v>
      </c>
      <c r="K22" s="184">
        <v>6138.6</v>
      </c>
      <c r="L22" s="184">
        <v>6599.5</v>
      </c>
      <c r="M22" s="184">
        <v>6834.8</v>
      </c>
      <c r="N22" s="184">
        <v>7169.7</v>
      </c>
      <c r="O22" s="184">
        <v>7645.9</v>
      </c>
      <c r="P22" s="184">
        <v>8503</v>
      </c>
      <c r="Q22" s="42">
        <v>9649.9</v>
      </c>
      <c r="R22" s="184">
        <v>10344.1</v>
      </c>
      <c r="S22" s="184">
        <v>11313.3</v>
      </c>
      <c r="T22" s="184">
        <v>12319.8</v>
      </c>
    </row>
    <row r="23" spans="1:20" ht="13">
      <c r="A23" s="36" t="s">
        <v>89</v>
      </c>
      <c r="B23" s="184">
        <v>452007</v>
      </c>
      <c r="C23" s="42">
        <v>481881</v>
      </c>
      <c r="D23" s="184">
        <v>501137</v>
      </c>
      <c r="E23" s="184">
        <v>512810</v>
      </c>
      <c r="F23" s="184">
        <v>529286</v>
      </c>
      <c r="G23" s="184">
        <v>550883</v>
      </c>
      <c r="H23" s="184">
        <v>584546</v>
      </c>
      <c r="I23" s="184">
        <v>619170</v>
      </c>
      <c r="J23" s="184">
        <v>647198</v>
      </c>
      <c r="K23" s="184">
        <v>624842</v>
      </c>
      <c r="L23" s="184">
        <v>639187</v>
      </c>
      <c r="M23" s="184">
        <v>650359</v>
      </c>
      <c r="N23" s="184">
        <v>652966</v>
      </c>
      <c r="O23" s="184">
        <v>660463</v>
      </c>
      <c r="P23" s="184">
        <v>671560</v>
      </c>
      <c r="Q23" s="42">
        <v>690008</v>
      </c>
      <c r="R23" s="184">
        <v>708337</v>
      </c>
      <c r="S23" s="184">
        <v>737048</v>
      </c>
      <c r="T23" s="184">
        <v>773373</v>
      </c>
    </row>
    <row r="24" spans="1:20" ht="13">
      <c r="A24" s="36" t="s">
        <v>91</v>
      </c>
      <c r="B24" s="184">
        <v>186375.9</v>
      </c>
      <c r="C24" s="42">
        <v>212405.7</v>
      </c>
      <c r="D24" s="184">
        <v>210146</v>
      </c>
      <c r="E24" s="184">
        <v>192274.3</v>
      </c>
      <c r="F24" s="184">
        <v>206119.6</v>
      </c>
      <c r="G24" s="184">
        <v>246201.3</v>
      </c>
      <c r="H24" s="184">
        <v>274602.5</v>
      </c>
      <c r="I24" s="184">
        <v>313874</v>
      </c>
      <c r="J24" s="184">
        <v>366182.3</v>
      </c>
      <c r="K24" s="184">
        <v>317082.90000000002</v>
      </c>
      <c r="L24" s="184">
        <v>361803.9</v>
      </c>
      <c r="M24" s="184">
        <v>380241.7</v>
      </c>
      <c r="N24" s="184">
        <v>389376.8</v>
      </c>
      <c r="O24" s="184">
        <v>394733.8</v>
      </c>
      <c r="P24" s="184">
        <v>411163.2</v>
      </c>
      <c r="Q24" s="42">
        <v>430254.5</v>
      </c>
      <c r="R24" s="184">
        <v>426547.5</v>
      </c>
      <c r="S24" s="184">
        <v>467304.2</v>
      </c>
      <c r="T24" s="184">
        <v>496461.8</v>
      </c>
    </row>
    <row r="25" spans="1:20" ht="13">
      <c r="A25" s="36" t="s">
        <v>92</v>
      </c>
      <c r="B25" s="184">
        <v>128466.3</v>
      </c>
      <c r="C25" s="42">
        <v>135827.5</v>
      </c>
      <c r="D25" s="184">
        <v>142631.4</v>
      </c>
      <c r="E25" s="184">
        <v>146158.29999999999</v>
      </c>
      <c r="F25" s="184">
        <v>152371.6</v>
      </c>
      <c r="G25" s="184">
        <v>158652.6</v>
      </c>
      <c r="H25" s="184">
        <v>166248.70000000001</v>
      </c>
      <c r="I25" s="184">
        <v>175467.7</v>
      </c>
      <c r="J25" s="184">
        <v>178872.6</v>
      </c>
      <c r="K25" s="184">
        <v>175448.2</v>
      </c>
      <c r="L25" s="184">
        <v>179929.8</v>
      </c>
      <c r="M25" s="184">
        <v>176166.6</v>
      </c>
      <c r="N25" s="184">
        <v>168398</v>
      </c>
      <c r="O25" s="184">
        <v>170269.3</v>
      </c>
      <c r="P25" s="184">
        <v>173079.1</v>
      </c>
      <c r="Q25" s="42">
        <v>179809.1</v>
      </c>
      <c r="R25" s="184">
        <v>186480.5</v>
      </c>
      <c r="S25" s="184">
        <v>194613.5</v>
      </c>
      <c r="T25" s="184">
        <v>201605.7</v>
      </c>
    </row>
    <row r="26" spans="1:20" ht="13">
      <c r="A26" s="36" t="s">
        <v>106</v>
      </c>
      <c r="B26" s="184">
        <v>40796.800000000003</v>
      </c>
      <c r="C26" s="42">
        <v>45503.5</v>
      </c>
      <c r="D26" s="184">
        <v>48810.400000000001</v>
      </c>
      <c r="E26" s="184">
        <v>52931</v>
      </c>
      <c r="F26" s="184">
        <v>61404</v>
      </c>
      <c r="G26" s="184">
        <v>80225.600000000006</v>
      </c>
      <c r="H26" s="184">
        <v>98418.6</v>
      </c>
      <c r="I26" s="184">
        <v>128617.8</v>
      </c>
      <c r="J26" s="184">
        <v>146590.6</v>
      </c>
      <c r="K26" s="184">
        <v>125213.9</v>
      </c>
      <c r="L26" s="184">
        <v>125408.8</v>
      </c>
      <c r="M26" s="184">
        <v>131925.4</v>
      </c>
      <c r="N26" s="184">
        <v>133147.1</v>
      </c>
      <c r="O26" s="184">
        <v>143801.60000000001</v>
      </c>
      <c r="P26" s="184">
        <v>150458</v>
      </c>
      <c r="Q26" s="42">
        <v>160297.79999999999</v>
      </c>
      <c r="R26" s="184">
        <v>170393.60000000001</v>
      </c>
      <c r="S26" s="184">
        <v>187516.79999999999</v>
      </c>
      <c r="T26" s="184">
        <v>202883.6</v>
      </c>
    </row>
    <row r="27" spans="1:20" ht="13">
      <c r="A27" s="36" t="s">
        <v>102</v>
      </c>
      <c r="B27" s="184">
        <v>22346.799999999999</v>
      </c>
      <c r="C27" s="42">
        <v>23871.599999999999</v>
      </c>
      <c r="D27" s="184">
        <v>26305.599999999999</v>
      </c>
      <c r="E27" s="184">
        <v>30064.5</v>
      </c>
      <c r="F27" s="184">
        <v>34702.300000000003</v>
      </c>
      <c r="G27" s="184">
        <v>39348.300000000003</v>
      </c>
      <c r="H27" s="184">
        <v>45530.2</v>
      </c>
      <c r="I27" s="184">
        <v>56241.599999999999</v>
      </c>
      <c r="J27" s="184">
        <v>66002.8</v>
      </c>
      <c r="K27" s="184">
        <v>64023.1</v>
      </c>
      <c r="L27" s="184">
        <v>67577.3</v>
      </c>
      <c r="M27" s="184">
        <v>70627.199999999997</v>
      </c>
      <c r="N27" s="184">
        <v>72703.5</v>
      </c>
      <c r="O27" s="184">
        <v>74169.899999999994</v>
      </c>
      <c r="P27" s="184">
        <v>76087.8</v>
      </c>
      <c r="Q27" s="42">
        <v>79138.2</v>
      </c>
      <c r="R27" s="184">
        <v>81226.100000000006</v>
      </c>
      <c r="S27" s="184">
        <v>84850.9</v>
      </c>
      <c r="T27" s="184">
        <v>90201.8</v>
      </c>
    </row>
    <row r="28" spans="1:20" ht="13">
      <c r="A28" s="36" t="s">
        <v>101</v>
      </c>
      <c r="B28" s="184">
        <v>21923.5</v>
      </c>
      <c r="C28" s="42">
        <v>23248.1</v>
      </c>
      <c r="D28" s="184">
        <v>25050.7</v>
      </c>
      <c r="E28" s="184">
        <v>26303.1</v>
      </c>
      <c r="F28" s="184">
        <v>27736.7</v>
      </c>
      <c r="G28" s="184">
        <v>29235.4</v>
      </c>
      <c r="H28" s="184">
        <v>31561.200000000001</v>
      </c>
      <c r="I28" s="184">
        <v>35152.6</v>
      </c>
      <c r="J28" s="184">
        <v>37951.199999999997</v>
      </c>
      <c r="K28" s="184">
        <v>36166.199999999997</v>
      </c>
      <c r="L28" s="184">
        <v>36252.400000000001</v>
      </c>
      <c r="M28" s="184">
        <v>36896.300000000003</v>
      </c>
      <c r="N28" s="184">
        <v>36076.1</v>
      </c>
      <c r="O28" s="184">
        <v>36239.199999999997</v>
      </c>
      <c r="P28" s="184">
        <v>37603.300000000003</v>
      </c>
      <c r="Q28" s="42">
        <v>38863.300000000003</v>
      </c>
      <c r="R28" s="184">
        <v>40357.199999999997</v>
      </c>
      <c r="S28" s="184">
        <v>42999.7</v>
      </c>
      <c r="T28" s="184">
        <v>45947.6</v>
      </c>
    </row>
    <row r="29" spans="1:20" ht="13">
      <c r="A29" s="36" t="s">
        <v>82</v>
      </c>
      <c r="B29" s="184">
        <v>646250</v>
      </c>
      <c r="C29" s="42">
        <v>699528</v>
      </c>
      <c r="D29" s="184">
        <v>749288</v>
      </c>
      <c r="E29" s="184">
        <v>803472</v>
      </c>
      <c r="F29" s="184">
        <v>861420</v>
      </c>
      <c r="G29" s="184">
        <v>930566</v>
      </c>
      <c r="H29" s="184">
        <v>1007974</v>
      </c>
      <c r="I29" s="184">
        <v>1080807</v>
      </c>
      <c r="J29" s="184">
        <v>1116225</v>
      </c>
      <c r="K29" s="184">
        <v>1079052</v>
      </c>
      <c r="L29" s="184">
        <v>1080935</v>
      </c>
      <c r="M29" s="184">
        <v>1070449</v>
      </c>
      <c r="N29" s="184">
        <v>1039815</v>
      </c>
      <c r="O29" s="184">
        <v>1025693</v>
      </c>
      <c r="P29" s="184">
        <v>1037820</v>
      </c>
      <c r="Q29" s="42">
        <v>1081165</v>
      </c>
      <c r="R29" s="184">
        <v>1118743</v>
      </c>
      <c r="S29" s="184">
        <v>1166319</v>
      </c>
      <c r="T29" s="184">
        <v>1208248</v>
      </c>
    </row>
    <row r="30" spans="1:20" ht="13">
      <c r="A30" s="36" t="s">
        <v>94</v>
      </c>
      <c r="B30" s="184">
        <v>281859.3</v>
      </c>
      <c r="C30" s="42">
        <v>267758.3</v>
      </c>
      <c r="D30" s="184">
        <v>280520.5</v>
      </c>
      <c r="E30" s="184">
        <v>293444.5</v>
      </c>
      <c r="F30" s="184">
        <v>307433.40000000002</v>
      </c>
      <c r="G30" s="184">
        <v>313218</v>
      </c>
      <c r="H30" s="184">
        <v>334876.5</v>
      </c>
      <c r="I30" s="184">
        <v>356434.3</v>
      </c>
      <c r="J30" s="184">
        <v>352741.6</v>
      </c>
      <c r="K30" s="184">
        <v>310008.3</v>
      </c>
      <c r="L30" s="184">
        <v>369478.2</v>
      </c>
      <c r="M30" s="184">
        <v>405440.1</v>
      </c>
      <c r="N30" s="184">
        <v>423808.4</v>
      </c>
      <c r="O30" s="184">
        <v>436217.9</v>
      </c>
      <c r="P30" s="184">
        <v>433140.1</v>
      </c>
      <c r="Q30" s="59">
        <v>449194.7</v>
      </c>
      <c r="R30" s="184">
        <v>463147.5</v>
      </c>
      <c r="S30" s="184">
        <v>475224.2</v>
      </c>
      <c r="T30" s="184">
        <v>467011.9</v>
      </c>
    </row>
    <row r="31" spans="1:20" ht="13">
      <c r="A31" s="36" t="s">
        <v>257</v>
      </c>
      <c r="B31" s="184">
        <v>1787328.5</v>
      </c>
      <c r="C31" s="42">
        <v>1816204.4</v>
      </c>
      <c r="D31" s="184">
        <v>1881201.6</v>
      </c>
      <c r="E31" s="184">
        <v>1809053.6</v>
      </c>
      <c r="F31" s="184">
        <v>1934479.7</v>
      </c>
      <c r="G31" s="184">
        <v>2030934.5</v>
      </c>
      <c r="H31" s="184">
        <v>2150267.7000000002</v>
      </c>
      <c r="I31" s="184">
        <v>2252450.5</v>
      </c>
      <c r="J31" s="184">
        <v>1983970.5</v>
      </c>
      <c r="K31" s="184">
        <v>1725383.3</v>
      </c>
      <c r="L31" s="184">
        <v>1850538.6</v>
      </c>
      <c r="M31" s="184">
        <v>1894900.2</v>
      </c>
      <c r="N31" s="184">
        <v>2089628.4</v>
      </c>
      <c r="O31" s="184">
        <v>2073978.5</v>
      </c>
      <c r="P31" s="184">
        <v>2287866.6</v>
      </c>
      <c r="Q31" s="59">
        <v>2611924.1</v>
      </c>
      <c r="R31" s="184">
        <v>2403382.6</v>
      </c>
      <c r="S31" s="184">
        <v>2337971</v>
      </c>
      <c r="T31" s="184">
        <v>2393692.7999999998</v>
      </c>
    </row>
    <row r="32" spans="1:20">
      <c r="B32" s="184"/>
      <c r="C32" s="42"/>
      <c r="D32" s="184"/>
      <c r="E32" s="184"/>
      <c r="F32" s="184"/>
      <c r="G32" s="184"/>
      <c r="H32" s="184"/>
      <c r="I32" s="184"/>
      <c r="J32" s="184"/>
      <c r="K32" s="184"/>
      <c r="L32" s="184"/>
      <c r="M32" s="184"/>
      <c r="N32" s="184"/>
      <c r="O32" s="184"/>
      <c r="P32" s="184"/>
      <c r="Q32" s="42"/>
      <c r="R32" s="184"/>
      <c r="T32" s="184"/>
    </row>
    <row r="33" spans="1:21" ht="13">
      <c r="A33" s="36" t="s">
        <v>344</v>
      </c>
      <c r="B33" s="184">
        <v>7030321.2000000002</v>
      </c>
      <c r="C33" s="42">
        <v>7356134</v>
      </c>
      <c r="D33" s="184">
        <v>7611854.4000000004</v>
      </c>
      <c r="E33" s="184">
        <v>7830502.2000000002</v>
      </c>
      <c r="F33" s="184">
        <v>8164272.9000000004</v>
      </c>
      <c r="G33" s="184">
        <v>8460751.1999999993</v>
      </c>
      <c r="H33" s="184">
        <v>8906013.6999999993</v>
      </c>
      <c r="I33" s="184">
        <v>9404644.5999999996</v>
      </c>
      <c r="J33" s="184">
        <v>9640650.4000000004</v>
      </c>
      <c r="K33" s="184">
        <v>9296219.3000000007</v>
      </c>
      <c r="L33" s="184">
        <v>9552204.5</v>
      </c>
      <c r="M33" s="184">
        <v>9805598.5999999996</v>
      </c>
      <c r="N33" s="184">
        <v>9846767</v>
      </c>
      <c r="O33" s="184">
        <v>9944034</v>
      </c>
      <c r="P33" s="184">
        <v>10175173.5</v>
      </c>
      <c r="Q33" s="42">
        <v>10534687.300000001</v>
      </c>
      <c r="R33" s="184">
        <v>10827689.9</v>
      </c>
      <c r="S33" s="184">
        <v>11205343.800000001</v>
      </c>
      <c r="T33" s="184">
        <v>11573948.5</v>
      </c>
    </row>
    <row r="34" spans="1:21" ht="13">
      <c r="A34" s="36" t="s">
        <v>213</v>
      </c>
      <c r="B34" s="184">
        <v>9660765</v>
      </c>
      <c r="C34" s="42">
        <v>10059281</v>
      </c>
      <c r="D34" s="184">
        <v>10427128.1</v>
      </c>
      <c r="E34" s="184">
        <v>10584635.800000001</v>
      </c>
      <c r="F34" s="184">
        <v>11110355.199999999</v>
      </c>
      <c r="G34" s="184">
        <v>11605044.9</v>
      </c>
      <c r="H34" s="184">
        <v>12272815</v>
      </c>
      <c r="I34" s="184">
        <v>13006272.300000001</v>
      </c>
      <c r="J34" s="184">
        <v>13086522.300000001</v>
      </c>
      <c r="K34" s="184">
        <v>12330593.300000001</v>
      </c>
      <c r="L34" s="184">
        <v>12841529.699999999</v>
      </c>
      <c r="M34" s="184">
        <v>13217460.9</v>
      </c>
      <c r="N34" s="184">
        <v>13484172.4</v>
      </c>
      <c r="O34" s="184">
        <v>13596777.9</v>
      </c>
      <c r="P34" s="184">
        <v>14072020.699999999</v>
      </c>
      <c r="Q34" s="184">
        <v>14828642.4</v>
      </c>
      <c r="R34" s="184">
        <v>14958293</v>
      </c>
      <c r="S34" s="184">
        <v>15382590.6</v>
      </c>
      <c r="T34" s="184">
        <v>15877040.199999999</v>
      </c>
    </row>
    <row r="35" spans="1:21" ht="13">
      <c r="A35" s="36"/>
      <c r="B35" s="36"/>
      <c r="C35" s="42"/>
      <c r="D35" s="184"/>
      <c r="E35" s="184"/>
      <c r="F35" s="184"/>
      <c r="G35" s="184"/>
      <c r="H35" s="184"/>
      <c r="I35" s="184"/>
      <c r="J35" s="184"/>
      <c r="K35" s="184"/>
      <c r="L35" s="184"/>
      <c r="M35" s="184"/>
      <c r="N35" s="184"/>
      <c r="O35" s="184"/>
      <c r="P35" s="184"/>
      <c r="Q35" s="42"/>
      <c r="R35" s="184"/>
      <c r="T35" s="184"/>
    </row>
    <row r="36" spans="1:21" s="171" customFormat="1" ht="13">
      <c r="A36" s="36" t="s">
        <v>422</v>
      </c>
      <c r="B36" s="117">
        <v>446476.31368626753</v>
      </c>
      <c r="C36" s="117">
        <v>429932.8951209673</v>
      </c>
      <c r="D36" s="82">
        <v>376309.55553693755</v>
      </c>
      <c r="E36" s="82">
        <v>369638.34709585254</v>
      </c>
      <c r="F36" s="82">
        <v>450282.48780532699</v>
      </c>
      <c r="G36" s="82">
        <v>588085.18744148349</v>
      </c>
      <c r="H36" s="82">
        <v>567632.97383059293</v>
      </c>
      <c r="I36" s="82">
        <v>579963.74074628786</v>
      </c>
      <c r="J36" s="184">
        <v>758306.26243101701</v>
      </c>
      <c r="K36" s="184">
        <v>643598.71650690865</v>
      </c>
      <c r="L36" s="184">
        <v>855318.64440892753</v>
      </c>
      <c r="M36" s="184">
        <v>1074702.0901213123</v>
      </c>
      <c r="N36" s="184">
        <v>1165828.7654140021</v>
      </c>
      <c r="O36" s="184">
        <v>1136377.7964341061</v>
      </c>
      <c r="P36" s="184">
        <v>1202205.6724427117</v>
      </c>
      <c r="Q36" s="184">
        <v>1235770.3163004983</v>
      </c>
      <c r="R36" s="184">
        <v>1142791.4238007856</v>
      </c>
      <c r="S36" s="184">
        <v>1103494.5968481614</v>
      </c>
      <c r="T36" s="184">
        <v>1250829.6399999999</v>
      </c>
    </row>
    <row r="37" spans="1:21" s="208" customFormat="1" ht="13">
      <c r="A37" s="203" t="s">
        <v>515</v>
      </c>
      <c r="B37" s="117">
        <v>704375.23194044002</v>
      </c>
      <c r="C37" s="117">
        <v>634712.92674258095</v>
      </c>
      <c r="D37" s="82">
        <v>484373.74065025157</v>
      </c>
      <c r="E37" s="82">
        <v>442058.68329142925</v>
      </c>
      <c r="F37" s="82">
        <v>491385.53653640655</v>
      </c>
      <c r="G37" s="82">
        <v>755810.77428492322</v>
      </c>
      <c r="H37" s="82">
        <v>841032.8970936588</v>
      </c>
      <c r="I37" s="82">
        <v>949041.76475870481</v>
      </c>
      <c r="J37" s="184">
        <v>1218527.3531620121</v>
      </c>
      <c r="K37" s="184">
        <v>1157170.3497721537</v>
      </c>
      <c r="L37" s="184">
        <v>1653099.5705753774</v>
      </c>
      <c r="M37" s="184">
        <v>2021950.3657100645</v>
      </c>
      <c r="N37" s="184">
        <v>1868416.4577952346</v>
      </c>
      <c r="O37" s="184">
        <v>1793058.4583436113</v>
      </c>
      <c r="P37" s="184">
        <v>2022892.0189193606</v>
      </c>
      <c r="Q37" s="184">
        <v>1656703.0858948787</v>
      </c>
      <c r="R37" s="184">
        <v>1704000.1768470218</v>
      </c>
      <c r="S37" s="184">
        <v>1713921.0372717399</v>
      </c>
      <c r="T37" s="184">
        <v>1631965.0660000001</v>
      </c>
    </row>
    <row r="38" spans="1:21" s="385" customFormat="1" ht="13">
      <c r="A38" s="203" t="s">
        <v>618</v>
      </c>
      <c r="B38" s="252" t="s">
        <v>109</v>
      </c>
      <c r="C38" s="117">
        <v>835560.8508936367</v>
      </c>
      <c r="D38" s="82">
        <v>722752.62577146036</v>
      </c>
      <c r="E38" s="82">
        <v>706557.73065535608</v>
      </c>
      <c r="F38" s="82">
        <v>751190.64071218425</v>
      </c>
      <c r="G38" s="82">
        <v>991233.34734649828</v>
      </c>
      <c r="H38" s="82">
        <v>998796.65714594757</v>
      </c>
      <c r="I38" s="82">
        <v>995161.46335558302</v>
      </c>
      <c r="J38" s="184">
        <v>1113121.5125366016</v>
      </c>
      <c r="K38" s="184">
        <v>951793.00637681538</v>
      </c>
      <c r="L38" s="184">
        <v>1207560.8536067875</v>
      </c>
      <c r="M38" s="184">
        <v>1382750.340213957</v>
      </c>
      <c r="N38" s="184">
        <v>1382421.3176622961</v>
      </c>
      <c r="O38" s="184">
        <v>1335667.0443427563</v>
      </c>
      <c r="P38" s="184">
        <v>1483798.7999924358</v>
      </c>
      <c r="Q38" s="184">
        <v>1426380.0176666752</v>
      </c>
      <c r="R38" s="184">
        <v>1448349.8047009963</v>
      </c>
      <c r="S38" s="184">
        <v>1373190.3782351918</v>
      </c>
      <c r="T38" s="184">
        <v>1492862.2919126961</v>
      </c>
    </row>
    <row r="39" spans="1:21" ht="13">
      <c r="A39" s="36" t="s">
        <v>105</v>
      </c>
      <c r="B39" s="117">
        <v>9690.1</v>
      </c>
      <c r="C39" s="117">
        <v>9078.2999999999993</v>
      </c>
      <c r="D39" s="82">
        <v>9784.7999999999993</v>
      </c>
      <c r="E39" s="82">
        <v>10007.200000000001</v>
      </c>
      <c r="F39" s="82">
        <v>11038.1</v>
      </c>
      <c r="G39" s="82">
        <v>13437.8</v>
      </c>
      <c r="H39" s="82">
        <v>13629.2</v>
      </c>
      <c r="I39" s="82">
        <v>15566</v>
      </c>
      <c r="J39" s="184">
        <v>10948.5</v>
      </c>
      <c r="K39" s="184">
        <v>9426.4</v>
      </c>
      <c r="L39" s="184">
        <v>10332.4</v>
      </c>
      <c r="M39" s="184">
        <v>10889</v>
      </c>
      <c r="N39" s="184">
        <v>11458.5</v>
      </c>
      <c r="O39" s="215">
        <v>12064.1</v>
      </c>
      <c r="P39" s="215">
        <v>13389.9</v>
      </c>
      <c r="Q39" s="215">
        <v>15679.8</v>
      </c>
      <c r="R39" s="215">
        <v>18646.099999999999</v>
      </c>
      <c r="S39" s="184">
        <v>21709.200000000001</v>
      </c>
      <c r="T39" s="184">
        <v>21917.7</v>
      </c>
    </row>
    <row r="40" spans="1:21" s="169" customFormat="1" ht="13">
      <c r="A40" s="36" t="s">
        <v>411</v>
      </c>
      <c r="B40" s="117">
        <v>5252573.5204136036</v>
      </c>
      <c r="C40" s="117">
        <v>4883177.4195424039</v>
      </c>
      <c r="D40" s="82">
        <v>3924016.6673689019</v>
      </c>
      <c r="E40" s="82">
        <v>3519919.2962960131</v>
      </c>
      <c r="F40" s="82">
        <v>3535092.0302195963</v>
      </c>
      <c r="G40" s="82">
        <v>4031033.8483615639</v>
      </c>
      <c r="H40" s="82">
        <v>3439921.9627717538</v>
      </c>
      <c r="I40" s="82">
        <v>3067226.7607027842</v>
      </c>
      <c r="J40" s="184">
        <v>3619967.2811054676</v>
      </c>
      <c r="K40" s="184">
        <v>3631391.5553197972</v>
      </c>
      <c r="L40" s="184">
        <v>4265901.8969798004</v>
      </c>
      <c r="M40" s="184">
        <v>4758837.309547659</v>
      </c>
      <c r="N40" s="184">
        <v>4701540.9438639712</v>
      </c>
      <c r="O40" s="184">
        <v>3738464.98170606</v>
      </c>
      <c r="P40" s="184">
        <v>3993685.3764298866</v>
      </c>
      <c r="Q40" s="184">
        <v>4025972.5342903053</v>
      </c>
      <c r="R40" s="184">
        <v>4685877.9146905094</v>
      </c>
      <c r="S40" s="184">
        <v>4062483.9072792465</v>
      </c>
      <c r="T40" s="184">
        <v>4341397.38</v>
      </c>
    </row>
    <row r="41" spans="1:21" ht="13">
      <c r="A41" s="36" t="s">
        <v>96</v>
      </c>
      <c r="B41" s="117">
        <v>185862.8</v>
      </c>
      <c r="C41" s="117">
        <v>194397</v>
      </c>
      <c r="D41" s="82">
        <v>207785.9</v>
      </c>
      <c r="E41" s="82">
        <v>202368.1</v>
      </c>
      <c r="F41" s="82">
        <v>212908.6</v>
      </c>
      <c r="G41" s="82">
        <v>248332.2</v>
      </c>
      <c r="H41" s="82">
        <v>275289.8</v>
      </c>
      <c r="I41" s="82">
        <v>293128</v>
      </c>
      <c r="J41" s="184">
        <v>317230.3</v>
      </c>
      <c r="K41" s="184">
        <v>278557.90000000002</v>
      </c>
      <c r="L41" s="184">
        <v>324043.2</v>
      </c>
      <c r="M41" s="184">
        <v>358733.7</v>
      </c>
      <c r="N41" s="184">
        <v>397086.1</v>
      </c>
      <c r="O41" s="184">
        <v>393966.1</v>
      </c>
      <c r="P41" s="184">
        <v>376647.6</v>
      </c>
      <c r="Q41" s="184">
        <v>348408.4</v>
      </c>
      <c r="R41" s="184">
        <v>335747.5</v>
      </c>
      <c r="S41" s="184">
        <v>354287.4</v>
      </c>
      <c r="T41" s="184">
        <v>368388.9</v>
      </c>
    </row>
    <row r="42" spans="1:21" ht="13">
      <c r="A42" s="36" t="s">
        <v>112</v>
      </c>
      <c r="B42" s="117">
        <v>279106.39040014002</v>
      </c>
      <c r="C42" s="117">
        <v>347898.18901635829</v>
      </c>
      <c r="D42" s="82">
        <v>329084.04566814628</v>
      </c>
      <c r="E42" s="82">
        <v>340734.57698478765</v>
      </c>
      <c r="F42" s="82">
        <v>433901.10178606387</v>
      </c>
      <c r="G42" s="82">
        <v>647636.778835629</v>
      </c>
      <c r="H42" s="82">
        <v>751655.68889802217</v>
      </c>
      <c r="I42" s="82">
        <v>882891.95549606986</v>
      </c>
      <c r="J42" s="184">
        <v>1193392.5476033711</v>
      </c>
      <c r="K42" s="184">
        <v>848704.49603765504</v>
      </c>
      <c r="L42" s="184">
        <v>1141233.4321799676</v>
      </c>
      <c r="M42" s="184">
        <v>1570267.0674981452</v>
      </c>
      <c r="N42" s="184">
        <v>1644795.8337408442</v>
      </c>
      <c r="O42" s="184">
        <v>1617449.7894667194</v>
      </c>
      <c r="P42" s="184">
        <v>1699746.5455935535</v>
      </c>
      <c r="Q42" s="184">
        <v>1254583.6732783893</v>
      </c>
      <c r="R42" s="184">
        <v>1217306.088732467</v>
      </c>
      <c r="S42" s="184">
        <v>1315370.7579421329</v>
      </c>
      <c r="T42" s="184">
        <v>1447685.59</v>
      </c>
    </row>
    <row r="43" spans="1:21" s="346" customFormat="1" ht="13">
      <c r="A43" s="203" t="s">
        <v>579</v>
      </c>
      <c r="B43" s="117">
        <v>103761.2957</v>
      </c>
      <c r="C43" s="117">
        <v>99694.292799999996</v>
      </c>
      <c r="D43" s="82">
        <v>97230.533939999994</v>
      </c>
      <c r="E43" s="82">
        <v>85750.864189999993</v>
      </c>
      <c r="F43" s="82">
        <v>91798.82432</v>
      </c>
      <c r="G43" s="82">
        <v>102417.5613</v>
      </c>
      <c r="H43" s="82">
        <v>117710.43180000001</v>
      </c>
      <c r="I43" s="82">
        <v>131325.27439999999</v>
      </c>
      <c r="J43" s="184">
        <v>130694.7795</v>
      </c>
      <c r="K43" s="184">
        <v>137946.93700000001</v>
      </c>
      <c r="L43" s="184">
        <v>178337.31779999999</v>
      </c>
      <c r="M43" s="184">
        <v>198252.1023</v>
      </c>
      <c r="N43" s="184">
        <v>226240.4123</v>
      </c>
      <c r="O43" s="184">
        <v>229240.51459999999</v>
      </c>
      <c r="P43" s="184">
        <v>234504.70430000001</v>
      </c>
      <c r="Q43" s="184">
        <v>274085.40749999997</v>
      </c>
      <c r="R43" s="184">
        <v>279848.11619999999</v>
      </c>
      <c r="S43" s="184">
        <v>286719.69050000003</v>
      </c>
      <c r="T43" s="184">
        <v>318078.60259999998</v>
      </c>
    </row>
    <row r="44" spans="1:21" s="346" customFormat="1" ht="13">
      <c r="A44" s="203" t="s">
        <v>567</v>
      </c>
      <c r="B44" s="117">
        <v>608091.30125594873</v>
      </c>
      <c r="C44" s="82">
        <v>595189.90209192375</v>
      </c>
      <c r="D44" s="82">
        <v>644056.74123568647</v>
      </c>
      <c r="E44" s="82">
        <v>601591.87063508062</v>
      </c>
      <c r="F44" s="82">
        <v>614905.25340513582</v>
      </c>
      <c r="G44" s="82">
        <v>721917.20498045825</v>
      </c>
      <c r="H44" s="82">
        <v>805827.85691183747</v>
      </c>
      <c r="I44" s="82">
        <v>819174.86656870798</v>
      </c>
      <c r="J44" s="184">
        <v>681410.83285799401</v>
      </c>
      <c r="K44" s="184">
        <v>646641.06206245394</v>
      </c>
      <c r="L44" s="184">
        <v>825601.07015366643</v>
      </c>
      <c r="M44" s="184">
        <v>863838.85246684449</v>
      </c>
      <c r="N44" s="184">
        <v>951749.13176005217</v>
      </c>
      <c r="O44" s="184">
        <v>983062.25530601107</v>
      </c>
      <c r="P44" s="184">
        <v>1062351.4687250592</v>
      </c>
      <c r="Q44" s="184">
        <v>1246294.7517925366</v>
      </c>
      <c r="R44" s="184">
        <v>1278167.9993813876</v>
      </c>
      <c r="S44" s="184">
        <v>1355006.5709026291</v>
      </c>
      <c r="T44" s="184">
        <v>1414323.1440000001</v>
      </c>
    </row>
    <row r="45" spans="1:21" s="406" customFormat="1" ht="13">
      <c r="A45" s="203" t="s">
        <v>630</v>
      </c>
      <c r="B45" s="82" t="s">
        <v>109</v>
      </c>
      <c r="C45" s="82" t="s">
        <v>109</v>
      </c>
      <c r="D45" s="82" t="s">
        <v>109</v>
      </c>
      <c r="E45" s="82" t="s">
        <v>109</v>
      </c>
      <c r="F45" s="82" t="s">
        <v>109</v>
      </c>
      <c r="G45" s="82" t="s">
        <v>109</v>
      </c>
      <c r="H45" s="82" t="s">
        <v>109</v>
      </c>
      <c r="I45" s="412">
        <v>350695.6</v>
      </c>
      <c r="J45" s="411">
        <v>378248.1</v>
      </c>
      <c r="K45" s="411">
        <v>390207.4</v>
      </c>
      <c r="L45" s="411">
        <v>441085.7</v>
      </c>
      <c r="M45" s="411">
        <v>504020.9</v>
      </c>
      <c r="N45" s="411">
        <v>519716.4</v>
      </c>
      <c r="O45" s="411">
        <v>518379.5</v>
      </c>
      <c r="P45" s="411">
        <v>534923.69999999995</v>
      </c>
      <c r="Q45" s="411">
        <v>612658.4</v>
      </c>
      <c r="R45" s="411">
        <v>605753.69999999995</v>
      </c>
      <c r="S45" s="411">
        <v>601395.69999999995</v>
      </c>
      <c r="T45" s="411">
        <v>597314.30000000005</v>
      </c>
      <c r="U45" s="39" t="s">
        <v>252</v>
      </c>
    </row>
    <row r="46" spans="1:21" ht="13">
      <c r="A46" s="36" t="s">
        <v>104</v>
      </c>
      <c r="B46" s="117">
        <v>293368.5014454698</v>
      </c>
      <c r="C46" s="117">
        <v>227225.80750195653</v>
      </c>
      <c r="D46" s="82">
        <v>227351.8717676684</v>
      </c>
      <c r="E46" s="82">
        <v>246893.06951307732</v>
      </c>
      <c r="F46" s="82">
        <v>297170.78660715034</v>
      </c>
      <c r="G46" s="82">
        <v>425042.66560443648</v>
      </c>
      <c r="H46" s="82">
        <v>419517.81492516201</v>
      </c>
      <c r="I46" s="82">
        <v>459040.90823654173</v>
      </c>
      <c r="J46" s="184">
        <v>549200.92926990485</v>
      </c>
      <c r="K46" s="184">
        <v>447491.69712510257</v>
      </c>
      <c r="L46" s="184">
        <v>577665.72628769372</v>
      </c>
      <c r="M46" s="184">
        <v>643439.5720686022</v>
      </c>
      <c r="N46" s="184">
        <v>662408.54979254783</v>
      </c>
      <c r="O46" s="184">
        <v>689286.95599437004</v>
      </c>
      <c r="P46" s="184">
        <v>769432.31547239202</v>
      </c>
      <c r="Q46" s="184">
        <v>789366.80235964002</v>
      </c>
      <c r="R46" s="184">
        <v>813726.39150710742</v>
      </c>
      <c r="S46" s="184">
        <v>709665.98015509045</v>
      </c>
      <c r="T46" s="184">
        <v>669432.31440000003</v>
      </c>
    </row>
    <row r="47" spans="1:21" ht="13">
      <c r="A47" s="36" t="s">
        <v>118</v>
      </c>
      <c r="B47" s="117">
        <v>11052959.699086513</v>
      </c>
      <c r="C47" s="117">
        <v>12052449.790082833</v>
      </c>
      <c r="D47" s="82">
        <v>10467735.291313054</v>
      </c>
      <c r="E47" s="82">
        <v>9113752.9691211414</v>
      </c>
      <c r="F47" s="82">
        <v>9011767.1242933683</v>
      </c>
      <c r="G47" s="82">
        <v>11099199.796558447</v>
      </c>
      <c r="H47" s="82">
        <v>10520795.747911923</v>
      </c>
      <c r="I47" s="82">
        <v>9834681.747163916</v>
      </c>
      <c r="J47" s="184">
        <v>10575973.270101314</v>
      </c>
      <c r="K47" s="184">
        <v>10008842.843259752</v>
      </c>
      <c r="L47" s="184">
        <v>11199200.71845532</v>
      </c>
      <c r="M47" s="184">
        <v>11993141.664734524</v>
      </c>
      <c r="N47" s="184">
        <v>12244395.179627104</v>
      </c>
      <c r="O47" s="184">
        <v>12103195.562323254</v>
      </c>
      <c r="P47" s="184">
        <v>14325922.90585619</v>
      </c>
      <c r="Q47" s="184">
        <v>16567142.463488564</v>
      </c>
      <c r="R47" s="184">
        <v>17616070.581538755</v>
      </c>
      <c r="S47" s="184">
        <v>19390604</v>
      </c>
      <c r="T47" s="184">
        <v>17898777.292576417</v>
      </c>
    </row>
    <row r="48" spans="1:21">
      <c r="A48" s="37" t="s">
        <v>214</v>
      </c>
      <c r="B48" s="189"/>
      <c r="D48" s="124"/>
      <c r="E48" s="124"/>
      <c r="F48" s="124"/>
      <c r="G48" s="124"/>
      <c r="H48" s="124"/>
      <c r="I48" s="124"/>
      <c r="J48" s="124"/>
      <c r="K48" s="124"/>
      <c r="L48" s="124"/>
      <c r="M48" s="124"/>
      <c r="N48" s="124"/>
      <c r="O48" s="124"/>
      <c r="P48" s="124"/>
    </row>
    <row r="50" spans="1:2">
      <c r="A50" t="s">
        <v>22</v>
      </c>
    </row>
    <row r="51" spans="1:2">
      <c r="A51" s="124" t="s">
        <v>359</v>
      </c>
      <c r="B51" s="189"/>
    </row>
    <row r="52" spans="1:2" s="123" customFormat="1">
      <c r="B52" s="197"/>
    </row>
    <row r="53" spans="1:2">
      <c r="A53" s="124" t="s">
        <v>31</v>
      </c>
      <c r="B53" s="189"/>
    </row>
    <row r="54" spans="1:2">
      <c r="A54" t="s">
        <v>24</v>
      </c>
    </row>
    <row r="56" spans="1:2">
      <c r="A56" t="s">
        <v>23</v>
      </c>
    </row>
    <row r="57" spans="1:2">
      <c r="A57" t="s">
        <v>18</v>
      </c>
    </row>
    <row r="58" spans="1:2">
      <c r="A58" t="s">
        <v>19</v>
      </c>
    </row>
    <row r="59" spans="1:2">
      <c r="A59" s="63" t="s">
        <v>311</v>
      </c>
    </row>
    <row r="60" spans="1:2">
      <c r="A60" t="s">
        <v>500</v>
      </c>
    </row>
  </sheetData>
  <phoneticPr fontId="31" type="noConversion"/>
  <pageMargins left="0.7" right="0.7" top="0.75" bottom="0.75" header="0.3" footer="0.3"/>
  <pageSetup paperSize="9" orientation="portrait" horizontalDpi="300" verticalDpi="300"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3"/>
  <dimension ref="A1:U140"/>
  <sheetViews>
    <sheetView zoomScaleNormal="100" workbookViewId="0">
      <pane xSplit="1" ySplit="3" topLeftCell="B4" activePane="bottomRight" state="frozen"/>
      <selection activeCell="A2" sqref="A2"/>
      <selection pane="topRight" activeCell="A2" sqref="A2"/>
      <selection pane="bottomLeft" activeCell="A2" sqref="A2"/>
      <selection pane="bottomRight" activeCell="A2" sqref="A2"/>
    </sheetView>
  </sheetViews>
  <sheetFormatPr defaultColWidth="9.1796875" defaultRowHeight="12.5"/>
  <cols>
    <col min="1" max="1" width="17" customWidth="1"/>
    <col min="2" max="2" width="13.26953125" style="201" customWidth="1"/>
    <col min="3" max="19" width="13.26953125" customWidth="1"/>
    <col min="20" max="20" width="11.81640625" customWidth="1"/>
  </cols>
  <sheetData>
    <row r="1" spans="1:21">
      <c r="A1" s="37" t="s">
        <v>593</v>
      </c>
      <c r="B1" s="200"/>
    </row>
    <row r="2" spans="1:21">
      <c r="C2" s="201"/>
      <c r="D2" s="201"/>
      <c r="E2" s="201"/>
      <c r="F2" s="201"/>
      <c r="G2" s="201"/>
      <c r="H2" s="201"/>
      <c r="I2" s="201"/>
      <c r="J2" s="201"/>
      <c r="K2" s="201"/>
      <c r="L2" s="201"/>
      <c r="M2" s="201"/>
      <c r="N2" s="201"/>
      <c r="O2" s="201"/>
      <c r="P2" s="201"/>
      <c r="Q2" s="201"/>
      <c r="R2" s="201"/>
      <c r="S2" s="237"/>
    </row>
    <row r="3" spans="1:21" ht="13">
      <c r="A3" s="34"/>
      <c r="B3" s="65">
        <v>2000</v>
      </c>
      <c r="C3" s="65">
        <v>2001</v>
      </c>
      <c r="D3" s="65">
        <v>2002</v>
      </c>
      <c r="E3" s="65">
        <v>2003</v>
      </c>
      <c r="F3" s="65">
        <v>2004</v>
      </c>
      <c r="G3" s="65">
        <v>2005</v>
      </c>
      <c r="H3" s="65">
        <v>2006</v>
      </c>
      <c r="I3" s="65">
        <v>2007</v>
      </c>
      <c r="J3" s="65">
        <v>2008</v>
      </c>
      <c r="K3" s="65">
        <v>2009</v>
      </c>
      <c r="L3" s="65">
        <v>2010</v>
      </c>
      <c r="M3" s="65">
        <v>2011</v>
      </c>
      <c r="N3" s="65">
        <v>2012</v>
      </c>
      <c r="O3" s="65">
        <v>2013</v>
      </c>
      <c r="P3" s="65">
        <v>2014</v>
      </c>
      <c r="Q3" s="65">
        <v>2015</v>
      </c>
      <c r="R3" s="65">
        <v>2016</v>
      </c>
      <c r="S3" s="65">
        <v>2017</v>
      </c>
      <c r="T3" s="65">
        <v>2018</v>
      </c>
    </row>
    <row r="4" spans="1:21" ht="13">
      <c r="A4" s="36" t="s">
        <v>215</v>
      </c>
      <c r="B4" s="82">
        <v>135698.4</v>
      </c>
      <c r="C4" s="59">
        <v>138183.5</v>
      </c>
      <c r="D4" s="59">
        <v>141166.59999999998</v>
      </c>
      <c r="E4" s="59">
        <v>146100.1</v>
      </c>
      <c r="F4" s="82">
        <v>151535.59999999998</v>
      </c>
      <c r="G4" s="82">
        <v>161473.60000000001</v>
      </c>
      <c r="H4" s="82">
        <v>168992.1</v>
      </c>
      <c r="I4" s="82">
        <v>176992.8</v>
      </c>
      <c r="J4" s="82">
        <v>182542.1</v>
      </c>
      <c r="K4" s="82">
        <v>182849.19999999998</v>
      </c>
      <c r="L4" s="82">
        <v>184503.5</v>
      </c>
      <c r="M4" s="82">
        <v>189426.8</v>
      </c>
      <c r="N4" s="82">
        <v>196892.59999999998</v>
      </c>
      <c r="O4" s="82">
        <v>197445.69999999998</v>
      </c>
      <c r="P4" s="82">
        <v>201954.90000000002</v>
      </c>
      <c r="Q4" s="82">
        <v>205681.4</v>
      </c>
      <c r="R4" s="82">
        <v>213362</v>
      </c>
      <c r="S4" s="59">
        <v>218143</v>
      </c>
      <c r="T4" s="59">
        <v>225431</v>
      </c>
    </row>
    <row r="5" spans="1:21" ht="13">
      <c r="A5" s="36" t="s">
        <v>216</v>
      </c>
      <c r="B5" s="82">
        <v>160362.1</v>
      </c>
      <c r="C5" s="82">
        <v>168152.6</v>
      </c>
      <c r="D5" s="82">
        <v>169730.19999999998</v>
      </c>
      <c r="E5" s="82">
        <v>172620.1</v>
      </c>
      <c r="F5" s="82">
        <v>176657</v>
      </c>
      <c r="G5" s="82">
        <v>183208.2</v>
      </c>
      <c r="H5" s="82">
        <v>193185.6</v>
      </c>
      <c r="I5" s="82">
        <v>202895.19999999998</v>
      </c>
      <c r="J5" s="82">
        <v>214355.4</v>
      </c>
      <c r="K5" s="82">
        <v>217919</v>
      </c>
      <c r="L5" s="82">
        <v>219432.3</v>
      </c>
      <c r="M5" s="82">
        <v>223821.8</v>
      </c>
      <c r="N5" s="82">
        <v>228162.9</v>
      </c>
      <c r="O5" s="82">
        <v>230798.6</v>
      </c>
      <c r="P5" s="82">
        <v>233361</v>
      </c>
      <c r="Q5" s="82">
        <v>235380.30000000002</v>
      </c>
      <c r="R5" s="82">
        <v>242424</v>
      </c>
      <c r="S5" s="59">
        <v>250361</v>
      </c>
      <c r="T5" s="59">
        <v>257927</v>
      </c>
      <c r="U5" s="163"/>
    </row>
    <row r="6" spans="1:21" ht="13">
      <c r="A6" s="36" t="s">
        <v>217</v>
      </c>
      <c r="B6" s="82">
        <v>9054.9</v>
      </c>
      <c r="C6" s="82">
        <v>9511.18</v>
      </c>
      <c r="D6" s="82">
        <v>10984.96</v>
      </c>
      <c r="E6" s="82">
        <v>11535.74</v>
      </c>
      <c r="F6" s="82">
        <v>12620.65</v>
      </c>
      <c r="G6" s="82">
        <v>14137.11</v>
      </c>
      <c r="H6" s="82">
        <v>16076.730000000001</v>
      </c>
      <c r="I6" s="82">
        <v>18253.189999999999</v>
      </c>
      <c r="J6" s="82">
        <v>22244.710000000003</v>
      </c>
      <c r="K6" s="82">
        <v>22746.7</v>
      </c>
      <c r="L6" s="82">
        <v>23127.05</v>
      </c>
      <c r="M6" s="82">
        <v>24614.629999999997</v>
      </c>
      <c r="N6" s="82">
        <v>24722.26</v>
      </c>
      <c r="O6" s="82">
        <v>25235.81</v>
      </c>
      <c r="P6" s="82">
        <v>25069.18</v>
      </c>
      <c r="Q6" s="82">
        <v>27410.12</v>
      </c>
      <c r="R6" s="82">
        <v>28656</v>
      </c>
      <c r="S6" s="59">
        <v>30727</v>
      </c>
      <c r="T6" s="59">
        <v>31301.5</v>
      </c>
    </row>
    <row r="7" spans="1:21" ht="13">
      <c r="A7" s="36" t="s">
        <v>218</v>
      </c>
      <c r="B7" s="82" t="s">
        <v>109</v>
      </c>
      <c r="C7" s="82" t="s">
        <v>109</v>
      </c>
      <c r="D7" s="82">
        <v>19569.09</v>
      </c>
      <c r="E7" s="82">
        <v>20411.940000000002</v>
      </c>
      <c r="F7" s="82">
        <v>21966.61</v>
      </c>
      <c r="G7" s="82">
        <v>23337.52</v>
      </c>
      <c r="H7" s="82">
        <v>25033.829999999998</v>
      </c>
      <c r="I7" s="82">
        <v>26504.82</v>
      </c>
      <c r="J7" s="82">
        <v>29192.89</v>
      </c>
      <c r="K7" s="82">
        <v>29081.57</v>
      </c>
      <c r="L7" s="82">
        <v>29533.439999999999</v>
      </c>
      <c r="M7" s="82">
        <v>29605.66</v>
      </c>
      <c r="N7" s="82">
        <v>29404.2</v>
      </c>
      <c r="O7" s="82">
        <v>28623.57</v>
      </c>
      <c r="P7" s="82">
        <v>28574.359999999997</v>
      </c>
      <c r="Q7" s="82">
        <v>38473.422361874836</v>
      </c>
      <c r="R7" s="82">
        <v>38557.350159397858</v>
      </c>
      <c r="S7" s="82" t="s">
        <v>109</v>
      </c>
      <c r="T7" s="252" t="s">
        <v>109</v>
      </c>
      <c r="U7" s="205"/>
    </row>
    <row r="8" spans="1:21" ht="13">
      <c r="A8" s="36" t="s">
        <v>219</v>
      </c>
      <c r="B8" s="82">
        <v>7176.3899999999994</v>
      </c>
      <c r="C8" s="82">
        <v>7566.0999999999995</v>
      </c>
      <c r="D8" s="82">
        <v>7675.62</v>
      </c>
      <c r="E8" s="82">
        <v>8224.4</v>
      </c>
      <c r="F8" s="82">
        <v>9293.91</v>
      </c>
      <c r="G8" s="82">
        <v>10349.25</v>
      </c>
      <c r="H8" s="82">
        <v>11235.64</v>
      </c>
      <c r="I8" s="82">
        <v>11889.54</v>
      </c>
      <c r="J8" s="82">
        <v>13225.07</v>
      </c>
      <c r="K8" s="82">
        <v>12900.43</v>
      </c>
      <c r="L8" s="82">
        <v>13355.91</v>
      </c>
      <c r="M8" s="82">
        <v>13652.150000000001</v>
      </c>
      <c r="N8" s="82">
        <v>13413.83</v>
      </c>
      <c r="O8" s="82">
        <v>12765.46</v>
      </c>
      <c r="P8" s="82">
        <v>11626.12</v>
      </c>
      <c r="Q8" s="82">
        <v>11632.92</v>
      </c>
      <c r="R8" s="82">
        <v>12189</v>
      </c>
      <c r="S8" s="59">
        <v>12787</v>
      </c>
      <c r="T8" s="59">
        <v>13007</v>
      </c>
    </row>
    <row r="9" spans="1:21" ht="13">
      <c r="A9" s="36" t="s">
        <v>220</v>
      </c>
      <c r="B9" s="82">
        <v>37971</v>
      </c>
      <c r="C9" s="82">
        <v>42216.700000000004</v>
      </c>
      <c r="D9" s="82">
        <v>48647</v>
      </c>
      <c r="E9" s="82">
        <v>48943</v>
      </c>
      <c r="F9" s="82">
        <v>51554.8</v>
      </c>
      <c r="G9" s="82">
        <v>58322.8</v>
      </c>
      <c r="H9" s="82">
        <v>65784.7</v>
      </c>
      <c r="I9" s="82">
        <v>71427.8</v>
      </c>
      <c r="J9" s="82">
        <v>85248</v>
      </c>
      <c r="K9" s="82">
        <v>82792.7</v>
      </c>
      <c r="L9" s="82">
        <v>87287.9</v>
      </c>
      <c r="M9" s="82">
        <v>89960.3</v>
      </c>
      <c r="N9" s="82">
        <v>88816.1</v>
      </c>
      <c r="O9" s="82">
        <v>86096</v>
      </c>
      <c r="P9" s="82">
        <v>84068.800000000003</v>
      </c>
      <c r="Q9" s="82">
        <v>88428.700000000012</v>
      </c>
      <c r="R9" s="82">
        <v>92718</v>
      </c>
      <c r="S9" s="59">
        <v>99237</v>
      </c>
      <c r="T9" s="59">
        <v>109497</v>
      </c>
    </row>
    <row r="10" spans="1:21" ht="13">
      <c r="A10" s="36" t="s">
        <v>221</v>
      </c>
      <c r="B10" s="82">
        <v>79813.5</v>
      </c>
      <c r="C10" s="82">
        <v>84784.099999999991</v>
      </c>
      <c r="D10" s="82">
        <v>89019.400000000009</v>
      </c>
      <c r="E10" s="82">
        <v>92506.7</v>
      </c>
      <c r="F10" s="82">
        <v>95403.199999999997</v>
      </c>
      <c r="G10" s="82">
        <v>99239.599999999991</v>
      </c>
      <c r="H10" s="82">
        <v>103857.9</v>
      </c>
      <c r="I10" s="82">
        <v>105497.8</v>
      </c>
      <c r="J10" s="82">
        <v>107928.9</v>
      </c>
      <c r="K10" s="82">
        <v>110434</v>
      </c>
      <c r="L10" s="82">
        <v>116829.09999999999</v>
      </c>
      <c r="M10" s="82">
        <v>120795.4</v>
      </c>
      <c r="N10" s="82">
        <v>123467.1</v>
      </c>
      <c r="O10" s="82">
        <v>125613</v>
      </c>
      <c r="P10" s="82">
        <v>127319.59999999999</v>
      </c>
      <c r="Q10" s="82">
        <v>133106</v>
      </c>
      <c r="R10" s="82">
        <v>139542</v>
      </c>
      <c r="S10" s="59">
        <v>144336</v>
      </c>
      <c r="T10" s="59">
        <v>150502</v>
      </c>
    </row>
    <row r="11" spans="1:21" ht="13">
      <c r="A11" s="36" t="s">
        <v>222</v>
      </c>
      <c r="B11" s="82">
        <v>3634.52</v>
      </c>
      <c r="C11" s="82">
        <v>4025.0000000000005</v>
      </c>
      <c r="D11" s="82">
        <v>4244.5899999999992</v>
      </c>
      <c r="E11" s="82">
        <v>4677.95</v>
      </c>
      <c r="F11" s="82">
        <v>5193.83</v>
      </c>
      <c r="G11" s="82">
        <v>5940.38</v>
      </c>
      <c r="H11" s="82">
        <v>6944.9</v>
      </c>
      <c r="I11" s="82">
        <v>8310.2300000000014</v>
      </c>
      <c r="J11" s="82">
        <v>9412.48</v>
      </c>
      <c r="K11" s="82">
        <v>8551.85</v>
      </c>
      <c r="L11" s="82">
        <v>8492.86</v>
      </c>
      <c r="M11" s="82">
        <v>9249</v>
      </c>
      <c r="N11" s="82">
        <v>9813.61</v>
      </c>
      <c r="O11" s="82">
        <v>10460.279999999999</v>
      </c>
      <c r="P11" s="82">
        <v>11001.14</v>
      </c>
      <c r="Q11" s="82">
        <v>11589.869999999999</v>
      </c>
      <c r="R11" s="82">
        <v>12038</v>
      </c>
      <c r="S11" s="59">
        <v>12962</v>
      </c>
      <c r="T11" s="59">
        <v>13958.4</v>
      </c>
    </row>
    <row r="12" spans="1:21" ht="13">
      <c r="A12" s="36" t="s">
        <v>223</v>
      </c>
      <c r="B12" s="82">
        <v>71774</v>
      </c>
      <c r="C12" s="82">
        <v>75310</v>
      </c>
      <c r="D12" s="82">
        <v>78703</v>
      </c>
      <c r="E12" s="82">
        <v>82493</v>
      </c>
      <c r="F12" s="82">
        <v>86460</v>
      </c>
      <c r="G12" s="82">
        <v>88726</v>
      </c>
      <c r="H12" s="82">
        <v>92410</v>
      </c>
      <c r="I12" s="82">
        <v>97727</v>
      </c>
      <c r="J12" s="82">
        <v>103375</v>
      </c>
      <c r="K12" s="82">
        <v>106157</v>
      </c>
      <c r="L12" s="82">
        <v>110416</v>
      </c>
      <c r="M12" s="82">
        <v>115207</v>
      </c>
      <c r="N12" s="82">
        <v>118536</v>
      </c>
      <c r="O12" s="82">
        <v>121939</v>
      </c>
      <c r="P12" s="82">
        <v>122713</v>
      </c>
      <c r="Q12" s="82">
        <v>124816</v>
      </c>
      <c r="R12" s="82">
        <v>127184</v>
      </c>
      <c r="S12" s="59">
        <v>129619</v>
      </c>
      <c r="T12" s="59">
        <v>134975</v>
      </c>
    </row>
    <row r="13" spans="1:21" ht="13">
      <c r="A13" s="36" t="s">
        <v>224</v>
      </c>
      <c r="B13" s="82">
        <v>945374</v>
      </c>
      <c r="C13" s="82">
        <v>994872</v>
      </c>
      <c r="D13" s="82">
        <v>1035559</v>
      </c>
      <c r="E13" s="82">
        <v>1061406</v>
      </c>
      <c r="F13" s="82">
        <v>1107989</v>
      </c>
      <c r="G13" s="82">
        <v>1139124</v>
      </c>
      <c r="H13" s="82">
        <v>1191558</v>
      </c>
      <c r="I13" s="82">
        <v>1253616</v>
      </c>
      <c r="J13" s="82">
        <v>1292714</v>
      </c>
      <c r="K13" s="82">
        <v>1295810</v>
      </c>
      <c r="L13" s="82">
        <v>1327338</v>
      </c>
      <c r="M13" s="82">
        <v>1354343</v>
      </c>
      <c r="N13" s="82">
        <v>1362508</v>
      </c>
      <c r="O13" s="82">
        <v>1367421</v>
      </c>
      <c r="P13" s="82">
        <v>1385053</v>
      </c>
      <c r="Q13" s="82">
        <v>1400515</v>
      </c>
      <c r="R13" s="82">
        <v>1402098</v>
      </c>
      <c r="S13" s="59">
        <v>1438862</v>
      </c>
      <c r="T13" s="59">
        <v>1473362</v>
      </c>
    </row>
    <row r="14" spans="1:21" ht="13">
      <c r="A14" s="36" t="s">
        <v>225</v>
      </c>
      <c r="B14" s="82">
        <v>1396920</v>
      </c>
      <c r="C14" s="82">
        <v>1459463</v>
      </c>
      <c r="D14" s="82">
        <v>1468893</v>
      </c>
      <c r="E14" s="82">
        <v>1504742</v>
      </c>
      <c r="F14" s="82">
        <v>1532416</v>
      </c>
      <c r="G14" s="82">
        <v>1560094</v>
      </c>
      <c r="H14" s="82">
        <v>1594486</v>
      </c>
      <c r="I14" s="82">
        <v>1626612</v>
      </c>
      <c r="J14" s="82">
        <v>1666687</v>
      </c>
      <c r="K14" s="82">
        <v>1653881</v>
      </c>
      <c r="L14" s="82">
        <v>1693870</v>
      </c>
      <c r="M14" s="82">
        <v>1746060</v>
      </c>
      <c r="N14" s="82">
        <v>1791315</v>
      </c>
      <c r="O14" s="82">
        <v>1819332</v>
      </c>
      <c r="P14" s="82">
        <v>1864894</v>
      </c>
      <c r="Q14" s="82">
        <v>1913990</v>
      </c>
      <c r="R14" s="82">
        <v>1973125</v>
      </c>
      <c r="S14" s="59">
        <v>2040455</v>
      </c>
      <c r="T14" s="59">
        <v>2111965</v>
      </c>
    </row>
    <row r="15" spans="1:21" ht="13">
      <c r="A15" s="36" t="s">
        <v>226</v>
      </c>
      <c r="B15" s="82">
        <v>102109.4</v>
      </c>
      <c r="C15" s="82">
        <v>107303.9</v>
      </c>
      <c r="D15" s="82">
        <v>114945.7</v>
      </c>
      <c r="E15" s="82">
        <v>126434.29999999999</v>
      </c>
      <c r="F15" s="82">
        <v>135527.09999999998</v>
      </c>
      <c r="G15" s="82">
        <v>138568.80000000002</v>
      </c>
      <c r="H15" s="82">
        <v>151210.1</v>
      </c>
      <c r="I15" s="82">
        <v>161287.9</v>
      </c>
      <c r="J15" s="82">
        <v>170167.1</v>
      </c>
      <c r="K15" s="82">
        <v>173297.40000000002</v>
      </c>
      <c r="L15" s="82">
        <v>159700.9</v>
      </c>
      <c r="M15" s="82">
        <v>145917.79999999999</v>
      </c>
      <c r="N15" s="82">
        <v>133568.19999999998</v>
      </c>
      <c r="O15" s="82">
        <v>122150.9</v>
      </c>
      <c r="P15" s="82">
        <v>121095.1</v>
      </c>
      <c r="Q15" s="82">
        <v>116675.1</v>
      </c>
      <c r="R15" s="82">
        <v>114235</v>
      </c>
      <c r="S15" s="59">
        <v>115537</v>
      </c>
      <c r="T15" s="59">
        <v>118287</v>
      </c>
    </row>
    <row r="16" spans="1:21" ht="13">
      <c r="A16" s="36" t="s">
        <v>227</v>
      </c>
      <c r="B16" s="82">
        <v>30562</v>
      </c>
      <c r="C16" s="82">
        <v>35680.57</v>
      </c>
      <c r="D16" s="82">
        <v>41704.549999999996</v>
      </c>
      <c r="E16" s="82">
        <v>44346.93</v>
      </c>
      <c r="F16" s="82">
        <v>49237.969999999994</v>
      </c>
      <c r="G16" s="82">
        <v>53759.54</v>
      </c>
      <c r="H16" s="82">
        <v>53015.810000000005</v>
      </c>
      <c r="I16" s="82">
        <v>57668.58</v>
      </c>
      <c r="J16" s="82">
        <v>59517.97</v>
      </c>
      <c r="K16" s="82">
        <v>53287.520000000004</v>
      </c>
      <c r="L16" s="82">
        <v>54831.75</v>
      </c>
      <c r="M16" s="82">
        <v>58215.63</v>
      </c>
      <c r="N16" s="82">
        <v>57776.020000000004</v>
      </c>
      <c r="O16" s="82">
        <v>58384.729999999996</v>
      </c>
      <c r="P16" s="82">
        <v>58821.65</v>
      </c>
      <c r="Q16" s="82">
        <v>59604.63</v>
      </c>
      <c r="R16" s="82">
        <v>64738</v>
      </c>
      <c r="S16" s="59">
        <v>69503</v>
      </c>
      <c r="T16" s="59">
        <v>74981</v>
      </c>
    </row>
    <row r="17" spans="1:20" ht="13">
      <c r="A17" s="36" t="s">
        <v>228</v>
      </c>
      <c r="B17" s="82">
        <v>50750.6</v>
      </c>
      <c r="C17" s="82">
        <v>58192.6</v>
      </c>
      <c r="D17" s="82">
        <v>62452.3</v>
      </c>
      <c r="E17" s="82">
        <v>67343.8</v>
      </c>
      <c r="F17" s="82">
        <v>72436.5</v>
      </c>
      <c r="G17" s="82">
        <v>79465.100000000006</v>
      </c>
      <c r="H17" s="82">
        <v>85507</v>
      </c>
      <c r="I17" s="82">
        <v>92403.3</v>
      </c>
      <c r="J17" s="82">
        <v>97811.199999999997</v>
      </c>
      <c r="K17" s="82">
        <v>90601.5</v>
      </c>
      <c r="L17" s="82">
        <v>86898.9</v>
      </c>
      <c r="M17" s="82">
        <v>84161.600000000006</v>
      </c>
      <c r="N17" s="82">
        <v>87345.1</v>
      </c>
      <c r="O17" s="82">
        <v>87168.8</v>
      </c>
      <c r="P17" s="82">
        <v>87917.599999999991</v>
      </c>
      <c r="Q17" s="82">
        <v>91234.9</v>
      </c>
      <c r="R17" s="82">
        <v>97720</v>
      </c>
      <c r="S17" s="59">
        <v>103344</v>
      </c>
      <c r="T17" s="59">
        <v>109574</v>
      </c>
    </row>
    <row r="18" spans="1:20" ht="13">
      <c r="A18" s="36" t="s">
        <v>229</v>
      </c>
      <c r="B18" s="82">
        <v>853598</v>
      </c>
      <c r="C18" s="82">
        <v>895069</v>
      </c>
      <c r="D18" s="82">
        <v>930078</v>
      </c>
      <c r="E18" s="82">
        <v>961875</v>
      </c>
      <c r="F18" s="82">
        <v>999103</v>
      </c>
      <c r="G18" s="82">
        <v>1027099.9999999999</v>
      </c>
      <c r="H18" s="82">
        <v>1065441</v>
      </c>
      <c r="I18" s="82">
        <v>1105076</v>
      </c>
      <c r="J18" s="82">
        <v>1125256</v>
      </c>
      <c r="K18" s="82">
        <v>1099071</v>
      </c>
      <c r="L18" s="82">
        <v>1097977</v>
      </c>
      <c r="M18" s="82">
        <v>1126308</v>
      </c>
      <c r="N18" s="82">
        <v>1095744</v>
      </c>
      <c r="O18" s="82">
        <v>1100092</v>
      </c>
      <c r="P18" s="82">
        <v>1106394</v>
      </c>
      <c r="Q18" s="82">
        <v>1122473</v>
      </c>
      <c r="R18" s="82">
        <v>1136912</v>
      </c>
      <c r="S18" s="59">
        <v>1156234</v>
      </c>
      <c r="T18" s="59">
        <v>1177701</v>
      </c>
    </row>
    <row r="19" spans="1:20" ht="13">
      <c r="A19" s="36" t="s">
        <v>230</v>
      </c>
      <c r="B19" s="82">
        <v>5411.86</v>
      </c>
      <c r="C19" s="82">
        <v>5749.29</v>
      </c>
      <c r="D19" s="82">
        <v>6273.44</v>
      </c>
      <c r="E19" s="82">
        <v>6568.52</v>
      </c>
      <c r="F19" s="82">
        <v>7358.7699999999995</v>
      </c>
      <c r="G19" s="82">
        <v>8590.8599999999988</v>
      </c>
      <c r="H19" s="82">
        <v>10941.119999999999</v>
      </c>
      <c r="I19" s="82">
        <v>13440.8</v>
      </c>
      <c r="J19" s="82">
        <v>15733.29</v>
      </c>
      <c r="K19" s="82">
        <v>12811.7</v>
      </c>
      <c r="L19" s="82">
        <v>11782.6</v>
      </c>
      <c r="M19" s="82">
        <v>11817.859999999999</v>
      </c>
      <c r="N19" s="82">
        <v>12822.380000000001</v>
      </c>
      <c r="O19" s="82">
        <v>13317.51</v>
      </c>
      <c r="P19" s="82">
        <v>13848.15</v>
      </c>
      <c r="Q19" s="82">
        <v>14611.66</v>
      </c>
      <c r="R19" s="82">
        <v>15442</v>
      </c>
      <c r="S19" s="59">
        <v>16207</v>
      </c>
      <c r="T19" s="59">
        <v>17651</v>
      </c>
    </row>
    <row r="20" spans="1:20" ht="13">
      <c r="A20" s="36" t="s">
        <v>231</v>
      </c>
      <c r="B20" s="82">
        <v>8652.25</v>
      </c>
      <c r="C20" s="82">
        <v>9341.69</v>
      </c>
      <c r="D20" s="82">
        <v>10226.86</v>
      </c>
      <c r="E20" s="82">
        <v>10949.68</v>
      </c>
      <c r="F20" s="82">
        <v>12841.95</v>
      </c>
      <c r="G20" s="82">
        <v>14067.33</v>
      </c>
      <c r="H20" s="82">
        <v>16197.46</v>
      </c>
      <c r="I20" s="82">
        <v>17494.710000000003</v>
      </c>
      <c r="J20" s="82">
        <v>20845.77</v>
      </c>
      <c r="K20" s="82">
        <v>19200.189999999999</v>
      </c>
      <c r="L20" s="82">
        <v>19366.21</v>
      </c>
      <c r="M20" s="82">
        <v>20382.95</v>
      </c>
      <c r="N20" s="82">
        <v>21072.3</v>
      </c>
      <c r="O20" s="82">
        <v>22277.22</v>
      </c>
      <c r="P20" s="82">
        <v>22693.329999999998</v>
      </c>
      <c r="Q20" s="82">
        <v>23344.86</v>
      </c>
      <c r="R20" s="82">
        <v>24578</v>
      </c>
      <c r="S20" s="59">
        <v>25842</v>
      </c>
      <c r="T20" s="59">
        <v>27589</v>
      </c>
    </row>
    <row r="21" spans="1:20" ht="13">
      <c r="A21" s="36" t="s">
        <v>232</v>
      </c>
      <c r="B21" s="82">
        <v>10448.1</v>
      </c>
      <c r="C21" s="82">
        <v>11014.099999999999</v>
      </c>
      <c r="D21" s="82">
        <v>11856.199999999999</v>
      </c>
      <c r="E21" s="82">
        <v>12338</v>
      </c>
      <c r="F21" s="82">
        <v>12787</v>
      </c>
      <c r="G21" s="82">
        <v>13116.6</v>
      </c>
      <c r="H21" s="82">
        <v>13623.6</v>
      </c>
      <c r="I21" s="82">
        <v>14511.8</v>
      </c>
      <c r="J21" s="82">
        <v>15268</v>
      </c>
      <c r="K21" s="82">
        <v>15744.300000000001</v>
      </c>
      <c r="L21" s="82">
        <v>16337.599999999999</v>
      </c>
      <c r="M21" s="82">
        <v>16722.599999999999</v>
      </c>
      <c r="N21" s="82">
        <v>17702.900000000001</v>
      </c>
      <c r="O21" s="82">
        <v>18297.2</v>
      </c>
      <c r="P21" s="82">
        <v>18956.600000000002</v>
      </c>
      <c r="Q21" s="82">
        <v>19498</v>
      </c>
      <c r="R21" s="82">
        <v>20065</v>
      </c>
      <c r="S21" s="59">
        <v>21663</v>
      </c>
      <c r="T21" s="59">
        <v>22834</v>
      </c>
    </row>
    <row r="22" spans="1:20" ht="13">
      <c r="A22" s="36" t="s">
        <v>233</v>
      </c>
      <c r="B22" s="82">
        <v>235309</v>
      </c>
      <c r="C22" s="82">
        <v>257970.00000000003</v>
      </c>
      <c r="D22" s="82">
        <v>265729</v>
      </c>
      <c r="E22" s="82">
        <v>268434</v>
      </c>
      <c r="F22" s="82">
        <v>272186</v>
      </c>
      <c r="G22" s="82">
        <v>272564</v>
      </c>
      <c r="H22" s="82">
        <v>283912</v>
      </c>
      <c r="I22" s="82">
        <v>295333</v>
      </c>
      <c r="J22" s="82">
        <v>303807</v>
      </c>
      <c r="K22" s="82">
        <v>303818</v>
      </c>
      <c r="L22" s="82">
        <v>305193</v>
      </c>
      <c r="M22" s="82">
        <v>312078</v>
      </c>
      <c r="N22" s="82">
        <v>313461</v>
      </c>
      <c r="O22" s="82">
        <v>316442</v>
      </c>
      <c r="P22" s="82">
        <v>322683</v>
      </c>
      <c r="Q22" s="82">
        <v>327139</v>
      </c>
      <c r="R22" s="82">
        <v>355265</v>
      </c>
      <c r="S22" s="59">
        <v>364502</v>
      </c>
      <c r="T22" s="59">
        <v>380771</v>
      </c>
    </row>
    <row r="23" spans="1:20" ht="13">
      <c r="A23" s="36" t="s">
        <v>234</v>
      </c>
      <c r="B23" s="82">
        <v>133808.20000000001</v>
      </c>
      <c r="C23" s="82">
        <v>156870.6</v>
      </c>
      <c r="D23" s="82">
        <v>153386.40000000002</v>
      </c>
      <c r="E23" s="82">
        <v>136497.70000000001</v>
      </c>
      <c r="F23" s="82">
        <v>137772.9</v>
      </c>
      <c r="G23" s="82">
        <v>159529.20000000001</v>
      </c>
      <c r="H23" s="82">
        <v>174875.30000000002</v>
      </c>
      <c r="I23" s="82">
        <v>193423.5</v>
      </c>
      <c r="J23" s="82">
        <v>226509.9</v>
      </c>
      <c r="K23" s="82">
        <v>199854.19999999998</v>
      </c>
      <c r="L23" s="82">
        <v>226640</v>
      </c>
      <c r="M23" s="82">
        <v>231436</v>
      </c>
      <c r="N23" s="82">
        <v>237996.3</v>
      </c>
      <c r="O23" s="82">
        <v>241550.6</v>
      </c>
      <c r="P23" s="82">
        <v>248931.09999999998</v>
      </c>
      <c r="Q23" s="82">
        <v>255208.1</v>
      </c>
      <c r="R23" s="82">
        <v>258061</v>
      </c>
      <c r="S23" s="59">
        <v>276995</v>
      </c>
      <c r="T23" s="59">
        <v>290357</v>
      </c>
    </row>
    <row r="24" spans="1:20" ht="13">
      <c r="A24" s="36" t="s">
        <v>235</v>
      </c>
      <c r="B24" s="82">
        <v>90267.9</v>
      </c>
      <c r="C24" s="82">
        <v>95240</v>
      </c>
      <c r="D24" s="82">
        <v>99728.2</v>
      </c>
      <c r="E24" s="82">
        <v>101830.8</v>
      </c>
      <c r="F24" s="82">
        <v>107038.70000000001</v>
      </c>
      <c r="G24" s="82">
        <v>112004.7</v>
      </c>
      <c r="H24" s="82">
        <v>116189.6</v>
      </c>
      <c r="I24" s="82">
        <v>121784.09999999999</v>
      </c>
      <c r="J24" s="82">
        <v>126703.59999999999</v>
      </c>
      <c r="K24" s="82">
        <v>126181.6</v>
      </c>
      <c r="L24" s="82">
        <v>129750.1</v>
      </c>
      <c r="M24" s="82">
        <v>124983.8</v>
      </c>
      <c r="N24" s="82">
        <v>120491.8</v>
      </c>
      <c r="O24" s="82">
        <v>120268.6</v>
      </c>
      <c r="P24" s="82">
        <v>120065.8</v>
      </c>
      <c r="Q24" s="82">
        <v>124154.3</v>
      </c>
      <c r="R24" s="82">
        <v>128114</v>
      </c>
      <c r="S24" s="59">
        <v>132340</v>
      </c>
      <c r="T24" s="59">
        <v>137225</v>
      </c>
    </row>
    <row r="25" spans="1:20" ht="13">
      <c r="A25" s="36" t="s">
        <v>236</v>
      </c>
      <c r="B25" s="82">
        <v>28024.899999999998</v>
      </c>
      <c r="C25" s="82">
        <v>31826.2</v>
      </c>
      <c r="D25" s="82">
        <v>32917.9</v>
      </c>
      <c r="E25" s="82">
        <v>30793.199999999997</v>
      </c>
      <c r="F25" s="82">
        <v>38165.700000000004</v>
      </c>
      <c r="G25" s="82">
        <v>49885.9</v>
      </c>
      <c r="H25" s="82">
        <v>59299.5</v>
      </c>
      <c r="I25" s="82">
        <v>76534.599999999991</v>
      </c>
      <c r="J25" s="82">
        <v>86251.3</v>
      </c>
      <c r="K25" s="82">
        <v>73086.100000000006</v>
      </c>
      <c r="L25" s="82">
        <v>76421.599999999991</v>
      </c>
      <c r="M25" s="82">
        <v>76615.099999999991</v>
      </c>
      <c r="N25" s="82">
        <v>73859.7</v>
      </c>
      <c r="O25" s="82">
        <v>101504.8</v>
      </c>
      <c r="P25" s="82">
        <v>108417</v>
      </c>
      <c r="Q25" s="82">
        <v>117258.70000000001</v>
      </c>
      <c r="R25" s="82">
        <v>96107</v>
      </c>
      <c r="S25" s="59">
        <v>106950</v>
      </c>
      <c r="T25" s="59">
        <v>117588</v>
      </c>
    </row>
    <row r="26" spans="1:20" ht="13">
      <c r="A26" s="36" t="s">
        <v>237</v>
      </c>
      <c r="B26" s="82">
        <v>13953.38</v>
      </c>
      <c r="C26" s="82">
        <v>14880.64</v>
      </c>
      <c r="D26" s="82">
        <v>16364.329999999998</v>
      </c>
      <c r="E26" s="82">
        <v>18092.939999999999</v>
      </c>
      <c r="F26" s="82">
        <v>20932.84</v>
      </c>
      <c r="G26" s="82">
        <v>23547.45</v>
      </c>
      <c r="H26" s="82">
        <v>26492.13</v>
      </c>
      <c r="I26" s="82">
        <v>32714.559999999998</v>
      </c>
      <c r="J26" s="82">
        <v>38728.119999999995</v>
      </c>
      <c r="K26" s="82">
        <v>40788.240000000005</v>
      </c>
      <c r="L26" s="82">
        <v>41408.75</v>
      </c>
      <c r="M26" s="82">
        <v>42176.200000000004</v>
      </c>
      <c r="N26" s="82">
        <v>43342.39</v>
      </c>
      <c r="O26" s="82">
        <v>43950.090000000004</v>
      </c>
      <c r="P26" s="82">
        <v>45068.350000000006</v>
      </c>
      <c r="Q26" s="82">
        <v>46902.189999999995</v>
      </c>
      <c r="R26" s="82">
        <v>47972</v>
      </c>
      <c r="S26" s="59">
        <v>49986</v>
      </c>
      <c r="T26" s="59">
        <v>52970</v>
      </c>
    </row>
    <row r="27" spans="1:20" ht="13">
      <c r="A27" s="36" t="s">
        <v>238</v>
      </c>
      <c r="B27" s="82">
        <v>14259.21</v>
      </c>
      <c r="C27" s="82">
        <v>15107.519999999999</v>
      </c>
      <c r="D27" s="82">
        <v>16025.47</v>
      </c>
      <c r="E27" s="82">
        <v>16401.530000000002</v>
      </c>
      <c r="F27" s="82">
        <v>17127.289999999997</v>
      </c>
      <c r="G27" s="82">
        <v>18309.79</v>
      </c>
      <c r="H27" s="82">
        <v>19322.14</v>
      </c>
      <c r="I27" s="82">
        <v>21017.200000000001</v>
      </c>
      <c r="J27" s="82">
        <v>22784.9</v>
      </c>
      <c r="K27" s="82">
        <v>22885.100000000002</v>
      </c>
      <c r="L27" s="82">
        <v>23105.899999999998</v>
      </c>
      <c r="M27" s="82">
        <v>23528.1</v>
      </c>
      <c r="N27" s="82">
        <v>22940.100000000002</v>
      </c>
      <c r="O27" s="82">
        <v>23000.2</v>
      </c>
      <c r="P27" s="82">
        <v>23340.800000000003</v>
      </c>
      <c r="Q27" s="82">
        <v>23681.100000000002</v>
      </c>
      <c r="R27" s="82">
        <v>24660</v>
      </c>
      <c r="S27" s="59">
        <v>25787</v>
      </c>
      <c r="T27" s="59">
        <v>27364</v>
      </c>
    </row>
    <row r="28" spans="1:20" ht="13">
      <c r="A28" s="36" t="s">
        <v>239</v>
      </c>
      <c r="B28" s="82">
        <v>429387</v>
      </c>
      <c r="C28" s="82">
        <v>460021</v>
      </c>
      <c r="D28" s="82">
        <v>488315</v>
      </c>
      <c r="E28" s="82">
        <v>524306</v>
      </c>
      <c r="F28" s="82">
        <v>557354</v>
      </c>
      <c r="G28" s="82">
        <v>591487</v>
      </c>
      <c r="H28" s="82">
        <v>625737</v>
      </c>
      <c r="I28" s="82">
        <v>650731</v>
      </c>
      <c r="J28" s="82">
        <v>686071</v>
      </c>
      <c r="K28" s="82">
        <v>698867</v>
      </c>
      <c r="L28" s="82">
        <v>688396</v>
      </c>
      <c r="M28" s="82">
        <v>694231</v>
      </c>
      <c r="N28" s="82">
        <v>670551</v>
      </c>
      <c r="O28" s="82">
        <v>664377</v>
      </c>
      <c r="P28" s="82">
        <v>671813</v>
      </c>
      <c r="Q28" s="82">
        <v>686629</v>
      </c>
      <c r="R28" s="82">
        <v>700113</v>
      </c>
      <c r="S28" s="59">
        <v>711182</v>
      </c>
      <c r="T28" s="59">
        <v>733794</v>
      </c>
    </row>
    <row r="29" spans="1:20" ht="13">
      <c r="A29" s="36" t="s">
        <v>240</v>
      </c>
      <c r="B29" s="82">
        <v>130627.19999999998</v>
      </c>
      <c r="C29" s="82">
        <v>128552.3</v>
      </c>
      <c r="D29" s="82">
        <v>135610.29999999999</v>
      </c>
      <c r="E29" s="82">
        <v>139632.29999999999</v>
      </c>
      <c r="F29" s="82">
        <v>142825.29999999999</v>
      </c>
      <c r="G29" s="82">
        <v>145760.1</v>
      </c>
      <c r="H29" s="82">
        <v>154556</v>
      </c>
      <c r="I29" s="82">
        <v>165419.5</v>
      </c>
      <c r="J29" s="82">
        <v>169476.69999999998</v>
      </c>
      <c r="K29" s="82">
        <v>159709.70000000001</v>
      </c>
      <c r="L29" s="82">
        <v>185233.4</v>
      </c>
      <c r="M29" s="82">
        <v>205265.5</v>
      </c>
      <c r="N29" s="82">
        <v>221565.2</v>
      </c>
      <c r="O29" s="82">
        <v>229526.3</v>
      </c>
      <c r="P29" s="82">
        <v>226785.59999999998</v>
      </c>
      <c r="Q29" s="82">
        <v>228218.9</v>
      </c>
      <c r="R29" s="82">
        <v>235317.80000000002</v>
      </c>
      <c r="S29" s="59">
        <v>240374</v>
      </c>
      <c r="T29" s="59">
        <v>237777</v>
      </c>
    </row>
    <row r="30" spans="1:20" ht="13">
      <c r="A30" s="36" t="s">
        <v>241</v>
      </c>
      <c r="B30" s="82">
        <v>1246216</v>
      </c>
      <c r="C30" s="82">
        <v>1273321</v>
      </c>
      <c r="D30" s="82">
        <v>1306042</v>
      </c>
      <c r="E30" s="82">
        <v>1223934</v>
      </c>
      <c r="F30" s="82">
        <v>1302525</v>
      </c>
      <c r="G30" s="82">
        <v>1349276</v>
      </c>
      <c r="H30" s="82">
        <v>1418385</v>
      </c>
      <c r="I30" s="82">
        <v>1482878</v>
      </c>
      <c r="J30" s="82">
        <v>1320843</v>
      </c>
      <c r="K30" s="82">
        <v>1211261</v>
      </c>
      <c r="L30" s="82">
        <v>1274008</v>
      </c>
      <c r="M30" s="82">
        <v>1281002</v>
      </c>
      <c r="N30" s="82">
        <v>1438321</v>
      </c>
      <c r="O30" s="82">
        <v>1422703</v>
      </c>
      <c r="P30" s="82">
        <v>1542558</v>
      </c>
      <c r="Q30" s="82">
        <v>1814808</v>
      </c>
      <c r="R30" s="82">
        <v>1633276</v>
      </c>
      <c r="S30" s="59">
        <v>1558777</v>
      </c>
      <c r="T30" s="59">
        <v>1612275</v>
      </c>
    </row>
    <row r="31" spans="1:20" ht="13">
      <c r="A31" s="36"/>
      <c r="B31" s="59"/>
      <c r="C31" s="82"/>
      <c r="D31" s="82"/>
      <c r="E31" s="82"/>
      <c r="F31" s="82"/>
      <c r="G31" s="82"/>
      <c r="H31" s="82"/>
      <c r="I31" s="82"/>
      <c r="J31" s="82"/>
      <c r="K31" s="82"/>
      <c r="L31" s="82"/>
      <c r="M31" s="82"/>
      <c r="N31" s="82"/>
      <c r="O31" s="82"/>
      <c r="P31" s="82"/>
      <c r="Q31" s="82"/>
      <c r="R31" s="82"/>
      <c r="S31" s="59"/>
      <c r="T31" s="59"/>
    </row>
    <row r="32" spans="1:20" ht="13">
      <c r="A32" s="36" t="s">
        <v>537</v>
      </c>
      <c r="B32" s="59">
        <v>4536884</v>
      </c>
      <c r="C32" s="82">
        <v>4783718</v>
      </c>
      <c r="D32" s="82">
        <v>4939126</v>
      </c>
      <c r="E32" s="82">
        <v>5108312</v>
      </c>
      <c r="F32" s="82">
        <v>5303086</v>
      </c>
      <c r="G32" s="82">
        <v>5460696</v>
      </c>
      <c r="H32" s="82">
        <v>5686503</v>
      </c>
      <c r="I32" s="82">
        <v>5914513</v>
      </c>
      <c r="J32" s="82">
        <v>6109955</v>
      </c>
      <c r="K32" s="82">
        <v>6081611</v>
      </c>
      <c r="L32" s="82">
        <v>6134466</v>
      </c>
      <c r="M32" s="82">
        <v>6251321</v>
      </c>
      <c r="N32" s="82">
        <v>6267639</v>
      </c>
      <c r="O32" s="82">
        <v>6301798</v>
      </c>
      <c r="P32" s="82">
        <v>6393785</v>
      </c>
      <c r="Q32" s="82">
        <v>6511719</v>
      </c>
      <c r="R32" s="82">
        <v>6654314</v>
      </c>
      <c r="S32" s="82">
        <v>6827408</v>
      </c>
      <c r="T32" s="252" t="s">
        <v>109</v>
      </c>
    </row>
    <row r="33" spans="1:20" ht="13">
      <c r="A33" s="36" t="s">
        <v>213</v>
      </c>
      <c r="B33" s="59">
        <v>6264962</v>
      </c>
      <c r="C33" s="82">
        <v>6560179</v>
      </c>
      <c r="D33" s="82">
        <v>6771578</v>
      </c>
      <c r="E33" s="82">
        <v>6852544</v>
      </c>
      <c r="F33" s="82">
        <v>7152492</v>
      </c>
      <c r="G33" s="82">
        <v>7420024</v>
      </c>
      <c r="H33" s="82">
        <v>7763136</v>
      </c>
      <c r="I33" s="82">
        <v>8116193</v>
      </c>
      <c r="J33" s="82">
        <v>8228273.9999999991</v>
      </c>
      <c r="K33" s="82">
        <v>8037182</v>
      </c>
      <c r="L33" s="82">
        <v>8224706</v>
      </c>
      <c r="M33" s="82">
        <v>8386548.0000000009</v>
      </c>
      <c r="N33" s="82">
        <v>8577901</v>
      </c>
      <c r="O33" s="82">
        <v>8643709</v>
      </c>
      <c r="P33" s="82">
        <v>8856299</v>
      </c>
      <c r="Q33" s="82">
        <v>9290791</v>
      </c>
      <c r="R33" s="82">
        <v>9292897</v>
      </c>
      <c r="S33" s="82">
        <v>9391601</v>
      </c>
      <c r="T33" s="252" t="s">
        <v>109</v>
      </c>
    </row>
    <row r="34" spans="1:20" ht="13">
      <c r="A34" s="36"/>
      <c r="B34" s="59"/>
      <c r="C34" s="82"/>
      <c r="D34" s="82"/>
      <c r="E34" s="82"/>
      <c r="F34" s="82"/>
      <c r="G34" s="82"/>
      <c r="H34" s="82"/>
      <c r="I34" s="82"/>
      <c r="J34" s="82"/>
      <c r="K34" s="82"/>
      <c r="L34" s="82"/>
      <c r="M34" s="82"/>
      <c r="N34" s="82"/>
      <c r="O34" s="82"/>
      <c r="P34" s="82"/>
      <c r="Q34" s="82"/>
      <c r="R34" s="82"/>
      <c r="S34" s="59"/>
      <c r="T34" s="59"/>
    </row>
    <row r="35" spans="1:20" s="201" customFormat="1" ht="13">
      <c r="A35" s="36" t="s">
        <v>105</v>
      </c>
      <c r="B35" s="59">
        <v>4444.0079999999998</v>
      </c>
      <c r="C35" s="82">
        <v>3992.221</v>
      </c>
      <c r="D35" s="82">
        <v>4467.4889999999996</v>
      </c>
      <c r="E35" s="82">
        <v>4785.1980000000003</v>
      </c>
      <c r="F35" s="82">
        <v>5240.6439999999993</v>
      </c>
      <c r="G35" s="82">
        <v>6368.6779999999999</v>
      </c>
      <c r="H35" s="82">
        <v>6589.7240000000002</v>
      </c>
      <c r="I35" s="82">
        <v>7958.6959999999999</v>
      </c>
      <c r="J35" s="82">
        <v>5627.3780000000006</v>
      </c>
      <c r="K35" s="82">
        <v>4433.701</v>
      </c>
      <c r="L35" s="82">
        <v>4221.2129999999997</v>
      </c>
      <c r="M35" s="82">
        <v>4644.63</v>
      </c>
      <c r="N35" s="82">
        <v>5087.9920000000002</v>
      </c>
      <c r="O35" s="82">
        <v>5322.7539999999999</v>
      </c>
      <c r="P35" s="82">
        <v>5995.2930000000006</v>
      </c>
      <c r="Q35" s="82" t="s">
        <v>109</v>
      </c>
      <c r="R35" s="82" t="s">
        <v>109</v>
      </c>
      <c r="S35" s="82" t="s">
        <v>109</v>
      </c>
      <c r="T35" s="252" t="s">
        <v>109</v>
      </c>
    </row>
    <row r="36" spans="1:20" s="170" customFormat="1" ht="13">
      <c r="A36" s="36" t="s">
        <v>411</v>
      </c>
      <c r="B36" s="59">
        <v>3412550</v>
      </c>
      <c r="C36" s="82">
        <v>3036372</v>
      </c>
      <c r="D36" s="82">
        <v>2779887</v>
      </c>
      <c r="E36" s="82">
        <v>2473401</v>
      </c>
      <c r="F36" s="82">
        <v>2418563</v>
      </c>
      <c r="G36" s="82">
        <v>2380020</v>
      </c>
      <c r="H36" s="82">
        <v>2232675</v>
      </c>
      <c r="I36" s="82">
        <v>2034660</v>
      </c>
      <c r="J36" s="82">
        <v>2142002</v>
      </c>
      <c r="K36" s="82">
        <v>2473467</v>
      </c>
      <c r="L36" s="82">
        <v>2782398</v>
      </c>
      <c r="M36" s="82">
        <v>2892664</v>
      </c>
      <c r="N36" s="82">
        <v>3132761</v>
      </c>
      <c r="O36" s="82">
        <v>2470666</v>
      </c>
      <c r="P36" s="82">
        <v>2294365</v>
      </c>
      <c r="Q36" s="82">
        <v>2433859</v>
      </c>
      <c r="R36" s="82">
        <v>2747423</v>
      </c>
      <c r="S36" s="59">
        <v>2627501</v>
      </c>
      <c r="T36" s="59">
        <v>2586155</v>
      </c>
    </row>
    <row r="37" spans="1:20" ht="13">
      <c r="A37" s="36" t="s">
        <v>96</v>
      </c>
      <c r="B37" s="59">
        <v>83585.3</v>
      </c>
      <c r="C37" s="82">
        <v>85915.3</v>
      </c>
      <c r="D37" s="82">
        <v>100844.7</v>
      </c>
      <c r="E37" s="82">
        <v>101661.90000000001</v>
      </c>
      <c r="F37" s="82">
        <v>101895.1</v>
      </c>
      <c r="G37" s="82">
        <v>116723.6</v>
      </c>
      <c r="H37" s="82">
        <v>111373.59999999999</v>
      </c>
      <c r="I37" s="82">
        <v>120297</v>
      </c>
      <c r="J37" s="82">
        <v>125414.1</v>
      </c>
      <c r="K37" s="82">
        <v>124847.5</v>
      </c>
      <c r="L37" s="82">
        <v>142225.4</v>
      </c>
      <c r="M37" s="82">
        <v>153900.9</v>
      </c>
      <c r="N37" s="82">
        <v>169302.39999999999</v>
      </c>
      <c r="O37" s="82">
        <v>171763.7</v>
      </c>
      <c r="P37" s="82">
        <v>168829.90000000002</v>
      </c>
      <c r="Q37" s="82">
        <v>169384.09999999998</v>
      </c>
      <c r="R37" s="82">
        <v>172096.30000000002</v>
      </c>
      <c r="S37" s="59">
        <v>172156</v>
      </c>
      <c r="T37" s="59">
        <v>175469</v>
      </c>
    </row>
    <row r="38" spans="1:20" s="201" customFormat="1" ht="13">
      <c r="A38" s="36" t="s">
        <v>104</v>
      </c>
      <c r="B38" s="82" t="s">
        <v>109</v>
      </c>
      <c r="C38" s="82" t="s">
        <v>109</v>
      </c>
      <c r="D38" s="82" t="s">
        <v>109</v>
      </c>
      <c r="E38" s="82" t="s">
        <v>109</v>
      </c>
      <c r="F38" s="82" t="s">
        <v>109</v>
      </c>
      <c r="G38" s="82" t="e">
        <v>#VALUE!</v>
      </c>
      <c r="H38" s="82" t="e">
        <v>#VALUE!</v>
      </c>
      <c r="I38" s="82" t="e">
        <v>#VALUE!</v>
      </c>
      <c r="J38" s="82" t="e">
        <v>#VALUE!</v>
      </c>
      <c r="K38" s="82">
        <v>317720.39999999997</v>
      </c>
      <c r="L38" s="82">
        <v>402591.9</v>
      </c>
      <c r="M38" s="82">
        <v>414031.3</v>
      </c>
      <c r="N38" s="82">
        <v>465627.9</v>
      </c>
      <c r="O38" s="82">
        <v>498141.6</v>
      </c>
      <c r="P38" s="82">
        <v>492413.8</v>
      </c>
      <c r="Q38" s="82">
        <v>536097.1</v>
      </c>
      <c r="R38" s="82">
        <v>538746</v>
      </c>
      <c r="S38" s="252">
        <v>519061</v>
      </c>
      <c r="T38" s="252" t="s">
        <v>109</v>
      </c>
    </row>
    <row r="39" spans="1:20" s="201" customFormat="1" ht="13">
      <c r="A39" s="36" t="s">
        <v>259</v>
      </c>
      <c r="B39" s="59">
        <v>8111840</v>
      </c>
      <c r="C39" s="82">
        <v>8777180</v>
      </c>
      <c r="D39" s="82">
        <v>8710900</v>
      </c>
      <c r="E39" s="82">
        <v>7652320</v>
      </c>
      <c r="F39" s="82">
        <v>7392860</v>
      </c>
      <c r="G39" s="82">
        <v>7733280</v>
      </c>
      <c r="H39" s="82">
        <v>8180800</v>
      </c>
      <c r="I39" s="82">
        <v>7827780</v>
      </c>
      <c r="J39" s="82">
        <v>7634240</v>
      </c>
      <c r="K39" s="82">
        <v>8015230</v>
      </c>
      <c r="L39" s="82">
        <v>8669500</v>
      </c>
      <c r="M39" s="82">
        <v>8672410</v>
      </c>
      <c r="N39" s="82">
        <v>9872670</v>
      </c>
      <c r="O39" s="82">
        <v>9564810</v>
      </c>
      <c r="P39" s="82">
        <v>10062470</v>
      </c>
      <c r="Q39" s="82">
        <v>12577680</v>
      </c>
      <c r="R39" s="82">
        <v>12944850</v>
      </c>
      <c r="S39" s="59">
        <v>13068640</v>
      </c>
      <c r="T39" s="252" t="s">
        <v>109</v>
      </c>
    </row>
    <row r="40" spans="1:20" s="183" customFormat="1">
      <c r="A40" s="183" t="s">
        <v>508</v>
      </c>
      <c r="B40" s="200"/>
      <c r="C40" s="185"/>
      <c r="D40" s="185"/>
      <c r="E40" s="185"/>
      <c r="F40" s="185"/>
      <c r="G40" s="185"/>
      <c r="H40" s="185"/>
      <c r="I40" s="185"/>
      <c r="J40" s="185"/>
      <c r="K40" s="185"/>
      <c r="L40" s="185"/>
      <c r="M40" s="185"/>
      <c r="N40" s="185"/>
      <c r="O40" s="185"/>
      <c r="P40" s="185"/>
    </row>
    <row r="41" spans="1:20" s="123" customFormat="1" ht="13">
      <c r="A41" s="36"/>
      <c r="B41" s="36"/>
      <c r="C41" s="127"/>
      <c r="D41" s="127"/>
      <c r="E41" s="127"/>
      <c r="F41" s="127"/>
      <c r="G41" s="127"/>
      <c r="H41" s="127"/>
      <c r="I41" s="127"/>
      <c r="J41" s="127"/>
      <c r="K41" s="127"/>
      <c r="L41" s="127"/>
      <c r="M41" s="127"/>
      <c r="N41" s="127"/>
      <c r="O41" s="127"/>
      <c r="P41" s="127"/>
      <c r="R41" s="124"/>
    </row>
    <row r="42" spans="1:20" s="123" customFormat="1">
      <c r="A42" s="123" t="s">
        <v>22</v>
      </c>
      <c r="B42" s="201"/>
      <c r="C42" s="126"/>
      <c r="D42" s="126"/>
      <c r="E42" s="126"/>
      <c r="F42" s="126"/>
      <c r="G42" s="126"/>
      <c r="H42" s="126"/>
      <c r="I42" s="126"/>
      <c r="J42" s="126"/>
      <c r="K42" s="126"/>
      <c r="L42" s="126"/>
      <c r="M42" s="126"/>
      <c r="N42" s="126"/>
      <c r="O42" s="126"/>
      <c r="P42" s="126"/>
      <c r="R42" s="124"/>
    </row>
    <row r="43" spans="1:20" s="123" customFormat="1" ht="13">
      <c r="A43" s="36" t="s">
        <v>530</v>
      </c>
      <c r="B43" s="36"/>
      <c r="C43" s="126"/>
      <c r="D43" s="126"/>
      <c r="E43" s="126"/>
      <c r="F43" s="126"/>
      <c r="G43" s="126"/>
      <c r="H43" s="126"/>
      <c r="I43" s="126"/>
      <c r="J43" s="126"/>
      <c r="K43" s="126"/>
      <c r="L43" s="126"/>
      <c r="M43" s="126"/>
      <c r="N43" s="126"/>
      <c r="O43" s="126"/>
      <c r="P43" s="126"/>
      <c r="R43" s="124"/>
    </row>
    <row r="44" spans="1:20">
      <c r="A44" s="123" t="s">
        <v>31</v>
      </c>
    </row>
    <row r="45" spans="1:20">
      <c r="A45" s="124" t="s">
        <v>24</v>
      </c>
      <c r="B45" s="200"/>
    </row>
    <row r="46" spans="1:20" s="123" customFormat="1">
      <c r="A46" s="124"/>
      <c r="B46" s="200"/>
    </row>
    <row r="47" spans="1:20">
      <c r="A47" t="s">
        <v>46</v>
      </c>
    </row>
    <row r="48" spans="1:20">
      <c r="A48" t="s">
        <v>306</v>
      </c>
    </row>
    <row r="49" spans="1:18">
      <c r="A49" t="s">
        <v>19</v>
      </c>
    </row>
    <row r="50" spans="1:18">
      <c r="A50" s="105" t="s">
        <v>381</v>
      </c>
      <c r="B50" s="200"/>
    </row>
    <row r="51" spans="1:18" ht="12" customHeight="1">
      <c r="A51" s="104" t="s">
        <v>345</v>
      </c>
      <c r="C51" s="34"/>
      <c r="D51" s="34"/>
      <c r="E51" s="34"/>
      <c r="F51" s="34"/>
      <c r="G51" s="34"/>
      <c r="H51" s="34"/>
      <c r="I51" s="34"/>
      <c r="J51" s="34"/>
      <c r="K51" s="34"/>
      <c r="L51" s="34"/>
      <c r="M51" s="34"/>
      <c r="N51" s="34"/>
    </row>
    <row r="52" spans="1:18" ht="12" customHeight="1">
      <c r="C52" s="34"/>
      <c r="D52" s="34"/>
      <c r="E52" s="34"/>
      <c r="F52" s="34"/>
      <c r="G52" s="34"/>
      <c r="H52" s="34"/>
      <c r="I52" s="34"/>
      <c r="J52" s="34"/>
      <c r="K52" s="34"/>
      <c r="L52" s="34"/>
      <c r="M52" s="34"/>
      <c r="N52" s="34"/>
    </row>
    <row r="54" spans="1:18">
      <c r="A54" s="124"/>
      <c r="B54" s="200"/>
    </row>
    <row r="57" spans="1:18">
      <c r="A57" s="201"/>
      <c r="C57" s="201"/>
      <c r="D57" s="201"/>
      <c r="E57" s="201"/>
      <c r="F57" s="201"/>
      <c r="G57" s="201"/>
      <c r="H57" s="201"/>
      <c r="I57" s="201"/>
      <c r="J57" s="201"/>
      <c r="K57" s="201"/>
      <c r="L57" s="201"/>
      <c r="M57" s="201"/>
      <c r="N57" s="201"/>
      <c r="O57" s="201"/>
      <c r="P57" s="201"/>
      <c r="Q57" s="201"/>
      <c r="R57" s="201"/>
    </row>
    <row r="58" spans="1:18" s="201" customFormat="1"/>
    <row r="59" spans="1:18" s="201" customFormat="1"/>
    <row r="60" spans="1:18" s="201" customFormat="1"/>
    <row r="61" spans="1:18" s="201" customFormat="1"/>
    <row r="62" spans="1:18" s="201" customFormat="1"/>
    <row r="63" spans="1:18" s="201" customFormat="1"/>
    <row r="64" spans="1:18" s="201" customFormat="1"/>
    <row r="65" s="201" customFormat="1"/>
    <row r="66" s="201" customFormat="1"/>
    <row r="67" s="201" customFormat="1"/>
    <row r="68" s="201" customFormat="1"/>
    <row r="69" s="201" customFormat="1"/>
    <row r="70" s="201" customFormat="1"/>
    <row r="71" s="201" customFormat="1"/>
    <row r="72" s="201" customFormat="1"/>
    <row r="73" s="201" customFormat="1"/>
    <row r="74" s="201" customFormat="1"/>
    <row r="75" s="201" customFormat="1"/>
    <row r="76" s="201" customFormat="1"/>
    <row r="77" s="201" customFormat="1"/>
    <row r="78" s="201" customFormat="1"/>
    <row r="79" s="201" customFormat="1"/>
    <row r="80" s="201" customFormat="1"/>
    <row r="81" spans="1:18" s="201" customFormat="1"/>
    <row r="82" spans="1:18" s="201" customFormat="1"/>
    <row r="83" spans="1:18" s="201" customFormat="1"/>
    <row r="84" spans="1:18" s="201" customFormat="1"/>
    <row r="85" spans="1:18" s="201" customFormat="1"/>
    <row r="86" spans="1:18" s="201" customFormat="1"/>
    <row r="87" spans="1:18" s="201" customFormat="1"/>
    <row r="88" spans="1:18" s="201" customFormat="1"/>
    <row r="89" spans="1:18">
      <c r="A89" s="201"/>
      <c r="C89" s="201"/>
      <c r="D89" s="201"/>
      <c r="E89" s="201"/>
      <c r="F89" s="201"/>
      <c r="G89" s="201"/>
      <c r="H89" s="201"/>
      <c r="I89" s="201"/>
      <c r="J89" s="201"/>
      <c r="K89" s="201"/>
      <c r="L89" s="201"/>
      <c r="M89" s="201"/>
      <c r="N89" s="201"/>
      <c r="O89" s="201"/>
      <c r="P89" s="201"/>
      <c r="Q89" s="201"/>
      <c r="R89" s="201"/>
    </row>
    <row r="90" spans="1:18">
      <c r="A90" s="201"/>
      <c r="C90" s="201"/>
      <c r="D90" s="201"/>
      <c r="E90" s="201"/>
      <c r="F90" s="201"/>
      <c r="G90" s="201"/>
      <c r="H90" s="201"/>
      <c r="I90" s="201"/>
      <c r="J90" s="201"/>
      <c r="K90" s="201"/>
      <c r="L90" s="201"/>
      <c r="M90" s="201"/>
      <c r="N90" s="201"/>
      <c r="O90" s="201"/>
      <c r="P90" s="201"/>
      <c r="Q90" s="201"/>
      <c r="R90" s="201"/>
    </row>
    <row r="91" spans="1:18" s="201" customFormat="1"/>
    <row r="92" spans="1:18" s="201" customFormat="1"/>
    <row r="93" spans="1:18" s="201" customFormat="1"/>
    <row r="94" spans="1:18">
      <c r="A94" s="201"/>
      <c r="C94" s="201"/>
      <c r="D94" s="201"/>
      <c r="E94" s="201"/>
      <c r="F94" s="201"/>
      <c r="G94" s="201"/>
      <c r="H94" s="201"/>
      <c r="I94" s="201"/>
      <c r="J94" s="201"/>
      <c r="K94" s="201"/>
      <c r="L94" s="201"/>
      <c r="M94" s="201"/>
      <c r="N94" s="201"/>
      <c r="O94" s="201"/>
      <c r="P94" s="201"/>
      <c r="Q94" s="201"/>
      <c r="R94" s="201"/>
    </row>
    <row r="95" spans="1:18">
      <c r="A95" s="201"/>
      <c r="C95" s="201"/>
      <c r="D95" s="201"/>
      <c r="E95" s="201"/>
      <c r="F95" s="201"/>
      <c r="G95" s="201"/>
      <c r="H95" s="201"/>
      <c r="I95" s="201"/>
      <c r="J95" s="201"/>
      <c r="K95" s="201"/>
      <c r="L95" s="201"/>
      <c r="M95" s="201"/>
      <c r="N95" s="201"/>
      <c r="O95" s="201"/>
      <c r="P95" s="201"/>
      <c r="Q95" s="201"/>
      <c r="R95" s="201"/>
    </row>
    <row r="96" spans="1:18">
      <c r="A96" s="201"/>
      <c r="C96" s="201"/>
      <c r="D96" s="201"/>
      <c r="E96" s="201"/>
      <c r="F96" s="201"/>
      <c r="G96" s="201"/>
      <c r="H96" s="201"/>
      <c r="I96" s="201"/>
      <c r="J96" s="201"/>
      <c r="K96" s="201"/>
      <c r="L96" s="201"/>
      <c r="M96" s="201"/>
      <c r="N96" s="201"/>
      <c r="O96" s="201"/>
      <c r="P96" s="201"/>
      <c r="Q96" s="201"/>
      <c r="R96" s="201"/>
    </row>
    <row r="97" spans="1:18">
      <c r="A97" s="201"/>
      <c r="C97" s="201"/>
      <c r="D97" s="201"/>
      <c r="E97" s="201"/>
      <c r="F97" s="201"/>
      <c r="G97" s="201"/>
      <c r="H97" s="201"/>
      <c r="I97" s="201"/>
      <c r="J97" s="201"/>
      <c r="K97" s="201"/>
      <c r="L97" s="201"/>
      <c r="M97" s="201"/>
      <c r="N97" s="201"/>
      <c r="O97" s="201"/>
      <c r="P97" s="201"/>
      <c r="Q97" s="201"/>
      <c r="R97" s="201"/>
    </row>
    <row r="98" spans="1:18">
      <c r="A98" s="201"/>
      <c r="C98" s="201"/>
      <c r="D98" s="201"/>
      <c r="E98" s="201"/>
      <c r="F98" s="201"/>
      <c r="G98" s="201"/>
      <c r="H98" s="201"/>
      <c r="I98" s="201"/>
      <c r="J98" s="201"/>
      <c r="K98" s="201"/>
      <c r="L98" s="201"/>
      <c r="M98" s="201"/>
      <c r="N98" s="201"/>
      <c r="O98" s="201"/>
      <c r="P98" s="201"/>
      <c r="Q98" s="201"/>
      <c r="R98" s="201"/>
    </row>
    <row r="99" spans="1:18">
      <c r="A99" s="201"/>
      <c r="C99" s="201"/>
      <c r="D99" s="201"/>
      <c r="E99" s="201"/>
      <c r="F99" s="201"/>
      <c r="G99" s="201"/>
      <c r="H99" s="201"/>
      <c r="I99" s="201"/>
      <c r="J99" s="201"/>
      <c r="K99" s="201"/>
      <c r="L99" s="201"/>
      <c r="M99" s="201"/>
      <c r="N99" s="201"/>
      <c r="O99" s="201"/>
      <c r="P99" s="201"/>
      <c r="Q99" s="201"/>
      <c r="R99" s="201"/>
    </row>
    <row r="100" spans="1:18">
      <c r="A100" s="201"/>
      <c r="C100" s="201"/>
      <c r="D100" s="201"/>
      <c r="E100" s="201"/>
      <c r="F100" s="201"/>
      <c r="G100" s="201"/>
      <c r="H100" s="201"/>
      <c r="I100" s="201"/>
      <c r="J100" s="201"/>
      <c r="K100" s="201"/>
      <c r="L100" s="201"/>
      <c r="M100" s="201"/>
      <c r="N100" s="201"/>
      <c r="O100" s="201"/>
      <c r="P100" s="201"/>
      <c r="Q100" s="201"/>
      <c r="R100" s="201"/>
    </row>
    <row r="101" spans="1:18">
      <c r="A101" s="201"/>
      <c r="C101" s="201"/>
      <c r="D101" s="201"/>
      <c r="E101" s="201"/>
      <c r="F101" s="201"/>
      <c r="G101" s="201"/>
      <c r="H101" s="201"/>
      <c r="I101" s="201"/>
      <c r="J101" s="201"/>
      <c r="K101" s="201"/>
      <c r="L101" s="201"/>
      <c r="M101" s="201"/>
      <c r="N101" s="201"/>
      <c r="O101" s="201"/>
      <c r="P101" s="201"/>
      <c r="Q101" s="201"/>
      <c r="R101" s="201"/>
    </row>
    <row r="102" spans="1:18">
      <c r="A102" s="201"/>
      <c r="C102" s="201"/>
      <c r="D102" s="201"/>
      <c r="E102" s="201"/>
      <c r="F102" s="201"/>
      <c r="G102" s="201"/>
      <c r="H102" s="201"/>
      <c r="I102" s="201"/>
      <c r="J102" s="201"/>
      <c r="K102" s="201"/>
      <c r="L102" s="201"/>
      <c r="M102" s="201"/>
      <c r="N102" s="201"/>
      <c r="O102" s="201"/>
      <c r="P102" s="201"/>
      <c r="Q102" s="201"/>
      <c r="R102" s="201"/>
    </row>
    <row r="103" spans="1:18">
      <c r="A103" s="201"/>
      <c r="C103" s="201"/>
      <c r="D103" s="201"/>
      <c r="E103" s="201"/>
      <c r="F103" s="201"/>
      <c r="G103" s="201"/>
      <c r="H103" s="201"/>
      <c r="I103" s="201"/>
      <c r="J103" s="201"/>
      <c r="K103" s="201"/>
      <c r="L103" s="201"/>
      <c r="M103" s="201"/>
      <c r="N103" s="201"/>
      <c r="O103" s="201"/>
      <c r="P103" s="201"/>
      <c r="Q103" s="201"/>
      <c r="R103" s="201"/>
    </row>
    <row r="104" spans="1:18">
      <c r="A104" s="201"/>
      <c r="C104" s="201"/>
      <c r="D104" s="201"/>
      <c r="E104" s="201"/>
      <c r="F104" s="201"/>
      <c r="G104" s="201"/>
      <c r="H104" s="201"/>
      <c r="I104" s="201"/>
      <c r="J104" s="201"/>
      <c r="K104" s="201"/>
      <c r="L104" s="201"/>
      <c r="M104" s="201"/>
      <c r="N104" s="201"/>
      <c r="O104" s="201"/>
      <c r="P104" s="201"/>
      <c r="Q104" s="201"/>
      <c r="R104" s="201"/>
    </row>
    <row r="105" spans="1:18">
      <c r="A105" s="201"/>
      <c r="C105" s="201"/>
      <c r="D105" s="201"/>
      <c r="E105" s="201"/>
      <c r="F105" s="201"/>
      <c r="G105" s="201"/>
      <c r="H105" s="201"/>
      <c r="I105" s="201"/>
      <c r="J105" s="201"/>
      <c r="K105" s="201"/>
      <c r="L105" s="201"/>
      <c r="M105" s="201"/>
      <c r="N105" s="201"/>
      <c r="O105" s="201"/>
      <c r="P105" s="201"/>
      <c r="Q105" s="201"/>
      <c r="R105" s="201"/>
    </row>
    <row r="106" spans="1:18">
      <c r="A106" s="201"/>
      <c r="C106" s="201"/>
      <c r="D106" s="201"/>
      <c r="E106" s="201"/>
      <c r="F106" s="201"/>
      <c r="G106" s="201"/>
      <c r="H106" s="201"/>
      <c r="I106" s="201"/>
      <c r="J106" s="201"/>
      <c r="K106" s="201"/>
      <c r="L106" s="201"/>
      <c r="M106" s="201"/>
      <c r="N106" s="201"/>
      <c r="O106" s="201"/>
      <c r="P106" s="201"/>
      <c r="Q106" s="201"/>
      <c r="R106" s="201"/>
    </row>
    <row r="107" spans="1:18">
      <c r="A107" s="201"/>
      <c r="C107" s="201"/>
      <c r="D107" s="201"/>
      <c r="E107" s="201"/>
      <c r="F107" s="201"/>
      <c r="G107" s="201"/>
      <c r="H107" s="201"/>
      <c r="I107" s="201"/>
      <c r="J107" s="201"/>
      <c r="K107" s="201"/>
      <c r="L107" s="201"/>
      <c r="M107" s="201"/>
      <c r="N107" s="201"/>
      <c r="O107" s="201"/>
      <c r="P107" s="201"/>
      <c r="Q107" s="201"/>
      <c r="R107" s="201"/>
    </row>
    <row r="108" spans="1:18">
      <c r="A108" s="201"/>
      <c r="C108" s="201"/>
      <c r="D108" s="201"/>
      <c r="E108" s="201"/>
      <c r="F108" s="201"/>
      <c r="G108" s="201"/>
      <c r="H108" s="201"/>
      <c r="I108" s="201"/>
      <c r="J108" s="201"/>
      <c r="K108" s="201"/>
      <c r="L108" s="201"/>
      <c r="M108" s="201"/>
      <c r="N108" s="201"/>
      <c r="O108" s="201"/>
      <c r="P108" s="201"/>
      <c r="Q108" s="201"/>
      <c r="R108" s="201"/>
    </row>
    <row r="109" spans="1:18">
      <c r="A109" s="201"/>
      <c r="C109" s="201"/>
      <c r="D109" s="201"/>
      <c r="E109" s="201"/>
      <c r="F109" s="201"/>
      <c r="G109" s="201"/>
      <c r="H109" s="201"/>
      <c r="I109" s="201"/>
      <c r="J109" s="201"/>
      <c r="K109" s="201"/>
      <c r="L109" s="201"/>
      <c r="M109" s="201"/>
      <c r="N109" s="201"/>
      <c r="O109" s="201"/>
      <c r="P109" s="201"/>
      <c r="Q109" s="201"/>
      <c r="R109" s="201"/>
    </row>
    <row r="110" spans="1:18">
      <c r="A110" s="201"/>
      <c r="C110" s="201"/>
      <c r="D110" s="201"/>
      <c r="E110" s="201"/>
      <c r="F110" s="201"/>
      <c r="G110" s="201"/>
      <c r="H110" s="201"/>
      <c r="I110" s="201"/>
      <c r="J110" s="201"/>
      <c r="K110" s="201"/>
      <c r="L110" s="201"/>
      <c r="M110" s="201"/>
      <c r="N110" s="201"/>
      <c r="O110" s="201"/>
      <c r="P110" s="201"/>
      <c r="Q110" s="201"/>
      <c r="R110" s="201"/>
    </row>
    <row r="111" spans="1:18">
      <c r="A111" s="201"/>
      <c r="C111" s="201"/>
      <c r="D111" s="201"/>
      <c r="E111" s="201"/>
      <c r="F111" s="201"/>
      <c r="G111" s="201"/>
      <c r="H111" s="201"/>
      <c r="I111" s="201"/>
      <c r="J111" s="201"/>
      <c r="K111" s="201"/>
      <c r="L111" s="201"/>
      <c r="M111" s="201"/>
      <c r="N111" s="201"/>
      <c r="O111" s="201"/>
      <c r="P111" s="201"/>
      <c r="Q111" s="201"/>
      <c r="R111" s="201"/>
    </row>
    <row r="112" spans="1:18">
      <c r="A112" s="201"/>
      <c r="C112" s="201"/>
      <c r="D112" s="201"/>
      <c r="E112" s="201"/>
      <c r="F112" s="201"/>
      <c r="G112" s="201"/>
      <c r="H112" s="201"/>
      <c r="I112" s="201"/>
      <c r="J112" s="201"/>
      <c r="K112" s="201"/>
      <c r="L112" s="201"/>
      <c r="M112" s="201"/>
      <c r="N112" s="201"/>
      <c r="O112" s="201"/>
      <c r="P112" s="201"/>
      <c r="Q112" s="201"/>
      <c r="R112" s="201"/>
    </row>
    <row r="113" spans="1:18">
      <c r="A113" s="201"/>
      <c r="C113" s="201"/>
      <c r="D113" s="201"/>
      <c r="E113" s="201"/>
      <c r="F113" s="201"/>
      <c r="G113" s="201"/>
      <c r="H113" s="201"/>
      <c r="I113" s="201"/>
      <c r="J113" s="201"/>
      <c r="K113" s="201"/>
      <c r="L113" s="201"/>
      <c r="M113" s="201"/>
      <c r="N113" s="201"/>
      <c r="O113" s="201"/>
      <c r="P113" s="201"/>
      <c r="Q113" s="201"/>
      <c r="R113" s="201"/>
    </row>
    <row r="114" spans="1:18">
      <c r="A114" s="201"/>
      <c r="C114" s="201"/>
      <c r="D114" s="201"/>
      <c r="E114" s="201"/>
      <c r="F114" s="201"/>
      <c r="G114" s="201"/>
      <c r="H114" s="201"/>
      <c r="I114" s="201"/>
      <c r="J114" s="201"/>
      <c r="K114" s="201"/>
      <c r="L114" s="201"/>
      <c r="M114" s="201"/>
      <c r="N114" s="201"/>
      <c r="O114" s="201"/>
      <c r="P114" s="201"/>
      <c r="Q114" s="201"/>
      <c r="R114" s="201"/>
    </row>
    <row r="115" spans="1:18">
      <c r="A115" s="201"/>
      <c r="C115" s="201"/>
      <c r="D115" s="201"/>
      <c r="E115" s="201"/>
      <c r="F115" s="201"/>
      <c r="G115" s="201"/>
      <c r="H115" s="201"/>
      <c r="I115" s="201"/>
      <c r="J115" s="201"/>
      <c r="K115" s="201"/>
      <c r="L115" s="201"/>
      <c r="M115" s="201"/>
      <c r="N115" s="201"/>
      <c r="O115" s="201"/>
      <c r="P115" s="201"/>
      <c r="Q115" s="201"/>
      <c r="R115" s="201"/>
    </row>
    <row r="116" spans="1:18">
      <c r="A116" s="201"/>
      <c r="C116" s="201"/>
      <c r="D116" s="201"/>
      <c r="E116" s="201"/>
      <c r="F116" s="201"/>
      <c r="G116" s="201"/>
      <c r="H116" s="201"/>
      <c r="I116" s="201"/>
      <c r="J116" s="201"/>
      <c r="K116" s="201"/>
      <c r="L116" s="201"/>
      <c r="M116" s="201"/>
      <c r="N116" s="201"/>
      <c r="O116" s="201"/>
      <c r="P116" s="201"/>
      <c r="Q116" s="201"/>
      <c r="R116" s="201"/>
    </row>
    <row r="117" spans="1:18">
      <c r="A117" s="201"/>
      <c r="C117" s="201"/>
      <c r="D117" s="201"/>
      <c r="E117" s="201"/>
      <c r="F117" s="201"/>
      <c r="G117" s="201"/>
      <c r="H117" s="201"/>
      <c r="I117" s="201"/>
      <c r="J117" s="201"/>
      <c r="K117" s="201"/>
      <c r="L117" s="201"/>
      <c r="M117" s="201"/>
      <c r="N117" s="201"/>
      <c r="O117" s="201"/>
      <c r="P117" s="201"/>
      <c r="Q117" s="201"/>
      <c r="R117" s="201"/>
    </row>
    <row r="118" spans="1:18">
      <c r="A118" s="201"/>
      <c r="C118" s="201"/>
      <c r="D118" s="201"/>
      <c r="E118" s="201"/>
      <c r="F118" s="201"/>
      <c r="G118" s="201"/>
      <c r="H118" s="201"/>
      <c r="I118" s="201"/>
      <c r="J118" s="201"/>
      <c r="K118" s="201"/>
      <c r="L118" s="201"/>
      <c r="M118" s="201"/>
      <c r="N118" s="201"/>
      <c r="O118" s="201"/>
      <c r="P118" s="201"/>
      <c r="Q118" s="201"/>
      <c r="R118" s="201"/>
    </row>
    <row r="119" spans="1:18" s="201" customFormat="1"/>
    <row r="120" spans="1:18">
      <c r="A120" s="201"/>
      <c r="C120" s="201"/>
      <c r="D120" s="201"/>
      <c r="E120" s="201"/>
      <c r="F120" s="201"/>
      <c r="G120" s="201"/>
      <c r="H120" s="201"/>
      <c r="I120" s="201"/>
      <c r="J120" s="201"/>
      <c r="K120" s="201"/>
      <c r="L120" s="201"/>
      <c r="M120" s="201"/>
      <c r="N120" s="201"/>
      <c r="O120" s="201"/>
      <c r="P120" s="201"/>
      <c r="Q120" s="201"/>
      <c r="R120" s="201"/>
    </row>
    <row r="121" spans="1:18">
      <c r="A121" s="201"/>
      <c r="C121" s="201"/>
      <c r="D121" s="201"/>
      <c r="E121" s="201"/>
      <c r="F121" s="201"/>
      <c r="G121" s="201"/>
      <c r="H121" s="201"/>
      <c r="I121" s="201"/>
      <c r="J121" s="201"/>
      <c r="K121" s="201"/>
      <c r="L121" s="201"/>
      <c r="M121" s="201"/>
      <c r="N121" s="201"/>
      <c r="O121" s="201"/>
      <c r="P121" s="201"/>
      <c r="Q121" s="201"/>
      <c r="R121" s="201"/>
    </row>
    <row r="125" spans="1:18">
      <c r="A125" s="201"/>
      <c r="C125" s="201"/>
      <c r="D125" s="201"/>
      <c r="E125" s="201"/>
      <c r="F125" s="201"/>
      <c r="G125" s="201"/>
      <c r="H125" s="201"/>
      <c r="I125" s="201"/>
      <c r="J125" s="201"/>
      <c r="K125" s="201"/>
      <c r="L125" s="201"/>
      <c r="M125" s="201"/>
      <c r="N125" s="201"/>
      <c r="O125" s="201"/>
      <c r="P125" s="201"/>
      <c r="Q125" s="201"/>
      <c r="R125" s="201"/>
    </row>
    <row r="126" spans="1:18" s="201" customFormat="1"/>
    <row r="127" spans="1:18">
      <c r="A127" s="201"/>
      <c r="C127" s="201"/>
      <c r="D127" s="201"/>
      <c r="E127" s="201"/>
      <c r="F127" s="201"/>
      <c r="G127" s="201"/>
      <c r="H127" s="201"/>
      <c r="I127" s="201"/>
      <c r="J127" s="201"/>
      <c r="K127" s="201"/>
      <c r="L127" s="201"/>
      <c r="M127" s="201"/>
      <c r="N127" s="201"/>
      <c r="O127" s="201"/>
      <c r="P127" s="201"/>
      <c r="Q127" s="201"/>
      <c r="R127" s="201"/>
    </row>
    <row r="128" spans="1:18">
      <c r="A128" s="201"/>
      <c r="C128" s="201"/>
      <c r="D128" s="201"/>
      <c r="E128" s="201"/>
      <c r="F128" s="201"/>
      <c r="G128" s="201"/>
      <c r="H128" s="201"/>
      <c r="I128" s="201"/>
      <c r="J128" s="201"/>
      <c r="K128" s="201"/>
      <c r="L128" s="201"/>
      <c r="M128" s="201"/>
      <c r="N128" s="201"/>
      <c r="O128" s="201"/>
      <c r="P128" s="201"/>
      <c r="Q128" s="201"/>
      <c r="R128" s="201"/>
    </row>
    <row r="129" spans="1:18">
      <c r="A129" s="201"/>
      <c r="C129" s="201"/>
      <c r="D129" s="201"/>
      <c r="E129" s="201"/>
      <c r="F129" s="201"/>
      <c r="G129" s="201"/>
      <c r="H129" s="201"/>
      <c r="I129" s="201"/>
      <c r="J129" s="201"/>
      <c r="K129" s="201"/>
      <c r="L129" s="201"/>
      <c r="M129" s="201"/>
      <c r="N129" s="201"/>
      <c r="O129" s="201"/>
      <c r="P129" s="201"/>
      <c r="Q129" s="201"/>
      <c r="R129" s="201"/>
    </row>
    <row r="130" spans="1:18">
      <c r="A130" s="201"/>
      <c r="C130" s="201"/>
      <c r="D130" s="201"/>
      <c r="E130" s="201"/>
      <c r="F130" s="201"/>
      <c r="G130" s="201"/>
      <c r="H130" s="201"/>
      <c r="I130" s="201"/>
      <c r="J130" s="201"/>
      <c r="K130" s="201"/>
      <c r="L130" s="201"/>
      <c r="M130" s="201"/>
      <c r="N130" s="201"/>
      <c r="O130" s="201"/>
      <c r="P130" s="201"/>
      <c r="Q130" s="201"/>
      <c r="R130" s="201"/>
    </row>
    <row r="131" spans="1:18">
      <c r="A131" s="201"/>
    </row>
    <row r="134" spans="1:18">
      <c r="A134" s="201"/>
      <c r="C134" s="201"/>
      <c r="D134" s="201"/>
      <c r="E134" s="201"/>
      <c r="F134" s="201"/>
      <c r="G134" s="201"/>
      <c r="H134" s="201"/>
      <c r="I134" s="201"/>
      <c r="J134" s="201"/>
      <c r="K134" s="201"/>
      <c r="L134" s="201"/>
      <c r="M134" s="201"/>
      <c r="N134" s="201"/>
      <c r="O134" s="201"/>
      <c r="P134" s="201"/>
      <c r="Q134" s="201"/>
      <c r="R134" s="201"/>
    </row>
    <row r="135" spans="1:18" s="201" customFormat="1"/>
    <row r="136" spans="1:18">
      <c r="A136" s="201"/>
      <c r="C136" s="201"/>
      <c r="D136" s="201"/>
      <c r="E136" s="201"/>
      <c r="F136" s="201"/>
      <c r="G136" s="201"/>
      <c r="H136" s="201"/>
      <c r="I136" s="201"/>
      <c r="J136" s="201"/>
      <c r="K136" s="201"/>
      <c r="L136" s="201"/>
      <c r="M136" s="201"/>
      <c r="N136" s="201"/>
      <c r="O136" s="201"/>
      <c r="P136" s="201"/>
      <c r="Q136" s="201"/>
      <c r="R136" s="201"/>
    </row>
    <row r="137" spans="1:18">
      <c r="A137" s="201"/>
      <c r="C137" s="201"/>
      <c r="D137" s="201"/>
      <c r="E137" s="201"/>
      <c r="F137" s="201"/>
      <c r="G137" s="201"/>
      <c r="H137" s="201"/>
      <c r="I137" s="201"/>
      <c r="J137" s="201"/>
      <c r="K137" s="201"/>
      <c r="L137" s="201"/>
      <c r="M137" s="201"/>
      <c r="N137" s="201"/>
      <c r="O137" s="201"/>
      <c r="P137" s="201"/>
      <c r="Q137" s="201"/>
      <c r="R137" s="201"/>
    </row>
    <row r="138" spans="1:18">
      <c r="A138" s="201"/>
      <c r="C138" s="201"/>
      <c r="D138" s="201"/>
      <c r="E138" s="201"/>
      <c r="F138" s="201"/>
      <c r="G138" s="201"/>
      <c r="H138" s="201"/>
      <c r="I138" s="201"/>
      <c r="J138" s="201"/>
      <c r="K138" s="201"/>
      <c r="L138" s="201"/>
      <c r="M138" s="201"/>
      <c r="N138" s="201"/>
      <c r="O138" s="201"/>
      <c r="P138" s="201"/>
      <c r="Q138" s="201"/>
      <c r="R138" s="201"/>
    </row>
    <row r="139" spans="1:18">
      <c r="A139" s="201"/>
      <c r="C139" s="201"/>
      <c r="D139" s="201"/>
      <c r="E139" s="201"/>
      <c r="F139" s="201"/>
      <c r="G139" s="201"/>
      <c r="H139" s="201"/>
      <c r="I139" s="201"/>
      <c r="J139" s="201"/>
      <c r="K139" s="201"/>
      <c r="L139" s="201"/>
      <c r="M139" s="201"/>
      <c r="N139" s="201"/>
      <c r="O139" s="201"/>
      <c r="P139" s="201"/>
      <c r="Q139" s="201"/>
      <c r="R139" s="201"/>
    </row>
    <row r="140" spans="1:18">
      <c r="A140" s="201"/>
      <c r="C140" s="201"/>
      <c r="D140" s="201"/>
      <c r="E140" s="201"/>
      <c r="F140" s="201"/>
      <c r="G140" s="201"/>
      <c r="H140" s="201"/>
      <c r="I140" s="201"/>
      <c r="J140" s="201"/>
      <c r="K140" s="201"/>
      <c r="L140" s="201"/>
      <c r="M140" s="201"/>
      <c r="N140" s="201"/>
      <c r="O140" s="201"/>
      <c r="P140" s="201"/>
      <c r="Q140" s="201"/>
      <c r="R140" s="201"/>
    </row>
  </sheetData>
  <phoneticPr fontId="31" type="noConversion"/>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4"/>
  <dimension ref="A1:T81"/>
  <sheetViews>
    <sheetView zoomScaleNormal="100" workbookViewId="0">
      <pane xSplit="1" ySplit="3" topLeftCell="B22" activePane="bottomRight" state="frozen"/>
      <selection activeCell="A2" sqref="A2"/>
      <selection pane="topRight" activeCell="A2" sqref="A2"/>
      <selection pane="bottomLeft" activeCell="A2" sqref="A2"/>
      <selection pane="bottomRight" activeCell="A2" sqref="A2"/>
    </sheetView>
  </sheetViews>
  <sheetFormatPr defaultColWidth="9.1796875" defaultRowHeight="12.5"/>
  <cols>
    <col min="1" max="1" width="15.453125" customWidth="1"/>
    <col min="2" max="2" width="14.453125" style="201" customWidth="1"/>
    <col min="3" max="18" width="12.81640625" customWidth="1"/>
    <col min="19" max="19" width="13.26953125" style="35" customWidth="1"/>
    <col min="20" max="20" width="12.7265625" customWidth="1"/>
  </cols>
  <sheetData>
    <row r="1" spans="1:20">
      <c r="A1" s="37" t="s">
        <v>594</v>
      </c>
      <c r="B1" s="200"/>
      <c r="C1" s="200"/>
      <c r="D1" s="200"/>
      <c r="E1" s="200"/>
      <c r="F1" s="200"/>
      <c r="G1" s="200"/>
      <c r="H1" s="200"/>
      <c r="I1" s="200"/>
      <c r="J1" s="200"/>
      <c r="K1" s="200"/>
      <c r="L1" s="200"/>
      <c r="M1" s="200"/>
      <c r="N1" s="200"/>
      <c r="O1" s="200"/>
      <c r="P1" s="200"/>
      <c r="Q1" s="200"/>
      <c r="R1" s="200"/>
      <c r="S1" s="343"/>
    </row>
    <row r="2" spans="1:20" s="351" customFormat="1">
      <c r="A2" s="350"/>
      <c r="B2" s="350"/>
      <c r="C2" s="350"/>
      <c r="D2" s="350"/>
      <c r="E2" s="350"/>
      <c r="F2" s="350"/>
      <c r="G2" s="350"/>
      <c r="H2" s="350"/>
      <c r="I2" s="350"/>
      <c r="J2" s="350"/>
      <c r="K2" s="350"/>
      <c r="L2" s="350"/>
      <c r="M2" s="350"/>
      <c r="N2" s="350"/>
      <c r="O2" s="350"/>
      <c r="P2" s="350"/>
      <c r="Q2" s="350"/>
      <c r="R2" s="350"/>
      <c r="S2" s="343"/>
    </row>
    <row r="3" spans="1:20" ht="13">
      <c r="B3" s="36">
        <v>2000</v>
      </c>
      <c r="C3" s="36">
        <v>2001</v>
      </c>
      <c r="D3" s="36">
        <v>2002</v>
      </c>
      <c r="E3" s="36">
        <v>2003</v>
      </c>
      <c r="F3" s="36">
        <v>2004</v>
      </c>
      <c r="G3" s="36">
        <v>2005</v>
      </c>
      <c r="H3" s="36">
        <v>2006</v>
      </c>
      <c r="I3" s="36">
        <v>2007</v>
      </c>
      <c r="J3" s="36">
        <v>2008</v>
      </c>
      <c r="K3" s="36">
        <v>2009</v>
      </c>
      <c r="L3" s="36">
        <v>2010</v>
      </c>
      <c r="M3" s="36">
        <v>2011</v>
      </c>
      <c r="N3" s="36">
        <v>2012</v>
      </c>
      <c r="O3" s="36">
        <v>2013</v>
      </c>
      <c r="P3" s="203">
        <v>2014</v>
      </c>
      <c r="Q3" s="203">
        <v>2015</v>
      </c>
      <c r="R3" s="203">
        <v>2016</v>
      </c>
      <c r="S3" s="203">
        <v>2017</v>
      </c>
      <c r="T3" s="203">
        <v>2018</v>
      </c>
    </row>
    <row r="4" spans="1:20" ht="13">
      <c r="A4" s="36" t="s">
        <v>90</v>
      </c>
      <c r="B4" s="97">
        <v>6340434</v>
      </c>
      <c r="C4" s="97">
        <v>6376327</v>
      </c>
      <c r="D4" s="97">
        <v>6432985</v>
      </c>
      <c r="E4" s="97">
        <v>6476373</v>
      </c>
      <c r="F4" s="97">
        <v>6524762</v>
      </c>
      <c r="G4" s="97">
        <v>6587283</v>
      </c>
      <c r="H4" s="97">
        <v>6647030</v>
      </c>
      <c r="I4" s="97">
        <v>6689506</v>
      </c>
      <c r="J4" s="97">
        <v>6730188</v>
      </c>
      <c r="K4" s="97">
        <v>6772979</v>
      </c>
      <c r="L4" s="97">
        <v>6809974</v>
      </c>
      <c r="M4" s="97">
        <v>6851056</v>
      </c>
      <c r="N4" s="97">
        <v>6899032</v>
      </c>
      <c r="O4" s="97">
        <v>6953033</v>
      </c>
      <c r="P4" s="97">
        <v>7015329</v>
      </c>
      <c r="Q4" s="97">
        <v>7093573</v>
      </c>
      <c r="R4" s="97">
        <v>7187684</v>
      </c>
      <c r="S4" s="35">
        <v>7247528</v>
      </c>
      <c r="T4" s="35">
        <v>7288698</v>
      </c>
    </row>
    <row r="5" spans="1:20" ht="13">
      <c r="A5" s="36" t="s">
        <v>77</v>
      </c>
      <c r="B5" s="97">
        <v>8073054</v>
      </c>
      <c r="C5" s="97">
        <v>8101910</v>
      </c>
      <c r="D5" s="97">
        <v>8145996</v>
      </c>
      <c r="E5" s="97">
        <v>8190878</v>
      </c>
      <c r="F5" s="97">
        <v>8229047</v>
      </c>
      <c r="G5" s="97">
        <v>8275919</v>
      </c>
      <c r="H5" s="97">
        <v>8331936</v>
      </c>
      <c r="I5" s="97">
        <v>8396748</v>
      </c>
      <c r="J5" s="97">
        <v>8472359</v>
      </c>
      <c r="K5" s="97">
        <v>8547467</v>
      </c>
      <c r="L5" s="97">
        <v>8625749</v>
      </c>
      <c r="M5" s="97">
        <v>8756344</v>
      </c>
      <c r="N5" s="97">
        <v>8833129</v>
      </c>
      <c r="O5" s="97">
        <v>8886633</v>
      </c>
      <c r="P5" s="97">
        <v>8905031</v>
      </c>
      <c r="Q5" s="97">
        <v>8952757</v>
      </c>
      <c r="R5" s="97">
        <v>9012839</v>
      </c>
      <c r="S5" s="35">
        <v>9047019</v>
      </c>
      <c r="T5" s="35">
        <v>9089375</v>
      </c>
    </row>
    <row r="6" spans="1:20" ht="13">
      <c r="A6" s="36" t="s">
        <v>103</v>
      </c>
      <c r="B6" s="97">
        <v>6556862</v>
      </c>
      <c r="C6" s="97">
        <v>6555258</v>
      </c>
      <c r="D6" s="97">
        <v>6380060</v>
      </c>
      <c r="E6" s="97">
        <v>6361483</v>
      </c>
      <c r="F6" s="97">
        <v>6344545</v>
      </c>
      <c r="G6" s="97">
        <v>6329442</v>
      </c>
      <c r="H6" s="97">
        <v>6308770</v>
      </c>
      <c r="I6" s="97">
        <v>6288980</v>
      </c>
      <c r="J6" s="97">
        <v>6268322</v>
      </c>
      <c r="K6" s="97">
        <v>6244348</v>
      </c>
      <c r="L6" s="97">
        <v>6216530</v>
      </c>
      <c r="M6" s="97">
        <v>6181328</v>
      </c>
      <c r="N6" s="97">
        <v>6145788</v>
      </c>
      <c r="O6" s="97">
        <v>6106540</v>
      </c>
      <c r="P6" s="97">
        <v>6066969</v>
      </c>
      <c r="Q6" s="97">
        <v>6019998</v>
      </c>
      <c r="R6" s="97">
        <v>5963884</v>
      </c>
      <c r="S6" s="35">
        <v>5907405</v>
      </c>
      <c r="T6" s="35">
        <v>5857288</v>
      </c>
    </row>
    <row r="7" spans="1:20" ht="13">
      <c r="A7" s="36" t="s">
        <v>29</v>
      </c>
      <c r="B7" s="97">
        <v>4497735</v>
      </c>
      <c r="C7" s="97">
        <v>3405675</v>
      </c>
      <c r="D7" s="97">
        <v>3425890</v>
      </c>
      <c r="E7" s="97">
        <v>3440093</v>
      </c>
      <c r="F7" s="97">
        <v>3453827</v>
      </c>
      <c r="G7" s="97">
        <v>3469438</v>
      </c>
      <c r="H7" s="97">
        <v>3478511</v>
      </c>
      <c r="I7" s="97">
        <v>3488997</v>
      </c>
      <c r="J7" s="97">
        <v>3494947</v>
      </c>
      <c r="K7" s="97">
        <v>3498699</v>
      </c>
      <c r="L7" s="97">
        <v>3497844</v>
      </c>
      <c r="M7" s="97">
        <v>3489108</v>
      </c>
      <c r="N7" s="97">
        <v>3482850</v>
      </c>
      <c r="O7" s="97">
        <v>3475931</v>
      </c>
      <c r="P7" s="97">
        <v>3470956</v>
      </c>
      <c r="Q7" s="97">
        <v>3461959</v>
      </c>
      <c r="R7" s="97">
        <v>3443950</v>
      </c>
      <c r="S7" s="35">
        <v>3422613</v>
      </c>
      <c r="T7" s="35">
        <v>3388668</v>
      </c>
    </row>
    <row r="8" spans="1:20" ht="13">
      <c r="A8" s="36" t="s">
        <v>97</v>
      </c>
      <c r="B8" s="97">
        <v>498293</v>
      </c>
      <c r="C8" s="97">
        <v>506990</v>
      </c>
      <c r="D8" s="97">
        <v>520349</v>
      </c>
      <c r="E8" s="97">
        <v>530680</v>
      </c>
      <c r="F8" s="97">
        <v>541397</v>
      </c>
      <c r="G8" s="97">
        <v>552932</v>
      </c>
      <c r="H8" s="97">
        <v>564986</v>
      </c>
      <c r="I8" s="97">
        <v>579869</v>
      </c>
      <c r="J8" s="97">
        <v>598457</v>
      </c>
      <c r="K8" s="97">
        <v>619004</v>
      </c>
      <c r="L8" s="97">
        <v>640785</v>
      </c>
      <c r="M8" s="97">
        <v>661878</v>
      </c>
      <c r="N8" s="97">
        <v>684689</v>
      </c>
      <c r="O8" s="97">
        <v>690884</v>
      </c>
      <c r="P8" s="97">
        <v>687113</v>
      </c>
      <c r="Q8" s="97">
        <v>677766</v>
      </c>
      <c r="R8" s="97">
        <v>679378</v>
      </c>
      <c r="S8" s="35">
        <v>686783</v>
      </c>
      <c r="T8" s="35">
        <v>695662</v>
      </c>
    </row>
    <row r="9" spans="1:20" ht="13">
      <c r="A9" s="36" t="s">
        <v>78</v>
      </c>
      <c r="B9" s="97">
        <v>8163266</v>
      </c>
      <c r="C9" s="97">
        <v>8166716</v>
      </c>
      <c r="D9" s="97">
        <v>8182191</v>
      </c>
      <c r="E9" s="97">
        <v>8212453</v>
      </c>
      <c r="F9" s="97">
        <v>8254247</v>
      </c>
      <c r="G9" s="97">
        <v>8290239</v>
      </c>
      <c r="H9" s="97">
        <v>8340176</v>
      </c>
      <c r="I9" s="97">
        <v>8395089</v>
      </c>
      <c r="J9" s="97">
        <v>8490760</v>
      </c>
      <c r="K9" s="97">
        <v>8576764</v>
      </c>
      <c r="L9" s="97">
        <v>8617502</v>
      </c>
      <c r="M9" s="97">
        <v>8639375</v>
      </c>
      <c r="N9" s="97">
        <v>8668769</v>
      </c>
      <c r="O9" s="97">
        <v>8676895</v>
      </c>
      <c r="P9" s="97">
        <v>8662146</v>
      </c>
      <c r="Q9" s="97">
        <v>8665578</v>
      </c>
      <c r="R9" s="97">
        <v>8657996</v>
      </c>
      <c r="S9" s="35">
        <v>8657869</v>
      </c>
      <c r="T9" s="35">
        <v>8661165</v>
      </c>
    </row>
    <row r="10" spans="1:20" ht="13">
      <c r="A10" s="36" t="s">
        <v>79</v>
      </c>
      <c r="B10" s="97">
        <v>4184105</v>
      </c>
      <c r="C10" s="97">
        <v>4188328</v>
      </c>
      <c r="D10" s="97">
        <v>4191428</v>
      </c>
      <c r="E10" s="97">
        <v>4194204</v>
      </c>
      <c r="F10" s="97">
        <v>4198678</v>
      </c>
      <c r="G10" s="97">
        <v>4205916</v>
      </c>
      <c r="H10" s="97">
        <v>4216893</v>
      </c>
      <c r="I10" s="97">
        <v>4233174</v>
      </c>
      <c r="J10" s="97">
        <v>4260307</v>
      </c>
      <c r="K10" s="97">
        <v>4294246</v>
      </c>
      <c r="L10" s="97">
        <v>4319228</v>
      </c>
      <c r="M10" s="97">
        <v>4349596</v>
      </c>
      <c r="N10" s="97">
        <v>4378227</v>
      </c>
      <c r="O10" s="97">
        <v>4412327</v>
      </c>
      <c r="P10" s="97">
        <v>4449811</v>
      </c>
      <c r="Q10" s="97">
        <v>4489821</v>
      </c>
      <c r="R10" s="97">
        <v>4539791</v>
      </c>
      <c r="S10" s="35">
        <v>4580547</v>
      </c>
      <c r="T10" s="35">
        <v>4615690</v>
      </c>
    </row>
    <row r="11" spans="1:20" ht="13">
      <c r="A11" s="36" t="s">
        <v>98</v>
      </c>
      <c r="B11" s="97">
        <v>1088890</v>
      </c>
      <c r="C11" s="97">
        <v>1088550</v>
      </c>
      <c r="D11" s="97">
        <v>1088490</v>
      </c>
      <c r="E11" s="97">
        <v>1088450</v>
      </c>
      <c r="F11" s="97">
        <v>1087470</v>
      </c>
      <c r="G11" s="97">
        <v>1087090</v>
      </c>
      <c r="H11" s="97">
        <v>1086620</v>
      </c>
      <c r="I11" s="97">
        <v>1086180</v>
      </c>
      <c r="J11" s="97">
        <v>1087380</v>
      </c>
      <c r="K11" s="97">
        <v>1088470</v>
      </c>
      <c r="L11" s="97">
        <v>1087930</v>
      </c>
      <c r="M11" s="97">
        <v>1085600</v>
      </c>
      <c r="N11" s="97">
        <v>1081355</v>
      </c>
      <c r="O11" s="97">
        <v>1076483</v>
      </c>
      <c r="P11" s="97">
        <v>1072179</v>
      </c>
      <c r="Q11" s="97">
        <v>1070126</v>
      </c>
      <c r="R11" s="97">
        <v>1068953</v>
      </c>
      <c r="S11" s="35">
        <v>1065855</v>
      </c>
      <c r="T11" s="35">
        <v>1067016</v>
      </c>
    </row>
    <row r="12" spans="1:20" ht="13">
      <c r="A12" s="36" t="s">
        <v>93</v>
      </c>
      <c r="B12" s="97">
        <v>4025840</v>
      </c>
      <c r="C12" s="97">
        <v>4045756</v>
      </c>
      <c r="D12" s="97">
        <v>4070122</v>
      </c>
      <c r="E12" s="97">
        <v>4091233</v>
      </c>
      <c r="F12" s="97">
        <v>4111020</v>
      </c>
      <c r="G12" s="97">
        <v>4130843</v>
      </c>
      <c r="H12" s="97">
        <v>4151882</v>
      </c>
      <c r="I12" s="97">
        <v>4177242</v>
      </c>
      <c r="J12" s="97">
        <v>4204459</v>
      </c>
      <c r="K12" s="97">
        <v>4234754</v>
      </c>
      <c r="L12" s="97">
        <v>4262971</v>
      </c>
      <c r="M12" s="97">
        <v>4290980</v>
      </c>
      <c r="N12" s="97">
        <v>4319501</v>
      </c>
      <c r="O12" s="97">
        <v>4347944</v>
      </c>
      <c r="P12" s="97">
        <v>4374590</v>
      </c>
      <c r="Q12" s="97">
        <v>4396261</v>
      </c>
      <c r="R12" s="97">
        <v>4414248</v>
      </c>
      <c r="S12" s="35">
        <v>4431392</v>
      </c>
      <c r="T12" s="35">
        <v>4446869</v>
      </c>
    </row>
    <row r="13" spans="1:20" ht="13">
      <c r="A13" s="36" t="s">
        <v>83</v>
      </c>
      <c r="B13" s="97">
        <v>46577261</v>
      </c>
      <c r="C13" s="97">
        <v>46974863</v>
      </c>
      <c r="D13" s="97">
        <v>47338018</v>
      </c>
      <c r="E13" s="97">
        <v>47721361</v>
      </c>
      <c r="F13" s="97">
        <v>48115314</v>
      </c>
      <c r="G13" s="97">
        <v>48572576</v>
      </c>
      <c r="H13" s="97">
        <v>49010534</v>
      </c>
      <c r="I13" s="97">
        <v>49384484</v>
      </c>
      <c r="J13" s="97">
        <v>49720834</v>
      </c>
      <c r="K13" s="97">
        <v>50026691</v>
      </c>
      <c r="L13" s="97">
        <v>50289714</v>
      </c>
      <c r="M13" s="97">
        <v>50561775</v>
      </c>
      <c r="N13" s="97">
        <v>50783443</v>
      </c>
      <c r="O13" s="97">
        <v>51023819</v>
      </c>
      <c r="P13" s="97">
        <v>51312166</v>
      </c>
      <c r="Q13" s="97">
        <v>51697009</v>
      </c>
      <c r="R13" s="97">
        <v>51931888</v>
      </c>
      <c r="S13" s="35">
        <v>52175394</v>
      </c>
      <c r="T13" s="35">
        <v>52277238</v>
      </c>
    </row>
    <row r="14" spans="1:20" ht="13">
      <c r="A14" s="36" t="s">
        <v>80</v>
      </c>
      <c r="B14" s="97">
        <v>66521452</v>
      </c>
      <c r="C14" s="97">
        <v>66759354</v>
      </c>
      <c r="D14" s="97">
        <v>67058890</v>
      </c>
      <c r="E14" s="97">
        <v>67300023</v>
      </c>
      <c r="F14" s="97">
        <v>67476832</v>
      </c>
      <c r="G14" s="97">
        <v>67672014</v>
      </c>
      <c r="H14" s="97">
        <v>67880591</v>
      </c>
      <c r="I14" s="97">
        <v>68072756</v>
      </c>
      <c r="J14" s="97">
        <v>68247754</v>
      </c>
      <c r="K14" s="97">
        <v>68318799</v>
      </c>
      <c r="L14" s="97">
        <v>68320564</v>
      </c>
      <c r="M14" s="97">
        <v>66963546</v>
      </c>
      <c r="N14" s="97">
        <v>67184948</v>
      </c>
      <c r="O14" s="97">
        <v>67432859</v>
      </c>
      <c r="P14" s="97">
        <v>67691934</v>
      </c>
      <c r="Q14" s="97">
        <v>68085517</v>
      </c>
      <c r="R14" s="97">
        <v>68850007</v>
      </c>
      <c r="S14" s="35">
        <v>69051391</v>
      </c>
      <c r="T14" s="35">
        <v>69254205</v>
      </c>
    </row>
    <row r="15" spans="1:20" ht="13">
      <c r="A15" s="36" t="s">
        <v>81</v>
      </c>
      <c r="B15" s="97">
        <v>8779865</v>
      </c>
      <c r="C15" s="97">
        <v>8875723</v>
      </c>
      <c r="D15" s="97">
        <v>8782809</v>
      </c>
      <c r="E15" s="97">
        <v>8839501</v>
      </c>
      <c r="F15" s="97">
        <v>8888217</v>
      </c>
      <c r="G15" s="97">
        <v>8939844</v>
      </c>
      <c r="H15" s="97">
        <v>8988268</v>
      </c>
      <c r="I15" s="97">
        <v>9037249</v>
      </c>
      <c r="J15" s="97">
        <v>9077944</v>
      </c>
      <c r="K15" s="97">
        <v>9119797</v>
      </c>
      <c r="L15" s="97">
        <v>9152259</v>
      </c>
      <c r="M15" s="97">
        <v>9165757</v>
      </c>
      <c r="N15" s="97">
        <v>9131374</v>
      </c>
      <c r="O15" s="97">
        <v>9063145</v>
      </c>
      <c r="P15" s="97">
        <v>9002883</v>
      </c>
      <c r="Q15" s="97">
        <v>8958738</v>
      </c>
      <c r="R15" s="97">
        <v>8907030</v>
      </c>
      <c r="S15" s="35">
        <v>8889805</v>
      </c>
      <c r="T15" s="35">
        <v>8869134</v>
      </c>
    </row>
    <row r="16" spans="1:20" ht="13">
      <c r="A16" s="36" t="s">
        <v>84</v>
      </c>
      <c r="B16" s="97">
        <v>8102337</v>
      </c>
      <c r="C16" s="97">
        <v>8117529</v>
      </c>
      <c r="D16" s="97">
        <v>8123487</v>
      </c>
      <c r="E16" s="97">
        <v>8121171</v>
      </c>
      <c r="F16" s="97">
        <v>8133136</v>
      </c>
      <c r="G16" s="97">
        <v>8147132</v>
      </c>
      <c r="H16" s="97">
        <v>8150716</v>
      </c>
      <c r="I16" s="97">
        <v>8162060</v>
      </c>
      <c r="J16" s="97">
        <v>8164552</v>
      </c>
      <c r="K16" s="97">
        <v>8176847</v>
      </c>
      <c r="L16" s="97">
        <v>8187583</v>
      </c>
      <c r="M16" s="97">
        <v>8187767</v>
      </c>
      <c r="N16" s="97">
        <v>8148079</v>
      </c>
      <c r="O16" s="97">
        <v>8151220</v>
      </c>
      <c r="P16" s="97">
        <v>8142944</v>
      </c>
      <c r="Q16" s="97">
        <v>8133934</v>
      </c>
      <c r="R16" s="97">
        <v>8114580</v>
      </c>
      <c r="S16" s="35">
        <v>8083674</v>
      </c>
      <c r="T16" s="35">
        <v>8063258</v>
      </c>
    </row>
    <row r="17" spans="1:20" ht="13">
      <c r="A17" s="36" t="s">
        <v>85</v>
      </c>
      <c r="B17" s="97">
        <v>2751629</v>
      </c>
      <c r="C17" s="97">
        <v>2814361</v>
      </c>
      <c r="D17" s="97">
        <v>2885746</v>
      </c>
      <c r="E17" s="97">
        <v>2948490</v>
      </c>
      <c r="F17" s="97">
        <v>3009305</v>
      </c>
      <c r="G17" s="97">
        <v>3087045</v>
      </c>
      <c r="H17" s="97">
        <v>3173018</v>
      </c>
      <c r="I17" s="97">
        <v>3286982</v>
      </c>
      <c r="J17" s="97">
        <v>3374379</v>
      </c>
      <c r="K17" s="97">
        <v>3415449</v>
      </c>
      <c r="L17" s="97">
        <v>3425549</v>
      </c>
      <c r="M17" s="97">
        <v>3430232</v>
      </c>
      <c r="N17" s="97">
        <v>3434216</v>
      </c>
      <c r="O17" s="97">
        <v>3444289</v>
      </c>
      <c r="P17" s="97">
        <v>3463560</v>
      </c>
      <c r="Q17" s="97">
        <v>3495568</v>
      </c>
      <c r="R17" s="97">
        <v>3539203</v>
      </c>
      <c r="S17" s="35">
        <v>3590330</v>
      </c>
      <c r="T17" s="35">
        <v>3634536</v>
      </c>
    </row>
    <row r="18" spans="1:20" ht="13">
      <c r="A18" s="36" t="s">
        <v>86</v>
      </c>
      <c r="B18" s="97">
        <v>46983556</v>
      </c>
      <c r="C18" s="97">
        <v>47081718</v>
      </c>
      <c r="D18" s="97">
        <v>47167918</v>
      </c>
      <c r="E18" s="97">
        <v>47322519</v>
      </c>
      <c r="F18" s="97">
        <v>47679397</v>
      </c>
      <c r="G18" s="97">
        <v>48003440</v>
      </c>
      <c r="H18" s="97">
        <v>48135168</v>
      </c>
      <c r="I18" s="97">
        <v>48271301</v>
      </c>
      <c r="J18" s="97">
        <v>48644498</v>
      </c>
      <c r="K18" s="97">
        <v>48948648</v>
      </c>
      <c r="L18" s="97">
        <v>49125682</v>
      </c>
      <c r="M18" s="97">
        <v>49321210</v>
      </c>
      <c r="N18" s="97">
        <v>49396435</v>
      </c>
      <c r="O18" s="97">
        <v>49662299</v>
      </c>
      <c r="P18" s="97">
        <v>50624663</v>
      </c>
      <c r="Q18" s="97">
        <v>50699447</v>
      </c>
      <c r="R18" s="97">
        <v>50657518</v>
      </c>
      <c r="S18" s="35">
        <v>50678735</v>
      </c>
      <c r="T18" s="35">
        <v>50677616</v>
      </c>
    </row>
    <row r="19" spans="1:20" ht="13">
      <c r="A19" s="36" t="s">
        <v>87</v>
      </c>
      <c r="B19" s="97">
        <v>1842886</v>
      </c>
      <c r="C19" s="97">
        <v>1832969</v>
      </c>
      <c r="D19" s="97">
        <v>1821531</v>
      </c>
      <c r="E19" s="97">
        <v>1817823</v>
      </c>
      <c r="F19" s="97">
        <v>1812412</v>
      </c>
      <c r="G19" s="97">
        <v>1804956</v>
      </c>
      <c r="H19" s="97">
        <v>1800478</v>
      </c>
      <c r="I19" s="97">
        <v>1796373</v>
      </c>
      <c r="J19" s="97">
        <v>1791626</v>
      </c>
      <c r="K19" s="97">
        <v>1774385</v>
      </c>
      <c r="L19" s="97">
        <v>1745489</v>
      </c>
      <c r="M19" s="97">
        <v>1714389</v>
      </c>
      <c r="N19" s="97">
        <v>1693261</v>
      </c>
      <c r="O19" s="97">
        <v>1676807</v>
      </c>
      <c r="P19" s="97">
        <v>1655631</v>
      </c>
      <c r="Q19" s="97">
        <v>1637436</v>
      </c>
      <c r="R19" s="97">
        <v>1616659</v>
      </c>
      <c r="S19" s="35">
        <v>1593589</v>
      </c>
      <c r="T19" s="35">
        <v>1575617</v>
      </c>
    </row>
    <row r="20" spans="1:20" ht="13">
      <c r="A20" s="36" t="s">
        <v>99</v>
      </c>
      <c r="B20" s="97">
        <v>2640734</v>
      </c>
      <c r="C20" s="97">
        <v>2635283</v>
      </c>
      <c r="D20" s="97">
        <v>2632824</v>
      </c>
      <c r="E20" s="97">
        <v>2640985</v>
      </c>
      <c r="F20" s="97">
        <v>2639904</v>
      </c>
      <c r="G20" s="97">
        <v>2628887</v>
      </c>
      <c r="H20" s="97">
        <v>2598042</v>
      </c>
      <c r="I20" s="97">
        <v>2582404</v>
      </c>
      <c r="J20" s="97">
        <v>2567153</v>
      </c>
      <c r="K20" s="97">
        <v>2559069</v>
      </c>
      <c r="L20" s="97">
        <v>2539358</v>
      </c>
      <c r="M20" s="97">
        <v>2477645</v>
      </c>
      <c r="N20" s="97">
        <v>2447378</v>
      </c>
      <c r="O20" s="97">
        <v>2428149</v>
      </c>
      <c r="P20" s="97">
        <v>2410825</v>
      </c>
      <c r="Q20" s="97">
        <v>2396789</v>
      </c>
      <c r="R20" s="97">
        <v>2370357</v>
      </c>
      <c r="S20" s="35">
        <v>2337516</v>
      </c>
      <c r="T20" s="35">
        <v>2305886</v>
      </c>
    </row>
    <row r="21" spans="1:20" ht="13">
      <c r="A21" s="36" t="s">
        <v>88</v>
      </c>
      <c r="B21" s="97">
        <v>337443</v>
      </c>
      <c r="C21" s="97">
        <v>341188</v>
      </c>
      <c r="D21" s="97">
        <v>345116</v>
      </c>
      <c r="E21" s="97">
        <v>348667</v>
      </c>
      <c r="F21" s="97">
        <v>354077</v>
      </c>
      <c r="G21" s="97">
        <v>359321</v>
      </c>
      <c r="H21" s="97">
        <v>365836</v>
      </c>
      <c r="I21" s="97">
        <v>371924</v>
      </c>
      <c r="J21" s="97">
        <v>378602</v>
      </c>
      <c r="K21" s="97">
        <v>387286</v>
      </c>
      <c r="L21" s="97">
        <v>394805</v>
      </c>
      <c r="M21" s="97">
        <v>403289</v>
      </c>
      <c r="N21" s="97">
        <v>415783</v>
      </c>
      <c r="O21" s="97">
        <v>426500</v>
      </c>
      <c r="P21" s="97">
        <v>437663</v>
      </c>
      <c r="Q21" s="97">
        <v>449861</v>
      </c>
      <c r="R21" s="97">
        <v>461711</v>
      </c>
      <c r="S21" s="35">
        <v>474986</v>
      </c>
      <c r="T21" s="35">
        <v>485200</v>
      </c>
    </row>
    <row r="22" spans="1:20" ht="13">
      <c r="A22" s="36" t="s">
        <v>100</v>
      </c>
      <c r="B22" s="97">
        <v>293845</v>
      </c>
      <c r="C22" s="97">
        <v>296777</v>
      </c>
      <c r="D22" s="97">
        <v>301746</v>
      </c>
      <c r="E22" s="97">
        <v>306098</v>
      </c>
      <c r="F22" s="97">
        <v>310122</v>
      </c>
      <c r="G22" s="97">
        <v>314365</v>
      </c>
      <c r="H22" s="97">
        <v>318159</v>
      </c>
      <c r="I22" s="97">
        <v>321101</v>
      </c>
      <c r="J22" s="97">
        <v>325754</v>
      </c>
      <c r="K22" s="97">
        <v>330123</v>
      </c>
      <c r="L22" s="97">
        <v>334759</v>
      </c>
      <c r="M22" s="97">
        <v>337240</v>
      </c>
      <c r="N22" s="97">
        <v>340819</v>
      </c>
      <c r="O22" s="97">
        <v>346271</v>
      </c>
      <c r="P22" s="97">
        <v>353065</v>
      </c>
      <c r="Q22" s="97">
        <v>362652</v>
      </c>
      <c r="R22" s="97">
        <v>372709</v>
      </c>
      <c r="S22" s="35">
        <v>381876</v>
      </c>
      <c r="T22" s="35">
        <v>396538</v>
      </c>
    </row>
    <row r="23" spans="1:20" ht="13">
      <c r="A23" s="36" t="s">
        <v>89</v>
      </c>
      <c r="B23" s="97">
        <v>12372552</v>
      </c>
      <c r="C23" s="97">
        <v>12454373</v>
      </c>
      <c r="D23" s="97">
        <v>12535422</v>
      </c>
      <c r="E23" s="97">
        <v>12599109</v>
      </c>
      <c r="F23" s="97">
        <v>12654365</v>
      </c>
      <c r="G23" s="97">
        <v>12707935</v>
      </c>
      <c r="H23" s="97">
        <v>12752453</v>
      </c>
      <c r="I23" s="97">
        <v>12793540</v>
      </c>
      <c r="J23" s="97">
        <v>12859287</v>
      </c>
      <c r="K23" s="97">
        <v>12957546</v>
      </c>
      <c r="L23" s="97">
        <v>13060511</v>
      </c>
      <c r="M23" s="97">
        <v>13153716</v>
      </c>
      <c r="N23" s="97">
        <v>13243578</v>
      </c>
      <c r="O23" s="97">
        <v>13316082</v>
      </c>
      <c r="P23" s="97">
        <v>13386487</v>
      </c>
      <c r="Q23" s="97">
        <v>13471533</v>
      </c>
      <c r="R23" s="97">
        <v>13562539</v>
      </c>
      <c r="S23" s="35">
        <v>13677409</v>
      </c>
      <c r="T23" s="35">
        <v>13794988</v>
      </c>
    </row>
    <row r="24" spans="1:20" ht="13">
      <c r="A24" s="36" t="s">
        <v>91</v>
      </c>
      <c r="B24" s="97">
        <v>28633250</v>
      </c>
      <c r="C24" s="97">
        <v>28921050</v>
      </c>
      <c r="D24" s="97">
        <v>29246042</v>
      </c>
      <c r="E24" s="97">
        <v>29554846</v>
      </c>
      <c r="F24" s="97">
        <v>29840800</v>
      </c>
      <c r="G24" s="97">
        <v>30086768</v>
      </c>
      <c r="H24" s="97">
        <v>30293256</v>
      </c>
      <c r="I24" s="97">
        <v>30464912</v>
      </c>
      <c r="J24" s="97">
        <v>30627711</v>
      </c>
      <c r="K24" s="97">
        <v>30786207</v>
      </c>
      <c r="L24" s="97">
        <v>30756819</v>
      </c>
      <c r="M24" s="97">
        <v>30878251</v>
      </c>
      <c r="N24" s="97">
        <v>30981112</v>
      </c>
      <c r="O24" s="97">
        <v>31057690</v>
      </c>
      <c r="P24" s="97">
        <v>31083811</v>
      </c>
      <c r="Q24" s="97">
        <v>31120744</v>
      </c>
      <c r="R24" s="97">
        <v>31120076</v>
      </c>
      <c r="S24" s="35">
        <v>31126994</v>
      </c>
      <c r="T24" s="35">
        <v>31102681</v>
      </c>
    </row>
    <row r="25" spans="1:20" ht="13">
      <c r="A25" s="36" t="s">
        <v>92</v>
      </c>
      <c r="B25" s="97">
        <v>8147435</v>
      </c>
      <c r="C25" s="97">
        <v>8254338</v>
      </c>
      <c r="D25" s="97">
        <v>8334795</v>
      </c>
      <c r="E25" s="97">
        <v>8399085</v>
      </c>
      <c r="F25" s="97">
        <v>8437632</v>
      </c>
      <c r="G25" s="97">
        <v>8470671</v>
      </c>
      <c r="H25" s="97">
        <v>8495894</v>
      </c>
      <c r="I25" s="97">
        <v>8528160</v>
      </c>
      <c r="J25" s="97">
        <v>8561019</v>
      </c>
      <c r="K25" s="97">
        <v>8585358</v>
      </c>
      <c r="L25" s="97">
        <v>8615642</v>
      </c>
      <c r="M25" s="97">
        <v>8643390</v>
      </c>
      <c r="N25" s="97">
        <v>8640208</v>
      </c>
      <c r="O25" s="97">
        <v>8607853</v>
      </c>
      <c r="P25" s="97">
        <v>8574343</v>
      </c>
      <c r="Q25" s="97">
        <v>8549207</v>
      </c>
      <c r="R25" s="97">
        <v>8539134</v>
      </c>
      <c r="S25" s="35">
        <v>8529440</v>
      </c>
      <c r="T25" s="35">
        <v>8535618</v>
      </c>
    </row>
    <row r="26" spans="1:20" ht="13">
      <c r="A26" s="36" t="s">
        <v>106</v>
      </c>
      <c r="B26" s="97">
        <v>17347395</v>
      </c>
      <c r="C26" s="97">
        <v>17421518</v>
      </c>
      <c r="D26" s="97">
        <v>16956124</v>
      </c>
      <c r="E26" s="97">
        <v>16797787</v>
      </c>
      <c r="F26" s="97">
        <v>16728175</v>
      </c>
      <c r="G26" s="97">
        <v>16632502</v>
      </c>
      <c r="H26" s="97">
        <v>16748292</v>
      </c>
      <c r="I26" s="97">
        <v>16661834</v>
      </c>
      <c r="J26" s="97">
        <v>16481177</v>
      </c>
      <c r="K26" s="97">
        <v>16539284</v>
      </c>
      <c r="L26" s="97">
        <v>16417888</v>
      </c>
      <c r="M26" s="97">
        <v>16336812</v>
      </c>
      <c r="N26" s="97">
        <v>16254443</v>
      </c>
      <c r="O26" s="97">
        <v>16234182</v>
      </c>
      <c r="P26" s="97">
        <v>16204893</v>
      </c>
      <c r="Q26" s="97">
        <v>16135980</v>
      </c>
      <c r="R26" s="97">
        <v>16038136</v>
      </c>
      <c r="S26" s="35">
        <v>15942312</v>
      </c>
      <c r="T26" s="35">
        <v>15849781</v>
      </c>
    </row>
    <row r="27" spans="1:20" ht="13">
      <c r="A27" s="36" t="s">
        <v>102</v>
      </c>
      <c r="B27" s="97">
        <v>4062739</v>
      </c>
      <c r="C27" s="97">
        <v>4080137</v>
      </c>
      <c r="D27" s="97">
        <v>4108533</v>
      </c>
      <c r="E27" s="97">
        <v>4143332</v>
      </c>
      <c r="F27" s="97">
        <v>4177722</v>
      </c>
      <c r="G27" s="97">
        <v>4210798</v>
      </c>
      <c r="H27" s="97">
        <v>4238819</v>
      </c>
      <c r="I27" s="97">
        <v>4266375</v>
      </c>
      <c r="J27" s="97">
        <v>4293057</v>
      </c>
      <c r="K27" s="97">
        <v>4320057</v>
      </c>
      <c r="L27" s="97">
        <v>4343880</v>
      </c>
      <c r="M27" s="97">
        <v>4361987</v>
      </c>
      <c r="N27" s="97">
        <v>4385503</v>
      </c>
      <c r="O27" s="97">
        <v>4401188</v>
      </c>
      <c r="P27" s="97">
        <v>4410901</v>
      </c>
      <c r="Q27" s="97">
        <v>4419854</v>
      </c>
      <c r="R27" s="97">
        <v>4426496</v>
      </c>
      <c r="S27" s="35">
        <v>4432721</v>
      </c>
      <c r="T27" s="35">
        <v>4436138</v>
      </c>
    </row>
    <row r="28" spans="1:20" ht="13">
      <c r="A28" s="36" t="s">
        <v>101</v>
      </c>
      <c r="B28" s="97">
        <v>1585811</v>
      </c>
      <c r="C28" s="97">
        <v>1597328</v>
      </c>
      <c r="D28" s="97">
        <v>1609850</v>
      </c>
      <c r="E28" s="97">
        <v>1619270</v>
      </c>
      <c r="F28" s="97">
        <v>1628855</v>
      </c>
      <c r="G28" s="97">
        <v>1636449</v>
      </c>
      <c r="H28" s="97">
        <v>1648733</v>
      </c>
      <c r="I28" s="97">
        <v>1661268</v>
      </c>
      <c r="J28" s="97">
        <v>1665097</v>
      </c>
      <c r="K28" s="97">
        <v>1685679</v>
      </c>
      <c r="L28" s="97">
        <v>1698911</v>
      </c>
      <c r="M28" s="97">
        <v>1699493</v>
      </c>
      <c r="N28" s="97">
        <v>1702224</v>
      </c>
      <c r="O28" s="97">
        <v>1702827</v>
      </c>
      <c r="P28" s="97">
        <v>1703087</v>
      </c>
      <c r="Q28" s="97">
        <v>1702971</v>
      </c>
      <c r="R28" s="97">
        <v>1701967</v>
      </c>
      <c r="S28" s="35">
        <v>1701642</v>
      </c>
      <c r="T28" s="35">
        <v>1700354</v>
      </c>
    </row>
    <row r="29" spans="1:20" ht="13">
      <c r="A29" s="36" t="s">
        <v>82</v>
      </c>
      <c r="B29" s="97">
        <v>32954865</v>
      </c>
      <c r="C29" s="97">
        <v>33263437</v>
      </c>
      <c r="D29" s="97">
        <v>33673699</v>
      </c>
      <c r="E29" s="97">
        <v>34394753</v>
      </c>
      <c r="F29" s="97">
        <v>35021216</v>
      </c>
      <c r="G29" s="97">
        <v>35680164</v>
      </c>
      <c r="H29" s="97">
        <v>36280525</v>
      </c>
      <c r="I29" s="97">
        <v>36913705</v>
      </c>
      <c r="J29" s="97">
        <v>37631695</v>
      </c>
      <c r="K29" s="97">
        <v>38051708</v>
      </c>
      <c r="L29" s="97">
        <v>38223380</v>
      </c>
      <c r="M29" s="97">
        <v>38356620</v>
      </c>
      <c r="N29" s="97">
        <v>38460731</v>
      </c>
      <c r="O29" s="97">
        <v>38356537</v>
      </c>
      <c r="P29" s="97">
        <v>38162985</v>
      </c>
      <c r="Q29" s="97">
        <v>38102545</v>
      </c>
      <c r="R29" s="97">
        <v>38093066</v>
      </c>
      <c r="S29" s="35">
        <v>38170911</v>
      </c>
      <c r="T29" s="35">
        <v>38306476</v>
      </c>
    </row>
    <row r="30" spans="1:20" ht="13">
      <c r="A30" s="36" t="s">
        <v>94</v>
      </c>
      <c r="B30" s="97">
        <v>6921340</v>
      </c>
      <c r="C30" s="97">
        <v>6945013</v>
      </c>
      <c r="D30" s="97">
        <v>6970862</v>
      </c>
      <c r="E30" s="97">
        <v>6999878</v>
      </c>
      <c r="F30" s="97">
        <v>7034234</v>
      </c>
      <c r="G30" s="97">
        <v>7072239</v>
      </c>
      <c r="H30" s="97">
        <v>7113513</v>
      </c>
      <c r="I30" s="97">
        <v>7179337</v>
      </c>
      <c r="J30" s="97">
        <v>7251275</v>
      </c>
      <c r="K30" s="97">
        <v>7331508</v>
      </c>
      <c r="L30" s="97">
        <v>7419589</v>
      </c>
      <c r="M30" s="97">
        <v>7496476</v>
      </c>
      <c r="N30" s="97">
        <v>7563649</v>
      </c>
      <c r="O30" s="97">
        <v>7627772</v>
      </c>
      <c r="P30" s="97">
        <v>7692386</v>
      </c>
      <c r="Q30" s="97">
        <v>7762073</v>
      </c>
      <c r="R30" s="97">
        <v>7825940</v>
      </c>
      <c r="S30" s="35">
        <v>7918746</v>
      </c>
      <c r="T30" s="35">
        <v>7998644</v>
      </c>
    </row>
    <row r="31" spans="1:20" ht="13">
      <c r="A31" s="36" t="s">
        <v>257</v>
      </c>
      <c r="B31" s="97">
        <v>45353418</v>
      </c>
      <c r="C31" s="97">
        <v>45618324</v>
      </c>
      <c r="D31" s="97">
        <v>45902246</v>
      </c>
      <c r="E31" s="97">
        <v>46201082</v>
      </c>
      <c r="F31" s="97">
        <v>46521774</v>
      </c>
      <c r="G31" s="97">
        <v>46926251</v>
      </c>
      <c r="H31" s="97">
        <v>47377251</v>
      </c>
      <c r="I31" s="97">
        <v>47817442</v>
      </c>
      <c r="J31" s="97">
        <v>48271326</v>
      </c>
      <c r="K31" s="97">
        <v>48704715</v>
      </c>
      <c r="L31" s="97">
        <v>49140673</v>
      </c>
      <c r="M31" s="97">
        <v>49605268</v>
      </c>
      <c r="N31" s="97">
        <v>50010040</v>
      </c>
      <c r="O31" s="97">
        <v>50341143</v>
      </c>
      <c r="P31" s="97">
        <v>50705117</v>
      </c>
      <c r="Q31" s="97">
        <v>51152202</v>
      </c>
      <c r="R31" s="97">
        <v>51576620</v>
      </c>
      <c r="S31" s="35">
        <v>51898789</v>
      </c>
      <c r="T31" s="35">
        <v>52257210</v>
      </c>
    </row>
    <row r="32" spans="1:20" s="41" customFormat="1" ht="13">
      <c r="A32" s="36"/>
      <c r="B32" s="97"/>
      <c r="C32" s="97"/>
      <c r="D32" s="97"/>
      <c r="E32" s="97"/>
      <c r="F32" s="97"/>
      <c r="G32" s="97"/>
      <c r="H32" s="97"/>
      <c r="I32" s="97"/>
      <c r="J32" s="97"/>
      <c r="K32" s="97"/>
      <c r="L32" s="97"/>
      <c r="M32" s="97"/>
      <c r="N32" s="97"/>
      <c r="O32" s="97"/>
      <c r="P32" s="97"/>
      <c r="Q32" s="97"/>
      <c r="R32" s="97"/>
      <c r="S32" s="35"/>
      <c r="T32" s="35"/>
    </row>
    <row r="33" spans="1:20" ht="13">
      <c r="A33" s="36" t="s">
        <v>344</v>
      </c>
      <c r="B33" s="97">
        <f>B34-B31-B30-B26-B24-B16-B10-B9-B6-B7</f>
        <v>255878584</v>
      </c>
      <c r="C33" s="97">
        <f>C34-C31-C30-C26-C24-C16-C10-C9-C6-C7</f>
        <v>257381382</v>
      </c>
      <c r="D33" s="97">
        <f t="shared" ref="D33:Q33" si="0">D34-D31-D30-D26-D24-D16-D10-D9-D6-D7</f>
        <v>258854839</v>
      </c>
      <c r="E33" s="97">
        <f t="shared" si="0"/>
        <v>260778630</v>
      </c>
      <c r="F33" s="97">
        <f t="shared" si="0"/>
        <v>262699066</v>
      </c>
      <c r="G33" s="97">
        <f t="shared" si="0"/>
        <v>264722532</v>
      </c>
      <c r="H33" s="97">
        <f t="shared" si="0"/>
        <v>266468972</v>
      </c>
      <c r="I33" s="97">
        <f t="shared" si="0"/>
        <v>268217167</v>
      </c>
      <c r="J33" s="97">
        <f t="shared" si="0"/>
        <v>270231542</v>
      </c>
      <c r="K33" s="97">
        <f t="shared" si="0"/>
        <v>271743269</v>
      </c>
      <c r="L33" s="97">
        <f t="shared" si="0"/>
        <v>272697912</v>
      </c>
      <c r="M33" s="97">
        <f t="shared" si="0"/>
        <v>272236147</v>
      </c>
      <c r="N33" s="97">
        <f t="shared" si="0"/>
        <v>273077607</v>
      </c>
      <c r="O33" s="97">
        <f t="shared" si="0"/>
        <v>273843602</v>
      </c>
      <c r="P33" s="97">
        <f t="shared" si="0"/>
        <v>275244435</v>
      </c>
      <c r="Q33" s="97">
        <f t="shared" si="0"/>
        <v>276219610</v>
      </c>
      <c r="R33" s="97">
        <v>277393386</v>
      </c>
      <c r="S33" s="128">
        <v>278164322</v>
      </c>
      <c r="T33" s="35">
        <v>278837164</v>
      </c>
    </row>
    <row r="34" spans="1:20" ht="13">
      <c r="A34" s="36" t="s">
        <v>213</v>
      </c>
      <c r="B34" s="42">
        <f t="shared" ref="B34" si="1">SUM(B4:B31)</f>
        <v>385638292</v>
      </c>
      <c r="C34" s="42">
        <f t="shared" ref="C34:Q34" si="2">SUM(C4:C31)</f>
        <v>386720793</v>
      </c>
      <c r="D34" s="42">
        <f t="shared" si="2"/>
        <v>388233169</v>
      </c>
      <c r="E34" s="42">
        <f t="shared" si="2"/>
        <v>390661627</v>
      </c>
      <c r="F34" s="42">
        <f t="shared" si="2"/>
        <v>393208482</v>
      </c>
      <c r="G34" s="42">
        <f t="shared" si="2"/>
        <v>395882459</v>
      </c>
      <c r="H34" s="42">
        <f t="shared" si="2"/>
        <v>398496350</v>
      </c>
      <c r="I34" s="42">
        <f t="shared" si="2"/>
        <v>400908992</v>
      </c>
      <c r="J34" s="42">
        <f t="shared" si="2"/>
        <v>403541919</v>
      </c>
      <c r="K34" s="42">
        <f t="shared" si="2"/>
        <v>405895887</v>
      </c>
      <c r="L34" s="42">
        <f t="shared" si="2"/>
        <v>407271568</v>
      </c>
      <c r="M34" s="42">
        <f t="shared" si="2"/>
        <v>407400128</v>
      </c>
      <c r="N34" s="42">
        <f t="shared" si="2"/>
        <v>408710564</v>
      </c>
      <c r="O34" s="42">
        <f t="shared" si="2"/>
        <v>409927302</v>
      </c>
      <c r="P34" s="42">
        <f t="shared" si="2"/>
        <v>411723468</v>
      </c>
      <c r="Q34" s="42">
        <f t="shared" si="2"/>
        <v>413161899</v>
      </c>
      <c r="R34" s="42">
        <v>414674359</v>
      </c>
      <c r="S34" s="344">
        <v>415703271</v>
      </c>
      <c r="T34" s="35">
        <v>416631549</v>
      </c>
    </row>
    <row r="35" spans="1:20" ht="13">
      <c r="A35" s="36"/>
      <c r="B35" s="97"/>
      <c r="C35" s="97"/>
      <c r="D35" s="97"/>
      <c r="E35" s="97"/>
      <c r="F35" s="97"/>
      <c r="G35" s="97"/>
      <c r="H35" s="97"/>
      <c r="I35" s="97"/>
      <c r="J35" s="97"/>
      <c r="K35" s="97"/>
      <c r="L35" s="97"/>
      <c r="M35" s="97"/>
      <c r="N35" s="97"/>
      <c r="O35" s="97"/>
      <c r="P35" s="97"/>
      <c r="Q35" s="97"/>
      <c r="R35" s="97"/>
      <c r="T35" s="35"/>
    </row>
    <row r="36" spans="1:20" s="346" customFormat="1" ht="13">
      <c r="A36" s="203" t="s">
        <v>422</v>
      </c>
      <c r="B36" s="97">
        <v>14362178</v>
      </c>
      <c r="C36" s="97">
        <v>14600072</v>
      </c>
      <c r="D36" s="97">
        <v>14825618</v>
      </c>
      <c r="E36" s="97">
        <v>15057428</v>
      </c>
      <c r="F36" s="97">
        <v>15279011</v>
      </c>
      <c r="G36" s="97">
        <v>15523056</v>
      </c>
      <c r="H36" s="97">
        <v>15786140</v>
      </c>
      <c r="I36" s="97">
        <v>15911922</v>
      </c>
      <c r="J36" s="97">
        <v>16275266</v>
      </c>
      <c r="K36" s="97">
        <v>16660075</v>
      </c>
      <c r="L36" s="97">
        <v>16966518</v>
      </c>
      <c r="M36" s="97">
        <v>17208699</v>
      </c>
      <c r="N36" s="97">
        <v>17545387</v>
      </c>
      <c r="O36" s="97">
        <v>17893033</v>
      </c>
      <c r="P36" s="97">
        <v>18201113</v>
      </c>
      <c r="Q36" s="97">
        <v>18488839</v>
      </c>
      <c r="R36" s="97">
        <v>18762227</v>
      </c>
      <c r="S36" s="35">
        <v>19044914</v>
      </c>
      <c r="T36" s="35">
        <v>19067980</v>
      </c>
    </row>
    <row r="37" spans="1:20" s="346" customFormat="1" ht="13">
      <c r="A37" s="203" t="s">
        <v>515</v>
      </c>
      <c r="B37" s="97">
        <v>111525823</v>
      </c>
      <c r="C37" s="97">
        <v>114219608</v>
      </c>
      <c r="D37" s="97">
        <v>116976932</v>
      </c>
      <c r="E37" s="97">
        <v>119727902</v>
      </c>
      <c r="F37" s="97">
        <v>122421021</v>
      </c>
      <c r="G37" s="97">
        <v>125031209</v>
      </c>
      <c r="H37" s="97">
        <v>127633815</v>
      </c>
      <c r="I37" s="97">
        <v>130139078</v>
      </c>
      <c r="J37" s="97">
        <v>132582921</v>
      </c>
      <c r="K37" s="97">
        <v>135000068</v>
      </c>
      <c r="L37" s="97">
        <v>137398556</v>
      </c>
      <c r="M37" s="97">
        <v>139772511</v>
      </c>
      <c r="N37" s="97">
        <v>142117374</v>
      </c>
      <c r="O37" s="97">
        <v>144460737</v>
      </c>
      <c r="P37" s="97">
        <v>146814536</v>
      </c>
      <c r="Q37" s="97">
        <v>149186801</v>
      </c>
      <c r="R37" s="97">
        <v>151418202</v>
      </c>
      <c r="S37" s="35">
        <v>153662507</v>
      </c>
      <c r="T37" s="35">
        <v>151047979</v>
      </c>
    </row>
    <row r="38" spans="1:20" s="385" customFormat="1" ht="13">
      <c r="A38" s="203" t="s">
        <v>618</v>
      </c>
      <c r="B38" s="97">
        <v>23126893</v>
      </c>
      <c r="C38" s="97">
        <v>23483995</v>
      </c>
      <c r="D38" s="97">
        <v>23840128</v>
      </c>
      <c r="E38" s="97">
        <v>24150388</v>
      </c>
      <c r="F38" s="97">
        <v>24474913</v>
      </c>
      <c r="G38" s="97">
        <v>24808650</v>
      </c>
      <c r="H38" s="97">
        <v>25143871</v>
      </c>
      <c r="I38" s="97">
        <v>25474272</v>
      </c>
      <c r="J38" s="97">
        <v>25843739</v>
      </c>
      <c r="K38" s="97">
        <v>26240250</v>
      </c>
      <c r="L38" s="97">
        <v>26639421</v>
      </c>
      <c r="M38" s="97">
        <v>26948543</v>
      </c>
      <c r="N38" s="97">
        <v>27318397</v>
      </c>
      <c r="O38" s="97">
        <v>27696773</v>
      </c>
      <c r="P38" s="97">
        <v>28059618</v>
      </c>
      <c r="Q38" s="97">
        <v>28338821</v>
      </c>
      <c r="R38" s="97">
        <v>28712191</v>
      </c>
      <c r="S38" s="35">
        <v>29081701</v>
      </c>
      <c r="T38" s="35">
        <v>29512038</v>
      </c>
    </row>
    <row r="39" spans="1:20" ht="13">
      <c r="A39" s="36" t="s">
        <v>105</v>
      </c>
      <c r="B39" s="97">
        <v>196615</v>
      </c>
      <c r="C39" s="97">
        <v>200748</v>
      </c>
      <c r="D39" s="97">
        <v>203933</v>
      </c>
      <c r="E39" s="97">
        <v>205980</v>
      </c>
      <c r="F39" s="97">
        <v>207859</v>
      </c>
      <c r="G39" s="97">
        <v>210643</v>
      </c>
      <c r="H39" s="97">
        <v>216428</v>
      </c>
      <c r="I39" s="97">
        <v>223902</v>
      </c>
      <c r="J39" s="97">
        <v>230418</v>
      </c>
      <c r="K39" s="97">
        <v>238587</v>
      </c>
      <c r="L39" s="97">
        <v>236948</v>
      </c>
      <c r="M39" s="97">
        <v>238035</v>
      </c>
      <c r="N39" s="97">
        <v>239724</v>
      </c>
      <c r="O39" s="97">
        <v>242099</v>
      </c>
      <c r="P39" s="97">
        <v>245631</v>
      </c>
      <c r="Q39" s="97">
        <v>249094</v>
      </c>
      <c r="R39" s="97">
        <v>252974</v>
      </c>
      <c r="S39" s="35">
        <v>258565</v>
      </c>
      <c r="T39" s="35">
        <v>268907</v>
      </c>
    </row>
    <row r="40" spans="1:20" s="346" customFormat="1" ht="13">
      <c r="A40" s="203" t="s">
        <v>411</v>
      </c>
      <c r="B40" s="97">
        <v>103615014</v>
      </c>
      <c r="C40" s="97">
        <v>104249899</v>
      </c>
      <c r="D40" s="97">
        <v>104883656</v>
      </c>
      <c r="E40" s="97">
        <v>105483026</v>
      </c>
      <c r="F40" s="97">
        <v>105847936</v>
      </c>
      <c r="G40" s="97">
        <v>106140381</v>
      </c>
      <c r="H40" s="97">
        <v>106477696</v>
      </c>
      <c r="I40" s="97">
        <v>106814604</v>
      </c>
      <c r="J40" s="97">
        <v>107036814</v>
      </c>
      <c r="K40" s="97">
        <v>107175120</v>
      </c>
      <c r="L40" s="97">
        <v>107341582</v>
      </c>
      <c r="M40" s="97">
        <v>107212809</v>
      </c>
      <c r="N40" s="97">
        <v>107127805</v>
      </c>
      <c r="O40" s="97">
        <v>107077566</v>
      </c>
      <c r="P40" s="97">
        <v>107048517</v>
      </c>
      <c r="Q40" s="97">
        <v>107057595</v>
      </c>
      <c r="R40" s="97">
        <v>107041211</v>
      </c>
      <c r="S40" s="35">
        <v>106967268</v>
      </c>
      <c r="T40" s="35">
        <v>105581778</v>
      </c>
    </row>
    <row r="41" spans="1:20" ht="13">
      <c r="A41" s="36" t="s">
        <v>96</v>
      </c>
      <c r="B41" s="97">
        <v>3371683</v>
      </c>
      <c r="C41" s="97">
        <v>3388918</v>
      </c>
      <c r="D41" s="97">
        <v>3402398</v>
      </c>
      <c r="E41" s="97">
        <v>3423193</v>
      </c>
      <c r="F41" s="97">
        <v>3441394</v>
      </c>
      <c r="G41" s="97">
        <v>3463706</v>
      </c>
      <c r="H41" s="97">
        <v>3491469</v>
      </c>
      <c r="I41" s="97">
        <v>3527520</v>
      </c>
      <c r="J41" s="97">
        <v>3638529</v>
      </c>
      <c r="K41" s="97">
        <v>3695771</v>
      </c>
      <c r="L41" s="97">
        <v>3749112</v>
      </c>
      <c r="M41" s="97">
        <v>3805995</v>
      </c>
      <c r="N41" s="97">
        <v>3867852</v>
      </c>
      <c r="O41" s="97">
        <v>3928408</v>
      </c>
      <c r="P41" s="97">
        <v>3982920</v>
      </c>
      <c r="Q41" s="97">
        <v>4040722</v>
      </c>
      <c r="R41" s="97">
        <v>4083702</v>
      </c>
      <c r="S41" s="35">
        <v>4127266</v>
      </c>
      <c r="T41" s="35">
        <v>4106694</v>
      </c>
    </row>
    <row r="42" spans="1:20" ht="13">
      <c r="A42" s="36" t="s">
        <v>112</v>
      </c>
      <c r="B42" s="97">
        <v>112460610</v>
      </c>
      <c r="C42" s="97">
        <v>112720605</v>
      </c>
      <c r="D42" s="97">
        <v>113099840</v>
      </c>
      <c r="E42" s="97">
        <v>113584589</v>
      </c>
      <c r="F42" s="97">
        <v>114131132</v>
      </c>
      <c r="G42" s="97">
        <v>114668013</v>
      </c>
      <c r="H42" s="97">
        <v>115120529</v>
      </c>
      <c r="I42" s="97">
        <v>115680174</v>
      </c>
      <c r="J42" s="97">
        <v>116199402</v>
      </c>
      <c r="K42" s="97">
        <v>116585375</v>
      </c>
      <c r="L42" s="97">
        <v>116753200</v>
      </c>
      <c r="M42" s="97">
        <v>116881564</v>
      </c>
      <c r="N42" s="97">
        <v>116859270</v>
      </c>
      <c r="O42" s="97">
        <v>116716952</v>
      </c>
      <c r="P42" s="97">
        <v>116490214</v>
      </c>
      <c r="Q42" s="97">
        <v>116183089</v>
      </c>
      <c r="R42" s="97">
        <v>115635142</v>
      </c>
      <c r="S42" s="128">
        <v>115153538</v>
      </c>
      <c r="T42" s="35">
        <v>113499590</v>
      </c>
    </row>
    <row r="43" spans="1:20" ht="13">
      <c r="A43" s="36" t="s">
        <v>104</v>
      </c>
      <c r="B43" s="97">
        <v>41428673</v>
      </c>
      <c r="C43" s="97">
        <v>40676479</v>
      </c>
      <c r="D43" s="97">
        <v>41605138</v>
      </c>
      <c r="E43" s="97">
        <v>42560829</v>
      </c>
      <c r="F43" s="97">
        <v>43512229</v>
      </c>
      <c r="G43" s="97">
        <v>44459199</v>
      </c>
      <c r="H43" s="97">
        <v>45378517</v>
      </c>
      <c r="I43" s="97">
        <v>46288945</v>
      </c>
      <c r="J43" s="97">
        <v>47037840</v>
      </c>
      <c r="K43" s="97">
        <v>47765432</v>
      </c>
      <c r="L43" s="97">
        <v>48693930</v>
      </c>
      <c r="M43" s="97">
        <v>49792317</v>
      </c>
      <c r="N43" s="97">
        <v>50790105</v>
      </c>
      <c r="O43" s="97">
        <v>51665075</v>
      </c>
      <c r="P43" s="97">
        <v>52602800</v>
      </c>
      <c r="Q43" s="97">
        <v>53591387</v>
      </c>
      <c r="R43" s="97">
        <v>54590569</v>
      </c>
      <c r="S43" s="35">
        <v>54906613.599999994</v>
      </c>
      <c r="T43" s="35">
        <v>56759899</v>
      </c>
    </row>
    <row r="44" spans="1:20" s="346" customFormat="1" ht="13">
      <c r="A44" s="203" t="s">
        <v>608</v>
      </c>
      <c r="B44" s="97">
        <v>3009354</v>
      </c>
      <c r="C44" s="97">
        <v>3113188</v>
      </c>
      <c r="D44" s="97">
        <v>3157729</v>
      </c>
      <c r="E44" s="97">
        <v>3120106</v>
      </c>
      <c r="F44" s="97">
        <v>3172253</v>
      </c>
      <c r="G44" s="97">
        <v>3265003</v>
      </c>
      <c r="H44" s="97">
        <v>3383651</v>
      </c>
      <c r="I44" s="97">
        <v>3543606</v>
      </c>
      <c r="J44" s="97">
        <v>3757671</v>
      </c>
      <c r="K44" s="97">
        <v>3891912</v>
      </c>
      <c r="L44" s="97">
        <v>3982471</v>
      </c>
      <c r="M44" s="97">
        <v>4091579</v>
      </c>
      <c r="N44" s="97">
        <v>4220060</v>
      </c>
      <c r="O44" s="97">
        <v>4313782</v>
      </c>
      <c r="P44" s="97">
        <v>4394042</v>
      </c>
      <c r="Q44" s="97">
        <v>4469714</v>
      </c>
      <c r="R44" s="35">
        <v>4547811</v>
      </c>
      <c r="S44" s="346">
        <v>4568615</v>
      </c>
      <c r="T44" s="35">
        <v>4514394</v>
      </c>
    </row>
    <row r="45" spans="1:20" s="346" customFormat="1" ht="13">
      <c r="A45" s="203" t="s">
        <v>567</v>
      </c>
      <c r="B45" s="97">
        <v>35060730</v>
      </c>
      <c r="C45" s="97">
        <v>35712686</v>
      </c>
      <c r="D45" s="97">
        <v>36231973</v>
      </c>
      <c r="E45" s="97">
        <v>36665688</v>
      </c>
      <c r="F45" s="97">
        <v>37021760</v>
      </c>
      <c r="G45" s="97">
        <v>37279920</v>
      </c>
      <c r="H45" s="97">
        <v>37651560</v>
      </c>
      <c r="I45" s="97">
        <v>38012280</v>
      </c>
      <c r="J45" s="97">
        <v>38511624</v>
      </c>
      <c r="K45" s="97">
        <v>38956094</v>
      </c>
      <c r="L45" s="97">
        <v>39443455</v>
      </c>
      <c r="M45" s="97">
        <v>40041977</v>
      </c>
      <c r="N45" s="97">
        <v>40569154</v>
      </c>
      <c r="O45" s="97">
        <v>41064064</v>
      </c>
      <c r="P45" s="97">
        <v>41614612</v>
      </c>
      <c r="Q45" s="97">
        <v>42093670</v>
      </c>
      <c r="R45" s="97">
        <v>42505405</v>
      </c>
      <c r="S45" s="35">
        <v>42875316</v>
      </c>
      <c r="T45" s="35">
        <v>9812339</v>
      </c>
    </row>
    <row r="46" spans="1:20" s="406" customFormat="1" ht="13">
      <c r="A46" s="203" t="s">
        <v>630</v>
      </c>
      <c r="B46" s="97" t="s">
        <v>109</v>
      </c>
      <c r="C46" s="97" t="s">
        <v>109</v>
      </c>
      <c r="D46" s="97" t="s">
        <v>109</v>
      </c>
      <c r="E46" s="97" t="s">
        <v>109</v>
      </c>
      <c r="F46" s="97" t="s">
        <v>109</v>
      </c>
      <c r="G46" s="97" t="s">
        <v>109</v>
      </c>
      <c r="H46" s="97" t="s">
        <v>109</v>
      </c>
      <c r="I46" s="97" t="s">
        <v>109</v>
      </c>
      <c r="J46" s="97">
        <v>6145328</v>
      </c>
      <c r="K46" s="97">
        <v>6250712</v>
      </c>
      <c r="L46" s="97">
        <v>6336785</v>
      </c>
      <c r="M46" s="97">
        <v>6416153</v>
      </c>
      <c r="N46" s="97">
        <v>6497511</v>
      </c>
      <c r="O46" s="97">
        <v>6577492</v>
      </c>
      <c r="P46" s="97">
        <v>6667327</v>
      </c>
      <c r="Q46" s="97">
        <v>6755656</v>
      </c>
      <c r="R46" s="97">
        <v>6833218</v>
      </c>
      <c r="S46" s="35">
        <v>6909664</v>
      </c>
      <c r="T46" s="35">
        <v>6963149</v>
      </c>
    </row>
    <row r="47" spans="1:20" s="40" customFormat="1" ht="13">
      <c r="A47" s="36" t="s">
        <v>118</v>
      </c>
      <c r="B47" s="97"/>
      <c r="C47" s="97">
        <v>212297780</v>
      </c>
      <c r="D47" s="97">
        <v>214688736</v>
      </c>
      <c r="E47" s="97">
        <v>217007175</v>
      </c>
      <c r="F47" s="97">
        <v>219507563</v>
      </c>
      <c r="G47" s="97">
        <v>221992930</v>
      </c>
      <c r="H47" s="97">
        <v>224622198</v>
      </c>
      <c r="I47" s="97">
        <v>227211802</v>
      </c>
      <c r="J47" s="97">
        <v>229989364</v>
      </c>
      <c r="K47" s="97">
        <v>232637362</v>
      </c>
      <c r="L47" s="97">
        <v>235223828</v>
      </c>
      <c r="M47" s="97">
        <v>237801767</v>
      </c>
      <c r="N47" s="97">
        <v>240392551</v>
      </c>
      <c r="O47" s="97">
        <v>242834652</v>
      </c>
      <c r="P47" s="97">
        <v>245308220</v>
      </c>
      <c r="Q47" s="97">
        <v>247773709</v>
      </c>
      <c r="R47" s="97">
        <v>249454440</v>
      </c>
      <c r="S47" s="97">
        <v>252063800</v>
      </c>
      <c r="T47" s="35">
        <v>253227294</v>
      </c>
    </row>
    <row r="48" spans="1:20">
      <c r="A48" s="37" t="s">
        <v>609</v>
      </c>
      <c r="B48" s="200"/>
      <c r="T48" s="35"/>
    </row>
    <row r="50" spans="1:19">
      <c r="A50" t="s">
        <v>45</v>
      </c>
    </row>
    <row r="51" spans="1:19">
      <c r="L51" s="212"/>
    </row>
    <row r="52" spans="1:19">
      <c r="A52" t="s">
        <v>31</v>
      </c>
      <c r="K52" s="210"/>
      <c r="L52" s="212"/>
    </row>
    <row r="53" spans="1:19" s="123" customFormat="1">
      <c r="A53" s="124"/>
      <c r="B53" s="200"/>
      <c r="I53" s="212"/>
      <c r="S53" s="35"/>
    </row>
    <row r="54" spans="1:19">
      <c r="A54" t="s">
        <v>46</v>
      </c>
      <c r="I54" s="212"/>
      <c r="J54" s="210"/>
    </row>
    <row r="55" spans="1:19">
      <c r="A55" s="37" t="s">
        <v>306</v>
      </c>
      <c r="B55" s="200"/>
      <c r="I55" s="212"/>
      <c r="J55" s="210"/>
    </row>
    <row r="56" spans="1:19">
      <c r="A56" t="s">
        <v>19</v>
      </c>
      <c r="I56" s="212"/>
      <c r="J56" s="210"/>
    </row>
    <row r="57" spans="1:19">
      <c r="I57" s="213"/>
      <c r="J57" s="210"/>
    </row>
    <row r="59" spans="1:19">
      <c r="A59" s="61"/>
    </row>
    <row r="60" spans="1:19">
      <c r="A60" s="61"/>
    </row>
    <row r="61" spans="1:19">
      <c r="A61" s="61"/>
    </row>
    <row r="62" spans="1:19">
      <c r="A62" s="61"/>
    </row>
    <row r="63" spans="1:19">
      <c r="A63" s="61"/>
    </row>
    <row r="64" spans="1:19">
      <c r="A64" s="61"/>
    </row>
    <row r="65" spans="1:1">
      <c r="A65" s="61"/>
    </row>
    <row r="66" spans="1:1">
      <c r="A66" s="61"/>
    </row>
    <row r="67" spans="1:1">
      <c r="A67" s="61"/>
    </row>
    <row r="68" spans="1:1">
      <c r="A68" s="61"/>
    </row>
    <row r="69" spans="1:1">
      <c r="A69" s="61"/>
    </row>
    <row r="70" spans="1:1">
      <c r="A70" s="61"/>
    </row>
    <row r="71" spans="1:1">
      <c r="A71" s="61"/>
    </row>
    <row r="72" spans="1:1">
      <c r="A72" s="61"/>
    </row>
    <row r="73" spans="1:1">
      <c r="A73" s="61"/>
    </row>
    <row r="74" spans="1:1">
      <c r="A74" s="61"/>
    </row>
    <row r="75" spans="1:1">
      <c r="A75" s="61"/>
    </row>
    <row r="76" spans="1:1">
      <c r="A76" s="61"/>
    </row>
    <row r="77" spans="1:1">
      <c r="A77" s="61"/>
    </row>
    <row r="78" spans="1:1">
      <c r="A78" s="61"/>
    </row>
    <row r="79" spans="1:1">
      <c r="A79" s="61"/>
    </row>
    <row r="80" spans="1:1">
      <c r="A80" s="61"/>
    </row>
    <row r="81" spans="1:1">
      <c r="A81" s="61"/>
    </row>
  </sheetData>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8">
    <pageSetUpPr fitToPage="1"/>
  </sheetPr>
  <dimension ref="A1:XEI94"/>
  <sheetViews>
    <sheetView zoomScaleNormal="100" workbookViewId="0">
      <pane xSplit="1" ySplit="3" topLeftCell="F46" activePane="bottomRight" state="frozen"/>
      <selection activeCell="A2" sqref="A2"/>
      <selection pane="topRight" activeCell="A2" sqref="A2"/>
      <selection pane="bottomLeft" activeCell="A2" sqref="A2"/>
      <selection pane="bottomRight" activeCell="T46" sqref="T46"/>
    </sheetView>
  </sheetViews>
  <sheetFormatPr defaultColWidth="9.1796875" defaultRowHeight="12.5"/>
  <cols>
    <col min="1" max="1" width="18.453125" customWidth="1"/>
    <col min="2" max="20" width="12" customWidth="1"/>
  </cols>
  <sheetData>
    <row r="1" spans="1:30">
      <c r="A1" s="37" t="s">
        <v>595</v>
      </c>
    </row>
    <row r="2" spans="1:30" s="351" customFormat="1">
      <c r="A2" s="350"/>
    </row>
    <row r="3" spans="1:30" ht="13">
      <c r="A3" s="36" t="s">
        <v>326</v>
      </c>
      <c r="B3" s="36">
        <v>1999</v>
      </c>
      <c r="C3" s="36">
        <v>2000</v>
      </c>
      <c r="D3" s="36">
        <v>2001</v>
      </c>
      <c r="E3" s="36">
        <v>2002</v>
      </c>
      <c r="F3" s="36">
        <v>2003</v>
      </c>
      <c r="G3" s="36">
        <v>2004</v>
      </c>
      <c r="H3" s="36">
        <v>2005</v>
      </c>
      <c r="I3" s="36">
        <v>2006</v>
      </c>
      <c r="J3" s="36">
        <v>2007</v>
      </c>
      <c r="K3" s="36">
        <v>2008</v>
      </c>
      <c r="L3" s="36">
        <v>2009</v>
      </c>
      <c r="M3" s="36">
        <v>2010</v>
      </c>
      <c r="N3" s="36">
        <v>2011</v>
      </c>
      <c r="O3" s="36">
        <v>2012</v>
      </c>
      <c r="P3" s="36">
        <v>2013</v>
      </c>
      <c r="Q3" s="36">
        <v>2014</v>
      </c>
      <c r="R3" s="36">
        <v>2015</v>
      </c>
      <c r="S3" s="36">
        <v>2016</v>
      </c>
      <c r="T3" s="203">
        <v>2017</v>
      </c>
      <c r="U3" s="203">
        <v>2018</v>
      </c>
    </row>
    <row r="4" spans="1:30" ht="13">
      <c r="A4" s="36" t="s">
        <v>213</v>
      </c>
    </row>
    <row r="5" spans="1:30" ht="13">
      <c r="A5" s="36" t="s">
        <v>50</v>
      </c>
      <c r="B5" s="109" t="s">
        <v>109</v>
      </c>
      <c r="C5" s="129">
        <v>1.9542999999999999</v>
      </c>
      <c r="D5" s="129">
        <v>1.9462999999999999</v>
      </c>
      <c r="E5" s="129">
        <v>1.9545999999999999</v>
      </c>
      <c r="F5" s="129">
        <v>1.9557</v>
      </c>
      <c r="G5" s="129">
        <v>1.9559</v>
      </c>
      <c r="H5" s="129">
        <v>1.9562999999999999</v>
      </c>
      <c r="I5" s="129">
        <v>1.9558</v>
      </c>
      <c r="J5" s="129">
        <v>1.9558</v>
      </c>
      <c r="K5" s="129">
        <v>1.9558</v>
      </c>
      <c r="L5" s="129">
        <v>1.9558</v>
      </c>
      <c r="M5" s="129">
        <v>1.9558</v>
      </c>
      <c r="N5" s="130">
        <v>1.9558</v>
      </c>
      <c r="O5" s="130">
        <v>1.9558</v>
      </c>
      <c r="P5" s="130">
        <v>1.9558</v>
      </c>
      <c r="Q5" s="109">
        <v>1.9558</v>
      </c>
      <c r="R5" s="109">
        <v>1.9558</v>
      </c>
      <c r="S5" s="109">
        <v>1.9558</v>
      </c>
      <c r="T5" s="109">
        <v>1.9558</v>
      </c>
      <c r="U5" s="388">
        <v>1.95583</v>
      </c>
    </row>
    <row r="6" spans="1:30" ht="13">
      <c r="A6" s="36" t="s">
        <v>51</v>
      </c>
      <c r="B6" s="129">
        <v>8.2976259999999993</v>
      </c>
      <c r="C6" s="129">
        <v>7.58</v>
      </c>
      <c r="D6" s="129">
        <v>7.3490000000000002</v>
      </c>
      <c r="E6" s="129">
        <v>7.4749999999999996</v>
      </c>
      <c r="F6" s="129">
        <v>7.6451000000000002</v>
      </c>
      <c r="G6" s="129">
        <v>7.665</v>
      </c>
      <c r="H6" s="129">
        <v>7.3715000000000002</v>
      </c>
      <c r="I6" s="129">
        <v>7.3503999999999996</v>
      </c>
      <c r="J6" s="129">
        <v>7.3308</v>
      </c>
      <c r="K6" s="129">
        <v>7.3555000000000001</v>
      </c>
      <c r="L6" s="129">
        <v>7.3</v>
      </c>
      <c r="M6" s="129">
        <v>7.383</v>
      </c>
      <c r="N6" s="130">
        <v>7.5369999999999999</v>
      </c>
      <c r="O6" s="130">
        <v>7.5575000000000001</v>
      </c>
      <c r="P6" s="130">
        <v>7.6265000000000001</v>
      </c>
      <c r="Q6" s="109">
        <v>7.6580000000000004</v>
      </c>
      <c r="R6" s="160">
        <v>7.6379999999999999</v>
      </c>
      <c r="S6" s="163">
        <v>7.5597000000000003</v>
      </c>
      <c r="T6" s="109">
        <v>7.44</v>
      </c>
      <c r="U6" s="387">
        <v>7.4103789999999998</v>
      </c>
    </row>
    <row r="7" spans="1:30" ht="13">
      <c r="A7" s="36" t="s">
        <v>52</v>
      </c>
      <c r="B7" s="131">
        <v>36.103000000000002</v>
      </c>
      <c r="C7" s="131">
        <v>35.046999999999997</v>
      </c>
      <c r="D7" s="131">
        <v>31.962</v>
      </c>
      <c r="E7" s="131">
        <v>31.577000000000002</v>
      </c>
      <c r="F7" s="131">
        <v>32.409999999999997</v>
      </c>
      <c r="G7" s="131">
        <v>30.463999999999999</v>
      </c>
      <c r="H7" s="131">
        <v>29</v>
      </c>
      <c r="I7" s="131">
        <v>27.484999999999999</v>
      </c>
      <c r="J7" s="131">
        <v>26.628</v>
      </c>
      <c r="K7" s="131">
        <v>26.875</v>
      </c>
      <c r="L7" s="131">
        <v>26.472999999999999</v>
      </c>
      <c r="M7" s="131">
        <v>25.061</v>
      </c>
      <c r="N7" s="132">
        <v>25.786999999999999</v>
      </c>
      <c r="O7" s="132">
        <v>25.151</v>
      </c>
      <c r="P7" s="132">
        <v>27.427</v>
      </c>
      <c r="Q7" s="109">
        <v>27.734999999999999</v>
      </c>
      <c r="R7" s="160">
        <v>27.023</v>
      </c>
      <c r="S7" s="132">
        <v>27.021000000000001</v>
      </c>
      <c r="T7" s="109">
        <v>25.535</v>
      </c>
      <c r="U7" s="157">
        <v>25.724</v>
      </c>
      <c r="V7" s="157"/>
      <c r="W7" s="157"/>
      <c r="X7" s="157"/>
      <c r="Y7" s="157"/>
      <c r="Z7" s="157"/>
      <c r="AA7" s="157"/>
      <c r="AB7" s="157"/>
      <c r="AC7" s="157"/>
      <c r="AD7" s="157"/>
    </row>
    <row r="8" spans="1:30" ht="13">
      <c r="A8" s="36" t="s">
        <v>53</v>
      </c>
      <c r="B8" s="129">
        <v>7.4432999999999998</v>
      </c>
      <c r="C8" s="129">
        <v>7.4630999999999998</v>
      </c>
      <c r="D8" s="129">
        <v>7.4364999999999997</v>
      </c>
      <c r="E8" s="129">
        <v>7.4287999999999998</v>
      </c>
      <c r="F8" s="129">
        <v>7.4450000000000003</v>
      </c>
      <c r="G8" s="129">
        <v>7.4387999999999996</v>
      </c>
      <c r="H8" s="129">
        <v>7.4604999999999997</v>
      </c>
      <c r="I8" s="129">
        <v>7.4560000000000004</v>
      </c>
      <c r="J8" s="129">
        <v>7.4583000000000004</v>
      </c>
      <c r="K8" s="129">
        <v>7.4505999999999997</v>
      </c>
      <c r="L8" s="129">
        <v>7.4417999999999997</v>
      </c>
      <c r="M8" s="129">
        <v>7.4535</v>
      </c>
      <c r="N8" s="130">
        <v>7.4341999999999997</v>
      </c>
      <c r="O8" s="130">
        <v>7.4610000000000003</v>
      </c>
      <c r="P8" s="130">
        <v>7.4592999999999998</v>
      </c>
      <c r="Q8" s="109">
        <v>7.4452999999999996</v>
      </c>
      <c r="R8" s="160">
        <v>7.4626000000000001</v>
      </c>
      <c r="S8" s="130">
        <v>7.4344000000000001</v>
      </c>
      <c r="T8" s="109">
        <v>7.4448999999999996</v>
      </c>
      <c r="U8" s="388">
        <v>7.4672999999999998</v>
      </c>
    </row>
    <row r="9" spans="1:30" ht="13">
      <c r="A9" s="36" t="s">
        <v>54</v>
      </c>
      <c r="B9" s="113">
        <v>254.7</v>
      </c>
      <c r="C9" s="113">
        <v>265</v>
      </c>
      <c r="D9" s="113">
        <v>245.18</v>
      </c>
      <c r="E9" s="113">
        <v>236.29</v>
      </c>
      <c r="F9" s="113">
        <v>262.5</v>
      </c>
      <c r="G9" s="113">
        <v>245.97</v>
      </c>
      <c r="H9" s="113">
        <v>252.87</v>
      </c>
      <c r="I9" s="113">
        <v>251.77</v>
      </c>
      <c r="J9" s="113">
        <v>253.73</v>
      </c>
      <c r="K9" s="113">
        <v>266.7</v>
      </c>
      <c r="L9" s="113">
        <v>270.42</v>
      </c>
      <c r="M9" s="113">
        <v>277.95</v>
      </c>
      <c r="N9" s="113">
        <v>314.58</v>
      </c>
      <c r="O9" s="113">
        <v>292.3</v>
      </c>
      <c r="P9" s="113">
        <v>297.04000000000002</v>
      </c>
      <c r="Q9" s="109">
        <v>315.54000000000002</v>
      </c>
      <c r="R9" s="160">
        <v>315.98</v>
      </c>
      <c r="S9" s="113">
        <v>309.83</v>
      </c>
      <c r="T9" s="109">
        <v>310.33</v>
      </c>
      <c r="U9">
        <v>320.98</v>
      </c>
    </row>
    <row r="10" spans="1:30" ht="13">
      <c r="A10" s="36" t="s">
        <v>55</v>
      </c>
      <c r="B10" s="130">
        <v>4.1586999999999996</v>
      </c>
      <c r="C10" s="130">
        <v>3.8498000000000001</v>
      </c>
      <c r="D10" s="130">
        <v>3.4952999999999999</v>
      </c>
      <c r="E10" s="130">
        <v>4.0209999999999999</v>
      </c>
      <c r="F10" s="130">
        <v>4.7019000000000002</v>
      </c>
      <c r="G10" s="130">
        <v>4.0845000000000002</v>
      </c>
      <c r="H10" s="130">
        <v>3.86</v>
      </c>
      <c r="I10" s="130">
        <v>3.831</v>
      </c>
      <c r="J10" s="130">
        <v>3.5935000000000001</v>
      </c>
      <c r="K10" s="130">
        <v>4.1535000000000002</v>
      </c>
      <c r="L10" s="130">
        <v>4.1044999999999998</v>
      </c>
      <c r="M10" s="130">
        <v>3.9750000000000001</v>
      </c>
      <c r="N10" s="130">
        <v>4.4580000000000002</v>
      </c>
      <c r="O10" s="130">
        <v>4.0739999999999998</v>
      </c>
      <c r="P10" s="130">
        <v>4.1543000000000001</v>
      </c>
      <c r="Q10" s="109">
        <v>4.2732000000000001</v>
      </c>
      <c r="R10" s="130">
        <v>4.2638999999999996</v>
      </c>
      <c r="S10" s="130">
        <v>4.4103000000000003</v>
      </c>
      <c r="T10" s="109">
        <v>4.1769999999999996</v>
      </c>
      <c r="U10" s="388">
        <v>4.3014000000000001</v>
      </c>
    </row>
    <row r="11" spans="1:30" ht="13">
      <c r="A11" s="36" t="s">
        <v>12</v>
      </c>
      <c r="B11" s="130" t="s">
        <v>109</v>
      </c>
      <c r="C11" s="130" t="s">
        <v>109</v>
      </c>
      <c r="D11" s="130" t="s">
        <v>109</v>
      </c>
      <c r="E11" s="130" t="s">
        <v>109</v>
      </c>
      <c r="F11" s="130" t="s">
        <v>109</v>
      </c>
      <c r="G11" s="130" t="s">
        <v>109</v>
      </c>
      <c r="H11" s="130">
        <v>3.6802000000000001</v>
      </c>
      <c r="I11" s="130">
        <v>3.3835000000000002</v>
      </c>
      <c r="J11" s="130">
        <v>3.6076999999999999</v>
      </c>
      <c r="K11" s="130">
        <v>4.0225</v>
      </c>
      <c r="L11" s="130">
        <v>4.2363</v>
      </c>
      <c r="M11" s="130">
        <v>4.2619999999999996</v>
      </c>
      <c r="N11" s="130">
        <v>4.3232999999999997</v>
      </c>
      <c r="O11" s="130">
        <v>4.4444999999999997</v>
      </c>
      <c r="P11" s="130">
        <v>4.4710000000000001</v>
      </c>
      <c r="Q11" s="109">
        <v>4.4828000000000001</v>
      </c>
      <c r="R11" s="130">
        <v>4.524</v>
      </c>
      <c r="S11" s="130">
        <v>4.5389999999999997</v>
      </c>
      <c r="T11" s="109">
        <v>4.6585000000000001</v>
      </c>
      <c r="U11" s="388">
        <v>4.6530870000000002</v>
      </c>
    </row>
    <row r="12" spans="1:30" ht="13">
      <c r="A12" s="36" t="s">
        <v>56</v>
      </c>
      <c r="B12" s="130">
        <v>8.5625</v>
      </c>
      <c r="C12" s="130">
        <v>8.8313000000000006</v>
      </c>
      <c r="D12" s="130">
        <v>9.3011999999999997</v>
      </c>
      <c r="E12" s="130">
        <v>9.1527999999999992</v>
      </c>
      <c r="F12" s="130">
        <v>9.08</v>
      </c>
      <c r="G12" s="130">
        <v>9.0206</v>
      </c>
      <c r="H12" s="130">
        <v>9.3885000000000005</v>
      </c>
      <c r="I12" s="130">
        <v>9.0404</v>
      </c>
      <c r="J12" s="130">
        <v>9.4414999999999996</v>
      </c>
      <c r="K12" s="132">
        <v>10.87</v>
      </c>
      <c r="L12" s="132">
        <v>10.252000000000001</v>
      </c>
      <c r="M12" s="130">
        <v>8.9655000000000005</v>
      </c>
      <c r="N12" s="130">
        <v>8.9120000000000008</v>
      </c>
      <c r="O12" s="130">
        <v>8.5820000000000007</v>
      </c>
      <c r="P12" s="130">
        <v>8.8590999999999998</v>
      </c>
      <c r="Q12" s="109">
        <v>9.3930000000000007</v>
      </c>
      <c r="R12" s="130">
        <v>9.1895000000000007</v>
      </c>
      <c r="S12" s="130">
        <v>9.5525000000000002</v>
      </c>
      <c r="T12" s="109">
        <v>9.8437999999999999</v>
      </c>
      <c r="U12" s="389">
        <v>10.254799999999999</v>
      </c>
    </row>
    <row r="13" spans="1:30" ht="13">
      <c r="A13" s="36" t="s">
        <v>57</v>
      </c>
      <c r="B13" s="130">
        <v>0.62170000000000003</v>
      </c>
      <c r="C13" s="130">
        <v>0.62409999999999999</v>
      </c>
      <c r="D13" s="130">
        <v>0.60850000000000004</v>
      </c>
      <c r="E13" s="130">
        <v>0.65049999999999997</v>
      </c>
      <c r="F13" s="130">
        <v>0.70479999999999998</v>
      </c>
      <c r="G13" s="130">
        <v>0.70504999999999995</v>
      </c>
      <c r="H13" s="130">
        <v>0.68530000000000002</v>
      </c>
      <c r="I13" s="130">
        <v>0.67149999999999999</v>
      </c>
      <c r="J13" s="130">
        <v>0.73334999999999995</v>
      </c>
      <c r="K13" s="130">
        <v>0.95250000000000001</v>
      </c>
      <c r="L13" s="130">
        <v>0.8881</v>
      </c>
      <c r="M13" s="130">
        <v>0.86075000000000002</v>
      </c>
      <c r="N13" s="130">
        <v>0.83530000000000004</v>
      </c>
      <c r="O13" s="130">
        <v>0.81610000000000005</v>
      </c>
      <c r="P13" s="130">
        <v>0.8337</v>
      </c>
      <c r="Q13" s="109">
        <v>0.77890000000000004</v>
      </c>
      <c r="R13" s="160">
        <v>0.73394999999999999</v>
      </c>
      <c r="S13" s="130">
        <v>0.85618000000000005</v>
      </c>
      <c r="T13" s="109">
        <v>0.88722999999999996</v>
      </c>
      <c r="U13" s="388">
        <v>0.89453000000000005</v>
      </c>
    </row>
    <row r="14" spans="1:30" s="160" customFormat="1" ht="13">
      <c r="A14" s="36"/>
      <c r="B14" s="130"/>
      <c r="C14" s="130"/>
      <c r="D14" s="130"/>
      <c r="E14" s="130"/>
      <c r="F14" s="130"/>
      <c r="G14" s="130"/>
      <c r="H14" s="130"/>
      <c r="I14" s="130"/>
      <c r="J14" s="130"/>
      <c r="K14" s="130"/>
      <c r="L14" s="130"/>
      <c r="M14" s="130"/>
      <c r="N14" s="130"/>
      <c r="O14" s="130"/>
      <c r="P14" s="130"/>
      <c r="Q14" s="109"/>
    </row>
    <row r="15" spans="1:30" ht="13">
      <c r="A15" s="36" t="s">
        <v>327</v>
      </c>
      <c r="B15" s="109"/>
      <c r="C15" s="109"/>
      <c r="D15" s="109"/>
      <c r="E15" s="109"/>
      <c r="F15" s="109"/>
      <c r="G15" s="109"/>
      <c r="H15" s="109"/>
      <c r="I15" s="109"/>
      <c r="J15" s="109"/>
      <c r="K15" s="109"/>
      <c r="L15" s="109"/>
      <c r="M15" s="109"/>
      <c r="N15" s="109"/>
      <c r="O15" s="109"/>
      <c r="P15" s="109"/>
      <c r="Q15" s="109"/>
    </row>
    <row r="16" spans="1:30" s="160" customFormat="1" ht="13">
      <c r="A16" s="36" t="s">
        <v>383</v>
      </c>
      <c r="B16" s="109">
        <v>1.5422</v>
      </c>
      <c r="C16" s="109">
        <v>1.677</v>
      </c>
      <c r="D16" s="109">
        <v>1.728</v>
      </c>
      <c r="E16" s="109">
        <v>1.8555999999999999</v>
      </c>
      <c r="F16" s="109">
        <v>1.6801999999999999</v>
      </c>
      <c r="G16" s="109">
        <v>1.7459</v>
      </c>
      <c r="H16" s="109">
        <v>1.6109</v>
      </c>
      <c r="I16" s="109">
        <v>1.6691</v>
      </c>
      <c r="J16" s="109">
        <v>1.6757</v>
      </c>
      <c r="K16" s="109">
        <v>2.0274000000000001</v>
      </c>
      <c r="L16" s="109">
        <v>1.6008</v>
      </c>
      <c r="M16" s="109">
        <v>1.3136000000000001</v>
      </c>
      <c r="N16" s="109">
        <v>1.2723</v>
      </c>
      <c r="O16" s="109">
        <v>1.2712000000000001</v>
      </c>
      <c r="P16" s="109">
        <v>1.5423</v>
      </c>
      <c r="Q16" s="109">
        <v>1.4829000000000001</v>
      </c>
      <c r="R16" s="160">
        <v>1.4897</v>
      </c>
      <c r="S16" s="109">
        <v>1.4596</v>
      </c>
      <c r="T16" s="109">
        <v>1.5346</v>
      </c>
      <c r="U16" s="160">
        <v>1.6220000000000001</v>
      </c>
    </row>
    <row r="17" spans="1:21" s="207" customFormat="1" ht="13">
      <c r="A17" s="203" t="s">
        <v>518</v>
      </c>
      <c r="B17" s="133" t="s">
        <v>109</v>
      </c>
      <c r="C17" s="207">
        <v>1.8149</v>
      </c>
      <c r="D17" s="207">
        <v>2.0465</v>
      </c>
      <c r="E17" s="207">
        <v>3.7124000000000001</v>
      </c>
      <c r="F17" s="207">
        <v>3.6698</v>
      </c>
      <c r="G17" s="207">
        <v>3.6200999999999999</v>
      </c>
      <c r="H17" s="207">
        <v>2.7462</v>
      </c>
      <c r="I17" s="207">
        <v>2.8140999999999998</v>
      </c>
      <c r="J17" s="207">
        <v>2.5914000000000001</v>
      </c>
      <c r="K17" s="207">
        <v>3.2435999999999998</v>
      </c>
      <c r="L17" s="207">
        <v>2.5112999999999999</v>
      </c>
      <c r="M17" s="207">
        <v>2.2176999999999998</v>
      </c>
      <c r="N17" s="207">
        <v>2.4159000000000002</v>
      </c>
      <c r="O17" s="207">
        <v>2.7035999999999998</v>
      </c>
      <c r="P17" s="207">
        <v>3.2576000000000001</v>
      </c>
      <c r="Q17" s="207">
        <v>3.2206999999999999</v>
      </c>
      <c r="R17" s="207">
        <v>4.3117000000000001</v>
      </c>
      <c r="S17" s="207">
        <v>3.4304999999999999</v>
      </c>
      <c r="T17" s="109">
        <v>3.9729000000000001</v>
      </c>
      <c r="U17" s="207">
        <v>4.444</v>
      </c>
    </row>
    <row r="18" spans="1:21" s="219" customFormat="1" ht="13">
      <c r="A18" s="203" t="s">
        <v>534</v>
      </c>
      <c r="B18" s="109">
        <v>1.4608000000000001</v>
      </c>
      <c r="C18" s="219">
        <v>1.3965000000000001</v>
      </c>
      <c r="D18" s="219">
        <v>1.4077</v>
      </c>
      <c r="E18" s="219">
        <v>1.655</v>
      </c>
      <c r="F18" s="219">
        <v>1.6234</v>
      </c>
      <c r="G18" s="219">
        <v>1.6415999999999999</v>
      </c>
      <c r="H18" s="219">
        <v>1.3725000000000001</v>
      </c>
      <c r="I18" s="219">
        <v>1.5281</v>
      </c>
      <c r="J18" s="219">
        <v>1.4449000000000001</v>
      </c>
      <c r="K18" s="219">
        <v>1.6998</v>
      </c>
      <c r="L18" s="219">
        <v>1.5127999999999999</v>
      </c>
      <c r="M18" s="219">
        <v>1.3322000000000001</v>
      </c>
      <c r="N18" s="219">
        <v>1.3214999999999999</v>
      </c>
      <c r="O18" s="219">
        <v>1.3137000000000001</v>
      </c>
      <c r="P18" s="219">
        <v>1.4671000000000001</v>
      </c>
      <c r="Q18" s="109">
        <v>1.4063000000000001</v>
      </c>
      <c r="R18" s="219">
        <v>1.5116000000000001</v>
      </c>
      <c r="S18" s="219">
        <v>1.4188000000000001</v>
      </c>
      <c r="T18" s="109">
        <v>1.5039</v>
      </c>
      <c r="U18" s="388">
        <v>1.5605</v>
      </c>
    </row>
    <row r="19" spans="1:21" s="1" customFormat="1" ht="13">
      <c r="A19" s="36" t="s">
        <v>123</v>
      </c>
      <c r="B19" s="109" t="s">
        <v>109</v>
      </c>
      <c r="C19" s="109" t="s">
        <v>109</v>
      </c>
      <c r="D19" s="133">
        <v>91.55</v>
      </c>
      <c r="E19" s="133">
        <v>84.8</v>
      </c>
      <c r="F19" s="133">
        <v>89.41</v>
      </c>
      <c r="G19" s="133">
        <v>83.41</v>
      </c>
      <c r="H19" s="133">
        <v>74.790000000000006</v>
      </c>
      <c r="I19" s="133">
        <v>93.75</v>
      </c>
      <c r="J19" s="132">
        <v>91.64</v>
      </c>
      <c r="K19" s="132">
        <v>169.33</v>
      </c>
      <c r="L19" s="132">
        <v>179.76</v>
      </c>
      <c r="M19" s="132">
        <v>153.78</v>
      </c>
      <c r="N19" s="132">
        <v>158.97999999999999</v>
      </c>
      <c r="O19" s="132">
        <v>168.89</v>
      </c>
      <c r="P19" s="132">
        <v>158.29</v>
      </c>
      <c r="Q19" s="109">
        <v>154.31</v>
      </c>
      <c r="R19" s="69">
        <v>141.38</v>
      </c>
      <c r="S19" s="132">
        <v>119.15</v>
      </c>
      <c r="T19" s="109">
        <v>124.209</v>
      </c>
      <c r="U19" s="388">
        <v>133.20620099999999</v>
      </c>
    </row>
    <row r="20" spans="1:21" s="160" customFormat="1" ht="13">
      <c r="A20" s="36" t="s">
        <v>382</v>
      </c>
      <c r="B20" s="109">
        <v>102.73</v>
      </c>
      <c r="C20" s="109">
        <v>106.92</v>
      </c>
      <c r="D20" s="133">
        <v>115.33</v>
      </c>
      <c r="E20" s="133">
        <v>124.39</v>
      </c>
      <c r="F20" s="133">
        <v>135.05000000000001</v>
      </c>
      <c r="G20" s="133">
        <v>139.65</v>
      </c>
      <c r="H20" s="133">
        <v>138.9</v>
      </c>
      <c r="I20" s="133">
        <v>156.93</v>
      </c>
      <c r="J20" s="132">
        <v>164.93</v>
      </c>
      <c r="K20" s="132">
        <v>126.14</v>
      </c>
      <c r="L20" s="132">
        <v>133.16</v>
      </c>
      <c r="M20" s="132">
        <v>108.65</v>
      </c>
      <c r="N20" s="132">
        <v>100.2</v>
      </c>
      <c r="O20" s="132">
        <v>113.61</v>
      </c>
      <c r="P20" s="132">
        <v>144.72</v>
      </c>
      <c r="Q20" s="109">
        <v>145.22999999999999</v>
      </c>
      <c r="R20" s="161">
        <v>131.07</v>
      </c>
      <c r="S20" s="132">
        <v>123.4</v>
      </c>
      <c r="T20" s="109">
        <v>135.01</v>
      </c>
      <c r="U20" s="160">
        <v>125.85</v>
      </c>
    </row>
    <row r="21" spans="1:21" ht="13">
      <c r="A21" s="36" t="s">
        <v>58</v>
      </c>
      <c r="B21" s="130">
        <v>8.0764999999999993</v>
      </c>
      <c r="C21" s="130">
        <v>8.2334999999999994</v>
      </c>
      <c r="D21" s="130">
        <v>7.9515000000000002</v>
      </c>
      <c r="E21" s="130">
        <v>7.2755999999999998</v>
      </c>
      <c r="F21" s="130">
        <v>8.4140999999999995</v>
      </c>
      <c r="G21" s="130">
        <v>8.2364999999999995</v>
      </c>
      <c r="H21" s="130">
        <v>7.9850000000000003</v>
      </c>
      <c r="I21" s="130">
        <v>8.2379999999999995</v>
      </c>
      <c r="J21" s="130">
        <v>7.9580000000000002</v>
      </c>
      <c r="K21" s="130">
        <v>9.75</v>
      </c>
      <c r="L21" s="130">
        <v>8.3000000000000007</v>
      </c>
      <c r="M21" s="130">
        <v>7.8</v>
      </c>
      <c r="N21" s="130">
        <v>7.7539999999999996</v>
      </c>
      <c r="O21" s="130">
        <v>7.3483000000000001</v>
      </c>
      <c r="P21" s="130">
        <v>8.3629999999999995</v>
      </c>
      <c r="Q21" s="109">
        <v>9.0419999999999998</v>
      </c>
      <c r="R21" s="130">
        <v>9.6029999999999998</v>
      </c>
      <c r="S21" s="130">
        <v>9.0862999999999996</v>
      </c>
      <c r="T21" s="109">
        <v>9.8402999999999992</v>
      </c>
      <c r="U21" s="388">
        <v>9.9482999999999997</v>
      </c>
    </row>
    <row r="22" spans="1:21" ht="13">
      <c r="A22" s="36" t="s">
        <v>14</v>
      </c>
      <c r="B22" s="132">
        <v>27.668900000000001</v>
      </c>
      <c r="C22" s="132">
        <v>26.674600000000002</v>
      </c>
      <c r="D22" s="132">
        <v>26.863099999999999</v>
      </c>
      <c r="E22" s="132">
        <v>33.510800000000003</v>
      </c>
      <c r="F22" s="132">
        <v>36.955500000000001</v>
      </c>
      <c r="G22" s="132">
        <v>37.7879</v>
      </c>
      <c r="H22" s="132">
        <v>33.92</v>
      </c>
      <c r="I22" s="132">
        <v>34.68</v>
      </c>
      <c r="J22" s="132">
        <v>35.985999999999997</v>
      </c>
      <c r="K22" s="132">
        <v>41.283000000000001</v>
      </c>
      <c r="L22" s="132">
        <v>43.154000000000003</v>
      </c>
      <c r="M22" s="132">
        <v>40.82</v>
      </c>
      <c r="N22" s="132">
        <v>41.765000000000001</v>
      </c>
      <c r="O22" s="132">
        <v>40.329500000000003</v>
      </c>
      <c r="P22" s="132">
        <v>45.324599999999997</v>
      </c>
      <c r="Q22" s="109">
        <v>72.337000000000003</v>
      </c>
      <c r="R22" s="162">
        <v>80.673599999999993</v>
      </c>
      <c r="S22" s="162">
        <v>64.3</v>
      </c>
      <c r="T22" s="109">
        <v>69.391999999999996</v>
      </c>
      <c r="U22" s="388">
        <v>79.463149000000001</v>
      </c>
    </row>
    <row r="23" spans="1:21" s="238" customFormat="1" ht="13">
      <c r="A23" s="203" t="s">
        <v>580</v>
      </c>
      <c r="B23" s="329" t="s">
        <v>109</v>
      </c>
      <c r="C23" s="329" t="s">
        <v>109</v>
      </c>
      <c r="D23" s="329" t="s">
        <v>109</v>
      </c>
      <c r="E23" s="132">
        <v>1.6912</v>
      </c>
      <c r="F23" s="132">
        <v>1.9702999999999999</v>
      </c>
      <c r="G23" s="132">
        <v>2.1015999999999999</v>
      </c>
      <c r="H23" s="132">
        <v>2.0701999999999998</v>
      </c>
      <c r="I23" s="132">
        <v>1.9941</v>
      </c>
      <c r="J23" s="132">
        <v>2.0636000000000001</v>
      </c>
      <c r="K23" s="132">
        <v>2.0762</v>
      </c>
      <c r="L23" s="132">
        <v>2.0240999999999998</v>
      </c>
      <c r="M23" s="132">
        <v>1.8055000000000001</v>
      </c>
      <c r="N23" s="132">
        <v>1.7488999999999999</v>
      </c>
      <c r="O23" s="132">
        <v>1.6054999999999999</v>
      </c>
      <c r="P23" s="132">
        <v>1.6618999999999999</v>
      </c>
      <c r="Q23" s="109">
        <v>1.6822999999999999</v>
      </c>
      <c r="R23" s="162">
        <v>1.5255000000000001</v>
      </c>
      <c r="S23" s="162">
        <v>1.5275000000000001</v>
      </c>
      <c r="T23" s="109">
        <v>1.5588</v>
      </c>
      <c r="U23" s="238">
        <v>1.5590999999999999</v>
      </c>
    </row>
    <row r="24" spans="1:21" s="219" customFormat="1" ht="13">
      <c r="A24" s="203" t="s">
        <v>536</v>
      </c>
      <c r="B24" s="109">
        <v>1137.28</v>
      </c>
      <c r="C24" s="219">
        <v>1177.08</v>
      </c>
      <c r="D24" s="219">
        <v>1161.55</v>
      </c>
      <c r="E24" s="219">
        <v>1243.76</v>
      </c>
      <c r="F24" s="219">
        <v>1506.32</v>
      </c>
      <c r="G24" s="219">
        <v>1410.05</v>
      </c>
      <c r="H24" s="219">
        <v>1184.42</v>
      </c>
      <c r="I24" s="219">
        <v>1224.81</v>
      </c>
      <c r="J24" s="132">
        <v>1377.94</v>
      </c>
      <c r="K24" s="132">
        <v>1837.13</v>
      </c>
      <c r="L24" s="132">
        <v>1666.97</v>
      </c>
      <c r="M24" s="132">
        <v>1499.06</v>
      </c>
      <c r="N24" s="132">
        <v>1498.69</v>
      </c>
      <c r="O24" s="132">
        <v>1406.23</v>
      </c>
      <c r="P24" s="132">
        <v>1450.93</v>
      </c>
      <c r="Q24" s="109">
        <v>1324.8</v>
      </c>
      <c r="R24" s="162">
        <v>1280.78</v>
      </c>
      <c r="S24" s="162">
        <v>1269.3399999999999</v>
      </c>
      <c r="T24" s="109">
        <v>1279.6099999999999</v>
      </c>
      <c r="U24" s="219">
        <v>1277.93</v>
      </c>
    </row>
    <row r="25" spans="1:21" s="219" customFormat="1" ht="13">
      <c r="A25" s="203" t="s">
        <v>535</v>
      </c>
      <c r="B25" s="109">
        <v>1.6051</v>
      </c>
      <c r="C25" s="109">
        <v>1.5232000000000001</v>
      </c>
      <c r="D25" s="109">
        <v>1.4826999999999999</v>
      </c>
      <c r="E25" s="109">
        <v>1.4523999999999999</v>
      </c>
      <c r="F25" s="109">
        <v>1.5579000000000001</v>
      </c>
      <c r="G25" s="109">
        <v>1.5428999999999999</v>
      </c>
      <c r="H25" s="109">
        <v>1.5550999999999999</v>
      </c>
      <c r="I25" s="109">
        <v>1.6069</v>
      </c>
      <c r="J25" s="109">
        <v>1.6547000000000001</v>
      </c>
      <c r="K25" s="109">
        <v>1.4850000000000001</v>
      </c>
      <c r="L25" s="109">
        <v>1.4836</v>
      </c>
      <c r="M25" s="109">
        <v>1.2504</v>
      </c>
      <c r="N25" s="109">
        <v>1.2154</v>
      </c>
      <c r="O25" s="109">
        <v>1.2072000000000001</v>
      </c>
      <c r="P25" s="109">
        <v>1.2276</v>
      </c>
      <c r="Q25" s="109">
        <v>1.2023999999999999</v>
      </c>
      <c r="R25" s="109">
        <v>1.0834999999999999</v>
      </c>
      <c r="S25" s="109">
        <v>1.0739000000000001</v>
      </c>
      <c r="T25" s="109">
        <v>1.1701999999999999</v>
      </c>
      <c r="U25" s="219">
        <v>1.1269</v>
      </c>
    </row>
    <row r="26" spans="1:21" ht="13">
      <c r="A26" s="36" t="s">
        <v>59</v>
      </c>
      <c r="B26" s="129" t="s">
        <v>109</v>
      </c>
      <c r="C26" s="129" t="s">
        <v>109</v>
      </c>
      <c r="D26" s="129" t="s">
        <v>109</v>
      </c>
      <c r="E26" s="129" t="s">
        <v>109</v>
      </c>
      <c r="F26" s="129">
        <v>1.7709999999999999</v>
      </c>
      <c r="G26" s="129">
        <v>1.8209</v>
      </c>
      <c r="H26" s="129">
        <v>1.5924</v>
      </c>
      <c r="I26" s="129">
        <v>1.8640000000000001</v>
      </c>
      <c r="J26" s="129">
        <v>1.7170000000000001</v>
      </c>
      <c r="K26" s="129">
        <v>2.1488</v>
      </c>
      <c r="L26" s="129">
        <v>2.1547000000000001</v>
      </c>
      <c r="M26" s="129">
        <v>2.0693999999999999</v>
      </c>
      <c r="N26" s="130">
        <v>2.4432</v>
      </c>
      <c r="O26" s="130">
        <v>2.3551000000000002</v>
      </c>
      <c r="P26" s="130">
        <v>2.9605000000000001</v>
      </c>
      <c r="Q26" s="81">
        <v>2.8319999999999999</v>
      </c>
      <c r="R26" s="163">
        <v>3.1764999999999999</v>
      </c>
      <c r="S26" s="163">
        <v>3.7071999999999998</v>
      </c>
      <c r="T26" s="109">
        <v>4.5464000000000002</v>
      </c>
      <c r="U26">
        <v>6.0587999999999997</v>
      </c>
    </row>
    <row r="27" spans="1:21" ht="13">
      <c r="A27" s="36" t="s">
        <v>60</v>
      </c>
      <c r="B27" s="129">
        <v>1.0045999999999999</v>
      </c>
      <c r="C27" s="129">
        <v>0.93049999999999999</v>
      </c>
      <c r="D27" s="129">
        <v>0.88129999999999997</v>
      </c>
      <c r="E27" s="129">
        <v>1.0487</v>
      </c>
      <c r="F27" s="129">
        <v>1.2629999999999999</v>
      </c>
      <c r="G27" s="129">
        <v>1.3621000000000001</v>
      </c>
      <c r="H27" s="129">
        <v>1.1797</v>
      </c>
      <c r="I27" s="129">
        <v>1.3169999999999999</v>
      </c>
      <c r="J27" s="129">
        <v>1.4721</v>
      </c>
      <c r="K27" s="129">
        <v>1.3916999999999999</v>
      </c>
      <c r="L27" s="129">
        <v>1.4406000000000001</v>
      </c>
      <c r="M27" s="129">
        <v>1.3362000000000001</v>
      </c>
      <c r="N27" s="130">
        <v>1.2939000000000001</v>
      </c>
      <c r="O27" s="130">
        <v>1.3193999999999999</v>
      </c>
      <c r="P27" s="130">
        <v>1.3791</v>
      </c>
      <c r="Q27" s="81">
        <v>1.2141</v>
      </c>
      <c r="R27" s="130">
        <v>1.0887</v>
      </c>
      <c r="S27" s="130">
        <v>1.0541</v>
      </c>
      <c r="T27" s="109">
        <v>1.1993</v>
      </c>
      <c r="U27">
        <v>1.145</v>
      </c>
    </row>
    <row r="28" spans="1:21">
      <c r="B28" s="81"/>
      <c r="C28" s="81"/>
      <c r="D28" s="81"/>
      <c r="E28" s="81"/>
      <c r="F28" s="81"/>
      <c r="G28" s="81"/>
      <c r="H28" s="81"/>
      <c r="I28" s="81"/>
      <c r="J28" s="81"/>
      <c r="K28" s="81"/>
      <c r="L28" s="81"/>
      <c r="M28" s="81"/>
      <c r="N28" s="109"/>
      <c r="O28" s="109"/>
      <c r="P28" s="109"/>
      <c r="Q28" s="81"/>
      <c r="T28" s="109"/>
    </row>
    <row r="29" spans="1:21" ht="13">
      <c r="A29" s="36" t="s">
        <v>328</v>
      </c>
      <c r="B29" s="125">
        <v>1999</v>
      </c>
      <c r="C29" s="125">
        <v>2000</v>
      </c>
      <c r="D29" s="125">
        <v>2001</v>
      </c>
      <c r="E29" s="125">
        <v>2002</v>
      </c>
      <c r="F29" s="125">
        <v>2003</v>
      </c>
      <c r="G29" s="125">
        <v>2004</v>
      </c>
      <c r="H29" s="125">
        <v>2005</v>
      </c>
      <c r="I29" s="125">
        <v>2006</v>
      </c>
      <c r="J29" s="125">
        <v>2007</v>
      </c>
      <c r="K29" s="125">
        <v>2008</v>
      </c>
      <c r="L29" s="125">
        <v>2009</v>
      </c>
      <c r="M29" s="125">
        <v>2010</v>
      </c>
      <c r="N29" s="112">
        <v>2011</v>
      </c>
      <c r="O29" s="112">
        <v>2012</v>
      </c>
      <c r="P29" s="112">
        <v>2013</v>
      </c>
      <c r="Q29" s="125">
        <v>2014</v>
      </c>
      <c r="R29" s="125">
        <v>2015</v>
      </c>
      <c r="S29" s="125">
        <v>2016</v>
      </c>
      <c r="T29" s="125">
        <v>2017</v>
      </c>
      <c r="U29" s="125">
        <v>2018</v>
      </c>
    </row>
    <row r="30" spans="1:21" ht="13">
      <c r="A30" s="36" t="s">
        <v>213</v>
      </c>
      <c r="B30" s="134"/>
      <c r="C30" s="134"/>
      <c r="D30" s="134"/>
      <c r="E30" s="134"/>
      <c r="F30" s="134"/>
      <c r="G30" s="134"/>
      <c r="H30" s="134"/>
      <c r="I30" s="134"/>
      <c r="J30" s="134"/>
      <c r="K30" s="134"/>
      <c r="L30" s="134"/>
      <c r="M30" s="134"/>
      <c r="N30" s="135"/>
      <c r="O30" s="135"/>
      <c r="P30" s="135"/>
      <c r="Q30" s="134"/>
    </row>
    <row r="31" spans="1:21" ht="13">
      <c r="A31" s="36" t="s">
        <v>50</v>
      </c>
      <c r="B31" s="135" t="s">
        <v>109</v>
      </c>
      <c r="C31" s="136" t="s">
        <v>109</v>
      </c>
      <c r="D31" s="135">
        <v>1.9481999999999999</v>
      </c>
      <c r="E31" s="135">
        <v>1.9492</v>
      </c>
      <c r="F31" s="135">
        <v>1.9490000000000001</v>
      </c>
      <c r="G31" s="135">
        <v>1.9533</v>
      </c>
      <c r="H31" s="135">
        <v>1.9558</v>
      </c>
      <c r="I31" s="135">
        <v>1.9558</v>
      </c>
      <c r="J31" s="135">
        <v>1.9558</v>
      </c>
      <c r="K31" s="135">
        <v>1.9558</v>
      </c>
      <c r="L31" s="135">
        <v>1.9558</v>
      </c>
      <c r="M31" s="135">
        <v>1.9558</v>
      </c>
      <c r="N31" s="135">
        <v>1.9558</v>
      </c>
      <c r="O31" s="135">
        <v>1.9558</v>
      </c>
      <c r="P31" s="135">
        <v>1.9558</v>
      </c>
      <c r="Q31" s="135">
        <v>1.9558</v>
      </c>
      <c r="R31" s="135">
        <v>1.9558</v>
      </c>
      <c r="S31" s="199">
        <v>1.9558</v>
      </c>
      <c r="T31" s="218">
        <v>1.9558</v>
      </c>
      <c r="U31">
        <v>1.9558</v>
      </c>
    </row>
    <row r="32" spans="1:21" ht="13">
      <c r="A32" s="36" t="s">
        <v>51</v>
      </c>
      <c r="B32" s="130" t="s">
        <v>109</v>
      </c>
      <c r="C32" s="130" t="s">
        <v>109</v>
      </c>
      <c r="D32" s="130">
        <v>7.4820000000000002</v>
      </c>
      <c r="E32" s="130">
        <v>7.4130000000000003</v>
      </c>
      <c r="F32" s="130">
        <v>7.5688000000000004</v>
      </c>
      <c r="G32" s="130">
        <v>7.4966999999999997</v>
      </c>
      <c r="H32" s="130">
        <v>7.4008000000000003</v>
      </c>
      <c r="I32" s="130">
        <v>7.3247</v>
      </c>
      <c r="J32" s="130">
        <v>7.3376000000000001</v>
      </c>
      <c r="K32" s="130">
        <v>7.2239000000000004</v>
      </c>
      <c r="L32" s="130">
        <v>7.34</v>
      </c>
      <c r="M32" s="130">
        <v>7.2891000000000004</v>
      </c>
      <c r="N32" s="130">
        <v>7.4390000000000001</v>
      </c>
      <c r="O32" s="130">
        <v>7.5217000000000001</v>
      </c>
      <c r="P32" s="130">
        <v>7.5785999999999998</v>
      </c>
      <c r="Q32" s="130">
        <v>7.6344000000000003</v>
      </c>
      <c r="R32" s="130">
        <v>7.6136999999999997</v>
      </c>
      <c r="S32" s="199">
        <v>7.5332999999999997</v>
      </c>
      <c r="T32" s="130">
        <v>7.4637000000000002</v>
      </c>
      <c r="U32">
        <v>7.4181999999999997</v>
      </c>
    </row>
    <row r="33" spans="1:16363" ht="13">
      <c r="A33" s="36" t="s">
        <v>52</v>
      </c>
      <c r="B33" s="135">
        <v>36.884</v>
      </c>
      <c r="C33" s="135">
        <v>35.598999999999997</v>
      </c>
      <c r="D33" s="135">
        <v>34.067999999999998</v>
      </c>
      <c r="E33" s="135">
        <v>30.803999999999998</v>
      </c>
      <c r="F33" s="135">
        <v>31.846</v>
      </c>
      <c r="G33" s="135">
        <v>31.890999999999998</v>
      </c>
      <c r="H33" s="135">
        <v>29.782</v>
      </c>
      <c r="I33" s="135">
        <v>28.341999999999999</v>
      </c>
      <c r="J33" s="135">
        <v>27.765999999999998</v>
      </c>
      <c r="K33" s="135">
        <v>24.946000000000002</v>
      </c>
      <c r="L33" s="135">
        <v>26.434999999999999</v>
      </c>
      <c r="M33" s="135">
        <v>25.283999999999999</v>
      </c>
      <c r="N33" s="135">
        <v>24.59</v>
      </c>
      <c r="O33" s="135">
        <v>25.149000000000001</v>
      </c>
      <c r="P33" s="135">
        <v>25.98</v>
      </c>
      <c r="Q33" s="135">
        <v>27.536000000000001</v>
      </c>
      <c r="R33" s="135">
        <v>27.279</v>
      </c>
      <c r="S33" s="199">
        <v>27.033999999999999</v>
      </c>
      <c r="T33" s="135">
        <v>26.326000000000001</v>
      </c>
      <c r="U33">
        <v>25.646999999999998</v>
      </c>
    </row>
    <row r="34" spans="1:16363" ht="13">
      <c r="A34" s="36" t="s">
        <v>53</v>
      </c>
      <c r="B34" s="135">
        <v>7.4355000000000002</v>
      </c>
      <c r="C34" s="135">
        <v>7.4538000000000002</v>
      </c>
      <c r="D34" s="135">
        <v>7.4520999999999997</v>
      </c>
      <c r="E34" s="135">
        <v>7.4305000000000003</v>
      </c>
      <c r="F34" s="135">
        <v>7.4306999999999999</v>
      </c>
      <c r="G34" s="135">
        <v>7.4398999999999997</v>
      </c>
      <c r="H34" s="135">
        <v>7.4518000000000004</v>
      </c>
      <c r="I34" s="135">
        <v>7.4591000000000003</v>
      </c>
      <c r="J34" s="135">
        <v>7.4505999999999997</v>
      </c>
      <c r="K34" s="135">
        <v>7.4560000000000004</v>
      </c>
      <c r="L34" s="135">
        <v>7.4462000000000002</v>
      </c>
      <c r="M34" s="135">
        <v>7.4473000000000003</v>
      </c>
      <c r="N34" s="135">
        <v>7.4505999999999997</v>
      </c>
      <c r="O34" s="135">
        <v>7.4436999999999998</v>
      </c>
      <c r="P34" s="135">
        <v>7.4579000000000004</v>
      </c>
      <c r="Q34" s="135">
        <v>7.4547999999999996</v>
      </c>
      <c r="R34" s="135">
        <v>7.4587000000000003</v>
      </c>
      <c r="S34" s="199">
        <v>7.4451999999999998</v>
      </c>
      <c r="T34" s="135">
        <v>7.4451999999999998</v>
      </c>
      <c r="U34">
        <v>7.4531999999999998</v>
      </c>
    </row>
    <row r="35" spans="1:16363" ht="13">
      <c r="A35" s="36" t="s">
        <v>54</v>
      </c>
      <c r="B35" s="135">
        <v>252.77</v>
      </c>
      <c r="C35" s="135">
        <v>260.04000000000002</v>
      </c>
      <c r="D35" s="135">
        <v>256.58999999999997</v>
      </c>
      <c r="E35" s="135">
        <v>242.96</v>
      </c>
      <c r="F35" s="135">
        <v>253.62</v>
      </c>
      <c r="G35" s="135">
        <v>251.66</v>
      </c>
      <c r="H35" s="135">
        <v>248.05</v>
      </c>
      <c r="I35" s="135">
        <v>264.26</v>
      </c>
      <c r="J35" s="135">
        <v>251.35</v>
      </c>
      <c r="K35" s="135">
        <v>251.51</v>
      </c>
      <c r="L35" s="135">
        <v>280.33</v>
      </c>
      <c r="M35" s="135">
        <v>275.48</v>
      </c>
      <c r="N35" s="135">
        <v>279.37</v>
      </c>
      <c r="O35" s="135">
        <v>289.25</v>
      </c>
      <c r="P35" s="135">
        <v>296.87</v>
      </c>
      <c r="Q35" s="135">
        <v>308.70999999999998</v>
      </c>
      <c r="R35" s="135">
        <v>310</v>
      </c>
      <c r="S35" s="199">
        <v>311.44</v>
      </c>
      <c r="T35" s="135">
        <v>309.19</v>
      </c>
      <c r="U35">
        <v>318.89</v>
      </c>
    </row>
    <row r="36" spans="1:16363" ht="13">
      <c r="A36" s="36" t="s">
        <v>55</v>
      </c>
      <c r="B36" s="130">
        <v>4.2274000000000003</v>
      </c>
      <c r="C36" s="130">
        <v>4.0082000000000004</v>
      </c>
      <c r="D36" s="130">
        <v>3.6720999999999999</v>
      </c>
      <c r="E36" s="130">
        <v>3.8574000000000002</v>
      </c>
      <c r="F36" s="130">
        <v>4.3996000000000004</v>
      </c>
      <c r="G36" s="130">
        <v>4.5267999999999997</v>
      </c>
      <c r="H36" s="130">
        <v>4.0229999999999997</v>
      </c>
      <c r="I36" s="130">
        <v>3.8959000000000001</v>
      </c>
      <c r="J36" s="130">
        <v>3.7837000000000001</v>
      </c>
      <c r="K36" s="130">
        <v>3.5121000000000002</v>
      </c>
      <c r="L36" s="130">
        <v>4.3276000000000003</v>
      </c>
      <c r="M36" s="130">
        <v>3.9946999999999999</v>
      </c>
      <c r="N36" s="130">
        <v>4.1205999999999996</v>
      </c>
      <c r="O36" s="130">
        <v>4.1847000000000003</v>
      </c>
      <c r="P36" s="130">
        <v>4.1974999999999998</v>
      </c>
      <c r="Q36" s="130">
        <v>4.1843000000000004</v>
      </c>
      <c r="R36" s="135">
        <v>4.1840999999999999</v>
      </c>
      <c r="S36" s="199">
        <v>4.3632</v>
      </c>
      <c r="T36" s="135">
        <v>4.2569999999999997</v>
      </c>
      <c r="U36">
        <v>4.2614999999999998</v>
      </c>
    </row>
    <row r="37" spans="1:16363" ht="13">
      <c r="A37" s="36" t="s">
        <v>12</v>
      </c>
      <c r="B37" s="130" t="s">
        <v>109</v>
      </c>
      <c r="C37" s="130" t="s">
        <v>109</v>
      </c>
      <c r="D37" s="130" t="s">
        <v>109</v>
      </c>
      <c r="E37" s="130" t="s">
        <v>109</v>
      </c>
      <c r="F37" s="130" t="s">
        <v>109</v>
      </c>
      <c r="G37" s="130" t="s">
        <v>109</v>
      </c>
      <c r="H37" s="130">
        <v>3.6208999999999998</v>
      </c>
      <c r="I37" s="130">
        <v>3.5257999999999998</v>
      </c>
      <c r="J37" s="130">
        <v>3.3353000000000002</v>
      </c>
      <c r="K37" s="130">
        <v>3.6825999999999999</v>
      </c>
      <c r="L37" s="130">
        <v>4.2398999999999996</v>
      </c>
      <c r="M37" s="130">
        <v>4.2122000000000002</v>
      </c>
      <c r="N37" s="130">
        <v>4.2390999999999996</v>
      </c>
      <c r="O37" s="130">
        <v>4.4592999999999998</v>
      </c>
      <c r="P37" s="130">
        <v>4.4189999999999996</v>
      </c>
      <c r="Q37" s="130">
        <v>4.4436999999999998</v>
      </c>
      <c r="R37" s="130">
        <v>4.4454000000000002</v>
      </c>
      <c r="S37" s="199">
        <v>4.4904000000000002</v>
      </c>
      <c r="T37" s="135">
        <v>4.5688000000000004</v>
      </c>
      <c r="U37">
        <v>4.6539999999999999</v>
      </c>
    </row>
    <row r="38" spans="1:16363" ht="13">
      <c r="A38" s="36" t="s">
        <v>56</v>
      </c>
      <c r="B38" s="130">
        <v>8.8074999999999992</v>
      </c>
      <c r="C38" s="130">
        <v>8.4451999999999998</v>
      </c>
      <c r="D38" s="130">
        <v>9.2551000000000005</v>
      </c>
      <c r="E38" s="130">
        <v>9.1610999999999994</v>
      </c>
      <c r="F38" s="130">
        <v>9.1242000000000001</v>
      </c>
      <c r="G38" s="130">
        <v>9.1242999999999999</v>
      </c>
      <c r="H38" s="130">
        <v>9.2821999999999996</v>
      </c>
      <c r="I38" s="130">
        <v>9.2544000000000004</v>
      </c>
      <c r="J38" s="130">
        <v>9.2500999999999998</v>
      </c>
      <c r="K38" s="130">
        <v>9.6151999999999997</v>
      </c>
      <c r="L38" s="130">
        <v>10.6191</v>
      </c>
      <c r="M38" s="130">
        <v>9.5373000000000001</v>
      </c>
      <c r="N38" s="130">
        <v>9.0297999999999998</v>
      </c>
      <c r="O38" s="130">
        <v>8.7041000000000004</v>
      </c>
      <c r="P38" s="130">
        <v>8.6515000000000004</v>
      </c>
      <c r="Q38" s="130">
        <v>9.0984999999999996</v>
      </c>
      <c r="R38" s="135">
        <v>9.3535000000000004</v>
      </c>
      <c r="S38" s="199">
        <v>9.4688999999999997</v>
      </c>
      <c r="T38" s="135">
        <v>9.6350999999999996</v>
      </c>
      <c r="U38" s="388">
        <v>10.2583</v>
      </c>
    </row>
    <row r="39" spans="1:16363" ht="13">
      <c r="A39" s="36" t="s">
        <v>57</v>
      </c>
      <c r="B39" s="130">
        <v>0.65873999999999999</v>
      </c>
      <c r="C39" s="130">
        <v>0.60948000000000002</v>
      </c>
      <c r="D39" s="130">
        <v>0.62187000000000003</v>
      </c>
      <c r="E39" s="130">
        <v>0.62883</v>
      </c>
      <c r="F39" s="130">
        <v>0.69198999999999999</v>
      </c>
      <c r="G39" s="130">
        <v>0.67866000000000004</v>
      </c>
      <c r="H39" s="130">
        <v>0.68379999999999996</v>
      </c>
      <c r="I39" s="130">
        <v>0.68172999999999995</v>
      </c>
      <c r="J39" s="130">
        <v>0.68433999999999995</v>
      </c>
      <c r="K39" s="130">
        <v>0.79627999999999999</v>
      </c>
      <c r="L39" s="130">
        <v>0.89093999999999995</v>
      </c>
      <c r="M39" s="130">
        <v>0.85784000000000005</v>
      </c>
      <c r="N39" s="130">
        <v>0.86787999999999998</v>
      </c>
      <c r="O39" s="130">
        <v>0.81086999999999998</v>
      </c>
      <c r="P39" s="130">
        <v>0.84926000000000001</v>
      </c>
      <c r="Q39" s="130">
        <v>0.80611999999999995</v>
      </c>
      <c r="R39" s="130">
        <v>0.72584000000000004</v>
      </c>
      <c r="S39" s="199">
        <v>0.81947999999999999</v>
      </c>
      <c r="T39" s="130">
        <v>0.87666999999999995</v>
      </c>
      <c r="U39" s="388">
        <v>0.88471</v>
      </c>
    </row>
    <row r="40" spans="1:16363" ht="14.5">
      <c r="B40" s="130"/>
      <c r="C40" s="130"/>
      <c r="D40" s="130"/>
      <c r="E40" s="130"/>
      <c r="F40" s="130"/>
      <c r="G40" s="130"/>
      <c r="H40" s="130"/>
      <c r="I40" s="130"/>
      <c r="J40" s="130"/>
      <c r="K40" s="130"/>
      <c r="L40" s="130"/>
      <c r="M40" s="130"/>
      <c r="N40" s="130"/>
      <c r="O40" s="130"/>
      <c r="P40" s="130"/>
      <c r="Q40" s="130"/>
      <c r="S40" s="75"/>
      <c r="T40" s="74"/>
    </row>
    <row r="41" spans="1:16363" s="159" customFormat="1" ht="14.5">
      <c r="A41" s="36" t="s">
        <v>327</v>
      </c>
      <c r="B41" s="130"/>
      <c r="C41" s="130"/>
      <c r="D41" s="130"/>
      <c r="E41" s="130"/>
      <c r="F41" s="130"/>
      <c r="G41" s="130"/>
      <c r="H41" s="130"/>
      <c r="I41" s="130"/>
      <c r="J41" s="130"/>
      <c r="K41" s="130"/>
      <c r="L41" s="130"/>
      <c r="M41" s="130"/>
      <c r="N41" s="130"/>
      <c r="O41" s="130"/>
      <c r="P41" s="130"/>
      <c r="Q41" s="130"/>
      <c r="S41" s="75"/>
      <c r="T41" s="74"/>
    </row>
    <row r="42" spans="1:16363" s="160" customFormat="1" ht="13">
      <c r="A42" s="36" t="s">
        <v>384</v>
      </c>
      <c r="B42" s="180">
        <v>1.6523000000000001</v>
      </c>
      <c r="C42" s="180">
        <v>1.5889</v>
      </c>
      <c r="D42" s="180">
        <v>1.7319</v>
      </c>
      <c r="E42" s="180">
        <v>1.7376</v>
      </c>
      <c r="F42" s="180">
        <v>1.7379</v>
      </c>
      <c r="G42" s="180">
        <v>1.6904999999999999</v>
      </c>
      <c r="H42" s="180">
        <v>1.6319999999999999</v>
      </c>
      <c r="I42" s="180">
        <v>1.6668000000000001</v>
      </c>
      <c r="J42" s="180">
        <v>1.6348</v>
      </c>
      <c r="K42" s="180">
        <v>1.7416</v>
      </c>
      <c r="L42" s="180">
        <v>1.7726999999999999</v>
      </c>
      <c r="M42" s="180">
        <v>1.4422999999999999</v>
      </c>
      <c r="N42" s="180">
        <v>1.3484</v>
      </c>
      <c r="O42" s="180">
        <v>1.2406999999999999</v>
      </c>
      <c r="P42" s="180">
        <v>1.3776999999999999</v>
      </c>
      <c r="Q42" s="180">
        <v>1.4719</v>
      </c>
      <c r="R42" s="180">
        <v>1.4777</v>
      </c>
      <c r="S42" s="199">
        <v>1.4883</v>
      </c>
      <c r="T42" s="218">
        <v>1.4732000000000001</v>
      </c>
      <c r="U42" s="386">
        <v>1.5797000000000001</v>
      </c>
      <c r="V42" s="36"/>
      <c r="W42" s="36"/>
      <c r="X42" s="36"/>
      <c r="Y42" s="36"/>
      <c r="Z42" s="36"/>
      <c r="AA42" s="36"/>
      <c r="AB42" s="36"/>
      <c r="AC42" s="36"/>
      <c r="AD42" s="36"/>
      <c r="AE42" s="36"/>
      <c r="AF42" s="36"/>
      <c r="AG42" s="36"/>
      <c r="AH42" s="36"/>
      <c r="AI42" s="36"/>
      <c r="AJ42" s="36"/>
      <c r="AK42" s="36"/>
      <c r="AL42" s="36"/>
      <c r="AM42" s="36"/>
      <c r="AN42" s="36"/>
      <c r="AO42" s="36"/>
      <c r="AP42" s="36"/>
      <c r="AQ42" s="36"/>
      <c r="AR42" s="36"/>
      <c r="AS42" s="36"/>
      <c r="AT42" s="36"/>
      <c r="AU42" s="36"/>
      <c r="AV42" s="36"/>
      <c r="AW42" s="36"/>
      <c r="AX42" s="36"/>
      <c r="AY42" s="36"/>
      <c r="AZ42" s="36"/>
      <c r="BA42" s="36"/>
      <c r="BB42" s="36"/>
      <c r="BC42" s="36"/>
      <c r="BD42" s="36"/>
      <c r="BE42" s="36"/>
      <c r="BF42" s="36"/>
      <c r="BG42" s="36"/>
      <c r="BH42" s="36"/>
      <c r="BI42" s="36"/>
      <c r="BJ42" s="36"/>
      <c r="BK42" s="36"/>
      <c r="BL42" s="36"/>
      <c r="BM42" s="36"/>
      <c r="BN42" s="36"/>
      <c r="BO42" s="36"/>
      <c r="BP42" s="36"/>
      <c r="BQ42" s="36"/>
      <c r="BR42" s="36"/>
      <c r="BS42" s="36"/>
      <c r="BT42" s="36"/>
      <c r="BU42" s="36"/>
      <c r="BV42" s="36"/>
      <c r="BW42" s="36"/>
      <c r="BX42" s="36"/>
      <c r="BY42" s="36"/>
      <c r="BZ42" s="36"/>
      <c r="CA42" s="36"/>
      <c r="CB42" s="36"/>
      <c r="CC42" s="36"/>
      <c r="CD42" s="36"/>
      <c r="CE42" s="36"/>
      <c r="CF42" s="36"/>
      <c r="CG42" s="36"/>
      <c r="CH42" s="36"/>
      <c r="CI42" s="36"/>
      <c r="CJ42" s="36"/>
      <c r="CK42" s="36"/>
      <c r="CL42" s="36"/>
      <c r="CM42" s="36"/>
      <c r="CN42" s="36"/>
      <c r="CO42" s="36"/>
      <c r="CP42" s="36"/>
      <c r="CQ42" s="36"/>
      <c r="CR42" s="36"/>
      <c r="CS42" s="36"/>
      <c r="CT42" s="36"/>
      <c r="CU42" s="36"/>
      <c r="CV42" s="36"/>
      <c r="CW42" s="36"/>
      <c r="CX42" s="36"/>
      <c r="CY42" s="36"/>
      <c r="CZ42" s="36"/>
      <c r="DA42" s="36"/>
      <c r="DB42" s="36"/>
      <c r="DC42" s="36"/>
      <c r="DD42" s="36"/>
      <c r="DE42" s="36"/>
      <c r="DF42" s="36"/>
      <c r="DG42" s="36"/>
      <c r="DH42" s="36"/>
      <c r="DI42" s="36"/>
      <c r="DJ42" s="36"/>
      <c r="DK42" s="36"/>
      <c r="DL42" s="36"/>
      <c r="DM42" s="36"/>
      <c r="DN42" s="36"/>
      <c r="DO42" s="36"/>
      <c r="DP42" s="36"/>
      <c r="DQ42" s="36"/>
      <c r="DR42" s="36"/>
      <c r="DS42" s="36"/>
      <c r="DT42" s="36"/>
      <c r="DU42" s="36"/>
      <c r="DV42" s="36"/>
      <c r="DW42" s="36"/>
      <c r="DX42" s="36"/>
      <c r="DY42" s="36"/>
      <c r="DZ42" s="36"/>
      <c r="EA42" s="36"/>
      <c r="EB42" s="36"/>
      <c r="EC42" s="36"/>
      <c r="ED42" s="36"/>
      <c r="EE42" s="36"/>
      <c r="EF42" s="36"/>
      <c r="EG42" s="36"/>
      <c r="EH42" s="36"/>
      <c r="EI42" s="36"/>
      <c r="EJ42" s="36"/>
      <c r="EK42" s="36"/>
      <c r="EL42" s="36"/>
      <c r="EM42" s="36"/>
      <c r="EN42" s="36"/>
      <c r="EO42" s="36"/>
      <c r="EP42" s="36"/>
      <c r="EQ42" s="36"/>
      <c r="ER42" s="36"/>
      <c r="ES42" s="36"/>
      <c r="ET42" s="36"/>
      <c r="EU42" s="36"/>
      <c r="EV42" s="36"/>
      <c r="EW42" s="36"/>
      <c r="EX42" s="36"/>
      <c r="EY42" s="36"/>
      <c r="EZ42" s="36"/>
      <c r="FA42" s="36"/>
      <c r="FB42" s="36"/>
      <c r="FC42" s="36"/>
      <c r="FD42" s="36"/>
      <c r="FE42" s="36"/>
      <c r="FF42" s="36"/>
      <c r="FG42" s="36"/>
      <c r="FH42" s="36"/>
      <c r="FI42" s="36"/>
      <c r="FJ42" s="36"/>
      <c r="FK42" s="36"/>
      <c r="FL42" s="36"/>
      <c r="FM42" s="36"/>
      <c r="FN42" s="36"/>
      <c r="FO42" s="36"/>
      <c r="FP42" s="36"/>
      <c r="FQ42" s="36"/>
      <c r="FR42" s="36"/>
      <c r="FS42" s="36"/>
      <c r="FT42" s="36"/>
      <c r="FU42" s="36"/>
      <c r="FV42" s="36"/>
      <c r="FW42" s="36"/>
      <c r="FX42" s="36"/>
      <c r="FY42" s="36"/>
      <c r="FZ42" s="36"/>
      <c r="GA42" s="36"/>
      <c r="GB42" s="36"/>
      <c r="GC42" s="36"/>
      <c r="GD42" s="36"/>
      <c r="GE42" s="36"/>
      <c r="GF42" s="36"/>
      <c r="GG42" s="36"/>
      <c r="GH42" s="36"/>
      <c r="GI42" s="36"/>
      <c r="GJ42" s="36"/>
      <c r="GK42" s="36"/>
      <c r="GL42" s="36"/>
      <c r="GM42" s="36"/>
      <c r="GN42" s="36"/>
      <c r="GO42" s="36"/>
      <c r="GP42" s="36"/>
      <c r="GQ42" s="36"/>
      <c r="GR42" s="36"/>
      <c r="GS42" s="36"/>
      <c r="GT42" s="36"/>
      <c r="GU42" s="36"/>
      <c r="GV42" s="36"/>
      <c r="GW42" s="36"/>
      <c r="GX42" s="36"/>
      <c r="GY42" s="36"/>
      <c r="GZ42" s="36"/>
      <c r="HA42" s="36"/>
      <c r="HB42" s="36"/>
      <c r="HC42" s="36"/>
      <c r="HD42" s="36"/>
      <c r="HE42" s="36"/>
      <c r="HF42" s="36"/>
      <c r="HG42" s="36"/>
      <c r="HH42" s="36"/>
      <c r="HI42" s="36"/>
      <c r="HJ42" s="36"/>
      <c r="HK42" s="36"/>
      <c r="HL42" s="36"/>
      <c r="HM42" s="36"/>
      <c r="HN42" s="36"/>
      <c r="HO42" s="36"/>
      <c r="HP42" s="36"/>
      <c r="HQ42" s="36"/>
      <c r="HR42" s="36"/>
      <c r="HS42" s="36"/>
      <c r="HT42" s="36"/>
      <c r="HU42" s="36"/>
      <c r="HV42" s="36"/>
      <c r="HW42" s="36"/>
      <c r="HX42" s="36"/>
      <c r="HY42" s="36"/>
      <c r="HZ42" s="36"/>
      <c r="IA42" s="36"/>
      <c r="IB42" s="36"/>
      <c r="IC42" s="36"/>
      <c r="ID42" s="36"/>
      <c r="IE42" s="36"/>
      <c r="IF42" s="36"/>
      <c r="IG42" s="36"/>
      <c r="IH42" s="36"/>
      <c r="II42" s="36"/>
      <c r="IJ42" s="36"/>
      <c r="IK42" s="36"/>
      <c r="IL42" s="36"/>
      <c r="IM42" s="36"/>
      <c r="IN42" s="36"/>
      <c r="IO42" s="36"/>
      <c r="IP42" s="36"/>
      <c r="IQ42" s="36"/>
      <c r="IR42" s="36"/>
      <c r="IS42" s="36"/>
      <c r="IT42" s="36"/>
      <c r="IU42" s="36"/>
      <c r="IV42" s="36"/>
      <c r="IW42" s="36"/>
      <c r="IX42" s="36"/>
      <c r="IY42" s="36"/>
      <c r="IZ42" s="36"/>
      <c r="JA42" s="36"/>
      <c r="JB42" s="36"/>
      <c r="JC42" s="36"/>
      <c r="JD42" s="36"/>
      <c r="JE42" s="36"/>
      <c r="JF42" s="36"/>
      <c r="JG42" s="36"/>
      <c r="JH42" s="36"/>
      <c r="JI42" s="36"/>
      <c r="JJ42" s="36"/>
      <c r="JK42" s="36"/>
      <c r="JL42" s="36"/>
      <c r="JM42" s="36"/>
      <c r="JN42" s="36"/>
      <c r="JO42" s="36"/>
      <c r="JP42" s="36"/>
      <c r="JQ42" s="36"/>
      <c r="JR42" s="36"/>
      <c r="JS42" s="36"/>
      <c r="JT42" s="36"/>
      <c r="JU42" s="36"/>
      <c r="JV42" s="36"/>
      <c r="JW42" s="36"/>
      <c r="JX42" s="36"/>
      <c r="JY42" s="36"/>
      <c r="JZ42" s="36"/>
      <c r="KA42" s="36"/>
      <c r="KB42" s="36"/>
      <c r="KC42" s="36"/>
      <c r="KD42" s="36"/>
      <c r="KE42" s="36"/>
      <c r="KF42" s="36"/>
      <c r="KG42" s="36"/>
      <c r="KH42" s="36"/>
      <c r="KI42" s="36"/>
      <c r="KJ42" s="36"/>
      <c r="KK42" s="36"/>
      <c r="KL42" s="36"/>
      <c r="KM42" s="36"/>
      <c r="KN42" s="36"/>
      <c r="KO42" s="36"/>
      <c r="KP42" s="36"/>
      <c r="KQ42" s="36"/>
      <c r="KR42" s="36"/>
      <c r="KS42" s="36"/>
      <c r="KT42" s="36"/>
      <c r="KU42" s="36"/>
      <c r="KV42" s="36"/>
      <c r="KW42" s="36"/>
      <c r="KX42" s="36"/>
      <c r="KY42" s="36"/>
      <c r="KZ42" s="36"/>
      <c r="LA42" s="36"/>
      <c r="LB42" s="36"/>
      <c r="LC42" s="36"/>
      <c r="LD42" s="36"/>
      <c r="LE42" s="36"/>
      <c r="LF42" s="36"/>
      <c r="LG42" s="36"/>
      <c r="LH42" s="36"/>
      <c r="LI42" s="36"/>
      <c r="LJ42" s="36"/>
      <c r="LK42" s="36"/>
      <c r="LL42" s="36"/>
      <c r="LM42" s="36"/>
      <c r="LN42" s="36"/>
      <c r="LO42" s="36"/>
      <c r="LP42" s="36"/>
      <c r="LQ42" s="36"/>
      <c r="LR42" s="36"/>
      <c r="LS42" s="36"/>
      <c r="LT42" s="36"/>
      <c r="LU42" s="36"/>
      <c r="LV42" s="36"/>
      <c r="LW42" s="36"/>
      <c r="LX42" s="36"/>
      <c r="LY42" s="36"/>
      <c r="LZ42" s="36"/>
      <c r="MA42" s="36"/>
      <c r="MB42" s="36"/>
      <c r="MC42" s="36"/>
      <c r="MD42" s="36"/>
      <c r="ME42" s="36"/>
      <c r="MF42" s="36"/>
      <c r="MG42" s="36"/>
      <c r="MH42" s="36"/>
      <c r="MI42" s="36"/>
      <c r="MJ42" s="36"/>
      <c r="MK42" s="36"/>
      <c r="ML42" s="36"/>
      <c r="MM42" s="36"/>
      <c r="MN42" s="36"/>
      <c r="MO42" s="36"/>
      <c r="MP42" s="36"/>
      <c r="MQ42" s="36"/>
      <c r="MR42" s="36"/>
      <c r="MS42" s="36"/>
      <c r="MT42" s="36"/>
      <c r="MU42" s="36"/>
      <c r="MV42" s="36"/>
      <c r="MW42" s="36"/>
      <c r="MX42" s="36"/>
      <c r="MY42" s="36"/>
      <c r="MZ42" s="36"/>
      <c r="NA42" s="36"/>
      <c r="NB42" s="36"/>
      <c r="NC42" s="36"/>
      <c r="ND42" s="36"/>
      <c r="NE42" s="36"/>
      <c r="NF42" s="36"/>
      <c r="NG42" s="36"/>
      <c r="NH42" s="36"/>
      <c r="NI42" s="36"/>
      <c r="NJ42" s="36"/>
      <c r="NK42" s="36"/>
      <c r="NL42" s="36"/>
      <c r="NM42" s="36"/>
      <c r="NN42" s="36"/>
      <c r="NO42" s="36"/>
      <c r="NP42" s="36"/>
      <c r="NQ42" s="36"/>
      <c r="NR42" s="36"/>
      <c r="NS42" s="36"/>
      <c r="NT42" s="36"/>
      <c r="NU42" s="36"/>
      <c r="NV42" s="36"/>
      <c r="NW42" s="36"/>
      <c r="NX42" s="36"/>
      <c r="NY42" s="36"/>
      <c r="NZ42" s="36"/>
      <c r="OA42" s="36"/>
      <c r="OB42" s="36"/>
      <c r="OC42" s="36"/>
      <c r="OD42" s="36"/>
      <c r="OE42" s="36"/>
      <c r="OF42" s="36"/>
      <c r="OG42" s="36"/>
      <c r="OH42" s="36"/>
      <c r="OI42" s="36"/>
      <c r="OJ42" s="36"/>
      <c r="OK42" s="36"/>
      <c r="OL42" s="36"/>
      <c r="OM42" s="36"/>
      <c r="ON42" s="36"/>
      <c r="OO42" s="36"/>
      <c r="OP42" s="36"/>
      <c r="OQ42" s="36"/>
      <c r="OR42" s="36"/>
      <c r="OS42" s="36"/>
      <c r="OT42" s="36"/>
      <c r="OU42" s="36"/>
      <c r="OV42" s="36"/>
      <c r="OW42" s="36"/>
      <c r="OX42" s="36"/>
      <c r="OY42" s="36"/>
      <c r="OZ42" s="36"/>
      <c r="PA42" s="36"/>
      <c r="PB42" s="36"/>
      <c r="PC42" s="36"/>
      <c r="PD42" s="36"/>
      <c r="PE42" s="36"/>
      <c r="PF42" s="36"/>
      <c r="PG42" s="36"/>
      <c r="PH42" s="36"/>
      <c r="PI42" s="36"/>
      <c r="PJ42" s="36"/>
      <c r="PK42" s="36"/>
      <c r="PL42" s="36"/>
      <c r="PM42" s="36"/>
      <c r="PN42" s="36"/>
      <c r="PO42" s="36"/>
      <c r="PP42" s="36"/>
      <c r="PQ42" s="36"/>
      <c r="PR42" s="36"/>
      <c r="PS42" s="36"/>
      <c r="PT42" s="36"/>
      <c r="PU42" s="36"/>
      <c r="PV42" s="36"/>
      <c r="PW42" s="36"/>
      <c r="PX42" s="36"/>
      <c r="PY42" s="36"/>
      <c r="PZ42" s="36"/>
      <c r="QA42" s="36"/>
      <c r="QB42" s="36"/>
      <c r="QC42" s="36"/>
      <c r="QD42" s="36"/>
      <c r="QE42" s="36"/>
      <c r="QF42" s="36"/>
      <c r="QG42" s="36"/>
      <c r="QH42" s="36"/>
      <c r="QI42" s="36"/>
      <c r="QJ42" s="36"/>
      <c r="QK42" s="36"/>
      <c r="QL42" s="36"/>
      <c r="QM42" s="36"/>
      <c r="QN42" s="36"/>
      <c r="QO42" s="36"/>
      <c r="QP42" s="36"/>
      <c r="QQ42" s="36"/>
      <c r="QR42" s="36"/>
      <c r="QS42" s="36"/>
      <c r="QT42" s="36"/>
      <c r="QU42" s="36"/>
      <c r="QV42" s="36"/>
      <c r="QW42" s="36"/>
      <c r="QX42" s="36"/>
      <c r="QY42" s="36"/>
      <c r="QZ42" s="36"/>
      <c r="RA42" s="36"/>
      <c r="RB42" s="36"/>
      <c r="RC42" s="36"/>
      <c r="RD42" s="36"/>
      <c r="RE42" s="36"/>
      <c r="RF42" s="36"/>
      <c r="RG42" s="36"/>
      <c r="RH42" s="36"/>
      <c r="RI42" s="36"/>
      <c r="RJ42" s="36"/>
      <c r="RK42" s="36"/>
      <c r="RL42" s="36"/>
      <c r="RM42" s="36"/>
      <c r="RN42" s="36"/>
      <c r="RO42" s="36"/>
      <c r="RP42" s="36"/>
      <c r="RQ42" s="36"/>
      <c r="RR42" s="36"/>
      <c r="RS42" s="36"/>
      <c r="RT42" s="36"/>
      <c r="RU42" s="36"/>
      <c r="RV42" s="36"/>
      <c r="RW42" s="36"/>
      <c r="RX42" s="36"/>
      <c r="RY42" s="36"/>
      <c r="RZ42" s="36"/>
      <c r="SA42" s="36"/>
      <c r="SB42" s="36"/>
      <c r="SC42" s="36"/>
      <c r="SD42" s="36"/>
      <c r="SE42" s="36"/>
      <c r="SF42" s="36"/>
      <c r="SG42" s="36"/>
      <c r="SH42" s="36"/>
      <c r="SI42" s="36"/>
      <c r="SJ42" s="36"/>
      <c r="SK42" s="36"/>
      <c r="SL42" s="36"/>
      <c r="SM42" s="36"/>
      <c r="SN42" s="36"/>
      <c r="SO42" s="36"/>
      <c r="SP42" s="36"/>
      <c r="SQ42" s="36"/>
      <c r="SR42" s="36"/>
      <c r="SS42" s="36"/>
      <c r="ST42" s="36"/>
      <c r="SU42" s="36"/>
      <c r="SV42" s="36"/>
      <c r="SW42" s="36"/>
      <c r="SX42" s="36"/>
      <c r="SY42" s="36"/>
      <c r="SZ42" s="36"/>
      <c r="TA42" s="36"/>
      <c r="TB42" s="36"/>
      <c r="TC42" s="36"/>
      <c r="TD42" s="36"/>
      <c r="TE42" s="36"/>
      <c r="TF42" s="36"/>
      <c r="TG42" s="36"/>
      <c r="TH42" s="36"/>
      <c r="TI42" s="36"/>
      <c r="TJ42" s="36"/>
      <c r="TK42" s="36"/>
      <c r="TL42" s="36"/>
      <c r="TM42" s="36"/>
      <c r="TN42" s="36"/>
      <c r="TO42" s="36"/>
      <c r="TP42" s="36"/>
      <c r="TQ42" s="36"/>
      <c r="TR42" s="36"/>
      <c r="TS42" s="36"/>
      <c r="TT42" s="36"/>
      <c r="TU42" s="36"/>
      <c r="TV42" s="36"/>
      <c r="TW42" s="36"/>
      <c r="TX42" s="36"/>
      <c r="TY42" s="36"/>
      <c r="TZ42" s="36"/>
      <c r="UA42" s="36"/>
      <c r="UB42" s="36"/>
      <c r="UC42" s="36"/>
      <c r="UD42" s="36"/>
      <c r="UE42" s="36"/>
      <c r="UF42" s="36"/>
      <c r="UG42" s="36"/>
      <c r="UH42" s="36"/>
      <c r="UI42" s="36"/>
      <c r="UJ42" s="36"/>
      <c r="UK42" s="36"/>
      <c r="UL42" s="36"/>
      <c r="UM42" s="36"/>
      <c r="UN42" s="36"/>
      <c r="UO42" s="36"/>
      <c r="UP42" s="36"/>
      <c r="UQ42" s="36"/>
      <c r="UR42" s="36"/>
      <c r="US42" s="36"/>
      <c r="UT42" s="36"/>
      <c r="UU42" s="36"/>
      <c r="UV42" s="36"/>
      <c r="UW42" s="36"/>
      <c r="UX42" s="36"/>
      <c r="UY42" s="36"/>
      <c r="UZ42" s="36"/>
      <c r="VA42" s="36"/>
      <c r="VB42" s="36"/>
      <c r="VC42" s="36"/>
      <c r="VD42" s="36"/>
      <c r="VE42" s="36"/>
      <c r="VF42" s="36"/>
      <c r="VG42" s="36"/>
      <c r="VH42" s="36"/>
      <c r="VI42" s="36"/>
      <c r="VJ42" s="36"/>
      <c r="VK42" s="36"/>
      <c r="VL42" s="36"/>
      <c r="VM42" s="36"/>
      <c r="VN42" s="36"/>
      <c r="VO42" s="36"/>
      <c r="VP42" s="36"/>
      <c r="VQ42" s="36"/>
      <c r="VR42" s="36"/>
      <c r="VS42" s="36"/>
      <c r="VT42" s="36"/>
      <c r="VU42" s="36"/>
      <c r="VV42" s="36"/>
      <c r="VW42" s="36"/>
      <c r="VX42" s="36"/>
      <c r="VY42" s="36"/>
      <c r="VZ42" s="36"/>
      <c r="WA42" s="36"/>
      <c r="WB42" s="36"/>
      <c r="WC42" s="36"/>
      <c r="WD42" s="36"/>
      <c r="WE42" s="36"/>
      <c r="WF42" s="36"/>
      <c r="WG42" s="36"/>
      <c r="WH42" s="36"/>
      <c r="WI42" s="36"/>
      <c r="WJ42" s="36"/>
      <c r="WK42" s="36"/>
      <c r="WL42" s="36"/>
      <c r="WM42" s="36"/>
      <c r="WN42" s="36"/>
      <c r="WO42" s="36"/>
      <c r="WP42" s="36"/>
      <c r="WQ42" s="36"/>
      <c r="WR42" s="36"/>
      <c r="WS42" s="36"/>
      <c r="WT42" s="36"/>
      <c r="WU42" s="36"/>
      <c r="WV42" s="36"/>
      <c r="WW42" s="36"/>
      <c r="WX42" s="36"/>
      <c r="WY42" s="36"/>
      <c r="WZ42" s="36"/>
      <c r="XA42" s="36"/>
      <c r="XB42" s="36"/>
      <c r="XC42" s="36"/>
      <c r="XD42" s="36"/>
      <c r="XE42" s="36"/>
      <c r="XF42" s="36"/>
      <c r="XG42" s="36"/>
      <c r="XH42" s="36"/>
      <c r="XI42" s="36"/>
      <c r="XJ42" s="36"/>
      <c r="XK42" s="36"/>
      <c r="XL42" s="36"/>
      <c r="XM42" s="36"/>
      <c r="XN42" s="36"/>
      <c r="XO42" s="36"/>
      <c r="XP42" s="36"/>
      <c r="XQ42" s="36"/>
      <c r="XR42" s="36"/>
      <c r="XS42" s="36"/>
      <c r="XT42" s="36"/>
      <c r="XU42" s="36"/>
      <c r="XV42" s="36"/>
      <c r="XW42" s="36"/>
      <c r="XX42" s="36"/>
      <c r="XY42" s="36"/>
      <c r="XZ42" s="36"/>
      <c r="YA42" s="36"/>
      <c r="YB42" s="36"/>
      <c r="YC42" s="36"/>
      <c r="YD42" s="36"/>
      <c r="YE42" s="36"/>
      <c r="YF42" s="36"/>
      <c r="YG42" s="36"/>
      <c r="YH42" s="36"/>
      <c r="YI42" s="36"/>
      <c r="YJ42" s="36"/>
      <c r="YK42" s="36"/>
      <c r="YL42" s="36"/>
      <c r="YM42" s="36"/>
      <c r="YN42" s="36"/>
      <c r="YO42" s="36"/>
      <c r="YP42" s="36"/>
      <c r="YQ42" s="36"/>
      <c r="YR42" s="36"/>
      <c r="YS42" s="36"/>
      <c r="YT42" s="36"/>
      <c r="YU42" s="36"/>
      <c r="YV42" s="36"/>
      <c r="YW42" s="36"/>
      <c r="YX42" s="36"/>
      <c r="YY42" s="36"/>
      <c r="YZ42" s="36"/>
      <c r="ZA42" s="36"/>
      <c r="ZB42" s="36"/>
      <c r="ZC42" s="36"/>
      <c r="ZD42" s="36"/>
      <c r="ZE42" s="36"/>
      <c r="ZF42" s="36"/>
      <c r="ZG42" s="36"/>
      <c r="ZH42" s="36"/>
      <c r="ZI42" s="36"/>
      <c r="ZJ42" s="36"/>
      <c r="ZK42" s="36"/>
      <c r="ZL42" s="36"/>
      <c r="ZM42" s="36"/>
      <c r="ZN42" s="36"/>
      <c r="ZO42" s="36"/>
      <c r="ZP42" s="36"/>
      <c r="ZQ42" s="36"/>
      <c r="ZR42" s="36"/>
      <c r="ZS42" s="36"/>
      <c r="ZT42" s="36"/>
      <c r="ZU42" s="36"/>
      <c r="ZV42" s="36"/>
      <c r="ZW42" s="36"/>
      <c r="ZX42" s="36"/>
      <c r="ZY42" s="36"/>
      <c r="ZZ42" s="36"/>
      <c r="AAA42" s="36"/>
      <c r="AAB42" s="36"/>
      <c r="AAC42" s="36"/>
      <c r="AAD42" s="36"/>
      <c r="AAE42" s="36"/>
      <c r="AAF42" s="36"/>
      <c r="AAG42" s="36"/>
      <c r="AAH42" s="36"/>
      <c r="AAI42" s="36"/>
      <c r="AAJ42" s="36"/>
      <c r="AAK42" s="36"/>
      <c r="AAL42" s="36"/>
      <c r="AAM42" s="36"/>
      <c r="AAN42" s="36"/>
      <c r="AAO42" s="36"/>
      <c r="AAP42" s="36"/>
      <c r="AAQ42" s="36"/>
      <c r="AAR42" s="36"/>
      <c r="AAS42" s="36"/>
      <c r="AAT42" s="36"/>
      <c r="AAU42" s="36"/>
      <c r="AAV42" s="36"/>
      <c r="AAW42" s="36"/>
      <c r="AAX42" s="36"/>
      <c r="AAY42" s="36"/>
      <c r="AAZ42" s="36"/>
      <c r="ABA42" s="36"/>
      <c r="ABB42" s="36"/>
      <c r="ABC42" s="36"/>
      <c r="ABD42" s="36"/>
      <c r="ABE42" s="36"/>
      <c r="ABF42" s="36"/>
      <c r="ABG42" s="36"/>
      <c r="ABH42" s="36"/>
      <c r="ABI42" s="36"/>
      <c r="ABJ42" s="36"/>
      <c r="ABK42" s="36"/>
      <c r="ABL42" s="36"/>
      <c r="ABM42" s="36"/>
      <c r="ABN42" s="36"/>
      <c r="ABO42" s="36"/>
      <c r="ABP42" s="36"/>
      <c r="ABQ42" s="36"/>
      <c r="ABR42" s="36"/>
      <c r="ABS42" s="36"/>
      <c r="ABT42" s="36"/>
      <c r="ABU42" s="36"/>
      <c r="ABV42" s="36"/>
      <c r="ABW42" s="36"/>
      <c r="ABX42" s="36"/>
      <c r="ABY42" s="36"/>
      <c r="ABZ42" s="36"/>
      <c r="ACA42" s="36"/>
      <c r="ACB42" s="36"/>
      <c r="ACC42" s="36"/>
      <c r="ACD42" s="36"/>
      <c r="ACE42" s="36"/>
      <c r="ACF42" s="36"/>
      <c r="ACG42" s="36"/>
      <c r="ACH42" s="36"/>
      <c r="ACI42" s="36"/>
      <c r="ACJ42" s="36"/>
      <c r="ACK42" s="36"/>
      <c r="ACL42" s="36"/>
      <c r="ACM42" s="36"/>
      <c r="ACN42" s="36"/>
      <c r="ACO42" s="36"/>
      <c r="ACP42" s="36"/>
      <c r="ACQ42" s="36"/>
      <c r="ACR42" s="36"/>
      <c r="ACS42" s="36"/>
      <c r="ACT42" s="36"/>
      <c r="ACU42" s="36"/>
      <c r="ACV42" s="36"/>
      <c r="ACW42" s="36"/>
      <c r="ACX42" s="36"/>
      <c r="ACY42" s="36"/>
      <c r="ACZ42" s="36"/>
      <c r="ADA42" s="36"/>
      <c r="ADB42" s="36"/>
      <c r="ADC42" s="36"/>
      <c r="ADD42" s="36"/>
      <c r="ADE42" s="36"/>
      <c r="ADF42" s="36"/>
      <c r="ADG42" s="36"/>
      <c r="ADH42" s="36"/>
      <c r="ADI42" s="36"/>
      <c r="ADJ42" s="36"/>
      <c r="ADK42" s="36"/>
      <c r="ADL42" s="36"/>
      <c r="ADM42" s="36"/>
      <c r="ADN42" s="36"/>
      <c r="ADO42" s="36"/>
      <c r="ADP42" s="36"/>
      <c r="ADQ42" s="36"/>
      <c r="ADR42" s="36"/>
      <c r="ADS42" s="36"/>
      <c r="ADT42" s="36"/>
      <c r="ADU42" s="36"/>
      <c r="ADV42" s="36"/>
      <c r="ADW42" s="36"/>
      <c r="ADX42" s="36"/>
      <c r="ADY42" s="36"/>
      <c r="ADZ42" s="36"/>
      <c r="AEA42" s="36"/>
      <c r="AEB42" s="36"/>
      <c r="AEC42" s="36"/>
      <c r="AED42" s="36"/>
      <c r="AEE42" s="36"/>
      <c r="AEF42" s="36"/>
      <c r="AEG42" s="36"/>
      <c r="AEH42" s="36"/>
      <c r="AEI42" s="36"/>
      <c r="AEJ42" s="36"/>
      <c r="AEK42" s="36"/>
      <c r="AEL42" s="36"/>
      <c r="AEM42" s="36"/>
      <c r="AEN42" s="36"/>
      <c r="AEO42" s="36"/>
      <c r="AEP42" s="36"/>
      <c r="AEQ42" s="36"/>
      <c r="AER42" s="36"/>
      <c r="AES42" s="36"/>
      <c r="AET42" s="36"/>
      <c r="AEU42" s="36"/>
      <c r="AEV42" s="36"/>
      <c r="AEW42" s="36"/>
      <c r="AEX42" s="36"/>
      <c r="AEY42" s="36"/>
      <c r="AEZ42" s="36"/>
      <c r="AFA42" s="36"/>
      <c r="AFB42" s="36"/>
      <c r="AFC42" s="36"/>
      <c r="AFD42" s="36"/>
      <c r="AFE42" s="36"/>
      <c r="AFF42" s="36"/>
      <c r="AFG42" s="36"/>
      <c r="AFH42" s="36"/>
      <c r="AFI42" s="36"/>
      <c r="AFJ42" s="36"/>
      <c r="AFK42" s="36"/>
      <c r="AFL42" s="36"/>
      <c r="AFM42" s="36"/>
      <c r="AFN42" s="36"/>
      <c r="AFO42" s="36"/>
      <c r="AFP42" s="36"/>
      <c r="AFQ42" s="36"/>
      <c r="AFR42" s="36"/>
      <c r="AFS42" s="36"/>
      <c r="AFT42" s="36"/>
      <c r="AFU42" s="36"/>
      <c r="AFV42" s="36"/>
      <c r="AFW42" s="36"/>
      <c r="AFX42" s="36"/>
      <c r="AFY42" s="36"/>
      <c r="AFZ42" s="36"/>
      <c r="AGA42" s="36"/>
      <c r="AGB42" s="36"/>
      <c r="AGC42" s="36"/>
      <c r="AGD42" s="36"/>
      <c r="AGE42" s="36"/>
      <c r="AGF42" s="36"/>
      <c r="AGG42" s="36"/>
      <c r="AGH42" s="36"/>
      <c r="AGI42" s="36"/>
      <c r="AGJ42" s="36"/>
      <c r="AGK42" s="36"/>
      <c r="AGL42" s="36"/>
      <c r="AGM42" s="36"/>
      <c r="AGN42" s="36"/>
      <c r="AGO42" s="36"/>
      <c r="AGP42" s="36"/>
      <c r="AGQ42" s="36"/>
      <c r="AGR42" s="36"/>
      <c r="AGS42" s="36"/>
      <c r="AGT42" s="36"/>
      <c r="AGU42" s="36"/>
      <c r="AGV42" s="36"/>
      <c r="AGW42" s="36"/>
      <c r="AGX42" s="36"/>
      <c r="AGY42" s="36"/>
      <c r="AGZ42" s="36"/>
      <c r="AHA42" s="36"/>
      <c r="AHB42" s="36"/>
      <c r="AHC42" s="36"/>
      <c r="AHD42" s="36"/>
      <c r="AHE42" s="36"/>
      <c r="AHF42" s="36"/>
      <c r="AHG42" s="36"/>
      <c r="AHH42" s="36"/>
      <c r="AHI42" s="36"/>
      <c r="AHJ42" s="36"/>
      <c r="AHK42" s="36"/>
      <c r="AHL42" s="36"/>
      <c r="AHM42" s="36"/>
      <c r="AHN42" s="36"/>
      <c r="AHO42" s="36"/>
      <c r="AHP42" s="36"/>
      <c r="AHQ42" s="36"/>
      <c r="AHR42" s="36"/>
      <c r="AHS42" s="36"/>
      <c r="AHT42" s="36"/>
      <c r="AHU42" s="36"/>
      <c r="AHV42" s="36"/>
      <c r="AHW42" s="36"/>
      <c r="AHX42" s="36"/>
      <c r="AHY42" s="36"/>
      <c r="AHZ42" s="36"/>
      <c r="AIA42" s="36"/>
      <c r="AIB42" s="36"/>
      <c r="AIC42" s="36"/>
      <c r="AID42" s="36"/>
      <c r="AIE42" s="36"/>
      <c r="AIF42" s="36"/>
      <c r="AIG42" s="36"/>
      <c r="AIH42" s="36"/>
      <c r="AII42" s="36"/>
      <c r="AIJ42" s="36"/>
      <c r="AIK42" s="36"/>
      <c r="AIL42" s="36"/>
      <c r="AIM42" s="36"/>
      <c r="AIN42" s="36"/>
      <c r="AIO42" s="36"/>
      <c r="AIP42" s="36"/>
      <c r="AIQ42" s="36"/>
      <c r="AIR42" s="36"/>
      <c r="AIS42" s="36"/>
      <c r="AIT42" s="36"/>
      <c r="AIU42" s="36"/>
      <c r="AIV42" s="36"/>
      <c r="AIW42" s="36"/>
      <c r="AIX42" s="36"/>
      <c r="AIY42" s="36"/>
      <c r="AIZ42" s="36"/>
      <c r="AJA42" s="36"/>
      <c r="AJB42" s="36"/>
      <c r="AJC42" s="36"/>
      <c r="AJD42" s="36"/>
      <c r="AJE42" s="36"/>
      <c r="AJF42" s="36"/>
      <c r="AJG42" s="36"/>
      <c r="AJH42" s="36"/>
      <c r="AJI42" s="36"/>
      <c r="AJJ42" s="36"/>
      <c r="AJK42" s="36"/>
      <c r="AJL42" s="36"/>
      <c r="AJM42" s="36"/>
      <c r="AJN42" s="36"/>
      <c r="AJO42" s="36"/>
      <c r="AJP42" s="36"/>
      <c r="AJQ42" s="36"/>
      <c r="AJR42" s="36"/>
      <c r="AJS42" s="36"/>
      <c r="AJT42" s="36"/>
      <c r="AJU42" s="36"/>
      <c r="AJV42" s="36"/>
      <c r="AJW42" s="36"/>
      <c r="AJX42" s="36"/>
      <c r="AJY42" s="36"/>
      <c r="AJZ42" s="36"/>
      <c r="AKA42" s="36"/>
      <c r="AKB42" s="36"/>
      <c r="AKC42" s="36"/>
      <c r="AKD42" s="36"/>
      <c r="AKE42" s="36"/>
      <c r="AKF42" s="36"/>
      <c r="AKG42" s="36"/>
      <c r="AKH42" s="36"/>
      <c r="AKI42" s="36"/>
      <c r="AKJ42" s="36"/>
      <c r="AKK42" s="36"/>
      <c r="AKL42" s="36"/>
      <c r="AKM42" s="36"/>
      <c r="AKN42" s="36"/>
      <c r="AKO42" s="36"/>
      <c r="AKP42" s="36"/>
      <c r="AKQ42" s="36"/>
      <c r="AKR42" s="36"/>
      <c r="AKS42" s="36"/>
      <c r="AKT42" s="36"/>
      <c r="AKU42" s="36"/>
      <c r="AKV42" s="36"/>
      <c r="AKW42" s="36"/>
      <c r="AKX42" s="36"/>
      <c r="AKY42" s="36"/>
      <c r="AKZ42" s="36"/>
      <c r="ALA42" s="36"/>
      <c r="ALB42" s="36"/>
      <c r="ALC42" s="36"/>
      <c r="ALD42" s="36"/>
      <c r="ALE42" s="36"/>
      <c r="ALF42" s="36"/>
      <c r="ALG42" s="36"/>
      <c r="ALH42" s="36"/>
      <c r="ALI42" s="36"/>
      <c r="ALJ42" s="36"/>
      <c r="ALK42" s="36"/>
      <c r="ALL42" s="36"/>
      <c r="ALM42" s="36"/>
      <c r="ALN42" s="36"/>
      <c r="ALO42" s="36"/>
      <c r="ALP42" s="36"/>
      <c r="ALQ42" s="36"/>
      <c r="ALR42" s="36"/>
      <c r="ALS42" s="36"/>
      <c r="ALT42" s="36"/>
      <c r="ALU42" s="36"/>
      <c r="ALV42" s="36"/>
      <c r="ALW42" s="36"/>
      <c r="ALX42" s="36"/>
      <c r="ALY42" s="36"/>
      <c r="ALZ42" s="36"/>
      <c r="AMA42" s="36"/>
      <c r="AMB42" s="36"/>
      <c r="AMC42" s="36"/>
      <c r="AMD42" s="36"/>
      <c r="AME42" s="36"/>
      <c r="AMF42" s="36"/>
      <c r="AMG42" s="36"/>
      <c r="AMH42" s="36"/>
      <c r="AMI42" s="36"/>
      <c r="AMJ42" s="36"/>
      <c r="AMK42" s="36"/>
      <c r="AML42" s="36"/>
      <c r="AMM42" s="36"/>
      <c r="AMN42" s="36"/>
      <c r="AMO42" s="36"/>
      <c r="AMP42" s="36"/>
      <c r="AMQ42" s="36"/>
      <c r="AMR42" s="36"/>
      <c r="AMS42" s="36"/>
      <c r="AMT42" s="36"/>
      <c r="AMU42" s="36"/>
      <c r="AMV42" s="36"/>
      <c r="AMW42" s="36"/>
      <c r="AMX42" s="36"/>
      <c r="AMY42" s="36"/>
      <c r="AMZ42" s="36"/>
      <c r="ANA42" s="36"/>
      <c r="ANB42" s="36"/>
      <c r="ANC42" s="36"/>
      <c r="AND42" s="36"/>
      <c r="ANE42" s="36"/>
      <c r="ANF42" s="36"/>
      <c r="ANG42" s="36"/>
      <c r="ANH42" s="36"/>
      <c r="ANI42" s="36"/>
      <c r="ANJ42" s="36"/>
      <c r="ANK42" s="36"/>
      <c r="ANL42" s="36"/>
      <c r="ANM42" s="36"/>
      <c r="ANN42" s="36"/>
      <c r="ANO42" s="36"/>
      <c r="ANP42" s="36"/>
      <c r="ANQ42" s="36"/>
      <c r="ANR42" s="36"/>
      <c r="ANS42" s="36"/>
      <c r="ANT42" s="36"/>
      <c r="ANU42" s="36"/>
      <c r="ANV42" s="36"/>
      <c r="ANW42" s="36"/>
      <c r="ANX42" s="36"/>
      <c r="ANY42" s="36"/>
      <c r="ANZ42" s="36"/>
      <c r="AOA42" s="36"/>
      <c r="AOB42" s="36"/>
      <c r="AOC42" s="36"/>
      <c r="AOD42" s="36"/>
      <c r="AOE42" s="36"/>
      <c r="AOF42" s="36"/>
      <c r="AOG42" s="36"/>
      <c r="AOH42" s="36"/>
      <c r="AOI42" s="36"/>
      <c r="AOJ42" s="36"/>
      <c r="AOK42" s="36"/>
      <c r="AOL42" s="36"/>
      <c r="AOM42" s="36"/>
      <c r="AON42" s="36"/>
      <c r="AOO42" s="36"/>
      <c r="AOP42" s="36"/>
      <c r="AOQ42" s="36"/>
      <c r="AOR42" s="36"/>
      <c r="AOS42" s="36"/>
      <c r="AOT42" s="36"/>
      <c r="AOU42" s="36"/>
      <c r="AOV42" s="36"/>
      <c r="AOW42" s="36"/>
      <c r="AOX42" s="36"/>
      <c r="AOY42" s="36"/>
      <c r="AOZ42" s="36"/>
      <c r="APA42" s="36"/>
      <c r="APB42" s="36"/>
      <c r="APC42" s="36"/>
      <c r="APD42" s="36"/>
      <c r="APE42" s="36"/>
      <c r="APF42" s="36"/>
      <c r="APG42" s="36"/>
      <c r="APH42" s="36"/>
      <c r="API42" s="36"/>
      <c r="APJ42" s="36"/>
      <c r="APK42" s="36"/>
      <c r="APL42" s="36"/>
      <c r="APM42" s="36"/>
      <c r="APN42" s="36"/>
      <c r="APO42" s="36"/>
      <c r="APP42" s="36"/>
      <c r="APQ42" s="36"/>
      <c r="APR42" s="36"/>
      <c r="APS42" s="36"/>
      <c r="APT42" s="36"/>
      <c r="APU42" s="36"/>
      <c r="APV42" s="36"/>
      <c r="APW42" s="36"/>
      <c r="APX42" s="36"/>
      <c r="APY42" s="36"/>
      <c r="APZ42" s="36"/>
      <c r="AQA42" s="36"/>
      <c r="AQB42" s="36"/>
      <c r="AQC42" s="36"/>
      <c r="AQD42" s="36"/>
      <c r="AQE42" s="36"/>
      <c r="AQF42" s="36"/>
      <c r="AQG42" s="36"/>
      <c r="AQH42" s="36"/>
      <c r="AQI42" s="36"/>
      <c r="AQJ42" s="36"/>
      <c r="AQK42" s="36"/>
      <c r="AQL42" s="36"/>
      <c r="AQM42" s="36"/>
      <c r="AQN42" s="36"/>
      <c r="AQO42" s="36"/>
      <c r="AQP42" s="36"/>
      <c r="AQQ42" s="36"/>
      <c r="AQR42" s="36"/>
      <c r="AQS42" s="36"/>
      <c r="AQT42" s="36"/>
      <c r="AQU42" s="36"/>
      <c r="AQV42" s="36"/>
      <c r="AQW42" s="36"/>
      <c r="AQX42" s="36"/>
      <c r="AQY42" s="36"/>
      <c r="AQZ42" s="36"/>
      <c r="ARA42" s="36"/>
      <c r="ARB42" s="36"/>
      <c r="ARC42" s="36"/>
      <c r="ARD42" s="36"/>
      <c r="ARE42" s="36"/>
      <c r="ARF42" s="36"/>
      <c r="ARG42" s="36"/>
      <c r="ARH42" s="36"/>
      <c r="ARI42" s="36"/>
      <c r="ARJ42" s="36"/>
      <c r="ARK42" s="36"/>
      <c r="ARL42" s="36"/>
      <c r="ARM42" s="36"/>
      <c r="ARN42" s="36"/>
      <c r="ARO42" s="36"/>
      <c r="ARP42" s="36"/>
      <c r="ARQ42" s="36"/>
      <c r="ARR42" s="36"/>
      <c r="ARS42" s="36"/>
      <c r="ART42" s="36"/>
      <c r="ARU42" s="36"/>
      <c r="ARV42" s="36"/>
      <c r="ARW42" s="36"/>
      <c r="ARX42" s="36"/>
      <c r="ARY42" s="36"/>
      <c r="ARZ42" s="36"/>
      <c r="ASA42" s="36"/>
      <c r="ASB42" s="36"/>
      <c r="ASC42" s="36"/>
      <c r="ASD42" s="36"/>
      <c r="ASE42" s="36"/>
      <c r="ASF42" s="36"/>
      <c r="ASG42" s="36"/>
      <c r="ASH42" s="36"/>
      <c r="ASI42" s="36"/>
      <c r="ASJ42" s="36"/>
      <c r="ASK42" s="36"/>
      <c r="ASL42" s="36"/>
      <c r="ASM42" s="36"/>
      <c r="ASN42" s="36"/>
      <c r="ASO42" s="36"/>
      <c r="ASP42" s="36"/>
      <c r="ASQ42" s="36"/>
      <c r="ASR42" s="36"/>
      <c r="ASS42" s="36"/>
      <c r="AST42" s="36"/>
      <c r="ASU42" s="36"/>
      <c r="ASV42" s="36"/>
      <c r="ASW42" s="36"/>
      <c r="ASX42" s="36"/>
      <c r="ASY42" s="36"/>
      <c r="ASZ42" s="36"/>
      <c r="ATA42" s="36"/>
      <c r="ATB42" s="36"/>
      <c r="ATC42" s="36"/>
      <c r="ATD42" s="36"/>
      <c r="ATE42" s="36"/>
      <c r="ATF42" s="36"/>
      <c r="ATG42" s="36"/>
      <c r="ATH42" s="36"/>
      <c r="ATI42" s="36"/>
      <c r="ATJ42" s="36"/>
      <c r="ATK42" s="36"/>
      <c r="ATL42" s="36"/>
      <c r="ATM42" s="36"/>
      <c r="ATN42" s="36"/>
      <c r="ATO42" s="36"/>
      <c r="ATP42" s="36"/>
      <c r="ATQ42" s="36"/>
      <c r="ATR42" s="36"/>
      <c r="ATS42" s="36"/>
      <c r="ATT42" s="36"/>
      <c r="ATU42" s="36"/>
      <c r="ATV42" s="36"/>
      <c r="ATW42" s="36"/>
      <c r="ATX42" s="36"/>
      <c r="ATY42" s="36"/>
      <c r="ATZ42" s="36"/>
      <c r="AUA42" s="36"/>
      <c r="AUB42" s="36"/>
      <c r="AUC42" s="36"/>
      <c r="AUD42" s="36"/>
      <c r="AUE42" s="36"/>
      <c r="AUF42" s="36"/>
      <c r="AUG42" s="36"/>
      <c r="AUH42" s="36"/>
      <c r="AUI42" s="36"/>
      <c r="AUJ42" s="36"/>
      <c r="AUK42" s="36"/>
      <c r="AUL42" s="36"/>
      <c r="AUM42" s="36"/>
      <c r="AUN42" s="36"/>
      <c r="AUO42" s="36"/>
      <c r="AUP42" s="36"/>
      <c r="AUQ42" s="36"/>
      <c r="AUR42" s="36"/>
      <c r="AUS42" s="36"/>
      <c r="AUT42" s="36"/>
      <c r="AUU42" s="36"/>
      <c r="AUV42" s="36"/>
      <c r="AUW42" s="36"/>
      <c r="AUX42" s="36"/>
      <c r="AUY42" s="36"/>
      <c r="AUZ42" s="36"/>
      <c r="AVA42" s="36"/>
      <c r="AVB42" s="36"/>
      <c r="AVC42" s="36"/>
      <c r="AVD42" s="36"/>
      <c r="AVE42" s="36"/>
      <c r="AVF42" s="36"/>
      <c r="AVG42" s="36"/>
      <c r="AVH42" s="36"/>
      <c r="AVI42" s="36"/>
      <c r="AVJ42" s="36"/>
      <c r="AVK42" s="36"/>
      <c r="AVL42" s="36"/>
      <c r="AVM42" s="36"/>
      <c r="AVN42" s="36"/>
      <c r="AVO42" s="36"/>
      <c r="AVP42" s="36"/>
      <c r="AVQ42" s="36"/>
      <c r="AVR42" s="36"/>
      <c r="AVS42" s="36"/>
      <c r="AVT42" s="36"/>
      <c r="AVU42" s="36"/>
      <c r="AVV42" s="36"/>
      <c r="AVW42" s="36"/>
      <c r="AVX42" s="36"/>
      <c r="AVY42" s="36"/>
      <c r="AVZ42" s="36"/>
      <c r="AWA42" s="36"/>
      <c r="AWB42" s="36"/>
      <c r="AWC42" s="36"/>
      <c r="AWD42" s="36"/>
      <c r="AWE42" s="36"/>
      <c r="AWF42" s="36"/>
      <c r="AWG42" s="36"/>
      <c r="AWH42" s="36"/>
      <c r="AWI42" s="36"/>
      <c r="AWJ42" s="36"/>
      <c r="AWK42" s="36"/>
      <c r="AWL42" s="36"/>
      <c r="AWM42" s="36"/>
      <c r="AWN42" s="36"/>
      <c r="AWO42" s="36"/>
      <c r="AWP42" s="36"/>
      <c r="AWQ42" s="36"/>
      <c r="AWR42" s="36"/>
      <c r="AWS42" s="36"/>
      <c r="AWT42" s="36"/>
      <c r="AWU42" s="36"/>
      <c r="AWV42" s="36"/>
      <c r="AWW42" s="36"/>
      <c r="AWX42" s="36"/>
      <c r="AWY42" s="36"/>
      <c r="AWZ42" s="36"/>
      <c r="AXA42" s="36"/>
      <c r="AXB42" s="36"/>
      <c r="AXC42" s="36"/>
      <c r="AXD42" s="36"/>
      <c r="AXE42" s="36"/>
      <c r="AXF42" s="36"/>
      <c r="AXG42" s="36"/>
      <c r="AXH42" s="36"/>
      <c r="AXI42" s="36"/>
      <c r="AXJ42" s="36"/>
      <c r="AXK42" s="36"/>
      <c r="AXL42" s="36"/>
      <c r="AXM42" s="36"/>
      <c r="AXN42" s="36"/>
      <c r="AXO42" s="36"/>
      <c r="AXP42" s="36"/>
      <c r="AXQ42" s="36"/>
      <c r="AXR42" s="36"/>
      <c r="AXS42" s="36"/>
      <c r="AXT42" s="36"/>
      <c r="AXU42" s="36"/>
      <c r="AXV42" s="36"/>
      <c r="AXW42" s="36"/>
      <c r="AXX42" s="36"/>
      <c r="AXY42" s="36"/>
      <c r="AXZ42" s="36"/>
      <c r="AYA42" s="36"/>
      <c r="AYB42" s="36"/>
      <c r="AYC42" s="36"/>
      <c r="AYD42" s="36"/>
      <c r="AYE42" s="36"/>
      <c r="AYF42" s="36"/>
      <c r="AYG42" s="36"/>
      <c r="AYH42" s="36"/>
      <c r="AYI42" s="36"/>
      <c r="AYJ42" s="36"/>
      <c r="AYK42" s="36"/>
      <c r="AYL42" s="36"/>
      <c r="AYM42" s="36"/>
      <c r="AYN42" s="36"/>
      <c r="AYO42" s="36"/>
      <c r="AYP42" s="36"/>
      <c r="AYQ42" s="36"/>
      <c r="AYR42" s="36"/>
      <c r="AYS42" s="36"/>
      <c r="AYT42" s="36"/>
      <c r="AYU42" s="36"/>
      <c r="AYV42" s="36"/>
      <c r="AYW42" s="36"/>
      <c r="AYX42" s="36"/>
      <c r="AYY42" s="36"/>
      <c r="AYZ42" s="36"/>
      <c r="AZA42" s="36"/>
      <c r="AZB42" s="36"/>
      <c r="AZC42" s="36"/>
      <c r="AZD42" s="36"/>
      <c r="AZE42" s="36"/>
      <c r="AZF42" s="36"/>
      <c r="AZG42" s="36"/>
      <c r="AZH42" s="36"/>
      <c r="AZI42" s="36"/>
      <c r="AZJ42" s="36"/>
      <c r="AZK42" s="36"/>
      <c r="AZL42" s="36"/>
      <c r="AZM42" s="36"/>
      <c r="AZN42" s="36"/>
      <c r="AZO42" s="36"/>
      <c r="AZP42" s="36"/>
      <c r="AZQ42" s="36"/>
      <c r="AZR42" s="36"/>
      <c r="AZS42" s="36"/>
      <c r="AZT42" s="36"/>
      <c r="AZU42" s="36"/>
      <c r="AZV42" s="36"/>
      <c r="AZW42" s="36"/>
      <c r="AZX42" s="36"/>
      <c r="AZY42" s="36"/>
      <c r="AZZ42" s="36"/>
      <c r="BAA42" s="36"/>
      <c r="BAB42" s="36"/>
      <c r="BAC42" s="36"/>
      <c r="BAD42" s="36"/>
      <c r="BAE42" s="36"/>
      <c r="BAF42" s="36"/>
      <c r="BAG42" s="36"/>
      <c r="BAH42" s="36"/>
      <c r="BAI42" s="36"/>
      <c r="BAJ42" s="36"/>
      <c r="BAK42" s="36"/>
      <c r="BAL42" s="36"/>
      <c r="BAM42" s="36"/>
      <c r="BAN42" s="36"/>
      <c r="BAO42" s="36"/>
      <c r="BAP42" s="36"/>
      <c r="BAQ42" s="36"/>
      <c r="BAR42" s="36"/>
      <c r="BAS42" s="36"/>
      <c r="BAT42" s="36"/>
      <c r="BAU42" s="36"/>
      <c r="BAV42" s="36"/>
      <c r="BAW42" s="36"/>
      <c r="BAX42" s="36"/>
      <c r="BAY42" s="36"/>
      <c r="BAZ42" s="36"/>
      <c r="BBA42" s="36"/>
      <c r="BBB42" s="36"/>
      <c r="BBC42" s="36"/>
      <c r="BBD42" s="36"/>
      <c r="BBE42" s="36"/>
      <c r="BBF42" s="36"/>
      <c r="BBG42" s="36"/>
      <c r="BBH42" s="36"/>
      <c r="BBI42" s="36"/>
      <c r="BBJ42" s="36"/>
      <c r="BBK42" s="36"/>
      <c r="BBL42" s="36"/>
      <c r="BBM42" s="36"/>
      <c r="BBN42" s="36"/>
      <c r="BBO42" s="36"/>
      <c r="BBP42" s="36"/>
      <c r="BBQ42" s="36"/>
      <c r="BBR42" s="36"/>
      <c r="BBS42" s="36"/>
      <c r="BBT42" s="36"/>
      <c r="BBU42" s="36"/>
      <c r="BBV42" s="36"/>
      <c r="BBW42" s="36"/>
      <c r="BBX42" s="36"/>
      <c r="BBY42" s="36"/>
      <c r="BBZ42" s="36"/>
      <c r="BCA42" s="36"/>
      <c r="BCB42" s="36"/>
      <c r="BCC42" s="36"/>
      <c r="BCD42" s="36"/>
      <c r="BCE42" s="36"/>
      <c r="BCF42" s="36"/>
      <c r="BCG42" s="36"/>
      <c r="BCH42" s="36"/>
      <c r="BCI42" s="36"/>
      <c r="BCJ42" s="36"/>
      <c r="BCK42" s="36"/>
      <c r="BCL42" s="36"/>
      <c r="BCM42" s="36"/>
      <c r="BCN42" s="36"/>
      <c r="BCO42" s="36"/>
      <c r="BCP42" s="36"/>
      <c r="BCQ42" s="36"/>
      <c r="BCR42" s="36"/>
      <c r="BCS42" s="36"/>
      <c r="BCT42" s="36"/>
      <c r="BCU42" s="36"/>
      <c r="BCV42" s="36"/>
      <c r="BCW42" s="36"/>
      <c r="BCX42" s="36"/>
      <c r="BCY42" s="36"/>
      <c r="BCZ42" s="36"/>
      <c r="BDA42" s="36"/>
      <c r="BDB42" s="36"/>
      <c r="BDC42" s="36"/>
      <c r="BDD42" s="36"/>
      <c r="BDE42" s="36"/>
      <c r="BDF42" s="36"/>
      <c r="BDG42" s="36"/>
      <c r="BDH42" s="36"/>
      <c r="BDI42" s="36"/>
      <c r="BDJ42" s="36"/>
      <c r="BDK42" s="36"/>
      <c r="BDL42" s="36"/>
      <c r="BDM42" s="36"/>
      <c r="BDN42" s="36"/>
      <c r="BDO42" s="36"/>
      <c r="BDP42" s="36"/>
      <c r="BDQ42" s="36"/>
      <c r="BDR42" s="36"/>
      <c r="BDS42" s="36"/>
      <c r="BDT42" s="36"/>
      <c r="BDU42" s="36"/>
      <c r="BDV42" s="36"/>
      <c r="BDW42" s="36"/>
      <c r="BDX42" s="36"/>
      <c r="BDY42" s="36"/>
      <c r="BDZ42" s="36"/>
      <c r="BEA42" s="36"/>
      <c r="BEB42" s="36"/>
      <c r="BEC42" s="36"/>
      <c r="BED42" s="36"/>
      <c r="BEE42" s="36"/>
      <c r="BEF42" s="36"/>
      <c r="BEG42" s="36"/>
      <c r="BEH42" s="36"/>
      <c r="BEI42" s="36"/>
      <c r="BEJ42" s="36"/>
      <c r="BEK42" s="36"/>
      <c r="BEL42" s="36"/>
      <c r="BEM42" s="36"/>
      <c r="BEN42" s="36"/>
      <c r="BEO42" s="36"/>
      <c r="BEP42" s="36"/>
      <c r="BEQ42" s="36"/>
      <c r="BER42" s="36"/>
      <c r="BES42" s="36"/>
      <c r="BET42" s="36"/>
      <c r="BEU42" s="36"/>
      <c r="BEV42" s="36"/>
      <c r="BEW42" s="36"/>
      <c r="BEX42" s="36"/>
      <c r="BEY42" s="36"/>
      <c r="BEZ42" s="36"/>
      <c r="BFA42" s="36"/>
      <c r="BFB42" s="36"/>
      <c r="BFC42" s="36"/>
      <c r="BFD42" s="36"/>
      <c r="BFE42" s="36"/>
      <c r="BFF42" s="36"/>
      <c r="BFG42" s="36"/>
      <c r="BFH42" s="36"/>
      <c r="BFI42" s="36"/>
      <c r="BFJ42" s="36"/>
      <c r="BFK42" s="36"/>
      <c r="BFL42" s="36"/>
      <c r="BFM42" s="36"/>
      <c r="BFN42" s="36"/>
      <c r="BFO42" s="36"/>
      <c r="BFP42" s="36"/>
      <c r="BFQ42" s="36"/>
      <c r="BFR42" s="36"/>
      <c r="BFS42" s="36"/>
      <c r="BFT42" s="36"/>
      <c r="BFU42" s="36"/>
      <c r="BFV42" s="36"/>
      <c r="BFW42" s="36"/>
      <c r="BFX42" s="36"/>
      <c r="BFY42" s="36"/>
      <c r="BFZ42" s="36"/>
      <c r="BGA42" s="36"/>
      <c r="BGB42" s="36"/>
      <c r="BGC42" s="36"/>
      <c r="BGD42" s="36"/>
      <c r="BGE42" s="36"/>
      <c r="BGF42" s="36"/>
      <c r="BGG42" s="36"/>
      <c r="BGH42" s="36"/>
      <c r="BGI42" s="36"/>
      <c r="BGJ42" s="36"/>
      <c r="BGK42" s="36"/>
      <c r="BGL42" s="36"/>
      <c r="BGM42" s="36"/>
      <c r="BGN42" s="36"/>
      <c r="BGO42" s="36"/>
      <c r="BGP42" s="36"/>
      <c r="BGQ42" s="36"/>
      <c r="BGR42" s="36"/>
      <c r="BGS42" s="36"/>
      <c r="BGT42" s="36"/>
      <c r="BGU42" s="36"/>
      <c r="BGV42" s="36"/>
      <c r="BGW42" s="36"/>
      <c r="BGX42" s="36"/>
      <c r="BGY42" s="36"/>
      <c r="BGZ42" s="36"/>
      <c r="BHA42" s="36"/>
      <c r="BHB42" s="36"/>
      <c r="BHC42" s="36"/>
      <c r="BHD42" s="36"/>
      <c r="BHE42" s="36"/>
      <c r="BHF42" s="36"/>
      <c r="BHG42" s="36"/>
      <c r="BHH42" s="36"/>
      <c r="BHI42" s="36"/>
      <c r="BHJ42" s="36"/>
      <c r="BHK42" s="36"/>
      <c r="BHL42" s="36"/>
      <c r="BHM42" s="36"/>
      <c r="BHN42" s="36"/>
      <c r="BHO42" s="36"/>
      <c r="BHP42" s="36"/>
      <c r="BHQ42" s="36"/>
      <c r="BHR42" s="36"/>
      <c r="BHS42" s="36"/>
      <c r="BHT42" s="36"/>
      <c r="BHU42" s="36"/>
      <c r="BHV42" s="36"/>
      <c r="BHW42" s="36"/>
      <c r="BHX42" s="36"/>
      <c r="BHY42" s="36"/>
      <c r="BHZ42" s="36"/>
      <c r="BIA42" s="36"/>
      <c r="BIB42" s="36"/>
      <c r="BIC42" s="36"/>
      <c r="BID42" s="36"/>
      <c r="BIE42" s="36"/>
      <c r="BIF42" s="36"/>
      <c r="BIG42" s="36"/>
      <c r="BIH42" s="36"/>
      <c r="BII42" s="36"/>
      <c r="BIJ42" s="36"/>
      <c r="BIK42" s="36"/>
      <c r="BIL42" s="36"/>
      <c r="BIM42" s="36"/>
      <c r="BIN42" s="36"/>
      <c r="BIO42" s="36"/>
      <c r="BIP42" s="36"/>
      <c r="BIQ42" s="36"/>
      <c r="BIR42" s="36"/>
      <c r="BIS42" s="36"/>
      <c r="BIT42" s="36"/>
      <c r="BIU42" s="36"/>
      <c r="BIV42" s="36"/>
      <c r="BIW42" s="36"/>
      <c r="BIX42" s="36"/>
      <c r="BIY42" s="36"/>
      <c r="BIZ42" s="36"/>
      <c r="BJA42" s="36"/>
      <c r="BJB42" s="36"/>
      <c r="BJC42" s="36"/>
      <c r="BJD42" s="36"/>
      <c r="BJE42" s="36"/>
      <c r="BJF42" s="36"/>
      <c r="BJG42" s="36"/>
      <c r="BJH42" s="36"/>
      <c r="BJI42" s="36"/>
      <c r="BJJ42" s="36"/>
      <c r="BJK42" s="36"/>
      <c r="BJL42" s="36"/>
      <c r="BJM42" s="36"/>
      <c r="BJN42" s="36"/>
      <c r="BJO42" s="36"/>
      <c r="BJP42" s="36"/>
      <c r="BJQ42" s="36"/>
      <c r="BJR42" s="36"/>
      <c r="BJS42" s="36"/>
      <c r="BJT42" s="36"/>
      <c r="BJU42" s="36"/>
      <c r="BJV42" s="36"/>
      <c r="BJW42" s="36"/>
      <c r="BJX42" s="36"/>
      <c r="BJY42" s="36"/>
      <c r="BJZ42" s="36"/>
      <c r="BKA42" s="36"/>
      <c r="BKB42" s="36"/>
      <c r="BKC42" s="36"/>
      <c r="BKD42" s="36"/>
      <c r="BKE42" s="36"/>
      <c r="BKF42" s="36"/>
      <c r="BKG42" s="36"/>
      <c r="BKH42" s="36"/>
      <c r="BKI42" s="36"/>
      <c r="BKJ42" s="36"/>
      <c r="BKK42" s="36"/>
      <c r="BKL42" s="36"/>
      <c r="BKM42" s="36"/>
      <c r="BKN42" s="36"/>
      <c r="BKO42" s="36"/>
      <c r="BKP42" s="36"/>
      <c r="BKQ42" s="36"/>
      <c r="BKR42" s="36"/>
      <c r="BKS42" s="36"/>
      <c r="BKT42" s="36"/>
      <c r="BKU42" s="36"/>
      <c r="BKV42" s="36"/>
      <c r="BKW42" s="36"/>
      <c r="BKX42" s="36"/>
      <c r="BKY42" s="36"/>
      <c r="BKZ42" s="36"/>
      <c r="BLA42" s="36"/>
      <c r="BLB42" s="36"/>
      <c r="BLC42" s="36"/>
      <c r="BLD42" s="36"/>
      <c r="BLE42" s="36"/>
      <c r="BLF42" s="36"/>
      <c r="BLG42" s="36"/>
      <c r="BLH42" s="36"/>
      <c r="BLI42" s="36"/>
      <c r="BLJ42" s="36"/>
      <c r="BLK42" s="36"/>
      <c r="BLL42" s="36"/>
      <c r="BLM42" s="36"/>
      <c r="BLN42" s="36"/>
      <c r="BLO42" s="36"/>
      <c r="BLP42" s="36"/>
      <c r="BLQ42" s="36"/>
      <c r="BLR42" s="36"/>
      <c r="BLS42" s="36"/>
      <c r="BLT42" s="36"/>
      <c r="BLU42" s="36"/>
      <c r="BLV42" s="36"/>
      <c r="BLW42" s="36"/>
      <c r="BLX42" s="36"/>
      <c r="BLY42" s="36"/>
      <c r="BLZ42" s="36"/>
      <c r="BMA42" s="36"/>
      <c r="BMB42" s="36"/>
      <c r="BMC42" s="36"/>
      <c r="BMD42" s="36"/>
      <c r="BME42" s="36"/>
      <c r="BMF42" s="36"/>
      <c r="BMG42" s="36"/>
      <c r="BMH42" s="36"/>
      <c r="BMI42" s="36"/>
      <c r="BMJ42" s="36"/>
      <c r="BMK42" s="36"/>
      <c r="BML42" s="36"/>
      <c r="BMM42" s="36"/>
      <c r="BMN42" s="36"/>
      <c r="BMO42" s="36"/>
      <c r="BMP42" s="36"/>
      <c r="BMQ42" s="36"/>
      <c r="BMR42" s="36"/>
      <c r="BMS42" s="36"/>
      <c r="BMT42" s="36"/>
      <c r="BMU42" s="36"/>
      <c r="BMV42" s="36"/>
      <c r="BMW42" s="36"/>
      <c r="BMX42" s="36"/>
      <c r="BMY42" s="36"/>
      <c r="BMZ42" s="36"/>
      <c r="BNA42" s="36"/>
      <c r="BNB42" s="36"/>
      <c r="BNC42" s="36"/>
      <c r="BND42" s="36"/>
      <c r="BNE42" s="36"/>
      <c r="BNF42" s="36"/>
      <c r="BNG42" s="36"/>
      <c r="BNH42" s="36"/>
      <c r="BNI42" s="36"/>
      <c r="BNJ42" s="36"/>
      <c r="BNK42" s="36"/>
      <c r="BNL42" s="36"/>
      <c r="BNM42" s="36"/>
      <c r="BNN42" s="36"/>
      <c r="BNO42" s="36"/>
      <c r="BNP42" s="36"/>
      <c r="BNQ42" s="36"/>
      <c r="BNR42" s="36"/>
      <c r="BNS42" s="36"/>
      <c r="BNT42" s="36"/>
      <c r="BNU42" s="36"/>
      <c r="BNV42" s="36"/>
      <c r="BNW42" s="36"/>
      <c r="BNX42" s="36"/>
      <c r="BNY42" s="36"/>
      <c r="BNZ42" s="36"/>
      <c r="BOA42" s="36"/>
      <c r="BOB42" s="36"/>
      <c r="BOC42" s="36"/>
      <c r="BOD42" s="36"/>
      <c r="BOE42" s="36"/>
      <c r="BOF42" s="36"/>
      <c r="BOG42" s="36"/>
      <c r="BOH42" s="36"/>
      <c r="BOI42" s="36"/>
      <c r="BOJ42" s="36"/>
      <c r="BOK42" s="36"/>
      <c r="BOL42" s="36"/>
      <c r="BOM42" s="36"/>
      <c r="BON42" s="36"/>
      <c r="BOO42" s="36"/>
      <c r="BOP42" s="36"/>
      <c r="BOQ42" s="36"/>
      <c r="BOR42" s="36"/>
      <c r="BOS42" s="36"/>
      <c r="BOT42" s="36"/>
      <c r="BOU42" s="36"/>
      <c r="BOV42" s="36"/>
      <c r="BOW42" s="36"/>
      <c r="BOX42" s="36"/>
      <c r="BOY42" s="36"/>
      <c r="BOZ42" s="36"/>
      <c r="BPA42" s="36"/>
      <c r="BPB42" s="36"/>
      <c r="BPC42" s="36"/>
      <c r="BPD42" s="36"/>
      <c r="BPE42" s="36"/>
      <c r="BPF42" s="36"/>
      <c r="BPG42" s="36"/>
      <c r="BPH42" s="36"/>
      <c r="BPI42" s="36"/>
      <c r="BPJ42" s="36"/>
      <c r="BPK42" s="36"/>
      <c r="BPL42" s="36"/>
      <c r="BPM42" s="36"/>
      <c r="BPN42" s="36"/>
      <c r="BPO42" s="36"/>
      <c r="BPP42" s="36"/>
      <c r="BPQ42" s="36"/>
      <c r="BPR42" s="36"/>
      <c r="BPS42" s="36"/>
      <c r="BPT42" s="36"/>
      <c r="BPU42" s="36"/>
      <c r="BPV42" s="36"/>
      <c r="BPW42" s="36"/>
      <c r="BPX42" s="36"/>
      <c r="BPY42" s="36"/>
      <c r="BPZ42" s="36"/>
      <c r="BQA42" s="36"/>
      <c r="BQB42" s="36"/>
      <c r="BQC42" s="36"/>
      <c r="BQD42" s="36"/>
      <c r="BQE42" s="36"/>
      <c r="BQF42" s="36"/>
      <c r="BQG42" s="36"/>
      <c r="BQH42" s="36"/>
      <c r="BQI42" s="36"/>
      <c r="BQJ42" s="36"/>
      <c r="BQK42" s="36"/>
      <c r="BQL42" s="36"/>
      <c r="BQM42" s="36"/>
      <c r="BQN42" s="36"/>
      <c r="BQO42" s="36"/>
      <c r="BQP42" s="36"/>
      <c r="BQQ42" s="36"/>
      <c r="BQR42" s="36"/>
      <c r="BQS42" s="36"/>
      <c r="BQT42" s="36"/>
      <c r="BQU42" s="36"/>
      <c r="BQV42" s="36"/>
      <c r="BQW42" s="36"/>
      <c r="BQX42" s="36"/>
      <c r="BQY42" s="36"/>
      <c r="BQZ42" s="36"/>
      <c r="BRA42" s="36"/>
      <c r="BRB42" s="36"/>
      <c r="BRC42" s="36"/>
      <c r="BRD42" s="36"/>
      <c r="BRE42" s="36"/>
      <c r="BRF42" s="36"/>
      <c r="BRG42" s="36"/>
      <c r="BRH42" s="36"/>
      <c r="BRI42" s="36"/>
      <c r="BRJ42" s="36"/>
      <c r="BRK42" s="36"/>
      <c r="BRL42" s="36"/>
      <c r="BRM42" s="36"/>
      <c r="BRN42" s="36"/>
      <c r="BRO42" s="36"/>
      <c r="BRP42" s="36"/>
      <c r="BRQ42" s="36"/>
      <c r="BRR42" s="36"/>
      <c r="BRS42" s="36"/>
      <c r="BRT42" s="36"/>
      <c r="BRU42" s="36"/>
      <c r="BRV42" s="36"/>
      <c r="BRW42" s="36"/>
      <c r="BRX42" s="36"/>
      <c r="BRY42" s="36"/>
      <c r="BRZ42" s="36"/>
      <c r="BSA42" s="36"/>
      <c r="BSB42" s="36"/>
      <c r="BSC42" s="36"/>
      <c r="BSD42" s="36"/>
      <c r="BSE42" s="36"/>
      <c r="BSF42" s="36"/>
      <c r="BSG42" s="36"/>
      <c r="BSH42" s="36"/>
      <c r="BSI42" s="36"/>
      <c r="BSJ42" s="36"/>
      <c r="BSK42" s="36"/>
      <c r="BSL42" s="36"/>
      <c r="BSM42" s="36"/>
      <c r="BSN42" s="36"/>
      <c r="BSO42" s="36"/>
      <c r="BSP42" s="36"/>
      <c r="BSQ42" s="36"/>
      <c r="BSR42" s="36"/>
      <c r="BSS42" s="36"/>
      <c r="BST42" s="36"/>
      <c r="BSU42" s="36"/>
      <c r="BSV42" s="36"/>
      <c r="BSW42" s="36"/>
      <c r="BSX42" s="36"/>
      <c r="BSY42" s="36"/>
      <c r="BSZ42" s="36"/>
      <c r="BTA42" s="36"/>
      <c r="BTB42" s="36"/>
      <c r="BTC42" s="36"/>
      <c r="BTD42" s="36"/>
      <c r="BTE42" s="36"/>
      <c r="BTF42" s="36"/>
      <c r="BTG42" s="36"/>
      <c r="BTH42" s="36"/>
      <c r="BTI42" s="36"/>
      <c r="BTJ42" s="36"/>
      <c r="BTK42" s="36"/>
      <c r="BTL42" s="36"/>
      <c r="BTM42" s="36"/>
      <c r="BTN42" s="36"/>
      <c r="BTO42" s="36"/>
      <c r="BTP42" s="36"/>
      <c r="BTQ42" s="36"/>
      <c r="BTR42" s="36"/>
      <c r="BTS42" s="36"/>
      <c r="BTT42" s="36"/>
      <c r="BTU42" s="36"/>
      <c r="BTV42" s="36"/>
      <c r="BTW42" s="36"/>
      <c r="BTX42" s="36"/>
      <c r="BTY42" s="36"/>
      <c r="BTZ42" s="36"/>
      <c r="BUA42" s="36"/>
      <c r="BUB42" s="36"/>
      <c r="BUC42" s="36"/>
      <c r="BUD42" s="36"/>
      <c r="BUE42" s="36"/>
      <c r="BUF42" s="36"/>
      <c r="BUG42" s="36"/>
      <c r="BUH42" s="36"/>
      <c r="BUI42" s="36"/>
      <c r="BUJ42" s="36"/>
      <c r="BUK42" s="36"/>
      <c r="BUL42" s="36"/>
      <c r="BUM42" s="36"/>
      <c r="BUN42" s="36"/>
      <c r="BUO42" s="36"/>
      <c r="BUP42" s="36"/>
      <c r="BUQ42" s="36"/>
      <c r="BUR42" s="36"/>
      <c r="BUS42" s="36"/>
      <c r="BUT42" s="36"/>
      <c r="BUU42" s="36"/>
      <c r="BUV42" s="36"/>
      <c r="BUW42" s="36"/>
      <c r="BUX42" s="36"/>
      <c r="BUY42" s="36"/>
      <c r="BUZ42" s="36"/>
      <c r="BVA42" s="36"/>
      <c r="BVB42" s="36"/>
      <c r="BVC42" s="36"/>
      <c r="BVD42" s="36"/>
      <c r="BVE42" s="36"/>
      <c r="BVF42" s="36"/>
      <c r="BVG42" s="36"/>
      <c r="BVH42" s="36"/>
      <c r="BVI42" s="36"/>
      <c r="BVJ42" s="36"/>
      <c r="BVK42" s="36"/>
      <c r="BVL42" s="36"/>
      <c r="BVM42" s="36"/>
      <c r="BVN42" s="36"/>
      <c r="BVO42" s="36"/>
      <c r="BVP42" s="36"/>
      <c r="BVQ42" s="36"/>
      <c r="BVR42" s="36"/>
      <c r="BVS42" s="36"/>
      <c r="BVT42" s="36"/>
      <c r="BVU42" s="36"/>
      <c r="BVV42" s="36"/>
      <c r="BVW42" s="36"/>
      <c r="BVX42" s="36"/>
      <c r="BVY42" s="36"/>
      <c r="BVZ42" s="36"/>
      <c r="BWA42" s="36"/>
      <c r="BWB42" s="36"/>
      <c r="BWC42" s="36"/>
      <c r="BWD42" s="36"/>
      <c r="BWE42" s="36"/>
      <c r="BWF42" s="36"/>
      <c r="BWG42" s="36"/>
      <c r="BWH42" s="36"/>
      <c r="BWI42" s="36"/>
      <c r="BWJ42" s="36"/>
      <c r="BWK42" s="36"/>
      <c r="BWL42" s="36"/>
      <c r="BWM42" s="36"/>
      <c r="BWN42" s="36"/>
      <c r="BWO42" s="36"/>
      <c r="BWP42" s="36"/>
      <c r="BWQ42" s="36"/>
      <c r="BWR42" s="36"/>
      <c r="BWS42" s="36"/>
      <c r="BWT42" s="36"/>
      <c r="BWU42" s="36"/>
      <c r="BWV42" s="36"/>
      <c r="BWW42" s="36"/>
      <c r="BWX42" s="36"/>
      <c r="BWY42" s="36"/>
      <c r="BWZ42" s="36"/>
      <c r="BXA42" s="36"/>
      <c r="BXB42" s="36"/>
      <c r="BXC42" s="36"/>
      <c r="BXD42" s="36"/>
      <c r="BXE42" s="36"/>
      <c r="BXF42" s="36"/>
      <c r="BXG42" s="36"/>
      <c r="BXH42" s="36"/>
      <c r="BXI42" s="36"/>
      <c r="BXJ42" s="36"/>
      <c r="BXK42" s="36"/>
      <c r="BXL42" s="36"/>
      <c r="BXM42" s="36"/>
      <c r="BXN42" s="36"/>
      <c r="BXO42" s="36"/>
      <c r="BXP42" s="36"/>
      <c r="BXQ42" s="36"/>
      <c r="BXR42" s="36"/>
      <c r="BXS42" s="36"/>
      <c r="BXT42" s="36"/>
      <c r="BXU42" s="36"/>
      <c r="BXV42" s="36"/>
      <c r="BXW42" s="36"/>
      <c r="BXX42" s="36"/>
      <c r="BXY42" s="36"/>
      <c r="BXZ42" s="36"/>
      <c r="BYA42" s="36"/>
      <c r="BYB42" s="36"/>
      <c r="BYC42" s="36"/>
      <c r="BYD42" s="36"/>
      <c r="BYE42" s="36"/>
      <c r="BYF42" s="36"/>
      <c r="BYG42" s="36"/>
      <c r="BYH42" s="36"/>
      <c r="BYI42" s="36"/>
      <c r="BYJ42" s="36"/>
      <c r="BYK42" s="36"/>
      <c r="BYL42" s="36"/>
      <c r="BYM42" s="36"/>
      <c r="BYN42" s="36"/>
      <c r="BYO42" s="36"/>
      <c r="BYP42" s="36"/>
      <c r="BYQ42" s="36"/>
      <c r="BYR42" s="36"/>
      <c r="BYS42" s="36"/>
      <c r="BYT42" s="36"/>
      <c r="BYU42" s="36"/>
      <c r="BYV42" s="36"/>
      <c r="BYW42" s="36"/>
      <c r="BYX42" s="36"/>
      <c r="BYY42" s="36"/>
      <c r="BYZ42" s="36"/>
      <c r="BZA42" s="36"/>
      <c r="BZB42" s="36"/>
      <c r="BZC42" s="36"/>
      <c r="BZD42" s="36"/>
      <c r="BZE42" s="36"/>
      <c r="BZF42" s="36"/>
      <c r="BZG42" s="36"/>
      <c r="BZH42" s="36"/>
      <c r="BZI42" s="36"/>
      <c r="BZJ42" s="36"/>
      <c r="BZK42" s="36"/>
      <c r="BZL42" s="36"/>
      <c r="BZM42" s="36"/>
      <c r="BZN42" s="36"/>
      <c r="BZO42" s="36"/>
      <c r="BZP42" s="36"/>
      <c r="BZQ42" s="36"/>
      <c r="BZR42" s="36"/>
      <c r="BZS42" s="36"/>
      <c r="BZT42" s="36"/>
      <c r="BZU42" s="36"/>
      <c r="BZV42" s="36"/>
      <c r="BZW42" s="36"/>
      <c r="BZX42" s="36"/>
      <c r="BZY42" s="36"/>
      <c r="BZZ42" s="36"/>
      <c r="CAA42" s="36"/>
      <c r="CAB42" s="36"/>
      <c r="CAC42" s="36"/>
      <c r="CAD42" s="36"/>
      <c r="CAE42" s="36"/>
      <c r="CAF42" s="36"/>
      <c r="CAG42" s="36"/>
      <c r="CAH42" s="36"/>
      <c r="CAI42" s="36"/>
      <c r="CAJ42" s="36"/>
      <c r="CAK42" s="36"/>
      <c r="CAL42" s="36"/>
      <c r="CAM42" s="36"/>
      <c r="CAN42" s="36"/>
      <c r="CAO42" s="36"/>
      <c r="CAP42" s="36"/>
      <c r="CAQ42" s="36"/>
      <c r="CAR42" s="36"/>
      <c r="CAS42" s="36"/>
      <c r="CAT42" s="36"/>
      <c r="CAU42" s="36"/>
      <c r="CAV42" s="36"/>
      <c r="CAW42" s="36"/>
      <c r="CAX42" s="36"/>
      <c r="CAY42" s="36"/>
      <c r="CAZ42" s="36"/>
      <c r="CBA42" s="36"/>
      <c r="CBB42" s="36"/>
      <c r="CBC42" s="36"/>
      <c r="CBD42" s="36"/>
      <c r="CBE42" s="36"/>
      <c r="CBF42" s="36"/>
      <c r="CBG42" s="36"/>
      <c r="CBH42" s="36"/>
      <c r="CBI42" s="36"/>
      <c r="CBJ42" s="36"/>
      <c r="CBK42" s="36"/>
      <c r="CBL42" s="36"/>
      <c r="CBM42" s="36"/>
      <c r="CBN42" s="36"/>
      <c r="CBO42" s="36"/>
      <c r="CBP42" s="36"/>
      <c r="CBQ42" s="36"/>
      <c r="CBR42" s="36"/>
      <c r="CBS42" s="36"/>
      <c r="CBT42" s="36"/>
      <c r="CBU42" s="36"/>
      <c r="CBV42" s="36"/>
      <c r="CBW42" s="36"/>
      <c r="CBX42" s="36"/>
      <c r="CBY42" s="36"/>
      <c r="CBZ42" s="36"/>
      <c r="CCA42" s="36"/>
      <c r="CCB42" s="36"/>
      <c r="CCC42" s="36"/>
      <c r="CCD42" s="36"/>
      <c r="CCE42" s="36"/>
      <c r="CCF42" s="36"/>
      <c r="CCG42" s="36"/>
      <c r="CCH42" s="36"/>
      <c r="CCI42" s="36"/>
      <c r="CCJ42" s="36"/>
      <c r="CCK42" s="36"/>
      <c r="CCL42" s="36"/>
      <c r="CCM42" s="36"/>
      <c r="CCN42" s="36"/>
      <c r="CCO42" s="36"/>
      <c r="CCP42" s="36"/>
      <c r="CCQ42" s="36"/>
      <c r="CCR42" s="36"/>
      <c r="CCS42" s="36"/>
      <c r="CCT42" s="36"/>
      <c r="CCU42" s="36"/>
      <c r="CCV42" s="36"/>
      <c r="CCW42" s="36"/>
      <c r="CCX42" s="36"/>
      <c r="CCY42" s="36"/>
      <c r="CCZ42" s="36"/>
      <c r="CDA42" s="36"/>
      <c r="CDB42" s="36"/>
      <c r="CDC42" s="36"/>
      <c r="CDD42" s="36"/>
      <c r="CDE42" s="36"/>
      <c r="CDF42" s="36"/>
      <c r="CDG42" s="36"/>
      <c r="CDH42" s="36"/>
      <c r="CDI42" s="36"/>
      <c r="CDJ42" s="36"/>
      <c r="CDK42" s="36"/>
      <c r="CDL42" s="36"/>
      <c r="CDM42" s="36"/>
      <c r="CDN42" s="36"/>
      <c r="CDO42" s="36"/>
      <c r="CDP42" s="36"/>
      <c r="CDQ42" s="36"/>
      <c r="CDR42" s="36"/>
      <c r="CDS42" s="36"/>
      <c r="CDT42" s="36"/>
      <c r="CDU42" s="36"/>
      <c r="CDV42" s="36"/>
      <c r="CDW42" s="36"/>
      <c r="CDX42" s="36"/>
      <c r="CDY42" s="36"/>
      <c r="CDZ42" s="36"/>
      <c r="CEA42" s="36"/>
      <c r="CEB42" s="36"/>
      <c r="CEC42" s="36"/>
      <c r="CED42" s="36"/>
      <c r="CEE42" s="36"/>
      <c r="CEF42" s="36"/>
      <c r="CEG42" s="36"/>
      <c r="CEH42" s="36"/>
      <c r="CEI42" s="36"/>
      <c r="CEJ42" s="36"/>
      <c r="CEK42" s="36"/>
      <c r="CEL42" s="36"/>
      <c r="CEM42" s="36"/>
      <c r="CEN42" s="36"/>
      <c r="CEO42" s="36"/>
      <c r="CEP42" s="36"/>
      <c r="CEQ42" s="36"/>
      <c r="CER42" s="36"/>
      <c r="CES42" s="36"/>
      <c r="CET42" s="36"/>
      <c r="CEU42" s="36"/>
      <c r="CEV42" s="36"/>
      <c r="CEW42" s="36"/>
      <c r="CEX42" s="36"/>
      <c r="CEY42" s="36"/>
      <c r="CEZ42" s="36"/>
      <c r="CFA42" s="36"/>
      <c r="CFB42" s="36"/>
      <c r="CFC42" s="36"/>
      <c r="CFD42" s="36"/>
      <c r="CFE42" s="36"/>
      <c r="CFF42" s="36"/>
      <c r="CFG42" s="36"/>
      <c r="CFH42" s="36"/>
      <c r="CFI42" s="36"/>
      <c r="CFJ42" s="36"/>
      <c r="CFK42" s="36"/>
      <c r="CFL42" s="36"/>
      <c r="CFM42" s="36"/>
      <c r="CFN42" s="36"/>
      <c r="CFO42" s="36"/>
      <c r="CFP42" s="36"/>
      <c r="CFQ42" s="36"/>
      <c r="CFR42" s="36"/>
      <c r="CFS42" s="36"/>
      <c r="CFT42" s="36"/>
      <c r="CFU42" s="36"/>
      <c r="CFV42" s="36"/>
      <c r="CFW42" s="36"/>
      <c r="CFX42" s="36"/>
      <c r="CFY42" s="36"/>
      <c r="CFZ42" s="36"/>
      <c r="CGA42" s="36"/>
      <c r="CGB42" s="36"/>
      <c r="CGC42" s="36"/>
      <c r="CGD42" s="36"/>
      <c r="CGE42" s="36"/>
      <c r="CGF42" s="36"/>
      <c r="CGG42" s="36"/>
      <c r="CGH42" s="36"/>
      <c r="CGI42" s="36"/>
      <c r="CGJ42" s="36"/>
      <c r="CGK42" s="36"/>
      <c r="CGL42" s="36"/>
      <c r="CGM42" s="36"/>
      <c r="CGN42" s="36"/>
      <c r="CGO42" s="36"/>
      <c r="CGP42" s="36"/>
      <c r="CGQ42" s="36"/>
      <c r="CGR42" s="36"/>
      <c r="CGS42" s="36"/>
      <c r="CGT42" s="36"/>
      <c r="CGU42" s="36"/>
      <c r="CGV42" s="36"/>
      <c r="CGW42" s="36"/>
      <c r="CGX42" s="36"/>
      <c r="CGY42" s="36"/>
      <c r="CGZ42" s="36"/>
      <c r="CHA42" s="36"/>
      <c r="CHB42" s="36"/>
      <c r="CHC42" s="36"/>
      <c r="CHD42" s="36"/>
      <c r="CHE42" s="36"/>
      <c r="CHF42" s="36"/>
      <c r="CHG42" s="36"/>
      <c r="CHH42" s="36"/>
      <c r="CHI42" s="36"/>
      <c r="CHJ42" s="36"/>
      <c r="CHK42" s="36"/>
      <c r="CHL42" s="36"/>
      <c r="CHM42" s="36"/>
      <c r="CHN42" s="36"/>
      <c r="CHO42" s="36"/>
      <c r="CHP42" s="36"/>
      <c r="CHQ42" s="36"/>
      <c r="CHR42" s="36"/>
      <c r="CHS42" s="36"/>
      <c r="CHT42" s="36"/>
      <c r="CHU42" s="36"/>
      <c r="CHV42" s="36"/>
      <c r="CHW42" s="36"/>
      <c r="CHX42" s="36"/>
      <c r="CHY42" s="36"/>
      <c r="CHZ42" s="36"/>
      <c r="CIA42" s="36"/>
      <c r="CIB42" s="36"/>
      <c r="CIC42" s="36"/>
      <c r="CID42" s="36"/>
      <c r="CIE42" s="36"/>
      <c r="CIF42" s="36"/>
      <c r="CIG42" s="36"/>
      <c r="CIH42" s="36"/>
      <c r="CII42" s="36"/>
      <c r="CIJ42" s="36"/>
      <c r="CIK42" s="36"/>
      <c r="CIL42" s="36"/>
      <c r="CIM42" s="36"/>
      <c r="CIN42" s="36"/>
      <c r="CIO42" s="36"/>
      <c r="CIP42" s="36"/>
      <c r="CIQ42" s="36"/>
      <c r="CIR42" s="36"/>
      <c r="CIS42" s="36"/>
      <c r="CIT42" s="36"/>
      <c r="CIU42" s="36"/>
      <c r="CIV42" s="36"/>
      <c r="CIW42" s="36"/>
      <c r="CIX42" s="36"/>
      <c r="CIY42" s="36"/>
      <c r="CIZ42" s="36"/>
      <c r="CJA42" s="36"/>
      <c r="CJB42" s="36"/>
      <c r="CJC42" s="36"/>
      <c r="CJD42" s="36"/>
      <c r="CJE42" s="36"/>
      <c r="CJF42" s="36"/>
      <c r="CJG42" s="36"/>
      <c r="CJH42" s="36"/>
      <c r="CJI42" s="36"/>
      <c r="CJJ42" s="36"/>
      <c r="CJK42" s="36"/>
      <c r="CJL42" s="36"/>
      <c r="CJM42" s="36"/>
      <c r="CJN42" s="36"/>
      <c r="CJO42" s="36"/>
      <c r="CJP42" s="36"/>
      <c r="CJQ42" s="36"/>
      <c r="CJR42" s="36"/>
      <c r="CJS42" s="36"/>
      <c r="CJT42" s="36"/>
      <c r="CJU42" s="36"/>
      <c r="CJV42" s="36"/>
      <c r="CJW42" s="36"/>
      <c r="CJX42" s="36"/>
      <c r="CJY42" s="36"/>
      <c r="CJZ42" s="36"/>
      <c r="CKA42" s="36"/>
      <c r="CKB42" s="36"/>
      <c r="CKC42" s="36"/>
      <c r="CKD42" s="36"/>
      <c r="CKE42" s="36"/>
      <c r="CKF42" s="36"/>
      <c r="CKG42" s="36"/>
      <c r="CKH42" s="36"/>
      <c r="CKI42" s="36"/>
      <c r="CKJ42" s="36"/>
      <c r="CKK42" s="36"/>
      <c r="CKL42" s="36"/>
      <c r="CKM42" s="36"/>
      <c r="CKN42" s="36"/>
      <c r="CKO42" s="36"/>
      <c r="CKP42" s="36"/>
      <c r="CKQ42" s="36"/>
      <c r="CKR42" s="36"/>
      <c r="CKS42" s="36"/>
      <c r="CKT42" s="36"/>
      <c r="CKU42" s="36"/>
      <c r="CKV42" s="36"/>
      <c r="CKW42" s="36"/>
      <c r="CKX42" s="36"/>
      <c r="CKY42" s="36"/>
      <c r="CKZ42" s="36"/>
      <c r="CLA42" s="36"/>
      <c r="CLB42" s="36"/>
      <c r="CLC42" s="36"/>
      <c r="CLD42" s="36"/>
      <c r="CLE42" s="36"/>
      <c r="CLF42" s="36"/>
      <c r="CLG42" s="36"/>
      <c r="CLH42" s="36"/>
      <c r="CLI42" s="36"/>
      <c r="CLJ42" s="36"/>
      <c r="CLK42" s="36"/>
      <c r="CLL42" s="36"/>
      <c r="CLM42" s="36"/>
      <c r="CLN42" s="36"/>
      <c r="CLO42" s="36"/>
      <c r="CLP42" s="36"/>
      <c r="CLQ42" s="36"/>
      <c r="CLR42" s="36"/>
      <c r="CLS42" s="36"/>
      <c r="CLT42" s="36"/>
      <c r="CLU42" s="36"/>
      <c r="CLV42" s="36"/>
      <c r="CLW42" s="36"/>
      <c r="CLX42" s="36"/>
      <c r="CLY42" s="36"/>
      <c r="CLZ42" s="36"/>
      <c r="CMA42" s="36"/>
      <c r="CMB42" s="36"/>
      <c r="CMC42" s="36"/>
      <c r="CMD42" s="36"/>
      <c r="CME42" s="36"/>
      <c r="CMF42" s="36"/>
      <c r="CMG42" s="36"/>
      <c r="CMH42" s="36"/>
      <c r="CMI42" s="36"/>
      <c r="CMJ42" s="36"/>
      <c r="CMK42" s="36"/>
      <c r="CML42" s="36"/>
      <c r="CMM42" s="36"/>
      <c r="CMN42" s="36"/>
      <c r="CMO42" s="36"/>
      <c r="CMP42" s="36"/>
      <c r="CMQ42" s="36"/>
      <c r="CMR42" s="36"/>
      <c r="CMS42" s="36"/>
      <c r="CMT42" s="36"/>
      <c r="CMU42" s="36"/>
      <c r="CMV42" s="36"/>
      <c r="CMW42" s="36"/>
      <c r="CMX42" s="36"/>
      <c r="CMY42" s="36"/>
      <c r="CMZ42" s="36"/>
      <c r="CNA42" s="36"/>
      <c r="CNB42" s="36"/>
      <c r="CNC42" s="36"/>
      <c r="CND42" s="36"/>
      <c r="CNE42" s="36"/>
      <c r="CNF42" s="36"/>
      <c r="CNG42" s="36"/>
      <c r="CNH42" s="36"/>
      <c r="CNI42" s="36"/>
      <c r="CNJ42" s="36"/>
      <c r="CNK42" s="36"/>
      <c r="CNL42" s="36"/>
      <c r="CNM42" s="36"/>
      <c r="CNN42" s="36"/>
      <c r="CNO42" s="36"/>
      <c r="CNP42" s="36"/>
      <c r="CNQ42" s="36"/>
      <c r="CNR42" s="36"/>
      <c r="CNS42" s="36"/>
      <c r="CNT42" s="36"/>
      <c r="CNU42" s="36"/>
      <c r="CNV42" s="36"/>
      <c r="CNW42" s="36"/>
      <c r="CNX42" s="36"/>
      <c r="CNY42" s="36"/>
      <c r="CNZ42" s="36"/>
      <c r="COA42" s="36"/>
      <c r="COB42" s="36"/>
      <c r="COC42" s="36"/>
      <c r="COD42" s="36"/>
      <c r="COE42" s="36"/>
      <c r="COF42" s="36"/>
      <c r="COG42" s="36"/>
      <c r="COH42" s="36"/>
      <c r="COI42" s="36"/>
      <c r="COJ42" s="36"/>
      <c r="COK42" s="36"/>
      <c r="COL42" s="36"/>
      <c r="COM42" s="36"/>
      <c r="CON42" s="36"/>
      <c r="COO42" s="36"/>
      <c r="COP42" s="36"/>
      <c r="COQ42" s="36"/>
      <c r="COR42" s="36"/>
      <c r="COS42" s="36"/>
      <c r="COT42" s="36"/>
      <c r="COU42" s="36"/>
      <c r="COV42" s="36"/>
      <c r="COW42" s="36"/>
      <c r="COX42" s="36"/>
      <c r="COY42" s="36"/>
      <c r="COZ42" s="36"/>
      <c r="CPA42" s="36"/>
      <c r="CPB42" s="36"/>
      <c r="CPC42" s="36"/>
      <c r="CPD42" s="36"/>
      <c r="CPE42" s="36"/>
      <c r="CPF42" s="36"/>
      <c r="CPG42" s="36"/>
      <c r="CPH42" s="36"/>
      <c r="CPI42" s="36"/>
      <c r="CPJ42" s="36"/>
      <c r="CPK42" s="36"/>
      <c r="CPL42" s="36"/>
      <c r="CPM42" s="36"/>
      <c r="CPN42" s="36"/>
      <c r="CPO42" s="36"/>
      <c r="CPP42" s="36"/>
      <c r="CPQ42" s="36"/>
      <c r="CPR42" s="36"/>
      <c r="CPS42" s="36"/>
      <c r="CPT42" s="36"/>
      <c r="CPU42" s="36"/>
      <c r="CPV42" s="36"/>
      <c r="CPW42" s="36"/>
      <c r="CPX42" s="36"/>
      <c r="CPY42" s="36"/>
      <c r="CPZ42" s="36"/>
      <c r="CQA42" s="36"/>
      <c r="CQB42" s="36"/>
      <c r="CQC42" s="36"/>
      <c r="CQD42" s="36"/>
      <c r="CQE42" s="36"/>
      <c r="CQF42" s="36"/>
      <c r="CQG42" s="36"/>
      <c r="CQH42" s="36"/>
      <c r="CQI42" s="36"/>
      <c r="CQJ42" s="36"/>
      <c r="CQK42" s="36"/>
      <c r="CQL42" s="36"/>
      <c r="CQM42" s="36"/>
      <c r="CQN42" s="36"/>
      <c r="CQO42" s="36"/>
      <c r="CQP42" s="36"/>
      <c r="CQQ42" s="36"/>
      <c r="CQR42" s="36"/>
      <c r="CQS42" s="36"/>
      <c r="CQT42" s="36"/>
      <c r="CQU42" s="36"/>
      <c r="CQV42" s="36"/>
      <c r="CQW42" s="36"/>
      <c r="CQX42" s="36"/>
      <c r="CQY42" s="36"/>
      <c r="CQZ42" s="36"/>
      <c r="CRA42" s="36"/>
      <c r="CRB42" s="36"/>
      <c r="CRC42" s="36"/>
      <c r="CRD42" s="36"/>
      <c r="CRE42" s="36"/>
      <c r="CRF42" s="36"/>
      <c r="CRG42" s="36"/>
      <c r="CRH42" s="36"/>
      <c r="CRI42" s="36"/>
      <c r="CRJ42" s="36"/>
      <c r="CRK42" s="36"/>
      <c r="CRL42" s="36"/>
      <c r="CRM42" s="36"/>
      <c r="CRN42" s="36"/>
      <c r="CRO42" s="36"/>
      <c r="CRP42" s="36"/>
      <c r="CRQ42" s="36"/>
      <c r="CRR42" s="36"/>
      <c r="CRS42" s="36"/>
      <c r="CRT42" s="36"/>
      <c r="CRU42" s="36"/>
      <c r="CRV42" s="36"/>
      <c r="CRW42" s="36"/>
      <c r="CRX42" s="36"/>
      <c r="CRY42" s="36"/>
      <c r="CRZ42" s="36"/>
      <c r="CSA42" s="36"/>
      <c r="CSB42" s="36"/>
      <c r="CSC42" s="36"/>
      <c r="CSD42" s="36"/>
      <c r="CSE42" s="36"/>
      <c r="CSF42" s="36"/>
      <c r="CSG42" s="36"/>
      <c r="CSH42" s="36"/>
      <c r="CSI42" s="36"/>
      <c r="CSJ42" s="36"/>
      <c r="CSK42" s="36"/>
      <c r="CSL42" s="36"/>
      <c r="CSM42" s="36"/>
      <c r="CSN42" s="36"/>
      <c r="CSO42" s="36"/>
      <c r="CSP42" s="36"/>
      <c r="CSQ42" s="36"/>
      <c r="CSR42" s="36"/>
      <c r="CSS42" s="36"/>
      <c r="CST42" s="36"/>
      <c r="CSU42" s="36"/>
      <c r="CSV42" s="36"/>
      <c r="CSW42" s="36"/>
      <c r="CSX42" s="36"/>
      <c r="CSY42" s="36"/>
      <c r="CSZ42" s="36"/>
      <c r="CTA42" s="36"/>
      <c r="CTB42" s="36"/>
      <c r="CTC42" s="36"/>
      <c r="CTD42" s="36"/>
      <c r="CTE42" s="36"/>
      <c r="CTF42" s="36"/>
      <c r="CTG42" s="36"/>
      <c r="CTH42" s="36"/>
      <c r="CTI42" s="36"/>
      <c r="CTJ42" s="36"/>
      <c r="CTK42" s="36"/>
      <c r="CTL42" s="36"/>
      <c r="CTM42" s="36"/>
      <c r="CTN42" s="36"/>
      <c r="CTO42" s="36"/>
      <c r="CTP42" s="36"/>
      <c r="CTQ42" s="36"/>
      <c r="CTR42" s="36"/>
      <c r="CTS42" s="36"/>
      <c r="CTT42" s="36"/>
      <c r="CTU42" s="36"/>
      <c r="CTV42" s="36"/>
      <c r="CTW42" s="36"/>
      <c r="CTX42" s="36"/>
      <c r="CTY42" s="36"/>
      <c r="CTZ42" s="36"/>
      <c r="CUA42" s="36"/>
      <c r="CUB42" s="36"/>
      <c r="CUC42" s="36"/>
      <c r="CUD42" s="36"/>
      <c r="CUE42" s="36"/>
      <c r="CUF42" s="36"/>
      <c r="CUG42" s="36"/>
      <c r="CUH42" s="36"/>
      <c r="CUI42" s="36"/>
      <c r="CUJ42" s="36"/>
      <c r="CUK42" s="36"/>
      <c r="CUL42" s="36"/>
      <c r="CUM42" s="36"/>
      <c r="CUN42" s="36"/>
      <c r="CUO42" s="36"/>
      <c r="CUP42" s="36"/>
      <c r="CUQ42" s="36"/>
      <c r="CUR42" s="36"/>
      <c r="CUS42" s="36"/>
      <c r="CUT42" s="36"/>
      <c r="CUU42" s="36"/>
      <c r="CUV42" s="36"/>
      <c r="CUW42" s="36"/>
      <c r="CUX42" s="36"/>
      <c r="CUY42" s="36"/>
      <c r="CUZ42" s="36"/>
      <c r="CVA42" s="36"/>
      <c r="CVB42" s="36"/>
      <c r="CVC42" s="36"/>
      <c r="CVD42" s="36"/>
      <c r="CVE42" s="36"/>
      <c r="CVF42" s="36"/>
      <c r="CVG42" s="36"/>
      <c r="CVH42" s="36"/>
      <c r="CVI42" s="36"/>
      <c r="CVJ42" s="36"/>
      <c r="CVK42" s="36"/>
      <c r="CVL42" s="36"/>
      <c r="CVM42" s="36"/>
      <c r="CVN42" s="36"/>
      <c r="CVO42" s="36"/>
      <c r="CVP42" s="36"/>
      <c r="CVQ42" s="36"/>
      <c r="CVR42" s="36"/>
      <c r="CVS42" s="36"/>
      <c r="CVT42" s="36"/>
      <c r="CVU42" s="36"/>
      <c r="CVV42" s="36"/>
      <c r="CVW42" s="36"/>
      <c r="CVX42" s="36"/>
      <c r="CVY42" s="36"/>
      <c r="CVZ42" s="36"/>
      <c r="CWA42" s="36"/>
      <c r="CWB42" s="36"/>
      <c r="CWC42" s="36"/>
      <c r="CWD42" s="36"/>
      <c r="CWE42" s="36"/>
      <c r="CWF42" s="36"/>
      <c r="CWG42" s="36"/>
      <c r="CWH42" s="36"/>
      <c r="CWI42" s="36"/>
      <c r="CWJ42" s="36"/>
      <c r="CWK42" s="36"/>
      <c r="CWL42" s="36"/>
      <c r="CWM42" s="36"/>
      <c r="CWN42" s="36"/>
      <c r="CWO42" s="36"/>
      <c r="CWP42" s="36"/>
      <c r="CWQ42" s="36"/>
      <c r="CWR42" s="36"/>
      <c r="CWS42" s="36"/>
      <c r="CWT42" s="36"/>
      <c r="CWU42" s="36"/>
      <c r="CWV42" s="36"/>
      <c r="CWW42" s="36"/>
      <c r="CWX42" s="36"/>
      <c r="CWY42" s="36"/>
      <c r="CWZ42" s="36"/>
      <c r="CXA42" s="36"/>
      <c r="CXB42" s="36"/>
      <c r="CXC42" s="36"/>
      <c r="CXD42" s="36"/>
      <c r="CXE42" s="36"/>
      <c r="CXF42" s="36"/>
      <c r="CXG42" s="36"/>
      <c r="CXH42" s="36"/>
      <c r="CXI42" s="36"/>
      <c r="CXJ42" s="36"/>
      <c r="CXK42" s="36"/>
      <c r="CXL42" s="36"/>
      <c r="CXM42" s="36"/>
      <c r="CXN42" s="36"/>
      <c r="CXO42" s="36"/>
      <c r="CXP42" s="36"/>
      <c r="CXQ42" s="36"/>
      <c r="CXR42" s="36"/>
      <c r="CXS42" s="36"/>
      <c r="CXT42" s="36"/>
      <c r="CXU42" s="36"/>
      <c r="CXV42" s="36"/>
      <c r="CXW42" s="36"/>
      <c r="CXX42" s="36"/>
      <c r="CXY42" s="36"/>
      <c r="CXZ42" s="36"/>
      <c r="CYA42" s="36"/>
      <c r="CYB42" s="36"/>
      <c r="CYC42" s="36"/>
      <c r="CYD42" s="36"/>
      <c r="CYE42" s="36"/>
      <c r="CYF42" s="36"/>
      <c r="CYG42" s="36"/>
      <c r="CYH42" s="36"/>
      <c r="CYI42" s="36"/>
      <c r="CYJ42" s="36"/>
      <c r="CYK42" s="36"/>
      <c r="CYL42" s="36"/>
      <c r="CYM42" s="36"/>
      <c r="CYN42" s="36"/>
      <c r="CYO42" s="36"/>
      <c r="CYP42" s="36"/>
      <c r="CYQ42" s="36"/>
      <c r="CYR42" s="36"/>
      <c r="CYS42" s="36"/>
      <c r="CYT42" s="36"/>
      <c r="CYU42" s="36"/>
      <c r="CYV42" s="36"/>
      <c r="CYW42" s="36"/>
      <c r="CYX42" s="36"/>
      <c r="CYY42" s="36"/>
      <c r="CYZ42" s="36"/>
      <c r="CZA42" s="36"/>
      <c r="CZB42" s="36"/>
      <c r="CZC42" s="36"/>
      <c r="CZD42" s="36"/>
      <c r="CZE42" s="36"/>
      <c r="CZF42" s="36"/>
      <c r="CZG42" s="36"/>
      <c r="CZH42" s="36"/>
      <c r="CZI42" s="36"/>
      <c r="CZJ42" s="36"/>
      <c r="CZK42" s="36"/>
      <c r="CZL42" s="36"/>
      <c r="CZM42" s="36"/>
      <c r="CZN42" s="36"/>
      <c r="CZO42" s="36"/>
      <c r="CZP42" s="36"/>
      <c r="CZQ42" s="36"/>
      <c r="CZR42" s="36"/>
      <c r="CZS42" s="36"/>
      <c r="CZT42" s="36"/>
      <c r="CZU42" s="36"/>
      <c r="CZV42" s="36"/>
      <c r="CZW42" s="36"/>
      <c r="CZX42" s="36"/>
      <c r="CZY42" s="36"/>
      <c r="CZZ42" s="36"/>
      <c r="DAA42" s="36"/>
      <c r="DAB42" s="36"/>
      <c r="DAC42" s="36"/>
      <c r="DAD42" s="36"/>
      <c r="DAE42" s="36"/>
      <c r="DAF42" s="36"/>
      <c r="DAG42" s="36"/>
      <c r="DAH42" s="36"/>
      <c r="DAI42" s="36"/>
      <c r="DAJ42" s="36"/>
      <c r="DAK42" s="36"/>
      <c r="DAL42" s="36"/>
      <c r="DAM42" s="36"/>
      <c r="DAN42" s="36"/>
      <c r="DAO42" s="36"/>
      <c r="DAP42" s="36"/>
      <c r="DAQ42" s="36"/>
      <c r="DAR42" s="36"/>
      <c r="DAS42" s="36"/>
      <c r="DAT42" s="36"/>
      <c r="DAU42" s="36"/>
      <c r="DAV42" s="36"/>
      <c r="DAW42" s="36"/>
      <c r="DAX42" s="36"/>
      <c r="DAY42" s="36"/>
      <c r="DAZ42" s="36"/>
      <c r="DBA42" s="36"/>
      <c r="DBB42" s="36"/>
      <c r="DBC42" s="36"/>
      <c r="DBD42" s="36"/>
      <c r="DBE42" s="36"/>
      <c r="DBF42" s="36"/>
      <c r="DBG42" s="36"/>
      <c r="DBH42" s="36"/>
      <c r="DBI42" s="36"/>
      <c r="DBJ42" s="36"/>
      <c r="DBK42" s="36"/>
      <c r="DBL42" s="36"/>
      <c r="DBM42" s="36"/>
      <c r="DBN42" s="36"/>
      <c r="DBO42" s="36"/>
      <c r="DBP42" s="36"/>
      <c r="DBQ42" s="36"/>
      <c r="DBR42" s="36"/>
      <c r="DBS42" s="36"/>
      <c r="DBT42" s="36"/>
      <c r="DBU42" s="36"/>
      <c r="DBV42" s="36"/>
      <c r="DBW42" s="36"/>
      <c r="DBX42" s="36"/>
      <c r="DBY42" s="36"/>
      <c r="DBZ42" s="36"/>
      <c r="DCA42" s="36"/>
      <c r="DCB42" s="36"/>
      <c r="DCC42" s="36"/>
      <c r="DCD42" s="36"/>
      <c r="DCE42" s="36"/>
      <c r="DCF42" s="36"/>
      <c r="DCG42" s="36"/>
      <c r="DCH42" s="36"/>
      <c r="DCI42" s="36"/>
      <c r="DCJ42" s="36"/>
      <c r="DCK42" s="36"/>
      <c r="DCL42" s="36"/>
      <c r="DCM42" s="36"/>
      <c r="DCN42" s="36"/>
      <c r="DCO42" s="36"/>
      <c r="DCP42" s="36"/>
      <c r="DCQ42" s="36"/>
      <c r="DCR42" s="36"/>
      <c r="DCS42" s="36"/>
      <c r="DCT42" s="36"/>
      <c r="DCU42" s="36"/>
      <c r="DCV42" s="36"/>
      <c r="DCW42" s="36"/>
      <c r="DCX42" s="36"/>
      <c r="DCY42" s="36"/>
      <c r="DCZ42" s="36"/>
      <c r="DDA42" s="36"/>
      <c r="DDB42" s="36"/>
      <c r="DDC42" s="36"/>
      <c r="DDD42" s="36"/>
      <c r="DDE42" s="36"/>
      <c r="DDF42" s="36"/>
      <c r="DDG42" s="36"/>
      <c r="DDH42" s="36"/>
      <c r="DDI42" s="36"/>
      <c r="DDJ42" s="36"/>
      <c r="DDK42" s="36"/>
      <c r="DDL42" s="36"/>
      <c r="DDM42" s="36"/>
      <c r="DDN42" s="36"/>
      <c r="DDO42" s="36"/>
      <c r="DDP42" s="36"/>
      <c r="DDQ42" s="36"/>
      <c r="DDR42" s="36"/>
      <c r="DDS42" s="36"/>
      <c r="DDT42" s="36"/>
      <c r="DDU42" s="36"/>
      <c r="DDV42" s="36"/>
      <c r="DDW42" s="36"/>
      <c r="DDX42" s="36"/>
      <c r="DDY42" s="36"/>
      <c r="DDZ42" s="36"/>
      <c r="DEA42" s="36"/>
      <c r="DEB42" s="36"/>
      <c r="DEC42" s="36"/>
      <c r="DED42" s="36"/>
      <c r="DEE42" s="36"/>
      <c r="DEF42" s="36"/>
      <c r="DEG42" s="36"/>
      <c r="DEH42" s="36"/>
      <c r="DEI42" s="36"/>
      <c r="DEJ42" s="36"/>
      <c r="DEK42" s="36"/>
      <c r="DEL42" s="36"/>
      <c r="DEM42" s="36"/>
      <c r="DEN42" s="36"/>
      <c r="DEO42" s="36"/>
      <c r="DEP42" s="36"/>
      <c r="DEQ42" s="36"/>
      <c r="DER42" s="36"/>
      <c r="DES42" s="36"/>
      <c r="DET42" s="36"/>
      <c r="DEU42" s="36"/>
      <c r="DEV42" s="36"/>
      <c r="DEW42" s="36"/>
      <c r="DEX42" s="36"/>
      <c r="DEY42" s="36"/>
      <c r="DEZ42" s="36"/>
      <c r="DFA42" s="36"/>
      <c r="DFB42" s="36"/>
      <c r="DFC42" s="36"/>
      <c r="DFD42" s="36"/>
      <c r="DFE42" s="36"/>
      <c r="DFF42" s="36"/>
      <c r="DFG42" s="36"/>
      <c r="DFH42" s="36"/>
      <c r="DFI42" s="36"/>
      <c r="DFJ42" s="36"/>
      <c r="DFK42" s="36"/>
      <c r="DFL42" s="36"/>
      <c r="DFM42" s="36"/>
      <c r="DFN42" s="36"/>
      <c r="DFO42" s="36"/>
      <c r="DFP42" s="36"/>
      <c r="DFQ42" s="36"/>
      <c r="DFR42" s="36"/>
      <c r="DFS42" s="36"/>
      <c r="DFT42" s="36"/>
      <c r="DFU42" s="36"/>
      <c r="DFV42" s="36"/>
      <c r="DFW42" s="36"/>
      <c r="DFX42" s="36"/>
      <c r="DFY42" s="36"/>
      <c r="DFZ42" s="36"/>
      <c r="DGA42" s="36"/>
      <c r="DGB42" s="36"/>
      <c r="DGC42" s="36"/>
      <c r="DGD42" s="36"/>
      <c r="DGE42" s="36"/>
      <c r="DGF42" s="36"/>
      <c r="DGG42" s="36"/>
      <c r="DGH42" s="36"/>
      <c r="DGI42" s="36"/>
      <c r="DGJ42" s="36"/>
      <c r="DGK42" s="36"/>
      <c r="DGL42" s="36"/>
      <c r="DGM42" s="36"/>
      <c r="DGN42" s="36"/>
      <c r="DGO42" s="36"/>
      <c r="DGP42" s="36"/>
      <c r="DGQ42" s="36"/>
      <c r="DGR42" s="36"/>
      <c r="DGS42" s="36"/>
      <c r="DGT42" s="36"/>
      <c r="DGU42" s="36"/>
      <c r="DGV42" s="36"/>
      <c r="DGW42" s="36"/>
      <c r="DGX42" s="36"/>
      <c r="DGY42" s="36"/>
      <c r="DGZ42" s="36"/>
      <c r="DHA42" s="36"/>
      <c r="DHB42" s="36"/>
      <c r="DHC42" s="36"/>
      <c r="DHD42" s="36"/>
      <c r="DHE42" s="36"/>
      <c r="DHF42" s="36"/>
      <c r="DHG42" s="36"/>
      <c r="DHH42" s="36"/>
      <c r="DHI42" s="36"/>
      <c r="DHJ42" s="36"/>
      <c r="DHK42" s="36"/>
      <c r="DHL42" s="36"/>
      <c r="DHM42" s="36"/>
      <c r="DHN42" s="36"/>
      <c r="DHO42" s="36"/>
      <c r="DHP42" s="36"/>
      <c r="DHQ42" s="36"/>
      <c r="DHR42" s="36"/>
      <c r="DHS42" s="36"/>
      <c r="DHT42" s="36"/>
      <c r="DHU42" s="36"/>
      <c r="DHV42" s="36"/>
      <c r="DHW42" s="36"/>
      <c r="DHX42" s="36"/>
      <c r="DHY42" s="36"/>
      <c r="DHZ42" s="36"/>
      <c r="DIA42" s="36"/>
      <c r="DIB42" s="36"/>
      <c r="DIC42" s="36"/>
      <c r="DID42" s="36"/>
      <c r="DIE42" s="36"/>
      <c r="DIF42" s="36"/>
      <c r="DIG42" s="36"/>
      <c r="DIH42" s="36"/>
      <c r="DII42" s="36"/>
      <c r="DIJ42" s="36"/>
      <c r="DIK42" s="36"/>
      <c r="DIL42" s="36"/>
      <c r="DIM42" s="36"/>
      <c r="DIN42" s="36"/>
      <c r="DIO42" s="36"/>
      <c r="DIP42" s="36"/>
      <c r="DIQ42" s="36"/>
      <c r="DIR42" s="36"/>
      <c r="DIS42" s="36"/>
      <c r="DIT42" s="36"/>
      <c r="DIU42" s="36"/>
      <c r="DIV42" s="36"/>
      <c r="DIW42" s="36"/>
      <c r="DIX42" s="36"/>
      <c r="DIY42" s="36"/>
      <c r="DIZ42" s="36"/>
      <c r="DJA42" s="36"/>
      <c r="DJB42" s="36"/>
      <c r="DJC42" s="36"/>
      <c r="DJD42" s="36"/>
      <c r="DJE42" s="36"/>
      <c r="DJF42" s="36"/>
      <c r="DJG42" s="36"/>
      <c r="DJH42" s="36"/>
      <c r="DJI42" s="36"/>
      <c r="DJJ42" s="36"/>
      <c r="DJK42" s="36"/>
      <c r="DJL42" s="36"/>
      <c r="DJM42" s="36"/>
      <c r="DJN42" s="36"/>
      <c r="DJO42" s="36"/>
      <c r="DJP42" s="36"/>
      <c r="DJQ42" s="36"/>
      <c r="DJR42" s="36"/>
      <c r="DJS42" s="36"/>
      <c r="DJT42" s="36"/>
      <c r="DJU42" s="36"/>
      <c r="DJV42" s="36"/>
      <c r="DJW42" s="36"/>
      <c r="DJX42" s="36"/>
      <c r="DJY42" s="36"/>
      <c r="DJZ42" s="36"/>
      <c r="DKA42" s="36"/>
      <c r="DKB42" s="36"/>
      <c r="DKC42" s="36"/>
      <c r="DKD42" s="36"/>
      <c r="DKE42" s="36"/>
      <c r="DKF42" s="36"/>
      <c r="DKG42" s="36"/>
      <c r="DKH42" s="36"/>
      <c r="DKI42" s="36"/>
      <c r="DKJ42" s="36"/>
      <c r="DKK42" s="36"/>
      <c r="DKL42" s="36"/>
      <c r="DKM42" s="36"/>
      <c r="DKN42" s="36"/>
      <c r="DKO42" s="36"/>
      <c r="DKP42" s="36"/>
      <c r="DKQ42" s="36"/>
      <c r="DKR42" s="36"/>
      <c r="DKS42" s="36"/>
      <c r="DKT42" s="36"/>
      <c r="DKU42" s="36"/>
      <c r="DKV42" s="36"/>
      <c r="DKW42" s="36"/>
      <c r="DKX42" s="36"/>
      <c r="DKY42" s="36"/>
      <c r="DKZ42" s="36"/>
      <c r="DLA42" s="36"/>
      <c r="DLB42" s="36"/>
      <c r="DLC42" s="36"/>
      <c r="DLD42" s="36"/>
      <c r="DLE42" s="36"/>
      <c r="DLF42" s="36"/>
      <c r="DLG42" s="36"/>
      <c r="DLH42" s="36"/>
      <c r="DLI42" s="36"/>
      <c r="DLJ42" s="36"/>
      <c r="DLK42" s="36"/>
      <c r="DLL42" s="36"/>
      <c r="DLM42" s="36"/>
      <c r="DLN42" s="36"/>
      <c r="DLO42" s="36"/>
      <c r="DLP42" s="36"/>
      <c r="DLQ42" s="36"/>
      <c r="DLR42" s="36"/>
      <c r="DLS42" s="36"/>
      <c r="DLT42" s="36"/>
      <c r="DLU42" s="36"/>
      <c r="DLV42" s="36"/>
      <c r="DLW42" s="36"/>
      <c r="DLX42" s="36"/>
      <c r="DLY42" s="36"/>
      <c r="DLZ42" s="36"/>
      <c r="DMA42" s="36"/>
      <c r="DMB42" s="36"/>
      <c r="DMC42" s="36"/>
      <c r="DMD42" s="36"/>
      <c r="DME42" s="36"/>
      <c r="DMF42" s="36"/>
      <c r="DMG42" s="36"/>
      <c r="DMH42" s="36"/>
      <c r="DMI42" s="36"/>
      <c r="DMJ42" s="36"/>
      <c r="DMK42" s="36"/>
      <c r="DML42" s="36"/>
      <c r="DMM42" s="36"/>
      <c r="DMN42" s="36"/>
      <c r="DMO42" s="36"/>
      <c r="DMP42" s="36"/>
      <c r="DMQ42" s="36"/>
      <c r="DMR42" s="36"/>
      <c r="DMS42" s="36"/>
      <c r="DMT42" s="36"/>
      <c r="DMU42" s="36"/>
      <c r="DMV42" s="36"/>
      <c r="DMW42" s="36"/>
      <c r="DMX42" s="36"/>
      <c r="DMY42" s="36"/>
      <c r="DMZ42" s="36"/>
      <c r="DNA42" s="36"/>
      <c r="DNB42" s="36"/>
      <c r="DNC42" s="36"/>
      <c r="DND42" s="36"/>
      <c r="DNE42" s="36"/>
      <c r="DNF42" s="36"/>
      <c r="DNG42" s="36"/>
      <c r="DNH42" s="36"/>
      <c r="DNI42" s="36"/>
      <c r="DNJ42" s="36"/>
      <c r="DNK42" s="36"/>
      <c r="DNL42" s="36"/>
      <c r="DNM42" s="36"/>
      <c r="DNN42" s="36"/>
      <c r="DNO42" s="36"/>
      <c r="DNP42" s="36"/>
      <c r="DNQ42" s="36"/>
      <c r="DNR42" s="36"/>
      <c r="DNS42" s="36"/>
      <c r="DNT42" s="36"/>
      <c r="DNU42" s="36"/>
      <c r="DNV42" s="36"/>
      <c r="DNW42" s="36"/>
      <c r="DNX42" s="36"/>
      <c r="DNY42" s="36"/>
      <c r="DNZ42" s="36"/>
      <c r="DOA42" s="36"/>
      <c r="DOB42" s="36"/>
      <c r="DOC42" s="36"/>
      <c r="DOD42" s="36"/>
      <c r="DOE42" s="36"/>
      <c r="DOF42" s="36"/>
      <c r="DOG42" s="36"/>
      <c r="DOH42" s="36"/>
      <c r="DOI42" s="36"/>
      <c r="DOJ42" s="36"/>
      <c r="DOK42" s="36"/>
      <c r="DOL42" s="36"/>
      <c r="DOM42" s="36"/>
      <c r="DON42" s="36"/>
      <c r="DOO42" s="36"/>
      <c r="DOP42" s="36"/>
      <c r="DOQ42" s="36"/>
      <c r="DOR42" s="36"/>
      <c r="DOS42" s="36"/>
      <c r="DOT42" s="36"/>
      <c r="DOU42" s="36"/>
      <c r="DOV42" s="36"/>
      <c r="DOW42" s="36"/>
      <c r="DOX42" s="36"/>
      <c r="DOY42" s="36"/>
      <c r="DOZ42" s="36"/>
      <c r="DPA42" s="36"/>
      <c r="DPB42" s="36"/>
      <c r="DPC42" s="36"/>
      <c r="DPD42" s="36"/>
      <c r="DPE42" s="36"/>
      <c r="DPF42" s="36"/>
      <c r="DPG42" s="36"/>
      <c r="DPH42" s="36"/>
      <c r="DPI42" s="36"/>
      <c r="DPJ42" s="36"/>
      <c r="DPK42" s="36"/>
      <c r="DPL42" s="36"/>
      <c r="DPM42" s="36"/>
      <c r="DPN42" s="36"/>
      <c r="DPO42" s="36"/>
      <c r="DPP42" s="36"/>
      <c r="DPQ42" s="36"/>
      <c r="DPR42" s="36"/>
      <c r="DPS42" s="36"/>
      <c r="DPT42" s="36"/>
      <c r="DPU42" s="36"/>
      <c r="DPV42" s="36"/>
      <c r="DPW42" s="36"/>
      <c r="DPX42" s="36"/>
      <c r="DPY42" s="36"/>
      <c r="DPZ42" s="36"/>
      <c r="DQA42" s="36"/>
      <c r="DQB42" s="36"/>
      <c r="DQC42" s="36"/>
      <c r="DQD42" s="36"/>
      <c r="DQE42" s="36"/>
      <c r="DQF42" s="36"/>
      <c r="DQG42" s="36"/>
      <c r="DQH42" s="36"/>
      <c r="DQI42" s="36"/>
      <c r="DQJ42" s="36"/>
      <c r="DQK42" s="36"/>
      <c r="DQL42" s="36"/>
      <c r="DQM42" s="36"/>
      <c r="DQN42" s="36"/>
      <c r="DQO42" s="36"/>
      <c r="DQP42" s="36"/>
      <c r="DQQ42" s="36"/>
      <c r="DQR42" s="36"/>
      <c r="DQS42" s="36"/>
      <c r="DQT42" s="36"/>
      <c r="DQU42" s="36"/>
      <c r="DQV42" s="36"/>
      <c r="DQW42" s="36"/>
      <c r="DQX42" s="36"/>
      <c r="DQY42" s="36"/>
      <c r="DQZ42" s="36"/>
      <c r="DRA42" s="36"/>
      <c r="DRB42" s="36"/>
      <c r="DRC42" s="36"/>
      <c r="DRD42" s="36"/>
      <c r="DRE42" s="36"/>
      <c r="DRF42" s="36"/>
      <c r="DRG42" s="36"/>
      <c r="DRH42" s="36"/>
      <c r="DRI42" s="36"/>
      <c r="DRJ42" s="36"/>
      <c r="DRK42" s="36"/>
      <c r="DRL42" s="36"/>
      <c r="DRM42" s="36"/>
      <c r="DRN42" s="36"/>
      <c r="DRO42" s="36"/>
      <c r="DRP42" s="36"/>
      <c r="DRQ42" s="36"/>
      <c r="DRR42" s="36"/>
      <c r="DRS42" s="36"/>
      <c r="DRT42" s="36"/>
      <c r="DRU42" s="36"/>
      <c r="DRV42" s="36"/>
      <c r="DRW42" s="36"/>
      <c r="DRX42" s="36"/>
      <c r="DRY42" s="36"/>
      <c r="DRZ42" s="36"/>
      <c r="DSA42" s="36"/>
      <c r="DSB42" s="36"/>
      <c r="DSC42" s="36"/>
      <c r="DSD42" s="36"/>
      <c r="DSE42" s="36"/>
      <c r="DSF42" s="36"/>
      <c r="DSG42" s="36"/>
      <c r="DSH42" s="36"/>
      <c r="DSI42" s="36"/>
      <c r="DSJ42" s="36"/>
      <c r="DSK42" s="36"/>
      <c r="DSL42" s="36"/>
      <c r="DSM42" s="36"/>
      <c r="DSN42" s="36"/>
      <c r="DSO42" s="36"/>
      <c r="DSP42" s="36"/>
      <c r="DSQ42" s="36"/>
      <c r="DSR42" s="36"/>
      <c r="DSS42" s="36"/>
      <c r="DST42" s="36"/>
      <c r="DSU42" s="36"/>
      <c r="DSV42" s="36"/>
      <c r="DSW42" s="36"/>
      <c r="DSX42" s="36"/>
      <c r="DSY42" s="36"/>
      <c r="DSZ42" s="36"/>
      <c r="DTA42" s="36"/>
      <c r="DTB42" s="36"/>
      <c r="DTC42" s="36"/>
      <c r="DTD42" s="36"/>
      <c r="DTE42" s="36"/>
      <c r="DTF42" s="36"/>
      <c r="DTG42" s="36"/>
      <c r="DTH42" s="36"/>
      <c r="DTI42" s="36"/>
      <c r="DTJ42" s="36"/>
      <c r="DTK42" s="36"/>
      <c r="DTL42" s="36"/>
      <c r="DTM42" s="36"/>
      <c r="DTN42" s="36"/>
      <c r="DTO42" s="36"/>
      <c r="DTP42" s="36"/>
      <c r="DTQ42" s="36"/>
      <c r="DTR42" s="36"/>
      <c r="DTS42" s="36"/>
      <c r="DTT42" s="36"/>
      <c r="DTU42" s="36"/>
      <c r="DTV42" s="36"/>
      <c r="DTW42" s="36"/>
      <c r="DTX42" s="36"/>
      <c r="DTY42" s="36"/>
      <c r="DTZ42" s="36"/>
      <c r="DUA42" s="36"/>
      <c r="DUB42" s="36"/>
      <c r="DUC42" s="36"/>
      <c r="DUD42" s="36"/>
      <c r="DUE42" s="36"/>
      <c r="DUF42" s="36"/>
      <c r="DUG42" s="36"/>
      <c r="DUH42" s="36"/>
      <c r="DUI42" s="36"/>
      <c r="DUJ42" s="36"/>
      <c r="DUK42" s="36"/>
      <c r="DUL42" s="36"/>
      <c r="DUM42" s="36"/>
      <c r="DUN42" s="36"/>
      <c r="DUO42" s="36"/>
      <c r="DUP42" s="36"/>
      <c r="DUQ42" s="36"/>
      <c r="DUR42" s="36"/>
      <c r="DUS42" s="36"/>
      <c r="DUT42" s="36"/>
      <c r="DUU42" s="36"/>
      <c r="DUV42" s="36"/>
      <c r="DUW42" s="36"/>
      <c r="DUX42" s="36"/>
      <c r="DUY42" s="36"/>
      <c r="DUZ42" s="36"/>
      <c r="DVA42" s="36"/>
      <c r="DVB42" s="36"/>
      <c r="DVC42" s="36"/>
      <c r="DVD42" s="36"/>
      <c r="DVE42" s="36"/>
      <c r="DVF42" s="36"/>
      <c r="DVG42" s="36"/>
      <c r="DVH42" s="36"/>
      <c r="DVI42" s="36"/>
      <c r="DVJ42" s="36"/>
      <c r="DVK42" s="36"/>
      <c r="DVL42" s="36"/>
      <c r="DVM42" s="36"/>
      <c r="DVN42" s="36"/>
      <c r="DVO42" s="36"/>
      <c r="DVP42" s="36"/>
      <c r="DVQ42" s="36"/>
      <c r="DVR42" s="36"/>
      <c r="DVS42" s="36"/>
      <c r="DVT42" s="36"/>
      <c r="DVU42" s="36"/>
      <c r="DVV42" s="36"/>
      <c r="DVW42" s="36"/>
      <c r="DVX42" s="36"/>
      <c r="DVY42" s="36"/>
      <c r="DVZ42" s="36"/>
      <c r="DWA42" s="36"/>
      <c r="DWB42" s="36"/>
      <c r="DWC42" s="36"/>
      <c r="DWD42" s="36"/>
      <c r="DWE42" s="36"/>
      <c r="DWF42" s="36"/>
      <c r="DWG42" s="36"/>
      <c r="DWH42" s="36"/>
      <c r="DWI42" s="36"/>
      <c r="DWJ42" s="36"/>
      <c r="DWK42" s="36"/>
      <c r="DWL42" s="36"/>
      <c r="DWM42" s="36"/>
      <c r="DWN42" s="36"/>
      <c r="DWO42" s="36"/>
      <c r="DWP42" s="36"/>
      <c r="DWQ42" s="36"/>
      <c r="DWR42" s="36"/>
      <c r="DWS42" s="36"/>
      <c r="DWT42" s="36"/>
      <c r="DWU42" s="36"/>
      <c r="DWV42" s="36"/>
      <c r="DWW42" s="36"/>
      <c r="DWX42" s="36"/>
      <c r="DWY42" s="36"/>
      <c r="DWZ42" s="36"/>
      <c r="DXA42" s="36"/>
      <c r="DXB42" s="36"/>
      <c r="DXC42" s="36"/>
      <c r="DXD42" s="36"/>
      <c r="DXE42" s="36"/>
      <c r="DXF42" s="36"/>
      <c r="DXG42" s="36"/>
      <c r="DXH42" s="36"/>
      <c r="DXI42" s="36"/>
      <c r="DXJ42" s="36"/>
      <c r="DXK42" s="36"/>
      <c r="DXL42" s="36"/>
      <c r="DXM42" s="36"/>
      <c r="DXN42" s="36"/>
      <c r="DXO42" s="36"/>
      <c r="DXP42" s="36"/>
      <c r="DXQ42" s="36"/>
      <c r="DXR42" s="36"/>
      <c r="DXS42" s="36"/>
      <c r="DXT42" s="36"/>
      <c r="DXU42" s="36"/>
      <c r="DXV42" s="36"/>
      <c r="DXW42" s="36"/>
      <c r="DXX42" s="36"/>
      <c r="DXY42" s="36"/>
      <c r="DXZ42" s="36"/>
      <c r="DYA42" s="36"/>
      <c r="DYB42" s="36"/>
      <c r="DYC42" s="36"/>
      <c r="DYD42" s="36"/>
      <c r="DYE42" s="36"/>
      <c r="DYF42" s="36"/>
      <c r="DYG42" s="36"/>
      <c r="DYH42" s="36"/>
      <c r="DYI42" s="36"/>
      <c r="DYJ42" s="36"/>
      <c r="DYK42" s="36"/>
      <c r="DYL42" s="36"/>
      <c r="DYM42" s="36"/>
      <c r="DYN42" s="36"/>
      <c r="DYO42" s="36"/>
      <c r="DYP42" s="36"/>
      <c r="DYQ42" s="36"/>
      <c r="DYR42" s="36"/>
      <c r="DYS42" s="36"/>
      <c r="DYT42" s="36"/>
      <c r="DYU42" s="36"/>
      <c r="DYV42" s="36"/>
      <c r="DYW42" s="36"/>
      <c r="DYX42" s="36"/>
      <c r="DYY42" s="36"/>
      <c r="DYZ42" s="36"/>
      <c r="DZA42" s="36"/>
      <c r="DZB42" s="36"/>
      <c r="DZC42" s="36"/>
      <c r="DZD42" s="36"/>
      <c r="DZE42" s="36"/>
      <c r="DZF42" s="36"/>
      <c r="DZG42" s="36"/>
      <c r="DZH42" s="36"/>
      <c r="DZI42" s="36"/>
      <c r="DZJ42" s="36"/>
      <c r="DZK42" s="36"/>
      <c r="DZL42" s="36"/>
      <c r="DZM42" s="36"/>
      <c r="DZN42" s="36"/>
      <c r="DZO42" s="36"/>
      <c r="DZP42" s="36"/>
      <c r="DZQ42" s="36"/>
      <c r="DZR42" s="36"/>
      <c r="DZS42" s="36"/>
      <c r="DZT42" s="36"/>
      <c r="DZU42" s="36"/>
      <c r="DZV42" s="36"/>
      <c r="DZW42" s="36"/>
      <c r="DZX42" s="36"/>
      <c r="DZY42" s="36"/>
      <c r="DZZ42" s="36"/>
      <c r="EAA42" s="36"/>
      <c r="EAB42" s="36"/>
      <c r="EAC42" s="36"/>
      <c r="EAD42" s="36"/>
      <c r="EAE42" s="36"/>
      <c r="EAF42" s="36"/>
      <c r="EAG42" s="36"/>
      <c r="EAH42" s="36"/>
      <c r="EAI42" s="36"/>
      <c r="EAJ42" s="36"/>
      <c r="EAK42" s="36"/>
      <c r="EAL42" s="36"/>
      <c r="EAM42" s="36"/>
      <c r="EAN42" s="36"/>
      <c r="EAO42" s="36"/>
      <c r="EAP42" s="36"/>
      <c r="EAQ42" s="36"/>
      <c r="EAR42" s="36"/>
      <c r="EAS42" s="36"/>
      <c r="EAT42" s="36"/>
      <c r="EAU42" s="36"/>
      <c r="EAV42" s="36"/>
      <c r="EAW42" s="36"/>
      <c r="EAX42" s="36"/>
      <c r="EAY42" s="36"/>
      <c r="EAZ42" s="36"/>
      <c r="EBA42" s="36"/>
      <c r="EBB42" s="36"/>
      <c r="EBC42" s="36"/>
      <c r="EBD42" s="36"/>
      <c r="EBE42" s="36"/>
      <c r="EBF42" s="36"/>
      <c r="EBG42" s="36"/>
      <c r="EBH42" s="36"/>
      <c r="EBI42" s="36"/>
      <c r="EBJ42" s="36"/>
      <c r="EBK42" s="36"/>
      <c r="EBL42" s="36"/>
      <c r="EBM42" s="36"/>
      <c r="EBN42" s="36"/>
      <c r="EBO42" s="36"/>
      <c r="EBP42" s="36"/>
      <c r="EBQ42" s="36"/>
      <c r="EBR42" s="36"/>
      <c r="EBS42" s="36"/>
      <c r="EBT42" s="36"/>
      <c r="EBU42" s="36"/>
      <c r="EBV42" s="36"/>
      <c r="EBW42" s="36"/>
      <c r="EBX42" s="36"/>
      <c r="EBY42" s="36"/>
      <c r="EBZ42" s="36"/>
      <c r="ECA42" s="36"/>
      <c r="ECB42" s="36"/>
      <c r="ECC42" s="36"/>
      <c r="ECD42" s="36"/>
      <c r="ECE42" s="36"/>
      <c r="ECF42" s="36"/>
      <c r="ECG42" s="36"/>
      <c r="ECH42" s="36"/>
      <c r="ECI42" s="36"/>
      <c r="ECJ42" s="36"/>
      <c r="ECK42" s="36"/>
      <c r="ECL42" s="36"/>
      <c r="ECM42" s="36"/>
      <c r="ECN42" s="36"/>
      <c r="ECO42" s="36"/>
      <c r="ECP42" s="36"/>
      <c r="ECQ42" s="36"/>
      <c r="ECR42" s="36"/>
      <c r="ECS42" s="36"/>
      <c r="ECT42" s="36"/>
      <c r="ECU42" s="36"/>
      <c r="ECV42" s="36"/>
      <c r="ECW42" s="36"/>
      <c r="ECX42" s="36"/>
      <c r="ECY42" s="36"/>
      <c r="ECZ42" s="36"/>
      <c r="EDA42" s="36"/>
      <c r="EDB42" s="36"/>
      <c r="EDC42" s="36"/>
      <c r="EDD42" s="36"/>
      <c r="EDE42" s="36"/>
      <c r="EDF42" s="36"/>
      <c r="EDG42" s="36"/>
      <c r="EDH42" s="36"/>
      <c r="EDI42" s="36"/>
      <c r="EDJ42" s="36"/>
      <c r="EDK42" s="36"/>
      <c r="EDL42" s="36"/>
      <c r="EDM42" s="36"/>
      <c r="EDN42" s="36"/>
      <c r="EDO42" s="36"/>
      <c r="EDP42" s="36"/>
      <c r="EDQ42" s="36"/>
      <c r="EDR42" s="36"/>
      <c r="EDS42" s="36"/>
      <c r="EDT42" s="36"/>
      <c r="EDU42" s="36"/>
      <c r="EDV42" s="36"/>
      <c r="EDW42" s="36"/>
      <c r="EDX42" s="36"/>
      <c r="EDY42" s="36"/>
      <c r="EDZ42" s="36"/>
      <c r="EEA42" s="36"/>
      <c r="EEB42" s="36"/>
      <c r="EEC42" s="36"/>
      <c r="EED42" s="36"/>
      <c r="EEE42" s="36"/>
      <c r="EEF42" s="36"/>
      <c r="EEG42" s="36"/>
      <c r="EEH42" s="36"/>
      <c r="EEI42" s="36"/>
      <c r="EEJ42" s="36"/>
      <c r="EEK42" s="36"/>
      <c r="EEL42" s="36"/>
      <c r="EEM42" s="36"/>
      <c r="EEN42" s="36"/>
      <c r="EEO42" s="36"/>
      <c r="EEP42" s="36"/>
      <c r="EEQ42" s="36"/>
      <c r="EER42" s="36"/>
      <c r="EES42" s="36"/>
      <c r="EET42" s="36"/>
      <c r="EEU42" s="36"/>
      <c r="EEV42" s="36"/>
      <c r="EEW42" s="36"/>
      <c r="EEX42" s="36"/>
      <c r="EEY42" s="36"/>
      <c r="EEZ42" s="36"/>
      <c r="EFA42" s="36"/>
      <c r="EFB42" s="36"/>
      <c r="EFC42" s="36"/>
      <c r="EFD42" s="36"/>
      <c r="EFE42" s="36"/>
      <c r="EFF42" s="36"/>
      <c r="EFG42" s="36"/>
      <c r="EFH42" s="36"/>
      <c r="EFI42" s="36"/>
      <c r="EFJ42" s="36"/>
      <c r="EFK42" s="36"/>
      <c r="EFL42" s="36"/>
      <c r="EFM42" s="36"/>
      <c r="EFN42" s="36"/>
      <c r="EFO42" s="36"/>
      <c r="EFP42" s="36"/>
      <c r="EFQ42" s="36"/>
      <c r="EFR42" s="36"/>
      <c r="EFS42" s="36"/>
      <c r="EFT42" s="36"/>
      <c r="EFU42" s="36"/>
      <c r="EFV42" s="36"/>
      <c r="EFW42" s="36"/>
      <c r="EFX42" s="36"/>
      <c r="EFY42" s="36"/>
      <c r="EFZ42" s="36"/>
      <c r="EGA42" s="36"/>
      <c r="EGB42" s="36"/>
      <c r="EGC42" s="36"/>
      <c r="EGD42" s="36"/>
      <c r="EGE42" s="36"/>
      <c r="EGF42" s="36"/>
      <c r="EGG42" s="36"/>
      <c r="EGH42" s="36"/>
      <c r="EGI42" s="36"/>
      <c r="EGJ42" s="36"/>
      <c r="EGK42" s="36"/>
      <c r="EGL42" s="36"/>
      <c r="EGM42" s="36"/>
      <c r="EGN42" s="36"/>
      <c r="EGO42" s="36"/>
      <c r="EGP42" s="36"/>
      <c r="EGQ42" s="36"/>
      <c r="EGR42" s="36"/>
      <c r="EGS42" s="36"/>
      <c r="EGT42" s="36"/>
      <c r="EGU42" s="36"/>
      <c r="EGV42" s="36"/>
      <c r="EGW42" s="36"/>
      <c r="EGX42" s="36"/>
      <c r="EGY42" s="36"/>
      <c r="EGZ42" s="36"/>
      <c r="EHA42" s="36"/>
      <c r="EHB42" s="36"/>
      <c r="EHC42" s="36"/>
      <c r="EHD42" s="36"/>
      <c r="EHE42" s="36"/>
      <c r="EHF42" s="36"/>
      <c r="EHG42" s="36"/>
      <c r="EHH42" s="36"/>
      <c r="EHI42" s="36"/>
      <c r="EHJ42" s="36"/>
      <c r="EHK42" s="36"/>
      <c r="EHL42" s="36"/>
      <c r="EHM42" s="36"/>
      <c r="EHN42" s="36"/>
      <c r="EHO42" s="36"/>
      <c r="EHP42" s="36"/>
      <c r="EHQ42" s="36"/>
      <c r="EHR42" s="36"/>
      <c r="EHS42" s="36"/>
      <c r="EHT42" s="36"/>
      <c r="EHU42" s="36"/>
      <c r="EHV42" s="36"/>
      <c r="EHW42" s="36"/>
      <c r="EHX42" s="36"/>
      <c r="EHY42" s="36"/>
      <c r="EHZ42" s="36"/>
      <c r="EIA42" s="36"/>
      <c r="EIB42" s="36"/>
      <c r="EIC42" s="36"/>
      <c r="EID42" s="36"/>
      <c r="EIE42" s="36"/>
      <c r="EIF42" s="36"/>
      <c r="EIG42" s="36"/>
      <c r="EIH42" s="36"/>
      <c r="EII42" s="36"/>
      <c r="EIJ42" s="36"/>
      <c r="EIK42" s="36"/>
      <c r="EIL42" s="36"/>
      <c r="EIM42" s="36"/>
      <c r="EIN42" s="36"/>
      <c r="EIO42" s="36"/>
      <c r="EIP42" s="36"/>
      <c r="EIQ42" s="36"/>
      <c r="EIR42" s="36"/>
      <c r="EIS42" s="36"/>
      <c r="EIT42" s="36"/>
      <c r="EIU42" s="36"/>
      <c r="EIV42" s="36"/>
      <c r="EIW42" s="36"/>
      <c r="EIX42" s="36"/>
      <c r="EIY42" s="36"/>
      <c r="EIZ42" s="36"/>
      <c r="EJA42" s="36"/>
      <c r="EJB42" s="36"/>
      <c r="EJC42" s="36"/>
      <c r="EJD42" s="36"/>
      <c r="EJE42" s="36"/>
      <c r="EJF42" s="36"/>
      <c r="EJG42" s="36"/>
      <c r="EJH42" s="36"/>
      <c r="EJI42" s="36"/>
      <c r="EJJ42" s="36"/>
      <c r="EJK42" s="36"/>
      <c r="EJL42" s="36"/>
      <c r="EJM42" s="36"/>
      <c r="EJN42" s="36"/>
      <c r="EJO42" s="36"/>
      <c r="EJP42" s="36"/>
      <c r="EJQ42" s="36"/>
      <c r="EJR42" s="36"/>
      <c r="EJS42" s="36"/>
      <c r="EJT42" s="36"/>
      <c r="EJU42" s="36"/>
      <c r="EJV42" s="36"/>
      <c r="EJW42" s="36"/>
      <c r="EJX42" s="36"/>
      <c r="EJY42" s="36"/>
      <c r="EJZ42" s="36"/>
      <c r="EKA42" s="36"/>
      <c r="EKB42" s="36"/>
      <c r="EKC42" s="36"/>
      <c r="EKD42" s="36"/>
      <c r="EKE42" s="36"/>
      <c r="EKF42" s="36"/>
      <c r="EKG42" s="36"/>
      <c r="EKH42" s="36"/>
      <c r="EKI42" s="36"/>
      <c r="EKJ42" s="36"/>
      <c r="EKK42" s="36"/>
      <c r="EKL42" s="36"/>
      <c r="EKM42" s="36"/>
      <c r="EKN42" s="36"/>
      <c r="EKO42" s="36"/>
      <c r="EKP42" s="36"/>
      <c r="EKQ42" s="36"/>
      <c r="EKR42" s="36"/>
      <c r="EKS42" s="36"/>
      <c r="EKT42" s="36"/>
      <c r="EKU42" s="36"/>
      <c r="EKV42" s="36"/>
      <c r="EKW42" s="36"/>
      <c r="EKX42" s="36"/>
      <c r="EKY42" s="36"/>
      <c r="EKZ42" s="36"/>
      <c r="ELA42" s="36"/>
      <c r="ELB42" s="36"/>
      <c r="ELC42" s="36"/>
      <c r="ELD42" s="36"/>
      <c r="ELE42" s="36"/>
      <c r="ELF42" s="36"/>
      <c r="ELG42" s="36"/>
      <c r="ELH42" s="36"/>
      <c r="ELI42" s="36"/>
      <c r="ELJ42" s="36"/>
      <c r="ELK42" s="36"/>
      <c r="ELL42" s="36"/>
      <c r="ELM42" s="36"/>
      <c r="ELN42" s="36"/>
      <c r="ELO42" s="36"/>
      <c r="ELP42" s="36"/>
      <c r="ELQ42" s="36"/>
      <c r="ELR42" s="36"/>
      <c r="ELS42" s="36"/>
      <c r="ELT42" s="36"/>
      <c r="ELU42" s="36"/>
      <c r="ELV42" s="36"/>
      <c r="ELW42" s="36"/>
      <c r="ELX42" s="36"/>
      <c r="ELY42" s="36"/>
      <c r="ELZ42" s="36"/>
      <c r="EMA42" s="36"/>
      <c r="EMB42" s="36"/>
      <c r="EMC42" s="36"/>
      <c r="EMD42" s="36"/>
      <c r="EME42" s="36"/>
      <c r="EMF42" s="36"/>
      <c r="EMG42" s="36"/>
      <c r="EMH42" s="36"/>
      <c r="EMI42" s="36"/>
      <c r="EMJ42" s="36"/>
      <c r="EMK42" s="36"/>
      <c r="EML42" s="36"/>
      <c r="EMM42" s="36"/>
      <c r="EMN42" s="36"/>
      <c r="EMO42" s="36"/>
      <c r="EMP42" s="36"/>
      <c r="EMQ42" s="36"/>
      <c r="EMR42" s="36"/>
      <c r="EMS42" s="36"/>
      <c r="EMT42" s="36"/>
      <c r="EMU42" s="36"/>
      <c r="EMV42" s="36"/>
      <c r="EMW42" s="36"/>
      <c r="EMX42" s="36"/>
      <c r="EMY42" s="36"/>
      <c r="EMZ42" s="36"/>
      <c r="ENA42" s="36"/>
      <c r="ENB42" s="36"/>
      <c r="ENC42" s="36"/>
      <c r="END42" s="36"/>
      <c r="ENE42" s="36"/>
      <c r="ENF42" s="36"/>
      <c r="ENG42" s="36"/>
      <c r="ENH42" s="36"/>
      <c r="ENI42" s="36"/>
      <c r="ENJ42" s="36"/>
      <c r="ENK42" s="36"/>
      <c r="ENL42" s="36"/>
      <c r="ENM42" s="36"/>
      <c r="ENN42" s="36"/>
      <c r="ENO42" s="36"/>
      <c r="ENP42" s="36"/>
      <c r="ENQ42" s="36"/>
      <c r="ENR42" s="36"/>
      <c r="ENS42" s="36"/>
      <c r="ENT42" s="36"/>
      <c r="ENU42" s="36"/>
      <c r="ENV42" s="36"/>
      <c r="ENW42" s="36"/>
      <c r="ENX42" s="36"/>
      <c r="ENY42" s="36"/>
      <c r="ENZ42" s="36"/>
      <c r="EOA42" s="36"/>
      <c r="EOB42" s="36"/>
      <c r="EOC42" s="36"/>
      <c r="EOD42" s="36"/>
      <c r="EOE42" s="36"/>
      <c r="EOF42" s="36"/>
      <c r="EOG42" s="36"/>
      <c r="EOH42" s="36"/>
      <c r="EOI42" s="36"/>
      <c r="EOJ42" s="36"/>
      <c r="EOK42" s="36"/>
      <c r="EOL42" s="36"/>
      <c r="EOM42" s="36"/>
      <c r="EON42" s="36"/>
      <c r="EOO42" s="36"/>
      <c r="EOP42" s="36"/>
      <c r="EOQ42" s="36"/>
      <c r="EOR42" s="36"/>
      <c r="EOS42" s="36"/>
      <c r="EOT42" s="36"/>
      <c r="EOU42" s="36"/>
      <c r="EOV42" s="36"/>
      <c r="EOW42" s="36"/>
      <c r="EOX42" s="36"/>
      <c r="EOY42" s="36"/>
      <c r="EOZ42" s="36"/>
      <c r="EPA42" s="36"/>
      <c r="EPB42" s="36"/>
      <c r="EPC42" s="36"/>
      <c r="EPD42" s="36"/>
      <c r="EPE42" s="36"/>
      <c r="EPF42" s="36"/>
      <c r="EPG42" s="36"/>
      <c r="EPH42" s="36"/>
      <c r="EPI42" s="36"/>
      <c r="EPJ42" s="36"/>
      <c r="EPK42" s="36"/>
      <c r="EPL42" s="36"/>
      <c r="EPM42" s="36"/>
      <c r="EPN42" s="36"/>
      <c r="EPO42" s="36"/>
      <c r="EPP42" s="36"/>
      <c r="EPQ42" s="36"/>
      <c r="EPR42" s="36"/>
      <c r="EPS42" s="36"/>
      <c r="EPT42" s="36"/>
      <c r="EPU42" s="36"/>
      <c r="EPV42" s="36"/>
      <c r="EPW42" s="36"/>
      <c r="EPX42" s="36"/>
      <c r="EPY42" s="36"/>
      <c r="EPZ42" s="36"/>
      <c r="EQA42" s="36"/>
      <c r="EQB42" s="36"/>
      <c r="EQC42" s="36"/>
      <c r="EQD42" s="36"/>
      <c r="EQE42" s="36"/>
      <c r="EQF42" s="36"/>
      <c r="EQG42" s="36"/>
      <c r="EQH42" s="36"/>
      <c r="EQI42" s="36"/>
      <c r="EQJ42" s="36"/>
      <c r="EQK42" s="36"/>
      <c r="EQL42" s="36"/>
      <c r="EQM42" s="36"/>
      <c r="EQN42" s="36"/>
      <c r="EQO42" s="36"/>
      <c r="EQP42" s="36"/>
      <c r="EQQ42" s="36"/>
      <c r="EQR42" s="36"/>
      <c r="EQS42" s="36"/>
      <c r="EQT42" s="36"/>
      <c r="EQU42" s="36"/>
      <c r="EQV42" s="36"/>
      <c r="EQW42" s="36"/>
      <c r="EQX42" s="36"/>
      <c r="EQY42" s="36"/>
      <c r="EQZ42" s="36"/>
      <c r="ERA42" s="36"/>
      <c r="ERB42" s="36"/>
      <c r="ERC42" s="36"/>
      <c r="ERD42" s="36"/>
      <c r="ERE42" s="36"/>
      <c r="ERF42" s="36"/>
      <c r="ERG42" s="36"/>
      <c r="ERH42" s="36"/>
      <c r="ERI42" s="36"/>
      <c r="ERJ42" s="36"/>
      <c r="ERK42" s="36"/>
      <c r="ERL42" s="36"/>
      <c r="ERM42" s="36"/>
      <c r="ERN42" s="36"/>
      <c r="ERO42" s="36"/>
      <c r="ERP42" s="36"/>
      <c r="ERQ42" s="36"/>
      <c r="ERR42" s="36"/>
      <c r="ERS42" s="36"/>
      <c r="ERT42" s="36"/>
      <c r="ERU42" s="36"/>
      <c r="ERV42" s="36"/>
      <c r="ERW42" s="36"/>
      <c r="ERX42" s="36"/>
      <c r="ERY42" s="36"/>
      <c r="ERZ42" s="36"/>
      <c r="ESA42" s="36"/>
      <c r="ESB42" s="36"/>
      <c r="ESC42" s="36"/>
      <c r="ESD42" s="36"/>
      <c r="ESE42" s="36"/>
      <c r="ESF42" s="36"/>
      <c r="ESG42" s="36"/>
      <c r="ESH42" s="36"/>
      <c r="ESI42" s="36"/>
      <c r="ESJ42" s="36"/>
      <c r="ESK42" s="36"/>
      <c r="ESL42" s="36"/>
      <c r="ESM42" s="36"/>
      <c r="ESN42" s="36"/>
      <c r="ESO42" s="36"/>
      <c r="ESP42" s="36"/>
      <c r="ESQ42" s="36"/>
      <c r="ESR42" s="36"/>
      <c r="ESS42" s="36"/>
      <c r="EST42" s="36"/>
      <c r="ESU42" s="36"/>
      <c r="ESV42" s="36"/>
      <c r="ESW42" s="36"/>
      <c r="ESX42" s="36"/>
      <c r="ESY42" s="36"/>
      <c r="ESZ42" s="36"/>
      <c r="ETA42" s="36"/>
      <c r="ETB42" s="36"/>
      <c r="ETC42" s="36"/>
      <c r="ETD42" s="36"/>
      <c r="ETE42" s="36"/>
      <c r="ETF42" s="36"/>
      <c r="ETG42" s="36"/>
      <c r="ETH42" s="36"/>
      <c r="ETI42" s="36"/>
      <c r="ETJ42" s="36"/>
      <c r="ETK42" s="36"/>
      <c r="ETL42" s="36"/>
      <c r="ETM42" s="36"/>
      <c r="ETN42" s="36"/>
      <c r="ETO42" s="36"/>
      <c r="ETP42" s="36"/>
      <c r="ETQ42" s="36"/>
      <c r="ETR42" s="36"/>
      <c r="ETS42" s="36"/>
      <c r="ETT42" s="36"/>
      <c r="ETU42" s="36"/>
      <c r="ETV42" s="36"/>
      <c r="ETW42" s="36"/>
      <c r="ETX42" s="36"/>
      <c r="ETY42" s="36"/>
      <c r="ETZ42" s="36"/>
      <c r="EUA42" s="36"/>
      <c r="EUB42" s="36"/>
      <c r="EUC42" s="36"/>
      <c r="EUD42" s="36"/>
      <c r="EUE42" s="36"/>
      <c r="EUF42" s="36"/>
      <c r="EUG42" s="36"/>
      <c r="EUH42" s="36"/>
      <c r="EUI42" s="36"/>
      <c r="EUJ42" s="36"/>
      <c r="EUK42" s="36"/>
      <c r="EUL42" s="36"/>
      <c r="EUM42" s="36"/>
      <c r="EUN42" s="36"/>
      <c r="EUO42" s="36"/>
      <c r="EUP42" s="36"/>
      <c r="EUQ42" s="36"/>
      <c r="EUR42" s="36"/>
      <c r="EUS42" s="36"/>
      <c r="EUT42" s="36"/>
      <c r="EUU42" s="36"/>
      <c r="EUV42" s="36"/>
      <c r="EUW42" s="36"/>
      <c r="EUX42" s="36"/>
      <c r="EUY42" s="36"/>
      <c r="EUZ42" s="36"/>
      <c r="EVA42" s="36"/>
      <c r="EVB42" s="36"/>
      <c r="EVC42" s="36"/>
      <c r="EVD42" s="36"/>
      <c r="EVE42" s="36"/>
      <c r="EVF42" s="36"/>
      <c r="EVG42" s="36"/>
      <c r="EVH42" s="36"/>
      <c r="EVI42" s="36"/>
      <c r="EVJ42" s="36"/>
      <c r="EVK42" s="36"/>
      <c r="EVL42" s="36"/>
      <c r="EVM42" s="36"/>
      <c r="EVN42" s="36"/>
      <c r="EVO42" s="36"/>
      <c r="EVP42" s="36"/>
      <c r="EVQ42" s="36"/>
      <c r="EVR42" s="36"/>
      <c r="EVS42" s="36"/>
      <c r="EVT42" s="36"/>
      <c r="EVU42" s="36"/>
      <c r="EVV42" s="36"/>
      <c r="EVW42" s="36"/>
      <c r="EVX42" s="36"/>
      <c r="EVY42" s="36"/>
      <c r="EVZ42" s="36"/>
      <c r="EWA42" s="36"/>
      <c r="EWB42" s="36"/>
      <c r="EWC42" s="36"/>
      <c r="EWD42" s="36"/>
      <c r="EWE42" s="36"/>
      <c r="EWF42" s="36"/>
      <c r="EWG42" s="36"/>
      <c r="EWH42" s="36"/>
      <c r="EWI42" s="36"/>
      <c r="EWJ42" s="36"/>
      <c r="EWK42" s="36"/>
      <c r="EWL42" s="36"/>
      <c r="EWM42" s="36"/>
      <c r="EWN42" s="36"/>
      <c r="EWO42" s="36"/>
      <c r="EWP42" s="36"/>
      <c r="EWQ42" s="36"/>
      <c r="EWR42" s="36"/>
      <c r="EWS42" s="36"/>
      <c r="EWT42" s="36"/>
      <c r="EWU42" s="36"/>
      <c r="EWV42" s="36"/>
      <c r="EWW42" s="36"/>
      <c r="EWX42" s="36"/>
      <c r="EWY42" s="36"/>
      <c r="EWZ42" s="36"/>
      <c r="EXA42" s="36"/>
      <c r="EXB42" s="36"/>
      <c r="EXC42" s="36"/>
      <c r="EXD42" s="36"/>
      <c r="EXE42" s="36"/>
      <c r="EXF42" s="36"/>
      <c r="EXG42" s="36"/>
      <c r="EXH42" s="36"/>
      <c r="EXI42" s="36"/>
      <c r="EXJ42" s="36"/>
      <c r="EXK42" s="36"/>
      <c r="EXL42" s="36"/>
      <c r="EXM42" s="36"/>
      <c r="EXN42" s="36"/>
      <c r="EXO42" s="36"/>
      <c r="EXP42" s="36"/>
      <c r="EXQ42" s="36"/>
      <c r="EXR42" s="36"/>
      <c r="EXS42" s="36"/>
      <c r="EXT42" s="36"/>
      <c r="EXU42" s="36"/>
      <c r="EXV42" s="36"/>
      <c r="EXW42" s="36"/>
      <c r="EXX42" s="36"/>
      <c r="EXY42" s="36"/>
      <c r="EXZ42" s="36"/>
      <c r="EYA42" s="36"/>
      <c r="EYB42" s="36"/>
      <c r="EYC42" s="36"/>
      <c r="EYD42" s="36"/>
      <c r="EYE42" s="36"/>
      <c r="EYF42" s="36"/>
      <c r="EYG42" s="36"/>
      <c r="EYH42" s="36"/>
      <c r="EYI42" s="36"/>
      <c r="EYJ42" s="36"/>
      <c r="EYK42" s="36"/>
      <c r="EYL42" s="36"/>
      <c r="EYM42" s="36"/>
      <c r="EYN42" s="36"/>
      <c r="EYO42" s="36"/>
      <c r="EYP42" s="36"/>
      <c r="EYQ42" s="36"/>
      <c r="EYR42" s="36"/>
      <c r="EYS42" s="36"/>
      <c r="EYT42" s="36"/>
      <c r="EYU42" s="36"/>
      <c r="EYV42" s="36"/>
      <c r="EYW42" s="36"/>
      <c r="EYX42" s="36"/>
      <c r="EYY42" s="36"/>
      <c r="EYZ42" s="36"/>
      <c r="EZA42" s="36"/>
      <c r="EZB42" s="36"/>
      <c r="EZC42" s="36"/>
      <c r="EZD42" s="36"/>
      <c r="EZE42" s="36"/>
      <c r="EZF42" s="36"/>
      <c r="EZG42" s="36"/>
      <c r="EZH42" s="36"/>
      <c r="EZI42" s="36"/>
      <c r="EZJ42" s="36"/>
      <c r="EZK42" s="36"/>
      <c r="EZL42" s="36"/>
      <c r="EZM42" s="36"/>
      <c r="EZN42" s="36"/>
      <c r="EZO42" s="36"/>
      <c r="EZP42" s="36"/>
      <c r="EZQ42" s="36"/>
      <c r="EZR42" s="36"/>
      <c r="EZS42" s="36"/>
      <c r="EZT42" s="36"/>
      <c r="EZU42" s="36"/>
      <c r="EZV42" s="36"/>
      <c r="EZW42" s="36"/>
      <c r="EZX42" s="36"/>
      <c r="EZY42" s="36"/>
      <c r="EZZ42" s="36"/>
      <c r="FAA42" s="36"/>
      <c r="FAB42" s="36"/>
      <c r="FAC42" s="36"/>
      <c r="FAD42" s="36"/>
      <c r="FAE42" s="36"/>
      <c r="FAF42" s="36"/>
      <c r="FAG42" s="36"/>
      <c r="FAH42" s="36"/>
      <c r="FAI42" s="36"/>
      <c r="FAJ42" s="36"/>
      <c r="FAK42" s="36"/>
      <c r="FAL42" s="36"/>
      <c r="FAM42" s="36"/>
      <c r="FAN42" s="36"/>
      <c r="FAO42" s="36"/>
      <c r="FAP42" s="36"/>
      <c r="FAQ42" s="36"/>
      <c r="FAR42" s="36"/>
      <c r="FAS42" s="36"/>
      <c r="FAT42" s="36"/>
      <c r="FAU42" s="36"/>
      <c r="FAV42" s="36"/>
      <c r="FAW42" s="36"/>
      <c r="FAX42" s="36"/>
      <c r="FAY42" s="36"/>
      <c r="FAZ42" s="36"/>
      <c r="FBA42" s="36"/>
      <c r="FBB42" s="36"/>
      <c r="FBC42" s="36"/>
      <c r="FBD42" s="36"/>
      <c r="FBE42" s="36"/>
      <c r="FBF42" s="36"/>
      <c r="FBG42" s="36"/>
      <c r="FBH42" s="36"/>
      <c r="FBI42" s="36"/>
      <c r="FBJ42" s="36"/>
      <c r="FBK42" s="36"/>
      <c r="FBL42" s="36"/>
      <c r="FBM42" s="36"/>
      <c r="FBN42" s="36"/>
      <c r="FBO42" s="36"/>
      <c r="FBP42" s="36"/>
      <c r="FBQ42" s="36"/>
      <c r="FBR42" s="36"/>
      <c r="FBS42" s="36"/>
      <c r="FBT42" s="36"/>
      <c r="FBU42" s="36"/>
      <c r="FBV42" s="36"/>
      <c r="FBW42" s="36"/>
      <c r="FBX42" s="36"/>
      <c r="FBY42" s="36"/>
      <c r="FBZ42" s="36"/>
      <c r="FCA42" s="36"/>
      <c r="FCB42" s="36"/>
      <c r="FCC42" s="36"/>
      <c r="FCD42" s="36"/>
      <c r="FCE42" s="36"/>
      <c r="FCF42" s="36"/>
      <c r="FCG42" s="36"/>
      <c r="FCH42" s="36"/>
      <c r="FCI42" s="36"/>
      <c r="FCJ42" s="36"/>
      <c r="FCK42" s="36"/>
      <c r="FCL42" s="36"/>
      <c r="FCM42" s="36"/>
      <c r="FCN42" s="36"/>
      <c r="FCO42" s="36"/>
      <c r="FCP42" s="36"/>
      <c r="FCQ42" s="36"/>
      <c r="FCR42" s="36"/>
      <c r="FCS42" s="36"/>
      <c r="FCT42" s="36"/>
      <c r="FCU42" s="36"/>
      <c r="FCV42" s="36"/>
      <c r="FCW42" s="36"/>
      <c r="FCX42" s="36"/>
      <c r="FCY42" s="36"/>
      <c r="FCZ42" s="36"/>
      <c r="FDA42" s="36"/>
      <c r="FDB42" s="36"/>
      <c r="FDC42" s="36"/>
      <c r="FDD42" s="36"/>
      <c r="FDE42" s="36"/>
      <c r="FDF42" s="36"/>
      <c r="FDG42" s="36"/>
      <c r="FDH42" s="36"/>
      <c r="FDI42" s="36"/>
      <c r="FDJ42" s="36"/>
      <c r="FDK42" s="36"/>
      <c r="FDL42" s="36"/>
      <c r="FDM42" s="36"/>
      <c r="FDN42" s="36"/>
      <c r="FDO42" s="36"/>
      <c r="FDP42" s="36"/>
      <c r="FDQ42" s="36"/>
      <c r="FDR42" s="36"/>
      <c r="FDS42" s="36"/>
      <c r="FDT42" s="36"/>
      <c r="FDU42" s="36"/>
      <c r="FDV42" s="36"/>
      <c r="FDW42" s="36"/>
      <c r="FDX42" s="36"/>
      <c r="FDY42" s="36"/>
      <c r="FDZ42" s="36"/>
      <c r="FEA42" s="36"/>
      <c r="FEB42" s="36"/>
      <c r="FEC42" s="36"/>
      <c r="FED42" s="36"/>
      <c r="FEE42" s="36"/>
      <c r="FEF42" s="36"/>
      <c r="FEG42" s="36"/>
      <c r="FEH42" s="36"/>
      <c r="FEI42" s="36"/>
      <c r="FEJ42" s="36"/>
      <c r="FEK42" s="36"/>
      <c r="FEL42" s="36"/>
      <c r="FEM42" s="36"/>
      <c r="FEN42" s="36"/>
      <c r="FEO42" s="36"/>
      <c r="FEP42" s="36"/>
      <c r="FEQ42" s="36"/>
      <c r="FER42" s="36"/>
      <c r="FES42" s="36"/>
      <c r="FET42" s="36"/>
      <c r="FEU42" s="36"/>
      <c r="FEV42" s="36"/>
      <c r="FEW42" s="36"/>
      <c r="FEX42" s="36"/>
      <c r="FEY42" s="36"/>
      <c r="FEZ42" s="36"/>
      <c r="FFA42" s="36"/>
      <c r="FFB42" s="36"/>
      <c r="FFC42" s="36"/>
      <c r="FFD42" s="36"/>
      <c r="FFE42" s="36"/>
      <c r="FFF42" s="36"/>
      <c r="FFG42" s="36"/>
      <c r="FFH42" s="36"/>
      <c r="FFI42" s="36"/>
      <c r="FFJ42" s="36"/>
      <c r="FFK42" s="36"/>
      <c r="FFL42" s="36"/>
      <c r="FFM42" s="36"/>
      <c r="FFN42" s="36"/>
      <c r="FFO42" s="36"/>
      <c r="FFP42" s="36"/>
      <c r="FFQ42" s="36"/>
      <c r="FFR42" s="36"/>
      <c r="FFS42" s="36"/>
      <c r="FFT42" s="36"/>
      <c r="FFU42" s="36"/>
      <c r="FFV42" s="36"/>
      <c r="FFW42" s="36"/>
      <c r="FFX42" s="36"/>
      <c r="FFY42" s="36"/>
      <c r="FFZ42" s="36"/>
      <c r="FGA42" s="36"/>
      <c r="FGB42" s="36"/>
      <c r="FGC42" s="36"/>
      <c r="FGD42" s="36"/>
      <c r="FGE42" s="36"/>
      <c r="FGF42" s="36"/>
      <c r="FGG42" s="36"/>
      <c r="FGH42" s="36"/>
      <c r="FGI42" s="36"/>
      <c r="FGJ42" s="36"/>
      <c r="FGK42" s="36"/>
      <c r="FGL42" s="36"/>
      <c r="FGM42" s="36"/>
      <c r="FGN42" s="36"/>
      <c r="FGO42" s="36"/>
      <c r="FGP42" s="36"/>
      <c r="FGQ42" s="36"/>
      <c r="FGR42" s="36"/>
      <c r="FGS42" s="36"/>
      <c r="FGT42" s="36"/>
      <c r="FGU42" s="36"/>
      <c r="FGV42" s="36"/>
      <c r="FGW42" s="36"/>
      <c r="FGX42" s="36"/>
      <c r="FGY42" s="36"/>
      <c r="FGZ42" s="36"/>
      <c r="FHA42" s="36"/>
      <c r="FHB42" s="36"/>
      <c r="FHC42" s="36"/>
      <c r="FHD42" s="36"/>
      <c r="FHE42" s="36"/>
      <c r="FHF42" s="36"/>
      <c r="FHG42" s="36"/>
      <c r="FHH42" s="36"/>
      <c r="FHI42" s="36"/>
      <c r="FHJ42" s="36"/>
      <c r="FHK42" s="36"/>
      <c r="FHL42" s="36"/>
      <c r="FHM42" s="36"/>
      <c r="FHN42" s="36"/>
      <c r="FHO42" s="36"/>
      <c r="FHP42" s="36"/>
      <c r="FHQ42" s="36"/>
      <c r="FHR42" s="36"/>
      <c r="FHS42" s="36"/>
      <c r="FHT42" s="36"/>
      <c r="FHU42" s="36"/>
      <c r="FHV42" s="36"/>
      <c r="FHW42" s="36"/>
      <c r="FHX42" s="36"/>
      <c r="FHY42" s="36"/>
      <c r="FHZ42" s="36"/>
      <c r="FIA42" s="36"/>
      <c r="FIB42" s="36"/>
      <c r="FIC42" s="36"/>
      <c r="FID42" s="36"/>
      <c r="FIE42" s="36"/>
      <c r="FIF42" s="36"/>
      <c r="FIG42" s="36"/>
      <c r="FIH42" s="36"/>
      <c r="FII42" s="36"/>
      <c r="FIJ42" s="36"/>
      <c r="FIK42" s="36"/>
      <c r="FIL42" s="36"/>
      <c r="FIM42" s="36"/>
      <c r="FIN42" s="36"/>
      <c r="FIO42" s="36"/>
      <c r="FIP42" s="36"/>
      <c r="FIQ42" s="36"/>
      <c r="FIR42" s="36"/>
      <c r="FIS42" s="36"/>
      <c r="FIT42" s="36"/>
      <c r="FIU42" s="36"/>
      <c r="FIV42" s="36"/>
      <c r="FIW42" s="36"/>
      <c r="FIX42" s="36"/>
      <c r="FIY42" s="36"/>
      <c r="FIZ42" s="36"/>
      <c r="FJA42" s="36"/>
      <c r="FJB42" s="36"/>
      <c r="FJC42" s="36"/>
      <c r="FJD42" s="36"/>
      <c r="FJE42" s="36"/>
      <c r="FJF42" s="36"/>
      <c r="FJG42" s="36"/>
      <c r="FJH42" s="36"/>
      <c r="FJI42" s="36"/>
      <c r="FJJ42" s="36"/>
      <c r="FJK42" s="36"/>
      <c r="FJL42" s="36"/>
      <c r="FJM42" s="36"/>
      <c r="FJN42" s="36"/>
      <c r="FJO42" s="36"/>
      <c r="FJP42" s="36"/>
      <c r="FJQ42" s="36"/>
      <c r="FJR42" s="36"/>
      <c r="FJS42" s="36"/>
      <c r="FJT42" s="36"/>
      <c r="FJU42" s="36"/>
      <c r="FJV42" s="36"/>
      <c r="FJW42" s="36"/>
      <c r="FJX42" s="36"/>
      <c r="FJY42" s="36"/>
      <c r="FJZ42" s="36"/>
      <c r="FKA42" s="36"/>
      <c r="FKB42" s="36"/>
      <c r="FKC42" s="36"/>
      <c r="FKD42" s="36"/>
      <c r="FKE42" s="36"/>
      <c r="FKF42" s="36"/>
      <c r="FKG42" s="36"/>
      <c r="FKH42" s="36"/>
      <c r="FKI42" s="36"/>
      <c r="FKJ42" s="36"/>
      <c r="FKK42" s="36"/>
      <c r="FKL42" s="36"/>
      <c r="FKM42" s="36"/>
      <c r="FKN42" s="36"/>
      <c r="FKO42" s="36"/>
      <c r="FKP42" s="36"/>
      <c r="FKQ42" s="36"/>
      <c r="FKR42" s="36"/>
      <c r="FKS42" s="36"/>
      <c r="FKT42" s="36"/>
      <c r="FKU42" s="36"/>
      <c r="FKV42" s="36"/>
      <c r="FKW42" s="36"/>
      <c r="FKX42" s="36"/>
      <c r="FKY42" s="36"/>
      <c r="FKZ42" s="36"/>
      <c r="FLA42" s="36"/>
      <c r="FLB42" s="36"/>
      <c r="FLC42" s="36"/>
      <c r="FLD42" s="36"/>
      <c r="FLE42" s="36"/>
      <c r="FLF42" s="36"/>
      <c r="FLG42" s="36"/>
      <c r="FLH42" s="36"/>
      <c r="FLI42" s="36"/>
      <c r="FLJ42" s="36"/>
      <c r="FLK42" s="36"/>
      <c r="FLL42" s="36"/>
      <c r="FLM42" s="36"/>
      <c r="FLN42" s="36"/>
      <c r="FLO42" s="36"/>
      <c r="FLP42" s="36"/>
      <c r="FLQ42" s="36"/>
      <c r="FLR42" s="36"/>
      <c r="FLS42" s="36"/>
      <c r="FLT42" s="36"/>
      <c r="FLU42" s="36"/>
      <c r="FLV42" s="36"/>
      <c r="FLW42" s="36"/>
      <c r="FLX42" s="36"/>
      <c r="FLY42" s="36"/>
      <c r="FLZ42" s="36"/>
      <c r="FMA42" s="36"/>
      <c r="FMB42" s="36"/>
      <c r="FMC42" s="36"/>
      <c r="FMD42" s="36"/>
      <c r="FME42" s="36"/>
      <c r="FMF42" s="36"/>
      <c r="FMG42" s="36"/>
      <c r="FMH42" s="36"/>
      <c r="FMI42" s="36"/>
      <c r="FMJ42" s="36"/>
      <c r="FMK42" s="36"/>
      <c r="FML42" s="36"/>
      <c r="FMM42" s="36"/>
      <c r="FMN42" s="36"/>
      <c r="FMO42" s="36"/>
      <c r="FMP42" s="36"/>
      <c r="FMQ42" s="36"/>
      <c r="FMR42" s="36"/>
      <c r="FMS42" s="36"/>
      <c r="FMT42" s="36"/>
      <c r="FMU42" s="36"/>
      <c r="FMV42" s="36"/>
      <c r="FMW42" s="36"/>
      <c r="FMX42" s="36"/>
      <c r="FMY42" s="36"/>
      <c r="FMZ42" s="36"/>
      <c r="FNA42" s="36"/>
      <c r="FNB42" s="36"/>
      <c r="FNC42" s="36"/>
      <c r="FND42" s="36"/>
      <c r="FNE42" s="36"/>
      <c r="FNF42" s="36"/>
      <c r="FNG42" s="36"/>
      <c r="FNH42" s="36"/>
      <c r="FNI42" s="36"/>
      <c r="FNJ42" s="36"/>
      <c r="FNK42" s="36"/>
      <c r="FNL42" s="36"/>
      <c r="FNM42" s="36"/>
      <c r="FNN42" s="36"/>
      <c r="FNO42" s="36"/>
      <c r="FNP42" s="36"/>
      <c r="FNQ42" s="36"/>
      <c r="FNR42" s="36"/>
      <c r="FNS42" s="36"/>
      <c r="FNT42" s="36"/>
      <c r="FNU42" s="36"/>
      <c r="FNV42" s="36"/>
      <c r="FNW42" s="36"/>
      <c r="FNX42" s="36"/>
      <c r="FNY42" s="36"/>
      <c r="FNZ42" s="36"/>
      <c r="FOA42" s="36"/>
      <c r="FOB42" s="36"/>
      <c r="FOC42" s="36"/>
      <c r="FOD42" s="36"/>
      <c r="FOE42" s="36"/>
      <c r="FOF42" s="36"/>
      <c r="FOG42" s="36"/>
      <c r="FOH42" s="36"/>
      <c r="FOI42" s="36"/>
      <c r="FOJ42" s="36"/>
      <c r="FOK42" s="36"/>
      <c r="FOL42" s="36"/>
      <c r="FOM42" s="36"/>
      <c r="FON42" s="36"/>
      <c r="FOO42" s="36"/>
      <c r="FOP42" s="36"/>
      <c r="FOQ42" s="36"/>
      <c r="FOR42" s="36"/>
      <c r="FOS42" s="36"/>
      <c r="FOT42" s="36"/>
      <c r="FOU42" s="36"/>
      <c r="FOV42" s="36"/>
      <c r="FOW42" s="36"/>
      <c r="FOX42" s="36"/>
      <c r="FOY42" s="36"/>
      <c r="FOZ42" s="36"/>
      <c r="FPA42" s="36"/>
      <c r="FPB42" s="36"/>
      <c r="FPC42" s="36"/>
      <c r="FPD42" s="36"/>
      <c r="FPE42" s="36"/>
      <c r="FPF42" s="36"/>
      <c r="FPG42" s="36"/>
      <c r="FPH42" s="36"/>
      <c r="FPI42" s="36"/>
      <c r="FPJ42" s="36"/>
      <c r="FPK42" s="36"/>
      <c r="FPL42" s="36"/>
      <c r="FPM42" s="36"/>
      <c r="FPN42" s="36"/>
      <c r="FPO42" s="36"/>
      <c r="FPP42" s="36"/>
      <c r="FPQ42" s="36"/>
      <c r="FPR42" s="36"/>
      <c r="FPS42" s="36"/>
      <c r="FPT42" s="36"/>
      <c r="FPU42" s="36"/>
      <c r="FPV42" s="36"/>
      <c r="FPW42" s="36"/>
      <c r="FPX42" s="36"/>
      <c r="FPY42" s="36"/>
      <c r="FPZ42" s="36"/>
      <c r="FQA42" s="36"/>
      <c r="FQB42" s="36"/>
      <c r="FQC42" s="36"/>
      <c r="FQD42" s="36"/>
      <c r="FQE42" s="36"/>
      <c r="FQF42" s="36"/>
      <c r="FQG42" s="36"/>
      <c r="FQH42" s="36"/>
      <c r="FQI42" s="36"/>
      <c r="FQJ42" s="36"/>
      <c r="FQK42" s="36"/>
      <c r="FQL42" s="36"/>
      <c r="FQM42" s="36"/>
      <c r="FQN42" s="36"/>
      <c r="FQO42" s="36"/>
      <c r="FQP42" s="36"/>
      <c r="FQQ42" s="36"/>
      <c r="FQR42" s="36"/>
      <c r="FQS42" s="36"/>
      <c r="FQT42" s="36"/>
      <c r="FQU42" s="36"/>
      <c r="FQV42" s="36"/>
      <c r="FQW42" s="36"/>
      <c r="FQX42" s="36"/>
      <c r="FQY42" s="36"/>
      <c r="FQZ42" s="36"/>
      <c r="FRA42" s="36"/>
      <c r="FRB42" s="36"/>
      <c r="FRC42" s="36"/>
      <c r="FRD42" s="36"/>
      <c r="FRE42" s="36"/>
      <c r="FRF42" s="36"/>
      <c r="FRG42" s="36"/>
      <c r="FRH42" s="36"/>
      <c r="FRI42" s="36"/>
      <c r="FRJ42" s="36"/>
      <c r="FRK42" s="36"/>
      <c r="FRL42" s="36"/>
      <c r="FRM42" s="36"/>
      <c r="FRN42" s="36"/>
      <c r="FRO42" s="36"/>
      <c r="FRP42" s="36"/>
      <c r="FRQ42" s="36"/>
      <c r="FRR42" s="36"/>
      <c r="FRS42" s="36"/>
      <c r="FRT42" s="36"/>
      <c r="FRU42" s="36"/>
      <c r="FRV42" s="36"/>
      <c r="FRW42" s="36"/>
      <c r="FRX42" s="36"/>
      <c r="FRY42" s="36"/>
      <c r="FRZ42" s="36"/>
      <c r="FSA42" s="36"/>
      <c r="FSB42" s="36"/>
      <c r="FSC42" s="36"/>
      <c r="FSD42" s="36"/>
      <c r="FSE42" s="36"/>
      <c r="FSF42" s="36"/>
      <c r="FSG42" s="36"/>
      <c r="FSH42" s="36"/>
      <c r="FSI42" s="36"/>
      <c r="FSJ42" s="36"/>
      <c r="FSK42" s="36"/>
      <c r="FSL42" s="36"/>
      <c r="FSM42" s="36"/>
      <c r="FSN42" s="36"/>
      <c r="FSO42" s="36"/>
      <c r="FSP42" s="36"/>
      <c r="FSQ42" s="36"/>
      <c r="FSR42" s="36"/>
      <c r="FSS42" s="36"/>
      <c r="FST42" s="36"/>
      <c r="FSU42" s="36"/>
      <c r="FSV42" s="36"/>
      <c r="FSW42" s="36"/>
      <c r="FSX42" s="36"/>
      <c r="FSY42" s="36"/>
      <c r="FSZ42" s="36"/>
      <c r="FTA42" s="36"/>
      <c r="FTB42" s="36"/>
      <c r="FTC42" s="36"/>
      <c r="FTD42" s="36"/>
      <c r="FTE42" s="36"/>
      <c r="FTF42" s="36"/>
      <c r="FTG42" s="36"/>
      <c r="FTH42" s="36"/>
      <c r="FTI42" s="36"/>
      <c r="FTJ42" s="36"/>
      <c r="FTK42" s="36"/>
      <c r="FTL42" s="36"/>
      <c r="FTM42" s="36"/>
      <c r="FTN42" s="36"/>
      <c r="FTO42" s="36"/>
      <c r="FTP42" s="36"/>
      <c r="FTQ42" s="36"/>
      <c r="FTR42" s="36"/>
      <c r="FTS42" s="36"/>
      <c r="FTT42" s="36"/>
      <c r="FTU42" s="36"/>
      <c r="FTV42" s="36"/>
      <c r="FTW42" s="36"/>
      <c r="FTX42" s="36"/>
      <c r="FTY42" s="36"/>
      <c r="FTZ42" s="36"/>
      <c r="FUA42" s="36"/>
      <c r="FUB42" s="36"/>
      <c r="FUC42" s="36"/>
      <c r="FUD42" s="36"/>
      <c r="FUE42" s="36"/>
      <c r="FUF42" s="36"/>
      <c r="FUG42" s="36"/>
      <c r="FUH42" s="36"/>
      <c r="FUI42" s="36"/>
      <c r="FUJ42" s="36"/>
      <c r="FUK42" s="36"/>
      <c r="FUL42" s="36"/>
      <c r="FUM42" s="36"/>
      <c r="FUN42" s="36"/>
      <c r="FUO42" s="36"/>
      <c r="FUP42" s="36"/>
      <c r="FUQ42" s="36"/>
      <c r="FUR42" s="36"/>
      <c r="FUS42" s="36"/>
      <c r="FUT42" s="36"/>
      <c r="FUU42" s="36"/>
      <c r="FUV42" s="36"/>
      <c r="FUW42" s="36"/>
      <c r="FUX42" s="36"/>
      <c r="FUY42" s="36"/>
      <c r="FUZ42" s="36"/>
      <c r="FVA42" s="36"/>
      <c r="FVB42" s="36"/>
      <c r="FVC42" s="36"/>
      <c r="FVD42" s="36"/>
      <c r="FVE42" s="36"/>
      <c r="FVF42" s="36"/>
      <c r="FVG42" s="36"/>
      <c r="FVH42" s="36"/>
      <c r="FVI42" s="36"/>
      <c r="FVJ42" s="36"/>
      <c r="FVK42" s="36"/>
      <c r="FVL42" s="36"/>
      <c r="FVM42" s="36"/>
      <c r="FVN42" s="36"/>
      <c r="FVO42" s="36"/>
      <c r="FVP42" s="36"/>
      <c r="FVQ42" s="36"/>
      <c r="FVR42" s="36"/>
      <c r="FVS42" s="36"/>
      <c r="FVT42" s="36"/>
      <c r="FVU42" s="36"/>
      <c r="FVV42" s="36"/>
      <c r="FVW42" s="36"/>
      <c r="FVX42" s="36"/>
      <c r="FVY42" s="36"/>
      <c r="FVZ42" s="36"/>
      <c r="FWA42" s="36"/>
      <c r="FWB42" s="36"/>
      <c r="FWC42" s="36"/>
      <c r="FWD42" s="36"/>
      <c r="FWE42" s="36"/>
      <c r="FWF42" s="36"/>
      <c r="FWG42" s="36"/>
      <c r="FWH42" s="36"/>
      <c r="FWI42" s="36"/>
      <c r="FWJ42" s="36"/>
      <c r="FWK42" s="36"/>
      <c r="FWL42" s="36"/>
      <c r="FWM42" s="36"/>
      <c r="FWN42" s="36"/>
      <c r="FWO42" s="36"/>
      <c r="FWP42" s="36"/>
      <c r="FWQ42" s="36"/>
      <c r="FWR42" s="36"/>
      <c r="FWS42" s="36"/>
      <c r="FWT42" s="36"/>
      <c r="FWU42" s="36"/>
      <c r="FWV42" s="36"/>
      <c r="FWW42" s="36"/>
      <c r="FWX42" s="36"/>
      <c r="FWY42" s="36"/>
      <c r="FWZ42" s="36"/>
      <c r="FXA42" s="36"/>
      <c r="FXB42" s="36"/>
      <c r="FXC42" s="36"/>
      <c r="FXD42" s="36"/>
      <c r="FXE42" s="36"/>
      <c r="FXF42" s="36"/>
      <c r="FXG42" s="36"/>
      <c r="FXH42" s="36"/>
      <c r="FXI42" s="36"/>
      <c r="FXJ42" s="36"/>
      <c r="FXK42" s="36"/>
      <c r="FXL42" s="36"/>
      <c r="FXM42" s="36"/>
      <c r="FXN42" s="36"/>
      <c r="FXO42" s="36"/>
      <c r="FXP42" s="36"/>
      <c r="FXQ42" s="36"/>
      <c r="FXR42" s="36"/>
      <c r="FXS42" s="36"/>
      <c r="FXT42" s="36"/>
      <c r="FXU42" s="36"/>
      <c r="FXV42" s="36"/>
      <c r="FXW42" s="36"/>
      <c r="FXX42" s="36"/>
      <c r="FXY42" s="36"/>
      <c r="FXZ42" s="36"/>
      <c r="FYA42" s="36"/>
      <c r="FYB42" s="36"/>
      <c r="FYC42" s="36"/>
      <c r="FYD42" s="36"/>
      <c r="FYE42" s="36"/>
      <c r="FYF42" s="36"/>
      <c r="FYG42" s="36"/>
      <c r="FYH42" s="36"/>
      <c r="FYI42" s="36"/>
      <c r="FYJ42" s="36"/>
      <c r="FYK42" s="36"/>
      <c r="FYL42" s="36"/>
      <c r="FYM42" s="36"/>
      <c r="FYN42" s="36"/>
      <c r="FYO42" s="36"/>
      <c r="FYP42" s="36"/>
      <c r="FYQ42" s="36"/>
      <c r="FYR42" s="36"/>
      <c r="FYS42" s="36"/>
      <c r="FYT42" s="36"/>
      <c r="FYU42" s="36"/>
      <c r="FYV42" s="36"/>
      <c r="FYW42" s="36"/>
      <c r="FYX42" s="36"/>
      <c r="FYY42" s="36"/>
      <c r="FYZ42" s="36"/>
      <c r="FZA42" s="36"/>
      <c r="FZB42" s="36"/>
      <c r="FZC42" s="36"/>
      <c r="FZD42" s="36"/>
      <c r="FZE42" s="36"/>
      <c r="FZF42" s="36"/>
      <c r="FZG42" s="36"/>
      <c r="FZH42" s="36"/>
      <c r="FZI42" s="36"/>
      <c r="FZJ42" s="36"/>
      <c r="FZK42" s="36"/>
      <c r="FZL42" s="36"/>
      <c r="FZM42" s="36"/>
      <c r="FZN42" s="36"/>
      <c r="FZO42" s="36"/>
      <c r="FZP42" s="36"/>
      <c r="FZQ42" s="36"/>
      <c r="FZR42" s="36"/>
      <c r="FZS42" s="36"/>
      <c r="FZT42" s="36"/>
      <c r="FZU42" s="36"/>
      <c r="FZV42" s="36"/>
      <c r="FZW42" s="36"/>
      <c r="FZX42" s="36"/>
      <c r="FZY42" s="36"/>
      <c r="FZZ42" s="36"/>
      <c r="GAA42" s="36"/>
      <c r="GAB42" s="36"/>
      <c r="GAC42" s="36"/>
      <c r="GAD42" s="36"/>
      <c r="GAE42" s="36"/>
      <c r="GAF42" s="36"/>
      <c r="GAG42" s="36"/>
      <c r="GAH42" s="36"/>
      <c r="GAI42" s="36"/>
      <c r="GAJ42" s="36"/>
      <c r="GAK42" s="36"/>
      <c r="GAL42" s="36"/>
      <c r="GAM42" s="36"/>
      <c r="GAN42" s="36"/>
      <c r="GAO42" s="36"/>
      <c r="GAP42" s="36"/>
      <c r="GAQ42" s="36"/>
      <c r="GAR42" s="36"/>
      <c r="GAS42" s="36"/>
      <c r="GAT42" s="36"/>
      <c r="GAU42" s="36"/>
      <c r="GAV42" s="36"/>
      <c r="GAW42" s="36"/>
      <c r="GAX42" s="36"/>
      <c r="GAY42" s="36"/>
      <c r="GAZ42" s="36"/>
      <c r="GBA42" s="36"/>
      <c r="GBB42" s="36"/>
      <c r="GBC42" s="36"/>
      <c r="GBD42" s="36"/>
      <c r="GBE42" s="36"/>
      <c r="GBF42" s="36"/>
      <c r="GBG42" s="36"/>
      <c r="GBH42" s="36"/>
      <c r="GBI42" s="36"/>
      <c r="GBJ42" s="36"/>
      <c r="GBK42" s="36"/>
      <c r="GBL42" s="36"/>
      <c r="GBM42" s="36"/>
      <c r="GBN42" s="36"/>
      <c r="GBO42" s="36"/>
      <c r="GBP42" s="36"/>
      <c r="GBQ42" s="36"/>
      <c r="GBR42" s="36"/>
      <c r="GBS42" s="36"/>
      <c r="GBT42" s="36"/>
      <c r="GBU42" s="36"/>
      <c r="GBV42" s="36"/>
      <c r="GBW42" s="36"/>
      <c r="GBX42" s="36"/>
      <c r="GBY42" s="36"/>
      <c r="GBZ42" s="36"/>
      <c r="GCA42" s="36"/>
      <c r="GCB42" s="36"/>
      <c r="GCC42" s="36"/>
      <c r="GCD42" s="36"/>
      <c r="GCE42" s="36"/>
      <c r="GCF42" s="36"/>
      <c r="GCG42" s="36"/>
      <c r="GCH42" s="36"/>
      <c r="GCI42" s="36"/>
      <c r="GCJ42" s="36"/>
      <c r="GCK42" s="36"/>
      <c r="GCL42" s="36"/>
      <c r="GCM42" s="36"/>
      <c r="GCN42" s="36"/>
      <c r="GCO42" s="36"/>
      <c r="GCP42" s="36"/>
      <c r="GCQ42" s="36"/>
      <c r="GCR42" s="36"/>
      <c r="GCS42" s="36"/>
      <c r="GCT42" s="36"/>
      <c r="GCU42" s="36"/>
      <c r="GCV42" s="36"/>
      <c r="GCW42" s="36"/>
      <c r="GCX42" s="36"/>
      <c r="GCY42" s="36"/>
      <c r="GCZ42" s="36"/>
      <c r="GDA42" s="36"/>
      <c r="GDB42" s="36"/>
      <c r="GDC42" s="36"/>
      <c r="GDD42" s="36"/>
      <c r="GDE42" s="36"/>
      <c r="GDF42" s="36"/>
      <c r="GDG42" s="36"/>
      <c r="GDH42" s="36"/>
      <c r="GDI42" s="36"/>
      <c r="GDJ42" s="36"/>
      <c r="GDK42" s="36"/>
      <c r="GDL42" s="36"/>
      <c r="GDM42" s="36"/>
      <c r="GDN42" s="36"/>
      <c r="GDO42" s="36"/>
      <c r="GDP42" s="36"/>
      <c r="GDQ42" s="36"/>
      <c r="GDR42" s="36"/>
      <c r="GDS42" s="36"/>
      <c r="GDT42" s="36"/>
      <c r="GDU42" s="36"/>
      <c r="GDV42" s="36"/>
      <c r="GDW42" s="36"/>
      <c r="GDX42" s="36"/>
      <c r="GDY42" s="36"/>
      <c r="GDZ42" s="36"/>
      <c r="GEA42" s="36"/>
      <c r="GEB42" s="36"/>
      <c r="GEC42" s="36"/>
      <c r="GED42" s="36"/>
      <c r="GEE42" s="36"/>
      <c r="GEF42" s="36"/>
      <c r="GEG42" s="36"/>
      <c r="GEH42" s="36"/>
      <c r="GEI42" s="36"/>
      <c r="GEJ42" s="36"/>
      <c r="GEK42" s="36"/>
      <c r="GEL42" s="36"/>
      <c r="GEM42" s="36"/>
      <c r="GEN42" s="36"/>
      <c r="GEO42" s="36"/>
      <c r="GEP42" s="36"/>
      <c r="GEQ42" s="36"/>
      <c r="GER42" s="36"/>
      <c r="GES42" s="36"/>
      <c r="GET42" s="36"/>
      <c r="GEU42" s="36"/>
      <c r="GEV42" s="36"/>
      <c r="GEW42" s="36"/>
      <c r="GEX42" s="36"/>
      <c r="GEY42" s="36"/>
      <c r="GEZ42" s="36"/>
      <c r="GFA42" s="36"/>
      <c r="GFB42" s="36"/>
      <c r="GFC42" s="36"/>
      <c r="GFD42" s="36"/>
      <c r="GFE42" s="36"/>
      <c r="GFF42" s="36"/>
      <c r="GFG42" s="36"/>
      <c r="GFH42" s="36"/>
      <c r="GFI42" s="36"/>
      <c r="GFJ42" s="36"/>
      <c r="GFK42" s="36"/>
      <c r="GFL42" s="36"/>
      <c r="GFM42" s="36"/>
      <c r="GFN42" s="36"/>
      <c r="GFO42" s="36"/>
      <c r="GFP42" s="36"/>
      <c r="GFQ42" s="36"/>
      <c r="GFR42" s="36"/>
      <c r="GFS42" s="36"/>
      <c r="GFT42" s="36"/>
      <c r="GFU42" s="36"/>
      <c r="GFV42" s="36"/>
      <c r="GFW42" s="36"/>
      <c r="GFX42" s="36"/>
      <c r="GFY42" s="36"/>
      <c r="GFZ42" s="36"/>
      <c r="GGA42" s="36"/>
      <c r="GGB42" s="36"/>
      <c r="GGC42" s="36"/>
      <c r="GGD42" s="36"/>
      <c r="GGE42" s="36"/>
      <c r="GGF42" s="36"/>
      <c r="GGG42" s="36"/>
      <c r="GGH42" s="36"/>
      <c r="GGI42" s="36"/>
      <c r="GGJ42" s="36"/>
      <c r="GGK42" s="36"/>
      <c r="GGL42" s="36"/>
      <c r="GGM42" s="36"/>
      <c r="GGN42" s="36"/>
      <c r="GGO42" s="36"/>
      <c r="GGP42" s="36"/>
      <c r="GGQ42" s="36"/>
      <c r="GGR42" s="36"/>
      <c r="GGS42" s="36"/>
      <c r="GGT42" s="36"/>
      <c r="GGU42" s="36"/>
      <c r="GGV42" s="36"/>
      <c r="GGW42" s="36"/>
      <c r="GGX42" s="36"/>
      <c r="GGY42" s="36"/>
      <c r="GGZ42" s="36"/>
      <c r="GHA42" s="36"/>
      <c r="GHB42" s="36"/>
      <c r="GHC42" s="36"/>
      <c r="GHD42" s="36"/>
      <c r="GHE42" s="36"/>
      <c r="GHF42" s="36"/>
      <c r="GHG42" s="36"/>
      <c r="GHH42" s="36"/>
      <c r="GHI42" s="36"/>
      <c r="GHJ42" s="36"/>
      <c r="GHK42" s="36"/>
      <c r="GHL42" s="36"/>
      <c r="GHM42" s="36"/>
      <c r="GHN42" s="36"/>
      <c r="GHO42" s="36"/>
      <c r="GHP42" s="36"/>
      <c r="GHQ42" s="36"/>
      <c r="GHR42" s="36"/>
      <c r="GHS42" s="36"/>
      <c r="GHT42" s="36"/>
      <c r="GHU42" s="36"/>
      <c r="GHV42" s="36"/>
      <c r="GHW42" s="36"/>
      <c r="GHX42" s="36"/>
      <c r="GHY42" s="36"/>
      <c r="GHZ42" s="36"/>
      <c r="GIA42" s="36"/>
      <c r="GIB42" s="36"/>
      <c r="GIC42" s="36"/>
      <c r="GID42" s="36"/>
      <c r="GIE42" s="36"/>
      <c r="GIF42" s="36"/>
      <c r="GIG42" s="36"/>
      <c r="GIH42" s="36"/>
      <c r="GII42" s="36"/>
      <c r="GIJ42" s="36"/>
      <c r="GIK42" s="36"/>
      <c r="GIL42" s="36"/>
      <c r="GIM42" s="36"/>
      <c r="GIN42" s="36"/>
      <c r="GIO42" s="36"/>
      <c r="GIP42" s="36"/>
      <c r="GIQ42" s="36"/>
      <c r="GIR42" s="36"/>
      <c r="GIS42" s="36"/>
      <c r="GIT42" s="36"/>
      <c r="GIU42" s="36"/>
      <c r="GIV42" s="36"/>
      <c r="GIW42" s="36"/>
      <c r="GIX42" s="36"/>
      <c r="GIY42" s="36"/>
      <c r="GIZ42" s="36"/>
      <c r="GJA42" s="36"/>
      <c r="GJB42" s="36"/>
      <c r="GJC42" s="36"/>
      <c r="GJD42" s="36"/>
      <c r="GJE42" s="36"/>
      <c r="GJF42" s="36"/>
      <c r="GJG42" s="36"/>
      <c r="GJH42" s="36"/>
      <c r="GJI42" s="36"/>
      <c r="GJJ42" s="36"/>
      <c r="GJK42" s="36"/>
      <c r="GJL42" s="36"/>
      <c r="GJM42" s="36"/>
      <c r="GJN42" s="36"/>
      <c r="GJO42" s="36"/>
      <c r="GJP42" s="36"/>
      <c r="GJQ42" s="36"/>
      <c r="GJR42" s="36"/>
      <c r="GJS42" s="36"/>
      <c r="GJT42" s="36"/>
      <c r="GJU42" s="36"/>
      <c r="GJV42" s="36"/>
      <c r="GJW42" s="36"/>
      <c r="GJX42" s="36"/>
      <c r="GJY42" s="36"/>
      <c r="GJZ42" s="36"/>
      <c r="GKA42" s="36"/>
      <c r="GKB42" s="36"/>
      <c r="GKC42" s="36"/>
      <c r="GKD42" s="36"/>
      <c r="GKE42" s="36"/>
      <c r="GKF42" s="36"/>
      <c r="GKG42" s="36"/>
      <c r="GKH42" s="36"/>
      <c r="GKI42" s="36"/>
      <c r="GKJ42" s="36"/>
      <c r="GKK42" s="36"/>
      <c r="GKL42" s="36"/>
      <c r="GKM42" s="36"/>
      <c r="GKN42" s="36"/>
      <c r="GKO42" s="36"/>
      <c r="GKP42" s="36"/>
      <c r="GKQ42" s="36"/>
      <c r="GKR42" s="36"/>
      <c r="GKS42" s="36"/>
      <c r="GKT42" s="36"/>
      <c r="GKU42" s="36"/>
      <c r="GKV42" s="36"/>
      <c r="GKW42" s="36"/>
      <c r="GKX42" s="36"/>
      <c r="GKY42" s="36"/>
      <c r="GKZ42" s="36"/>
      <c r="GLA42" s="36"/>
      <c r="GLB42" s="36"/>
      <c r="GLC42" s="36"/>
      <c r="GLD42" s="36"/>
      <c r="GLE42" s="36"/>
      <c r="GLF42" s="36"/>
      <c r="GLG42" s="36"/>
      <c r="GLH42" s="36"/>
      <c r="GLI42" s="36"/>
      <c r="GLJ42" s="36"/>
      <c r="GLK42" s="36"/>
      <c r="GLL42" s="36"/>
      <c r="GLM42" s="36"/>
      <c r="GLN42" s="36"/>
      <c r="GLO42" s="36"/>
      <c r="GLP42" s="36"/>
      <c r="GLQ42" s="36"/>
      <c r="GLR42" s="36"/>
      <c r="GLS42" s="36"/>
      <c r="GLT42" s="36"/>
      <c r="GLU42" s="36"/>
      <c r="GLV42" s="36"/>
      <c r="GLW42" s="36"/>
      <c r="GLX42" s="36"/>
      <c r="GLY42" s="36"/>
      <c r="GLZ42" s="36"/>
      <c r="GMA42" s="36"/>
      <c r="GMB42" s="36"/>
      <c r="GMC42" s="36"/>
      <c r="GMD42" s="36"/>
      <c r="GME42" s="36"/>
      <c r="GMF42" s="36"/>
      <c r="GMG42" s="36"/>
      <c r="GMH42" s="36"/>
      <c r="GMI42" s="36"/>
      <c r="GMJ42" s="36"/>
      <c r="GMK42" s="36"/>
      <c r="GML42" s="36"/>
      <c r="GMM42" s="36"/>
      <c r="GMN42" s="36"/>
      <c r="GMO42" s="36"/>
      <c r="GMP42" s="36"/>
      <c r="GMQ42" s="36"/>
      <c r="GMR42" s="36"/>
      <c r="GMS42" s="36"/>
      <c r="GMT42" s="36"/>
      <c r="GMU42" s="36"/>
      <c r="GMV42" s="36"/>
      <c r="GMW42" s="36"/>
      <c r="GMX42" s="36"/>
      <c r="GMY42" s="36"/>
      <c r="GMZ42" s="36"/>
      <c r="GNA42" s="36"/>
      <c r="GNB42" s="36"/>
      <c r="GNC42" s="36"/>
      <c r="GND42" s="36"/>
      <c r="GNE42" s="36"/>
      <c r="GNF42" s="36"/>
      <c r="GNG42" s="36"/>
      <c r="GNH42" s="36"/>
      <c r="GNI42" s="36"/>
      <c r="GNJ42" s="36"/>
      <c r="GNK42" s="36"/>
      <c r="GNL42" s="36"/>
      <c r="GNM42" s="36"/>
      <c r="GNN42" s="36"/>
      <c r="GNO42" s="36"/>
      <c r="GNP42" s="36"/>
      <c r="GNQ42" s="36"/>
      <c r="GNR42" s="36"/>
      <c r="GNS42" s="36"/>
      <c r="GNT42" s="36"/>
      <c r="GNU42" s="36"/>
      <c r="GNV42" s="36"/>
      <c r="GNW42" s="36"/>
      <c r="GNX42" s="36"/>
      <c r="GNY42" s="36"/>
      <c r="GNZ42" s="36"/>
      <c r="GOA42" s="36"/>
      <c r="GOB42" s="36"/>
      <c r="GOC42" s="36"/>
      <c r="GOD42" s="36"/>
      <c r="GOE42" s="36"/>
      <c r="GOF42" s="36"/>
      <c r="GOG42" s="36"/>
      <c r="GOH42" s="36"/>
      <c r="GOI42" s="36"/>
      <c r="GOJ42" s="36"/>
      <c r="GOK42" s="36"/>
      <c r="GOL42" s="36"/>
      <c r="GOM42" s="36"/>
      <c r="GON42" s="36"/>
      <c r="GOO42" s="36"/>
      <c r="GOP42" s="36"/>
      <c r="GOQ42" s="36"/>
      <c r="GOR42" s="36"/>
      <c r="GOS42" s="36"/>
      <c r="GOT42" s="36"/>
      <c r="GOU42" s="36"/>
      <c r="GOV42" s="36"/>
      <c r="GOW42" s="36"/>
      <c r="GOX42" s="36"/>
      <c r="GOY42" s="36"/>
      <c r="GOZ42" s="36"/>
      <c r="GPA42" s="36"/>
      <c r="GPB42" s="36"/>
      <c r="GPC42" s="36"/>
      <c r="GPD42" s="36"/>
      <c r="GPE42" s="36"/>
      <c r="GPF42" s="36"/>
      <c r="GPG42" s="36"/>
      <c r="GPH42" s="36"/>
      <c r="GPI42" s="36"/>
      <c r="GPJ42" s="36"/>
      <c r="GPK42" s="36"/>
      <c r="GPL42" s="36"/>
      <c r="GPM42" s="36"/>
      <c r="GPN42" s="36"/>
      <c r="GPO42" s="36"/>
      <c r="GPP42" s="36"/>
      <c r="GPQ42" s="36"/>
      <c r="GPR42" s="36"/>
      <c r="GPS42" s="36"/>
      <c r="GPT42" s="36"/>
      <c r="GPU42" s="36"/>
      <c r="GPV42" s="36"/>
      <c r="GPW42" s="36"/>
      <c r="GPX42" s="36"/>
      <c r="GPY42" s="36"/>
      <c r="GPZ42" s="36"/>
      <c r="GQA42" s="36"/>
      <c r="GQB42" s="36"/>
      <c r="GQC42" s="36"/>
      <c r="GQD42" s="36"/>
      <c r="GQE42" s="36"/>
      <c r="GQF42" s="36"/>
      <c r="GQG42" s="36"/>
      <c r="GQH42" s="36"/>
      <c r="GQI42" s="36"/>
      <c r="GQJ42" s="36"/>
      <c r="GQK42" s="36"/>
      <c r="GQL42" s="36"/>
      <c r="GQM42" s="36"/>
      <c r="GQN42" s="36"/>
      <c r="GQO42" s="36"/>
      <c r="GQP42" s="36"/>
      <c r="GQQ42" s="36"/>
      <c r="GQR42" s="36"/>
      <c r="GQS42" s="36"/>
      <c r="GQT42" s="36"/>
      <c r="GQU42" s="36"/>
      <c r="GQV42" s="36"/>
      <c r="GQW42" s="36"/>
      <c r="GQX42" s="36"/>
      <c r="GQY42" s="36"/>
      <c r="GQZ42" s="36"/>
      <c r="GRA42" s="36"/>
      <c r="GRB42" s="36"/>
      <c r="GRC42" s="36"/>
      <c r="GRD42" s="36"/>
      <c r="GRE42" s="36"/>
      <c r="GRF42" s="36"/>
      <c r="GRG42" s="36"/>
      <c r="GRH42" s="36"/>
      <c r="GRI42" s="36"/>
      <c r="GRJ42" s="36"/>
      <c r="GRK42" s="36"/>
      <c r="GRL42" s="36"/>
      <c r="GRM42" s="36"/>
      <c r="GRN42" s="36"/>
      <c r="GRO42" s="36"/>
      <c r="GRP42" s="36"/>
      <c r="GRQ42" s="36"/>
      <c r="GRR42" s="36"/>
      <c r="GRS42" s="36"/>
      <c r="GRT42" s="36"/>
      <c r="GRU42" s="36"/>
      <c r="GRV42" s="36"/>
      <c r="GRW42" s="36"/>
      <c r="GRX42" s="36"/>
      <c r="GRY42" s="36"/>
      <c r="GRZ42" s="36"/>
      <c r="GSA42" s="36"/>
      <c r="GSB42" s="36"/>
      <c r="GSC42" s="36"/>
      <c r="GSD42" s="36"/>
      <c r="GSE42" s="36"/>
      <c r="GSF42" s="36"/>
      <c r="GSG42" s="36"/>
      <c r="GSH42" s="36"/>
      <c r="GSI42" s="36"/>
      <c r="GSJ42" s="36"/>
      <c r="GSK42" s="36"/>
      <c r="GSL42" s="36"/>
      <c r="GSM42" s="36"/>
      <c r="GSN42" s="36"/>
      <c r="GSO42" s="36"/>
      <c r="GSP42" s="36"/>
      <c r="GSQ42" s="36"/>
      <c r="GSR42" s="36"/>
      <c r="GSS42" s="36"/>
      <c r="GST42" s="36"/>
      <c r="GSU42" s="36"/>
      <c r="GSV42" s="36"/>
      <c r="GSW42" s="36"/>
      <c r="GSX42" s="36"/>
      <c r="GSY42" s="36"/>
      <c r="GSZ42" s="36"/>
      <c r="GTA42" s="36"/>
      <c r="GTB42" s="36"/>
      <c r="GTC42" s="36"/>
      <c r="GTD42" s="36"/>
      <c r="GTE42" s="36"/>
      <c r="GTF42" s="36"/>
      <c r="GTG42" s="36"/>
      <c r="GTH42" s="36"/>
      <c r="GTI42" s="36"/>
      <c r="GTJ42" s="36"/>
      <c r="GTK42" s="36"/>
      <c r="GTL42" s="36"/>
      <c r="GTM42" s="36"/>
      <c r="GTN42" s="36"/>
      <c r="GTO42" s="36"/>
      <c r="GTP42" s="36"/>
      <c r="GTQ42" s="36"/>
      <c r="GTR42" s="36"/>
      <c r="GTS42" s="36"/>
      <c r="GTT42" s="36"/>
      <c r="GTU42" s="36"/>
      <c r="GTV42" s="36"/>
      <c r="GTW42" s="36"/>
      <c r="GTX42" s="36"/>
      <c r="GTY42" s="36"/>
      <c r="GTZ42" s="36"/>
      <c r="GUA42" s="36"/>
      <c r="GUB42" s="36"/>
      <c r="GUC42" s="36"/>
      <c r="GUD42" s="36"/>
      <c r="GUE42" s="36"/>
      <c r="GUF42" s="36"/>
      <c r="GUG42" s="36"/>
      <c r="GUH42" s="36"/>
      <c r="GUI42" s="36"/>
      <c r="GUJ42" s="36"/>
      <c r="GUK42" s="36"/>
      <c r="GUL42" s="36"/>
      <c r="GUM42" s="36"/>
      <c r="GUN42" s="36"/>
      <c r="GUO42" s="36"/>
      <c r="GUP42" s="36"/>
      <c r="GUQ42" s="36"/>
      <c r="GUR42" s="36"/>
      <c r="GUS42" s="36"/>
      <c r="GUT42" s="36"/>
      <c r="GUU42" s="36"/>
      <c r="GUV42" s="36"/>
      <c r="GUW42" s="36"/>
      <c r="GUX42" s="36"/>
      <c r="GUY42" s="36"/>
      <c r="GUZ42" s="36"/>
      <c r="GVA42" s="36"/>
      <c r="GVB42" s="36"/>
      <c r="GVC42" s="36"/>
      <c r="GVD42" s="36"/>
      <c r="GVE42" s="36"/>
      <c r="GVF42" s="36"/>
      <c r="GVG42" s="36"/>
      <c r="GVH42" s="36"/>
      <c r="GVI42" s="36"/>
      <c r="GVJ42" s="36"/>
      <c r="GVK42" s="36"/>
      <c r="GVL42" s="36"/>
      <c r="GVM42" s="36"/>
      <c r="GVN42" s="36"/>
      <c r="GVO42" s="36"/>
      <c r="GVP42" s="36"/>
      <c r="GVQ42" s="36"/>
      <c r="GVR42" s="36"/>
      <c r="GVS42" s="36"/>
      <c r="GVT42" s="36"/>
      <c r="GVU42" s="36"/>
      <c r="GVV42" s="36"/>
      <c r="GVW42" s="36"/>
      <c r="GVX42" s="36"/>
      <c r="GVY42" s="36"/>
      <c r="GVZ42" s="36"/>
      <c r="GWA42" s="36"/>
      <c r="GWB42" s="36"/>
      <c r="GWC42" s="36"/>
      <c r="GWD42" s="36"/>
      <c r="GWE42" s="36"/>
      <c r="GWF42" s="36"/>
      <c r="GWG42" s="36"/>
      <c r="GWH42" s="36"/>
      <c r="GWI42" s="36"/>
      <c r="GWJ42" s="36"/>
      <c r="GWK42" s="36"/>
      <c r="GWL42" s="36"/>
      <c r="GWM42" s="36"/>
      <c r="GWN42" s="36"/>
      <c r="GWO42" s="36"/>
      <c r="GWP42" s="36"/>
      <c r="GWQ42" s="36"/>
      <c r="GWR42" s="36"/>
      <c r="GWS42" s="36"/>
      <c r="GWT42" s="36"/>
      <c r="GWU42" s="36"/>
      <c r="GWV42" s="36"/>
      <c r="GWW42" s="36"/>
      <c r="GWX42" s="36"/>
      <c r="GWY42" s="36"/>
      <c r="GWZ42" s="36"/>
      <c r="GXA42" s="36"/>
      <c r="GXB42" s="36"/>
      <c r="GXC42" s="36"/>
      <c r="GXD42" s="36"/>
      <c r="GXE42" s="36"/>
      <c r="GXF42" s="36"/>
      <c r="GXG42" s="36"/>
      <c r="GXH42" s="36"/>
      <c r="GXI42" s="36"/>
      <c r="GXJ42" s="36"/>
      <c r="GXK42" s="36"/>
      <c r="GXL42" s="36"/>
      <c r="GXM42" s="36"/>
      <c r="GXN42" s="36"/>
      <c r="GXO42" s="36"/>
      <c r="GXP42" s="36"/>
      <c r="GXQ42" s="36"/>
      <c r="GXR42" s="36"/>
      <c r="GXS42" s="36"/>
      <c r="GXT42" s="36"/>
      <c r="GXU42" s="36"/>
      <c r="GXV42" s="36"/>
      <c r="GXW42" s="36"/>
      <c r="GXX42" s="36"/>
      <c r="GXY42" s="36"/>
      <c r="GXZ42" s="36"/>
      <c r="GYA42" s="36"/>
      <c r="GYB42" s="36"/>
      <c r="GYC42" s="36"/>
      <c r="GYD42" s="36"/>
      <c r="GYE42" s="36"/>
      <c r="GYF42" s="36"/>
      <c r="GYG42" s="36"/>
      <c r="GYH42" s="36"/>
      <c r="GYI42" s="36"/>
      <c r="GYJ42" s="36"/>
      <c r="GYK42" s="36"/>
      <c r="GYL42" s="36"/>
      <c r="GYM42" s="36"/>
      <c r="GYN42" s="36"/>
      <c r="GYO42" s="36"/>
      <c r="GYP42" s="36"/>
      <c r="GYQ42" s="36"/>
      <c r="GYR42" s="36"/>
      <c r="GYS42" s="36"/>
      <c r="GYT42" s="36"/>
      <c r="GYU42" s="36"/>
      <c r="GYV42" s="36"/>
      <c r="GYW42" s="36"/>
      <c r="GYX42" s="36"/>
      <c r="GYY42" s="36"/>
      <c r="GYZ42" s="36"/>
      <c r="GZA42" s="36"/>
      <c r="GZB42" s="36"/>
      <c r="GZC42" s="36"/>
      <c r="GZD42" s="36"/>
      <c r="GZE42" s="36"/>
      <c r="GZF42" s="36"/>
      <c r="GZG42" s="36"/>
      <c r="GZH42" s="36"/>
      <c r="GZI42" s="36"/>
      <c r="GZJ42" s="36"/>
      <c r="GZK42" s="36"/>
      <c r="GZL42" s="36"/>
      <c r="GZM42" s="36"/>
      <c r="GZN42" s="36"/>
      <c r="GZO42" s="36"/>
      <c r="GZP42" s="36"/>
      <c r="GZQ42" s="36"/>
      <c r="GZR42" s="36"/>
      <c r="GZS42" s="36"/>
      <c r="GZT42" s="36"/>
      <c r="GZU42" s="36"/>
      <c r="GZV42" s="36"/>
      <c r="GZW42" s="36"/>
      <c r="GZX42" s="36"/>
      <c r="GZY42" s="36"/>
      <c r="GZZ42" s="36"/>
      <c r="HAA42" s="36"/>
      <c r="HAB42" s="36"/>
      <c r="HAC42" s="36"/>
      <c r="HAD42" s="36"/>
      <c r="HAE42" s="36"/>
      <c r="HAF42" s="36"/>
      <c r="HAG42" s="36"/>
      <c r="HAH42" s="36"/>
      <c r="HAI42" s="36"/>
      <c r="HAJ42" s="36"/>
      <c r="HAK42" s="36"/>
      <c r="HAL42" s="36"/>
      <c r="HAM42" s="36"/>
      <c r="HAN42" s="36"/>
      <c r="HAO42" s="36"/>
      <c r="HAP42" s="36"/>
      <c r="HAQ42" s="36"/>
      <c r="HAR42" s="36"/>
      <c r="HAS42" s="36"/>
      <c r="HAT42" s="36"/>
      <c r="HAU42" s="36"/>
      <c r="HAV42" s="36"/>
      <c r="HAW42" s="36"/>
      <c r="HAX42" s="36"/>
      <c r="HAY42" s="36"/>
      <c r="HAZ42" s="36"/>
      <c r="HBA42" s="36"/>
      <c r="HBB42" s="36"/>
      <c r="HBC42" s="36"/>
      <c r="HBD42" s="36"/>
      <c r="HBE42" s="36"/>
      <c r="HBF42" s="36"/>
      <c r="HBG42" s="36"/>
      <c r="HBH42" s="36"/>
      <c r="HBI42" s="36"/>
      <c r="HBJ42" s="36"/>
      <c r="HBK42" s="36"/>
      <c r="HBL42" s="36"/>
      <c r="HBM42" s="36"/>
      <c r="HBN42" s="36"/>
      <c r="HBO42" s="36"/>
      <c r="HBP42" s="36"/>
      <c r="HBQ42" s="36"/>
      <c r="HBR42" s="36"/>
      <c r="HBS42" s="36"/>
      <c r="HBT42" s="36"/>
      <c r="HBU42" s="36"/>
      <c r="HBV42" s="36"/>
      <c r="HBW42" s="36"/>
      <c r="HBX42" s="36"/>
      <c r="HBY42" s="36"/>
      <c r="HBZ42" s="36"/>
      <c r="HCA42" s="36"/>
      <c r="HCB42" s="36"/>
      <c r="HCC42" s="36"/>
      <c r="HCD42" s="36"/>
      <c r="HCE42" s="36"/>
      <c r="HCF42" s="36"/>
      <c r="HCG42" s="36"/>
      <c r="HCH42" s="36"/>
      <c r="HCI42" s="36"/>
      <c r="HCJ42" s="36"/>
      <c r="HCK42" s="36"/>
      <c r="HCL42" s="36"/>
      <c r="HCM42" s="36"/>
      <c r="HCN42" s="36"/>
      <c r="HCO42" s="36"/>
      <c r="HCP42" s="36"/>
      <c r="HCQ42" s="36"/>
      <c r="HCR42" s="36"/>
      <c r="HCS42" s="36"/>
      <c r="HCT42" s="36"/>
      <c r="HCU42" s="36"/>
      <c r="HCV42" s="36"/>
      <c r="HCW42" s="36"/>
      <c r="HCX42" s="36"/>
      <c r="HCY42" s="36"/>
      <c r="HCZ42" s="36"/>
      <c r="HDA42" s="36"/>
      <c r="HDB42" s="36"/>
      <c r="HDC42" s="36"/>
      <c r="HDD42" s="36"/>
      <c r="HDE42" s="36"/>
      <c r="HDF42" s="36"/>
      <c r="HDG42" s="36"/>
      <c r="HDH42" s="36"/>
      <c r="HDI42" s="36"/>
      <c r="HDJ42" s="36"/>
      <c r="HDK42" s="36"/>
      <c r="HDL42" s="36"/>
      <c r="HDM42" s="36"/>
      <c r="HDN42" s="36"/>
      <c r="HDO42" s="36"/>
      <c r="HDP42" s="36"/>
      <c r="HDQ42" s="36"/>
      <c r="HDR42" s="36"/>
      <c r="HDS42" s="36"/>
      <c r="HDT42" s="36"/>
      <c r="HDU42" s="36"/>
      <c r="HDV42" s="36"/>
      <c r="HDW42" s="36"/>
      <c r="HDX42" s="36"/>
      <c r="HDY42" s="36"/>
      <c r="HDZ42" s="36"/>
      <c r="HEA42" s="36"/>
      <c r="HEB42" s="36"/>
      <c r="HEC42" s="36"/>
      <c r="HED42" s="36"/>
      <c r="HEE42" s="36"/>
      <c r="HEF42" s="36"/>
      <c r="HEG42" s="36"/>
      <c r="HEH42" s="36"/>
      <c r="HEI42" s="36"/>
      <c r="HEJ42" s="36"/>
      <c r="HEK42" s="36"/>
      <c r="HEL42" s="36"/>
      <c r="HEM42" s="36"/>
      <c r="HEN42" s="36"/>
      <c r="HEO42" s="36"/>
      <c r="HEP42" s="36"/>
      <c r="HEQ42" s="36"/>
      <c r="HER42" s="36"/>
      <c r="HES42" s="36"/>
      <c r="HET42" s="36"/>
      <c r="HEU42" s="36"/>
      <c r="HEV42" s="36"/>
      <c r="HEW42" s="36"/>
      <c r="HEX42" s="36"/>
      <c r="HEY42" s="36"/>
      <c r="HEZ42" s="36"/>
      <c r="HFA42" s="36"/>
      <c r="HFB42" s="36"/>
      <c r="HFC42" s="36"/>
      <c r="HFD42" s="36"/>
      <c r="HFE42" s="36"/>
      <c r="HFF42" s="36"/>
      <c r="HFG42" s="36"/>
      <c r="HFH42" s="36"/>
      <c r="HFI42" s="36"/>
      <c r="HFJ42" s="36"/>
      <c r="HFK42" s="36"/>
      <c r="HFL42" s="36"/>
      <c r="HFM42" s="36"/>
      <c r="HFN42" s="36"/>
      <c r="HFO42" s="36"/>
      <c r="HFP42" s="36"/>
      <c r="HFQ42" s="36"/>
      <c r="HFR42" s="36"/>
      <c r="HFS42" s="36"/>
      <c r="HFT42" s="36"/>
      <c r="HFU42" s="36"/>
      <c r="HFV42" s="36"/>
      <c r="HFW42" s="36"/>
      <c r="HFX42" s="36"/>
      <c r="HFY42" s="36"/>
      <c r="HFZ42" s="36"/>
      <c r="HGA42" s="36"/>
      <c r="HGB42" s="36"/>
      <c r="HGC42" s="36"/>
      <c r="HGD42" s="36"/>
      <c r="HGE42" s="36"/>
      <c r="HGF42" s="36"/>
      <c r="HGG42" s="36"/>
      <c r="HGH42" s="36"/>
      <c r="HGI42" s="36"/>
      <c r="HGJ42" s="36"/>
      <c r="HGK42" s="36"/>
      <c r="HGL42" s="36"/>
      <c r="HGM42" s="36"/>
      <c r="HGN42" s="36"/>
      <c r="HGO42" s="36"/>
      <c r="HGP42" s="36"/>
      <c r="HGQ42" s="36"/>
      <c r="HGR42" s="36"/>
      <c r="HGS42" s="36"/>
      <c r="HGT42" s="36"/>
      <c r="HGU42" s="36"/>
      <c r="HGV42" s="36"/>
      <c r="HGW42" s="36"/>
      <c r="HGX42" s="36"/>
      <c r="HGY42" s="36"/>
      <c r="HGZ42" s="36"/>
      <c r="HHA42" s="36"/>
      <c r="HHB42" s="36"/>
      <c r="HHC42" s="36"/>
      <c r="HHD42" s="36"/>
      <c r="HHE42" s="36"/>
      <c r="HHF42" s="36"/>
      <c r="HHG42" s="36"/>
      <c r="HHH42" s="36"/>
      <c r="HHI42" s="36"/>
      <c r="HHJ42" s="36"/>
      <c r="HHK42" s="36"/>
      <c r="HHL42" s="36"/>
      <c r="HHM42" s="36"/>
      <c r="HHN42" s="36"/>
      <c r="HHO42" s="36"/>
      <c r="HHP42" s="36"/>
      <c r="HHQ42" s="36"/>
      <c r="HHR42" s="36"/>
      <c r="HHS42" s="36"/>
      <c r="HHT42" s="36"/>
      <c r="HHU42" s="36"/>
      <c r="HHV42" s="36"/>
      <c r="HHW42" s="36"/>
      <c r="HHX42" s="36"/>
      <c r="HHY42" s="36"/>
      <c r="HHZ42" s="36"/>
      <c r="HIA42" s="36"/>
      <c r="HIB42" s="36"/>
      <c r="HIC42" s="36"/>
      <c r="HID42" s="36"/>
      <c r="HIE42" s="36"/>
      <c r="HIF42" s="36"/>
      <c r="HIG42" s="36"/>
      <c r="HIH42" s="36"/>
      <c r="HII42" s="36"/>
      <c r="HIJ42" s="36"/>
      <c r="HIK42" s="36"/>
      <c r="HIL42" s="36"/>
      <c r="HIM42" s="36"/>
      <c r="HIN42" s="36"/>
      <c r="HIO42" s="36"/>
      <c r="HIP42" s="36"/>
      <c r="HIQ42" s="36"/>
      <c r="HIR42" s="36"/>
      <c r="HIS42" s="36"/>
      <c r="HIT42" s="36"/>
      <c r="HIU42" s="36"/>
      <c r="HIV42" s="36"/>
      <c r="HIW42" s="36"/>
      <c r="HIX42" s="36"/>
      <c r="HIY42" s="36"/>
      <c r="HIZ42" s="36"/>
      <c r="HJA42" s="36"/>
      <c r="HJB42" s="36"/>
      <c r="HJC42" s="36"/>
      <c r="HJD42" s="36"/>
      <c r="HJE42" s="36"/>
      <c r="HJF42" s="36"/>
      <c r="HJG42" s="36"/>
      <c r="HJH42" s="36"/>
      <c r="HJI42" s="36"/>
      <c r="HJJ42" s="36"/>
      <c r="HJK42" s="36"/>
      <c r="HJL42" s="36"/>
      <c r="HJM42" s="36"/>
      <c r="HJN42" s="36"/>
      <c r="HJO42" s="36"/>
      <c r="HJP42" s="36"/>
      <c r="HJQ42" s="36"/>
      <c r="HJR42" s="36"/>
      <c r="HJS42" s="36"/>
      <c r="HJT42" s="36"/>
      <c r="HJU42" s="36"/>
      <c r="HJV42" s="36"/>
      <c r="HJW42" s="36"/>
      <c r="HJX42" s="36"/>
      <c r="HJY42" s="36"/>
      <c r="HJZ42" s="36"/>
      <c r="HKA42" s="36"/>
      <c r="HKB42" s="36"/>
      <c r="HKC42" s="36"/>
      <c r="HKD42" s="36"/>
      <c r="HKE42" s="36"/>
      <c r="HKF42" s="36"/>
      <c r="HKG42" s="36"/>
      <c r="HKH42" s="36"/>
      <c r="HKI42" s="36"/>
      <c r="HKJ42" s="36"/>
      <c r="HKK42" s="36"/>
      <c r="HKL42" s="36"/>
      <c r="HKM42" s="36"/>
      <c r="HKN42" s="36"/>
      <c r="HKO42" s="36"/>
      <c r="HKP42" s="36"/>
      <c r="HKQ42" s="36"/>
      <c r="HKR42" s="36"/>
      <c r="HKS42" s="36"/>
      <c r="HKT42" s="36"/>
      <c r="HKU42" s="36"/>
      <c r="HKV42" s="36"/>
      <c r="HKW42" s="36"/>
      <c r="HKX42" s="36"/>
      <c r="HKY42" s="36"/>
      <c r="HKZ42" s="36"/>
      <c r="HLA42" s="36"/>
      <c r="HLB42" s="36"/>
      <c r="HLC42" s="36"/>
      <c r="HLD42" s="36"/>
      <c r="HLE42" s="36"/>
      <c r="HLF42" s="36"/>
      <c r="HLG42" s="36"/>
      <c r="HLH42" s="36"/>
      <c r="HLI42" s="36"/>
      <c r="HLJ42" s="36"/>
      <c r="HLK42" s="36"/>
      <c r="HLL42" s="36"/>
      <c r="HLM42" s="36"/>
      <c r="HLN42" s="36"/>
      <c r="HLO42" s="36"/>
      <c r="HLP42" s="36"/>
      <c r="HLQ42" s="36"/>
      <c r="HLR42" s="36"/>
      <c r="HLS42" s="36"/>
      <c r="HLT42" s="36"/>
      <c r="HLU42" s="36"/>
      <c r="HLV42" s="36"/>
      <c r="HLW42" s="36"/>
      <c r="HLX42" s="36"/>
      <c r="HLY42" s="36"/>
      <c r="HLZ42" s="36"/>
      <c r="HMA42" s="36"/>
      <c r="HMB42" s="36"/>
      <c r="HMC42" s="36"/>
      <c r="HMD42" s="36"/>
      <c r="HME42" s="36"/>
      <c r="HMF42" s="36"/>
      <c r="HMG42" s="36"/>
      <c r="HMH42" s="36"/>
      <c r="HMI42" s="36"/>
      <c r="HMJ42" s="36"/>
      <c r="HMK42" s="36"/>
      <c r="HML42" s="36"/>
      <c r="HMM42" s="36"/>
      <c r="HMN42" s="36"/>
      <c r="HMO42" s="36"/>
      <c r="HMP42" s="36"/>
      <c r="HMQ42" s="36"/>
      <c r="HMR42" s="36"/>
      <c r="HMS42" s="36"/>
      <c r="HMT42" s="36"/>
      <c r="HMU42" s="36"/>
      <c r="HMV42" s="36"/>
      <c r="HMW42" s="36"/>
      <c r="HMX42" s="36"/>
      <c r="HMY42" s="36"/>
      <c r="HMZ42" s="36"/>
      <c r="HNA42" s="36"/>
      <c r="HNB42" s="36"/>
      <c r="HNC42" s="36"/>
      <c r="HND42" s="36"/>
      <c r="HNE42" s="36"/>
      <c r="HNF42" s="36"/>
      <c r="HNG42" s="36"/>
      <c r="HNH42" s="36"/>
      <c r="HNI42" s="36"/>
      <c r="HNJ42" s="36"/>
      <c r="HNK42" s="36"/>
      <c r="HNL42" s="36"/>
      <c r="HNM42" s="36"/>
      <c r="HNN42" s="36"/>
      <c r="HNO42" s="36"/>
      <c r="HNP42" s="36"/>
      <c r="HNQ42" s="36"/>
      <c r="HNR42" s="36"/>
      <c r="HNS42" s="36"/>
      <c r="HNT42" s="36"/>
      <c r="HNU42" s="36"/>
      <c r="HNV42" s="36"/>
      <c r="HNW42" s="36"/>
      <c r="HNX42" s="36"/>
      <c r="HNY42" s="36"/>
      <c r="HNZ42" s="36"/>
      <c r="HOA42" s="36"/>
      <c r="HOB42" s="36"/>
      <c r="HOC42" s="36"/>
      <c r="HOD42" s="36"/>
      <c r="HOE42" s="36"/>
      <c r="HOF42" s="36"/>
      <c r="HOG42" s="36"/>
      <c r="HOH42" s="36"/>
      <c r="HOI42" s="36"/>
      <c r="HOJ42" s="36"/>
      <c r="HOK42" s="36"/>
      <c r="HOL42" s="36"/>
      <c r="HOM42" s="36"/>
      <c r="HON42" s="36"/>
      <c r="HOO42" s="36"/>
      <c r="HOP42" s="36"/>
      <c r="HOQ42" s="36"/>
      <c r="HOR42" s="36"/>
      <c r="HOS42" s="36"/>
      <c r="HOT42" s="36"/>
      <c r="HOU42" s="36"/>
      <c r="HOV42" s="36"/>
      <c r="HOW42" s="36"/>
      <c r="HOX42" s="36"/>
      <c r="HOY42" s="36"/>
      <c r="HOZ42" s="36"/>
      <c r="HPA42" s="36"/>
      <c r="HPB42" s="36"/>
      <c r="HPC42" s="36"/>
      <c r="HPD42" s="36"/>
      <c r="HPE42" s="36"/>
      <c r="HPF42" s="36"/>
      <c r="HPG42" s="36"/>
      <c r="HPH42" s="36"/>
      <c r="HPI42" s="36"/>
      <c r="HPJ42" s="36"/>
      <c r="HPK42" s="36"/>
      <c r="HPL42" s="36"/>
      <c r="HPM42" s="36"/>
      <c r="HPN42" s="36"/>
      <c r="HPO42" s="36"/>
      <c r="HPP42" s="36"/>
      <c r="HPQ42" s="36"/>
      <c r="HPR42" s="36"/>
      <c r="HPS42" s="36"/>
      <c r="HPT42" s="36"/>
      <c r="HPU42" s="36"/>
      <c r="HPV42" s="36"/>
      <c r="HPW42" s="36"/>
      <c r="HPX42" s="36"/>
      <c r="HPY42" s="36"/>
      <c r="HPZ42" s="36"/>
      <c r="HQA42" s="36"/>
      <c r="HQB42" s="36"/>
      <c r="HQC42" s="36"/>
      <c r="HQD42" s="36"/>
      <c r="HQE42" s="36"/>
      <c r="HQF42" s="36"/>
      <c r="HQG42" s="36"/>
      <c r="HQH42" s="36"/>
      <c r="HQI42" s="36"/>
      <c r="HQJ42" s="36"/>
      <c r="HQK42" s="36"/>
      <c r="HQL42" s="36"/>
      <c r="HQM42" s="36"/>
      <c r="HQN42" s="36"/>
      <c r="HQO42" s="36"/>
      <c r="HQP42" s="36"/>
      <c r="HQQ42" s="36"/>
      <c r="HQR42" s="36"/>
      <c r="HQS42" s="36"/>
      <c r="HQT42" s="36"/>
      <c r="HQU42" s="36"/>
      <c r="HQV42" s="36"/>
      <c r="HQW42" s="36"/>
      <c r="HQX42" s="36"/>
      <c r="HQY42" s="36"/>
      <c r="HQZ42" s="36"/>
      <c r="HRA42" s="36"/>
      <c r="HRB42" s="36"/>
      <c r="HRC42" s="36"/>
      <c r="HRD42" s="36"/>
      <c r="HRE42" s="36"/>
      <c r="HRF42" s="36"/>
      <c r="HRG42" s="36"/>
      <c r="HRH42" s="36"/>
      <c r="HRI42" s="36"/>
      <c r="HRJ42" s="36"/>
      <c r="HRK42" s="36"/>
      <c r="HRL42" s="36"/>
      <c r="HRM42" s="36"/>
      <c r="HRN42" s="36"/>
      <c r="HRO42" s="36"/>
      <c r="HRP42" s="36"/>
      <c r="HRQ42" s="36"/>
      <c r="HRR42" s="36"/>
      <c r="HRS42" s="36"/>
      <c r="HRT42" s="36"/>
      <c r="HRU42" s="36"/>
      <c r="HRV42" s="36"/>
      <c r="HRW42" s="36"/>
      <c r="HRX42" s="36"/>
      <c r="HRY42" s="36"/>
      <c r="HRZ42" s="36"/>
      <c r="HSA42" s="36"/>
      <c r="HSB42" s="36"/>
      <c r="HSC42" s="36"/>
      <c r="HSD42" s="36"/>
      <c r="HSE42" s="36"/>
      <c r="HSF42" s="36"/>
      <c r="HSG42" s="36"/>
      <c r="HSH42" s="36"/>
      <c r="HSI42" s="36"/>
      <c r="HSJ42" s="36"/>
      <c r="HSK42" s="36"/>
      <c r="HSL42" s="36"/>
      <c r="HSM42" s="36"/>
      <c r="HSN42" s="36"/>
      <c r="HSO42" s="36"/>
      <c r="HSP42" s="36"/>
      <c r="HSQ42" s="36"/>
      <c r="HSR42" s="36"/>
      <c r="HSS42" s="36"/>
      <c r="HST42" s="36"/>
      <c r="HSU42" s="36"/>
      <c r="HSV42" s="36"/>
      <c r="HSW42" s="36"/>
      <c r="HSX42" s="36"/>
      <c r="HSY42" s="36"/>
      <c r="HSZ42" s="36"/>
      <c r="HTA42" s="36"/>
      <c r="HTB42" s="36"/>
      <c r="HTC42" s="36"/>
      <c r="HTD42" s="36"/>
      <c r="HTE42" s="36"/>
      <c r="HTF42" s="36"/>
      <c r="HTG42" s="36"/>
      <c r="HTH42" s="36"/>
      <c r="HTI42" s="36"/>
      <c r="HTJ42" s="36"/>
      <c r="HTK42" s="36"/>
      <c r="HTL42" s="36"/>
      <c r="HTM42" s="36"/>
      <c r="HTN42" s="36"/>
      <c r="HTO42" s="36"/>
      <c r="HTP42" s="36"/>
      <c r="HTQ42" s="36"/>
      <c r="HTR42" s="36"/>
      <c r="HTS42" s="36"/>
      <c r="HTT42" s="36"/>
      <c r="HTU42" s="36"/>
      <c r="HTV42" s="36"/>
      <c r="HTW42" s="36"/>
      <c r="HTX42" s="36"/>
      <c r="HTY42" s="36"/>
      <c r="HTZ42" s="36"/>
      <c r="HUA42" s="36"/>
      <c r="HUB42" s="36"/>
      <c r="HUC42" s="36"/>
      <c r="HUD42" s="36"/>
      <c r="HUE42" s="36"/>
      <c r="HUF42" s="36"/>
      <c r="HUG42" s="36"/>
      <c r="HUH42" s="36"/>
      <c r="HUI42" s="36"/>
      <c r="HUJ42" s="36"/>
      <c r="HUK42" s="36"/>
      <c r="HUL42" s="36"/>
      <c r="HUM42" s="36"/>
      <c r="HUN42" s="36"/>
      <c r="HUO42" s="36"/>
      <c r="HUP42" s="36"/>
      <c r="HUQ42" s="36"/>
      <c r="HUR42" s="36"/>
      <c r="HUS42" s="36"/>
      <c r="HUT42" s="36"/>
      <c r="HUU42" s="36"/>
      <c r="HUV42" s="36"/>
      <c r="HUW42" s="36"/>
      <c r="HUX42" s="36"/>
      <c r="HUY42" s="36"/>
      <c r="HUZ42" s="36"/>
      <c r="HVA42" s="36"/>
      <c r="HVB42" s="36"/>
      <c r="HVC42" s="36"/>
      <c r="HVD42" s="36"/>
      <c r="HVE42" s="36"/>
      <c r="HVF42" s="36"/>
      <c r="HVG42" s="36"/>
      <c r="HVH42" s="36"/>
      <c r="HVI42" s="36"/>
      <c r="HVJ42" s="36"/>
      <c r="HVK42" s="36"/>
      <c r="HVL42" s="36"/>
      <c r="HVM42" s="36"/>
      <c r="HVN42" s="36"/>
      <c r="HVO42" s="36"/>
      <c r="HVP42" s="36"/>
      <c r="HVQ42" s="36"/>
      <c r="HVR42" s="36"/>
      <c r="HVS42" s="36"/>
      <c r="HVT42" s="36"/>
      <c r="HVU42" s="36"/>
      <c r="HVV42" s="36"/>
      <c r="HVW42" s="36"/>
      <c r="HVX42" s="36"/>
      <c r="HVY42" s="36"/>
      <c r="HVZ42" s="36"/>
      <c r="HWA42" s="36"/>
      <c r="HWB42" s="36"/>
      <c r="HWC42" s="36"/>
      <c r="HWD42" s="36"/>
      <c r="HWE42" s="36"/>
      <c r="HWF42" s="36"/>
      <c r="HWG42" s="36"/>
      <c r="HWH42" s="36"/>
      <c r="HWI42" s="36"/>
      <c r="HWJ42" s="36"/>
      <c r="HWK42" s="36"/>
      <c r="HWL42" s="36"/>
      <c r="HWM42" s="36"/>
      <c r="HWN42" s="36"/>
      <c r="HWO42" s="36"/>
      <c r="HWP42" s="36"/>
      <c r="HWQ42" s="36"/>
      <c r="HWR42" s="36"/>
      <c r="HWS42" s="36"/>
      <c r="HWT42" s="36"/>
      <c r="HWU42" s="36"/>
      <c r="HWV42" s="36"/>
      <c r="HWW42" s="36"/>
      <c r="HWX42" s="36"/>
      <c r="HWY42" s="36"/>
      <c r="HWZ42" s="36"/>
      <c r="HXA42" s="36"/>
      <c r="HXB42" s="36"/>
      <c r="HXC42" s="36"/>
      <c r="HXD42" s="36"/>
      <c r="HXE42" s="36"/>
      <c r="HXF42" s="36"/>
      <c r="HXG42" s="36"/>
      <c r="HXH42" s="36"/>
      <c r="HXI42" s="36"/>
      <c r="HXJ42" s="36"/>
      <c r="HXK42" s="36"/>
      <c r="HXL42" s="36"/>
      <c r="HXM42" s="36"/>
      <c r="HXN42" s="36"/>
      <c r="HXO42" s="36"/>
      <c r="HXP42" s="36"/>
      <c r="HXQ42" s="36"/>
      <c r="HXR42" s="36"/>
      <c r="HXS42" s="36"/>
      <c r="HXT42" s="36"/>
      <c r="HXU42" s="36"/>
      <c r="HXV42" s="36"/>
      <c r="HXW42" s="36"/>
      <c r="HXX42" s="36"/>
      <c r="HXY42" s="36"/>
      <c r="HXZ42" s="36"/>
      <c r="HYA42" s="36"/>
      <c r="HYB42" s="36"/>
      <c r="HYC42" s="36"/>
      <c r="HYD42" s="36"/>
      <c r="HYE42" s="36"/>
      <c r="HYF42" s="36"/>
      <c r="HYG42" s="36"/>
      <c r="HYH42" s="36"/>
      <c r="HYI42" s="36"/>
      <c r="HYJ42" s="36"/>
      <c r="HYK42" s="36"/>
      <c r="HYL42" s="36"/>
      <c r="HYM42" s="36"/>
      <c r="HYN42" s="36"/>
      <c r="HYO42" s="36"/>
      <c r="HYP42" s="36"/>
      <c r="HYQ42" s="36"/>
      <c r="HYR42" s="36"/>
      <c r="HYS42" s="36"/>
      <c r="HYT42" s="36"/>
      <c r="HYU42" s="36"/>
      <c r="HYV42" s="36"/>
      <c r="HYW42" s="36"/>
      <c r="HYX42" s="36"/>
      <c r="HYY42" s="36"/>
      <c r="HYZ42" s="36"/>
      <c r="HZA42" s="36"/>
      <c r="HZB42" s="36"/>
      <c r="HZC42" s="36"/>
      <c r="HZD42" s="36"/>
      <c r="HZE42" s="36"/>
      <c r="HZF42" s="36"/>
      <c r="HZG42" s="36"/>
      <c r="HZH42" s="36"/>
      <c r="HZI42" s="36"/>
      <c r="HZJ42" s="36"/>
      <c r="HZK42" s="36"/>
      <c r="HZL42" s="36"/>
      <c r="HZM42" s="36"/>
      <c r="HZN42" s="36"/>
      <c r="HZO42" s="36"/>
      <c r="HZP42" s="36"/>
      <c r="HZQ42" s="36"/>
      <c r="HZR42" s="36"/>
      <c r="HZS42" s="36"/>
      <c r="HZT42" s="36"/>
      <c r="HZU42" s="36"/>
      <c r="HZV42" s="36"/>
      <c r="HZW42" s="36"/>
      <c r="HZX42" s="36"/>
      <c r="HZY42" s="36"/>
      <c r="HZZ42" s="36"/>
      <c r="IAA42" s="36"/>
      <c r="IAB42" s="36"/>
      <c r="IAC42" s="36"/>
      <c r="IAD42" s="36"/>
      <c r="IAE42" s="36"/>
      <c r="IAF42" s="36"/>
      <c r="IAG42" s="36"/>
      <c r="IAH42" s="36"/>
      <c r="IAI42" s="36"/>
      <c r="IAJ42" s="36"/>
      <c r="IAK42" s="36"/>
      <c r="IAL42" s="36"/>
      <c r="IAM42" s="36"/>
      <c r="IAN42" s="36"/>
      <c r="IAO42" s="36"/>
      <c r="IAP42" s="36"/>
      <c r="IAQ42" s="36"/>
      <c r="IAR42" s="36"/>
      <c r="IAS42" s="36"/>
      <c r="IAT42" s="36"/>
      <c r="IAU42" s="36"/>
      <c r="IAV42" s="36"/>
      <c r="IAW42" s="36"/>
      <c r="IAX42" s="36"/>
      <c r="IAY42" s="36"/>
      <c r="IAZ42" s="36"/>
      <c r="IBA42" s="36"/>
      <c r="IBB42" s="36"/>
      <c r="IBC42" s="36"/>
      <c r="IBD42" s="36"/>
      <c r="IBE42" s="36"/>
      <c r="IBF42" s="36"/>
      <c r="IBG42" s="36"/>
      <c r="IBH42" s="36"/>
      <c r="IBI42" s="36"/>
      <c r="IBJ42" s="36"/>
      <c r="IBK42" s="36"/>
      <c r="IBL42" s="36"/>
      <c r="IBM42" s="36"/>
      <c r="IBN42" s="36"/>
      <c r="IBO42" s="36"/>
      <c r="IBP42" s="36"/>
      <c r="IBQ42" s="36"/>
      <c r="IBR42" s="36"/>
      <c r="IBS42" s="36"/>
      <c r="IBT42" s="36"/>
      <c r="IBU42" s="36"/>
      <c r="IBV42" s="36"/>
      <c r="IBW42" s="36"/>
      <c r="IBX42" s="36"/>
      <c r="IBY42" s="36"/>
      <c r="IBZ42" s="36"/>
      <c r="ICA42" s="36"/>
      <c r="ICB42" s="36"/>
      <c r="ICC42" s="36"/>
      <c r="ICD42" s="36"/>
      <c r="ICE42" s="36"/>
      <c r="ICF42" s="36"/>
      <c r="ICG42" s="36"/>
      <c r="ICH42" s="36"/>
      <c r="ICI42" s="36"/>
      <c r="ICJ42" s="36"/>
      <c r="ICK42" s="36"/>
      <c r="ICL42" s="36"/>
      <c r="ICM42" s="36"/>
      <c r="ICN42" s="36"/>
      <c r="ICO42" s="36"/>
      <c r="ICP42" s="36"/>
      <c r="ICQ42" s="36"/>
      <c r="ICR42" s="36"/>
      <c r="ICS42" s="36"/>
      <c r="ICT42" s="36"/>
      <c r="ICU42" s="36"/>
      <c r="ICV42" s="36"/>
      <c r="ICW42" s="36"/>
      <c r="ICX42" s="36"/>
      <c r="ICY42" s="36"/>
      <c r="ICZ42" s="36"/>
      <c r="IDA42" s="36"/>
      <c r="IDB42" s="36"/>
      <c r="IDC42" s="36"/>
      <c r="IDD42" s="36"/>
      <c r="IDE42" s="36"/>
      <c r="IDF42" s="36"/>
      <c r="IDG42" s="36"/>
      <c r="IDH42" s="36"/>
      <c r="IDI42" s="36"/>
      <c r="IDJ42" s="36"/>
      <c r="IDK42" s="36"/>
      <c r="IDL42" s="36"/>
      <c r="IDM42" s="36"/>
      <c r="IDN42" s="36"/>
      <c r="IDO42" s="36"/>
      <c r="IDP42" s="36"/>
      <c r="IDQ42" s="36"/>
      <c r="IDR42" s="36"/>
      <c r="IDS42" s="36"/>
      <c r="IDT42" s="36"/>
      <c r="IDU42" s="36"/>
      <c r="IDV42" s="36"/>
      <c r="IDW42" s="36"/>
      <c r="IDX42" s="36"/>
      <c r="IDY42" s="36"/>
      <c r="IDZ42" s="36"/>
      <c r="IEA42" s="36"/>
      <c r="IEB42" s="36"/>
      <c r="IEC42" s="36"/>
      <c r="IED42" s="36"/>
      <c r="IEE42" s="36"/>
      <c r="IEF42" s="36"/>
      <c r="IEG42" s="36"/>
      <c r="IEH42" s="36"/>
      <c r="IEI42" s="36"/>
      <c r="IEJ42" s="36"/>
      <c r="IEK42" s="36"/>
      <c r="IEL42" s="36"/>
      <c r="IEM42" s="36"/>
      <c r="IEN42" s="36"/>
      <c r="IEO42" s="36"/>
      <c r="IEP42" s="36"/>
      <c r="IEQ42" s="36"/>
      <c r="IER42" s="36"/>
      <c r="IES42" s="36"/>
      <c r="IET42" s="36"/>
      <c r="IEU42" s="36"/>
      <c r="IEV42" s="36"/>
      <c r="IEW42" s="36"/>
      <c r="IEX42" s="36"/>
      <c r="IEY42" s="36"/>
      <c r="IEZ42" s="36"/>
      <c r="IFA42" s="36"/>
      <c r="IFB42" s="36"/>
      <c r="IFC42" s="36"/>
      <c r="IFD42" s="36"/>
      <c r="IFE42" s="36"/>
      <c r="IFF42" s="36"/>
      <c r="IFG42" s="36"/>
      <c r="IFH42" s="36"/>
      <c r="IFI42" s="36"/>
      <c r="IFJ42" s="36"/>
      <c r="IFK42" s="36"/>
      <c r="IFL42" s="36"/>
      <c r="IFM42" s="36"/>
      <c r="IFN42" s="36"/>
      <c r="IFO42" s="36"/>
      <c r="IFP42" s="36"/>
      <c r="IFQ42" s="36"/>
      <c r="IFR42" s="36"/>
      <c r="IFS42" s="36"/>
      <c r="IFT42" s="36"/>
      <c r="IFU42" s="36"/>
      <c r="IFV42" s="36"/>
      <c r="IFW42" s="36"/>
      <c r="IFX42" s="36"/>
      <c r="IFY42" s="36"/>
      <c r="IFZ42" s="36"/>
      <c r="IGA42" s="36"/>
      <c r="IGB42" s="36"/>
      <c r="IGC42" s="36"/>
      <c r="IGD42" s="36"/>
      <c r="IGE42" s="36"/>
      <c r="IGF42" s="36"/>
      <c r="IGG42" s="36"/>
      <c r="IGH42" s="36"/>
      <c r="IGI42" s="36"/>
      <c r="IGJ42" s="36"/>
      <c r="IGK42" s="36"/>
      <c r="IGL42" s="36"/>
      <c r="IGM42" s="36"/>
      <c r="IGN42" s="36"/>
      <c r="IGO42" s="36"/>
      <c r="IGP42" s="36"/>
      <c r="IGQ42" s="36"/>
      <c r="IGR42" s="36"/>
      <c r="IGS42" s="36"/>
      <c r="IGT42" s="36"/>
      <c r="IGU42" s="36"/>
      <c r="IGV42" s="36"/>
      <c r="IGW42" s="36"/>
      <c r="IGX42" s="36"/>
      <c r="IGY42" s="36"/>
      <c r="IGZ42" s="36"/>
      <c r="IHA42" s="36"/>
      <c r="IHB42" s="36"/>
      <c r="IHC42" s="36"/>
      <c r="IHD42" s="36"/>
      <c r="IHE42" s="36"/>
      <c r="IHF42" s="36"/>
      <c r="IHG42" s="36"/>
      <c r="IHH42" s="36"/>
      <c r="IHI42" s="36"/>
      <c r="IHJ42" s="36"/>
      <c r="IHK42" s="36"/>
      <c r="IHL42" s="36"/>
      <c r="IHM42" s="36"/>
      <c r="IHN42" s="36"/>
      <c r="IHO42" s="36"/>
      <c r="IHP42" s="36"/>
      <c r="IHQ42" s="36"/>
      <c r="IHR42" s="36"/>
      <c r="IHS42" s="36"/>
      <c r="IHT42" s="36"/>
      <c r="IHU42" s="36"/>
      <c r="IHV42" s="36"/>
      <c r="IHW42" s="36"/>
      <c r="IHX42" s="36"/>
      <c r="IHY42" s="36"/>
      <c r="IHZ42" s="36"/>
      <c r="IIA42" s="36"/>
      <c r="IIB42" s="36"/>
      <c r="IIC42" s="36"/>
      <c r="IID42" s="36"/>
      <c r="IIE42" s="36"/>
      <c r="IIF42" s="36"/>
      <c r="IIG42" s="36"/>
      <c r="IIH42" s="36"/>
      <c r="III42" s="36"/>
      <c r="IIJ42" s="36"/>
      <c r="IIK42" s="36"/>
      <c r="IIL42" s="36"/>
      <c r="IIM42" s="36"/>
      <c r="IIN42" s="36"/>
      <c r="IIO42" s="36"/>
      <c r="IIP42" s="36"/>
      <c r="IIQ42" s="36"/>
      <c r="IIR42" s="36"/>
      <c r="IIS42" s="36"/>
      <c r="IIT42" s="36"/>
      <c r="IIU42" s="36"/>
      <c r="IIV42" s="36"/>
      <c r="IIW42" s="36"/>
      <c r="IIX42" s="36"/>
      <c r="IIY42" s="36"/>
      <c r="IIZ42" s="36"/>
      <c r="IJA42" s="36"/>
      <c r="IJB42" s="36"/>
      <c r="IJC42" s="36"/>
      <c r="IJD42" s="36"/>
      <c r="IJE42" s="36"/>
      <c r="IJF42" s="36"/>
      <c r="IJG42" s="36"/>
      <c r="IJH42" s="36"/>
      <c r="IJI42" s="36"/>
      <c r="IJJ42" s="36"/>
      <c r="IJK42" s="36"/>
      <c r="IJL42" s="36"/>
      <c r="IJM42" s="36"/>
      <c r="IJN42" s="36"/>
      <c r="IJO42" s="36"/>
      <c r="IJP42" s="36"/>
      <c r="IJQ42" s="36"/>
      <c r="IJR42" s="36"/>
      <c r="IJS42" s="36"/>
      <c r="IJT42" s="36"/>
      <c r="IJU42" s="36"/>
      <c r="IJV42" s="36"/>
      <c r="IJW42" s="36"/>
      <c r="IJX42" s="36"/>
      <c r="IJY42" s="36"/>
      <c r="IJZ42" s="36"/>
      <c r="IKA42" s="36"/>
      <c r="IKB42" s="36"/>
      <c r="IKC42" s="36"/>
      <c r="IKD42" s="36"/>
      <c r="IKE42" s="36"/>
      <c r="IKF42" s="36"/>
      <c r="IKG42" s="36"/>
      <c r="IKH42" s="36"/>
      <c r="IKI42" s="36"/>
      <c r="IKJ42" s="36"/>
      <c r="IKK42" s="36"/>
      <c r="IKL42" s="36"/>
      <c r="IKM42" s="36"/>
      <c r="IKN42" s="36"/>
      <c r="IKO42" s="36"/>
      <c r="IKP42" s="36"/>
      <c r="IKQ42" s="36"/>
      <c r="IKR42" s="36"/>
      <c r="IKS42" s="36"/>
      <c r="IKT42" s="36"/>
      <c r="IKU42" s="36"/>
      <c r="IKV42" s="36"/>
      <c r="IKW42" s="36"/>
      <c r="IKX42" s="36"/>
      <c r="IKY42" s="36"/>
      <c r="IKZ42" s="36"/>
      <c r="ILA42" s="36"/>
      <c r="ILB42" s="36"/>
      <c r="ILC42" s="36"/>
      <c r="ILD42" s="36"/>
      <c r="ILE42" s="36"/>
      <c r="ILF42" s="36"/>
      <c r="ILG42" s="36"/>
      <c r="ILH42" s="36"/>
      <c r="ILI42" s="36"/>
      <c r="ILJ42" s="36"/>
      <c r="ILK42" s="36"/>
      <c r="ILL42" s="36"/>
      <c r="ILM42" s="36"/>
      <c r="ILN42" s="36"/>
      <c r="ILO42" s="36"/>
      <c r="ILP42" s="36"/>
      <c r="ILQ42" s="36"/>
      <c r="ILR42" s="36"/>
      <c r="ILS42" s="36"/>
      <c r="ILT42" s="36"/>
      <c r="ILU42" s="36"/>
      <c r="ILV42" s="36"/>
      <c r="ILW42" s="36"/>
      <c r="ILX42" s="36"/>
      <c r="ILY42" s="36"/>
      <c r="ILZ42" s="36"/>
      <c r="IMA42" s="36"/>
      <c r="IMB42" s="36"/>
      <c r="IMC42" s="36"/>
      <c r="IMD42" s="36"/>
      <c r="IME42" s="36"/>
      <c r="IMF42" s="36"/>
      <c r="IMG42" s="36"/>
      <c r="IMH42" s="36"/>
      <c r="IMI42" s="36"/>
      <c r="IMJ42" s="36"/>
      <c r="IMK42" s="36"/>
      <c r="IML42" s="36"/>
      <c r="IMM42" s="36"/>
      <c r="IMN42" s="36"/>
      <c r="IMO42" s="36"/>
      <c r="IMP42" s="36"/>
      <c r="IMQ42" s="36"/>
      <c r="IMR42" s="36"/>
      <c r="IMS42" s="36"/>
      <c r="IMT42" s="36"/>
      <c r="IMU42" s="36"/>
      <c r="IMV42" s="36"/>
      <c r="IMW42" s="36"/>
      <c r="IMX42" s="36"/>
      <c r="IMY42" s="36"/>
      <c r="IMZ42" s="36"/>
      <c r="INA42" s="36"/>
      <c r="INB42" s="36"/>
      <c r="INC42" s="36"/>
      <c r="IND42" s="36"/>
      <c r="INE42" s="36"/>
      <c r="INF42" s="36"/>
      <c r="ING42" s="36"/>
      <c r="INH42" s="36"/>
      <c r="INI42" s="36"/>
      <c r="INJ42" s="36"/>
      <c r="INK42" s="36"/>
      <c r="INL42" s="36"/>
      <c r="INM42" s="36"/>
      <c r="INN42" s="36"/>
      <c r="INO42" s="36"/>
      <c r="INP42" s="36"/>
      <c r="INQ42" s="36"/>
      <c r="INR42" s="36"/>
      <c r="INS42" s="36"/>
      <c r="INT42" s="36"/>
      <c r="INU42" s="36"/>
      <c r="INV42" s="36"/>
      <c r="INW42" s="36"/>
      <c r="INX42" s="36"/>
      <c r="INY42" s="36"/>
      <c r="INZ42" s="36"/>
      <c r="IOA42" s="36"/>
      <c r="IOB42" s="36"/>
      <c r="IOC42" s="36"/>
      <c r="IOD42" s="36"/>
      <c r="IOE42" s="36"/>
      <c r="IOF42" s="36"/>
      <c r="IOG42" s="36"/>
      <c r="IOH42" s="36"/>
      <c r="IOI42" s="36"/>
      <c r="IOJ42" s="36"/>
      <c r="IOK42" s="36"/>
      <c r="IOL42" s="36"/>
      <c r="IOM42" s="36"/>
      <c r="ION42" s="36"/>
      <c r="IOO42" s="36"/>
      <c r="IOP42" s="36"/>
      <c r="IOQ42" s="36"/>
      <c r="IOR42" s="36"/>
      <c r="IOS42" s="36"/>
      <c r="IOT42" s="36"/>
      <c r="IOU42" s="36"/>
      <c r="IOV42" s="36"/>
      <c r="IOW42" s="36"/>
      <c r="IOX42" s="36"/>
      <c r="IOY42" s="36"/>
      <c r="IOZ42" s="36"/>
      <c r="IPA42" s="36"/>
      <c r="IPB42" s="36"/>
      <c r="IPC42" s="36"/>
      <c r="IPD42" s="36"/>
      <c r="IPE42" s="36"/>
      <c r="IPF42" s="36"/>
      <c r="IPG42" s="36"/>
      <c r="IPH42" s="36"/>
      <c r="IPI42" s="36"/>
      <c r="IPJ42" s="36"/>
      <c r="IPK42" s="36"/>
      <c r="IPL42" s="36"/>
      <c r="IPM42" s="36"/>
      <c r="IPN42" s="36"/>
      <c r="IPO42" s="36"/>
      <c r="IPP42" s="36"/>
      <c r="IPQ42" s="36"/>
      <c r="IPR42" s="36"/>
      <c r="IPS42" s="36"/>
      <c r="IPT42" s="36"/>
      <c r="IPU42" s="36"/>
      <c r="IPV42" s="36"/>
      <c r="IPW42" s="36"/>
      <c r="IPX42" s="36"/>
      <c r="IPY42" s="36"/>
      <c r="IPZ42" s="36"/>
      <c r="IQA42" s="36"/>
      <c r="IQB42" s="36"/>
      <c r="IQC42" s="36"/>
      <c r="IQD42" s="36"/>
      <c r="IQE42" s="36"/>
      <c r="IQF42" s="36"/>
      <c r="IQG42" s="36"/>
      <c r="IQH42" s="36"/>
      <c r="IQI42" s="36"/>
      <c r="IQJ42" s="36"/>
      <c r="IQK42" s="36"/>
      <c r="IQL42" s="36"/>
      <c r="IQM42" s="36"/>
      <c r="IQN42" s="36"/>
      <c r="IQO42" s="36"/>
      <c r="IQP42" s="36"/>
      <c r="IQQ42" s="36"/>
      <c r="IQR42" s="36"/>
      <c r="IQS42" s="36"/>
      <c r="IQT42" s="36"/>
      <c r="IQU42" s="36"/>
      <c r="IQV42" s="36"/>
      <c r="IQW42" s="36"/>
      <c r="IQX42" s="36"/>
      <c r="IQY42" s="36"/>
      <c r="IQZ42" s="36"/>
      <c r="IRA42" s="36"/>
      <c r="IRB42" s="36"/>
      <c r="IRC42" s="36"/>
      <c r="IRD42" s="36"/>
      <c r="IRE42" s="36"/>
      <c r="IRF42" s="36"/>
      <c r="IRG42" s="36"/>
      <c r="IRH42" s="36"/>
      <c r="IRI42" s="36"/>
      <c r="IRJ42" s="36"/>
      <c r="IRK42" s="36"/>
      <c r="IRL42" s="36"/>
      <c r="IRM42" s="36"/>
      <c r="IRN42" s="36"/>
      <c r="IRO42" s="36"/>
      <c r="IRP42" s="36"/>
      <c r="IRQ42" s="36"/>
      <c r="IRR42" s="36"/>
      <c r="IRS42" s="36"/>
      <c r="IRT42" s="36"/>
      <c r="IRU42" s="36"/>
      <c r="IRV42" s="36"/>
      <c r="IRW42" s="36"/>
      <c r="IRX42" s="36"/>
      <c r="IRY42" s="36"/>
      <c r="IRZ42" s="36"/>
      <c r="ISA42" s="36"/>
      <c r="ISB42" s="36"/>
      <c r="ISC42" s="36"/>
      <c r="ISD42" s="36"/>
      <c r="ISE42" s="36"/>
      <c r="ISF42" s="36"/>
      <c r="ISG42" s="36"/>
      <c r="ISH42" s="36"/>
      <c r="ISI42" s="36"/>
      <c r="ISJ42" s="36"/>
      <c r="ISK42" s="36"/>
      <c r="ISL42" s="36"/>
      <c r="ISM42" s="36"/>
      <c r="ISN42" s="36"/>
      <c r="ISO42" s="36"/>
      <c r="ISP42" s="36"/>
      <c r="ISQ42" s="36"/>
      <c r="ISR42" s="36"/>
      <c r="ISS42" s="36"/>
      <c r="IST42" s="36"/>
      <c r="ISU42" s="36"/>
      <c r="ISV42" s="36"/>
      <c r="ISW42" s="36"/>
      <c r="ISX42" s="36"/>
      <c r="ISY42" s="36"/>
      <c r="ISZ42" s="36"/>
      <c r="ITA42" s="36"/>
      <c r="ITB42" s="36"/>
      <c r="ITC42" s="36"/>
      <c r="ITD42" s="36"/>
      <c r="ITE42" s="36"/>
      <c r="ITF42" s="36"/>
      <c r="ITG42" s="36"/>
      <c r="ITH42" s="36"/>
      <c r="ITI42" s="36"/>
      <c r="ITJ42" s="36"/>
      <c r="ITK42" s="36"/>
      <c r="ITL42" s="36"/>
      <c r="ITM42" s="36"/>
      <c r="ITN42" s="36"/>
      <c r="ITO42" s="36"/>
      <c r="ITP42" s="36"/>
      <c r="ITQ42" s="36"/>
      <c r="ITR42" s="36"/>
      <c r="ITS42" s="36"/>
      <c r="ITT42" s="36"/>
      <c r="ITU42" s="36"/>
      <c r="ITV42" s="36"/>
      <c r="ITW42" s="36"/>
      <c r="ITX42" s="36"/>
      <c r="ITY42" s="36"/>
      <c r="ITZ42" s="36"/>
      <c r="IUA42" s="36"/>
      <c r="IUB42" s="36"/>
      <c r="IUC42" s="36"/>
      <c r="IUD42" s="36"/>
      <c r="IUE42" s="36"/>
      <c r="IUF42" s="36"/>
      <c r="IUG42" s="36"/>
      <c r="IUH42" s="36"/>
      <c r="IUI42" s="36"/>
      <c r="IUJ42" s="36"/>
      <c r="IUK42" s="36"/>
      <c r="IUL42" s="36"/>
      <c r="IUM42" s="36"/>
      <c r="IUN42" s="36"/>
      <c r="IUO42" s="36"/>
      <c r="IUP42" s="36"/>
      <c r="IUQ42" s="36"/>
      <c r="IUR42" s="36"/>
      <c r="IUS42" s="36"/>
      <c r="IUT42" s="36"/>
      <c r="IUU42" s="36"/>
      <c r="IUV42" s="36"/>
      <c r="IUW42" s="36"/>
      <c r="IUX42" s="36"/>
      <c r="IUY42" s="36"/>
      <c r="IUZ42" s="36"/>
      <c r="IVA42" s="36"/>
      <c r="IVB42" s="36"/>
      <c r="IVC42" s="36"/>
      <c r="IVD42" s="36"/>
      <c r="IVE42" s="36"/>
      <c r="IVF42" s="36"/>
      <c r="IVG42" s="36"/>
      <c r="IVH42" s="36"/>
      <c r="IVI42" s="36"/>
      <c r="IVJ42" s="36"/>
      <c r="IVK42" s="36"/>
      <c r="IVL42" s="36"/>
      <c r="IVM42" s="36"/>
      <c r="IVN42" s="36"/>
      <c r="IVO42" s="36"/>
      <c r="IVP42" s="36"/>
      <c r="IVQ42" s="36"/>
      <c r="IVR42" s="36"/>
      <c r="IVS42" s="36"/>
      <c r="IVT42" s="36"/>
      <c r="IVU42" s="36"/>
      <c r="IVV42" s="36"/>
      <c r="IVW42" s="36"/>
      <c r="IVX42" s="36"/>
      <c r="IVY42" s="36"/>
      <c r="IVZ42" s="36"/>
      <c r="IWA42" s="36"/>
      <c r="IWB42" s="36"/>
      <c r="IWC42" s="36"/>
      <c r="IWD42" s="36"/>
      <c r="IWE42" s="36"/>
      <c r="IWF42" s="36"/>
      <c r="IWG42" s="36"/>
      <c r="IWH42" s="36"/>
      <c r="IWI42" s="36"/>
      <c r="IWJ42" s="36"/>
      <c r="IWK42" s="36"/>
      <c r="IWL42" s="36"/>
      <c r="IWM42" s="36"/>
      <c r="IWN42" s="36"/>
      <c r="IWO42" s="36"/>
      <c r="IWP42" s="36"/>
      <c r="IWQ42" s="36"/>
      <c r="IWR42" s="36"/>
      <c r="IWS42" s="36"/>
      <c r="IWT42" s="36"/>
      <c r="IWU42" s="36"/>
      <c r="IWV42" s="36"/>
      <c r="IWW42" s="36"/>
      <c r="IWX42" s="36"/>
      <c r="IWY42" s="36"/>
      <c r="IWZ42" s="36"/>
      <c r="IXA42" s="36"/>
      <c r="IXB42" s="36"/>
      <c r="IXC42" s="36"/>
      <c r="IXD42" s="36"/>
      <c r="IXE42" s="36"/>
      <c r="IXF42" s="36"/>
      <c r="IXG42" s="36"/>
      <c r="IXH42" s="36"/>
      <c r="IXI42" s="36"/>
      <c r="IXJ42" s="36"/>
      <c r="IXK42" s="36"/>
      <c r="IXL42" s="36"/>
      <c r="IXM42" s="36"/>
      <c r="IXN42" s="36"/>
      <c r="IXO42" s="36"/>
      <c r="IXP42" s="36"/>
      <c r="IXQ42" s="36"/>
      <c r="IXR42" s="36"/>
      <c r="IXS42" s="36"/>
      <c r="IXT42" s="36"/>
      <c r="IXU42" s="36"/>
      <c r="IXV42" s="36"/>
      <c r="IXW42" s="36"/>
      <c r="IXX42" s="36"/>
      <c r="IXY42" s="36"/>
      <c r="IXZ42" s="36"/>
      <c r="IYA42" s="36"/>
      <c r="IYB42" s="36"/>
      <c r="IYC42" s="36"/>
      <c r="IYD42" s="36"/>
      <c r="IYE42" s="36"/>
      <c r="IYF42" s="36"/>
      <c r="IYG42" s="36"/>
      <c r="IYH42" s="36"/>
      <c r="IYI42" s="36"/>
      <c r="IYJ42" s="36"/>
      <c r="IYK42" s="36"/>
      <c r="IYL42" s="36"/>
      <c r="IYM42" s="36"/>
      <c r="IYN42" s="36"/>
      <c r="IYO42" s="36"/>
      <c r="IYP42" s="36"/>
      <c r="IYQ42" s="36"/>
      <c r="IYR42" s="36"/>
      <c r="IYS42" s="36"/>
      <c r="IYT42" s="36"/>
      <c r="IYU42" s="36"/>
      <c r="IYV42" s="36"/>
      <c r="IYW42" s="36"/>
      <c r="IYX42" s="36"/>
      <c r="IYY42" s="36"/>
      <c r="IYZ42" s="36"/>
      <c r="IZA42" s="36"/>
      <c r="IZB42" s="36"/>
      <c r="IZC42" s="36"/>
      <c r="IZD42" s="36"/>
      <c r="IZE42" s="36"/>
      <c r="IZF42" s="36"/>
      <c r="IZG42" s="36"/>
      <c r="IZH42" s="36"/>
      <c r="IZI42" s="36"/>
      <c r="IZJ42" s="36"/>
      <c r="IZK42" s="36"/>
      <c r="IZL42" s="36"/>
      <c r="IZM42" s="36"/>
      <c r="IZN42" s="36"/>
      <c r="IZO42" s="36"/>
      <c r="IZP42" s="36"/>
      <c r="IZQ42" s="36"/>
      <c r="IZR42" s="36"/>
      <c r="IZS42" s="36"/>
      <c r="IZT42" s="36"/>
      <c r="IZU42" s="36"/>
      <c r="IZV42" s="36"/>
      <c r="IZW42" s="36"/>
      <c r="IZX42" s="36"/>
      <c r="IZY42" s="36"/>
      <c r="IZZ42" s="36"/>
      <c r="JAA42" s="36"/>
      <c r="JAB42" s="36"/>
      <c r="JAC42" s="36"/>
      <c r="JAD42" s="36"/>
      <c r="JAE42" s="36"/>
      <c r="JAF42" s="36"/>
      <c r="JAG42" s="36"/>
      <c r="JAH42" s="36"/>
      <c r="JAI42" s="36"/>
      <c r="JAJ42" s="36"/>
      <c r="JAK42" s="36"/>
      <c r="JAL42" s="36"/>
      <c r="JAM42" s="36"/>
      <c r="JAN42" s="36"/>
      <c r="JAO42" s="36"/>
      <c r="JAP42" s="36"/>
      <c r="JAQ42" s="36"/>
      <c r="JAR42" s="36"/>
      <c r="JAS42" s="36"/>
      <c r="JAT42" s="36"/>
      <c r="JAU42" s="36"/>
      <c r="JAV42" s="36"/>
      <c r="JAW42" s="36"/>
      <c r="JAX42" s="36"/>
      <c r="JAY42" s="36"/>
      <c r="JAZ42" s="36"/>
      <c r="JBA42" s="36"/>
      <c r="JBB42" s="36"/>
      <c r="JBC42" s="36"/>
      <c r="JBD42" s="36"/>
      <c r="JBE42" s="36"/>
      <c r="JBF42" s="36"/>
      <c r="JBG42" s="36"/>
      <c r="JBH42" s="36"/>
      <c r="JBI42" s="36"/>
      <c r="JBJ42" s="36"/>
      <c r="JBK42" s="36"/>
      <c r="JBL42" s="36"/>
      <c r="JBM42" s="36"/>
      <c r="JBN42" s="36"/>
      <c r="JBO42" s="36"/>
      <c r="JBP42" s="36"/>
      <c r="JBQ42" s="36"/>
      <c r="JBR42" s="36"/>
      <c r="JBS42" s="36"/>
      <c r="JBT42" s="36"/>
      <c r="JBU42" s="36"/>
      <c r="JBV42" s="36"/>
      <c r="JBW42" s="36"/>
      <c r="JBX42" s="36"/>
      <c r="JBY42" s="36"/>
      <c r="JBZ42" s="36"/>
      <c r="JCA42" s="36"/>
      <c r="JCB42" s="36"/>
      <c r="JCC42" s="36"/>
      <c r="JCD42" s="36"/>
      <c r="JCE42" s="36"/>
      <c r="JCF42" s="36"/>
      <c r="JCG42" s="36"/>
      <c r="JCH42" s="36"/>
      <c r="JCI42" s="36"/>
      <c r="JCJ42" s="36"/>
      <c r="JCK42" s="36"/>
      <c r="JCL42" s="36"/>
      <c r="JCM42" s="36"/>
      <c r="JCN42" s="36"/>
      <c r="JCO42" s="36"/>
      <c r="JCP42" s="36"/>
      <c r="JCQ42" s="36"/>
      <c r="JCR42" s="36"/>
      <c r="JCS42" s="36"/>
      <c r="JCT42" s="36"/>
      <c r="JCU42" s="36"/>
      <c r="JCV42" s="36"/>
      <c r="JCW42" s="36"/>
      <c r="JCX42" s="36"/>
      <c r="JCY42" s="36"/>
      <c r="JCZ42" s="36"/>
      <c r="JDA42" s="36"/>
      <c r="JDB42" s="36"/>
      <c r="JDC42" s="36"/>
      <c r="JDD42" s="36"/>
      <c r="JDE42" s="36"/>
      <c r="JDF42" s="36"/>
      <c r="JDG42" s="36"/>
      <c r="JDH42" s="36"/>
      <c r="JDI42" s="36"/>
      <c r="JDJ42" s="36"/>
      <c r="JDK42" s="36"/>
      <c r="JDL42" s="36"/>
      <c r="JDM42" s="36"/>
      <c r="JDN42" s="36"/>
      <c r="JDO42" s="36"/>
      <c r="JDP42" s="36"/>
      <c r="JDQ42" s="36"/>
      <c r="JDR42" s="36"/>
      <c r="JDS42" s="36"/>
      <c r="JDT42" s="36"/>
      <c r="JDU42" s="36"/>
      <c r="JDV42" s="36"/>
      <c r="JDW42" s="36"/>
      <c r="JDX42" s="36"/>
      <c r="JDY42" s="36"/>
      <c r="JDZ42" s="36"/>
      <c r="JEA42" s="36"/>
      <c r="JEB42" s="36"/>
      <c r="JEC42" s="36"/>
      <c r="JED42" s="36"/>
      <c r="JEE42" s="36"/>
      <c r="JEF42" s="36"/>
      <c r="JEG42" s="36"/>
      <c r="JEH42" s="36"/>
      <c r="JEI42" s="36"/>
      <c r="JEJ42" s="36"/>
      <c r="JEK42" s="36"/>
      <c r="JEL42" s="36"/>
      <c r="JEM42" s="36"/>
      <c r="JEN42" s="36"/>
      <c r="JEO42" s="36"/>
      <c r="JEP42" s="36"/>
      <c r="JEQ42" s="36"/>
      <c r="JER42" s="36"/>
      <c r="JES42" s="36"/>
      <c r="JET42" s="36"/>
      <c r="JEU42" s="36"/>
      <c r="JEV42" s="36"/>
      <c r="JEW42" s="36"/>
      <c r="JEX42" s="36"/>
      <c r="JEY42" s="36"/>
      <c r="JEZ42" s="36"/>
      <c r="JFA42" s="36"/>
      <c r="JFB42" s="36"/>
      <c r="JFC42" s="36"/>
      <c r="JFD42" s="36"/>
      <c r="JFE42" s="36"/>
      <c r="JFF42" s="36"/>
      <c r="JFG42" s="36"/>
      <c r="JFH42" s="36"/>
      <c r="JFI42" s="36"/>
      <c r="JFJ42" s="36"/>
      <c r="JFK42" s="36"/>
      <c r="JFL42" s="36"/>
      <c r="JFM42" s="36"/>
      <c r="JFN42" s="36"/>
      <c r="JFO42" s="36"/>
      <c r="JFP42" s="36"/>
      <c r="JFQ42" s="36"/>
      <c r="JFR42" s="36"/>
      <c r="JFS42" s="36"/>
      <c r="JFT42" s="36"/>
      <c r="JFU42" s="36"/>
      <c r="JFV42" s="36"/>
      <c r="JFW42" s="36"/>
      <c r="JFX42" s="36"/>
      <c r="JFY42" s="36"/>
      <c r="JFZ42" s="36"/>
      <c r="JGA42" s="36"/>
      <c r="JGB42" s="36"/>
      <c r="JGC42" s="36"/>
      <c r="JGD42" s="36"/>
      <c r="JGE42" s="36"/>
      <c r="JGF42" s="36"/>
      <c r="JGG42" s="36"/>
      <c r="JGH42" s="36"/>
      <c r="JGI42" s="36"/>
      <c r="JGJ42" s="36"/>
      <c r="JGK42" s="36"/>
      <c r="JGL42" s="36"/>
      <c r="JGM42" s="36"/>
      <c r="JGN42" s="36"/>
      <c r="JGO42" s="36"/>
      <c r="JGP42" s="36"/>
      <c r="JGQ42" s="36"/>
      <c r="JGR42" s="36"/>
      <c r="JGS42" s="36"/>
      <c r="JGT42" s="36"/>
      <c r="JGU42" s="36"/>
      <c r="JGV42" s="36"/>
      <c r="JGW42" s="36"/>
      <c r="JGX42" s="36"/>
      <c r="JGY42" s="36"/>
      <c r="JGZ42" s="36"/>
      <c r="JHA42" s="36"/>
      <c r="JHB42" s="36"/>
      <c r="JHC42" s="36"/>
      <c r="JHD42" s="36"/>
      <c r="JHE42" s="36"/>
      <c r="JHF42" s="36"/>
      <c r="JHG42" s="36"/>
      <c r="JHH42" s="36"/>
      <c r="JHI42" s="36"/>
      <c r="JHJ42" s="36"/>
      <c r="JHK42" s="36"/>
      <c r="JHL42" s="36"/>
      <c r="JHM42" s="36"/>
      <c r="JHN42" s="36"/>
      <c r="JHO42" s="36"/>
      <c r="JHP42" s="36"/>
      <c r="JHQ42" s="36"/>
      <c r="JHR42" s="36"/>
      <c r="JHS42" s="36"/>
      <c r="JHT42" s="36"/>
      <c r="JHU42" s="36"/>
      <c r="JHV42" s="36"/>
      <c r="JHW42" s="36"/>
      <c r="JHX42" s="36"/>
      <c r="JHY42" s="36"/>
      <c r="JHZ42" s="36"/>
      <c r="JIA42" s="36"/>
      <c r="JIB42" s="36"/>
      <c r="JIC42" s="36"/>
      <c r="JID42" s="36"/>
      <c r="JIE42" s="36"/>
      <c r="JIF42" s="36"/>
      <c r="JIG42" s="36"/>
      <c r="JIH42" s="36"/>
      <c r="JII42" s="36"/>
      <c r="JIJ42" s="36"/>
      <c r="JIK42" s="36"/>
      <c r="JIL42" s="36"/>
      <c r="JIM42" s="36"/>
      <c r="JIN42" s="36"/>
      <c r="JIO42" s="36"/>
      <c r="JIP42" s="36"/>
      <c r="JIQ42" s="36"/>
      <c r="JIR42" s="36"/>
      <c r="JIS42" s="36"/>
      <c r="JIT42" s="36"/>
      <c r="JIU42" s="36"/>
      <c r="JIV42" s="36"/>
      <c r="JIW42" s="36"/>
      <c r="JIX42" s="36"/>
      <c r="JIY42" s="36"/>
      <c r="JIZ42" s="36"/>
      <c r="JJA42" s="36"/>
      <c r="JJB42" s="36"/>
      <c r="JJC42" s="36"/>
      <c r="JJD42" s="36"/>
      <c r="JJE42" s="36"/>
      <c r="JJF42" s="36"/>
      <c r="JJG42" s="36"/>
      <c r="JJH42" s="36"/>
      <c r="JJI42" s="36"/>
      <c r="JJJ42" s="36"/>
      <c r="JJK42" s="36"/>
      <c r="JJL42" s="36"/>
      <c r="JJM42" s="36"/>
      <c r="JJN42" s="36"/>
      <c r="JJO42" s="36"/>
      <c r="JJP42" s="36"/>
      <c r="JJQ42" s="36"/>
      <c r="JJR42" s="36"/>
      <c r="JJS42" s="36"/>
      <c r="JJT42" s="36"/>
      <c r="JJU42" s="36"/>
      <c r="JJV42" s="36"/>
      <c r="JJW42" s="36"/>
      <c r="JJX42" s="36"/>
      <c r="JJY42" s="36"/>
      <c r="JJZ42" s="36"/>
      <c r="JKA42" s="36"/>
      <c r="JKB42" s="36"/>
      <c r="JKC42" s="36"/>
      <c r="JKD42" s="36"/>
      <c r="JKE42" s="36"/>
      <c r="JKF42" s="36"/>
      <c r="JKG42" s="36"/>
      <c r="JKH42" s="36"/>
      <c r="JKI42" s="36"/>
      <c r="JKJ42" s="36"/>
      <c r="JKK42" s="36"/>
      <c r="JKL42" s="36"/>
      <c r="JKM42" s="36"/>
      <c r="JKN42" s="36"/>
      <c r="JKO42" s="36"/>
      <c r="JKP42" s="36"/>
      <c r="JKQ42" s="36"/>
      <c r="JKR42" s="36"/>
      <c r="JKS42" s="36"/>
      <c r="JKT42" s="36"/>
      <c r="JKU42" s="36"/>
      <c r="JKV42" s="36"/>
      <c r="JKW42" s="36"/>
      <c r="JKX42" s="36"/>
      <c r="JKY42" s="36"/>
      <c r="JKZ42" s="36"/>
      <c r="JLA42" s="36"/>
      <c r="JLB42" s="36"/>
      <c r="JLC42" s="36"/>
      <c r="JLD42" s="36"/>
      <c r="JLE42" s="36"/>
      <c r="JLF42" s="36"/>
      <c r="JLG42" s="36"/>
      <c r="JLH42" s="36"/>
      <c r="JLI42" s="36"/>
      <c r="JLJ42" s="36"/>
      <c r="JLK42" s="36"/>
      <c r="JLL42" s="36"/>
      <c r="JLM42" s="36"/>
      <c r="JLN42" s="36"/>
      <c r="JLO42" s="36"/>
      <c r="JLP42" s="36"/>
      <c r="JLQ42" s="36"/>
      <c r="JLR42" s="36"/>
      <c r="JLS42" s="36"/>
      <c r="JLT42" s="36"/>
      <c r="JLU42" s="36"/>
      <c r="JLV42" s="36"/>
      <c r="JLW42" s="36"/>
      <c r="JLX42" s="36"/>
      <c r="JLY42" s="36"/>
      <c r="JLZ42" s="36"/>
      <c r="JMA42" s="36"/>
      <c r="JMB42" s="36"/>
      <c r="JMC42" s="36"/>
      <c r="JMD42" s="36"/>
      <c r="JME42" s="36"/>
      <c r="JMF42" s="36"/>
      <c r="JMG42" s="36"/>
      <c r="JMH42" s="36"/>
      <c r="JMI42" s="36"/>
      <c r="JMJ42" s="36"/>
      <c r="JMK42" s="36"/>
      <c r="JML42" s="36"/>
      <c r="JMM42" s="36"/>
      <c r="JMN42" s="36"/>
      <c r="JMO42" s="36"/>
      <c r="JMP42" s="36"/>
      <c r="JMQ42" s="36"/>
      <c r="JMR42" s="36"/>
      <c r="JMS42" s="36"/>
      <c r="JMT42" s="36"/>
      <c r="JMU42" s="36"/>
      <c r="JMV42" s="36"/>
      <c r="JMW42" s="36"/>
      <c r="JMX42" s="36"/>
      <c r="JMY42" s="36"/>
      <c r="JMZ42" s="36"/>
      <c r="JNA42" s="36"/>
      <c r="JNB42" s="36"/>
      <c r="JNC42" s="36"/>
      <c r="JND42" s="36"/>
      <c r="JNE42" s="36"/>
      <c r="JNF42" s="36"/>
      <c r="JNG42" s="36"/>
      <c r="JNH42" s="36"/>
      <c r="JNI42" s="36"/>
      <c r="JNJ42" s="36"/>
      <c r="JNK42" s="36"/>
      <c r="JNL42" s="36"/>
      <c r="JNM42" s="36"/>
      <c r="JNN42" s="36"/>
      <c r="JNO42" s="36"/>
      <c r="JNP42" s="36"/>
      <c r="JNQ42" s="36"/>
      <c r="JNR42" s="36"/>
      <c r="JNS42" s="36"/>
      <c r="JNT42" s="36"/>
      <c r="JNU42" s="36"/>
      <c r="JNV42" s="36"/>
      <c r="JNW42" s="36"/>
      <c r="JNX42" s="36"/>
      <c r="JNY42" s="36"/>
      <c r="JNZ42" s="36"/>
      <c r="JOA42" s="36"/>
      <c r="JOB42" s="36"/>
      <c r="JOC42" s="36"/>
      <c r="JOD42" s="36"/>
      <c r="JOE42" s="36"/>
      <c r="JOF42" s="36"/>
      <c r="JOG42" s="36"/>
      <c r="JOH42" s="36"/>
      <c r="JOI42" s="36"/>
      <c r="JOJ42" s="36"/>
      <c r="JOK42" s="36"/>
      <c r="JOL42" s="36"/>
      <c r="JOM42" s="36"/>
      <c r="JON42" s="36"/>
      <c r="JOO42" s="36"/>
      <c r="JOP42" s="36"/>
      <c r="JOQ42" s="36"/>
      <c r="JOR42" s="36"/>
      <c r="JOS42" s="36"/>
      <c r="JOT42" s="36"/>
      <c r="JOU42" s="36"/>
      <c r="JOV42" s="36"/>
      <c r="JOW42" s="36"/>
      <c r="JOX42" s="36"/>
      <c r="JOY42" s="36"/>
      <c r="JOZ42" s="36"/>
      <c r="JPA42" s="36"/>
      <c r="JPB42" s="36"/>
      <c r="JPC42" s="36"/>
      <c r="JPD42" s="36"/>
      <c r="JPE42" s="36"/>
      <c r="JPF42" s="36"/>
      <c r="JPG42" s="36"/>
      <c r="JPH42" s="36"/>
      <c r="JPI42" s="36"/>
      <c r="JPJ42" s="36"/>
      <c r="JPK42" s="36"/>
      <c r="JPL42" s="36"/>
      <c r="JPM42" s="36"/>
      <c r="JPN42" s="36"/>
      <c r="JPO42" s="36"/>
      <c r="JPP42" s="36"/>
      <c r="JPQ42" s="36"/>
      <c r="JPR42" s="36"/>
      <c r="JPS42" s="36"/>
      <c r="JPT42" s="36"/>
      <c r="JPU42" s="36"/>
      <c r="JPV42" s="36"/>
      <c r="JPW42" s="36"/>
      <c r="JPX42" s="36"/>
      <c r="JPY42" s="36"/>
      <c r="JPZ42" s="36"/>
      <c r="JQA42" s="36"/>
      <c r="JQB42" s="36"/>
      <c r="JQC42" s="36"/>
      <c r="JQD42" s="36"/>
      <c r="JQE42" s="36"/>
      <c r="JQF42" s="36"/>
      <c r="JQG42" s="36"/>
      <c r="JQH42" s="36"/>
      <c r="JQI42" s="36"/>
      <c r="JQJ42" s="36"/>
      <c r="JQK42" s="36"/>
      <c r="JQL42" s="36"/>
      <c r="JQM42" s="36"/>
      <c r="JQN42" s="36"/>
      <c r="JQO42" s="36"/>
      <c r="JQP42" s="36"/>
      <c r="JQQ42" s="36"/>
      <c r="JQR42" s="36"/>
      <c r="JQS42" s="36"/>
      <c r="JQT42" s="36"/>
      <c r="JQU42" s="36"/>
      <c r="JQV42" s="36"/>
      <c r="JQW42" s="36"/>
      <c r="JQX42" s="36"/>
      <c r="JQY42" s="36"/>
      <c r="JQZ42" s="36"/>
      <c r="JRA42" s="36"/>
      <c r="JRB42" s="36"/>
      <c r="JRC42" s="36"/>
      <c r="JRD42" s="36"/>
      <c r="JRE42" s="36"/>
      <c r="JRF42" s="36"/>
      <c r="JRG42" s="36"/>
      <c r="JRH42" s="36"/>
      <c r="JRI42" s="36"/>
      <c r="JRJ42" s="36"/>
      <c r="JRK42" s="36"/>
      <c r="JRL42" s="36"/>
      <c r="JRM42" s="36"/>
      <c r="JRN42" s="36"/>
      <c r="JRO42" s="36"/>
      <c r="JRP42" s="36"/>
      <c r="JRQ42" s="36"/>
      <c r="JRR42" s="36"/>
      <c r="JRS42" s="36"/>
      <c r="JRT42" s="36"/>
      <c r="JRU42" s="36"/>
      <c r="JRV42" s="36"/>
      <c r="JRW42" s="36"/>
      <c r="JRX42" s="36"/>
      <c r="JRY42" s="36"/>
      <c r="JRZ42" s="36"/>
      <c r="JSA42" s="36"/>
      <c r="JSB42" s="36"/>
      <c r="JSC42" s="36"/>
      <c r="JSD42" s="36"/>
      <c r="JSE42" s="36"/>
      <c r="JSF42" s="36"/>
      <c r="JSG42" s="36"/>
      <c r="JSH42" s="36"/>
      <c r="JSI42" s="36"/>
      <c r="JSJ42" s="36"/>
      <c r="JSK42" s="36"/>
      <c r="JSL42" s="36"/>
      <c r="JSM42" s="36"/>
      <c r="JSN42" s="36"/>
      <c r="JSO42" s="36"/>
      <c r="JSP42" s="36"/>
      <c r="JSQ42" s="36"/>
      <c r="JSR42" s="36"/>
      <c r="JSS42" s="36"/>
      <c r="JST42" s="36"/>
      <c r="JSU42" s="36"/>
      <c r="JSV42" s="36"/>
      <c r="JSW42" s="36"/>
      <c r="JSX42" s="36"/>
      <c r="JSY42" s="36"/>
      <c r="JSZ42" s="36"/>
      <c r="JTA42" s="36"/>
      <c r="JTB42" s="36"/>
      <c r="JTC42" s="36"/>
      <c r="JTD42" s="36"/>
      <c r="JTE42" s="36"/>
      <c r="JTF42" s="36"/>
      <c r="JTG42" s="36"/>
      <c r="JTH42" s="36"/>
      <c r="JTI42" s="36"/>
      <c r="JTJ42" s="36"/>
      <c r="JTK42" s="36"/>
      <c r="JTL42" s="36"/>
      <c r="JTM42" s="36"/>
      <c r="JTN42" s="36"/>
      <c r="JTO42" s="36"/>
      <c r="JTP42" s="36"/>
      <c r="JTQ42" s="36"/>
      <c r="JTR42" s="36"/>
      <c r="JTS42" s="36"/>
      <c r="JTT42" s="36"/>
      <c r="JTU42" s="36"/>
      <c r="JTV42" s="36"/>
      <c r="JTW42" s="36"/>
      <c r="JTX42" s="36"/>
      <c r="JTY42" s="36"/>
      <c r="JTZ42" s="36"/>
      <c r="JUA42" s="36"/>
      <c r="JUB42" s="36"/>
      <c r="JUC42" s="36"/>
      <c r="JUD42" s="36"/>
      <c r="JUE42" s="36"/>
      <c r="JUF42" s="36"/>
      <c r="JUG42" s="36"/>
      <c r="JUH42" s="36"/>
      <c r="JUI42" s="36"/>
      <c r="JUJ42" s="36"/>
      <c r="JUK42" s="36"/>
      <c r="JUL42" s="36"/>
      <c r="JUM42" s="36"/>
      <c r="JUN42" s="36"/>
      <c r="JUO42" s="36"/>
      <c r="JUP42" s="36"/>
      <c r="JUQ42" s="36"/>
      <c r="JUR42" s="36"/>
      <c r="JUS42" s="36"/>
      <c r="JUT42" s="36"/>
      <c r="JUU42" s="36"/>
      <c r="JUV42" s="36"/>
      <c r="JUW42" s="36"/>
      <c r="JUX42" s="36"/>
      <c r="JUY42" s="36"/>
      <c r="JUZ42" s="36"/>
      <c r="JVA42" s="36"/>
      <c r="JVB42" s="36"/>
      <c r="JVC42" s="36"/>
      <c r="JVD42" s="36"/>
      <c r="JVE42" s="36"/>
      <c r="JVF42" s="36"/>
      <c r="JVG42" s="36"/>
      <c r="JVH42" s="36"/>
      <c r="JVI42" s="36"/>
      <c r="JVJ42" s="36"/>
      <c r="JVK42" s="36"/>
      <c r="JVL42" s="36"/>
      <c r="JVM42" s="36"/>
      <c r="JVN42" s="36"/>
      <c r="JVO42" s="36"/>
      <c r="JVP42" s="36"/>
      <c r="JVQ42" s="36"/>
      <c r="JVR42" s="36"/>
      <c r="JVS42" s="36"/>
      <c r="JVT42" s="36"/>
      <c r="JVU42" s="36"/>
      <c r="JVV42" s="36"/>
      <c r="JVW42" s="36"/>
      <c r="JVX42" s="36"/>
      <c r="JVY42" s="36"/>
      <c r="JVZ42" s="36"/>
      <c r="JWA42" s="36"/>
      <c r="JWB42" s="36"/>
      <c r="JWC42" s="36"/>
      <c r="JWD42" s="36"/>
      <c r="JWE42" s="36"/>
      <c r="JWF42" s="36"/>
      <c r="JWG42" s="36"/>
      <c r="JWH42" s="36"/>
      <c r="JWI42" s="36"/>
      <c r="JWJ42" s="36"/>
      <c r="JWK42" s="36"/>
      <c r="JWL42" s="36"/>
      <c r="JWM42" s="36"/>
      <c r="JWN42" s="36"/>
      <c r="JWO42" s="36"/>
      <c r="JWP42" s="36"/>
      <c r="JWQ42" s="36"/>
      <c r="JWR42" s="36"/>
      <c r="JWS42" s="36"/>
      <c r="JWT42" s="36"/>
      <c r="JWU42" s="36"/>
      <c r="JWV42" s="36"/>
      <c r="JWW42" s="36"/>
      <c r="JWX42" s="36"/>
      <c r="JWY42" s="36"/>
      <c r="JWZ42" s="36"/>
      <c r="JXA42" s="36"/>
      <c r="JXB42" s="36"/>
      <c r="JXC42" s="36"/>
      <c r="JXD42" s="36"/>
      <c r="JXE42" s="36"/>
      <c r="JXF42" s="36"/>
      <c r="JXG42" s="36"/>
      <c r="JXH42" s="36"/>
      <c r="JXI42" s="36"/>
      <c r="JXJ42" s="36"/>
      <c r="JXK42" s="36"/>
      <c r="JXL42" s="36"/>
      <c r="JXM42" s="36"/>
      <c r="JXN42" s="36"/>
      <c r="JXO42" s="36"/>
      <c r="JXP42" s="36"/>
      <c r="JXQ42" s="36"/>
      <c r="JXR42" s="36"/>
      <c r="JXS42" s="36"/>
      <c r="JXT42" s="36"/>
      <c r="JXU42" s="36"/>
      <c r="JXV42" s="36"/>
      <c r="JXW42" s="36"/>
      <c r="JXX42" s="36"/>
      <c r="JXY42" s="36"/>
      <c r="JXZ42" s="36"/>
      <c r="JYA42" s="36"/>
      <c r="JYB42" s="36"/>
      <c r="JYC42" s="36"/>
      <c r="JYD42" s="36"/>
      <c r="JYE42" s="36"/>
      <c r="JYF42" s="36"/>
      <c r="JYG42" s="36"/>
      <c r="JYH42" s="36"/>
      <c r="JYI42" s="36"/>
      <c r="JYJ42" s="36"/>
      <c r="JYK42" s="36"/>
      <c r="JYL42" s="36"/>
      <c r="JYM42" s="36"/>
      <c r="JYN42" s="36"/>
      <c r="JYO42" s="36"/>
      <c r="JYP42" s="36"/>
      <c r="JYQ42" s="36"/>
      <c r="JYR42" s="36"/>
      <c r="JYS42" s="36"/>
      <c r="JYT42" s="36"/>
      <c r="JYU42" s="36"/>
      <c r="JYV42" s="36"/>
      <c r="JYW42" s="36"/>
      <c r="JYX42" s="36"/>
      <c r="JYY42" s="36"/>
      <c r="JYZ42" s="36"/>
      <c r="JZA42" s="36"/>
      <c r="JZB42" s="36"/>
      <c r="JZC42" s="36"/>
      <c r="JZD42" s="36"/>
      <c r="JZE42" s="36"/>
      <c r="JZF42" s="36"/>
      <c r="JZG42" s="36"/>
      <c r="JZH42" s="36"/>
      <c r="JZI42" s="36"/>
      <c r="JZJ42" s="36"/>
      <c r="JZK42" s="36"/>
      <c r="JZL42" s="36"/>
      <c r="JZM42" s="36"/>
      <c r="JZN42" s="36"/>
      <c r="JZO42" s="36"/>
      <c r="JZP42" s="36"/>
      <c r="JZQ42" s="36"/>
      <c r="JZR42" s="36"/>
      <c r="JZS42" s="36"/>
      <c r="JZT42" s="36"/>
      <c r="JZU42" s="36"/>
      <c r="JZV42" s="36"/>
      <c r="JZW42" s="36"/>
      <c r="JZX42" s="36"/>
      <c r="JZY42" s="36"/>
      <c r="JZZ42" s="36"/>
      <c r="KAA42" s="36"/>
      <c r="KAB42" s="36"/>
      <c r="KAC42" s="36"/>
      <c r="KAD42" s="36"/>
      <c r="KAE42" s="36"/>
      <c r="KAF42" s="36"/>
      <c r="KAG42" s="36"/>
      <c r="KAH42" s="36"/>
      <c r="KAI42" s="36"/>
      <c r="KAJ42" s="36"/>
      <c r="KAK42" s="36"/>
      <c r="KAL42" s="36"/>
      <c r="KAM42" s="36"/>
      <c r="KAN42" s="36"/>
      <c r="KAO42" s="36"/>
      <c r="KAP42" s="36"/>
      <c r="KAQ42" s="36"/>
      <c r="KAR42" s="36"/>
      <c r="KAS42" s="36"/>
      <c r="KAT42" s="36"/>
      <c r="KAU42" s="36"/>
      <c r="KAV42" s="36"/>
      <c r="KAW42" s="36"/>
      <c r="KAX42" s="36"/>
      <c r="KAY42" s="36"/>
      <c r="KAZ42" s="36"/>
      <c r="KBA42" s="36"/>
      <c r="KBB42" s="36"/>
      <c r="KBC42" s="36"/>
      <c r="KBD42" s="36"/>
      <c r="KBE42" s="36"/>
      <c r="KBF42" s="36"/>
      <c r="KBG42" s="36"/>
      <c r="KBH42" s="36"/>
      <c r="KBI42" s="36"/>
      <c r="KBJ42" s="36"/>
      <c r="KBK42" s="36"/>
      <c r="KBL42" s="36"/>
      <c r="KBM42" s="36"/>
      <c r="KBN42" s="36"/>
      <c r="KBO42" s="36"/>
      <c r="KBP42" s="36"/>
      <c r="KBQ42" s="36"/>
      <c r="KBR42" s="36"/>
      <c r="KBS42" s="36"/>
      <c r="KBT42" s="36"/>
      <c r="KBU42" s="36"/>
      <c r="KBV42" s="36"/>
      <c r="KBW42" s="36"/>
      <c r="KBX42" s="36"/>
      <c r="KBY42" s="36"/>
      <c r="KBZ42" s="36"/>
      <c r="KCA42" s="36"/>
      <c r="KCB42" s="36"/>
      <c r="KCC42" s="36"/>
      <c r="KCD42" s="36"/>
      <c r="KCE42" s="36"/>
      <c r="KCF42" s="36"/>
      <c r="KCG42" s="36"/>
      <c r="KCH42" s="36"/>
      <c r="KCI42" s="36"/>
      <c r="KCJ42" s="36"/>
      <c r="KCK42" s="36"/>
      <c r="KCL42" s="36"/>
      <c r="KCM42" s="36"/>
      <c r="KCN42" s="36"/>
      <c r="KCO42" s="36"/>
      <c r="KCP42" s="36"/>
      <c r="KCQ42" s="36"/>
      <c r="KCR42" s="36"/>
      <c r="KCS42" s="36"/>
      <c r="KCT42" s="36"/>
      <c r="KCU42" s="36"/>
      <c r="KCV42" s="36"/>
      <c r="KCW42" s="36"/>
      <c r="KCX42" s="36"/>
      <c r="KCY42" s="36"/>
      <c r="KCZ42" s="36"/>
      <c r="KDA42" s="36"/>
      <c r="KDB42" s="36"/>
      <c r="KDC42" s="36"/>
      <c r="KDD42" s="36"/>
      <c r="KDE42" s="36"/>
      <c r="KDF42" s="36"/>
      <c r="KDG42" s="36"/>
      <c r="KDH42" s="36"/>
      <c r="KDI42" s="36"/>
      <c r="KDJ42" s="36"/>
      <c r="KDK42" s="36"/>
      <c r="KDL42" s="36"/>
      <c r="KDM42" s="36"/>
      <c r="KDN42" s="36"/>
      <c r="KDO42" s="36"/>
      <c r="KDP42" s="36"/>
      <c r="KDQ42" s="36"/>
      <c r="KDR42" s="36"/>
      <c r="KDS42" s="36"/>
      <c r="KDT42" s="36"/>
      <c r="KDU42" s="36"/>
      <c r="KDV42" s="36"/>
      <c r="KDW42" s="36"/>
      <c r="KDX42" s="36"/>
      <c r="KDY42" s="36"/>
      <c r="KDZ42" s="36"/>
      <c r="KEA42" s="36"/>
      <c r="KEB42" s="36"/>
      <c r="KEC42" s="36"/>
      <c r="KED42" s="36"/>
      <c r="KEE42" s="36"/>
      <c r="KEF42" s="36"/>
      <c r="KEG42" s="36"/>
      <c r="KEH42" s="36"/>
      <c r="KEI42" s="36"/>
      <c r="KEJ42" s="36"/>
      <c r="KEK42" s="36"/>
      <c r="KEL42" s="36"/>
      <c r="KEM42" s="36"/>
      <c r="KEN42" s="36"/>
      <c r="KEO42" s="36"/>
      <c r="KEP42" s="36"/>
      <c r="KEQ42" s="36"/>
      <c r="KER42" s="36"/>
      <c r="KES42" s="36"/>
      <c r="KET42" s="36"/>
      <c r="KEU42" s="36"/>
      <c r="KEV42" s="36"/>
      <c r="KEW42" s="36"/>
      <c r="KEX42" s="36"/>
      <c r="KEY42" s="36"/>
      <c r="KEZ42" s="36"/>
      <c r="KFA42" s="36"/>
      <c r="KFB42" s="36"/>
      <c r="KFC42" s="36"/>
      <c r="KFD42" s="36"/>
      <c r="KFE42" s="36"/>
      <c r="KFF42" s="36"/>
      <c r="KFG42" s="36"/>
      <c r="KFH42" s="36"/>
      <c r="KFI42" s="36"/>
      <c r="KFJ42" s="36"/>
      <c r="KFK42" s="36"/>
      <c r="KFL42" s="36"/>
      <c r="KFM42" s="36"/>
      <c r="KFN42" s="36"/>
      <c r="KFO42" s="36"/>
      <c r="KFP42" s="36"/>
      <c r="KFQ42" s="36"/>
      <c r="KFR42" s="36"/>
      <c r="KFS42" s="36"/>
      <c r="KFT42" s="36"/>
      <c r="KFU42" s="36"/>
      <c r="KFV42" s="36"/>
      <c r="KFW42" s="36"/>
      <c r="KFX42" s="36"/>
      <c r="KFY42" s="36"/>
      <c r="KFZ42" s="36"/>
      <c r="KGA42" s="36"/>
      <c r="KGB42" s="36"/>
      <c r="KGC42" s="36"/>
      <c r="KGD42" s="36"/>
      <c r="KGE42" s="36"/>
      <c r="KGF42" s="36"/>
      <c r="KGG42" s="36"/>
      <c r="KGH42" s="36"/>
      <c r="KGI42" s="36"/>
      <c r="KGJ42" s="36"/>
      <c r="KGK42" s="36"/>
      <c r="KGL42" s="36"/>
      <c r="KGM42" s="36"/>
      <c r="KGN42" s="36"/>
      <c r="KGO42" s="36"/>
      <c r="KGP42" s="36"/>
      <c r="KGQ42" s="36"/>
      <c r="KGR42" s="36"/>
      <c r="KGS42" s="36"/>
      <c r="KGT42" s="36"/>
      <c r="KGU42" s="36"/>
      <c r="KGV42" s="36"/>
      <c r="KGW42" s="36"/>
      <c r="KGX42" s="36"/>
      <c r="KGY42" s="36"/>
      <c r="KGZ42" s="36"/>
      <c r="KHA42" s="36"/>
      <c r="KHB42" s="36"/>
      <c r="KHC42" s="36"/>
      <c r="KHD42" s="36"/>
      <c r="KHE42" s="36"/>
      <c r="KHF42" s="36"/>
      <c r="KHG42" s="36"/>
      <c r="KHH42" s="36"/>
      <c r="KHI42" s="36"/>
      <c r="KHJ42" s="36"/>
      <c r="KHK42" s="36"/>
      <c r="KHL42" s="36"/>
      <c r="KHM42" s="36"/>
      <c r="KHN42" s="36"/>
      <c r="KHO42" s="36"/>
      <c r="KHP42" s="36"/>
      <c r="KHQ42" s="36"/>
      <c r="KHR42" s="36"/>
      <c r="KHS42" s="36"/>
      <c r="KHT42" s="36"/>
      <c r="KHU42" s="36"/>
      <c r="KHV42" s="36"/>
      <c r="KHW42" s="36"/>
      <c r="KHX42" s="36"/>
      <c r="KHY42" s="36"/>
      <c r="KHZ42" s="36"/>
      <c r="KIA42" s="36"/>
      <c r="KIB42" s="36"/>
      <c r="KIC42" s="36"/>
      <c r="KID42" s="36"/>
      <c r="KIE42" s="36"/>
      <c r="KIF42" s="36"/>
      <c r="KIG42" s="36"/>
      <c r="KIH42" s="36"/>
      <c r="KII42" s="36"/>
      <c r="KIJ42" s="36"/>
      <c r="KIK42" s="36"/>
      <c r="KIL42" s="36"/>
      <c r="KIM42" s="36"/>
      <c r="KIN42" s="36"/>
      <c r="KIO42" s="36"/>
      <c r="KIP42" s="36"/>
      <c r="KIQ42" s="36"/>
      <c r="KIR42" s="36"/>
      <c r="KIS42" s="36"/>
      <c r="KIT42" s="36"/>
      <c r="KIU42" s="36"/>
      <c r="KIV42" s="36"/>
      <c r="KIW42" s="36"/>
      <c r="KIX42" s="36"/>
      <c r="KIY42" s="36"/>
      <c r="KIZ42" s="36"/>
      <c r="KJA42" s="36"/>
      <c r="KJB42" s="36"/>
      <c r="KJC42" s="36"/>
      <c r="KJD42" s="36"/>
      <c r="KJE42" s="36"/>
      <c r="KJF42" s="36"/>
      <c r="KJG42" s="36"/>
      <c r="KJH42" s="36"/>
      <c r="KJI42" s="36"/>
      <c r="KJJ42" s="36"/>
      <c r="KJK42" s="36"/>
      <c r="KJL42" s="36"/>
      <c r="KJM42" s="36"/>
      <c r="KJN42" s="36"/>
      <c r="KJO42" s="36"/>
      <c r="KJP42" s="36"/>
      <c r="KJQ42" s="36"/>
      <c r="KJR42" s="36"/>
      <c r="KJS42" s="36"/>
      <c r="KJT42" s="36"/>
      <c r="KJU42" s="36"/>
      <c r="KJV42" s="36"/>
      <c r="KJW42" s="36"/>
      <c r="KJX42" s="36"/>
      <c r="KJY42" s="36"/>
      <c r="KJZ42" s="36"/>
      <c r="KKA42" s="36"/>
      <c r="KKB42" s="36"/>
      <c r="KKC42" s="36"/>
      <c r="KKD42" s="36"/>
      <c r="KKE42" s="36"/>
      <c r="KKF42" s="36"/>
      <c r="KKG42" s="36"/>
      <c r="KKH42" s="36"/>
      <c r="KKI42" s="36"/>
      <c r="KKJ42" s="36"/>
      <c r="KKK42" s="36"/>
      <c r="KKL42" s="36"/>
      <c r="KKM42" s="36"/>
      <c r="KKN42" s="36"/>
      <c r="KKO42" s="36"/>
      <c r="KKP42" s="36"/>
      <c r="KKQ42" s="36"/>
      <c r="KKR42" s="36"/>
      <c r="KKS42" s="36"/>
      <c r="KKT42" s="36"/>
      <c r="KKU42" s="36"/>
      <c r="KKV42" s="36"/>
      <c r="KKW42" s="36"/>
      <c r="KKX42" s="36"/>
      <c r="KKY42" s="36"/>
      <c r="KKZ42" s="36"/>
      <c r="KLA42" s="36"/>
      <c r="KLB42" s="36"/>
      <c r="KLC42" s="36"/>
      <c r="KLD42" s="36"/>
      <c r="KLE42" s="36"/>
      <c r="KLF42" s="36"/>
      <c r="KLG42" s="36"/>
      <c r="KLH42" s="36"/>
      <c r="KLI42" s="36"/>
      <c r="KLJ42" s="36"/>
      <c r="KLK42" s="36"/>
      <c r="KLL42" s="36"/>
      <c r="KLM42" s="36"/>
      <c r="KLN42" s="36"/>
      <c r="KLO42" s="36"/>
      <c r="KLP42" s="36"/>
      <c r="KLQ42" s="36"/>
      <c r="KLR42" s="36"/>
      <c r="KLS42" s="36"/>
      <c r="KLT42" s="36"/>
      <c r="KLU42" s="36"/>
      <c r="KLV42" s="36"/>
      <c r="KLW42" s="36"/>
      <c r="KLX42" s="36"/>
      <c r="KLY42" s="36"/>
      <c r="KLZ42" s="36"/>
      <c r="KMA42" s="36"/>
      <c r="KMB42" s="36"/>
      <c r="KMC42" s="36"/>
      <c r="KMD42" s="36"/>
      <c r="KME42" s="36"/>
      <c r="KMF42" s="36"/>
      <c r="KMG42" s="36"/>
      <c r="KMH42" s="36"/>
      <c r="KMI42" s="36"/>
      <c r="KMJ42" s="36"/>
      <c r="KMK42" s="36"/>
      <c r="KML42" s="36"/>
      <c r="KMM42" s="36"/>
      <c r="KMN42" s="36"/>
      <c r="KMO42" s="36"/>
      <c r="KMP42" s="36"/>
      <c r="KMQ42" s="36"/>
      <c r="KMR42" s="36"/>
      <c r="KMS42" s="36"/>
      <c r="KMT42" s="36"/>
      <c r="KMU42" s="36"/>
      <c r="KMV42" s="36"/>
      <c r="KMW42" s="36"/>
      <c r="KMX42" s="36"/>
      <c r="KMY42" s="36"/>
      <c r="KMZ42" s="36"/>
      <c r="KNA42" s="36"/>
      <c r="KNB42" s="36"/>
      <c r="KNC42" s="36"/>
      <c r="KND42" s="36"/>
      <c r="KNE42" s="36"/>
      <c r="KNF42" s="36"/>
      <c r="KNG42" s="36"/>
      <c r="KNH42" s="36"/>
      <c r="KNI42" s="36"/>
      <c r="KNJ42" s="36"/>
      <c r="KNK42" s="36"/>
      <c r="KNL42" s="36"/>
      <c r="KNM42" s="36"/>
      <c r="KNN42" s="36"/>
      <c r="KNO42" s="36"/>
      <c r="KNP42" s="36"/>
      <c r="KNQ42" s="36"/>
      <c r="KNR42" s="36"/>
      <c r="KNS42" s="36"/>
      <c r="KNT42" s="36"/>
      <c r="KNU42" s="36"/>
      <c r="KNV42" s="36"/>
      <c r="KNW42" s="36"/>
      <c r="KNX42" s="36"/>
      <c r="KNY42" s="36"/>
      <c r="KNZ42" s="36"/>
      <c r="KOA42" s="36"/>
      <c r="KOB42" s="36"/>
      <c r="KOC42" s="36"/>
      <c r="KOD42" s="36"/>
      <c r="KOE42" s="36"/>
      <c r="KOF42" s="36"/>
      <c r="KOG42" s="36"/>
      <c r="KOH42" s="36"/>
      <c r="KOI42" s="36"/>
      <c r="KOJ42" s="36"/>
      <c r="KOK42" s="36"/>
      <c r="KOL42" s="36"/>
      <c r="KOM42" s="36"/>
      <c r="KON42" s="36"/>
      <c r="KOO42" s="36"/>
      <c r="KOP42" s="36"/>
      <c r="KOQ42" s="36"/>
      <c r="KOR42" s="36"/>
      <c r="KOS42" s="36"/>
      <c r="KOT42" s="36"/>
      <c r="KOU42" s="36"/>
      <c r="KOV42" s="36"/>
      <c r="KOW42" s="36"/>
      <c r="KOX42" s="36"/>
      <c r="KOY42" s="36"/>
      <c r="KOZ42" s="36"/>
      <c r="KPA42" s="36"/>
      <c r="KPB42" s="36"/>
      <c r="KPC42" s="36"/>
      <c r="KPD42" s="36"/>
      <c r="KPE42" s="36"/>
      <c r="KPF42" s="36"/>
      <c r="KPG42" s="36"/>
      <c r="KPH42" s="36"/>
      <c r="KPI42" s="36"/>
      <c r="KPJ42" s="36"/>
      <c r="KPK42" s="36"/>
      <c r="KPL42" s="36"/>
      <c r="KPM42" s="36"/>
      <c r="KPN42" s="36"/>
      <c r="KPO42" s="36"/>
      <c r="KPP42" s="36"/>
      <c r="KPQ42" s="36"/>
      <c r="KPR42" s="36"/>
      <c r="KPS42" s="36"/>
      <c r="KPT42" s="36"/>
      <c r="KPU42" s="36"/>
      <c r="KPV42" s="36"/>
      <c r="KPW42" s="36"/>
      <c r="KPX42" s="36"/>
      <c r="KPY42" s="36"/>
      <c r="KPZ42" s="36"/>
      <c r="KQA42" s="36"/>
      <c r="KQB42" s="36"/>
      <c r="KQC42" s="36"/>
      <c r="KQD42" s="36"/>
      <c r="KQE42" s="36"/>
      <c r="KQF42" s="36"/>
      <c r="KQG42" s="36"/>
      <c r="KQH42" s="36"/>
      <c r="KQI42" s="36"/>
      <c r="KQJ42" s="36"/>
      <c r="KQK42" s="36"/>
      <c r="KQL42" s="36"/>
      <c r="KQM42" s="36"/>
      <c r="KQN42" s="36"/>
      <c r="KQO42" s="36"/>
      <c r="KQP42" s="36"/>
      <c r="KQQ42" s="36"/>
      <c r="KQR42" s="36"/>
      <c r="KQS42" s="36"/>
      <c r="KQT42" s="36"/>
      <c r="KQU42" s="36"/>
      <c r="KQV42" s="36"/>
      <c r="KQW42" s="36"/>
      <c r="KQX42" s="36"/>
      <c r="KQY42" s="36"/>
      <c r="KQZ42" s="36"/>
      <c r="KRA42" s="36"/>
      <c r="KRB42" s="36"/>
      <c r="KRC42" s="36"/>
      <c r="KRD42" s="36"/>
      <c r="KRE42" s="36"/>
      <c r="KRF42" s="36"/>
      <c r="KRG42" s="36"/>
      <c r="KRH42" s="36"/>
      <c r="KRI42" s="36"/>
      <c r="KRJ42" s="36"/>
      <c r="KRK42" s="36"/>
      <c r="KRL42" s="36"/>
      <c r="KRM42" s="36"/>
      <c r="KRN42" s="36"/>
      <c r="KRO42" s="36"/>
      <c r="KRP42" s="36"/>
      <c r="KRQ42" s="36"/>
      <c r="KRR42" s="36"/>
      <c r="KRS42" s="36"/>
      <c r="KRT42" s="36"/>
      <c r="KRU42" s="36"/>
      <c r="KRV42" s="36"/>
      <c r="KRW42" s="36"/>
      <c r="KRX42" s="36"/>
      <c r="KRY42" s="36"/>
      <c r="KRZ42" s="36"/>
      <c r="KSA42" s="36"/>
      <c r="KSB42" s="36"/>
      <c r="KSC42" s="36"/>
      <c r="KSD42" s="36"/>
      <c r="KSE42" s="36"/>
      <c r="KSF42" s="36"/>
      <c r="KSG42" s="36"/>
      <c r="KSH42" s="36"/>
      <c r="KSI42" s="36"/>
      <c r="KSJ42" s="36"/>
      <c r="KSK42" s="36"/>
      <c r="KSL42" s="36"/>
      <c r="KSM42" s="36"/>
      <c r="KSN42" s="36"/>
      <c r="KSO42" s="36"/>
      <c r="KSP42" s="36"/>
      <c r="KSQ42" s="36"/>
      <c r="KSR42" s="36"/>
      <c r="KSS42" s="36"/>
      <c r="KST42" s="36"/>
      <c r="KSU42" s="36"/>
      <c r="KSV42" s="36"/>
      <c r="KSW42" s="36"/>
      <c r="KSX42" s="36"/>
      <c r="KSY42" s="36"/>
      <c r="KSZ42" s="36"/>
      <c r="KTA42" s="36"/>
      <c r="KTB42" s="36"/>
      <c r="KTC42" s="36"/>
      <c r="KTD42" s="36"/>
      <c r="KTE42" s="36"/>
      <c r="KTF42" s="36"/>
      <c r="KTG42" s="36"/>
      <c r="KTH42" s="36"/>
      <c r="KTI42" s="36"/>
      <c r="KTJ42" s="36"/>
      <c r="KTK42" s="36"/>
      <c r="KTL42" s="36"/>
      <c r="KTM42" s="36"/>
      <c r="KTN42" s="36"/>
      <c r="KTO42" s="36"/>
      <c r="KTP42" s="36"/>
      <c r="KTQ42" s="36"/>
      <c r="KTR42" s="36"/>
      <c r="KTS42" s="36"/>
      <c r="KTT42" s="36"/>
      <c r="KTU42" s="36"/>
      <c r="KTV42" s="36"/>
      <c r="KTW42" s="36"/>
      <c r="KTX42" s="36"/>
      <c r="KTY42" s="36"/>
      <c r="KTZ42" s="36"/>
      <c r="KUA42" s="36"/>
      <c r="KUB42" s="36"/>
      <c r="KUC42" s="36"/>
      <c r="KUD42" s="36"/>
      <c r="KUE42" s="36"/>
      <c r="KUF42" s="36"/>
      <c r="KUG42" s="36"/>
      <c r="KUH42" s="36"/>
      <c r="KUI42" s="36"/>
      <c r="KUJ42" s="36"/>
      <c r="KUK42" s="36"/>
      <c r="KUL42" s="36"/>
      <c r="KUM42" s="36"/>
      <c r="KUN42" s="36"/>
      <c r="KUO42" s="36"/>
      <c r="KUP42" s="36"/>
      <c r="KUQ42" s="36"/>
      <c r="KUR42" s="36"/>
      <c r="KUS42" s="36"/>
      <c r="KUT42" s="36"/>
      <c r="KUU42" s="36"/>
      <c r="KUV42" s="36"/>
      <c r="KUW42" s="36"/>
      <c r="KUX42" s="36"/>
      <c r="KUY42" s="36"/>
      <c r="KUZ42" s="36"/>
      <c r="KVA42" s="36"/>
      <c r="KVB42" s="36"/>
      <c r="KVC42" s="36"/>
      <c r="KVD42" s="36"/>
      <c r="KVE42" s="36"/>
      <c r="KVF42" s="36"/>
      <c r="KVG42" s="36"/>
      <c r="KVH42" s="36"/>
      <c r="KVI42" s="36"/>
      <c r="KVJ42" s="36"/>
      <c r="KVK42" s="36"/>
      <c r="KVL42" s="36"/>
      <c r="KVM42" s="36"/>
      <c r="KVN42" s="36"/>
      <c r="KVO42" s="36"/>
      <c r="KVP42" s="36"/>
      <c r="KVQ42" s="36"/>
      <c r="KVR42" s="36"/>
      <c r="KVS42" s="36"/>
      <c r="KVT42" s="36"/>
      <c r="KVU42" s="36"/>
      <c r="KVV42" s="36"/>
      <c r="KVW42" s="36"/>
      <c r="KVX42" s="36"/>
      <c r="KVY42" s="36"/>
      <c r="KVZ42" s="36"/>
      <c r="KWA42" s="36"/>
      <c r="KWB42" s="36"/>
      <c r="KWC42" s="36"/>
      <c r="KWD42" s="36"/>
      <c r="KWE42" s="36"/>
      <c r="KWF42" s="36"/>
      <c r="KWG42" s="36"/>
      <c r="KWH42" s="36"/>
      <c r="KWI42" s="36"/>
      <c r="KWJ42" s="36"/>
      <c r="KWK42" s="36"/>
      <c r="KWL42" s="36"/>
      <c r="KWM42" s="36"/>
      <c r="KWN42" s="36"/>
      <c r="KWO42" s="36"/>
      <c r="KWP42" s="36"/>
      <c r="KWQ42" s="36"/>
      <c r="KWR42" s="36"/>
      <c r="KWS42" s="36"/>
      <c r="KWT42" s="36"/>
      <c r="KWU42" s="36"/>
      <c r="KWV42" s="36"/>
      <c r="KWW42" s="36"/>
      <c r="KWX42" s="36"/>
      <c r="KWY42" s="36"/>
      <c r="KWZ42" s="36"/>
      <c r="KXA42" s="36"/>
      <c r="KXB42" s="36"/>
      <c r="KXC42" s="36"/>
      <c r="KXD42" s="36"/>
      <c r="KXE42" s="36"/>
      <c r="KXF42" s="36"/>
      <c r="KXG42" s="36"/>
      <c r="KXH42" s="36"/>
      <c r="KXI42" s="36"/>
      <c r="KXJ42" s="36"/>
      <c r="KXK42" s="36"/>
      <c r="KXL42" s="36"/>
      <c r="KXM42" s="36"/>
      <c r="KXN42" s="36"/>
      <c r="KXO42" s="36"/>
      <c r="KXP42" s="36"/>
      <c r="KXQ42" s="36"/>
      <c r="KXR42" s="36"/>
      <c r="KXS42" s="36"/>
      <c r="KXT42" s="36"/>
      <c r="KXU42" s="36"/>
      <c r="KXV42" s="36"/>
      <c r="KXW42" s="36"/>
      <c r="KXX42" s="36"/>
      <c r="KXY42" s="36"/>
      <c r="KXZ42" s="36"/>
      <c r="KYA42" s="36"/>
      <c r="KYB42" s="36"/>
      <c r="KYC42" s="36"/>
      <c r="KYD42" s="36"/>
      <c r="KYE42" s="36"/>
      <c r="KYF42" s="36"/>
      <c r="KYG42" s="36"/>
      <c r="KYH42" s="36"/>
      <c r="KYI42" s="36"/>
      <c r="KYJ42" s="36"/>
      <c r="KYK42" s="36"/>
      <c r="KYL42" s="36"/>
      <c r="KYM42" s="36"/>
      <c r="KYN42" s="36"/>
      <c r="KYO42" s="36"/>
      <c r="KYP42" s="36"/>
      <c r="KYQ42" s="36"/>
      <c r="KYR42" s="36"/>
      <c r="KYS42" s="36"/>
      <c r="KYT42" s="36"/>
      <c r="KYU42" s="36"/>
      <c r="KYV42" s="36"/>
      <c r="KYW42" s="36"/>
      <c r="KYX42" s="36"/>
      <c r="KYY42" s="36"/>
      <c r="KYZ42" s="36"/>
      <c r="KZA42" s="36"/>
      <c r="KZB42" s="36"/>
      <c r="KZC42" s="36"/>
      <c r="KZD42" s="36"/>
      <c r="KZE42" s="36"/>
      <c r="KZF42" s="36"/>
      <c r="KZG42" s="36"/>
      <c r="KZH42" s="36"/>
      <c r="KZI42" s="36"/>
      <c r="KZJ42" s="36"/>
      <c r="KZK42" s="36"/>
      <c r="KZL42" s="36"/>
      <c r="KZM42" s="36"/>
      <c r="KZN42" s="36"/>
      <c r="KZO42" s="36"/>
      <c r="KZP42" s="36"/>
      <c r="KZQ42" s="36"/>
      <c r="KZR42" s="36"/>
      <c r="KZS42" s="36"/>
      <c r="KZT42" s="36"/>
      <c r="KZU42" s="36"/>
      <c r="KZV42" s="36"/>
      <c r="KZW42" s="36"/>
      <c r="KZX42" s="36"/>
      <c r="KZY42" s="36"/>
      <c r="KZZ42" s="36"/>
      <c r="LAA42" s="36"/>
      <c r="LAB42" s="36"/>
      <c r="LAC42" s="36"/>
      <c r="LAD42" s="36"/>
      <c r="LAE42" s="36"/>
      <c r="LAF42" s="36"/>
      <c r="LAG42" s="36"/>
      <c r="LAH42" s="36"/>
      <c r="LAI42" s="36"/>
      <c r="LAJ42" s="36"/>
      <c r="LAK42" s="36"/>
      <c r="LAL42" s="36"/>
      <c r="LAM42" s="36"/>
      <c r="LAN42" s="36"/>
      <c r="LAO42" s="36"/>
      <c r="LAP42" s="36"/>
      <c r="LAQ42" s="36"/>
      <c r="LAR42" s="36"/>
      <c r="LAS42" s="36"/>
      <c r="LAT42" s="36"/>
      <c r="LAU42" s="36"/>
      <c r="LAV42" s="36"/>
      <c r="LAW42" s="36"/>
      <c r="LAX42" s="36"/>
      <c r="LAY42" s="36"/>
      <c r="LAZ42" s="36"/>
      <c r="LBA42" s="36"/>
      <c r="LBB42" s="36"/>
      <c r="LBC42" s="36"/>
      <c r="LBD42" s="36"/>
      <c r="LBE42" s="36"/>
      <c r="LBF42" s="36"/>
      <c r="LBG42" s="36"/>
      <c r="LBH42" s="36"/>
      <c r="LBI42" s="36"/>
      <c r="LBJ42" s="36"/>
      <c r="LBK42" s="36"/>
      <c r="LBL42" s="36"/>
      <c r="LBM42" s="36"/>
      <c r="LBN42" s="36"/>
      <c r="LBO42" s="36"/>
      <c r="LBP42" s="36"/>
      <c r="LBQ42" s="36"/>
      <c r="LBR42" s="36"/>
      <c r="LBS42" s="36"/>
      <c r="LBT42" s="36"/>
      <c r="LBU42" s="36"/>
      <c r="LBV42" s="36"/>
      <c r="LBW42" s="36"/>
      <c r="LBX42" s="36"/>
      <c r="LBY42" s="36"/>
      <c r="LBZ42" s="36"/>
      <c r="LCA42" s="36"/>
      <c r="LCB42" s="36"/>
      <c r="LCC42" s="36"/>
      <c r="LCD42" s="36"/>
      <c r="LCE42" s="36"/>
      <c r="LCF42" s="36"/>
      <c r="LCG42" s="36"/>
      <c r="LCH42" s="36"/>
      <c r="LCI42" s="36"/>
      <c r="LCJ42" s="36"/>
      <c r="LCK42" s="36"/>
      <c r="LCL42" s="36"/>
      <c r="LCM42" s="36"/>
      <c r="LCN42" s="36"/>
      <c r="LCO42" s="36"/>
      <c r="LCP42" s="36"/>
      <c r="LCQ42" s="36"/>
      <c r="LCR42" s="36"/>
      <c r="LCS42" s="36"/>
      <c r="LCT42" s="36"/>
      <c r="LCU42" s="36"/>
      <c r="LCV42" s="36"/>
      <c r="LCW42" s="36"/>
      <c r="LCX42" s="36"/>
      <c r="LCY42" s="36"/>
      <c r="LCZ42" s="36"/>
      <c r="LDA42" s="36"/>
      <c r="LDB42" s="36"/>
      <c r="LDC42" s="36"/>
      <c r="LDD42" s="36"/>
      <c r="LDE42" s="36"/>
      <c r="LDF42" s="36"/>
      <c r="LDG42" s="36"/>
      <c r="LDH42" s="36"/>
      <c r="LDI42" s="36"/>
      <c r="LDJ42" s="36"/>
      <c r="LDK42" s="36"/>
      <c r="LDL42" s="36"/>
      <c r="LDM42" s="36"/>
      <c r="LDN42" s="36"/>
      <c r="LDO42" s="36"/>
      <c r="LDP42" s="36"/>
      <c r="LDQ42" s="36"/>
      <c r="LDR42" s="36"/>
      <c r="LDS42" s="36"/>
      <c r="LDT42" s="36"/>
      <c r="LDU42" s="36"/>
      <c r="LDV42" s="36"/>
      <c r="LDW42" s="36"/>
      <c r="LDX42" s="36"/>
      <c r="LDY42" s="36"/>
      <c r="LDZ42" s="36"/>
      <c r="LEA42" s="36"/>
      <c r="LEB42" s="36"/>
      <c r="LEC42" s="36"/>
      <c r="LED42" s="36"/>
      <c r="LEE42" s="36"/>
      <c r="LEF42" s="36"/>
      <c r="LEG42" s="36"/>
      <c r="LEH42" s="36"/>
      <c r="LEI42" s="36"/>
      <c r="LEJ42" s="36"/>
      <c r="LEK42" s="36"/>
      <c r="LEL42" s="36"/>
      <c r="LEM42" s="36"/>
      <c r="LEN42" s="36"/>
      <c r="LEO42" s="36"/>
      <c r="LEP42" s="36"/>
      <c r="LEQ42" s="36"/>
      <c r="LER42" s="36"/>
      <c r="LES42" s="36"/>
      <c r="LET42" s="36"/>
      <c r="LEU42" s="36"/>
      <c r="LEV42" s="36"/>
      <c r="LEW42" s="36"/>
      <c r="LEX42" s="36"/>
      <c r="LEY42" s="36"/>
      <c r="LEZ42" s="36"/>
      <c r="LFA42" s="36"/>
      <c r="LFB42" s="36"/>
      <c r="LFC42" s="36"/>
      <c r="LFD42" s="36"/>
      <c r="LFE42" s="36"/>
      <c r="LFF42" s="36"/>
      <c r="LFG42" s="36"/>
      <c r="LFH42" s="36"/>
      <c r="LFI42" s="36"/>
      <c r="LFJ42" s="36"/>
      <c r="LFK42" s="36"/>
      <c r="LFL42" s="36"/>
      <c r="LFM42" s="36"/>
      <c r="LFN42" s="36"/>
      <c r="LFO42" s="36"/>
      <c r="LFP42" s="36"/>
      <c r="LFQ42" s="36"/>
      <c r="LFR42" s="36"/>
      <c r="LFS42" s="36"/>
      <c r="LFT42" s="36"/>
      <c r="LFU42" s="36"/>
      <c r="LFV42" s="36"/>
      <c r="LFW42" s="36"/>
      <c r="LFX42" s="36"/>
      <c r="LFY42" s="36"/>
      <c r="LFZ42" s="36"/>
      <c r="LGA42" s="36"/>
      <c r="LGB42" s="36"/>
      <c r="LGC42" s="36"/>
      <c r="LGD42" s="36"/>
      <c r="LGE42" s="36"/>
      <c r="LGF42" s="36"/>
      <c r="LGG42" s="36"/>
      <c r="LGH42" s="36"/>
      <c r="LGI42" s="36"/>
      <c r="LGJ42" s="36"/>
      <c r="LGK42" s="36"/>
      <c r="LGL42" s="36"/>
      <c r="LGM42" s="36"/>
      <c r="LGN42" s="36"/>
      <c r="LGO42" s="36"/>
      <c r="LGP42" s="36"/>
      <c r="LGQ42" s="36"/>
      <c r="LGR42" s="36"/>
      <c r="LGS42" s="36"/>
      <c r="LGT42" s="36"/>
      <c r="LGU42" s="36"/>
      <c r="LGV42" s="36"/>
      <c r="LGW42" s="36"/>
      <c r="LGX42" s="36"/>
      <c r="LGY42" s="36"/>
      <c r="LGZ42" s="36"/>
      <c r="LHA42" s="36"/>
      <c r="LHB42" s="36"/>
      <c r="LHC42" s="36"/>
      <c r="LHD42" s="36"/>
      <c r="LHE42" s="36"/>
      <c r="LHF42" s="36"/>
      <c r="LHG42" s="36"/>
      <c r="LHH42" s="36"/>
      <c r="LHI42" s="36"/>
      <c r="LHJ42" s="36"/>
      <c r="LHK42" s="36"/>
      <c r="LHL42" s="36"/>
      <c r="LHM42" s="36"/>
      <c r="LHN42" s="36"/>
      <c r="LHO42" s="36"/>
      <c r="LHP42" s="36"/>
      <c r="LHQ42" s="36"/>
      <c r="LHR42" s="36"/>
      <c r="LHS42" s="36"/>
      <c r="LHT42" s="36"/>
      <c r="LHU42" s="36"/>
      <c r="LHV42" s="36"/>
      <c r="LHW42" s="36"/>
      <c r="LHX42" s="36"/>
      <c r="LHY42" s="36"/>
      <c r="LHZ42" s="36"/>
      <c r="LIA42" s="36"/>
      <c r="LIB42" s="36"/>
      <c r="LIC42" s="36"/>
      <c r="LID42" s="36"/>
      <c r="LIE42" s="36"/>
      <c r="LIF42" s="36"/>
      <c r="LIG42" s="36"/>
      <c r="LIH42" s="36"/>
      <c r="LII42" s="36"/>
      <c r="LIJ42" s="36"/>
      <c r="LIK42" s="36"/>
      <c r="LIL42" s="36"/>
      <c r="LIM42" s="36"/>
      <c r="LIN42" s="36"/>
      <c r="LIO42" s="36"/>
      <c r="LIP42" s="36"/>
      <c r="LIQ42" s="36"/>
      <c r="LIR42" s="36"/>
      <c r="LIS42" s="36"/>
      <c r="LIT42" s="36"/>
      <c r="LIU42" s="36"/>
      <c r="LIV42" s="36"/>
      <c r="LIW42" s="36"/>
      <c r="LIX42" s="36"/>
      <c r="LIY42" s="36"/>
      <c r="LIZ42" s="36"/>
      <c r="LJA42" s="36"/>
      <c r="LJB42" s="36"/>
      <c r="LJC42" s="36"/>
      <c r="LJD42" s="36"/>
      <c r="LJE42" s="36"/>
      <c r="LJF42" s="36"/>
      <c r="LJG42" s="36"/>
      <c r="LJH42" s="36"/>
      <c r="LJI42" s="36"/>
      <c r="LJJ42" s="36"/>
      <c r="LJK42" s="36"/>
      <c r="LJL42" s="36"/>
      <c r="LJM42" s="36"/>
      <c r="LJN42" s="36"/>
      <c r="LJO42" s="36"/>
      <c r="LJP42" s="36"/>
      <c r="LJQ42" s="36"/>
      <c r="LJR42" s="36"/>
      <c r="LJS42" s="36"/>
      <c r="LJT42" s="36"/>
      <c r="LJU42" s="36"/>
      <c r="LJV42" s="36"/>
      <c r="LJW42" s="36"/>
      <c r="LJX42" s="36"/>
      <c r="LJY42" s="36"/>
      <c r="LJZ42" s="36"/>
      <c r="LKA42" s="36"/>
      <c r="LKB42" s="36"/>
      <c r="LKC42" s="36"/>
      <c r="LKD42" s="36"/>
      <c r="LKE42" s="36"/>
      <c r="LKF42" s="36"/>
      <c r="LKG42" s="36"/>
      <c r="LKH42" s="36"/>
      <c r="LKI42" s="36"/>
      <c r="LKJ42" s="36"/>
      <c r="LKK42" s="36"/>
      <c r="LKL42" s="36"/>
      <c r="LKM42" s="36"/>
      <c r="LKN42" s="36"/>
      <c r="LKO42" s="36"/>
      <c r="LKP42" s="36"/>
      <c r="LKQ42" s="36"/>
      <c r="LKR42" s="36"/>
      <c r="LKS42" s="36"/>
      <c r="LKT42" s="36"/>
      <c r="LKU42" s="36"/>
      <c r="LKV42" s="36"/>
      <c r="LKW42" s="36"/>
      <c r="LKX42" s="36"/>
      <c r="LKY42" s="36"/>
      <c r="LKZ42" s="36"/>
      <c r="LLA42" s="36"/>
      <c r="LLB42" s="36"/>
      <c r="LLC42" s="36"/>
      <c r="LLD42" s="36"/>
      <c r="LLE42" s="36"/>
      <c r="LLF42" s="36"/>
      <c r="LLG42" s="36"/>
      <c r="LLH42" s="36"/>
      <c r="LLI42" s="36"/>
      <c r="LLJ42" s="36"/>
      <c r="LLK42" s="36"/>
      <c r="LLL42" s="36"/>
      <c r="LLM42" s="36"/>
      <c r="LLN42" s="36"/>
      <c r="LLO42" s="36"/>
      <c r="LLP42" s="36"/>
      <c r="LLQ42" s="36"/>
      <c r="LLR42" s="36"/>
      <c r="LLS42" s="36"/>
      <c r="LLT42" s="36"/>
      <c r="LLU42" s="36"/>
      <c r="LLV42" s="36"/>
      <c r="LLW42" s="36"/>
      <c r="LLX42" s="36"/>
      <c r="LLY42" s="36"/>
      <c r="LLZ42" s="36"/>
      <c r="LMA42" s="36"/>
      <c r="LMB42" s="36"/>
      <c r="LMC42" s="36"/>
      <c r="LMD42" s="36"/>
      <c r="LME42" s="36"/>
      <c r="LMF42" s="36"/>
      <c r="LMG42" s="36"/>
      <c r="LMH42" s="36"/>
      <c r="LMI42" s="36"/>
      <c r="LMJ42" s="36"/>
      <c r="LMK42" s="36"/>
      <c r="LML42" s="36"/>
      <c r="LMM42" s="36"/>
      <c r="LMN42" s="36"/>
      <c r="LMO42" s="36"/>
      <c r="LMP42" s="36"/>
      <c r="LMQ42" s="36"/>
      <c r="LMR42" s="36"/>
      <c r="LMS42" s="36"/>
      <c r="LMT42" s="36"/>
      <c r="LMU42" s="36"/>
      <c r="LMV42" s="36"/>
      <c r="LMW42" s="36"/>
      <c r="LMX42" s="36"/>
      <c r="LMY42" s="36"/>
      <c r="LMZ42" s="36"/>
      <c r="LNA42" s="36"/>
      <c r="LNB42" s="36"/>
      <c r="LNC42" s="36"/>
      <c r="LND42" s="36"/>
      <c r="LNE42" s="36"/>
      <c r="LNF42" s="36"/>
      <c r="LNG42" s="36"/>
      <c r="LNH42" s="36"/>
      <c r="LNI42" s="36"/>
      <c r="LNJ42" s="36"/>
      <c r="LNK42" s="36"/>
      <c r="LNL42" s="36"/>
      <c r="LNM42" s="36"/>
      <c r="LNN42" s="36"/>
      <c r="LNO42" s="36"/>
      <c r="LNP42" s="36"/>
      <c r="LNQ42" s="36"/>
      <c r="LNR42" s="36"/>
      <c r="LNS42" s="36"/>
      <c r="LNT42" s="36"/>
      <c r="LNU42" s="36"/>
      <c r="LNV42" s="36"/>
      <c r="LNW42" s="36"/>
      <c r="LNX42" s="36"/>
      <c r="LNY42" s="36"/>
      <c r="LNZ42" s="36"/>
      <c r="LOA42" s="36"/>
      <c r="LOB42" s="36"/>
      <c r="LOC42" s="36"/>
      <c r="LOD42" s="36"/>
      <c r="LOE42" s="36"/>
      <c r="LOF42" s="36"/>
      <c r="LOG42" s="36"/>
      <c r="LOH42" s="36"/>
      <c r="LOI42" s="36"/>
      <c r="LOJ42" s="36"/>
      <c r="LOK42" s="36"/>
      <c r="LOL42" s="36"/>
      <c r="LOM42" s="36"/>
      <c r="LON42" s="36"/>
      <c r="LOO42" s="36"/>
      <c r="LOP42" s="36"/>
      <c r="LOQ42" s="36"/>
      <c r="LOR42" s="36"/>
      <c r="LOS42" s="36"/>
      <c r="LOT42" s="36"/>
      <c r="LOU42" s="36"/>
      <c r="LOV42" s="36"/>
      <c r="LOW42" s="36"/>
      <c r="LOX42" s="36"/>
      <c r="LOY42" s="36"/>
      <c r="LOZ42" s="36"/>
      <c r="LPA42" s="36"/>
      <c r="LPB42" s="36"/>
      <c r="LPC42" s="36"/>
      <c r="LPD42" s="36"/>
      <c r="LPE42" s="36"/>
      <c r="LPF42" s="36"/>
      <c r="LPG42" s="36"/>
      <c r="LPH42" s="36"/>
      <c r="LPI42" s="36"/>
      <c r="LPJ42" s="36"/>
      <c r="LPK42" s="36"/>
      <c r="LPL42" s="36"/>
      <c r="LPM42" s="36"/>
      <c r="LPN42" s="36"/>
      <c r="LPO42" s="36"/>
      <c r="LPP42" s="36"/>
      <c r="LPQ42" s="36"/>
      <c r="LPR42" s="36"/>
      <c r="LPS42" s="36"/>
      <c r="LPT42" s="36"/>
      <c r="LPU42" s="36"/>
      <c r="LPV42" s="36"/>
      <c r="LPW42" s="36"/>
      <c r="LPX42" s="36"/>
      <c r="LPY42" s="36"/>
      <c r="LPZ42" s="36"/>
      <c r="LQA42" s="36"/>
      <c r="LQB42" s="36"/>
      <c r="LQC42" s="36"/>
      <c r="LQD42" s="36"/>
      <c r="LQE42" s="36"/>
      <c r="LQF42" s="36"/>
      <c r="LQG42" s="36"/>
      <c r="LQH42" s="36"/>
      <c r="LQI42" s="36"/>
      <c r="LQJ42" s="36"/>
      <c r="LQK42" s="36"/>
      <c r="LQL42" s="36"/>
      <c r="LQM42" s="36"/>
      <c r="LQN42" s="36"/>
      <c r="LQO42" s="36"/>
      <c r="LQP42" s="36"/>
      <c r="LQQ42" s="36"/>
      <c r="LQR42" s="36"/>
      <c r="LQS42" s="36"/>
      <c r="LQT42" s="36"/>
      <c r="LQU42" s="36"/>
      <c r="LQV42" s="36"/>
      <c r="LQW42" s="36"/>
      <c r="LQX42" s="36"/>
      <c r="LQY42" s="36"/>
      <c r="LQZ42" s="36"/>
      <c r="LRA42" s="36"/>
      <c r="LRB42" s="36"/>
      <c r="LRC42" s="36"/>
      <c r="LRD42" s="36"/>
      <c r="LRE42" s="36"/>
      <c r="LRF42" s="36"/>
      <c r="LRG42" s="36"/>
      <c r="LRH42" s="36"/>
      <c r="LRI42" s="36"/>
      <c r="LRJ42" s="36"/>
      <c r="LRK42" s="36"/>
      <c r="LRL42" s="36"/>
      <c r="LRM42" s="36"/>
      <c r="LRN42" s="36"/>
      <c r="LRO42" s="36"/>
      <c r="LRP42" s="36"/>
      <c r="LRQ42" s="36"/>
      <c r="LRR42" s="36"/>
      <c r="LRS42" s="36"/>
      <c r="LRT42" s="36"/>
      <c r="LRU42" s="36"/>
      <c r="LRV42" s="36"/>
      <c r="LRW42" s="36"/>
      <c r="LRX42" s="36"/>
      <c r="LRY42" s="36"/>
      <c r="LRZ42" s="36"/>
      <c r="LSA42" s="36"/>
      <c r="LSB42" s="36"/>
      <c r="LSC42" s="36"/>
      <c r="LSD42" s="36"/>
      <c r="LSE42" s="36"/>
      <c r="LSF42" s="36"/>
      <c r="LSG42" s="36"/>
      <c r="LSH42" s="36"/>
      <c r="LSI42" s="36"/>
      <c r="LSJ42" s="36"/>
      <c r="LSK42" s="36"/>
      <c r="LSL42" s="36"/>
      <c r="LSM42" s="36"/>
      <c r="LSN42" s="36"/>
      <c r="LSO42" s="36"/>
      <c r="LSP42" s="36"/>
      <c r="LSQ42" s="36"/>
      <c r="LSR42" s="36"/>
      <c r="LSS42" s="36"/>
      <c r="LST42" s="36"/>
      <c r="LSU42" s="36"/>
      <c r="LSV42" s="36"/>
      <c r="LSW42" s="36"/>
      <c r="LSX42" s="36"/>
      <c r="LSY42" s="36"/>
      <c r="LSZ42" s="36"/>
      <c r="LTA42" s="36"/>
      <c r="LTB42" s="36"/>
      <c r="LTC42" s="36"/>
      <c r="LTD42" s="36"/>
      <c r="LTE42" s="36"/>
      <c r="LTF42" s="36"/>
      <c r="LTG42" s="36"/>
      <c r="LTH42" s="36"/>
      <c r="LTI42" s="36"/>
      <c r="LTJ42" s="36"/>
      <c r="LTK42" s="36"/>
      <c r="LTL42" s="36"/>
      <c r="LTM42" s="36"/>
      <c r="LTN42" s="36"/>
      <c r="LTO42" s="36"/>
      <c r="LTP42" s="36"/>
      <c r="LTQ42" s="36"/>
      <c r="LTR42" s="36"/>
      <c r="LTS42" s="36"/>
      <c r="LTT42" s="36"/>
      <c r="LTU42" s="36"/>
      <c r="LTV42" s="36"/>
      <c r="LTW42" s="36"/>
      <c r="LTX42" s="36"/>
      <c r="LTY42" s="36"/>
      <c r="LTZ42" s="36"/>
      <c r="LUA42" s="36"/>
      <c r="LUB42" s="36"/>
      <c r="LUC42" s="36"/>
      <c r="LUD42" s="36"/>
      <c r="LUE42" s="36"/>
      <c r="LUF42" s="36"/>
      <c r="LUG42" s="36"/>
      <c r="LUH42" s="36"/>
      <c r="LUI42" s="36"/>
      <c r="LUJ42" s="36"/>
      <c r="LUK42" s="36"/>
      <c r="LUL42" s="36"/>
      <c r="LUM42" s="36"/>
      <c r="LUN42" s="36"/>
      <c r="LUO42" s="36"/>
      <c r="LUP42" s="36"/>
      <c r="LUQ42" s="36"/>
      <c r="LUR42" s="36"/>
      <c r="LUS42" s="36"/>
      <c r="LUT42" s="36"/>
      <c r="LUU42" s="36"/>
      <c r="LUV42" s="36"/>
      <c r="LUW42" s="36"/>
      <c r="LUX42" s="36"/>
      <c r="LUY42" s="36"/>
      <c r="LUZ42" s="36"/>
      <c r="LVA42" s="36"/>
      <c r="LVB42" s="36"/>
      <c r="LVC42" s="36"/>
      <c r="LVD42" s="36"/>
      <c r="LVE42" s="36"/>
      <c r="LVF42" s="36"/>
      <c r="LVG42" s="36"/>
      <c r="LVH42" s="36"/>
      <c r="LVI42" s="36"/>
      <c r="LVJ42" s="36"/>
      <c r="LVK42" s="36"/>
      <c r="LVL42" s="36"/>
      <c r="LVM42" s="36"/>
      <c r="LVN42" s="36"/>
      <c r="LVO42" s="36"/>
      <c r="LVP42" s="36"/>
      <c r="LVQ42" s="36"/>
      <c r="LVR42" s="36"/>
      <c r="LVS42" s="36"/>
      <c r="LVT42" s="36"/>
      <c r="LVU42" s="36"/>
      <c r="LVV42" s="36"/>
      <c r="LVW42" s="36"/>
      <c r="LVX42" s="36"/>
      <c r="LVY42" s="36"/>
      <c r="LVZ42" s="36"/>
      <c r="LWA42" s="36"/>
      <c r="LWB42" s="36"/>
      <c r="LWC42" s="36"/>
      <c r="LWD42" s="36"/>
      <c r="LWE42" s="36"/>
      <c r="LWF42" s="36"/>
      <c r="LWG42" s="36"/>
      <c r="LWH42" s="36"/>
      <c r="LWI42" s="36"/>
      <c r="LWJ42" s="36"/>
      <c r="LWK42" s="36"/>
      <c r="LWL42" s="36"/>
      <c r="LWM42" s="36"/>
      <c r="LWN42" s="36"/>
      <c r="LWO42" s="36"/>
      <c r="LWP42" s="36"/>
      <c r="LWQ42" s="36"/>
      <c r="LWR42" s="36"/>
      <c r="LWS42" s="36"/>
      <c r="LWT42" s="36"/>
      <c r="LWU42" s="36"/>
      <c r="LWV42" s="36"/>
      <c r="LWW42" s="36"/>
      <c r="LWX42" s="36"/>
      <c r="LWY42" s="36"/>
      <c r="LWZ42" s="36"/>
      <c r="LXA42" s="36"/>
      <c r="LXB42" s="36"/>
      <c r="LXC42" s="36"/>
      <c r="LXD42" s="36"/>
      <c r="LXE42" s="36"/>
      <c r="LXF42" s="36"/>
      <c r="LXG42" s="36"/>
      <c r="LXH42" s="36"/>
      <c r="LXI42" s="36"/>
      <c r="LXJ42" s="36"/>
      <c r="LXK42" s="36"/>
      <c r="LXL42" s="36"/>
      <c r="LXM42" s="36"/>
      <c r="LXN42" s="36"/>
      <c r="LXO42" s="36"/>
      <c r="LXP42" s="36"/>
      <c r="LXQ42" s="36"/>
      <c r="LXR42" s="36"/>
      <c r="LXS42" s="36"/>
      <c r="LXT42" s="36"/>
      <c r="LXU42" s="36"/>
      <c r="LXV42" s="36"/>
      <c r="LXW42" s="36"/>
      <c r="LXX42" s="36"/>
      <c r="LXY42" s="36"/>
      <c r="LXZ42" s="36"/>
      <c r="LYA42" s="36"/>
      <c r="LYB42" s="36"/>
      <c r="LYC42" s="36"/>
      <c r="LYD42" s="36"/>
      <c r="LYE42" s="36"/>
      <c r="LYF42" s="36"/>
      <c r="LYG42" s="36"/>
      <c r="LYH42" s="36"/>
      <c r="LYI42" s="36"/>
      <c r="LYJ42" s="36"/>
      <c r="LYK42" s="36"/>
      <c r="LYL42" s="36"/>
      <c r="LYM42" s="36"/>
      <c r="LYN42" s="36"/>
      <c r="LYO42" s="36"/>
      <c r="LYP42" s="36"/>
      <c r="LYQ42" s="36"/>
      <c r="LYR42" s="36"/>
      <c r="LYS42" s="36"/>
      <c r="LYT42" s="36"/>
      <c r="LYU42" s="36"/>
      <c r="LYV42" s="36"/>
      <c r="LYW42" s="36"/>
      <c r="LYX42" s="36"/>
      <c r="LYY42" s="36"/>
      <c r="LYZ42" s="36"/>
      <c r="LZA42" s="36"/>
      <c r="LZB42" s="36"/>
      <c r="LZC42" s="36"/>
      <c r="LZD42" s="36"/>
      <c r="LZE42" s="36"/>
      <c r="LZF42" s="36"/>
      <c r="LZG42" s="36"/>
      <c r="LZH42" s="36"/>
      <c r="LZI42" s="36"/>
      <c r="LZJ42" s="36"/>
      <c r="LZK42" s="36"/>
      <c r="LZL42" s="36"/>
      <c r="LZM42" s="36"/>
      <c r="LZN42" s="36"/>
      <c r="LZO42" s="36"/>
      <c r="LZP42" s="36"/>
      <c r="LZQ42" s="36"/>
      <c r="LZR42" s="36"/>
      <c r="LZS42" s="36"/>
      <c r="LZT42" s="36"/>
      <c r="LZU42" s="36"/>
      <c r="LZV42" s="36"/>
      <c r="LZW42" s="36"/>
      <c r="LZX42" s="36"/>
      <c r="LZY42" s="36"/>
      <c r="LZZ42" s="36"/>
      <c r="MAA42" s="36"/>
      <c r="MAB42" s="36"/>
      <c r="MAC42" s="36"/>
      <c r="MAD42" s="36"/>
      <c r="MAE42" s="36"/>
      <c r="MAF42" s="36"/>
      <c r="MAG42" s="36"/>
      <c r="MAH42" s="36"/>
      <c r="MAI42" s="36"/>
      <c r="MAJ42" s="36"/>
      <c r="MAK42" s="36"/>
      <c r="MAL42" s="36"/>
      <c r="MAM42" s="36"/>
      <c r="MAN42" s="36"/>
      <c r="MAO42" s="36"/>
      <c r="MAP42" s="36"/>
      <c r="MAQ42" s="36"/>
      <c r="MAR42" s="36"/>
      <c r="MAS42" s="36"/>
      <c r="MAT42" s="36"/>
      <c r="MAU42" s="36"/>
      <c r="MAV42" s="36"/>
      <c r="MAW42" s="36"/>
      <c r="MAX42" s="36"/>
      <c r="MAY42" s="36"/>
      <c r="MAZ42" s="36"/>
      <c r="MBA42" s="36"/>
      <c r="MBB42" s="36"/>
      <c r="MBC42" s="36"/>
      <c r="MBD42" s="36"/>
      <c r="MBE42" s="36"/>
      <c r="MBF42" s="36"/>
      <c r="MBG42" s="36"/>
      <c r="MBH42" s="36"/>
      <c r="MBI42" s="36"/>
      <c r="MBJ42" s="36"/>
      <c r="MBK42" s="36"/>
      <c r="MBL42" s="36"/>
      <c r="MBM42" s="36"/>
      <c r="MBN42" s="36"/>
      <c r="MBO42" s="36"/>
      <c r="MBP42" s="36"/>
      <c r="MBQ42" s="36"/>
      <c r="MBR42" s="36"/>
      <c r="MBS42" s="36"/>
      <c r="MBT42" s="36"/>
      <c r="MBU42" s="36"/>
      <c r="MBV42" s="36"/>
      <c r="MBW42" s="36"/>
      <c r="MBX42" s="36"/>
      <c r="MBY42" s="36"/>
      <c r="MBZ42" s="36"/>
      <c r="MCA42" s="36"/>
      <c r="MCB42" s="36"/>
      <c r="MCC42" s="36"/>
      <c r="MCD42" s="36"/>
      <c r="MCE42" s="36"/>
      <c r="MCF42" s="36"/>
      <c r="MCG42" s="36"/>
      <c r="MCH42" s="36"/>
      <c r="MCI42" s="36"/>
      <c r="MCJ42" s="36"/>
      <c r="MCK42" s="36"/>
      <c r="MCL42" s="36"/>
      <c r="MCM42" s="36"/>
      <c r="MCN42" s="36"/>
      <c r="MCO42" s="36"/>
      <c r="MCP42" s="36"/>
      <c r="MCQ42" s="36"/>
      <c r="MCR42" s="36"/>
      <c r="MCS42" s="36"/>
      <c r="MCT42" s="36"/>
      <c r="MCU42" s="36"/>
      <c r="MCV42" s="36"/>
      <c r="MCW42" s="36"/>
      <c r="MCX42" s="36"/>
      <c r="MCY42" s="36"/>
      <c r="MCZ42" s="36"/>
      <c r="MDA42" s="36"/>
      <c r="MDB42" s="36"/>
      <c r="MDC42" s="36"/>
      <c r="MDD42" s="36"/>
      <c r="MDE42" s="36"/>
      <c r="MDF42" s="36"/>
      <c r="MDG42" s="36"/>
      <c r="MDH42" s="36"/>
      <c r="MDI42" s="36"/>
      <c r="MDJ42" s="36"/>
      <c r="MDK42" s="36"/>
      <c r="MDL42" s="36"/>
      <c r="MDM42" s="36"/>
      <c r="MDN42" s="36"/>
      <c r="MDO42" s="36"/>
      <c r="MDP42" s="36"/>
      <c r="MDQ42" s="36"/>
      <c r="MDR42" s="36"/>
      <c r="MDS42" s="36"/>
      <c r="MDT42" s="36"/>
      <c r="MDU42" s="36"/>
      <c r="MDV42" s="36"/>
      <c r="MDW42" s="36"/>
      <c r="MDX42" s="36"/>
      <c r="MDY42" s="36"/>
      <c r="MDZ42" s="36"/>
      <c r="MEA42" s="36"/>
      <c r="MEB42" s="36"/>
      <c r="MEC42" s="36"/>
      <c r="MED42" s="36"/>
      <c r="MEE42" s="36"/>
      <c r="MEF42" s="36"/>
      <c r="MEG42" s="36"/>
      <c r="MEH42" s="36"/>
      <c r="MEI42" s="36"/>
      <c r="MEJ42" s="36"/>
      <c r="MEK42" s="36"/>
      <c r="MEL42" s="36"/>
      <c r="MEM42" s="36"/>
      <c r="MEN42" s="36"/>
      <c r="MEO42" s="36"/>
      <c r="MEP42" s="36"/>
      <c r="MEQ42" s="36"/>
      <c r="MER42" s="36"/>
      <c r="MES42" s="36"/>
      <c r="MET42" s="36"/>
      <c r="MEU42" s="36"/>
      <c r="MEV42" s="36"/>
      <c r="MEW42" s="36"/>
      <c r="MEX42" s="36"/>
      <c r="MEY42" s="36"/>
      <c r="MEZ42" s="36"/>
      <c r="MFA42" s="36"/>
      <c r="MFB42" s="36"/>
      <c r="MFC42" s="36"/>
      <c r="MFD42" s="36"/>
      <c r="MFE42" s="36"/>
      <c r="MFF42" s="36"/>
      <c r="MFG42" s="36"/>
      <c r="MFH42" s="36"/>
      <c r="MFI42" s="36"/>
      <c r="MFJ42" s="36"/>
      <c r="MFK42" s="36"/>
      <c r="MFL42" s="36"/>
      <c r="MFM42" s="36"/>
      <c r="MFN42" s="36"/>
      <c r="MFO42" s="36"/>
      <c r="MFP42" s="36"/>
      <c r="MFQ42" s="36"/>
      <c r="MFR42" s="36"/>
      <c r="MFS42" s="36"/>
      <c r="MFT42" s="36"/>
      <c r="MFU42" s="36"/>
      <c r="MFV42" s="36"/>
      <c r="MFW42" s="36"/>
      <c r="MFX42" s="36"/>
      <c r="MFY42" s="36"/>
      <c r="MFZ42" s="36"/>
      <c r="MGA42" s="36"/>
      <c r="MGB42" s="36"/>
      <c r="MGC42" s="36"/>
      <c r="MGD42" s="36"/>
      <c r="MGE42" s="36"/>
      <c r="MGF42" s="36"/>
      <c r="MGG42" s="36"/>
      <c r="MGH42" s="36"/>
      <c r="MGI42" s="36"/>
      <c r="MGJ42" s="36"/>
      <c r="MGK42" s="36"/>
      <c r="MGL42" s="36"/>
      <c r="MGM42" s="36"/>
      <c r="MGN42" s="36"/>
      <c r="MGO42" s="36"/>
      <c r="MGP42" s="36"/>
      <c r="MGQ42" s="36"/>
      <c r="MGR42" s="36"/>
      <c r="MGS42" s="36"/>
      <c r="MGT42" s="36"/>
      <c r="MGU42" s="36"/>
      <c r="MGV42" s="36"/>
      <c r="MGW42" s="36"/>
      <c r="MGX42" s="36"/>
      <c r="MGY42" s="36"/>
      <c r="MGZ42" s="36"/>
      <c r="MHA42" s="36"/>
      <c r="MHB42" s="36"/>
      <c r="MHC42" s="36"/>
      <c r="MHD42" s="36"/>
      <c r="MHE42" s="36"/>
      <c r="MHF42" s="36"/>
      <c r="MHG42" s="36"/>
      <c r="MHH42" s="36"/>
      <c r="MHI42" s="36"/>
      <c r="MHJ42" s="36"/>
      <c r="MHK42" s="36"/>
      <c r="MHL42" s="36"/>
      <c r="MHM42" s="36"/>
      <c r="MHN42" s="36"/>
      <c r="MHO42" s="36"/>
      <c r="MHP42" s="36"/>
      <c r="MHQ42" s="36"/>
      <c r="MHR42" s="36"/>
      <c r="MHS42" s="36"/>
      <c r="MHT42" s="36"/>
      <c r="MHU42" s="36"/>
      <c r="MHV42" s="36"/>
      <c r="MHW42" s="36"/>
      <c r="MHX42" s="36"/>
      <c r="MHY42" s="36"/>
      <c r="MHZ42" s="36"/>
      <c r="MIA42" s="36"/>
      <c r="MIB42" s="36"/>
      <c r="MIC42" s="36"/>
      <c r="MID42" s="36"/>
      <c r="MIE42" s="36"/>
      <c r="MIF42" s="36"/>
      <c r="MIG42" s="36"/>
      <c r="MIH42" s="36"/>
      <c r="MII42" s="36"/>
      <c r="MIJ42" s="36"/>
      <c r="MIK42" s="36"/>
      <c r="MIL42" s="36"/>
      <c r="MIM42" s="36"/>
      <c r="MIN42" s="36"/>
      <c r="MIO42" s="36"/>
      <c r="MIP42" s="36"/>
      <c r="MIQ42" s="36"/>
      <c r="MIR42" s="36"/>
      <c r="MIS42" s="36"/>
      <c r="MIT42" s="36"/>
      <c r="MIU42" s="36"/>
      <c r="MIV42" s="36"/>
      <c r="MIW42" s="36"/>
      <c r="MIX42" s="36"/>
      <c r="MIY42" s="36"/>
      <c r="MIZ42" s="36"/>
      <c r="MJA42" s="36"/>
      <c r="MJB42" s="36"/>
      <c r="MJC42" s="36"/>
      <c r="MJD42" s="36"/>
      <c r="MJE42" s="36"/>
      <c r="MJF42" s="36"/>
      <c r="MJG42" s="36"/>
      <c r="MJH42" s="36"/>
      <c r="MJI42" s="36"/>
      <c r="MJJ42" s="36"/>
      <c r="MJK42" s="36"/>
      <c r="MJL42" s="36"/>
      <c r="MJM42" s="36"/>
      <c r="MJN42" s="36"/>
      <c r="MJO42" s="36"/>
      <c r="MJP42" s="36"/>
      <c r="MJQ42" s="36"/>
      <c r="MJR42" s="36"/>
      <c r="MJS42" s="36"/>
      <c r="MJT42" s="36"/>
      <c r="MJU42" s="36"/>
      <c r="MJV42" s="36"/>
      <c r="MJW42" s="36"/>
      <c r="MJX42" s="36"/>
      <c r="MJY42" s="36"/>
      <c r="MJZ42" s="36"/>
      <c r="MKA42" s="36"/>
      <c r="MKB42" s="36"/>
      <c r="MKC42" s="36"/>
      <c r="MKD42" s="36"/>
      <c r="MKE42" s="36"/>
      <c r="MKF42" s="36"/>
      <c r="MKG42" s="36"/>
      <c r="MKH42" s="36"/>
      <c r="MKI42" s="36"/>
      <c r="MKJ42" s="36"/>
      <c r="MKK42" s="36"/>
      <c r="MKL42" s="36"/>
      <c r="MKM42" s="36"/>
      <c r="MKN42" s="36"/>
      <c r="MKO42" s="36"/>
      <c r="MKP42" s="36"/>
      <c r="MKQ42" s="36"/>
      <c r="MKR42" s="36"/>
      <c r="MKS42" s="36"/>
      <c r="MKT42" s="36"/>
      <c r="MKU42" s="36"/>
      <c r="MKV42" s="36"/>
      <c r="MKW42" s="36"/>
      <c r="MKX42" s="36"/>
      <c r="MKY42" s="36"/>
      <c r="MKZ42" s="36"/>
      <c r="MLA42" s="36"/>
      <c r="MLB42" s="36"/>
      <c r="MLC42" s="36"/>
      <c r="MLD42" s="36"/>
      <c r="MLE42" s="36"/>
      <c r="MLF42" s="36"/>
      <c r="MLG42" s="36"/>
      <c r="MLH42" s="36"/>
      <c r="MLI42" s="36"/>
      <c r="MLJ42" s="36"/>
      <c r="MLK42" s="36"/>
      <c r="MLL42" s="36"/>
      <c r="MLM42" s="36"/>
      <c r="MLN42" s="36"/>
      <c r="MLO42" s="36"/>
      <c r="MLP42" s="36"/>
      <c r="MLQ42" s="36"/>
      <c r="MLR42" s="36"/>
      <c r="MLS42" s="36"/>
      <c r="MLT42" s="36"/>
      <c r="MLU42" s="36"/>
      <c r="MLV42" s="36"/>
      <c r="MLW42" s="36"/>
      <c r="MLX42" s="36"/>
      <c r="MLY42" s="36"/>
      <c r="MLZ42" s="36"/>
      <c r="MMA42" s="36"/>
      <c r="MMB42" s="36"/>
      <c r="MMC42" s="36"/>
      <c r="MMD42" s="36"/>
      <c r="MME42" s="36"/>
      <c r="MMF42" s="36"/>
      <c r="MMG42" s="36"/>
      <c r="MMH42" s="36"/>
      <c r="MMI42" s="36"/>
      <c r="MMJ42" s="36"/>
      <c r="MMK42" s="36"/>
      <c r="MML42" s="36"/>
      <c r="MMM42" s="36"/>
      <c r="MMN42" s="36"/>
      <c r="MMO42" s="36"/>
      <c r="MMP42" s="36"/>
      <c r="MMQ42" s="36"/>
      <c r="MMR42" s="36"/>
      <c r="MMS42" s="36"/>
      <c r="MMT42" s="36"/>
      <c r="MMU42" s="36"/>
      <c r="MMV42" s="36"/>
      <c r="MMW42" s="36"/>
      <c r="MMX42" s="36"/>
      <c r="MMY42" s="36"/>
      <c r="MMZ42" s="36"/>
      <c r="MNA42" s="36"/>
      <c r="MNB42" s="36"/>
      <c r="MNC42" s="36"/>
      <c r="MND42" s="36"/>
      <c r="MNE42" s="36"/>
      <c r="MNF42" s="36"/>
      <c r="MNG42" s="36"/>
      <c r="MNH42" s="36"/>
      <c r="MNI42" s="36"/>
      <c r="MNJ42" s="36"/>
      <c r="MNK42" s="36"/>
      <c r="MNL42" s="36"/>
      <c r="MNM42" s="36"/>
      <c r="MNN42" s="36"/>
      <c r="MNO42" s="36"/>
      <c r="MNP42" s="36"/>
      <c r="MNQ42" s="36"/>
      <c r="MNR42" s="36"/>
      <c r="MNS42" s="36"/>
      <c r="MNT42" s="36"/>
      <c r="MNU42" s="36"/>
      <c r="MNV42" s="36"/>
      <c r="MNW42" s="36"/>
      <c r="MNX42" s="36"/>
      <c r="MNY42" s="36"/>
      <c r="MNZ42" s="36"/>
      <c r="MOA42" s="36"/>
      <c r="MOB42" s="36"/>
      <c r="MOC42" s="36"/>
      <c r="MOD42" s="36"/>
      <c r="MOE42" s="36"/>
      <c r="MOF42" s="36"/>
      <c r="MOG42" s="36"/>
      <c r="MOH42" s="36"/>
      <c r="MOI42" s="36"/>
      <c r="MOJ42" s="36"/>
      <c r="MOK42" s="36"/>
      <c r="MOL42" s="36"/>
      <c r="MOM42" s="36"/>
      <c r="MON42" s="36"/>
      <c r="MOO42" s="36"/>
      <c r="MOP42" s="36"/>
      <c r="MOQ42" s="36"/>
      <c r="MOR42" s="36"/>
      <c r="MOS42" s="36"/>
      <c r="MOT42" s="36"/>
      <c r="MOU42" s="36"/>
      <c r="MOV42" s="36"/>
      <c r="MOW42" s="36"/>
      <c r="MOX42" s="36"/>
      <c r="MOY42" s="36"/>
      <c r="MOZ42" s="36"/>
      <c r="MPA42" s="36"/>
      <c r="MPB42" s="36"/>
      <c r="MPC42" s="36"/>
      <c r="MPD42" s="36"/>
      <c r="MPE42" s="36"/>
      <c r="MPF42" s="36"/>
      <c r="MPG42" s="36"/>
      <c r="MPH42" s="36"/>
      <c r="MPI42" s="36"/>
      <c r="MPJ42" s="36"/>
      <c r="MPK42" s="36"/>
      <c r="MPL42" s="36"/>
      <c r="MPM42" s="36"/>
      <c r="MPN42" s="36"/>
      <c r="MPO42" s="36"/>
      <c r="MPP42" s="36"/>
      <c r="MPQ42" s="36"/>
      <c r="MPR42" s="36"/>
      <c r="MPS42" s="36"/>
      <c r="MPT42" s="36"/>
      <c r="MPU42" s="36"/>
      <c r="MPV42" s="36"/>
      <c r="MPW42" s="36"/>
      <c r="MPX42" s="36"/>
      <c r="MPY42" s="36"/>
      <c r="MPZ42" s="36"/>
      <c r="MQA42" s="36"/>
      <c r="MQB42" s="36"/>
      <c r="MQC42" s="36"/>
      <c r="MQD42" s="36"/>
      <c r="MQE42" s="36"/>
      <c r="MQF42" s="36"/>
      <c r="MQG42" s="36"/>
      <c r="MQH42" s="36"/>
      <c r="MQI42" s="36"/>
      <c r="MQJ42" s="36"/>
      <c r="MQK42" s="36"/>
      <c r="MQL42" s="36"/>
      <c r="MQM42" s="36"/>
      <c r="MQN42" s="36"/>
      <c r="MQO42" s="36"/>
      <c r="MQP42" s="36"/>
      <c r="MQQ42" s="36"/>
      <c r="MQR42" s="36"/>
      <c r="MQS42" s="36"/>
      <c r="MQT42" s="36"/>
      <c r="MQU42" s="36"/>
      <c r="MQV42" s="36"/>
      <c r="MQW42" s="36"/>
      <c r="MQX42" s="36"/>
      <c r="MQY42" s="36"/>
      <c r="MQZ42" s="36"/>
      <c r="MRA42" s="36"/>
      <c r="MRB42" s="36"/>
      <c r="MRC42" s="36"/>
      <c r="MRD42" s="36"/>
      <c r="MRE42" s="36"/>
      <c r="MRF42" s="36"/>
      <c r="MRG42" s="36"/>
      <c r="MRH42" s="36"/>
      <c r="MRI42" s="36"/>
      <c r="MRJ42" s="36"/>
      <c r="MRK42" s="36"/>
      <c r="MRL42" s="36"/>
      <c r="MRM42" s="36"/>
      <c r="MRN42" s="36"/>
      <c r="MRO42" s="36"/>
      <c r="MRP42" s="36"/>
      <c r="MRQ42" s="36"/>
      <c r="MRR42" s="36"/>
      <c r="MRS42" s="36"/>
      <c r="MRT42" s="36"/>
      <c r="MRU42" s="36"/>
      <c r="MRV42" s="36"/>
      <c r="MRW42" s="36"/>
      <c r="MRX42" s="36"/>
      <c r="MRY42" s="36"/>
      <c r="MRZ42" s="36"/>
      <c r="MSA42" s="36"/>
      <c r="MSB42" s="36"/>
      <c r="MSC42" s="36"/>
      <c r="MSD42" s="36"/>
      <c r="MSE42" s="36"/>
      <c r="MSF42" s="36"/>
      <c r="MSG42" s="36"/>
      <c r="MSH42" s="36"/>
      <c r="MSI42" s="36"/>
      <c r="MSJ42" s="36"/>
      <c r="MSK42" s="36"/>
      <c r="MSL42" s="36"/>
      <c r="MSM42" s="36"/>
      <c r="MSN42" s="36"/>
      <c r="MSO42" s="36"/>
      <c r="MSP42" s="36"/>
      <c r="MSQ42" s="36"/>
      <c r="MSR42" s="36"/>
      <c r="MSS42" s="36"/>
      <c r="MST42" s="36"/>
      <c r="MSU42" s="36"/>
      <c r="MSV42" s="36"/>
      <c r="MSW42" s="36"/>
      <c r="MSX42" s="36"/>
      <c r="MSY42" s="36"/>
      <c r="MSZ42" s="36"/>
      <c r="MTA42" s="36"/>
      <c r="MTB42" s="36"/>
      <c r="MTC42" s="36"/>
      <c r="MTD42" s="36"/>
      <c r="MTE42" s="36"/>
      <c r="MTF42" s="36"/>
      <c r="MTG42" s="36"/>
      <c r="MTH42" s="36"/>
      <c r="MTI42" s="36"/>
      <c r="MTJ42" s="36"/>
      <c r="MTK42" s="36"/>
      <c r="MTL42" s="36"/>
      <c r="MTM42" s="36"/>
      <c r="MTN42" s="36"/>
      <c r="MTO42" s="36"/>
      <c r="MTP42" s="36"/>
      <c r="MTQ42" s="36"/>
      <c r="MTR42" s="36"/>
      <c r="MTS42" s="36"/>
      <c r="MTT42" s="36"/>
      <c r="MTU42" s="36"/>
      <c r="MTV42" s="36"/>
      <c r="MTW42" s="36"/>
      <c r="MTX42" s="36"/>
      <c r="MTY42" s="36"/>
      <c r="MTZ42" s="36"/>
      <c r="MUA42" s="36"/>
      <c r="MUB42" s="36"/>
      <c r="MUC42" s="36"/>
      <c r="MUD42" s="36"/>
      <c r="MUE42" s="36"/>
      <c r="MUF42" s="36"/>
      <c r="MUG42" s="36"/>
      <c r="MUH42" s="36"/>
      <c r="MUI42" s="36"/>
      <c r="MUJ42" s="36"/>
      <c r="MUK42" s="36"/>
      <c r="MUL42" s="36"/>
      <c r="MUM42" s="36"/>
      <c r="MUN42" s="36"/>
      <c r="MUO42" s="36"/>
      <c r="MUP42" s="36"/>
      <c r="MUQ42" s="36"/>
      <c r="MUR42" s="36"/>
      <c r="MUS42" s="36"/>
      <c r="MUT42" s="36"/>
      <c r="MUU42" s="36"/>
      <c r="MUV42" s="36"/>
      <c r="MUW42" s="36"/>
      <c r="MUX42" s="36"/>
      <c r="MUY42" s="36"/>
      <c r="MUZ42" s="36"/>
      <c r="MVA42" s="36"/>
      <c r="MVB42" s="36"/>
      <c r="MVC42" s="36"/>
      <c r="MVD42" s="36"/>
      <c r="MVE42" s="36"/>
      <c r="MVF42" s="36"/>
      <c r="MVG42" s="36"/>
      <c r="MVH42" s="36"/>
      <c r="MVI42" s="36"/>
      <c r="MVJ42" s="36"/>
      <c r="MVK42" s="36"/>
      <c r="MVL42" s="36"/>
      <c r="MVM42" s="36"/>
      <c r="MVN42" s="36"/>
      <c r="MVO42" s="36"/>
      <c r="MVP42" s="36"/>
      <c r="MVQ42" s="36"/>
      <c r="MVR42" s="36"/>
      <c r="MVS42" s="36"/>
      <c r="MVT42" s="36"/>
      <c r="MVU42" s="36"/>
      <c r="MVV42" s="36"/>
      <c r="MVW42" s="36"/>
      <c r="MVX42" s="36"/>
      <c r="MVY42" s="36"/>
      <c r="MVZ42" s="36"/>
      <c r="MWA42" s="36"/>
      <c r="MWB42" s="36"/>
      <c r="MWC42" s="36"/>
      <c r="MWD42" s="36"/>
      <c r="MWE42" s="36"/>
      <c r="MWF42" s="36"/>
      <c r="MWG42" s="36"/>
      <c r="MWH42" s="36"/>
      <c r="MWI42" s="36"/>
      <c r="MWJ42" s="36"/>
      <c r="MWK42" s="36"/>
      <c r="MWL42" s="36"/>
      <c r="MWM42" s="36"/>
      <c r="MWN42" s="36"/>
      <c r="MWO42" s="36"/>
      <c r="MWP42" s="36"/>
      <c r="MWQ42" s="36"/>
      <c r="MWR42" s="36"/>
      <c r="MWS42" s="36"/>
      <c r="MWT42" s="36"/>
      <c r="MWU42" s="36"/>
      <c r="MWV42" s="36"/>
      <c r="MWW42" s="36"/>
      <c r="MWX42" s="36"/>
      <c r="MWY42" s="36"/>
      <c r="MWZ42" s="36"/>
      <c r="MXA42" s="36"/>
      <c r="MXB42" s="36"/>
      <c r="MXC42" s="36"/>
      <c r="MXD42" s="36"/>
      <c r="MXE42" s="36"/>
      <c r="MXF42" s="36"/>
      <c r="MXG42" s="36"/>
      <c r="MXH42" s="36"/>
      <c r="MXI42" s="36"/>
      <c r="MXJ42" s="36"/>
      <c r="MXK42" s="36"/>
      <c r="MXL42" s="36"/>
      <c r="MXM42" s="36"/>
      <c r="MXN42" s="36"/>
      <c r="MXO42" s="36"/>
      <c r="MXP42" s="36"/>
      <c r="MXQ42" s="36"/>
      <c r="MXR42" s="36"/>
      <c r="MXS42" s="36"/>
      <c r="MXT42" s="36"/>
      <c r="MXU42" s="36"/>
      <c r="MXV42" s="36"/>
      <c r="MXW42" s="36"/>
      <c r="MXX42" s="36"/>
      <c r="MXY42" s="36"/>
      <c r="MXZ42" s="36"/>
      <c r="MYA42" s="36"/>
      <c r="MYB42" s="36"/>
      <c r="MYC42" s="36"/>
      <c r="MYD42" s="36"/>
      <c r="MYE42" s="36"/>
      <c r="MYF42" s="36"/>
      <c r="MYG42" s="36"/>
      <c r="MYH42" s="36"/>
      <c r="MYI42" s="36"/>
      <c r="MYJ42" s="36"/>
      <c r="MYK42" s="36"/>
      <c r="MYL42" s="36"/>
      <c r="MYM42" s="36"/>
      <c r="MYN42" s="36"/>
      <c r="MYO42" s="36"/>
      <c r="MYP42" s="36"/>
      <c r="MYQ42" s="36"/>
      <c r="MYR42" s="36"/>
      <c r="MYS42" s="36"/>
      <c r="MYT42" s="36"/>
      <c r="MYU42" s="36"/>
      <c r="MYV42" s="36"/>
      <c r="MYW42" s="36"/>
      <c r="MYX42" s="36"/>
      <c r="MYY42" s="36"/>
      <c r="MYZ42" s="36"/>
      <c r="MZA42" s="36"/>
      <c r="MZB42" s="36"/>
      <c r="MZC42" s="36"/>
      <c r="MZD42" s="36"/>
      <c r="MZE42" s="36"/>
      <c r="MZF42" s="36"/>
      <c r="MZG42" s="36"/>
      <c r="MZH42" s="36"/>
      <c r="MZI42" s="36"/>
      <c r="MZJ42" s="36"/>
      <c r="MZK42" s="36"/>
      <c r="MZL42" s="36"/>
      <c r="MZM42" s="36"/>
      <c r="MZN42" s="36"/>
      <c r="MZO42" s="36"/>
      <c r="MZP42" s="36"/>
      <c r="MZQ42" s="36"/>
      <c r="MZR42" s="36"/>
      <c r="MZS42" s="36"/>
      <c r="MZT42" s="36"/>
      <c r="MZU42" s="36"/>
      <c r="MZV42" s="36"/>
      <c r="MZW42" s="36"/>
      <c r="MZX42" s="36"/>
      <c r="MZY42" s="36"/>
      <c r="MZZ42" s="36"/>
      <c r="NAA42" s="36"/>
      <c r="NAB42" s="36"/>
      <c r="NAC42" s="36"/>
      <c r="NAD42" s="36"/>
      <c r="NAE42" s="36"/>
      <c r="NAF42" s="36"/>
      <c r="NAG42" s="36"/>
      <c r="NAH42" s="36"/>
      <c r="NAI42" s="36"/>
      <c r="NAJ42" s="36"/>
      <c r="NAK42" s="36"/>
      <c r="NAL42" s="36"/>
      <c r="NAM42" s="36"/>
      <c r="NAN42" s="36"/>
      <c r="NAO42" s="36"/>
      <c r="NAP42" s="36"/>
      <c r="NAQ42" s="36"/>
      <c r="NAR42" s="36"/>
      <c r="NAS42" s="36"/>
      <c r="NAT42" s="36"/>
      <c r="NAU42" s="36"/>
      <c r="NAV42" s="36"/>
      <c r="NAW42" s="36"/>
      <c r="NAX42" s="36"/>
      <c r="NAY42" s="36"/>
      <c r="NAZ42" s="36"/>
      <c r="NBA42" s="36"/>
      <c r="NBB42" s="36"/>
      <c r="NBC42" s="36"/>
      <c r="NBD42" s="36"/>
      <c r="NBE42" s="36"/>
      <c r="NBF42" s="36"/>
      <c r="NBG42" s="36"/>
      <c r="NBH42" s="36"/>
      <c r="NBI42" s="36"/>
      <c r="NBJ42" s="36"/>
      <c r="NBK42" s="36"/>
      <c r="NBL42" s="36"/>
      <c r="NBM42" s="36"/>
      <c r="NBN42" s="36"/>
      <c r="NBO42" s="36"/>
      <c r="NBP42" s="36"/>
      <c r="NBQ42" s="36"/>
      <c r="NBR42" s="36"/>
      <c r="NBS42" s="36"/>
      <c r="NBT42" s="36"/>
      <c r="NBU42" s="36"/>
      <c r="NBV42" s="36"/>
      <c r="NBW42" s="36"/>
      <c r="NBX42" s="36"/>
      <c r="NBY42" s="36"/>
      <c r="NBZ42" s="36"/>
      <c r="NCA42" s="36"/>
      <c r="NCB42" s="36"/>
      <c r="NCC42" s="36"/>
      <c r="NCD42" s="36"/>
      <c r="NCE42" s="36"/>
      <c r="NCF42" s="36"/>
      <c r="NCG42" s="36"/>
      <c r="NCH42" s="36"/>
      <c r="NCI42" s="36"/>
      <c r="NCJ42" s="36"/>
      <c r="NCK42" s="36"/>
      <c r="NCL42" s="36"/>
      <c r="NCM42" s="36"/>
      <c r="NCN42" s="36"/>
      <c r="NCO42" s="36"/>
      <c r="NCP42" s="36"/>
      <c r="NCQ42" s="36"/>
      <c r="NCR42" s="36"/>
      <c r="NCS42" s="36"/>
      <c r="NCT42" s="36"/>
      <c r="NCU42" s="36"/>
      <c r="NCV42" s="36"/>
      <c r="NCW42" s="36"/>
      <c r="NCX42" s="36"/>
      <c r="NCY42" s="36"/>
      <c r="NCZ42" s="36"/>
      <c r="NDA42" s="36"/>
      <c r="NDB42" s="36"/>
      <c r="NDC42" s="36"/>
      <c r="NDD42" s="36"/>
      <c r="NDE42" s="36"/>
      <c r="NDF42" s="36"/>
      <c r="NDG42" s="36"/>
      <c r="NDH42" s="36"/>
      <c r="NDI42" s="36"/>
      <c r="NDJ42" s="36"/>
      <c r="NDK42" s="36"/>
      <c r="NDL42" s="36"/>
      <c r="NDM42" s="36"/>
      <c r="NDN42" s="36"/>
      <c r="NDO42" s="36"/>
      <c r="NDP42" s="36"/>
      <c r="NDQ42" s="36"/>
      <c r="NDR42" s="36"/>
      <c r="NDS42" s="36"/>
      <c r="NDT42" s="36"/>
      <c r="NDU42" s="36"/>
      <c r="NDV42" s="36"/>
      <c r="NDW42" s="36"/>
      <c r="NDX42" s="36"/>
      <c r="NDY42" s="36"/>
      <c r="NDZ42" s="36"/>
      <c r="NEA42" s="36"/>
      <c r="NEB42" s="36"/>
      <c r="NEC42" s="36"/>
      <c r="NED42" s="36"/>
      <c r="NEE42" s="36"/>
      <c r="NEF42" s="36"/>
      <c r="NEG42" s="36"/>
      <c r="NEH42" s="36"/>
      <c r="NEI42" s="36"/>
      <c r="NEJ42" s="36"/>
      <c r="NEK42" s="36"/>
      <c r="NEL42" s="36"/>
      <c r="NEM42" s="36"/>
      <c r="NEN42" s="36"/>
      <c r="NEO42" s="36"/>
      <c r="NEP42" s="36"/>
      <c r="NEQ42" s="36"/>
      <c r="NER42" s="36"/>
      <c r="NES42" s="36"/>
      <c r="NET42" s="36"/>
      <c r="NEU42" s="36"/>
      <c r="NEV42" s="36"/>
      <c r="NEW42" s="36"/>
      <c r="NEX42" s="36"/>
      <c r="NEY42" s="36"/>
      <c r="NEZ42" s="36"/>
      <c r="NFA42" s="36"/>
      <c r="NFB42" s="36"/>
      <c r="NFC42" s="36"/>
      <c r="NFD42" s="36"/>
      <c r="NFE42" s="36"/>
      <c r="NFF42" s="36"/>
      <c r="NFG42" s="36"/>
      <c r="NFH42" s="36"/>
      <c r="NFI42" s="36"/>
      <c r="NFJ42" s="36"/>
      <c r="NFK42" s="36"/>
      <c r="NFL42" s="36"/>
      <c r="NFM42" s="36"/>
      <c r="NFN42" s="36"/>
      <c r="NFO42" s="36"/>
      <c r="NFP42" s="36"/>
      <c r="NFQ42" s="36"/>
      <c r="NFR42" s="36"/>
      <c r="NFS42" s="36"/>
      <c r="NFT42" s="36"/>
      <c r="NFU42" s="36"/>
      <c r="NFV42" s="36"/>
      <c r="NFW42" s="36"/>
      <c r="NFX42" s="36"/>
      <c r="NFY42" s="36"/>
      <c r="NFZ42" s="36"/>
      <c r="NGA42" s="36"/>
      <c r="NGB42" s="36"/>
      <c r="NGC42" s="36"/>
      <c r="NGD42" s="36"/>
      <c r="NGE42" s="36"/>
      <c r="NGF42" s="36"/>
      <c r="NGG42" s="36"/>
      <c r="NGH42" s="36"/>
      <c r="NGI42" s="36"/>
      <c r="NGJ42" s="36"/>
      <c r="NGK42" s="36"/>
      <c r="NGL42" s="36"/>
      <c r="NGM42" s="36"/>
      <c r="NGN42" s="36"/>
      <c r="NGO42" s="36"/>
      <c r="NGP42" s="36"/>
      <c r="NGQ42" s="36"/>
      <c r="NGR42" s="36"/>
      <c r="NGS42" s="36"/>
      <c r="NGT42" s="36"/>
      <c r="NGU42" s="36"/>
      <c r="NGV42" s="36"/>
      <c r="NGW42" s="36"/>
      <c r="NGX42" s="36"/>
      <c r="NGY42" s="36"/>
      <c r="NGZ42" s="36"/>
      <c r="NHA42" s="36"/>
      <c r="NHB42" s="36"/>
      <c r="NHC42" s="36"/>
      <c r="NHD42" s="36"/>
      <c r="NHE42" s="36"/>
      <c r="NHF42" s="36"/>
      <c r="NHG42" s="36"/>
      <c r="NHH42" s="36"/>
      <c r="NHI42" s="36"/>
      <c r="NHJ42" s="36"/>
      <c r="NHK42" s="36"/>
      <c r="NHL42" s="36"/>
      <c r="NHM42" s="36"/>
      <c r="NHN42" s="36"/>
      <c r="NHO42" s="36"/>
      <c r="NHP42" s="36"/>
      <c r="NHQ42" s="36"/>
      <c r="NHR42" s="36"/>
      <c r="NHS42" s="36"/>
      <c r="NHT42" s="36"/>
      <c r="NHU42" s="36"/>
      <c r="NHV42" s="36"/>
      <c r="NHW42" s="36"/>
      <c r="NHX42" s="36"/>
      <c r="NHY42" s="36"/>
      <c r="NHZ42" s="36"/>
      <c r="NIA42" s="36"/>
      <c r="NIB42" s="36"/>
      <c r="NIC42" s="36"/>
      <c r="NID42" s="36"/>
      <c r="NIE42" s="36"/>
      <c r="NIF42" s="36"/>
      <c r="NIG42" s="36"/>
      <c r="NIH42" s="36"/>
      <c r="NII42" s="36"/>
      <c r="NIJ42" s="36"/>
      <c r="NIK42" s="36"/>
      <c r="NIL42" s="36"/>
      <c r="NIM42" s="36"/>
      <c r="NIN42" s="36"/>
      <c r="NIO42" s="36"/>
      <c r="NIP42" s="36"/>
      <c r="NIQ42" s="36"/>
      <c r="NIR42" s="36"/>
      <c r="NIS42" s="36"/>
      <c r="NIT42" s="36"/>
      <c r="NIU42" s="36"/>
      <c r="NIV42" s="36"/>
      <c r="NIW42" s="36"/>
      <c r="NIX42" s="36"/>
      <c r="NIY42" s="36"/>
      <c r="NIZ42" s="36"/>
      <c r="NJA42" s="36"/>
      <c r="NJB42" s="36"/>
      <c r="NJC42" s="36"/>
      <c r="NJD42" s="36"/>
      <c r="NJE42" s="36"/>
      <c r="NJF42" s="36"/>
      <c r="NJG42" s="36"/>
      <c r="NJH42" s="36"/>
      <c r="NJI42" s="36"/>
      <c r="NJJ42" s="36"/>
      <c r="NJK42" s="36"/>
      <c r="NJL42" s="36"/>
      <c r="NJM42" s="36"/>
      <c r="NJN42" s="36"/>
      <c r="NJO42" s="36"/>
      <c r="NJP42" s="36"/>
      <c r="NJQ42" s="36"/>
      <c r="NJR42" s="36"/>
      <c r="NJS42" s="36"/>
      <c r="NJT42" s="36"/>
      <c r="NJU42" s="36"/>
      <c r="NJV42" s="36"/>
      <c r="NJW42" s="36"/>
      <c r="NJX42" s="36"/>
      <c r="NJY42" s="36"/>
      <c r="NJZ42" s="36"/>
      <c r="NKA42" s="36"/>
      <c r="NKB42" s="36"/>
      <c r="NKC42" s="36"/>
      <c r="NKD42" s="36"/>
      <c r="NKE42" s="36"/>
      <c r="NKF42" s="36"/>
      <c r="NKG42" s="36"/>
      <c r="NKH42" s="36"/>
      <c r="NKI42" s="36"/>
      <c r="NKJ42" s="36"/>
      <c r="NKK42" s="36"/>
      <c r="NKL42" s="36"/>
      <c r="NKM42" s="36"/>
      <c r="NKN42" s="36"/>
      <c r="NKO42" s="36"/>
      <c r="NKP42" s="36"/>
      <c r="NKQ42" s="36"/>
      <c r="NKR42" s="36"/>
      <c r="NKS42" s="36"/>
      <c r="NKT42" s="36"/>
      <c r="NKU42" s="36"/>
      <c r="NKV42" s="36"/>
      <c r="NKW42" s="36"/>
      <c r="NKX42" s="36"/>
      <c r="NKY42" s="36"/>
      <c r="NKZ42" s="36"/>
      <c r="NLA42" s="36"/>
      <c r="NLB42" s="36"/>
      <c r="NLC42" s="36"/>
      <c r="NLD42" s="36"/>
      <c r="NLE42" s="36"/>
      <c r="NLF42" s="36"/>
      <c r="NLG42" s="36"/>
      <c r="NLH42" s="36"/>
      <c r="NLI42" s="36"/>
      <c r="NLJ42" s="36"/>
      <c r="NLK42" s="36"/>
      <c r="NLL42" s="36"/>
      <c r="NLM42" s="36"/>
      <c r="NLN42" s="36"/>
      <c r="NLO42" s="36"/>
      <c r="NLP42" s="36"/>
      <c r="NLQ42" s="36"/>
      <c r="NLR42" s="36"/>
      <c r="NLS42" s="36"/>
      <c r="NLT42" s="36"/>
      <c r="NLU42" s="36"/>
      <c r="NLV42" s="36"/>
      <c r="NLW42" s="36"/>
      <c r="NLX42" s="36"/>
      <c r="NLY42" s="36"/>
      <c r="NLZ42" s="36"/>
      <c r="NMA42" s="36"/>
      <c r="NMB42" s="36"/>
      <c r="NMC42" s="36"/>
      <c r="NMD42" s="36"/>
      <c r="NME42" s="36"/>
      <c r="NMF42" s="36"/>
      <c r="NMG42" s="36"/>
      <c r="NMH42" s="36"/>
      <c r="NMI42" s="36"/>
      <c r="NMJ42" s="36"/>
      <c r="NMK42" s="36"/>
      <c r="NML42" s="36"/>
      <c r="NMM42" s="36"/>
      <c r="NMN42" s="36"/>
      <c r="NMO42" s="36"/>
      <c r="NMP42" s="36"/>
      <c r="NMQ42" s="36"/>
      <c r="NMR42" s="36"/>
      <c r="NMS42" s="36"/>
      <c r="NMT42" s="36"/>
      <c r="NMU42" s="36"/>
      <c r="NMV42" s="36"/>
      <c r="NMW42" s="36"/>
      <c r="NMX42" s="36"/>
      <c r="NMY42" s="36"/>
      <c r="NMZ42" s="36"/>
      <c r="NNA42" s="36"/>
      <c r="NNB42" s="36"/>
      <c r="NNC42" s="36"/>
      <c r="NND42" s="36"/>
      <c r="NNE42" s="36"/>
      <c r="NNF42" s="36"/>
      <c r="NNG42" s="36"/>
      <c r="NNH42" s="36"/>
      <c r="NNI42" s="36"/>
      <c r="NNJ42" s="36"/>
      <c r="NNK42" s="36"/>
      <c r="NNL42" s="36"/>
      <c r="NNM42" s="36"/>
      <c r="NNN42" s="36"/>
      <c r="NNO42" s="36"/>
      <c r="NNP42" s="36"/>
      <c r="NNQ42" s="36"/>
      <c r="NNR42" s="36"/>
      <c r="NNS42" s="36"/>
      <c r="NNT42" s="36"/>
      <c r="NNU42" s="36"/>
      <c r="NNV42" s="36"/>
      <c r="NNW42" s="36"/>
      <c r="NNX42" s="36"/>
      <c r="NNY42" s="36"/>
      <c r="NNZ42" s="36"/>
      <c r="NOA42" s="36"/>
      <c r="NOB42" s="36"/>
      <c r="NOC42" s="36"/>
      <c r="NOD42" s="36"/>
      <c r="NOE42" s="36"/>
      <c r="NOF42" s="36"/>
      <c r="NOG42" s="36"/>
      <c r="NOH42" s="36"/>
      <c r="NOI42" s="36"/>
      <c r="NOJ42" s="36"/>
      <c r="NOK42" s="36"/>
      <c r="NOL42" s="36"/>
      <c r="NOM42" s="36"/>
      <c r="NON42" s="36"/>
      <c r="NOO42" s="36"/>
      <c r="NOP42" s="36"/>
      <c r="NOQ42" s="36"/>
      <c r="NOR42" s="36"/>
      <c r="NOS42" s="36"/>
      <c r="NOT42" s="36"/>
      <c r="NOU42" s="36"/>
      <c r="NOV42" s="36"/>
      <c r="NOW42" s="36"/>
      <c r="NOX42" s="36"/>
      <c r="NOY42" s="36"/>
      <c r="NOZ42" s="36"/>
      <c r="NPA42" s="36"/>
      <c r="NPB42" s="36"/>
      <c r="NPC42" s="36"/>
      <c r="NPD42" s="36"/>
      <c r="NPE42" s="36"/>
      <c r="NPF42" s="36"/>
      <c r="NPG42" s="36"/>
      <c r="NPH42" s="36"/>
      <c r="NPI42" s="36"/>
      <c r="NPJ42" s="36"/>
      <c r="NPK42" s="36"/>
      <c r="NPL42" s="36"/>
      <c r="NPM42" s="36"/>
      <c r="NPN42" s="36"/>
      <c r="NPO42" s="36"/>
      <c r="NPP42" s="36"/>
      <c r="NPQ42" s="36"/>
      <c r="NPR42" s="36"/>
      <c r="NPS42" s="36"/>
      <c r="NPT42" s="36"/>
      <c r="NPU42" s="36"/>
      <c r="NPV42" s="36"/>
      <c r="NPW42" s="36"/>
      <c r="NPX42" s="36"/>
      <c r="NPY42" s="36"/>
      <c r="NPZ42" s="36"/>
      <c r="NQA42" s="36"/>
      <c r="NQB42" s="36"/>
      <c r="NQC42" s="36"/>
      <c r="NQD42" s="36"/>
      <c r="NQE42" s="36"/>
      <c r="NQF42" s="36"/>
      <c r="NQG42" s="36"/>
      <c r="NQH42" s="36"/>
      <c r="NQI42" s="36"/>
      <c r="NQJ42" s="36"/>
      <c r="NQK42" s="36"/>
      <c r="NQL42" s="36"/>
      <c r="NQM42" s="36"/>
      <c r="NQN42" s="36"/>
      <c r="NQO42" s="36"/>
      <c r="NQP42" s="36"/>
      <c r="NQQ42" s="36"/>
      <c r="NQR42" s="36"/>
      <c r="NQS42" s="36"/>
      <c r="NQT42" s="36"/>
      <c r="NQU42" s="36"/>
      <c r="NQV42" s="36"/>
      <c r="NQW42" s="36"/>
      <c r="NQX42" s="36"/>
      <c r="NQY42" s="36"/>
      <c r="NQZ42" s="36"/>
      <c r="NRA42" s="36"/>
      <c r="NRB42" s="36"/>
      <c r="NRC42" s="36"/>
      <c r="NRD42" s="36"/>
      <c r="NRE42" s="36"/>
      <c r="NRF42" s="36"/>
      <c r="NRG42" s="36"/>
      <c r="NRH42" s="36"/>
      <c r="NRI42" s="36"/>
      <c r="NRJ42" s="36"/>
      <c r="NRK42" s="36"/>
      <c r="NRL42" s="36"/>
      <c r="NRM42" s="36"/>
      <c r="NRN42" s="36"/>
      <c r="NRO42" s="36"/>
      <c r="NRP42" s="36"/>
      <c r="NRQ42" s="36"/>
      <c r="NRR42" s="36"/>
      <c r="NRS42" s="36"/>
      <c r="NRT42" s="36"/>
      <c r="NRU42" s="36"/>
      <c r="NRV42" s="36"/>
      <c r="NRW42" s="36"/>
      <c r="NRX42" s="36"/>
      <c r="NRY42" s="36"/>
      <c r="NRZ42" s="36"/>
      <c r="NSA42" s="36"/>
      <c r="NSB42" s="36"/>
      <c r="NSC42" s="36"/>
      <c r="NSD42" s="36"/>
      <c r="NSE42" s="36"/>
      <c r="NSF42" s="36"/>
      <c r="NSG42" s="36"/>
      <c r="NSH42" s="36"/>
      <c r="NSI42" s="36"/>
      <c r="NSJ42" s="36"/>
      <c r="NSK42" s="36"/>
      <c r="NSL42" s="36"/>
      <c r="NSM42" s="36"/>
      <c r="NSN42" s="36"/>
      <c r="NSO42" s="36"/>
      <c r="NSP42" s="36"/>
      <c r="NSQ42" s="36"/>
      <c r="NSR42" s="36"/>
      <c r="NSS42" s="36"/>
      <c r="NST42" s="36"/>
      <c r="NSU42" s="36"/>
      <c r="NSV42" s="36"/>
      <c r="NSW42" s="36"/>
      <c r="NSX42" s="36"/>
      <c r="NSY42" s="36"/>
      <c r="NSZ42" s="36"/>
      <c r="NTA42" s="36"/>
      <c r="NTB42" s="36"/>
      <c r="NTC42" s="36"/>
      <c r="NTD42" s="36"/>
      <c r="NTE42" s="36"/>
      <c r="NTF42" s="36"/>
      <c r="NTG42" s="36"/>
      <c r="NTH42" s="36"/>
      <c r="NTI42" s="36"/>
      <c r="NTJ42" s="36"/>
      <c r="NTK42" s="36"/>
      <c r="NTL42" s="36"/>
      <c r="NTM42" s="36"/>
      <c r="NTN42" s="36"/>
      <c r="NTO42" s="36"/>
      <c r="NTP42" s="36"/>
      <c r="NTQ42" s="36"/>
      <c r="NTR42" s="36"/>
      <c r="NTS42" s="36"/>
      <c r="NTT42" s="36"/>
      <c r="NTU42" s="36"/>
      <c r="NTV42" s="36"/>
      <c r="NTW42" s="36"/>
      <c r="NTX42" s="36"/>
      <c r="NTY42" s="36"/>
      <c r="NTZ42" s="36"/>
      <c r="NUA42" s="36"/>
      <c r="NUB42" s="36"/>
      <c r="NUC42" s="36"/>
      <c r="NUD42" s="36"/>
      <c r="NUE42" s="36"/>
      <c r="NUF42" s="36"/>
      <c r="NUG42" s="36"/>
      <c r="NUH42" s="36"/>
      <c r="NUI42" s="36"/>
      <c r="NUJ42" s="36"/>
      <c r="NUK42" s="36"/>
      <c r="NUL42" s="36"/>
      <c r="NUM42" s="36"/>
      <c r="NUN42" s="36"/>
      <c r="NUO42" s="36"/>
      <c r="NUP42" s="36"/>
      <c r="NUQ42" s="36"/>
      <c r="NUR42" s="36"/>
      <c r="NUS42" s="36"/>
      <c r="NUT42" s="36"/>
      <c r="NUU42" s="36"/>
      <c r="NUV42" s="36"/>
      <c r="NUW42" s="36"/>
      <c r="NUX42" s="36"/>
      <c r="NUY42" s="36"/>
      <c r="NUZ42" s="36"/>
      <c r="NVA42" s="36"/>
      <c r="NVB42" s="36"/>
      <c r="NVC42" s="36"/>
      <c r="NVD42" s="36"/>
      <c r="NVE42" s="36"/>
      <c r="NVF42" s="36"/>
      <c r="NVG42" s="36"/>
      <c r="NVH42" s="36"/>
      <c r="NVI42" s="36"/>
      <c r="NVJ42" s="36"/>
      <c r="NVK42" s="36"/>
      <c r="NVL42" s="36"/>
      <c r="NVM42" s="36"/>
      <c r="NVN42" s="36"/>
      <c r="NVO42" s="36"/>
      <c r="NVP42" s="36"/>
      <c r="NVQ42" s="36"/>
      <c r="NVR42" s="36"/>
      <c r="NVS42" s="36"/>
      <c r="NVT42" s="36"/>
      <c r="NVU42" s="36"/>
      <c r="NVV42" s="36"/>
      <c r="NVW42" s="36"/>
      <c r="NVX42" s="36"/>
      <c r="NVY42" s="36"/>
      <c r="NVZ42" s="36"/>
      <c r="NWA42" s="36"/>
      <c r="NWB42" s="36"/>
      <c r="NWC42" s="36"/>
      <c r="NWD42" s="36"/>
      <c r="NWE42" s="36"/>
      <c r="NWF42" s="36"/>
      <c r="NWG42" s="36"/>
      <c r="NWH42" s="36"/>
      <c r="NWI42" s="36"/>
      <c r="NWJ42" s="36"/>
      <c r="NWK42" s="36"/>
      <c r="NWL42" s="36"/>
      <c r="NWM42" s="36"/>
      <c r="NWN42" s="36"/>
      <c r="NWO42" s="36"/>
      <c r="NWP42" s="36"/>
      <c r="NWQ42" s="36"/>
      <c r="NWR42" s="36"/>
      <c r="NWS42" s="36"/>
      <c r="NWT42" s="36"/>
      <c r="NWU42" s="36"/>
      <c r="NWV42" s="36"/>
      <c r="NWW42" s="36"/>
      <c r="NWX42" s="36"/>
      <c r="NWY42" s="36"/>
      <c r="NWZ42" s="36"/>
      <c r="NXA42" s="36"/>
      <c r="NXB42" s="36"/>
      <c r="NXC42" s="36"/>
      <c r="NXD42" s="36"/>
      <c r="NXE42" s="36"/>
      <c r="NXF42" s="36"/>
      <c r="NXG42" s="36"/>
      <c r="NXH42" s="36"/>
      <c r="NXI42" s="36"/>
      <c r="NXJ42" s="36"/>
      <c r="NXK42" s="36"/>
      <c r="NXL42" s="36"/>
      <c r="NXM42" s="36"/>
      <c r="NXN42" s="36"/>
      <c r="NXO42" s="36"/>
      <c r="NXP42" s="36"/>
      <c r="NXQ42" s="36"/>
      <c r="NXR42" s="36"/>
      <c r="NXS42" s="36"/>
      <c r="NXT42" s="36"/>
      <c r="NXU42" s="36"/>
      <c r="NXV42" s="36"/>
      <c r="NXW42" s="36"/>
      <c r="NXX42" s="36"/>
      <c r="NXY42" s="36"/>
      <c r="NXZ42" s="36"/>
      <c r="NYA42" s="36"/>
      <c r="NYB42" s="36"/>
      <c r="NYC42" s="36"/>
      <c r="NYD42" s="36"/>
      <c r="NYE42" s="36"/>
      <c r="NYF42" s="36"/>
      <c r="NYG42" s="36"/>
      <c r="NYH42" s="36"/>
      <c r="NYI42" s="36"/>
      <c r="NYJ42" s="36"/>
      <c r="NYK42" s="36"/>
      <c r="NYL42" s="36"/>
      <c r="NYM42" s="36"/>
      <c r="NYN42" s="36"/>
      <c r="NYO42" s="36"/>
      <c r="NYP42" s="36"/>
      <c r="NYQ42" s="36"/>
      <c r="NYR42" s="36"/>
      <c r="NYS42" s="36"/>
      <c r="NYT42" s="36"/>
      <c r="NYU42" s="36"/>
      <c r="NYV42" s="36"/>
      <c r="NYW42" s="36"/>
      <c r="NYX42" s="36"/>
      <c r="NYY42" s="36"/>
      <c r="NYZ42" s="36"/>
      <c r="NZA42" s="36"/>
      <c r="NZB42" s="36"/>
      <c r="NZC42" s="36"/>
      <c r="NZD42" s="36"/>
      <c r="NZE42" s="36"/>
      <c r="NZF42" s="36"/>
      <c r="NZG42" s="36"/>
      <c r="NZH42" s="36"/>
      <c r="NZI42" s="36"/>
      <c r="NZJ42" s="36"/>
      <c r="NZK42" s="36"/>
      <c r="NZL42" s="36"/>
      <c r="NZM42" s="36"/>
      <c r="NZN42" s="36"/>
      <c r="NZO42" s="36"/>
      <c r="NZP42" s="36"/>
      <c r="NZQ42" s="36"/>
      <c r="NZR42" s="36"/>
      <c r="NZS42" s="36"/>
      <c r="NZT42" s="36"/>
      <c r="NZU42" s="36"/>
      <c r="NZV42" s="36"/>
      <c r="NZW42" s="36"/>
      <c r="NZX42" s="36"/>
      <c r="NZY42" s="36"/>
      <c r="NZZ42" s="36"/>
      <c r="OAA42" s="36"/>
      <c r="OAB42" s="36"/>
      <c r="OAC42" s="36"/>
      <c r="OAD42" s="36"/>
      <c r="OAE42" s="36"/>
      <c r="OAF42" s="36"/>
      <c r="OAG42" s="36"/>
      <c r="OAH42" s="36"/>
      <c r="OAI42" s="36"/>
      <c r="OAJ42" s="36"/>
      <c r="OAK42" s="36"/>
      <c r="OAL42" s="36"/>
      <c r="OAM42" s="36"/>
      <c r="OAN42" s="36"/>
      <c r="OAO42" s="36"/>
      <c r="OAP42" s="36"/>
      <c r="OAQ42" s="36"/>
      <c r="OAR42" s="36"/>
      <c r="OAS42" s="36"/>
      <c r="OAT42" s="36"/>
      <c r="OAU42" s="36"/>
      <c r="OAV42" s="36"/>
      <c r="OAW42" s="36"/>
      <c r="OAX42" s="36"/>
      <c r="OAY42" s="36"/>
      <c r="OAZ42" s="36"/>
      <c r="OBA42" s="36"/>
      <c r="OBB42" s="36"/>
      <c r="OBC42" s="36"/>
      <c r="OBD42" s="36"/>
      <c r="OBE42" s="36"/>
      <c r="OBF42" s="36"/>
      <c r="OBG42" s="36"/>
      <c r="OBH42" s="36"/>
      <c r="OBI42" s="36"/>
      <c r="OBJ42" s="36"/>
      <c r="OBK42" s="36"/>
      <c r="OBL42" s="36"/>
      <c r="OBM42" s="36"/>
      <c r="OBN42" s="36"/>
      <c r="OBO42" s="36"/>
      <c r="OBP42" s="36"/>
      <c r="OBQ42" s="36"/>
      <c r="OBR42" s="36"/>
      <c r="OBS42" s="36"/>
      <c r="OBT42" s="36"/>
      <c r="OBU42" s="36"/>
      <c r="OBV42" s="36"/>
      <c r="OBW42" s="36"/>
      <c r="OBX42" s="36"/>
      <c r="OBY42" s="36"/>
      <c r="OBZ42" s="36"/>
      <c r="OCA42" s="36"/>
      <c r="OCB42" s="36"/>
      <c r="OCC42" s="36"/>
      <c r="OCD42" s="36"/>
      <c r="OCE42" s="36"/>
      <c r="OCF42" s="36"/>
      <c r="OCG42" s="36"/>
      <c r="OCH42" s="36"/>
      <c r="OCI42" s="36"/>
      <c r="OCJ42" s="36"/>
      <c r="OCK42" s="36"/>
      <c r="OCL42" s="36"/>
      <c r="OCM42" s="36"/>
      <c r="OCN42" s="36"/>
      <c r="OCO42" s="36"/>
      <c r="OCP42" s="36"/>
      <c r="OCQ42" s="36"/>
      <c r="OCR42" s="36"/>
      <c r="OCS42" s="36"/>
      <c r="OCT42" s="36"/>
      <c r="OCU42" s="36"/>
      <c r="OCV42" s="36"/>
      <c r="OCW42" s="36"/>
      <c r="OCX42" s="36"/>
      <c r="OCY42" s="36"/>
      <c r="OCZ42" s="36"/>
      <c r="ODA42" s="36"/>
      <c r="ODB42" s="36"/>
      <c r="ODC42" s="36"/>
      <c r="ODD42" s="36"/>
      <c r="ODE42" s="36"/>
      <c r="ODF42" s="36"/>
      <c r="ODG42" s="36"/>
      <c r="ODH42" s="36"/>
      <c r="ODI42" s="36"/>
      <c r="ODJ42" s="36"/>
      <c r="ODK42" s="36"/>
      <c r="ODL42" s="36"/>
      <c r="ODM42" s="36"/>
      <c r="ODN42" s="36"/>
      <c r="ODO42" s="36"/>
      <c r="ODP42" s="36"/>
      <c r="ODQ42" s="36"/>
      <c r="ODR42" s="36"/>
      <c r="ODS42" s="36"/>
      <c r="ODT42" s="36"/>
      <c r="ODU42" s="36"/>
      <c r="ODV42" s="36"/>
      <c r="ODW42" s="36"/>
      <c r="ODX42" s="36"/>
      <c r="ODY42" s="36"/>
      <c r="ODZ42" s="36"/>
      <c r="OEA42" s="36"/>
      <c r="OEB42" s="36"/>
      <c r="OEC42" s="36"/>
      <c r="OED42" s="36"/>
      <c r="OEE42" s="36"/>
      <c r="OEF42" s="36"/>
      <c r="OEG42" s="36"/>
      <c r="OEH42" s="36"/>
      <c r="OEI42" s="36"/>
      <c r="OEJ42" s="36"/>
      <c r="OEK42" s="36"/>
      <c r="OEL42" s="36"/>
      <c r="OEM42" s="36"/>
      <c r="OEN42" s="36"/>
      <c r="OEO42" s="36"/>
      <c r="OEP42" s="36"/>
      <c r="OEQ42" s="36"/>
      <c r="OER42" s="36"/>
      <c r="OES42" s="36"/>
      <c r="OET42" s="36"/>
      <c r="OEU42" s="36"/>
      <c r="OEV42" s="36"/>
      <c r="OEW42" s="36"/>
      <c r="OEX42" s="36"/>
      <c r="OEY42" s="36"/>
      <c r="OEZ42" s="36"/>
      <c r="OFA42" s="36"/>
      <c r="OFB42" s="36"/>
      <c r="OFC42" s="36"/>
      <c r="OFD42" s="36"/>
      <c r="OFE42" s="36"/>
      <c r="OFF42" s="36"/>
      <c r="OFG42" s="36"/>
      <c r="OFH42" s="36"/>
      <c r="OFI42" s="36"/>
      <c r="OFJ42" s="36"/>
      <c r="OFK42" s="36"/>
      <c r="OFL42" s="36"/>
      <c r="OFM42" s="36"/>
      <c r="OFN42" s="36"/>
      <c r="OFO42" s="36"/>
      <c r="OFP42" s="36"/>
      <c r="OFQ42" s="36"/>
      <c r="OFR42" s="36"/>
      <c r="OFS42" s="36"/>
      <c r="OFT42" s="36"/>
      <c r="OFU42" s="36"/>
      <c r="OFV42" s="36"/>
      <c r="OFW42" s="36"/>
      <c r="OFX42" s="36"/>
      <c r="OFY42" s="36"/>
      <c r="OFZ42" s="36"/>
      <c r="OGA42" s="36"/>
      <c r="OGB42" s="36"/>
      <c r="OGC42" s="36"/>
      <c r="OGD42" s="36"/>
      <c r="OGE42" s="36"/>
      <c r="OGF42" s="36"/>
      <c r="OGG42" s="36"/>
      <c r="OGH42" s="36"/>
      <c r="OGI42" s="36"/>
      <c r="OGJ42" s="36"/>
      <c r="OGK42" s="36"/>
      <c r="OGL42" s="36"/>
      <c r="OGM42" s="36"/>
      <c r="OGN42" s="36"/>
      <c r="OGO42" s="36"/>
      <c r="OGP42" s="36"/>
      <c r="OGQ42" s="36"/>
      <c r="OGR42" s="36"/>
      <c r="OGS42" s="36"/>
      <c r="OGT42" s="36"/>
      <c r="OGU42" s="36"/>
      <c r="OGV42" s="36"/>
      <c r="OGW42" s="36"/>
      <c r="OGX42" s="36"/>
      <c r="OGY42" s="36"/>
      <c r="OGZ42" s="36"/>
      <c r="OHA42" s="36"/>
      <c r="OHB42" s="36"/>
      <c r="OHC42" s="36"/>
      <c r="OHD42" s="36"/>
      <c r="OHE42" s="36"/>
      <c r="OHF42" s="36"/>
      <c r="OHG42" s="36"/>
      <c r="OHH42" s="36"/>
      <c r="OHI42" s="36"/>
      <c r="OHJ42" s="36"/>
      <c r="OHK42" s="36"/>
      <c r="OHL42" s="36"/>
      <c r="OHM42" s="36"/>
      <c r="OHN42" s="36"/>
      <c r="OHO42" s="36"/>
      <c r="OHP42" s="36"/>
      <c r="OHQ42" s="36"/>
      <c r="OHR42" s="36"/>
      <c r="OHS42" s="36"/>
      <c r="OHT42" s="36"/>
      <c r="OHU42" s="36"/>
      <c r="OHV42" s="36"/>
      <c r="OHW42" s="36"/>
      <c r="OHX42" s="36"/>
      <c r="OHY42" s="36"/>
      <c r="OHZ42" s="36"/>
      <c r="OIA42" s="36"/>
      <c r="OIB42" s="36"/>
      <c r="OIC42" s="36"/>
      <c r="OID42" s="36"/>
      <c r="OIE42" s="36"/>
      <c r="OIF42" s="36"/>
      <c r="OIG42" s="36"/>
      <c r="OIH42" s="36"/>
      <c r="OII42" s="36"/>
      <c r="OIJ42" s="36"/>
      <c r="OIK42" s="36"/>
      <c r="OIL42" s="36"/>
      <c r="OIM42" s="36"/>
      <c r="OIN42" s="36"/>
      <c r="OIO42" s="36"/>
      <c r="OIP42" s="36"/>
      <c r="OIQ42" s="36"/>
      <c r="OIR42" s="36"/>
      <c r="OIS42" s="36"/>
      <c r="OIT42" s="36"/>
      <c r="OIU42" s="36"/>
      <c r="OIV42" s="36"/>
      <c r="OIW42" s="36"/>
      <c r="OIX42" s="36"/>
      <c r="OIY42" s="36"/>
      <c r="OIZ42" s="36"/>
      <c r="OJA42" s="36"/>
      <c r="OJB42" s="36"/>
      <c r="OJC42" s="36"/>
      <c r="OJD42" s="36"/>
      <c r="OJE42" s="36"/>
      <c r="OJF42" s="36"/>
      <c r="OJG42" s="36"/>
      <c r="OJH42" s="36"/>
      <c r="OJI42" s="36"/>
      <c r="OJJ42" s="36"/>
      <c r="OJK42" s="36"/>
      <c r="OJL42" s="36"/>
      <c r="OJM42" s="36"/>
      <c r="OJN42" s="36"/>
      <c r="OJO42" s="36"/>
      <c r="OJP42" s="36"/>
      <c r="OJQ42" s="36"/>
      <c r="OJR42" s="36"/>
      <c r="OJS42" s="36"/>
      <c r="OJT42" s="36"/>
      <c r="OJU42" s="36"/>
      <c r="OJV42" s="36"/>
      <c r="OJW42" s="36"/>
      <c r="OJX42" s="36"/>
      <c r="OJY42" s="36"/>
      <c r="OJZ42" s="36"/>
      <c r="OKA42" s="36"/>
      <c r="OKB42" s="36"/>
      <c r="OKC42" s="36"/>
      <c r="OKD42" s="36"/>
      <c r="OKE42" s="36"/>
      <c r="OKF42" s="36"/>
      <c r="OKG42" s="36"/>
      <c r="OKH42" s="36"/>
      <c r="OKI42" s="36"/>
      <c r="OKJ42" s="36"/>
      <c r="OKK42" s="36"/>
      <c r="OKL42" s="36"/>
      <c r="OKM42" s="36"/>
      <c r="OKN42" s="36"/>
      <c r="OKO42" s="36"/>
      <c r="OKP42" s="36"/>
      <c r="OKQ42" s="36"/>
      <c r="OKR42" s="36"/>
      <c r="OKS42" s="36"/>
      <c r="OKT42" s="36"/>
      <c r="OKU42" s="36"/>
      <c r="OKV42" s="36"/>
      <c r="OKW42" s="36"/>
      <c r="OKX42" s="36"/>
      <c r="OKY42" s="36"/>
      <c r="OKZ42" s="36"/>
      <c r="OLA42" s="36"/>
      <c r="OLB42" s="36"/>
      <c r="OLC42" s="36"/>
      <c r="OLD42" s="36"/>
      <c r="OLE42" s="36"/>
      <c r="OLF42" s="36"/>
      <c r="OLG42" s="36"/>
      <c r="OLH42" s="36"/>
      <c r="OLI42" s="36"/>
      <c r="OLJ42" s="36"/>
      <c r="OLK42" s="36"/>
      <c r="OLL42" s="36"/>
      <c r="OLM42" s="36"/>
      <c r="OLN42" s="36"/>
      <c r="OLO42" s="36"/>
      <c r="OLP42" s="36"/>
      <c r="OLQ42" s="36"/>
      <c r="OLR42" s="36"/>
      <c r="OLS42" s="36"/>
      <c r="OLT42" s="36"/>
      <c r="OLU42" s="36"/>
      <c r="OLV42" s="36"/>
      <c r="OLW42" s="36"/>
      <c r="OLX42" s="36"/>
      <c r="OLY42" s="36"/>
      <c r="OLZ42" s="36"/>
      <c r="OMA42" s="36"/>
      <c r="OMB42" s="36"/>
      <c r="OMC42" s="36"/>
      <c r="OMD42" s="36"/>
      <c r="OME42" s="36"/>
      <c r="OMF42" s="36"/>
      <c r="OMG42" s="36"/>
      <c r="OMH42" s="36"/>
      <c r="OMI42" s="36"/>
      <c r="OMJ42" s="36"/>
      <c r="OMK42" s="36"/>
      <c r="OML42" s="36"/>
      <c r="OMM42" s="36"/>
      <c r="OMN42" s="36"/>
      <c r="OMO42" s="36"/>
      <c r="OMP42" s="36"/>
      <c r="OMQ42" s="36"/>
      <c r="OMR42" s="36"/>
      <c r="OMS42" s="36"/>
      <c r="OMT42" s="36"/>
      <c r="OMU42" s="36"/>
      <c r="OMV42" s="36"/>
      <c r="OMW42" s="36"/>
      <c r="OMX42" s="36"/>
      <c r="OMY42" s="36"/>
      <c r="OMZ42" s="36"/>
      <c r="ONA42" s="36"/>
      <c r="ONB42" s="36"/>
      <c r="ONC42" s="36"/>
      <c r="OND42" s="36"/>
      <c r="ONE42" s="36"/>
      <c r="ONF42" s="36"/>
      <c r="ONG42" s="36"/>
      <c r="ONH42" s="36"/>
      <c r="ONI42" s="36"/>
      <c r="ONJ42" s="36"/>
      <c r="ONK42" s="36"/>
      <c r="ONL42" s="36"/>
      <c r="ONM42" s="36"/>
      <c r="ONN42" s="36"/>
      <c r="ONO42" s="36"/>
      <c r="ONP42" s="36"/>
      <c r="ONQ42" s="36"/>
      <c r="ONR42" s="36"/>
      <c r="ONS42" s="36"/>
      <c r="ONT42" s="36"/>
      <c r="ONU42" s="36"/>
      <c r="ONV42" s="36"/>
      <c r="ONW42" s="36"/>
      <c r="ONX42" s="36"/>
      <c r="ONY42" s="36"/>
      <c r="ONZ42" s="36"/>
      <c r="OOA42" s="36"/>
      <c r="OOB42" s="36"/>
      <c r="OOC42" s="36"/>
      <c r="OOD42" s="36"/>
      <c r="OOE42" s="36"/>
      <c r="OOF42" s="36"/>
      <c r="OOG42" s="36"/>
      <c r="OOH42" s="36"/>
      <c r="OOI42" s="36"/>
      <c r="OOJ42" s="36"/>
      <c r="OOK42" s="36"/>
      <c r="OOL42" s="36"/>
      <c r="OOM42" s="36"/>
      <c r="OON42" s="36"/>
      <c r="OOO42" s="36"/>
      <c r="OOP42" s="36"/>
      <c r="OOQ42" s="36"/>
      <c r="OOR42" s="36"/>
      <c r="OOS42" s="36"/>
      <c r="OOT42" s="36"/>
      <c r="OOU42" s="36"/>
      <c r="OOV42" s="36"/>
      <c r="OOW42" s="36"/>
      <c r="OOX42" s="36"/>
      <c r="OOY42" s="36"/>
      <c r="OOZ42" s="36"/>
      <c r="OPA42" s="36"/>
      <c r="OPB42" s="36"/>
      <c r="OPC42" s="36"/>
      <c r="OPD42" s="36"/>
      <c r="OPE42" s="36"/>
      <c r="OPF42" s="36"/>
      <c r="OPG42" s="36"/>
      <c r="OPH42" s="36"/>
      <c r="OPI42" s="36"/>
      <c r="OPJ42" s="36"/>
      <c r="OPK42" s="36"/>
      <c r="OPL42" s="36"/>
      <c r="OPM42" s="36"/>
      <c r="OPN42" s="36"/>
      <c r="OPO42" s="36"/>
      <c r="OPP42" s="36"/>
      <c r="OPQ42" s="36"/>
      <c r="OPR42" s="36"/>
      <c r="OPS42" s="36"/>
      <c r="OPT42" s="36"/>
      <c r="OPU42" s="36"/>
      <c r="OPV42" s="36"/>
      <c r="OPW42" s="36"/>
      <c r="OPX42" s="36"/>
      <c r="OPY42" s="36"/>
      <c r="OPZ42" s="36"/>
      <c r="OQA42" s="36"/>
      <c r="OQB42" s="36"/>
      <c r="OQC42" s="36"/>
      <c r="OQD42" s="36"/>
      <c r="OQE42" s="36"/>
      <c r="OQF42" s="36"/>
      <c r="OQG42" s="36"/>
      <c r="OQH42" s="36"/>
      <c r="OQI42" s="36"/>
      <c r="OQJ42" s="36"/>
      <c r="OQK42" s="36"/>
      <c r="OQL42" s="36"/>
      <c r="OQM42" s="36"/>
      <c r="OQN42" s="36"/>
      <c r="OQO42" s="36"/>
      <c r="OQP42" s="36"/>
      <c r="OQQ42" s="36"/>
      <c r="OQR42" s="36"/>
      <c r="OQS42" s="36"/>
      <c r="OQT42" s="36"/>
      <c r="OQU42" s="36"/>
      <c r="OQV42" s="36"/>
      <c r="OQW42" s="36"/>
      <c r="OQX42" s="36"/>
      <c r="OQY42" s="36"/>
      <c r="OQZ42" s="36"/>
      <c r="ORA42" s="36"/>
      <c r="ORB42" s="36"/>
      <c r="ORC42" s="36"/>
      <c r="ORD42" s="36"/>
      <c r="ORE42" s="36"/>
      <c r="ORF42" s="36"/>
      <c r="ORG42" s="36"/>
      <c r="ORH42" s="36"/>
      <c r="ORI42" s="36"/>
      <c r="ORJ42" s="36"/>
      <c r="ORK42" s="36"/>
      <c r="ORL42" s="36"/>
      <c r="ORM42" s="36"/>
      <c r="ORN42" s="36"/>
      <c r="ORO42" s="36"/>
      <c r="ORP42" s="36"/>
      <c r="ORQ42" s="36"/>
      <c r="ORR42" s="36"/>
      <c r="ORS42" s="36"/>
      <c r="ORT42" s="36"/>
      <c r="ORU42" s="36"/>
      <c r="ORV42" s="36"/>
      <c r="ORW42" s="36"/>
      <c r="ORX42" s="36"/>
      <c r="ORY42" s="36"/>
      <c r="ORZ42" s="36"/>
      <c r="OSA42" s="36"/>
      <c r="OSB42" s="36"/>
      <c r="OSC42" s="36"/>
      <c r="OSD42" s="36"/>
      <c r="OSE42" s="36"/>
      <c r="OSF42" s="36"/>
      <c r="OSG42" s="36"/>
      <c r="OSH42" s="36"/>
      <c r="OSI42" s="36"/>
      <c r="OSJ42" s="36"/>
      <c r="OSK42" s="36"/>
      <c r="OSL42" s="36"/>
      <c r="OSM42" s="36"/>
      <c r="OSN42" s="36"/>
      <c r="OSO42" s="36"/>
      <c r="OSP42" s="36"/>
      <c r="OSQ42" s="36"/>
      <c r="OSR42" s="36"/>
      <c r="OSS42" s="36"/>
      <c r="OST42" s="36"/>
      <c r="OSU42" s="36"/>
      <c r="OSV42" s="36"/>
      <c r="OSW42" s="36"/>
      <c r="OSX42" s="36"/>
      <c r="OSY42" s="36"/>
      <c r="OSZ42" s="36"/>
      <c r="OTA42" s="36"/>
      <c r="OTB42" s="36"/>
      <c r="OTC42" s="36"/>
      <c r="OTD42" s="36"/>
      <c r="OTE42" s="36"/>
      <c r="OTF42" s="36"/>
      <c r="OTG42" s="36"/>
      <c r="OTH42" s="36"/>
      <c r="OTI42" s="36"/>
      <c r="OTJ42" s="36"/>
      <c r="OTK42" s="36"/>
      <c r="OTL42" s="36"/>
      <c r="OTM42" s="36"/>
      <c r="OTN42" s="36"/>
      <c r="OTO42" s="36"/>
      <c r="OTP42" s="36"/>
      <c r="OTQ42" s="36"/>
      <c r="OTR42" s="36"/>
      <c r="OTS42" s="36"/>
      <c r="OTT42" s="36"/>
      <c r="OTU42" s="36"/>
      <c r="OTV42" s="36"/>
      <c r="OTW42" s="36"/>
      <c r="OTX42" s="36"/>
      <c r="OTY42" s="36"/>
      <c r="OTZ42" s="36"/>
      <c r="OUA42" s="36"/>
      <c r="OUB42" s="36"/>
      <c r="OUC42" s="36"/>
      <c r="OUD42" s="36"/>
      <c r="OUE42" s="36"/>
      <c r="OUF42" s="36"/>
      <c r="OUG42" s="36"/>
      <c r="OUH42" s="36"/>
      <c r="OUI42" s="36"/>
      <c r="OUJ42" s="36"/>
      <c r="OUK42" s="36"/>
      <c r="OUL42" s="36"/>
      <c r="OUM42" s="36"/>
      <c r="OUN42" s="36"/>
      <c r="OUO42" s="36"/>
      <c r="OUP42" s="36"/>
      <c r="OUQ42" s="36"/>
      <c r="OUR42" s="36"/>
      <c r="OUS42" s="36"/>
      <c r="OUT42" s="36"/>
      <c r="OUU42" s="36"/>
      <c r="OUV42" s="36"/>
      <c r="OUW42" s="36"/>
      <c r="OUX42" s="36"/>
      <c r="OUY42" s="36"/>
      <c r="OUZ42" s="36"/>
      <c r="OVA42" s="36"/>
      <c r="OVB42" s="36"/>
      <c r="OVC42" s="36"/>
      <c r="OVD42" s="36"/>
      <c r="OVE42" s="36"/>
      <c r="OVF42" s="36"/>
      <c r="OVG42" s="36"/>
      <c r="OVH42" s="36"/>
      <c r="OVI42" s="36"/>
      <c r="OVJ42" s="36"/>
      <c r="OVK42" s="36"/>
      <c r="OVL42" s="36"/>
      <c r="OVM42" s="36"/>
      <c r="OVN42" s="36"/>
      <c r="OVO42" s="36"/>
      <c r="OVP42" s="36"/>
      <c r="OVQ42" s="36"/>
      <c r="OVR42" s="36"/>
      <c r="OVS42" s="36"/>
      <c r="OVT42" s="36"/>
      <c r="OVU42" s="36"/>
      <c r="OVV42" s="36"/>
      <c r="OVW42" s="36"/>
      <c r="OVX42" s="36"/>
      <c r="OVY42" s="36"/>
      <c r="OVZ42" s="36"/>
      <c r="OWA42" s="36"/>
      <c r="OWB42" s="36"/>
      <c r="OWC42" s="36"/>
      <c r="OWD42" s="36"/>
      <c r="OWE42" s="36"/>
      <c r="OWF42" s="36"/>
      <c r="OWG42" s="36"/>
      <c r="OWH42" s="36"/>
      <c r="OWI42" s="36"/>
      <c r="OWJ42" s="36"/>
      <c r="OWK42" s="36"/>
      <c r="OWL42" s="36"/>
      <c r="OWM42" s="36"/>
      <c r="OWN42" s="36"/>
      <c r="OWO42" s="36"/>
      <c r="OWP42" s="36"/>
      <c r="OWQ42" s="36"/>
      <c r="OWR42" s="36"/>
      <c r="OWS42" s="36"/>
      <c r="OWT42" s="36"/>
      <c r="OWU42" s="36"/>
      <c r="OWV42" s="36"/>
      <c r="OWW42" s="36"/>
      <c r="OWX42" s="36"/>
      <c r="OWY42" s="36"/>
      <c r="OWZ42" s="36"/>
      <c r="OXA42" s="36"/>
      <c r="OXB42" s="36"/>
      <c r="OXC42" s="36"/>
      <c r="OXD42" s="36"/>
      <c r="OXE42" s="36"/>
      <c r="OXF42" s="36"/>
      <c r="OXG42" s="36"/>
      <c r="OXH42" s="36"/>
      <c r="OXI42" s="36"/>
      <c r="OXJ42" s="36"/>
      <c r="OXK42" s="36"/>
      <c r="OXL42" s="36"/>
      <c r="OXM42" s="36"/>
      <c r="OXN42" s="36"/>
      <c r="OXO42" s="36"/>
      <c r="OXP42" s="36"/>
      <c r="OXQ42" s="36"/>
      <c r="OXR42" s="36"/>
      <c r="OXS42" s="36"/>
      <c r="OXT42" s="36"/>
      <c r="OXU42" s="36"/>
      <c r="OXV42" s="36"/>
      <c r="OXW42" s="36"/>
      <c r="OXX42" s="36"/>
      <c r="OXY42" s="36"/>
      <c r="OXZ42" s="36"/>
      <c r="OYA42" s="36"/>
      <c r="OYB42" s="36"/>
      <c r="OYC42" s="36"/>
      <c r="OYD42" s="36"/>
      <c r="OYE42" s="36"/>
      <c r="OYF42" s="36"/>
      <c r="OYG42" s="36"/>
      <c r="OYH42" s="36"/>
      <c r="OYI42" s="36"/>
      <c r="OYJ42" s="36"/>
      <c r="OYK42" s="36"/>
      <c r="OYL42" s="36"/>
      <c r="OYM42" s="36"/>
      <c r="OYN42" s="36"/>
      <c r="OYO42" s="36"/>
      <c r="OYP42" s="36"/>
      <c r="OYQ42" s="36"/>
      <c r="OYR42" s="36"/>
      <c r="OYS42" s="36"/>
      <c r="OYT42" s="36"/>
      <c r="OYU42" s="36"/>
      <c r="OYV42" s="36"/>
      <c r="OYW42" s="36"/>
      <c r="OYX42" s="36"/>
      <c r="OYY42" s="36"/>
      <c r="OYZ42" s="36"/>
      <c r="OZA42" s="36"/>
      <c r="OZB42" s="36"/>
      <c r="OZC42" s="36"/>
      <c r="OZD42" s="36"/>
      <c r="OZE42" s="36"/>
      <c r="OZF42" s="36"/>
      <c r="OZG42" s="36"/>
      <c r="OZH42" s="36"/>
      <c r="OZI42" s="36"/>
      <c r="OZJ42" s="36"/>
      <c r="OZK42" s="36"/>
      <c r="OZL42" s="36"/>
      <c r="OZM42" s="36"/>
      <c r="OZN42" s="36"/>
      <c r="OZO42" s="36"/>
      <c r="OZP42" s="36"/>
      <c r="OZQ42" s="36"/>
      <c r="OZR42" s="36"/>
      <c r="OZS42" s="36"/>
      <c r="OZT42" s="36"/>
      <c r="OZU42" s="36"/>
      <c r="OZV42" s="36"/>
      <c r="OZW42" s="36"/>
      <c r="OZX42" s="36"/>
      <c r="OZY42" s="36"/>
      <c r="OZZ42" s="36"/>
      <c r="PAA42" s="36"/>
      <c r="PAB42" s="36"/>
      <c r="PAC42" s="36"/>
      <c r="PAD42" s="36"/>
      <c r="PAE42" s="36"/>
      <c r="PAF42" s="36"/>
      <c r="PAG42" s="36"/>
      <c r="PAH42" s="36"/>
      <c r="PAI42" s="36"/>
      <c r="PAJ42" s="36"/>
      <c r="PAK42" s="36"/>
      <c r="PAL42" s="36"/>
      <c r="PAM42" s="36"/>
      <c r="PAN42" s="36"/>
      <c r="PAO42" s="36"/>
      <c r="PAP42" s="36"/>
      <c r="PAQ42" s="36"/>
      <c r="PAR42" s="36"/>
      <c r="PAS42" s="36"/>
      <c r="PAT42" s="36"/>
      <c r="PAU42" s="36"/>
      <c r="PAV42" s="36"/>
      <c r="PAW42" s="36"/>
      <c r="PAX42" s="36"/>
      <c r="PAY42" s="36"/>
      <c r="PAZ42" s="36"/>
      <c r="PBA42" s="36"/>
      <c r="PBB42" s="36"/>
      <c r="PBC42" s="36"/>
      <c r="PBD42" s="36"/>
      <c r="PBE42" s="36"/>
      <c r="PBF42" s="36"/>
      <c r="PBG42" s="36"/>
      <c r="PBH42" s="36"/>
      <c r="PBI42" s="36"/>
      <c r="PBJ42" s="36"/>
      <c r="PBK42" s="36"/>
      <c r="PBL42" s="36"/>
      <c r="PBM42" s="36"/>
      <c r="PBN42" s="36"/>
      <c r="PBO42" s="36"/>
      <c r="PBP42" s="36"/>
      <c r="PBQ42" s="36"/>
      <c r="PBR42" s="36"/>
      <c r="PBS42" s="36"/>
      <c r="PBT42" s="36"/>
      <c r="PBU42" s="36"/>
      <c r="PBV42" s="36"/>
      <c r="PBW42" s="36"/>
      <c r="PBX42" s="36"/>
      <c r="PBY42" s="36"/>
      <c r="PBZ42" s="36"/>
      <c r="PCA42" s="36"/>
      <c r="PCB42" s="36"/>
      <c r="PCC42" s="36"/>
      <c r="PCD42" s="36"/>
      <c r="PCE42" s="36"/>
      <c r="PCF42" s="36"/>
      <c r="PCG42" s="36"/>
      <c r="PCH42" s="36"/>
      <c r="PCI42" s="36"/>
      <c r="PCJ42" s="36"/>
      <c r="PCK42" s="36"/>
      <c r="PCL42" s="36"/>
      <c r="PCM42" s="36"/>
      <c r="PCN42" s="36"/>
      <c r="PCO42" s="36"/>
      <c r="PCP42" s="36"/>
      <c r="PCQ42" s="36"/>
      <c r="PCR42" s="36"/>
      <c r="PCS42" s="36"/>
      <c r="PCT42" s="36"/>
      <c r="PCU42" s="36"/>
      <c r="PCV42" s="36"/>
      <c r="PCW42" s="36"/>
      <c r="PCX42" s="36"/>
      <c r="PCY42" s="36"/>
      <c r="PCZ42" s="36"/>
      <c r="PDA42" s="36"/>
      <c r="PDB42" s="36"/>
      <c r="PDC42" s="36"/>
      <c r="PDD42" s="36"/>
      <c r="PDE42" s="36"/>
      <c r="PDF42" s="36"/>
      <c r="PDG42" s="36"/>
      <c r="PDH42" s="36"/>
      <c r="PDI42" s="36"/>
      <c r="PDJ42" s="36"/>
      <c r="PDK42" s="36"/>
      <c r="PDL42" s="36"/>
      <c r="PDM42" s="36"/>
      <c r="PDN42" s="36"/>
      <c r="PDO42" s="36"/>
      <c r="PDP42" s="36"/>
      <c r="PDQ42" s="36"/>
      <c r="PDR42" s="36"/>
      <c r="PDS42" s="36"/>
      <c r="PDT42" s="36"/>
      <c r="PDU42" s="36"/>
      <c r="PDV42" s="36"/>
      <c r="PDW42" s="36"/>
      <c r="PDX42" s="36"/>
      <c r="PDY42" s="36"/>
      <c r="PDZ42" s="36"/>
      <c r="PEA42" s="36"/>
      <c r="PEB42" s="36"/>
      <c r="PEC42" s="36"/>
      <c r="PED42" s="36"/>
      <c r="PEE42" s="36"/>
      <c r="PEF42" s="36"/>
      <c r="PEG42" s="36"/>
      <c r="PEH42" s="36"/>
      <c r="PEI42" s="36"/>
      <c r="PEJ42" s="36"/>
      <c r="PEK42" s="36"/>
      <c r="PEL42" s="36"/>
      <c r="PEM42" s="36"/>
      <c r="PEN42" s="36"/>
      <c r="PEO42" s="36"/>
      <c r="PEP42" s="36"/>
      <c r="PEQ42" s="36"/>
      <c r="PER42" s="36"/>
      <c r="PES42" s="36"/>
      <c r="PET42" s="36"/>
      <c r="PEU42" s="36"/>
      <c r="PEV42" s="36"/>
      <c r="PEW42" s="36"/>
      <c r="PEX42" s="36"/>
      <c r="PEY42" s="36"/>
      <c r="PEZ42" s="36"/>
      <c r="PFA42" s="36"/>
      <c r="PFB42" s="36"/>
      <c r="PFC42" s="36"/>
      <c r="PFD42" s="36"/>
      <c r="PFE42" s="36"/>
      <c r="PFF42" s="36"/>
      <c r="PFG42" s="36"/>
      <c r="PFH42" s="36"/>
      <c r="PFI42" s="36"/>
      <c r="PFJ42" s="36"/>
      <c r="PFK42" s="36"/>
      <c r="PFL42" s="36"/>
      <c r="PFM42" s="36"/>
      <c r="PFN42" s="36"/>
      <c r="PFO42" s="36"/>
      <c r="PFP42" s="36"/>
      <c r="PFQ42" s="36"/>
      <c r="PFR42" s="36"/>
      <c r="PFS42" s="36"/>
      <c r="PFT42" s="36"/>
      <c r="PFU42" s="36"/>
      <c r="PFV42" s="36"/>
      <c r="PFW42" s="36"/>
      <c r="PFX42" s="36"/>
      <c r="PFY42" s="36"/>
      <c r="PFZ42" s="36"/>
      <c r="PGA42" s="36"/>
      <c r="PGB42" s="36"/>
      <c r="PGC42" s="36"/>
      <c r="PGD42" s="36"/>
      <c r="PGE42" s="36"/>
      <c r="PGF42" s="36"/>
      <c r="PGG42" s="36"/>
      <c r="PGH42" s="36"/>
      <c r="PGI42" s="36"/>
      <c r="PGJ42" s="36"/>
      <c r="PGK42" s="36"/>
      <c r="PGL42" s="36"/>
      <c r="PGM42" s="36"/>
      <c r="PGN42" s="36"/>
      <c r="PGO42" s="36"/>
      <c r="PGP42" s="36"/>
      <c r="PGQ42" s="36"/>
      <c r="PGR42" s="36"/>
      <c r="PGS42" s="36"/>
      <c r="PGT42" s="36"/>
      <c r="PGU42" s="36"/>
      <c r="PGV42" s="36"/>
      <c r="PGW42" s="36"/>
      <c r="PGX42" s="36"/>
      <c r="PGY42" s="36"/>
      <c r="PGZ42" s="36"/>
      <c r="PHA42" s="36"/>
      <c r="PHB42" s="36"/>
      <c r="PHC42" s="36"/>
      <c r="PHD42" s="36"/>
      <c r="PHE42" s="36"/>
      <c r="PHF42" s="36"/>
      <c r="PHG42" s="36"/>
      <c r="PHH42" s="36"/>
      <c r="PHI42" s="36"/>
      <c r="PHJ42" s="36"/>
      <c r="PHK42" s="36"/>
      <c r="PHL42" s="36"/>
      <c r="PHM42" s="36"/>
      <c r="PHN42" s="36"/>
      <c r="PHO42" s="36"/>
      <c r="PHP42" s="36"/>
      <c r="PHQ42" s="36"/>
      <c r="PHR42" s="36"/>
      <c r="PHS42" s="36"/>
      <c r="PHT42" s="36"/>
      <c r="PHU42" s="36"/>
      <c r="PHV42" s="36"/>
      <c r="PHW42" s="36"/>
      <c r="PHX42" s="36"/>
      <c r="PHY42" s="36"/>
      <c r="PHZ42" s="36"/>
      <c r="PIA42" s="36"/>
      <c r="PIB42" s="36"/>
      <c r="PIC42" s="36"/>
      <c r="PID42" s="36"/>
      <c r="PIE42" s="36"/>
      <c r="PIF42" s="36"/>
      <c r="PIG42" s="36"/>
      <c r="PIH42" s="36"/>
      <c r="PII42" s="36"/>
      <c r="PIJ42" s="36"/>
      <c r="PIK42" s="36"/>
      <c r="PIL42" s="36"/>
      <c r="PIM42" s="36"/>
      <c r="PIN42" s="36"/>
      <c r="PIO42" s="36"/>
      <c r="PIP42" s="36"/>
      <c r="PIQ42" s="36"/>
      <c r="PIR42" s="36"/>
      <c r="PIS42" s="36"/>
      <c r="PIT42" s="36"/>
      <c r="PIU42" s="36"/>
      <c r="PIV42" s="36"/>
      <c r="PIW42" s="36"/>
      <c r="PIX42" s="36"/>
      <c r="PIY42" s="36"/>
      <c r="PIZ42" s="36"/>
      <c r="PJA42" s="36"/>
      <c r="PJB42" s="36"/>
      <c r="PJC42" s="36"/>
      <c r="PJD42" s="36"/>
      <c r="PJE42" s="36"/>
      <c r="PJF42" s="36"/>
      <c r="PJG42" s="36"/>
      <c r="PJH42" s="36"/>
      <c r="PJI42" s="36"/>
      <c r="PJJ42" s="36"/>
      <c r="PJK42" s="36"/>
      <c r="PJL42" s="36"/>
      <c r="PJM42" s="36"/>
      <c r="PJN42" s="36"/>
      <c r="PJO42" s="36"/>
      <c r="PJP42" s="36"/>
      <c r="PJQ42" s="36"/>
      <c r="PJR42" s="36"/>
      <c r="PJS42" s="36"/>
      <c r="PJT42" s="36"/>
      <c r="PJU42" s="36"/>
      <c r="PJV42" s="36"/>
      <c r="PJW42" s="36"/>
      <c r="PJX42" s="36"/>
      <c r="PJY42" s="36"/>
      <c r="PJZ42" s="36"/>
      <c r="PKA42" s="36"/>
      <c r="PKB42" s="36"/>
      <c r="PKC42" s="36"/>
      <c r="PKD42" s="36"/>
      <c r="PKE42" s="36"/>
      <c r="PKF42" s="36"/>
      <c r="PKG42" s="36"/>
      <c r="PKH42" s="36"/>
      <c r="PKI42" s="36"/>
      <c r="PKJ42" s="36"/>
      <c r="PKK42" s="36"/>
      <c r="PKL42" s="36"/>
      <c r="PKM42" s="36"/>
      <c r="PKN42" s="36"/>
      <c r="PKO42" s="36"/>
      <c r="PKP42" s="36"/>
      <c r="PKQ42" s="36"/>
      <c r="PKR42" s="36"/>
      <c r="PKS42" s="36"/>
      <c r="PKT42" s="36"/>
      <c r="PKU42" s="36"/>
      <c r="PKV42" s="36"/>
      <c r="PKW42" s="36"/>
      <c r="PKX42" s="36"/>
      <c r="PKY42" s="36"/>
      <c r="PKZ42" s="36"/>
      <c r="PLA42" s="36"/>
      <c r="PLB42" s="36"/>
      <c r="PLC42" s="36"/>
      <c r="PLD42" s="36"/>
      <c r="PLE42" s="36"/>
      <c r="PLF42" s="36"/>
      <c r="PLG42" s="36"/>
      <c r="PLH42" s="36"/>
      <c r="PLI42" s="36"/>
      <c r="PLJ42" s="36"/>
      <c r="PLK42" s="36"/>
      <c r="PLL42" s="36"/>
      <c r="PLM42" s="36"/>
      <c r="PLN42" s="36"/>
      <c r="PLO42" s="36"/>
      <c r="PLP42" s="36"/>
      <c r="PLQ42" s="36"/>
      <c r="PLR42" s="36"/>
      <c r="PLS42" s="36"/>
      <c r="PLT42" s="36"/>
      <c r="PLU42" s="36"/>
      <c r="PLV42" s="36"/>
      <c r="PLW42" s="36"/>
      <c r="PLX42" s="36"/>
      <c r="PLY42" s="36"/>
      <c r="PLZ42" s="36"/>
      <c r="PMA42" s="36"/>
      <c r="PMB42" s="36"/>
      <c r="PMC42" s="36"/>
      <c r="PMD42" s="36"/>
      <c r="PME42" s="36"/>
      <c r="PMF42" s="36"/>
      <c r="PMG42" s="36"/>
      <c r="PMH42" s="36"/>
      <c r="PMI42" s="36"/>
      <c r="PMJ42" s="36"/>
      <c r="PMK42" s="36"/>
      <c r="PML42" s="36"/>
      <c r="PMM42" s="36"/>
      <c r="PMN42" s="36"/>
      <c r="PMO42" s="36"/>
      <c r="PMP42" s="36"/>
      <c r="PMQ42" s="36"/>
      <c r="PMR42" s="36"/>
      <c r="PMS42" s="36"/>
      <c r="PMT42" s="36"/>
      <c r="PMU42" s="36"/>
      <c r="PMV42" s="36"/>
      <c r="PMW42" s="36"/>
      <c r="PMX42" s="36"/>
      <c r="PMY42" s="36"/>
      <c r="PMZ42" s="36"/>
      <c r="PNA42" s="36"/>
      <c r="PNB42" s="36"/>
      <c r="PNC42" s="36"/>
      <c r="PND42" s="36"/>
      <c r="PNE42" s="36"/>
      <c r="PNF42" s="36"/>
      <c r="PNG42" s="36"/>
      <c r="PNH42" s="36"/>
      <c r="PNI42" s="36"/>
      <c r="PNJ42" s="36"/>
      <c r="PNK42" s="36"/>
      <c r="PNL42" s="36"/>
      <c r="PNM42" s="36"/>
      <c r="PNN42" s="36"/>
      <c r="PNO42" s="36"/>
      <c r="PNP42" s="36"/>
      <c r="PNQ42" s="36"/>
      <c r="PNR42" s="36"/>
      <c r="PNS42" s="36"/>
      <c r="PNT42" s="36"/>
      <c r="PNU42" s="36"/>
      <c r="PNV42" s="36"/>
      <c r="PNW42" s="36"/>
      <c r="PNX42" s="36"/>
      <c r="PNY42" s="36"/>
      <c r="PNZ42" s="36"/>
      <c r="POA42" s="36"/>
      <c r="POB42" s="36"/>
      <c r="POC42" s="36"/>
      <c r="POD42" s="36"/>
      <c r="POE42" s="36"/>
      <c r="POF42" s="36"/>
      <c r="POG42" s="36"/>
      <c r="POH42" s="36"/>
      <c r="POI42" s="36"/>
      <c r="POJ42" s="36"/>
      <c r="POK42" s="36"/>
      <c r="POL42" s="36"/>
      <c r="POM42" s="36"/>
      <c r="PON42" s="36"/>
      <c r="POO42" s="36"/>
      <c r="POP42" s="36"/>
      <c r="POQ42" s="36"/>
      <c r="POR42" s="36"/>
      <c r="POS42" s="36"/>
      <c r="POT42" s="36"/>
      <c r="POU42" s="36"/>
      <c r="POV42" s="36"/>
      <c r="POW42" s="36"/>
      <c r="POX42" s="36"/>
      <c r="POY42" s="36"/>
      <c r="POZ42" s="36"/>
      <c r="PPA42" s="36"/>
      <c r="PPB42" s="36"/>
      <c r="PPC42" s="36"/>
      <c r="PPD42" s="36"/>
      <c r="PPE42" s="36"/>
      <c r="PPF42" s="36"/>
      <c r="PPG42" s="36"/>
      <c r="PPH42" s="36"/>
      <c r="PPI42" s="36"/>
      <c r="PPJ42" s="36"/>
      <c r="PPK42" s="36"/>
      <c r="PPL42" s="36"/>
      <c r="PPM42" s="36"/>
      <c r="PPN42" s="36"/>
      <c r="PPO42" s="36"/>
      <c r="PPP42" s="36"/>
      <c r="PPQ42" s="36"/>
      <c r="PPR42" s="36"/>
      <c r="PPS42" s="36"/>
      <c r="PPT42" s="36"/>
      <c r="PPU42" s="36"/>
      <c r="PPV42" s="36"/>
      <c r="PPW42" s="36"/>
      <c r="PPX42" s="36"/>
      <c r="PPY42" s="36"/>
      <c r="PPZ42" s="36"/>
      <c r="PQA42" s="36"/>
      <c r="PQB42" s="36"/>
      <c r="PQC42" s="36"/>
      <c r="PQD42" s="36"/>
      <c r="PQE42" s="36"/>
      <c r="PQF42" s="36"/>
      <c r="PQG42" s="36"/>
      <c r="PQH42" s="36"/>
      <c r="PQI42" s="36"/>
      <c r="PQJ42" s="36"/>
      <c r="PQK42" s="36"/>
      <c r="PQL42" s="36"/>
      <c r="PQM42" s="36"/>
      <c r="PQN42" s="36"/>
      <c r="PQO42" s="36"/>
      <c r="PQP42" s="36"/>
      <c r="PQQ42" s="36"/>
      <c r="PQR42" s="36"/>
      <c r="PQS42" s="36"/>
      <c r="PQT42" s="36"/>
      <c r="PQU42" s="36"/>
      <c r="PQV42" s="36"/>
      <c r="PQW42" s="36"/>
      <c r="PQX42" s="36"/>
      <c r="PQY42" s="36"/>
      <c r="PQZ42" s="36"/>
      <c r="PRA42" s="36"/>
      <c r="PRB42" s="36"/>
      <c r="PRC42" s="36"/>
      <c r="PRD42" s="36"/>
      <c r="PRE42" s="36"/>
      <c r="PRF42" s="36"/>
      <c r="PRG42" s="36"/>
      <c r="PRH42" s="36"/>
      <c r="PRI42" s="36"/>
      <c r="PRJ42" s="36"/>
      <c r="PRK42" s="36"/>
      <c r="PRL42" s="36"/>
      <c r="PRM42" s="36"/>
      <c r="PRN42" s="36"/>
      <c r="PRO42" s="36"/>
      <c r="PRP42" s="36"/>
      <c r="PRQ42" s="36"/>
      <c r="PRR42" s="36"/>
      <c r="PRS42" s="36"/>
      <c r="PRT42" s="36"/>
      <c r="PRU42" s="36"/>
      <c r="PRV42" s="36"/>
      <c r="PRW42" s="36"/>
      <c r="PRX42" s="36"/>
      <c r="PRY42" s="36"/>
      <c r="PRZ42" s="36"/>
      <c r="PSA42" s="36"/>
      <c r="PSB42" s="36"/>
      <c r="PSC42" s="36"/>
      <c r="PSD42" s="36"/>
      <c r="PSE42" s="36"/>
      <c r="PSF42" s="36"/>
      <c r="PSG42" s="36"/>
      <c r="PSH42" s="36"/>
      <c r="PSI42" s="36"/>
      <c r="PSJ42" s="36"/>
      <c r="PSK42" s="36"/>
      <c r="PSL42" s="36"/>
      <c r="PSM42" s="36"/>
      <c r="PSN42" s="36"/>
      <c r="PSO42" s="36"/>
      <c r="PSP42" s="36"/>
      <c r="PSQ42" s="36"/>
      <c r="PSR42" s="36"/>
      <c r="PSS42" s="36"/>
      <c r="PST42" s="36"/>
      <c r="PSU42" s="36"/>
      <c r="PSV42" s="36"/>
      <c r="PSW42" s="36"/>
      <c r="PSX42" s="36"/>
      <c r="PSY42" s="36"/>
      <c r="PSZ42" s="36"/>
      <c r="PTA42" s="36"/>
      <c r="PTB42" s="36"/>
      <c r="PTC42" s="36"/>
      <c r="PTD42" s="36"/>
      <c r="PTE42" s="36"/>
      <c r="PTF42" s="36"/>
      <c r="PTG42" s="36"/>
      <c r="PTH42" s="36"/>
      <c r="PTI42" s="36"/>
      <c r="PTJ42" s="36"/>
      <c r="PTK42" s="36"/>
      <c r="PTL42" s="36"/>
      <c r="PTM42" s="36"/>
      <c r="PTN42" s="36"/>
      <c r="PTO42" s="36"/>
      <c r="PTP42" s="36"/>
      <c r="PTQ42" s="36"/>
      <c r="PTR42" s="36"/>
      <c r="PTS42" s="36"/>
      <c r="PTT42" s="36"/>
      <c r="PTU42" s="36"/>
      <c r="PTV42" s="36"/>
      <c r="PTW42" s="36"/>
      <c r="PTX42" s="36"/>
      <c r="PTY42" s="36"/>
      <c r="PTZ42" s="36"/>
      <c r="PUA42" s="36"/>
      <c r="PUB42" s="36"/>
      <c r="PUC42" s="36"/>
      <c r="PUD42" s="36"/>
      <c r="PUE42" s="36"/>
      <c r="PUF42" s="36"/>
      <c r="PUG42" s="36"/>
      <c r="PUH42" s="36"/>
      <c r="PUI42" s="36"/>
      <c r="PUJ42" s="36"/>
      <c r="PUK42" s="36"/>
      <c r="PUL42" s="36"/>
      <c r="PUM42" s="36"/>
      <c r="PUN42" s="36"/>
      <c r="PUO42" s="36"/>
      <c r="PUP42" s="36"/>
      <c r="PUQ42" s="36"/>
      <c r="PUR42" s="36"/>
      <c r="PUS42" s="36"/>
      <c r="PUT42" s="36"/>
      <c r="PUU42" s="36"/>
      <c r="PUV42" s="36"/>
      <c r="PUW42" s="36"/>
      <c r="PUX42" s="36"/>
      <c r="PUY42" s="36"/>
      <c r="PUZ42" s="36"/>
      <c r="PVA42" s="36"/>
      <c r="PVB42" s="36"/>
      <c r="PVC42" s="36"/>
      <c r="PVD42" s="36"/>
      <c r="PVE42" s="36"/>
      <c r="PVF42" s="36"/>
      <c r="PVG42" s="36"/>
      <c r="PVH42" s="36"/>
      <c r="PVI42" s="36"/>
      <c r="PVJ42" s="36"/>
      <c r="PVK42" s="36"/>
      <c r="PVL42" s="36"/>
      <c r="PVM42" s="36"/>
      <c r="PVN42" s="36"/>
      <c r="PVO42" s="36"/>
      <c r="PVP42" s="36"/>
      <c r="PVQ42" s="36"/>
      <c r="PVR42" s="36"/>
      <c r="PVS42" s="36"/>
      <c r="PVT42" s="36"/>
      <c r="PVU42" s="36"/>
      <c r="PVV42" s="36"/>
      <c r="PVW42" s="36"/>
      <c r="PVX42" s="36"/>
      <c r="PVY42" s="36"/>
      <c r="PVZ42" s="36"/>
      <c r="PWA42" s="36"/>
      <c r="PWB42" s="36"/>
      <c r="PWC42" s="36"/>
      <c r="PWD42" s="36"/>
      <c r="PWE42" s="36"/>
      <c r="PWF42" s="36"/>
      <c r="PWG42" s="36"/>
      <c r="PWH42" s="36"/>
      <c r="PWI42" s="36"/>
      <c r="PWJ42" s="36"/>
      <c r="PWK42" s="36"/>
      <c r="PWL42" s="36"/>
      <c r="PWM42" s="36"/>
      <c r="PWN42" s="36"/>
      <c r="PWO42" s="36"/>
      <c r="PWP42" s="36"/>
      <c r="PWQ42" s="36"/>
      <c r="PWR42" s="36"/>
      <c r="PWS42" s="36"/>
      <c r="PWT42" s="36"/>
      <c r="PWU42" s="36"/>
      <c r="PWV42" s="36"/>
      <c r="PWW42" s="36"/>
      <c r="PWX42" s="36"/>
      <c r="PWY42" s="36"/>
      <c r="PWZ42" s="36"/>
      <c r="PXA42" s="36"/>
      <c r="PXB42" s="36"/>
      <c r="PXC42" s="36"/>
      <c r="PXD42" s="36"/>
      <c r="PXE42" s="36"/>
      <c r="PXF42" s="36"/>
      <c r="PXG42" s="36"/>
      <c r="PXH42" s="36"/>
      <c r="PXI42" s="36"/>
      <c r="PXJ42" s="36"/>
      <c r="PXK42" s="36"/>
      <c r="PXL42" s="36"/>
      <c r="PXM42" s="36"/>
      <c r="PXN42" s="36"/>
      <c r="PXO42" s="36"/>
      <c r="PXP42" s="36"/>
      <c r="PXQ42" s="36"/>
      <c r="PXR42" s="36"/>
      <c r="PXS42" s="36"/>
      <c r="PXT42" s="36"/>
      <c r="PXU42" s="36"/>
      <c r="PXV42" s="36"/>
      <c r="PXW42" s="36"/>
      <c r="PXX42" s="36"/>
      <c r="PXY42" s="36"/>
      <c r="PXZ42" s="36"/>
      <c r="PYA42" s="36"/>
      <c r="PYB42" s="36"/>
      <c r="PYC42" s="36"/>
      <c r="PYD42" s="36"/>
      <c r="PYE42" s="36"/>
      <c r="PYF42" s="36"/>
      <c r="PYG42" s="36"/>
      <c r="PYH42" s="36"/>
      <c r="PYI42" s="36"/>
      <c r="PYJ42" s="36"/>
      <c r="PYK42" s="36"/>
      <c r="PYL42" s="36"/>
      <c r="PYM42" s="36"/>
      <c r="PYN42" s="36"/>
      <c r="PYO42" s="36"/>
      <c r="PYP42" s="36"/>
      <c r="PYQ42" s="36"/>
      <c r="PYR42" s="36"/>
      <c r="PYS42" s="36"/>
      <c r="PYT42" s="36"/>
      <c r="PYU42" s="36"/>
      <c r="PYV42" s="36"/>
      <c r="PYW42" s="36"/>
      <c r="PYX42" s="36"/>
      <c r="PYY42" s="36"/>
      <c r="PYZ42" s="36"/>
      <c r="PZA42" s="36"/>
      <c r="PZB42" s="36"/>
      <c r="PZC42" s="36"/>
      <c r="PZD42" s="36"/>
      <c r="PZE42" s="36"/>
      <c r="PZF42" s="36"/>
      <c r="PZG42" s="36"/>
      <c r="PZH42" s="36"/>
      <c r="PZI42" s="36"/>
      <c r="PZJ42" s="36"/>
      <c r="PZK42" s="36"/>
      <c r="PZL42" s="36"/>
      <c r="PZM42" s="36"/>
      <c r="PZN42" s="36"/>
      <c r="PZO42" s="36"/>
      <c r="PZP42" s="36"/>
      <c r="PZQ42" s="36"/>
      <c r="PZR42" s="36"/>
      <c r="PZS42" s="36"/>
      <c r="PZT42" s="36"/>
      <c r="PZU42" s="36"/>
      <c r="PZV42" s="36"/>
      <c r="PZW42" s="36"/>
      <c r="PZX42" s="36"/>
      <c r="PZY42" s="36"/>
      <c r="PZZ42" s="36"/>
      <c r="QAA42" s="36"/>
      <c r="QAB42" s="36"/>
      <c r="QAC42" s="36"/>
      <c r="QAD42" s="36"/>
      <c r="QAE42" s="36"/>
      <c r="QAF42" s="36"/>
      <c r="QAG42" s="36"/>
      <c r="QAH42" s="36"/>
      <c r="QAI42" s="36"/>
      <c r="QAJ42" s="36"/>
      <c r="QAK42" s="36"/>
      <c r="QAL42" s="36"/>
      <c r="QAM42" s="36"/>
      <c r="QAN42" s="36"/>
      <c r="QAO42" s="36"/>
      <c r="QAP42" s="36"/>
      <c r="QAQ42" s="36"/>
      <c r="QAR42" s="36"/>
      <c r="QAS42" s="36"/>
      <c r="QAT42" s="36"/>
      <c r="QAU42" s="36"/>
      <c r="QAV42" s="36"/>
      <c r="QAW42" s="36"/>
      <c r="QAX42" s="36"/>
      <c r="QAY42" s="36"/>
      <c r="QAZ42" s="36"/>
      <c r="QBA42" s="36"/>
      <c r="QBB42" s="36"/>
      <c r="QBC42" s="36"/>
      <c r="QBD42" s="36"/>
      <c r="QBE42" s="36"/>
      <c r="QBF42" s="36"/>
      <c r="QBG42" s="36"/>
      <c r="QBH42" s="36"/>
      <c r="QBI42" s="36"/>
      <c r="QBJ42" s="36"/>
      <c r="QBK42" s="36"/>
      <c r="QBL42" s="36"/>
      <c r="QBM42" s="36"/>
      <c r="QBN42" s="36"/>
      <c r="QBO42" s="36"/>
      <c r="QBP42" s="36"/>
      <c r="QBQ42" s="36"/>
      <c r="QBR42" s="36"/>
      <c r="QBS42" s="36"/>
      <c r="QBT42" s="36"/>
      <c r="QBU42" s="36"/>
      <c r="QBV42" s="36"/>
      <c r="QBW42" s="36"/>
      <c r="QBX42" s="36"/>
      <c r="QBY42" s="36"/>
      <c r="QBZ42" s="36"/>
      <c r="QCA42" s="36"/>
      <c r="QCB42" s="36"/>
      <c r="QCC42" s="36"/>
      <c r="QCD42" s="36"/>
      <c r="QCE42" s="36"/>
      <c r="QCF42" s="36"/>
      <c r="QCG42" s="36"/>
      <c r="QCH42" s="36"/>
      <c r="QCI42" s="36"/>
      <c r="QCJ42" s="36"/>
      <c r="QCK42" s="36"/>
      <c r="QCL42" s="36"/>
      <c r="QCM42" s="36"/>
      <c r="QCN42" s="36"/>
      <c r="QCO42" s="36"/>
      <c r="QCP42" s="36"/>
      <c r="QCQ42" s="36"/>
      <c r="QCR42" s="36"/>
      <c r="QCS42" s="36"/>
      <c r="QCT42" s="36"/>
      <c r="QCU42" s="36"/>
      <c r="QCV42" s="36"/>
      <c r="QCW42" s="36"/>
      <c r="QCX42" s="36"/>
      <c r="QCY42" s="36"/>
      <c r="QCZ42" s="36"/>
      <c r="QDA42" s="36"/>
      <c r="QDB42" s="36"/>
      <c r="QDC42" s="36"/>
      <c r="QDD42" s="36"/>
      <c r="QDE42" s="36"/>
      <c r="QDF42" s="36"/>
      <c r="QDG42" s="36"/>
      <c r="QDH42" s="36"/>
      <c r="QDI42" s="36"/>
      <c r="QDJ42" s="36"/>
      <c r="QDK42" s="36"/>
      <c r="QDL42" s="36"/>
      <c r="QDM42" s="36"/>
      <c r="QDN42" s="36"/>
      <c r="QDO42" s="36"/>
      <c r="QDP42" s="36"/>
      <c r="QDQ42" s="36"/>
      <c r="QDR42" s="36"/>
      <c r="QDS42" s="36"/>
      <c r="QDT42" s="36"/>
      <c r="QDU42" s="36"/>
      <c r="QDV42" s="36"/>
      <c r="QDW42" s="36"/>
      <c r="QDX42" s="36"/>
      <c r="QDY42" s="36"/>
      <c r="QDZ42" s="36"/>
      <c r="QEA42" s="36"/>
      <c r="QEB42" s="36"/>
      <c r="QEC42" s="36"/>
      <c r="QED42" s="36"/>
      <c r="QEE42" s="36"/>
      <c r="QEF42" s="36"/>
      <c r="QEG42" s="36"/>
      <c r="QEH42" s="36"/>
      <c r="QEI42" s="36"/>
      <c r="QEJ42" s="36"/>
      <c r="QEK42" s="36"/>
      <c r="QEL42" s="36"/>
      <c r="QEM42" s="36"/>
      <c r="QEN42" s="36"/>
      <c r="QEO42" s="36"/>
      <c r="QEP42" s="36"/>
      <c r="QEQ42" s="36"/>
      <c r="QER42" s="36"/>
      <c r="QES42" s="36"/>
      <c r="QET42" s="36"/>
      <c r="QEU42" s="36"/>
      <c r="QEV42" s="36"/>
      <c r="QEW42" s="36"/>
      <c r="QEX42" s="36"/>
      <c r="QEY42" s="36"/>
      <c r="QEZ42" s="36"/>
      <c r="QFA42" s="36"/>
      <c r="QFB42" s="36"/>
      <c r="QFC42" s="36"/>
      <c r="QFD42" s="36"/>
      <c r="QFE42" s="36"/>
      <c r="QFF42" s="36"/>
      <c r="QFG42" s="36"/>
      <c r="QFH42" s="36"/>
      <c r="QFI42" s="36"/>
      <c r="QFJ42" s="36"/>
      <c r="QFK42" s="36"/>
      <c r="QFL42" s="36"/>
      <c r="QFM42" s="36"/>
      <c r="QFN42" s="36"/>
      <c r="QFO42" s="36"/>
      <c r="QFP42" s="36"/>
      <c r="QFQ42" s="36"/>
      <c r="QFR42" s="36"/>
      <c r="QFS42" s="36"/>
      <c r="QFT42" s="36"/>
      <c r="QFU42" s="36"/>
      <c r="QFV42" s="36"/>
      <c r="QFW42" s="36"/>
      <c r="QFX42" s="36"/>
      <c r="QFY42" s="36"/>
      <c r="QFZ42" s="36"/>
      <c r="QGA42" s="36"/>
      <c r="QGB42" s="36"/>
      <c r="QGC42" s="36"/>
      <c r="QGD42" s="36"/>
      <c r="QGE42" s="36"/>
      <c r="QGF42" s="36"/>
      <c r="QGG42" s="36"/>
      <c r="QGH42" s="36"/>
      <c r="QGI42" s="36"/>
      <c r="QGJ42" s="36"/>
      <c r="QGK42" s="36"/>
      <c r="QGL42" s="36"/>
      <c r="QGM42" s="36"/>
      <c r="QGN42" s="36"/>
      <c r="QGO42" s="36"/>
      <c r="QGP42" s="36"/>
      <c r="QGQ42" s="36"/>
      <c r="QGR42" s="36"/>
      <c r="QGS42" s="36"/>
      <c r="QGT42" s="36"/>
      <c r="QGU42" s="36"/>
      <c r="QGV42" s="36"/>
      <c r="QGW42" s="36"/>
      <c r="QGX42" s="36"/>
      <c r="QGY42" s="36"/>
      <c r="QGZ42" s="36"/>
      <c r="QHA42" s="36"/>
      <c r="QHB42" s="36"/>
      <c r="QHC42" s="36"/>
      <c r="QHD42" s="36"/>
      <c r="QHE42" s="36"/>
      <c r="QHF42" s="36"/>
      <c r="QHG42" s="36"/>
      <c r="QHH42" s="36"/>
      <c r="QHI42" s="36"/>
      <c r="QHJ42" s="36"/>
      <c r="QHK42" s="36"/>
      <c r="QHL42" s="36"/>
      <c r="QHM42" s="36"/>
      <c r="QHN42" s="36"/>
      <c r="QHO42" s="36"/>
      <c r="QHP42" s="36"/>
      <c r="QHQ42" s="36"/>
      <c r="QHR42" s="36"/>
      <c r="QHS42" s="36"/>
      <c r="QHT42" s="36"/>
      <c r="QHU42" s="36"/>
      <c r="QHV42" s="36"/>
      <c r="QHW42" s="36"/>
      <c r="QHX42" s="36"/>
      <c r="QHY42" s="36"/>
      <c r="QHZ42" s="36"/>
      <c r="QIA42" s="36"/>
      <c r="QIB42" s="36"/>
      <c r="QIC42" s="36"/>
      <c r="QID42" s="36"/>
      <c r="QIE42" s="36"/>
      <c r="QIF42" s="36"/>
      <c r="QIG42" s="36"/>
      <c r="QIH42" s="36"/>
      <c r="QII42" s="36"/>
      <c r="QIJ42" s="36"/>
      <c r="QIK42" s="36"/>
      <c r="QIL42" s="36"/>
      <c r="QIM42" s="36"/>
      <c r="QIN42" s="36"/>
      <c r="QIO42" s="36"/>
      <c r="QIP42" s="36"/>
      <c r="QIQ42" s="36"/>
      <c r="QIR42" s="36"/>
      <c r="QIS42" s="36"/>
      <c r="QIT42" s="36"/>
      <c r="QIU42" s="36"/>
      <c r="QIV42" s="36"/>
      <c r="QIW42" s="36"/>
      <c r="QIX42" s="36"/>
      <c r="QIY42" s="36"/>
      <c r="QIZ42" s="36"/>
      <c r="QJA42" s="36"/>
      <c r="QJB42" s="36"/>
      <c r="QJC42" s="36"/>
      <c r="QJD42" s="36"/>
      <c r="QJE42" s="36"/>
      <c r="QJF42" s="36"/>
      <c r="QJG42" s="36"/>
      <c r="QJH42" s="36"/>
      <c r="QJI42" s="36"/>
      <c r="QJJ42" s="36"/>
      <c r="QJK42" s="36"/>
      <c r="QJL42" s="36"/>
      <c r="QJM42" s="36"/>
      <c r="QJN42" s="36"/>
      <c r="QJO42" s="36"/>
      <c r="QJP42" s="36"/>
      <c r="QJQ42" s="36"/>
      <c r="QJR42" s="36"/>
      <c r="QJS42" s="36"/>
      <c r="QJT42" s="36"/>
      <c r="QJU42" s="36"/>
      <c r="QJV42" s="36"/>
      <c r="QJW42" s="36"/>
      <c r="QJX42" s="36"/>
      <c r="QJY42" s="36"/>
      <c r="QJZ42" s="36"/>
      <c r="QKA42" s="36"/>
      <c r="QKB42" s="36"/>
      <c r="QKC42" s="36"/>
      <c r="QKD42" s="36"/>
      <c r="QKE42" s="36"/>
      <c r="QKF42" s="36"/>
      <c r="QKG42" s="36"/>
      <c r="QKH42" s="36"/>
      <c r="QKI42" s="36"/>
      <c r="QKJ42" s="36"/>
      <c r="QKK42" s="36"/>
      <c r="QKL42" s="36"/>
      <c r="QKM42" s="36"/>
      <c r="QKN42" s="36"/>
      <c r="QKO42" s="36"/>
      <c r="QKP42" s="36"/>
      <c r="QKQ42" s="36"/>
      <c r="QKR42" s="36"/>
      <c r="QKS42" s="36"/>
      <c r="QKT42" s="36"/>
      <c r="QKU42" s="36"/>
      <c r="QKV42" s="36"/>
      <c r="QKW42" s="36"/>
      <c r="QKX42" s="36"/>
      <c r="QKY42" s="36"/>
      <c r="QKZ42" s="36"/>
      <c r="QLA42" s="36"/>
      <c r="QLB42" s="36"/>
      <c r="QLC42" s="36"/>
      <c r="QLD42" s="36"/>
      <c r="QLE42" s="36"/>
      <c r="QLF42" s="36"/>
      <c r="QLG42" s="36"/>
      <c r="QLH42" s="36"/>
      <c r="QLI42" s="36"/>
      <c r="QLJ42" s="36"/>
      <c r="QLK42" s="36"/>
      <c r="QLL42" s="36"/>
      <c r="QLM42" s="36"/>
      <c r="QLN42" s="36"/>
      <c r="QLO42" s="36"/>
      <c r="QLP42" s="36"/>
      <c r="QLQ42" s="36"/>
      <c r="QLR42" s="36"/>
      <c r="QLS42" s="36"/>
      <c r="QLT42" s="36"/>
      <c r="QLU42" s="36"/>
      <c r="QLV42" s="36"/>
      <c r="QLW42" s="36"/>
      <c r="QLX42" s="36"/>
      <c r="QLY42" s="36"/>
      <c r="QLZ42" s="36"/>
      <c r="QMA42" s="36"/>
      <c r="QMB42" s="36"/>
      <c r="QMC42" s="36"/>
      <c r="QMD42" s="36"/>
      <c r="QME42" s="36"/>
      <c r="QMF42" s="36"/>
      <c r="QMG42" s="36"/>
      <c r="QMH42" s="36"/>
      <c r="QMI42" s="36"/>
      <c r="QMJ42" s="36"/>
      <c r="QMK42" s="36"/>
      <c r="QML42" s="36"/>
      <c r="QMM42" s="36"/>
      <c r="QMN42" s="36"/>
      <c r="QMO42" s="36"/>
      <c r="QMP42" s="36"/>
      <c r="QMQ42" s="36"/>
      <c r="QMR42" s="36"/>
      <c r="QMS42" s="36"/>
      <c r="QMT42" s="36"/>
      <c r="QMU42" s="36"/>
      <c r="QMV42" s="36"/>
      <c r="QMW42" s="36"/>
      <c r="QMX42" s="36"/>
      <c r="QMY42" s="36"/>
      <c r="QMZ42" s="36"/>
      <c r="QNA42" s="36"/>
      <c r="QNB42" s="36"/>
      <c r="QNC42" s="36"/>
      <c r="QND42" s="36"/>
      <c r="QNE42" s="36"/>
      <c r="QNF42" s="36"/>
      <c r="QNG42" s="36"/>
      <c r="QNH42" s="36"/>
      <c r="QNI42" s="36"/>
      <c r="QNJ42" s="36"/>
      <c r="QNK42" s="36"/>
      <c r="QNL42" s="36"/>
      <c r="QNM42" s="36"/>
      <c r="QNN42" s="36"/>
      <c r="QNO42" s="36"/>
      <c r="QNP42" s="36"/>
      <c r="QNQ42" s="36"/>
      <c r="QNR42" s="36"/>
      <c r="QNS42" s="36"/>
      <c r="QNT42" s="36"/>
      <c r="QNU42" s="36"/>
      <c r="QNV42" s="36"/>
      <c r="QNW42" s="36"/>
      <c r="QNX42" s="36"/>
      <c r="QNY42" s="36"/>
      <c r="QNZ42" s="36"/>
      <c r="QOA42" s="36"/>
      <c r="QOB42" s="36"/>
      <c r="QOC42" s="36"/>
      <c r="QOD42" s="36"/>
      <c r="QOE42" s="36"/>
      <c r="QOF42" s="36"/>
      <c r="QOG42" s="36"/>
      <c r="QOH42" s="36"/>
      <c r="QOI42" s="36"/>
      <c r="QOJ42" s="36"/>
      <c r="QOK42" s="36"/>
      <c r="QOL42" s="36"/>
      <c r="QOM42" s="36"/>
      <c r="QON42" s="36"/>
      <c r="QOO42" s="36"/>
      <c r="QOP42" s="36"/>
      <c r="QOQ42" s="36"/>
      <c r="QOR42" s="36"/>
      <c r="QOS42" s="36"/>
      <c r="QOT42" s="36"/>
      <c r="QOU42" s="36"/>
      <c r="QOV42" s="36"/>
      <c r="QOW42" s="36"/>
      <c r="QOX42" s="36"/>
      <c r="QOY42" s="36"/>
      <c r="QOZ42" s="36"/>
      <c r="QPA42" s="36"/>
      <c r="QPB42" s="36"/>
      <c r="QPC42" s="36"/>
      <c r="QPD42" s="36"/>
      <c r="QPE42" s="36"/>
      <c r="QPF42" s="36"/>
      <c r="QPG42" s="36"/>
      <c r="QPH42" s="36"/>
      <c r="QPI42" s="36"/>
      <c r="QPJ42" s="36"/>
      <c r="QPK42" s="36"/>
      <c r="QPL42" s="36"/>
      <c r="QPM42" s="36"/>
      <c r="QPN42" s="36"/>
      <c r="QPO42" s="36"/>
      <c r="QPP42" s="36"/>
      <c r="QPQ42" s="36"/>
      <c r="QPR42" s="36"/>
      <c r="QPS42" s="36"/>
      <c r="QPT42" s="36"/>
      <c r="QPU42" s="36"/>
      <c r="QPV42" s="36"/>
      <c r="QPW42" s="36"/>
      <c r="QPX42" s="36"/>
      <c r="QPY42" s="36"/>
      <c r="QPZ42" s="36"/>
      <c r="QQA42" s="36"/>
      <c r="QQB42" s="36"/>
      <c r="QQC42" s="36"/>
      <c r="QQD42" s="36"/>
      <c r="QQE42" s="36"/>
      <c r="QQF42" s="36"/>
      <c r="QQG42" s="36"/>
      <c r="QQH42" s="36"/>
      <c r="QQI42" s="36"/>
      <c r="QQJ42" s="36"/>
      <c r="QQK42" s="36"/>
      <c r="QQL42" s="36"/>
      <c r="QQM42" s="36"/>
      <c r="QQN42" s="36"/>
      <c r="QQO42" s="36"/>
      <c r="QQP42" s="36"/>
      <c r="QQQ42" s="36"/>
      <c r="QQR42" s="36"/>
      <c r="QQS42" s="36"/>
      <c r="QQT42" s="36"/>
      <c r="QQU42" s="36"/>
      <c r="QQV42" s="36"/>
      <c r="QQW42" s="36"/>
      <c r="QQX42" s="36"/>
      <c r="QQY42" s="36"/>
      <c r="QQZ42" s="36"/>
      <c r="QRA42" s="36"/>
      <c r="QRB42" s="36"/>
      <c r="QRC42" s="36"/>
      <c r="QRD42" s="36"/>
      <c r="QRE42" s="36"/>
      <c r="QRF42" s="36"/>
      <c r="QRG42" s="36"/>
      <c r="QRH42" s="36"/>
      <c r="QRI42" s="36"/>
      <c r="QRJ42" s="36"/>
      <c r="QRK42" s="36"/>
      <c r="QRL42" s="36"/>
      <c r="QRM42" s="36"/>
      <c r="QRN42" s="36"/>
      <c r="QRO42" s="36"/>
      <c r="QRP42" s="36"/>
      <c r="QRQ42" s="36"/>
      <c r="QRR42" s="36"/>
      <c r="QRS42" s="36"/>
      <c r="QRT42" s="36"/>
      <c r="QRU42" s="36"/>
      <c r="QRV42" s="36"/>
      <c r="QRW42" s="36"/>
      <c r="QRX42" s="36"/>
      <c r="QRY42" s="36"/>
      <c r="QRZ42" s="36"/>
      <c r="QSA42" s="36"/>
      <c r="QSB42" s="36"/>
      <c r="QSC42" s="36"/>
      <c r="QSD42" s="36"/>
      <c r="QSE42" s="36"/>
      <c r="QSF42" s="36"/>
      <c r="QSG42" s="36"/>
      <c r="QSH42" s="36"/>
      <c r="QSI42" s="36"/>
      <c r="QSJ42" s="36"/>
      <c r="QSK42" s="36"/>
      <c r="QSL42" s="36"/>
      <c r="QSM42" s="36"/>
      <c r="QSN42" s="36"/>
      <c r="QSO42" s="36"/>
      <c r="QSP42" s="36"/>
      <c r="QSQ42" s="36"/>
      <c r="QSR42" s="36"/>
      <c r="QSS42" s="36"/>
      <c r="QST42" s="36"/>
      <c r="QSU42" s="36"/>
      <c r="QSV42" s="36"/>
      <c r="QSW42" s="36"/>
      <c r="QSX42" s="36"/>
      <c r="QSY42" s="36"/>
      <c r="QSZ42" s="36"/>
      <c r="QTA42" s="36"/>
      <c r="QTB42" s="36"/>
      <c r="QTC42" s="36"/>
      <c r="QTD42" s="36"/>
      <c r="QTE42" s="36"/>
      <c r="QTF42" s="36"/>
      <c r="QTG42" s="36"/>
      <c r="QTH42" s="36"/>
      <c r="QTI42" s="36"/>
      <c r="QTJ42" s="36"/>
      <c r="QTK42" s="36"/>
      <c r="QTL42" s="36"/>
      <c r="QTM42" s="36"/>
      <c r="QTN42" s="36"/>
      <c r="QTO42" s="36"/>
      <c r="QTP42" s="36"/>
      <c r="QTQ42" s="36"/>
      <c r="QTR42" s="36"/>
      <c r="QTS42" s="36"/>
      <c r="QTT42" s="36"/>
      <c r="QTU42" s="36"/>
      <c r="QTV42" s="36"/>
      <c r="QTW42" s="36"/>
      <c r="QTX42" s="36"/>
      <c r="QTY42" s="36"/>
      <c r="QTZ42" s="36"/>
      <c r="QUA42" s="36"/>
      <c r="QUB42" s="36"/>
      <c r="QUC42" s="36"/>
      <c r="QUD42" s="36"/>
      <c r="QUE42" s="36"/>
      <c r="QUF42" s="36"/>
      <c r="QUG42" s="36"/>
      <c r="QUH42" s="36"/>
      <c r="QUI42" s="36"/>
      <c r="QUJ42" s="36"/>
      <c r="QUK42" s="36"/>
      <c r="QUL42" s="36"/>
      <c r="QUM42" s="36"/>
      <c r="QUN42" s="36"/>
      <c r="QUO42" s="36"/>
      <c r="QUP42" s="36"/>
      <c r="QUQ42" s="36"/>
      <c r="QUR42" s="36"/>
      <c r="QUS42" s="36"/>
      <c r="QUT42" s="36"/>
      <c r="QUU42" s="36"/>
      <c r="QUV42" s="36"/>
      <c r="QUW42" s="36"/>
      <c r="QUX42" s="36"/>
      <c r="QUY42" s="36"/>
      <c r="QUZ42" s="36"/>
      <c r="QVA42" s="36"/>
      <c r="QVB42" s="36"/>
      <c r="QVC42" s="36"/>
      <c r="QVD42" s="36"/>
      <c r="QVE42" s="36"/>
      <c r="QVF42" s="36"/>
      <c r="QVG42" s="36"/>
      <c r="QVH42" s="36"/>
      <c r="QVI42" s="36"/>
      <c r="QVJ42" s="36"/>
      <c r="QVK42" s="36"/>
      <c r="QVL42" s="36"/>
      <c r="QVM42" s="36"/>
      <c r="QVN42" s="36"/>
      <c r="QVO42" s="36"/>
      <c r="QVP42" s="36"/>
      <c r="QVQ42" s="36"/>
      <c r="QVR42" s="36"/>
      <c r="QVS42" s="36"/>
      <c r="QVT42" s="36"/>
      <c r="QVU42" s="36"/>
      <c r="QVV42" s="36"/>
      <c r="QVW42" s="36"/>
      <c r="QVX42" s="36"/>
      <c r="QVY42" s="36"/>
      <c r="QVZ42" s="36"/>
      <c r="QWA42" s="36"/>
      <c r="QWB42" s="36"/>
      <c r="QWC42" s="36"/>
      <c r="QWD42" s="36"/>
      <c r="QWE42" s="36"/>
      <c r="QWF42" s="36"/>
      <c r="QWG42" s="36"/>
      <c r="QWH42" s="36"/>
      <c r="QWI42" s="36"/>
      <c r="QWJ42" s="36"/>
      <c r="QWK42" s="36"/>
      <c r="QWL42" s="36"/>
      <c r="QWM42" s="36"/>
      <c r="QWN42" s="36"/>
      <c r="QWO42" s="36"/>
      <c r="QWP42" s="36"/>
      <c r="QWQ42" s="36"/>
      <c r="QWR42" s="36"/>
      <c r="QWS42" s="36"/>
      <c r="QWT42" s="36"/>
      <c r="QWU42" s="36"/>
      <c r="QWV42" s="36"/>
      <c r="QWW42" s="36"/>
      <c r="QWX42" s="36"/>
      <c r="QWY42" s="36"/>
      <c r="QWZ42" s="36"/>
      <c r="QXA42" s="36"/>
      <c r="QXB42" s="36"/>
      <c r="QXC42" s="36"/>
      <c r="QXD42" s="36"/>
      <c r="QXE42" s="36"/>
      <c r="QXF42" s="36"/>
      <c r="QXG42" s="36"/>
      <c r="QXH42" s="36"/>
      <c r="QXI42" s="36"/>
      <c r="QXJ42" s="36"/>
      <c r="QXK42" s="36"/>
      <c r="QXL42" s="36"/>
      <c r="QXM42" s="36"/>
      <c r="QXN42" s="36"/>
      <c r="QXO42" s="36"/>
      <c r="QXP42" s="36"/>
      <c r="QXQ42" s="36"/>
      <c r="QXR42" s="36"/>
      <c r="QXS42" s="36"/>
      <c r="QXT42" s="36"/>
      <c r="QXU42" s="36"/>
      <c r="QXV42" s="36"/>
      <c r="QXW42" s="36"/>
      <c r="QXX42" s="36"/>
      <c r="QXY42" s="36"/>
      <c r="QXZ42" s="36"/>
      <c r="QYA42" s="36"/>
      <c r="QYB42" s="36"/>
      <c r="QYC42" s="36"/>
      <c r="QYD42" s="36"/>
      <c r="QYE42" s="36"/>
      <c r="QYF42" s="36"/>
      <c r="QYG42" s="36"/>
      <c r="QYH42" s="36"/>
      <c r="QYI42" s="36"/>
      <c r="QYJ42" s="36"/>
      <c r="QYK42" s="36"/>
      <c r="QYL42" s="36"/>
      <c r="QYM42" s="36"/>
      <c r="QYN42" s="36"/>
      <c r="QYO42" s="36"/>
      <c r="QYP42" s="36"/>
      <c r="QYQ42" s="36"/>
      <c r="QYR42" s="36"/>
      <c r="QYS42" s="36"/>
      <c r="QYT42" s="36"/>
      <c r="QYU42" s="36"/>
      <c r="QYV42" s="36"/>
      <c r="QYW42" s="36"/>
      <c r="QYX42" s="36"/>
      <c r="QYY42" s="36"/>
      <c r="QYZ42" s="36"/>
      <c r="QZA42" s="36"/>
      <c r="QZB42" s="36"/>
      <c r="QZC42" s="36"/>
      <c r="QZD42" s="36"/>
      <c r="QZE42" s="36"/>
      <c r="QZF42" s="36"/>
      <c r="QZG42" s="36"/>
      <c r="QZH42" s="36"/>
      <c r="QZI42" s="36"/>
      <c r="QZJ42" s="36"/>
      <c r="QZK42" s="36"/>
      <c r="QZL42" s="36"/>
      <c r="QZM42" s="36"/>
      <c r="QZN42" s="36"/>
      <c r="QZO42" s="36"/>
      <c r="QZP42" s="36"/>
      <c r="QZQ42" s="36"/>
      <c r="QZR42" s="36"/>
      <c r="QZS42" s="36"/>
      <c r="QZT42" s="36"/>
      <c r="QZU42" s="36"/>
      <c r="QZV42" s="36"/>
      <c r="QZW42" s="36"/>
      <c r="QZX42" s="36"/>
      <c r="QZY42" s="36"/>
      <c r="QZZ42" s="36"/>
      <c r="RAA42" s="36"/>
      <c r="RAB42" s="36"/>
      <c r="RAC42" s="36"/>
      <c r="RAD42" s="36"/>
      <c r="RAE42" s="36"/>
      <c r="RAF42" s="36"/>
      <c r="RAG42" s="36"/>
      <c r="RAH42" s="36"/>
      <c r="RAI42" s="36"/>
      <c r="RAJ42" s="36"/>
      <c r="RAK42" s="36"/>
      <c r="RAL42" s="36"/>
      <c r="RAM42" s="36"/>
      <c r="RAN42" s="36"/>
      <c r="RAO42" s="36"/>
      <c r="RAP42" s="36"/>
      <c r="RAQ42" s="36"/>
      <c r="RAR42" s="36"/>
      <c r="RAS42" s="36"/>
      <c r="RAT42" s="36"/>
      <c r="RAU42" s="36"/>
      <c r="RAV42" s="36"/>
      <c r="RAW42" s="36"/>
      <c r="RAX42" s="36"/>
      <c r="RAY42" s="36"/>
      <c r="RAZ42" s="36"/>
      <c r="RBA42" s="36"/>
      <c r="RBB42" s="36"/>
      <c r="RBC42" s="36"/>
      <c r="RBD42" s="36"/>
      <c r="RBE42" s="36"/>
      <c r="RBF42" s="36"/>
      <c r="RBG42" s="36"/>
      <c r="RBH42" s="36"/>
      <c r="RBI42" s="36"/>
      <c r="RBJ42" s="36"/>
      <c r="RBK42" s="36"/>
      <c r="RBL42" s="36"/>
      <c r="RBM42" s="36"/>
      <c r="RBN42" s="36"/>
      <c r="RBO42" s="36"/>
      <c r="RBP42" s="36"/>
      <c r="RBQ42" s="36"/>
      <c r="RBR42" s="36"/>
      <c r="RBS42" s="36"/>
      <c r="RBT42" s="36"/>
      <c r="RBU42" s="36"/>
      <c r="RBV42" s="36"/>
      <c r="RBW42" s="36"/>
      <c r="RBX42" s="36"/>
      <c r="RBY42" s="36"/>
      <c r="RBZ42" s="36"/>
      <c r="RCA42" s="36"/>
      <c r="RCB42" s="36"/>
      <c r="RCC42" s="36"/>
      <c r="RCD42" s="36"/>
      <c r="RCE42" s="36"/>
      <c r="RCF42" s="36"/>
      <c r="RCG42" s="36"/>
      <c r="RCH42" s="36"/>
      <c r="RCI42" s="36"/>
      <c r="RCJ42" s="36"/>
      <c r="RCK42" s="36"/>
      <c r="RCL42" s="36"/>
      <c r="RCM42" s="36"/>
      <c r="RCN42" s="36"/>
      <c r="RCO42" s="36"/>
      <c r="RCP42" s="36"/>
      <c r="RCQ42" s="36"/>
      <c r="RCR42" s="36"/>
      <c r="RCS42" s="36"/>
      <c r="RCT42" s="36"/>
      <c r="RCU42" s="36"/>
      <c r="RCV42" s="36"/>
      <c r="RCW42" s="36"/>
      <c r="RCX42" s="36"/>
      <c r="RCY42" s="36"/>
      <c r="RCZ42" s="36"/>
      <c r="RDA42" s="36"/>
      <c r="RDB42" s="36"/>
      <c r="RDC42" s="36"/>
      <c r="RDD42" s="36"/>
      <c r="RDE42" s="36"/>
      <c r="RDF42" s="36"/>
      <c r="RDG42" s="36"/>
      <c r="RDH42" s="36"/>
      <c r="RDI42" s="36"/>
      <c r="RDJ42" s="36"/>
      <c r="RDK42" s="36"/>
      <c r="RDL42" s="36"/>
      <c r="RDM42" s="36"/>
      <c r="RDN42" s="36"/>
      <c r="RDO42" s="36"/>
      <c r="RDP42" s="36"/>
      <c r="RDQ42" s="36"/>
      <c r="RDR42" s="36"/>
      <c r="RDS42" s="36"/>
      <c r="RDT42" s="36"/>
      <c r="RDU42" s="36"/>
      <c r="RDV42" s="36"/>
      <c r="RDW42" s="36"/>
      <c r="RDX42" s="36"/>
      <c r="RDY42" s="36"/>
      <c r="RDZ42" s="36"/>
      <c r="REA42" s="36"/>
      <c r="REB42" s="36"/>
      <c r="REC42" s="36"/>
      <c r="RED42" s="36"/>
      <c r="REE42" s="36"/>
      <c r="REF42" s="36"/>
      <c r="REG42" s="36"/>
      <c r="REH42" s="36"/>
      <c r="REI42" s="36"/>
      <c r="REJ42" s="36"/>
      <c r="REK42" s="36"/>
      <c r="REL42" s="36"/>
      <c r="REM42" s="36"/>
      <c r="REN42" s="36"/>
      <c r="REO42" s="36"/>
      <c r="REP42" s="36"/>
      <c r="REQ42" s="36"/>
      <c r="RER42" s="36"/>
      <c r="RES42" s="36"/>
      <c r="RET42" s="36"/>
      <c r="REU42" s="36"/>
      <c r="REV42" s="36"/>
      <c r="REW42" s="36"/>
      <c r="REX42" s="36"/>
      <c r="REY42" s="36"/>
      <c r="REZ42" s="36"/>
      <c r="RFA42" s="36"/>
      <c r="RFB42" s="36"/>
      <c r="RFC42" s="36"/>
      <c r="RFD42" s="36"/>
      <c r="RFE42" s="36"/>
      <c r="RFF42" s="36"/>
      <c r="RFG42" s="36"/>
      <c r="RFH42" s="36"/>
      <c r="RFI42" s="36"/>
      <c r="RFJ42" s="36"/>
      <c r="RFK42" s="36"/>
      <c r="RFL42" s="36"/>
      <c r="RFM42" s="36"/>
      <c r="RFN42" s="36"/>
      <c r="RFO42" s="36"/>
      <c r="RFP42" s="36"/>
      <c r="RFQ42" s="36"/>
      <c r="RFR42" s="36"/>
      <c r="RFS42" s="36"/>
      <c r="RFT42" s="36"/>
      <c r="RFU42" s="36"/>
      <c r="RFV42" s="36"/>
      <c r="RFW42" s="36"/>
      <c r="RFX42" s="36"/>
      <c r="RFY42" s="36"/>
      <c r="RFZ42" s="36"/>
      <c r="RGA42" s="36"/>
      <c r="RGB42" s="36"/>
      <c r="RGC42" s="36"/>
      <c r="RGD42" s="36"/>
      <c r="RGE42" s="36"/>
      <c r="RGF42" s="36"/>
      <c r="RGG42" s="36"/>
      <c r="RGH42" s="36"/>
      <c r="RGI42" s="36"/>
      <c r="RGJ42" s="36"/>
      <c r="RGK42" s="36"/>
      <c r="RGL42" s="36"/>
      <c r="RGM42" s="36"/>
      <c r="RGN42" s="36"/>
      <c r="RGO42" s="36"/>
      <c r="RGP42" s="36"/>
      <c r="RGQ42" s="36"/>
      <c r="RGR42" s="36"/>
      <c r="RGS42" s="36"/>
      <c r="RGT42" s="36"/>
      <c r="RGU42" s="36"/>
      <c r="RGV42" s="36"/>
      <c r="RGW42" s="36"/>
      <c r="RGX42" s="36"/>
      <c r="RGY42" s="36"/>
      <c r="RGZ42" s="36"/>
      <c r="RHA42" s="36"/>
      <c r="RHB42" s="36"/>
      <c r="RHC42" s="36"/>
      <c r="RHD42" s="36"/>
      <c r="RHE42" s="36"/>
      <c r="RHF42" s="36"/>
      <c r="RHG42" s="36"/>
      <c r="RHH42" s="36"/>
      <c r="RHI42" s="36"/>
      <c r="RHJ42" s="36"/>
      <c r="RHK42" s="36"/>
      <c r="RHL42" s="36"/>
      <c r="RHM42" s="36"/>
      <c r="RHN42" s="36"/>
      <c r="RHO42" s="36"/>
      <c r="RHP42" s="36"/>
      <c r="RHQ42" s="36"/>
      <c r="RHR42" s="36"/>
      <c r="RHS42" s="36"/>
      <c r="RHT42" s="36"/>
      <c r="RHU42" s="36"/>
      <c r="RHV42" s="36"/>
      <c r="RHW42" s="36"/>
      <c r="RHX42" s="36"/>
      <c r="RHY42" s="36"/>
      <c r="RHZ42" s="36"/>
      <c r="RIA42" s="36"/>
      <c r="RIB42" s="36"/>
      <c r="RIC42" s="36"/>
      <c r="RID42" s="36"/>
      <c r="RIE42" s="36"/>
      <c r="RIF42" s="36"/>
      <c r="RIG42" s="36"/>
      <c r="RIH42" s="36"/>
      <c r="RII42" s="36"/>
      <c r="RIJ42" s="36"/>
      <c r="RIK42" s="36"/>
      <c r="RIL42" s="36"/>
      <c r="RIM42" s="36"/>
      <c r="RIN42" s="36"/>
      <c r="RIO42" s="36"/>
      <c r="RIP42" s="36"/>
      <c r="RIQ42" s="36"/>
      <c r="RIR42" s="36"/>
      <c r="RIS42" s="36"/>
      <c r="RIT42" s="36"/>
      <c r="RIU42" s="36"/>
      <c r="RIV42" s="36"/>
      <c r="RIW42" s="36"/>
      <c r="RIX42" s="36"/>
      <c r="RIY42" s="36"/>
      <c r="RIZ42" s="36"/>
      <c r="RJA42" s="36"/>
      <c r="RJB42" s="36"/>
      <c r="RJC42" s="36"/>
      <c r="RJD42" s="36"/>
      <c r="RJE42" s="36"/>
      <c r="RJF42" s="36"/>
      <c r="RJG42" s="36"/>
      <c r="RJH42" s="36"/>
      <c r="RJI42" s="36"/>
      <c r="RJJ42" s="36"/>
      <c r="RJK42" s="36"/>
      <c r="RJL42" s="36"/>
      <c r="RJM42" s="36"/>
      <c r="RJN42" s="36"/>
      <c r="RJO42" s="36"/>
      <c r="RJP42" s="36"/>
      <c r="RJQ42" s="36"/>
      <c r="RJR42" s="36"/>
      <c r="RJS42" s="36"/>
      <c r="RJT42" s="36"/>
      <c r="RJU42" s="36"/>
      <c r="RJV42" s="36"/>
      <c r="RJW42" s="36"/>
      <c r="RJX42" s="36"/>
      <c r="RJY42" s="36"/>
      <c r="RJZ42" s="36"/>
      <c r="RKA42" s="36"/>
      <c r="RKB42" s="36"/>
      <c r="RKC42" s="36"/>
      <c r="RKD42" s="36"/>
      <c r="RKE42" s="36"/>
      <c r="RKF42" s="36"/>
      <c r="RKG42" s="36"/>
      <c r="RKH42" s="36"/>
      <c r="RKI42" s="36"/>
      <c r="RKJ42" s="36"/>
      <c r="RKK42" s="36"/>
      <c r="RKL42" s="36"/>
      <c r="RKM42" s="36"/>
      <c r="RKN42" s="36"/>
      <c r="RKO42" s="36"/>
      <c r="RKP42" s="36"/>
      <c r="RKQ42" s="36"/>
      <c r="RKR42" s="36"/>
      <c r="RKS42" s="36"/>
      <c r="RKT42" s="36"/>
      <c r="RKU42" s="36"/>
      <c r="RKV42" s="36"/>
      <c r="RKW42" s="36"/>
      <c r="RKX42" s="36"/>
      <c r="RKY42" s="36"/>
      <c r="RKZ42" s="36"/>
      <c r="RLA42" s="36"/>
      <c r="RLB42" s="36"/>
      <c r="RLC42" s="36"/>
      <c r="RLD42" s="36"/>
      <c r="RLE42" s="36"/>
      <c r="RLF42" s="36"/>
      <c r="RLG42" s="36"/>
      <c r="RLH42" s="36"/>
      <c r="RLI42" s="36"/>
      <c r="RLJ42" s="36"/>
      <c r="RLK42" s="36"/>
      <c r="RLL42" s="36"/>
      <c r="RLM42" s="36"/>
      <c r="RLN42" s="36"/>
      <c r="RLO42" s="36"/>
      <c r="RLP42" s="36"/>
      <c r="RLQ42" s="36"/>
      <c r="RLR42" s="36"/>
      <c r="RLS42" s="36"/>
      <c r="RLT42" s="36"/>
      <c r="RLU42" s="36"/>
      <c r="RLV42" s="36"/>
      <c r="RLW42" s="36"/>
      <c r="RLX42" s="36"/>
      <c r="RLY42" s="36"/>
      <c r="RLZ42" s="36"/>
      <c r="RMA42" s="36"/>
      <c r="RMB42" s="36"/>
      <c r="RMC42" s="36"/>
      <c r="RMD42" s="36"/>
      <c r="RME42" s="36"/>
      <c r="RMF42" s="36"/>
      <c r="RMG42" s="36"/>
      <c r="RMH42" s="36"/>
      <c r="RMI42" s="36"/>
      <c r="RMJ42" s="36"/>
      <c r="RMK42" s="36"/>
      <c r="RML42" s="36"/>
      <c r="RMM42" s="36"/>
      <c r="RMN42" s="36"/>
      <c r="RMO42" s="36"/>
      <c r="RMP42" s="36"/>
      <c r="RMQ42" s="36"/>
      <c r="RMR42" s="36"/>
      <c r="RMS42" s="36"/>
      <c r="RMT42" s="36"/>
      <c r="RMU42" s="36"/>
      <c r="RMV42" s="36"/>
      <c r="RMW42" s="36"/>
      <c r="RMX42" s="36"/>
      <c r="RMY42" s="36"/>
      <c r="RMZ42" s="36"/>
      <c r="RNA42" s="36"/>
      <c r="RNB42" s="36"/>
      <c r="RNC42" s="36"/>
      <c r="RND42" s="36"/>
      <c r="RNE42" s="36"/>
      <c r="RNF42" s="36"/>
      <c r="RNG42" s="36"/>
      <c r="RNH42" s="36"/>
      <c r="RNI42" s="36"/>
      <c r="RNJ42" s="36"/>
      <c r="RNK42" s="36"/>
      <c r="RNL42" s="36"/>
      <c r="RNM42" s="36"/>
      <c r="RNN42" s="36"/>
      <c r="RNO42" s="36"/>
      <c r="RNP42" s="36"/>
      <c r="RNQ42" s="36"/>
      <c r="RNR42" s="36"/>
      <c r="RNS42" s="36"/>
      <c r="RNT42" s="36"/>
      <c r="RNU42" s="36"/>
      <c r="RNV42" s="36"/>
      <c r="RNW42" s="36"/>
      <c r="RNX42" s="36"/>
      <c r="RNY42" s="36"/>
      <c r="RNZ42" s="36"/>
      <c r="ROA42" s="36"/>
      <c r="ROB42" s="36"/>
      <c r="ROC42" s="36"/>
      <c r="ROD42" s="36"/>
      <c r="ROE42" s="36"/>
      <c r="ROF42" s="36"/>
      <c r="ROG42" s="36"/>
      <c r="ROH42" s="36"/>
      <c r="ROI42" s="36"/>
      <c r="ROJ42" s="36"/>
      <c r="ROK42" s="36"/>
      <c r="ROL42" s="36"/>
      <c r="ROM42" s="36"/>
      <c r="RON42" s="36"/>
      <c r="ROO42" s="36"/>
      <c r="ROP42" s="36"/>
      <c r="ROQ42" s="36"/>
      <c r="ROR42" s="36"/>
      <c r="ROS42" s="36"/>
      <c r="ROT42" s="36"/>
      <c r="ROU42" s="36"/>
      <c r="ROV42" s="36"/>
      <c r="ROW42" s="36"/>
      <c r="ROX42" s="36"/>
      <c r="ROY42" s="36"/>
      <c r="ROZ42" s="36"/>
      <c r="RPA42" s="36"/>
      <c r="RPB42" s="36"/>
      <c r="RPC42" s="36"/>
      <c r="RPD42" s="36"/>
      <c r="RPE42" s="36"/>
      <c r="RPF42" s="36"/>
      <c r="RPG42" s="36"/>
      <c r="RPH42" s="36"/>
      <c r="RPI42" s="36"/>
      <c r="RPJ42" s="36"/>
      <c r="RPK42" s="36"/>
      <c r="RPL42" s="36"/>
      <c r="RPM42" s="36"/>
      <c r="RPN42" s="36"/>
      <c r="RPO42" s="36"/>
      <c r="RPP42" s="36"/>
      <c r="RPQ42" s="36"/>
      <c r="RPR42" s="36"/>
      <c r="RPS42" s="36"/>
      <c r="RPT42" s="36"/>
      <c r="RPU42" s="36"/>
      <c r="RPV42" s="36"/>
      <c r="RPW42" s="36"/>
      <c r="RPX42" s="36"/>
      <c r="RPY42" s="36"/>
      <c r="RPZ42" s="36"/>
      <c r="RQA42" s="36"/>
      <c r="RQB42" s="36"/>
      <c r="RQC42" s="36"/>
      <c r="RQD42" s="36"/>
      <c r="RQE42" s="36"/>
      <c r="RQF42" s="36"/>
      <c r="RQG42" s="36"/>
      <c r="RQH42" s="36"/>
      <c r="RQI42" s="36"/>
      <c r="RQJ42" s="36"/>
      <c r="RQK42" s="36"/>
      <c r="RQL42" s="36"/>
      <c r="RQM42" s="36"/>
      <c r="RQN42" s="36"/>
      <c r="RQO42" s="36"/>
      <c r="RQP42" s="36"/>
      <c r="RQQ42" s="36"/>
      <c r="RQR42" s="36"/>
      <c r="RQS42" s="36"/>
      <c r="RQT42" s="36"/>
      <c r="RQU42" s="36"/>
      <c r="RQV42" s="36"/>
      <c r="RQW42" s="36"/>
      <c r="RQX42" s="36"/>
      <c r="RQY42" s="36"/>
      <c r="RQZ42" s="36"/>
      <c r="RRA42" s="36"/>
      <c r="RRB42" s="36"/>
      <c r="RRC42" s="36"/>
      <c r="RRD42" s="36"/>
      <c r="RRE42" s="36"/>
      <c r="RRF42" s="36"/>
      <c r="RRG42" s="36"/>
      <c r="RRH42" s="36"/>
      <c r="RRI42" s="36"/>
      <c r="RRJ42" s="36"/>
      <c r="RRK42" s="36"/>
      <c r="RRL42" s="36"/>
      <c r="RRM42" s="36"/>
      <c r="RRN42" s="36"/>
      <c r="RRO42" s="36"/>
      <c r="RRP42" s="36"/>
      <c r="RRQ42" s="36"/>
      <c r="RRR42" s="36"/>
      <c r="RRS42" s="36"/>
      <c r="RRT42" s="36"/>
      <c r="RRU42" s="36"/>
      <c r="RRV42" s="36"/>
      <c r="RRW42" s="36"/>
      <c r="RRX42" s="36"/>
      <c r="RRY42" s="36"/>
      <c r="RRZ42" s="36"/>
      <c r="RSA42" s="36"/>
      <c r="RSB42" s="36"/>
      <c r="RSC42" s="36"/>
      <c r="RSD42" s="36"/>
      <c r="RSE42" s="36"/>
      <c r="RSF42" s="36"/>
      <c r="RSG42" s="36"/>
      <c r="RSH42" s="36"/>
      <c r="RSI42" s="36"/>
      <c r="RSJ42" s="36"/>
      <c r="RSK42" s="36"/>
      <c r="RSL42" s="36"/>
      <c r="RSM42" s="36"/>
      <c r="RSN42" s="36"/>
      <c r="RSO42" s="36"/>
      <c r="RSP42" s="36"/>
      <c r="RSQ42" s="36"/>
      <c r="RSR42" s="36"/>
      <c r="RSS42" s="36"/>
      <c r="RST42" s="36"/>
      <c r="RSU42" s="36"/>
      <c r="RSV42" s="36"/>
      <c r="RSW42" s="36"/>
      <c r="RSX42" s="36"/>
      <c r="RSY42" s="36"/>
      <c r="RSZ42" s="36"/>
      <c r="RTA42" s="36"/>
      <c r="RTB42" s="36"/>
      <c r="RTC42" s="36"/>
      <c r="RTD42" s="36"/>
      <c r="RTE42" s="36"/>
      <c r="RTF42" s="36"/>
      <c r="RTG42" s="36"/>
      <c r="RTH42" s="36"/>
      <c r="RTI42" s="36"/>
      <c r="RTJ42" s="36"/>
      <c r="RTK42" s="36"/>
      <c r="RTL42" s="36"/>
      <c r="RTM42" s="36"/>
      <c r="RTN42" s="36"/>
      <c r="RTO42" s="36"/>
      <c r="RTP42" s="36"/>
      <c r="RTQ42" s="36"/>
      <c r="RTR42" s="36"/>
      <c r="RTS42" s="36"/>
      <c r="RTT42" s="36"/>
      <c r="RTU42" s="36"/>
      <c r="RTV42" s="36"/>
      <c r="RTW42" s="36"/>
      <c r="RTX42" s="36"/>
      <c r="RTY42" s="36"/>
      <c r="RTZ42" s="36"/>
      <c r="RUA42" s="36"/>
      <c r="RUB42" s="36"/>
      <c r="RUC42" s="36"/>
      <c r="RUD42" s="36"/>
      <c r="RUE42" s="36"/>
      <c r="RUF42" s="36"/>
      <c r="RUG42" s="36"/>
      <c r="RUH42" s="36"/>
      <c r="RUI42" s="36"/>
      <c r="RUJ42" s="36"/>
      <c r="RUK42" s="36"/>
      <c r="RUL42" s="36"/>
      <c r="RUM42" s="36"/>
      <c r="RUN42" s="36"/>
      <c r="RUO42" s="36"/>
      <c r="RUP42" s="36"/>
      <c r="RUQ42" s="36"/>
      <c r="RUR42" s="36"/>
      <c r="RUS42" s="36"/>
      <c r="RUT42" s="36"/>
      <c r="RUU42" s="36"/>
      <c r="RUV42" s="36"/>
      <c r="RUW42" s="36"/>
      <c r="RUX42" s="36"/>
      <c r="RUY42" s="36"/>
      <c r="RUZ42" s="36"/>
      <c r="RVA42" s="36"/>
      <c r="RVB42" s="36"/>
      <c r="RVC42" s="36"/>
      <c r="RVD42" s="36"/>
      <c r="RVE42" s="36"/>
      <c r="RVF42" s="36"/>
      <c r="RVG42" s="36"/>
      <c r="RVH42" s="36"/>
      <c r="RVI42" s="36"/>
      <c r="RVJ42" s="36"/>
      <c r="RVK42" s="36"/>
      <c r="RVL42" s="36"/>
      <c r="RVM42" s="36"/>
      <c r="RVN42" s="36"/>
      <c r="RVO42" s="36"/>
      <c r="RVP42" s="36"/>
      <c r="RVQ42" s="36"/>
      <c r="RVR42" s="36"/>
      <c r="RVS42" s="36"/>
      <c r="RVT42" s="36"/>
      <c r="RVU42" s="36"/>
      <c r="RVV42" s="36"/>
      <c r="RVW42" s="36"/>
      <c r="RVX42" s="36"/>
      <c r="RVY42" s="36"/>
      <c r="RVZ42" s="36"/>
      <c r="RWA42" s="36"/>
      <c r="RWB42" s="36"/>
      <c r="RWC42" s="36"/>
      <c r="RWD42" s="36"/>
      <c r="RWE42" s="36"/>
      <c r="RWF42" s="36"/>
      <c r="RWG42" s="36"/>
      <c r="RWH42" s="36"/>
      <c r="RWI42" s="36"/>
      <c r="RWJ42" s="36"/>
      <c r="RWK42" s="36"/>
      <c r="RWL42" s="36"/>
      <c r="RWM42" s="36"/>
      <c r="RWN42" s="36"/>
      <c r="RWO42" s="36"/>
      <c r="RWP42" s="36"/>
      <c r="RWQ42" s="36"/>
      <c r="RWR42" s="36"/>
      <c r="RWS42" s="36"/>
      <c r="RWT42" s="36"/>
      <c r="RWU42" s="36"/>
      <c r="RWV42" s="36"/>
      <c r="RWW42" s="36"/>
      <c r="RWX42" s="36"/>
      <c r="RWY42" s="36"/>
      <c r="RWZ42" s="36"/>
      <c r="RXA42" s="36"/>
      <c r="RXB42" s="36"/>
      <c r="RXC42" s="36"/>
      <c r="RXD42" s="36"/>
      <c r="RXE42" s="36"/>
      <c r="RXF42" s="36"/>
      <c r="RXG42" s="36"/>
      <c r="RXH42" s="36"/>
      <c r="RXI42" s="36"/>
      <c r="RXJ42" s="36"/>
      <c r="RXK42" s="36"/>
      <c r="RXL42" s="36"/>
      <c r="RXM42" s="36"/>
      <c r="RXN42" s="36"/>
      <c r="RXO42" s="36"/>
      <c r="RXP42" s="36"/>
      <c r="RXQ42" s="36"/>
      <c r="RXR42" s="36"/>
      <c r="RXS42" s="36"/>
      <c r="RXT42" s="36"/>
      <c r="RXU42" s="36"/>
      <c r="RXV42" s="36"/>
      <c r="RXW42" s="36"/>
      <c r="RXX42" s="36"/>
      <c r="RXY42" s="36"/>
      <c r="RXZ42" s="36"/>
      <c r="RYA42" s="36"/>
      <c r="RYB42" s="36"/>
      <c r="RYC42" s="36"/>
      <c r="RYD42" s="36"/>
      <c r="RYE42" s="36"/>
      <c r="RYF42" s="36"/>
      <c r="RYG42" s="36"/>
      <c r="RYH42" s="36"/>
      <c r="RYI42" s="36"/>
      <c r="RYJ42" s="36"/>
      <c r="RYK42" s="36"/>
      <c r="RYL42" s="36"/>
      <c r="RYM42" s="36"/>
      <c r="RYN42" s="36"/>
      <c r="RYO42" s="36"/>
      <c r="RYP42" s="36"/>
      <c r="RYQ42" s="36"/>
      <c r="RYR42" s="36"/>
      <c r="RYS42" s="36"/>
      <c r="RYT42" s="36"/>
      <c r="RYU42" s="36"/>
      <c r="RYV42" s="36"/>
      <c r="RYW42" s="36"/>
      <c r="RYX42" s="36"/>
      <c r="RYY42" s="36"/>
      <c r="RYZ42" s="36"/>
      <c r="RZA42" s="36"/>
      <c r="RZB42" s="36"/>
      <c r="RZC42" s="36"/>
      <c r="RZD42" s="36"/>
      <c r="RZE42" s="36"/>
      <c r="RZF42" s="36"/>
      <c r="RZG42" s="36"/>
      <c r="RZH42" s="36"/>
      <c r="RZI42" s="36"/>
      <c r="RZJ42" s="36"/>
      <c r="RZK42" s="36"/>
      <c r="RZL42" s="36"/>
      <c r="RZM42" s="36"/>
      <c r="RZN42" s="36"/>
      <c r="RZO42" s="36"/>
      <c r="RZP42" s="36"/>
      <c r="RZQ42" s="36"/>
      <c r="RZR42" s="36"/>
      <c r="RZS42" s="36"/>
      <c r="RZT42" s="36"/>
      <c r="RZU42" s="36"/>
      <c r="RZV42" s="36"/>
      <c r="RZW42" s="36"/>
      <c r="RZX42" s="36"/>
      <c r="RZY42" s="36"/>
      <c r="RZZ42" s="36"/>
      <c r="SAA42" s="36"/>
      <c r="SAB42" s="36"/>
      <c r="SAC42" s="36"/>
      <c r="SAD42" s="36"/>
      <c r="SAE42" s="36"/>
      <c r="SAF42" s="36"/>
      <c r="SAG42" s="36"/>
      <c r="SAH42" s="36"/>
      <c r="SAI42" s="36"/>
      <c r="SAJ42" s="36"/>
      <c r="SAK42" s="36"/>
      <c r="SAL42" s="36"/>
      <c r="SAM42" s="36"/>
      <c r="SAN42" s="36"/>
      <c r="SAO42" s="36"/>
      <c r="SAP42" s="36"/>
      <c r="SAQ42" s="36"/>
      <c r="SAR42" s="36"/>
      <c r="SAS42" s="36"/>
      <c r="SAT42" s="36"/>
      <c r="SAU42" s="36"/>
      <c r="SAV42" s="36"/>
      <c r="SAW42" s="36"/>
      <c r="SAX42" s="36"/>
      <c r="SAY42" s="36"/>
      <c r="SAZ42" s="36"/>
      <c r="SBA42" s="36"/>
      <c r="SBB42" s="36"/>
      <c r="SBC42" s="36"/>
      <c r="SBD42" s="36"/>
      <c r="SBE42" s="36"/>
      <c r="SBF42" s="36"/>
      <c r="SBG42" s="36"/>
      <c r="SBH42" s="36"/>
      <c r="SBI42" s="36"/>
      <c r="SBJ42" s="36"/>
      <c r="SBK42" s="36"/>
      <c r="SBL42" s="36"/>
      <c r="SBM42" s="36"/>
      <c r="SBN42" s="36"/>
      <c r="SBO42" s="36"/>
      <c r="SBP42" s="36"/>
      <c r="SBQ42" s="36"/>
      <c r="SBR42" s="36"/>
      <c r="SBS42" s="36"/>
      <c r="SBT42" s="36"/>
      <c r="SBU42" s="36"/>
      <c r="SBV42" s="36"/>
      <c r="SBW42" s="36"/>
      <c r="SBX42" s="36"/>
      <c r="SBY42" s="36"/>
      <c r="SBZ42" s="36"/>
      <c r="SCA42" s="36"/>
      <c r="SCB42" s="36"/>
      <c r="SCC42" s="36"/>
      <c r="SCD42" s="36"/>
      <c r="SCE42" s="36"/>
      <c r="SCF42" s="36"/>
      <c r="SCG42" s="36"/>
      <c r="SCH42" s="36"/>
      <c r="SCI42" s="36"/>
      <c r="SCJ42" s="36"/>
      <c r="SCK42" s="36"/>
      <c r="SCL42" s="36"/>
      <c r="SCM42" s="36"/>
      <c r="SCN42" s="36"/>
      <c r="SCO42" s="36"/>
      <c r="SCP42" s="36"/>
      <c r="SCQ42" s="36"/>
      <c r="SCR42" s="36"/>
      <c r="SCS42" s="36"/>
      <c r="SCT42" s="36"/>
      <c r="SCU42" s="36"/>
      <c r="SCV42" s="36"/>
      <c r="SCW42" s="36"/>
      <c r="SCX42" s="36"/>
      <c r="SCY42" s="36"/>
      <c r="SCZ42" s="36"/>
      <c r="SDA42" s="36"/>
      <c r="SDB42" s="36"/>
      <c r="SDC42" s="36"/>
      <c r="SDD42" s="36"/>
      <c r="SDE42" s="36"/>
      <c r="SDF42" s="36"/>
      <c r="SDG42" s="36"/>
      <c r="SDH42" s="36"/>
      <c r="SDI42" s="36"/>
      <c r="SDJ42" s="36"/>
      <c r="SDK42" s="36"/>
      <c r="SDL42" s="36"/>
      <c r="SDM42" s="36"/>
      <c r="SDN42" s="36"/>
      <c r="SDO42" s="36"/>
      <c r="SDP42" s="36"/>
      <c r="SDQ42" s="36"/>
      <c r="SDR42" s="36"/>
      <c r="SDS42" s="36"/>
      <c r="SDT42" s="36"/>
      <c r="SDU42" s="36"/>
      <c r="SDV42" s="36"/>
      <c r="SDW42" s="36"/>
      <c r="SDX42" s="36"/>
      <c r="SDY42" s="36"/>
      <c r="SDZ42" s="36"/>
      <c r="SEA42" s="36"/>
      <c r="SEB42" s="36"/>
      <c r="SEC42" s="36"/>
      <c r="SED42" s="36"/>
      <c r="SEE42" s="36"/>
      <c r="SEF42" s="36"/>
      <c r="SEG42" s="36"/>
      <c r="SEH42" s="36"/>
      <c r="SEI42" s="36"/>
      <c r="SEJ42" s="36"/>
      <c r="SEK42" s="36"/>
      <c r="SEL42" s="36"/>
      <c r="SEM42" s="36"/>
      <c r="SEN42" s="36"/>
      <c r="SEO42" s="36"/>
      <c r="SEP42" s="36"/>
      <c r="SEQ42" s="36"/>
      <c r="SER42" s="36"/>
      <c r="SES42" s="36"/>
      <c r="SET42" s="36"/>
      <c r="SEU42" s="36"/>
      <c r="SEV42" s="36"/>
      <c r="SEW42" s="36"/>
      <c r="SEX42" s="36"/>
      <c r="SEY42" s="36"/>
      <c r="SEZ42" s="36"/>
      <c r="SFA42" s="36"/>
      <c r="SFB42" s="36"/>
      <c r="SFC42" s="36"/>
      <c r="SFD42" s="36"/>
      <c r="SFE42" s="36"/>
      <c r="SFF42" s="36"/>
      <c r="SFG42" s="36"/>
      <c r="SFH42" s="36"/>
      <c r="SFI42" s="36"/>
      <c r="SFJ42" s="36"/>
      <c r="SFK42" s="36"/>
      <c r="SFL42" s="36"/>
      <c r="SFM42" s="36"/>
      <c r="SFN42" s="36"/>
      <c r="SFO42" s="36"/>
      <c r="SFP42" s="36"/>
      <c r="SFQ42" s="36"/>
      <c r="SFR42" s="36"/>
      <c r="SFS42" s="36"/>
      <c r="SFT42" s="36"/>
      <c r="SFU42" s="36"/>
      <c r="SFV42" s="36"/>
      <c r="SFW42" s="36"/>
      <c r="SFX42" s="36"/>
      <c r="SFY42" s="36"/>
      <c r="SFZ42" s="36"/>
      <c r="SGA42" s="36"/>
      <c r="SGB42" s="36"/>
      <c r="SGC42" s="36"/>
      <c r="SGD42" s="36"/>
      <c r="SGE42" s="36"/>
      <c r="SGF42" s="36"/>
      <c r="SGG42" s="36"/>
      <c r="SGH42" s="36"/>
      <c r="SGI42" s="36"/>
      <c r="SGJ42" s="36"/>
      <c r="SGK42" s="36"/>
      <c r="SGL42" s="36"/>
      <c r="SGM42" s="36"/>
      <c r="SGN42" s="36"/>
      <c r="SGO42" s="36"/>
      <c r="SGP42" s="36"/>
      <c r="SGQ42" s="36"/>
      <c r="SGR42" s="36"/>
      <c r="SGS42" s="36"/>
      <c r="SGT42" s="36"/>
      <c r="SGU42" s="36"/>
      <c r="SGV42" s="36"/>
      <c r="SGW42" s="36"/>
      <c r="SGX42" s="36"/>
      <c r="SGY42" s="36"/>
      <c r="SGZ42" s="36"/>
      <c r="SHA42" s="36"/>
      <c r="SHB42" s="36"/>
      <c r="SHC42" s="36"/>
      <c r="SHD42" s="36"/>
      <c r="SHE42" s="36"/>
      <c r="SHF42" s="36"/>
      <c r="SHG42" s="36"/>
      <c r="SHH42" s="36"/>
      <c r="SHI42" s="36"/>
      <c r="SHJ42" s="36"/>
      <c r="SHK42" s="36"/>
      <c r="SHL42" s="36"/>
      <c r="SHM42" s="36"/>
      <c r="SHN42" s="36"/>
      <c r="SHO42" s="36"/>
      <c r="SHP42" s="36"/>
      <c r="SHQ42" s="36"/>
      <c r="SHR42" s="36"/>
      <c r="SHS42" s="36"/>
      <c r="SHT42" s="36"/>
      <c r="SHU42" s="36"/>
      <c r="SHV42" s="36"/>
      <c r="SHW42" s="36"/>
      <c r="SHX42" s="36"/>
      <c r="SHY42" s="36"/>
      <c r="SHZ42" s="36"/>
      <c r="SIA42" s="36"/>
      <c r="SIB42" s="36"/>
      <c r="SIC42" s="36"/>
      <c r="SID42" s="36"/>
      <c r="SIE42" s="36"/>
      <c r="SIF42" s="36"/>
      <c r="SIG42" s="36"/>
      <c r="SIH42" s="36"/>
      <c r="SII42" s="36"/>
      <c r="SIJ42" s="36"/>
      <c r="SIK42" s="36"/>
      <c r="SIL42" s="36"/>
      <c r="SIM42" s="36"/>
      <c r="SIN42" s="36"/>
      <c r="SIO42" s="36"/>
      <c r="SIP42" s="36"/>
      <c r="SIQ42" s="36"/>
      <c r="SIR42" s="36"/>
      <c r="SIS42" s="36"/>
      <c r="SIT42" s="36"/>
      <c r="SIU42" s="36"/>
      <c r="SIV42" s="36"/>
      <c r="SIW42" s="36"/>
      <c r="SIX42" s="36"/>
      <c r="SIY42" s="36"/>
      <c r="SIZ42" s="36"/>
      <c r="SJA42" s="36"/>
      <c r="SJB42" s="36"/>
      <c r="SJC42" s="36"/>
      <c r="SJD42" s="36"/>
      <c r="SJE42" s="36"/>
      <c r="SJF42" s="36"/>
      <c r="SJG42" s="36"/>
      <c r="SJH42" s="36"/>
      <c r="SJI42" s="36"/>
      <c r="SJJ42" s="36"/>
      <c r="SJK42" s="36"/>
      <c r="SJL42" s="36"/>
      <c r="SJM42" s="36"/>
      <c r="SJN42" s="36"/>
      <c r="SJO42" s="36"/>
      <c r="SJP42" s="36"/>
      <c r="SJQ42" s="36"/>
      <c r="SJR42" s="36"/>
      <c r="SJS42" s="36"/>
      <c r="SJT42" s="36"/>
      <c r="SJU42" s="36"/>
      <c r="SJV42" s="36"/>
      <c r="SJW42" s="36"/>
      <c r="SJX42" s="36"/>
      <c r="SJY42" s="36"/>
      <c r="SJZ42" s="36"/>
      <c r="SKA42" s="36"/>
      <c r="SKB42" s="36"/>
      <c r="SKC42" s="36"/>
      <c r="SKD42" s="36"/>
      <c r="SKE42" s="36"/>
      <c r="SKF42" s="36"/>
      <c r="SKG42" s="36"/>
      <c r="SKH42" s="36"/>
      <c r="SKI42" s="36"/>
      <c r="SKJ42" s="36"/>
      <c r="SKK42" s="36"/>
      <c r="SKL42" s="36"/>
      <c r="SKM42" s="36"/>
      <c r="SKN42" s="36"/>
      <c r="SKO42" s="36"/>
      <c r="SKP42" s="36"/>
      <c r="SKQ42" s="36"/>
      <c r="SKR42" s="36"/>
      <c r="SKS42" s="36"/>
      <c r="SKT42" s="36"/>
      <c r="SKU42" s="36"/>
      <c r="SKV42" s="36"/>
      <c r="SKW42" s="36"/>
      <c r="SKX42" s="36"/>
      <c r="SKY42" s="36"/>
      <c r="SKZ42" s="36"/>
      <c r="SLA42" s="36"/>
      <c r="SLB42" s="36"/>
      <c r="SLC42" s="36"/>
      <c r="SLD42" s="36"/>
      <c r="SLE42" s="36"/>
      <c r="SLF42" s="36"/>
      <c r="SLG42" s="36"/>
      <c r="SLH42" s="36"/>
      <c r="SLI42" s="36"/>
      <c r="SLJ42" s="36"/>
      <c r="SLK42" s="36"/>
      <c r="SLL42" s="36"/>
      <c r="SLM42" s="36"/>
      <c r="SLN42" s="36"/>
      <c r="SLO42" s="36"/>
      <c r="SLP42" s="36"/>
      <c r="SLQ42" s="36"/>
      <c r="SLR42" s="36"/>
      <c r="SLS42" s="36"/>
      <c r="SLT42" s="36"/>
      <c r="SLU42" s="36"/>
      <c r="SLV42" s="36"/>
      <c r="SLW42" s="36"/>
      <c r="SLX42" s="36"/>
      <c r="SLY42" s="36"/>
      <c r="SLZ42" s="36"/>
      <c r="SMA42" s="36"/>
      <c r="SMB42" s="36"/>
      <c r="SMC42" s="36"/>
      <c r="SMD42" s="36"/>
      <c r="SME42" s="36"/>
      <c r="SMF42" s="36"/>
      <c r="SMG42" s="36"/>
      <c r="SMH42" s="36"/>
      <c r="SMI42" s="36"/>
      <c r="SMJ42" s="36"/>
      <c r="SMK42" s="36"/>
      <c r="SML42" s="36"/>
      <c r="SMM42" s="36"/>
      <c r="SMN42" s="36"/>
      <c r="SMO42" s="36"/>
      <c r="SMP42" s="36"/>
      <c r="SMQ42" s="36"/>
      <c r="SMR42" s="36"/>
      <c r="SMS42" s="36"/>
      <c r="SMT42" s="36"/>
      <c r="SMU42" s="36"/>
      <c r="SMV42" s="36"/>
      <c r="SMW42" s="36"/>
      <c r="SMX42" s="36"/>
      <c r="SMY42" s="36"/>
      <c r="SMZ42" s="36"/>
      <c r="SNA42" s="36"/>
      <c r="SNB42" s="36"/>
      <c r="SNC42" s="36"/>
      <c r="SND42" s="36"/>
      <c r="SNE42" s="36"/>
      <c r="SNF42" s="36"/>
      <c r="SNG42" s="36"/>
      <c r="SNH42" s="36"/>
      <c r="SNI42" s="36"/>
      <c r="SNJ42" s="36"/>
      <c r="SNK42" s="36"/>
      <c r="SNL42" s="36"/>
      <c r="SNM42" s="36"/>
      <c r="SNN42" s="36"/>
      <c r="SNO42" s="36"/>
      <c r="SNP42" s="36"/>
      <c r="SNQ42" s="36"/>
      <c r="SNR42" s="36"/>
      <c r="SNS42" s="36"/>
      <c r="SNT42" s="36"/>
      <c r="SNU42" s="36"/>
      <c r="SNV42" s="36"/>
      <c r="SNW42" s="36"/>
      <c r="SNX42" s="36"/>
      <c r="SNY42" s="36"/>
      <c r="SNZ42" s="36"/>
      <c r="SOA42" s="36"/>
      <c r="SOB42" s="36"/>
      <c r="SOC42" s="36"/>
      <c r="SOD42" s="36"/>
      <c r="SOE42" s="36"/>
      <c r="SOF42" s="36"/>
      <c r="SOG42" s="36"/>
      <c r="SOH42" s="36"/>
      <c r="SOI42" s="36"/>
      <c r="SOJ42" s="36"/>
      <c r="SOK42" s="36"/>
      <c r="SOL42" s="36"/>
      <c r="SOM42" s="36"/>
      <c r="SON42" s="36"/>
      <c r="SOO42" s="36"/>
      <c r="SOP42" s="36"/>
      <c r="SOQ42" s="36"/>
      <c r="SOR42" s="36"/>
      <c r="SOS42" s="36"/>
      <c r="SOT42" s="36"/>
      <c r="SOU42" s="36"/>
      <c r="SOV42" s="36"/>
      <c r="SOW42" s="36"/>
      <c r="SOX42" s="36"/>
      <c r="SOY42" s="36"/>
      <c r="SOZ42" s="36"/>
      <c r="SPA42" s="36"/>
      <c r="SPB42" s="36"/>
      <c r="SPC42" s="36"/>
      <c r="SPD42" s="36"/>
      <c r="SPE42" s="36"/>
      <c r="SPF42" s="36"/>
      <c r="SPG42" s="36"/>
      <c r="SPH42" s="36"/>
      <c r="SPI42" s="36"/>
      <c r="SPJ42" s="36"/>
      <c r="SPK42" s="36"/>
      <c r="SPL42" s="36"/>
      <c r="SPM42" s="36"/>
      <c r="SPN42" s="36"/>
      <c r="SPO42" s="36"/>
      <c r="SPP42" s="36"/>
      <c r="SPQ42" s="36"/>
      <c r="SPR42" s="36"/>
      <c r="SPS42" s="36"/>
      <c r="SPT42" s="36"/>
      <c r="SPU42" s="36"/>
      <c r="SPV42" s="36"/>
      <c r="SPW42" s="36"/>
      <c r="SPX42" s="36"/>
      <c r="SPY42" s="36"/>
      <c r="SPZ42" s="36"/>
      <c r="SQA42" s="36"/>
      <c r="SQB42" s="36"/>
      <c r="SQC42" s="36"/>
      <c r="SQD42" s="36"/>
      <c r="SQE42" s="36"/>
      <c r="SQF42" s="36"/>
      <c r="SQG42" s="36"/>
      <c r="SQH42" s="36"/>
      <c r="SQI42" s="36"/>
      <c r="SQJ42" s="36"/>
      <c r="SQK42" s="36"/>
      <c r="SQL42" s="36"/>
      <c r="SQM42" s="36"/>
      <c r="SQN42" s="36"/>
      <c r="SQO42" s="36"/>
      <c r="SQP42" s="36"/>
      <c r="SQQ42" s="36"/>
      <c r="SQR42" s="36"/>
      <c r="SQS42" s="36"/>
      <c r="SQT42" s="36"/>
      <c r="SQU42" s="36"/>
      <c r="SQV42" s="36"/>
      <c r="SQW42" s="36"/>
      <c r="SQX42" s="36"/>
      <c r="SQY42" s="36"/>
      <c r="SQZ42" s="36"/>
      <c r="SRA42" s="36"/>
      <c r="SRB42" s="36"/>
      <c r="SRC42" s="36"/>
      <c r="SRD42" s="36"/>
      <c r="SRE42" s="36"/>
      <c r="SRF42" s="36"/>
      <c r="SRG42" s="36"/>
      <c r="SRH42" s="36"/>
      <c r="SRI42" s="36"/>
      <c r="SRJ42" s="36"/>
      <c r="SRK42" s="36"/>
      <c r="SRL42" s="36"/>
      <c r="SRM42" s="36"/>
      <c r="SRN42" s="36"/>
      <c r="SRO42" s="36"/>
      <c r="SRP42" s="36"/>
      <c r="SRQ42" s="36"/>
      <c r="SRR42" s="36"/>
      <c r="SRS42" s="36"/>
      <c r="SRT42" s="36"/>
      <c r="SRU42" s="36"/>
      <c r="SRV42" s="36"/>
      <c r="SRW42" s="36"/>
      <c r="SRX42" s="36"/>
      <c r="SRY42" s="36"/>
      <c r="SRZ42" s="36"/>
      <c r="SSA42" s="36"/>
      <c r="SSB42" s="36"/>
      <c r="SSC42" s="36"/>
      <c r="SSD42" s="36"/>
      <c r="SSE42" s="36"/>
      <c r="SSF42" s="36"/>
      <c r="SSG42" s="36"/>
      <c r="SSH42" s="36"/>
      <c r="SSI42" s="36"/>
      <c r="SSJ42" s="36"/>
      <c r="SSK42" s="36"/>
      <c r="SSL42" s="36"/>
      <c r="SSM42" s="36"/>
      <c r="SSN42" s="36"/>
      <c r="SSO42" s="36"/>
      <c r="SSP42" s="36"/>
      <c r="SSQ42" s="36"/>
      <c r="SSR42" s="36"/>
      <c r="SSS42" s="36"/>
      <c r="SST42" s="36"/>
      <c r="SSU42" s="36"/>
      <c r="SSV42" s="36"/>
      <c r="SSW42" s="36"/>
      <c r="SSX42" s="36"/>
      <c r="SSY42" s="36"/>
      <c r="SSZ42" s="36"/>
      <c r="STA42" s="36"/>
      <c r="STB42" s="36"/>
      <c r="STC42" s="36"/>
      <c r="STD42" s="36"/>
      <c r="STE42" s="36"/>
      <c r="STF42" s="36"/>
      <c r="STG42" s="36"/>
      <c r="STH42" s="36"/>
      <c r="STI42" s="36"/>
      <c r="STJ42" s="36"/>
      <c r="STK42" s="36"/>
      <c r="STL42" s="36"/>
      <c r="STM42" s="36"/>
      <c r="STN42" s="36"/>
      <c r="STO42" s="36"/>
      <c r="STP42" s="36"/>
      <c r="STQ42" s="36"/>
      <c r="STR42" s="36"/>
      <c r="STS42" s="36"/>
      <c r="STT42" s="36"/>
      <c r="STU42" s="36"/>
      <c r="STV42" s="36"/>
      <c r="STW42" s="36"/>
      <c r="STX42" s="36"/>
      <c r="STY42" s="36"/>
      <c r="STZ42" s="36"/>
      <c r="SUA42" s="36"/>
      <c r="SUB42" s="36"/>
      <c r="SUC42" s="36"/>
      <c r="SUD42" s="36"/>
      <c r="SUE42" s="36"/>
      <c r="SUF42" s="36"/>
      <c r="SUG42" s="36"/>
      <c r="SUH42" s="36"/>
      <c r="SUI42" s="36"/>
      <c r="SUJ42" s="36"/>
      <c r="SUK42" s="36"/>
      <c r="SUL42" s="36"/>
      <c r="SUM42" s="36"/>
      <c r="SUN42" s="36"/>
      <c r="SUO42" s="36"/>
      <c r="SUP42" s="36"/>
      <c r="SUQ42" s="36"/>
      <c r="SUR42" s="36"/>
      <c r="SUS42" s="36"/>
      <c r="SUT42" s="36"/>
      <c r="SUU42" s="36"/>
      <c r="SUV42" s="36"/>
      <c r="SUW42" s="36"/>
      <c r="SUX42" s="36"/>
      <c r="SUY42" s="36"/>
      <c r="SUZ42" s="36"/>
      <c r="SVA42" s="36"/>
      <c r="SVB42" s="36"/>
      <c r="SVC42" s="36"/>
      <c r="SVD42" s="36"/>
      <c r="SVE42" s="36"/>
      <c r="SVF42" s="36"/>
      <c r="SVG42" s="36"/>
      <c r="SVH42" s="36"/>
      <c r="SVI42" s="36"/>
      <c r="SVJ42" s="36"/>
      <c r="SVK42" s="36"/>
      <c r="SVL42" s="36"/>
      <c r="SVM42" s="36"/>
      <c r="SVN42" s="36"/>
      <c r="SVO42" s="36"/>
      <c r="SVP42" s="36"/>
      <c r="SVQ42" s="36"/>
      <c r="SVR42" s="36"/>
      <c r="SVS42" s="36"/>
      <c r="SVT42" s="36"/>
      <c r="SVU42" s="36"/>
      <c r="SVV42" s="36"/>
      <c r="SVW42" s="36"/>
      <c r="SVX42" s="36"/>
      <c r="SVY42" s="36"/>
      <c r="SVZ42" s="36"/>
      <c r="SWA42" s="36"/>
      <c r="SWB42" s="36"/>
      <c r="SWC42" s="36"/>
      <c r="SWD42" s="36"/>
      <c r="SWE42" s="36"/>
      <c r="SWF42" s="36"/>
      <c r="SWG42" s="36"/>
      <c r="SWH42" s="36"/>
      <c r="SWI42" s="36"/>
      <c r="SWJ42" s="36"/>
      <c r="SWK42" s="36"/>
      <c r="SWL42" s="36"/>
      <c r="SWM42" s="36"/>
      <c r="SWN42" s="36"/>
      <c r="SWO42" s="36"/>
      <c r="SWP42" s="36"/>
      <c r="SWQ42" s="36"/>
      <c r="SWR42" s="36"/>
      <c r="SWS42" s="36"/>
      <c r="SWT42" s="36"/>
      <c r="SWU42" s="36"/>
      <c r="SWV42" s="36"/>
      <c r="SWW42" s="36"/>
      <c r="SWX42" s="36"/>
      <c r="SWY42" s="36"/>
      <c r="SWZ42" s="36"/>
      <c r="SXA42" s="36"/>
      <c r="SXB42" s="36"/>
      <c r="SXC42" s="36"/>
      <c r="SXD42" s="36"/>
      <c r="SXE42" s="36"/>
      <c r="SXF42" s="36"/>
      <c r="SXG42" s="36"/>
      <c r="SXH42" s="36"/>
      <c r="SXI42" s="36"/>
      <c r="SXJ42" s="36"/>
      <c r="SXK42" s="36"/>
      <c r="SXL42" s="36"/>
      <c r="SXM42" s="36"/>
      <c r="SXN42" s="36"/>
      <c r="SXO42" s="36"/>
      <c r="SXP42" s="36"/>
      <c r="SXQ42" s="36"/>
      <c r="SXR42" s="36"/>
      <c r="SXS42" s="36"/>
      <c r="SXT42" s="36"/>
      <c r="SXU42" s="36"/>
      <c r="SXV42" s="36"/>
      <c r="SXW42" s="36"/>
      <c r="SXX42" s="36"/>
      <c r="SXY42" s="36"/>
      <c r="SXZ42" s="36"/>
      <c r="SYA42" s="36"/>
      <c r="SYB42" s="36"/>
      <c r="SYC42" s="36"/>
      <c r="SYD42" s="36"/>
      <c r="SYE42" s="36"/>
      <c r="SYF42" s="36"/>
      <c r="SYG42" s="36"/>
      <c r="SYH42" s="36"/>
      <c r="SYI42" s="36"/>
      <c r="SYJ42" s="36"/>
      <c r="SYK42" s="36"/>
      <c r="SYL42" s="36"/>
      <c r="SYM42" s="36"/>
      <c r="SYN42" s="36"/>
      <c r="SYO42" s="36"/>
      <c r="SYP42" s="36"/>
      <c r="SYQ42" s="36"/>
      <c r="SYR42" s="36"/>
      <c r="SYS42" s="36"/>
      <c r="SYT42" s="36"/>
      <c r="SYU42" s="36"/>
      <c r="SYV42" s="36"/>
      <c r="SYW42" s="36"/>
      <c r="SYX42" s="36"/>
      <c r="SYY42" s="36"/>
      <c r="SYZ42" s="36"/>
      <c r="SZA42" s="36"/>
      <c r="SZB42" s="36"/>
      <c r="SZC42" s="36"/>
      <c r="SZD42" s="36"/>
      <c r="SZE42" s="36"/>
      <c r="SZF42" s="36"/>
      <c r="SZG42" s="36"/>
      <c r="SZH42" s="36"/>
      <c r="SZI42" s="36"/>
      <c r="SZJ42" s="36"/>
      <c r="SZK42" s="36"/>
      <c r="SZL42" s="36"/>
      <c r="SZM42" s="36"/>
      <c r="SZN42" s="36"/>
      <c r="SZO42" s="36"/>
      <c r="SZP42" s="36"/>
      <c r="SZQ42" s="36"/>
      <c r="SZR42" s="36"/>
      <c r="SZS42" s="36"/>
      <c r="SZT42" s="36"/>
      <c r="SZU42" s="36"/>
      <c r="SZV42" s="36"/>
      <c r="SZW42" s="36"/>
      <c r="SZX42" s="36"/>
      <c r="SZY42" s="36"/>
      <c r="SZZ42" s="36"/>
      <c r="TAA42" s="36"/>
      <c r="TAB42" s="36"/>
      <c r="TAC42" s="36"/>
      <c r="TAD42" s="36"/>
      <c r="TAE42" s="36"/>
      <c r="TAF42" s="36"/>
      <c r="TAG42" s="36"/>
      <c r="TAH42" s="36"/>
      <c r="TAI42" s="36"/>
      <c r="TAJ42" s="36"/>
      <c r="TAK42" s="36"/>
      <c r="TAL42" s="36"/>
      <c r="TAM42" s="36"/>
      <c r="TAN42" s="36"/>
      <c r="TAO42" s="36"/>
      <c r="TAP42" s="36"/>
      <c r="TAQ42" s="36"/>
      <c r="TAR42" s="36"/>
      <c r="TAS42" s="36"/>
      <c r="TAT42" s="36"/>
      <c r="TAU42" s="36"/>
      <c r="TAV42" s="36"/>
      <c r="TAW42" s="36"/>
      <c r="TAX42" s="36"/>
      <c r="TAY42" s="36"/>
      <c r="TAZ42" s="36"/>
      <c r="TBA42" s="36"/>
      <c r="TBB42" s="36"/>
      <c r="TBC42" s="36"/>
      <c r="TBD42" s="36"/>
      <c r="TBE42" s="36"/>
      <c r="TBF42" s="36"/>
      <c r="TBG42" s="36"/>
      <c r="TBH42" s="36"/>
      <c r="TBI42" s="36"/>
      <c r="TBJ42" s="36"/>
      <c r="TBK42" s="36"/>
      <c r="TBL42" s="36"/>
      <c r="TBM42" s="36"/>
      <c r="TBN42" s="36"/>
      <c r="TBO42" s="36"/>
      <c r="TBP42" s="36"/>
      <c r="TBQ42" s="36"/>
      <c r="TBR42" s="36"/>
      <c r="TBS42" s="36"/>
      <c r="TBT42" s="36"/>
      <c r="TBU42" s="36"/>
      <c r="TBV42" s="36"/>
      <c r="TBW42" s="36"/>
      <c r="TBX42" s="36"/>
      <c r="TBY42" s="36"/>
      <c r="TBZ42" s="36"/>
      <c r="TCA42" s="36"/>
      <c r="TCB42" s="36"/>
      <c r="TCC42" s="36"/>
      <c r="TCD42" s="36"/>
      <c r="TCE42" s="36"/>
      <c r="TCF42" s="36"/>
      <c r="TCG42" s="36"/>
      <c r="TCH42" s="36"/>
      <c r="TCI42" s="36"/>
      <c r="TCJ42" s="36"/>
      <c r="TCK42" s="36"/>
      <c r="TCL42" s="36"/>
      <c r="TCM42" s="36"/>
      <c r="TCN42" s="36"/>
      <c r="TCO42" s="36"/>
      <c r="TCP42" s="36"/>
      <c r="TCQ42" s="36"/>
      <c r="TCR42" s="36"/>
      <c r="TCS42" s="36"/>
      <c r="TCT42" s="36"/>
      <c r="TCU42" s="36"/>
      <c r="TCV42" s="36"/>
      <c r="TCW42" s="36"/>
      <c r="TCX42" s="36"/>
      <c r="TCY42" s="36"/>
      <c r="TCZ42" s="36"/>
      <c r="TDA42" s="36"/>
      <c r="TDB42" s="36"/>
      <c r="TDC42" s="36"/>
      <c r="TDD42" s="36"/>
      <c r="TDE42" s="36"/>
      <c r="TDF42" s="36"/>
      <c r="TDG42" s="36"/>
      <c r="TDH42" s="36"/>
      <c r="TDI42" s="36"/>
      <c r="TDJ42" s="36"/>
      <c r="TDK42" s="36"/>
      <c r="TDL42" s="36"/>
      <c r="TDM42" s="36"/>
      <c r="TDN42" s="36"/>
      <c r="TDO42" s="36"/>
      <c r="TDP42" s="36"/>
      <c r="TDQ42" s="36"/>
      <c r="TDR42" s="36"/>
      <c r="TDS42" s="36"/>
      <c r="TDT42" s="36"/>
      <c r="TDU42" s="36"/>
      <c r="TDV42" s="36"/>
      <c r="TDW42" s="36"/>
      <c r="TDX42" s="36"/>
      <c r="TDY42" s="36"/>
      <c r="TDZ42" s="36"/>
      <c r="TEA42" s="36"/>
      <c r="TEB42" s="36"/>
      <c r="TEC42" s="36"/>
      <c r="TED42" s="36"/>
      <c r="TEE42" s="36"/>
      <c r="TEF42" s="36"/>
      <c r="TEG42" s="36"/>
      <c r="TEH42" s="36"/>
      <c r="TEI42" s="36"/>
      <c r="TEJ42" s="36"/>
      <c r="TEK42" s="36"/>
      <c r="TEL42" s="36"/>
      <c r="TEM42" s="36"/>
      <c r="TEN42" s="36"/>
      <c r="TEO42" s="36"/>
      <c r="TEP42" s="36"/>
      <c r="TEQ42" s="36"/>
      <c r="TER42" s="36"/>
      <c r="TES42" s="36"/>
      <c r="TET42" s="36"/>
      <c r="TEU42" s="36"/>
      <c r="TEV42" s="36"/>
      <c r="TEW42" s="36"/>
      <c r="TEX42" s="36"/>
      <c r="TEY42" s="36"/>
      <c r="TEZ42" s="36"/>
      <c r="TFA42" s="36"/>
      <c r="TFB42" s="36"/>
      <c r="TFC42" s="36"/>
      <c r="TFD42" s="36"/>
      <c r="TFE42" s="36"/>
      <c r="TFF42" s="36"/>
      <c r="TFG42" s="36"/>
      <c r="TFH42" s="36"/>
      <c r="TFI42" s="36"/>
      <c r="TFJ42" s="36"/>
      <c r="TFK42" s="36"/>
      <c r="TFL42" s="36"/>
      <c r="TFM42" s="36"/>
      <c r="TFN42" s="36"/>
      <c r="TFO42" s="36"/>
      <c r="TFP42" s="36"/>
      <c r="TFQ42" s="36"/>
      <c r="TFR42" s="36"/>
      <c r="TFS42" s="36"/>
      <c r="TFT42" s="36"/>
      <c r="TFU42" s="36"/>
      <c r="TFV42" s="36"/>
      <c r="TFW42" s="36"/>
      <c r="TFX42" s="36"/>
      <c r="TFY42" s="36"/>
      <c r="TFZ42" s="36"/>
      <c r="TGA42" s="36"/>
      <c r="TGB42" s="36"/>
      <c r="TGC42" s="36"/>
      <c r="TGD42" s="36"/>
      <c r="TGE42" s="36"/>
      <c r="TGF42" s="36"/>
      <c r="TGG42" s="36"/>
      <c r="TGH42" s="36"/>
      <c r="TGI42" s="36"/>
      <c r="TGJ42" s="36"/>
      <c r="TGK42" s="36"/>
      <c r="TGL42" s="36"/>
      <c r="TGM42" s="36"/>
      <c r="TGN42" s="36"/>
      <c r="TGO42" s="36"/>
      <c r="TGP42" s="36"/>
      <c r="TGQ42" s="36"/>
      <c r="TGR42" s="36"/>
      <c r="TGS42" s="36"/>
      <c r="TGT42" s="36"/>
      <c r="TGU42" s="36"/>
      <c r="TGV42" s="36"/>
      <c r="TGW42" s="36"/>
      <c r="TGX42" s="36"/>
      <c r="TGY42" s="36"/>
      <c r="TGZ42" s="36"/>
      <c r="THA42" s="36"/>
      <c r="THB42" s="36"/>
      <c r="THC42" s="36"/>
      <c r="THD42" s="36"/>
      <c r="THE42" s="36"/>
      <c r="THF42" s="36"/>
      <c r="THG42" s="36"/>
      <c r="THH42" s="36"/>
      <c r="THI42" s="36"/>
      <c r="THJ42" s="36"/>
      <c r="THK42" s="36"/>
      <c r="THL42" s="36"/>
      <c r="THM42" s="36"/>
      <c r="THN42" s="36"/>
      <c r="THO42" s="36"/>
      <c r="THP42" s="36"/>
      <c r="THQ42" s="36"/>
      <c r="THR42" s="36"/>
      <c r="THS42" s="36"/>
      <c r="THT42" s="36"/>
      <c r="THU42" s="36"/>
      <c r="THV42" s="36"/>
      <c r="THW42" s="36"/>
      <c r="THX42" s="36"/>
      <c r="THY42" s="36"/>
      <c r="THZ42" s="36"/>
      <c r="TIA42" s="36"/>
      <c r="TIB42" s="36"/>
      <c r="TIC42" s="36"/>
      <c r="TID42" s="36"/>
      <c r="TIE42" s="36"/>
      <c r="TIF42" s="36"/>
      <c r="TIG42" s="36"/>
      <c r="TIH42" s="36"/>
      <c r="TII42" s="36"/>
      <c r="TIJ42" s="36"/>
      <c r="TIK42" s="36"/>
      <c r="TIL42" s="36"/>
      <c r="TIM42" s="36"/>
      <c r="TIN42" s="36"/>
      <c r="TIO42" s="36"/>
      <c r="TIP42" s="36"/>
      <c r="TIQ42" s="36"/>
      <c r="TIR42" s="36"/>
      <c r="TIS42" s="36"/>
      <c r="TIT42" s="36"/>
      <c r="TIU42" s="36"/>
      <c r="TIV42" s="36"/>
      <c r="TIW42" s="36"/>
      <c r="TIX42" s="36"/>
      <c r="TIY42" s="36"/>
      <c r="TIZ42" s="36"/>
      <c r="TJA42" s="36"/>
      <c r="TJB42" s="36"/>
      <c r="TJC42" s="36"/>
      <c r="TJD42" s="36"/>
      <c r="TJE42" s="36"/>
      <c r="TJF42" s="36"/>
      <c r="TJG42" s="36"/>
      <c r="TJH42" s="36"/>
      <c r="TJI42" s="36"/>
      <c r="TJJ42" s="36"/>
      <c r="TJK42" s="36"/>
      <c r="TJL42" s="36"/>
      <c r="TJM42" s="36"/>
      <c r="TJN42" s="36"/>
      <c r="TJO42" s="36"/>
      <c r="TJP42" s="36"/>
      <c r="TJQ42" s="36"/>
      <c r="TJR42" s="36"/>
      <c r="TJS42" s="36"/>
      <c r="TJT42" s="36"/>
      <c r="TJU42" s="36"/>
      <c r="TJV42" s="36"/>
      <c r="TJW42" s="36"/>
      <c r="TJX42" s="36"/>
      <c r="TJY42" s="36"/>
      <c r="TJZ42" s="36"/>
      <c r="TKA42" s="36"/>
      <c r="TKB42" s="36"/>
      <c r="TKC42" s="36"/>
      <c r="TKD42" s="36"/>
      <c r="TKE42" s="36"/>
      <c r="TKF42" s="36"/>
      <c r="TKG42" s="36"/>
      <c r="TKH42" s="36"/>
      <c r="TKI42" s="36"/>
      <c r="TKJ42" s="36"/>
      <c r="TKK42" s="36"/>
      <c r="TKL42" s="36"/>
      <c r="TKM42" s="36"/>
      <c r="TKN42" s="36"/>
      <c r="TKO42" s="36"/>
      <c r="TKP42" s="36"/>
      <c r="TKQ42" s="36"/>
      <c r="TKR42" s="36"/>
      <c r="TKS42" s="36"/>
      <c r="TKT42" s="36"/>
      <c r="TKU42" s="36"/>
      <c r="TKV42" s="36"/>
      <c r="TKW42" s="36"/>
      <c r="TKX42" s="36"/>
      <c r="TKY42" s="36"/>
      <c r="TKZ42" s="36"/>
      <c r="TLA42" s="36"/>
      <c r="TLB42" s="36"/>
      <c r="TLC42" s="36"/>
      <c r="TLD42" s="36"/>
      <c r="TLE42" s="36"/>
      <c r="TLF42" s="36"/>
      <c r="TLG42" s="36"/>
      <c r="TLH42" s="36"/>
      <c r="TLI42" s="36"/>
      <c r="TLJ42" s="36"/>
      <c r="TLK42" s="36"/>
      <c r="TLL42" s="36"/>
      <c r="TLM42" s="36"/>
      <c r="TLN42" s="36"/>
      <c r="TLO42" s="36"/>
      <c r="TLP42" s="36"/>
      <c r="TLQ42" s="36"/>
      <c r="TLR42" s="36"/>
      <c r="TLS42" s="36"/>
      <c r="TLT42" s="36"/>
      <c r="TLU42" s="36"/>
      <c r="TLV42" s="36"/>
      <c r="TLW42" s="36"/>
      <c r="TLX42" s="36"/>
      <c r="TLY42" s="36"/>
      <c r="TLZ42" s="36"/>
      <c r="TMA42" s="36"/>
      <c r="TMB42" s="36"/>
      <c r="TMC42" s="36"/>
      <c r="TMD42" s="36"/>
      <c r="TME42" s="36"/>
      <c r="TMF42" s="36"/>
      <c r="TMG42" s="36"/>
      <c r="TMH42" s="36"/>
      <c r="TMI42" s="36"/>
      <c r="TMJ42" s="36"/>
      <c r="TMK42" s="36"/>
      <c r="TML42" s="36"/>
      <c r="TMM42" s="36"/>
      <c r="TMN42" s="36"/>
      <c r="TMO42" s="36"/>
      <c r="TMP42" s="36"/>
      <c r="TMQ42" s="36"/>
      <c r="TMR42" s="36"/>
      <c r="TMS42" s="36"/>
      <c r="TMT42" s="36"/>
      <c r="TMU42" s="36"/>
      <c r="TMV42" s="36"/>
      <c r="TMW42" s="36"/>
      <c r="TMX42" s="36"/>
      <c r="TMY42" s="36"/>
      <c r="TMZ42" s="36"/>
      <c r="TNA42" s="36"/>
      <c r="TNB42" s="36"/>
      <c r="TNC42" s="36"/>
      <c r="TND42" s="36"/>
      <c r="TNE42" s="36"/>
      <c r="TNF42" s="36"/>
      <c r="TNG42" s="36"/>
      <c r="TNH42" s="36"/>
      <c r="TNI42" s="36"/>
      <c r="TNJ42" s="36"/>
      <c r="TNK42" s="36"/>
      <c r="TNL42" s="36"/>
      <c r="TNM42" s="36"/>
      <c r="TNN42" s="36"/>
      <c r="TNO42" s="36"/>
      <c r="TNP42" s="36"/>
      <c r="TNQ42" s="36"/>
      <c r="TNR42" s="36"/>
      <c r="TNS42" s="36"/>
      <c r="TNT42" s="36"/>
      <c r="TNU42" s="36"/>
      <c r="TNV42" s="36"/>
      <c r="TNW42" s="36"/>
      <c r="TNX42" s="36"/>
      <c r="TNY42" s="36"/>
      <c r="TNZ42" s="36"/>
      <c r="TOA42" s="36"/>
      <c r="TOB42" s="36"/>
      <c r="TOC42" s="36"/>
      <c r="TOD42" s="36"/>
      <c r="TOE42" s="36"/>
      <c r="TOF42" s="36"/>
      <c r="TOG42" s="36"/>
      <c r="TOH42" s="36"/>
      <c r="TOI42" s="36"/>
      <c r="TOJ42" s="36"/>
      <c r="TOK42" s="36"/>
      <c r="TOL42" s="36"/>
      <c r="TOM42" s="36"/>
      <c r="TON42" s="36"/>
      <c r="TOO42" s="36"/>
      <c r="TOP42" s="36"/>
      <c r="TOQ42" s="36"/>
      <c r="TOR42" s="36"/>
      <c r="TOS42" s="36"/>
      <c r="TOT42" s="36"/>
      <c r="TOU42" s="36"/>
      <c r="TOV42" s="36"/>
      <c r="TOW42" s="36"/>
      <c r="TOX42" s="36"/>
      <c r="TOY42" s="36"/>
      <c r="TOZ42" s="36"/>
      <c r="TPA42" s="36"/>
      <c r="TPB42" s="36"/>
      <c r="TPC42" s="36"/>
      <c r="TPD42" s="36"/>
      <c r="TPE42" s="36"/>
      <c r="TPF42" s="36"/>
      <c r="TPG42" s="36"/>
      <c r="TPH42" s="36"/>
      <c r="TPI42" s="36"/>
      <c r="TPJ42" s="36"/>
      <c r="TPK42" s="36"/>
      <c r="TPL42" s="36"/>
      <c r="TPM42" s="36"/>
      <c r="TPN42" s="36"/>
      <c r="TPO42" s="36"/>
      <c r="TPP42" s="36"/>
      <c r="TPQ42" s="36"/>
      <c r="TPR42" s="36"/>
      <c r="TPS42" s="36"/>
      <c r="TPT42" s="36"/>
      <c r="TPU42" s="36"/>
      <c r="TPV42" s="36"/>
      <c r="TPW42" s="36"/>
      <c r="TPX42" s="36"/>
      <c r="TPY42" s="36"/>
      <c r="TPZ42" s="36"/>
      <c r="TQA42" s="36"/>
      <c r="TQB42" s="36"/>
      <c r="TQC42" s="36"/>
      <c r="TQD42" s="36"/>
      <c r="TQE42" s="36"/>
      <c r="TQF42" s="36"/>
      <c r="TQG42" s="36"/>
      <c r="TQH42" s="36"/>
      <c r="TQI42" s="36"/>
      <c r="TQJ42" s="36"/>
      <c r="TQK42" s="36"/>
      <c r="TQL42" s="36"/>
      <c r="TQM42" s="36"/>
      <c r="TQN42" s="36"/>
      <c r="TQO42" s="36"/>
      <c r="TQP42" s="36"/>
      <c r="TQQ42" s="36"/>
      <c r="TQR42" s="36"/>
      <c r="TQS42" s="36"/>
      <c r="TQT42" s="36"/>
      <c r="TQU42" s="36"/>
      <c r="TQV42" s="36"/>
      <c r="TQW42" s="36"/>
      <c r="TQX42" s="36"/>
      <c r="TQY42" s="36"/>
      <c r="TQZ42" s="36"/>
      <c r="TRA42" s="36"/>
      <c r="TRB42" s="36"/>
      <c r="TRC42" s="36"/>
      <c r="TRD42" s="36"/>
      <c r="TRE42" s="36"/>
      <c r="TRF42" s="36"/>
      <c r="TRG42" s="36"/>
      <c r="TRH42" s="36"/>
      <c r="TRI42" s="36"/>
      <c r="TRJ42" s="36"/>
      <c r="TRK42" s="36"/>
      <c r="TRL42" s="36"/>
      <c r="TRM42" s="36"/>
      <c r="TRN42" s="36"/>
      <c r="TRO42" s="36"/>
      <c r="TRP42" s="36"/>
      <c r="TRQ42" s="36"/>
      <c r="TRR42" s="36"/>
      <c r="TRS42" s="36"/>
      <c r="TRT42" s="36"/>
      <c r="TRU42" s="36"/>
      <c r="TRV42" s="36"/>
      <c r="TRW42" s="36"/>
      <c r="TRX42" s="36"/>
      <c r="TRY42" s="36"/>
      <c r="TRZ42" s="36"/>
      <c r="TSA42" s="36"/>
      <c r="TSB42" s="36"/>
      <c r="TSC42" s="36"/>
      <c r="TSD42" s="36"/>
      <c r="TSE42" s="36"/>
      <c r="TSF42" s="36"/>
      <c r="TSG42" s="36"/>
      <c r="TSH42" s="36"/>
      <c r="TSI42" s="36"/>
      <c r="TSJ42" s="36"/>
      <c r="TSK42" s="36"/>
      <c r="TSL42" s="36"/>
      <c r="TSM42" s="36"/>
      <c r="TSN42" s="36"/>
      <c r="TSO42" s="36"/>
      <c r="TSP42" s="36"/>
      <c r="TSQ42" s="36"/>
      <c r="TSR42" s="36"/>
      <c r="TSS42" s="36"/>
      <c r="TST42" s="36"/>
      <c r="TSU42" s="36"/>
      <c r="TSV42" s="36"/>
      <c r="TSW42" s="36"/>
      <c r="TSX42" s="36"/>
      <c r="TSY42" s="36"/>
      <c r="TSZ42" s="36"/>
      <c r="TTA42" s="36"/>
      <c r="TTB42" s="36"/>
      <c r="TTC42" s="36"/>
      <c r="TTD42" s="36"/>
      <c r="TTE42" s="36"/>
      <c r="TTF42" s="36"/>
      <c r="TTG42" s="36"/>
      <c r="TTH42" s="36"/>
      <c r="TTI42" s="36"/>
      <c r="TTJ42" s="36"/>
      <c r="TTK42" s="36"/>
      <c r="TTL42" s="36"/>
      <c r="TTM42" s="36"/>
      <c r="TTN42" s="36"/>
      <c r="TTO42" s="36"/>
      <c r="TTP42" s="36"/>
      <c r="TTQ42" s="36"/>
      <c r="TTR42" s="36"/>
      <c r="TTS42" s="36"/>
      <c r="TTT42" s="36"/>
      <c r="TTU42" s="36"/>
      <c r="TTV42" s="36"/>
      <c r="TTW42" s="36"/>
      <c r="TTX42" s="36"/>
      <c r="TTY42" s="36"/>
      <c r="TTZ42" s="36"/>
      <c r="TUA42" s="36"/>
      <c r="TUB42" s="36"/>
      <c r="TUC42" s="36"/>
      <c r="TUD42" s="36"/>
      <c r="TUE42" s="36"/>
      <c r="TUF42" s="36"/>
      <c r="TUG42" s="36"/>
      <c r="TUH42" s="36"/>
      <c r="TUI42" s="36"/>
      <c r="TUJ42" s="36"/>
      <c r="TUK42" s="36"/>
      <c r="TUL42" s="36"/>
      <c r="TUM42" s="36"/>
      <c r="TUN42" s="36"/>
      <c r="TUO42" s="36"/>
      <c r="TUP42" s="36"/>
      <c r="TUQ42" s="36"/>
      <c r="TUR42" s="36"/>
      <c r="TUS42" s="36"/>
      <c r="TUT42" s="36"/>
      <c r="TUU42" s="36"/>
      <c r="TUV42" s="36"/>
      <c r="TUW42" s="36"/>
      <c r="TUX42" s="36"/>
      <c r="TUY42" s="36"/>
      <c r="TUZ42" s="36"/>
      <c r="TVA42" s="36"/>
      <c r="TVB42" s="36"/>
      <c r="TVC42" s="36"/>
      <c r="TVD42" s="36"/>
      <c r="TVE42" s="36"/>
      <c r="TVF42" s="36"/>
      <c r="TVG42" s="36"/>
      <c r="TVH42" s="36"/>
      <c r="TVI42" s="36"/>
      <c r="TVJ42" s="36"/>
      <c r="TVK42" s="36"/>
      <c r="TVL42" s="36"/>
      <c r="TVM42" s="36"/>
      <c r="TVN42" s="36"/>
      <c r="TVO42" s="36"/>
      <c r="TVP42" s="36"/>
      <c r="TVQ42" s="36"/>
      <c r="TVR42" s="36"/>
      <c r="TVS42" s="36"/>
      <c r="TVT42" s="36"/>
      <c r="TVU42" s="36"/>
      <c r="TVV42" s="36"/>
      <c r="TVW42" s="36"/>
      <c r="TVX42" s="36"/>
      <c r="TVY42" s="36"/>
      <c r="TVZ42" s="36"/>
      <c r="TWA42" s="36"/>
      <c r="TWB42" s="36"/>
      <c r="TWC42" s="36"/>
      <c r="TWD42" s="36"/>
      <c r="TWE42" s="36"/>
      <c r="TWF42" s="36"/>
      <c r="TWG42" s="36"/>
      <c r="TWH42" s="36"/>
      <c r="TWI42" s="36"/>
      <c r="TWJ42" s="36"/>
      <c r="TWK42" s="36"/>
      <c r="TWL42" s="36"/>
      <c r="TWM42" s="36"/>
      <c r="TWN42" s="36"/>
      <c r="TWO42" s="36"/>
      <c r="TWP42" s="36"/>
      <c r="TWQ42" s="36"/>
      <c r="TWR42" s="36"/>
      <c r="TWS42" s="36"/>
      <c r="TWT42" s="36"/>
      <c r="TWU42" s="36"/>
      <c r="TWV42" s="36"/>
      <c r="TWW42" s="36"/>
      <c r="TWX42" s="36"/>
      <c r="TWY42" s="36"/>
      <c r="TWZ42" s="36"/>
      <c r="TXA42" s="36"/>
      <c r="TXB42" s="36"/>
      <c r="TXC42" s="36"/>
      <c r="TXD42" s="36"/>
      <c r="TXE42" s="36"/>
      <c r="TXF42" s="36"/>
      <c r="TXG42" s="36"/>
      <c r="TXH42" s="36"/>
      <c r="TXI42" s="36"/>
      <c r="TXJ42" s="36"/>
      <c r="TXK42" s="36"/>
      <c r="TXL42" s="36"/>
      <c r="TXM42" s="36"/>
      <c r="TXN42" s="36"/>
      <c r="TXO42" s="36"/>
      <c r="TXP42" s="36"/>
      <c r="TXQ42" s="36"/>
      <c r="TXR42" s="36"/>
      <c r="TXS42" s="36"/>
      <c r="TXT42" s="36"/>
      <c r="TXU42" s="36"/>
      <c r="TXV42" s="36"/>
      <c r="TXW42" s="36"/>
      <c r="TXX42" s="36"/>
      <c r="TXY42" s="36"/>
      <c r="TXZ42" s="36"/>
      <c r="TYA42" s="36"/>
      <c r="TYB42" s="36"/>
      <c r="TYC42" s="36"/>
      <c r="TYD42" s="36"/>
      <c r="TYE42" s="36"/>
      <c r="TYF42" s="36"/>
      <c r="TYG42" s="36"/>
      <c r="TYH42" s="36"/>
      <c r="TYI42" s="36"/>
      <c r="TYJ42" s="36"/>
      <c r="TYK42" s="36"/>
      <c r="TYL42" s="36"/>
      <c r="TYM42" s="36"/>
      <c r="TYN42" s="36"/>
      <c r="TYO42" s="36"/>
      <c r="TYP42" s="36"/>
      <c r="TYQ42" s="36"/>
      <c r="TYR42" s="36"/>
      <c r="TYS42" s="36"/>
      <c r="TYT42" s="36"/>
      <c r="TYU42" s="36"/>
      <c r="TYV42" s="36"/>
      <c r="TYW42" s="36"/>
      <c r="TYX42" s="36"/>
      <c r="TYY42" s="36"/>
      <c r="TYZ42" s="36"/>
      <c r="TZA42" s="36"/>
      <c r="TZB42" s="36"/>
      <c r="TZC42" s="36"/>
      <c r="TZD42" s="36"/>
      <c r="TZE42" s="36"/>
      <c r="TZF42" s="36"/>
      <c r="TZG42" s="36"/>
      <c r="TZH42" s="36"/>
      <c r="TZI42" s="36"/>
      <c r="TZJ42" s="36"/>
      <c r="TZK42" s="36"/>
      <c r="TZL42" s="36"/>
      <c r="TZM42" s="36"/>
      <c r="TZN42" s="36"/>
      <c r="TZO42" s="36"/>
      <c r="TZP42" s="36"/>
      <c r="TZQ42" s="36"/>
      <c r="TZR42" s="36"/>
      <c r="TZS42" s="36"/>
      <c r="TZT42" s="36"/>
      <c r="TZU42" s="36"/>
      <c r="TZV42" s="36"/>
      <c r="TZW42" s="36"/>
      <c r="TZX42" s="36"/>
      <c r="TZY42" s="36"/>
      <c r="TZZ42" s="36"/>
      <c r="UAA42" s="36"/>
      <c r="UAB42" s="36"/>
      <c r="UAC42" s="36"/>
      <c r="UAD42" s="36"/>
      <c r="UAE42" s="36"/>
      <c r="UAF42" s="36"/>
      <c r="UAG42" s="36"/>
      <c r="UAH42" s="36"/>
      <c r="UAI42" s="36"/>
      <c r="UAJ42" s="36"/>
      <c r="UAK42" s="36"/>
      <c r="UAL42" s="36"/>
      <c r="UAM42" s="36"/>
      <c r="UAN42" s="36"/>
      <c r="UAO42" s="36"/>
      <c r="UAP42" s="36"/>
      <c r="UAQ42" s="36"/>
      <c r="UAR42" s="36"/>
      <c r="UAS42" s="36"/>
      <c r="UAT42" s="36"/>
      <c r="UAU42" s="36"/>
      <c r="UAV42" s="36"/>
      <c r="UAW42" s="36"/>
      <c r="UAX42" s="36"/>
      <c r="UAY42" s="36"/>
      <c r="UAZ42" s="36"/>
      <c r="UBA42" s="36"/>
      <c r="UBB42" s="36"/>
      <c r="UBC42" s="36"/>
      <c r="UBD42" s="36"/>
      <c r="UBE42" s="36"/>
      <c r="UBF42" s="36"/>
      <c r="UBG42" s="36"/>
      <c r="UBH42" s="36"/>
      <c r="UBI42" s="36"/>
      <c r="UBJ42" s="36"/>
      <c r="UBK42" s="36"/>
      <c r="UBL42" s="36"/>
      <c r="UBM42" s="36"/>
      <c r="UBN42" s="36"/>
      <c r="UBO42" s="36"/>
      <c r="UBP42" s="36"/>
      <c r="UBQ42" s="36"/>
      <c r="UBR42" s="36"/>
      <c r="UBS42" s="36"/>
      <c r="UBT42" s="36"/>
      <c r="UBU42" s="36"/>
      <c r="UBV42" s="36"/>
      <c r="UBW42" s="36"/>
      <c r="UBX42" s="36"/>
      <c r="UBY42" s="36"/>
      <c r="UBZ42" s="36"/>
      <c r="UCA42" s="36"/>
      <c r="UCB42" s="36"/>
      <c r="UCC42" s="36"/>
      <c r="UCD42" s="36"/>
      <c r="UCE42" s="36"/>
      <c r="UCF42" s="36"/>
      <c r="UCG42" s="36"/>
      <c r="UCH42" s="36"/>
      <c r="UCI42" s="36"/>
      <c r="UCJ42" s="36"/>
      <c r="UCK42" s="36"/>
      <c r="UCL42" s="36"/>
      <c r="UCM42" s="36"/>
      <c r="UCN42" s="36"/>
      <c r="UCO42" s="36"/>
      <c r="UCP42" s="36"/>
      <c r="UCQ42" s="36"/>
      <c r="UCR42" s="36"/>
      <c r="UCS42" s="36"/>
      <c r="UCT42" s="36"/>
      <c r="UCU42" s="36"/>
      <c r="UCV42" s="36"/>
      <c r="UCW42" s="36"/>
      <c r="UCX42" s="36"/>
      <c r="UCY42" s="36"/>
      <c r="UCZ42" s="36"/>
      <c r="UDA42" s="36"/>
      <c r="UDB42" s="36"/>
      <c r="UDC42" s="36"/>
      <c r="UDD42" s="36"/>
      <c r="UDE42" s="36"/>
      <c r="UDF42" s="36"/>
      <c r="UDG42" s="36"/>
      <c r="UDH42" s="36"/>
      <c r="UDI42" s="36"/>
      <c r="UDJ42" s="36"/>
      <c r="UDK42" s="36"/>
      <c r="UDL42" s="36"/>
      <c r="UDM42" s="36"/>
      <c r="UDN42" s="36"/>
      <c r="UDO42" s="36"/>
      <c r="UDP42" s="36"/>
      <c r="UDQ42" s="36"/>
      <c r="UDR42" s="36"/>
      <c r="UDS42" s="36"/>
      <c r="UDT42" s="36"/>
      <c r="UDU42" s="36"/>
      <c r="UDV42" s="36"/>
      <c r="UDW42" s="36"/>
      <c r="UDX42" s="36"/>
      <c r="UDY42" s="36"/>
      <c r="UDZ42" s="36"/>
      <c r="UEA42" s="36"/>
      <c r="UEB42" s="36"/>
      <c r="UEC42" s="36"/>
      <c r="UED42" s="36"/>
      <c r="UEE42" s="36"/>
      <c r="UEF42" s="36"/>
      <c r="UEG42" s="36"/>
      <c r="UEH42" s="36"/>
      <c r="UEI42" s="36"/>
      <c r="UEJ42" s="36"/>
      <c r="UEK42" s="36"/>
      <c r="UEL42" s="36"/>
      <c r="UEM42" s="36"/>
      <c r="UEN42" s="36"/>
      <c r="UEO42" s="36"/>
      <c r="UEP42" s="36"/>
      <c r="UEQ42" s="36"/>
      <c r="UER42" s="36"/>
      <c r="UES42" s="36"/>
      <c r="UET42" s="36"/>
      <c r="UEU42" s="36"/>
      <c r="UEV42" s="36"/>
      <c r="UEW42" s="36"/>
      <c r="UEX42" s="36"/>
      <c r="UEY42" s="36"/>
      <c r="UEZ42" s="36"/>
      <c r="UFA42" s="36"/>
      <c r="UFB42" s="36"/>
      <c r="UFC42" s="36"/>
      <c r="UFD42" s="36"/>
      <c r="UFE42" s="36"/>
      <c r="UFF42" s="36"/>
      <c r="UFG42" s="36"/>
      <c r="UFH42" s="36"/>
      <c r="UFI42" s="36"/>
      <c r="UFJ42" s="36"/>
      <c r="UFK42" s="36"/>
      <c r="UFL42" s="36"/>
      <c r="UFM42" s="36"/>
      <c r="UFN42" s="36"/>
      <c r="UFO42" s="36"/>
      <c r="UFP42" s="36"/>
      <c r="UFQ42" s="36"/>
      <c r="UFR42" s="36"/>
      <c r="UFS42" s="36"/>
      <c r="UFT42" s="36"/>
      <c r="UFU42" s="36"/>
      <c r="UFV42" s="36"/>
      <c r="UFW42" s="36"/>
      <c r="UFX42" s="36"/>
      <c r="UFY42" s="36"/>
      <c r="UFZ42" s="36"/>
      <c r="UGA42" s="36"/>
      <c r="UGB42" s="36"/>
      <c r="UGC42" s="36"/>
      <c r="UGD42" s="36"/>
      <c r="UGE42" s="36"/>
      <c r="UGF42" s="36"/>
      <c r="UGG42" s="36"/>
      <c r="UGH42" s="36"/>
      <c r="UGI42" s="36"/>
      <c r="UGJ42" s="36"/>
      <c r="UGK42" s="36"/>
      <c r="UGL42" s="36"/>
      <c r="UGM42" s="36"/>
      <c r="UGN42" s="36"/>
      <c r="UGO42" s="36"/>
      <c r="UGP42" s="36"/>
      <c r="UGQ42" s="36"/>
      <c r="UGR42" s="36"/>
      <c r="UGS42" s="36"/>
      <c r="UGT42" s="36"/>
      <c r="UGU42" s="36"/>
      <c r="UGV42" s="36"/>
      <c r="UGW42" s="36"/>
      <c r="UGX42" s="36"/>
      <c r="UGY42" s="36"/>
      <c r="UGZ42" s="36"/>
      <c r="UHA42" s="36"/>
      <c r="UHB42" s="36"/>
      <c r="UHC42" s="36"/>
      <c r="UHD42" s="36"/>
      <c r="UHE42" s="36"/>
      <c r="UHF42" s="36"/>
      <c r="UHG42" s="36"/>
      <c r="UHH42" s="36"/>
      <c r="UHI42" s="36"/>
      <c r="UHJ42" s="36"/>
      <c r="UHK42" s="36"/>
      <c r="UHL42" s="36"/>
      <c r="UHM42" s="36"/>
      <c r="UHN42" s="36"/>
      <c r="UHO42" s="36"/>
      <c r="UHP42" s="36"/>
      <c r="UHQ42" s="36"/>
      <c r="UHR42" s="36"/>
      <c r="UHS42" s="36"/>
      <c r="UHT42" s="36"/>
      <c r="UHU42" s="36"/>
      <c r="UHV42" s="36"/>
      <c r="UHW42" s="36"/>
      <c r="UHX42" s="36"/>
      <c r="UHY42" s="36"/>
      <c r="UHZ42" s="36"/>
      <c r="UIA42" s="36"/>
      <c r="UIB42" s="36"/>
      <c r="UIC42" s="36"/>
      <c r="UID42" s="36"/>
      <c r="UIE42" s="36"/>
      <c r="UIF42" s="36"/>
      <c r="UIG42" s="36"/>
      <c r="UIH42" s="36"/>
      <c r="UII42" s="36"/>
      <c r="UIJ42" s="36"/>
      <c r="UIK42" s="36"/>
      <c r="UIL42" s="36"/>
      <c r="UIM42" s="36"/>
      <c r="UIN42" s="36"/>
      <c r="UIO42" s="36"/>
      <c r="UIP42" s="36"/>
      <c r="UIQ42" s="36"/>
      <c r="UIR42" s="36"/>
      <c r="UIS42" s="36"/>
      <c r="UIT42" s="36"/>
      <c r="UIU42" s="36"/>
      <c r="UIV42" s="36"/>
      <c r="UIW42" s="36"/>
      <c r="UIX42" s="36"/>
      <c r="UIY42" s="36"/>
      <c r="UIZ42" s="36"/>
      <c r="UJA42" s="36"/>
      <c r="UJB42" s="36"/>
      <c r="UJC42" s="36"/>
      <c r="UJD42" s="36"/>
      <c r="UJE42" s="36"/>
      <c r="UJF42" s="36"/>
      <c r="UJG42" s="36"/>
      <c r="UJH42" s="36"/>
      <c r="UJI42" s="36"/>
      <c r="UJJ42" s="36"/>
      <c r="UJK42" s="36"/>
      <c r="UJL42" s="36"/>
      <c r="UJM42" s="36"/>
      <c r="UJN42" s="36"/>
      <c r="UJO42" s="36"/>
      <c r="UJP42" s="36"/>
      <c r="UJQ42" s="36"/>
      <c r="UJR42" s="36"/>
      <c r="UJS42" s="36"/>
      <c r="UJT42" s="36"/>
      <c r="UJU42" s="36"/>
      <c r="UJV42" s="36"/>
      <c r="UJW42" s="36"/>
      <c r="UJX42" s="36"/>
      <c r="UJY42" s="36"/>
      <c r="UJZ42" s="36"/>
      <c r="UKA42" s="36"/>
      <c r="UKB42" s="36"/>
      <c r="UKC42" s="36"/>
      <c r="UKD42" s="36"/>
      <c r="UKE42" s="36"/>
      <c r="UKF42" s="36"/>
      <c r="UKG42" s="36"/>
      <c r="UKH42" s="36"/>
      <c r="UKI42" s="36"/>
      <c r="UKJ42" s="36"/>
      <c r="UKK42" s="36"/>
      <c r="UKL42" s="36"/>
      <c r="UKM42" s="36"/>
      <c r="UKN42" s="36"/>
      <c r="UKO42" s="36"/>
      <c r="UKP42" s="36"/>
      <c r="UKQ42" s="36"/>
      <c r="UKR42" s="36"/>
      <c r="UKS42" s="36"/>
      <c r="UKT42" s="36"/>
      <c r="UKU42" s="36"/>
      <c r="UKV42" s="36"/>
      <c r="UKW42" s="36"/>
      <c r="UKX42" s="36"/>
      <c r="UKY42" s="36"/>
      <c r="UKZ42" s="36"/>
      <c r="ULA42" s="36"/>
      <c r="ULB42" s="36"/>
      <c r="ULC42" s="36"/>
      <c r="ULD42" s="36"/>
      <c r="ULE42" s="36"/>
      <c r="ULF42" s="36"/>
      <c r="ULG42" s="36"/>
      <c r="ULH42" s="36"/>
      <c r="ULI42" s="36"/>
      <c r="ULJ42" s="36"/>
      <c r="ULK42" s="36"/>
      <c r="ULL42" s="36"/>
      <c r="ULM42" s="36"/>
      <c r="ULN42" s="36"/>
      <c r="ULO42" s="36"/>
      <c r="ULP42" s="36"/>
      <c r="ULQ42" s="36"/>
      <c r="ULR42" s="36"/>
      <c r="ULS42" s="36"/>
      <c r="ULT42" s="36"/>
      <c r="ULU42" s="36"/>
      <c r="ULV42" s="36"/>
      <c r="ULW42" s="36"/>
      <c r="ULX42" s="36"/>
      <c r="ULY42" s="36"/>
      <c r="ULZ42" s="36"/>
      <c r="UMA42" s="36"/>
      <c r="UMB42" s="36"/>
      <c r="UMC42" s="36"/>
      <c r="UMD42" s="36"/>
      <c r="UME42" s="36"/>
      <c r="UMF42" s="36"/>
      <c r="UMG42" s="36"/>
      <c r="UMH42" s="36"/>
      <c r="UMI42" s="36"/>
      <c r="UMJ42" s="36"/>
      <c r="UMK42" s="36"/>
      <c r="UML42" s="36"/>
      <c r="UMM42" s="36"/>
      <c r="UMN42" s="36"/>
      <c r="UMO42" s="36"/>
      <c r="UMP42" s="36"/>
      <c r="UMQ42" s="36"/>
      <c r="UMR42" s="36"/>
      <c r="UMS42" s="36"/>
      <c r="UMT42" s="36"/>
      <c r="UMU42" s="36"/>
      <c r="UMV42" s="36"/>
      <c r="UMW42" s="36"/>
      <c r="UMX42" s="36"/>
      <c r="UMY42" s="36"/>
      <c r="UMZ42" s="36"/>
      <c r="UNA42" s="36"/>
      <c r="UNB42" s="36"/>
      <c r="UNC42" s="36"/>
      <c r="UND42" s="36"/>
      <c r="UNE42" s="36"/>
      <c r="UNF42" s="36"/>
      <c r="UNG42" s="36"/>
      <c r="UNH42" s="36"/>
      <c r="UNI42" s="36"/>
      <c r="UNJ42" s="36"/>
      <c r="UNK42" s="36"/>
      <c r="UNL42" s="36"/>
      <c r="UNM42" s="36"/>
      <c r="UNN42" s="36"/>
      <c r="UNO42" s="36"/>
      <c r="UNP42" s="36"/>
      <c r="UNQ42" s="36"/>
      <c r="UNR42" s="36"/>
      <c r="UNS42" s="36"/>
      <c r="UNT42" s="36"/>
      <c r="UNU42" s="36"/>
      <c r="UNV42" s="36"/>
      <c r="UNW42" s="36"/>
      <c r="UNX42" s="36"/>
      <c r="UNY42" s="36"/>
      <c r="UNZ42" s="36"/>
      <c r="UOA42" s="36"/>
      <c r="UOB42" s="36"/>
      <c r="UOC42" s="36"/>
      <c r="UOD42" s="36"/>
      <c r="UOE42" s="36"/>
      <c r="UOF42" s="36"/>
      <c r="UOG42" s="36"/>
      <c r="UOH42" s="36"/>
      <c r="UOI42" s="36"/>
      <c r="UOJ42" s="36"/>
      <c r="UOK42" s="36"/>
      <c r="UOL42" s="36"/>
      <c r="UOM42" s="36"/>
      <c r="UON42" s="36"/>
      <c r="UOO42" s="36"/>
      <c r="UOP42" s="36"/>
      <c r="UOQ42" s="36"/>
      <c r="UOR42" s="36"/>
      <c r="UOS42" s="36"/>
      <c r="UOT42" s="36"/>
      <c r="UOU42" s="36"/>
      <c r="UOV42" s="36"/>
      <c r="UOW42" s="36"/>
      <c r="UOX42" s="36"/>
      <c r="UOY42" s="36"/>
      <c r="UOZ42" s="36"/>
      <c r="UPA42" s="36"/>
      <c r="UPB42" s="36"/>
      <c r="UPC42" s="36"/>
      <c r="UPD42" s="36"/>
      <c r="UPE42" s="36"/>
      <c r="UPF42" s="36"/>
      <c r="UPG42" s="36"/>
      <c r="UPH42" s="36"/>
      <c r="UPI42" s="36"/>
      <c r="UPJ42" s="36"/>
      <c r="UPK42" s="36"/>
      <c r="UPL42" s="36"/>
      <c r="UPM42" s="36"/>
      <c r="UPN42" s="36"/>
      <c r="UPO42" s="36"/>
      <c r="UPP42" s="36"/>
      <c r="UPQ42" s="36"/>
      <c r="UPR42" s="36"/>
      <c r="UPS42" s="36"/>
      <c r="UPT42" s="36"/>
      <c r="UPU42" s="36"/>
      <c r="UPV42" s="36"/>
      <c r="UPW42" s="36"/>
      <c r="UPX42" s="36"/>
      <c r="UPY42" s="36"/>
      <c r="UPZ42" s="36"/>
      <c r="UQA42" s="36"/>
      <c r="UQB42" s="36"/>
      <c r="UQC42" s="36"/>
      <c r="UQD42" s="36"/>
      <c r="UQE42" s="36"/>
      <c r="UQF42" s="36"/>
      <c r="UQG42" s="36"/>
      <c r="UQH42" s="36"/>
      <c r="UQI42" s="36"/>
      <c r="UQJ42" s="36"/>
      <c r="UQK42" s="36"/>
      <c r="UQL42" s="36"/>
      <c r="UQM42" s="36"/>
      <c r="UQN42" s="36"/>
      <c r="UQO42" s="36"/>
      <c r="UQP42" s="36"/>
      <c r="UQQ42" s="36"/>
      <c r="UQR42" s="36"/>
      <c r="UQS42" s="36"/>
      <c r="UQT42" s="36"/>
      <c r="UQU42" s="36"/>
      <c r="UQV42" s="36"/>
      <c r="UQW42" s="36"/>
      <c r="UQX42" s="36"/>
      <c r="UQY42" s="36"/>
      <c r="UQZ42" s="36"/>
      <c r="URA42" s="36"/>
      <c r="URB42" s="36"/>
      <c r="URC42" s="36"/>
      <c r="URD42" s="36"/>
      <c r="URE42" s="36"/>
      <c r="URF42" s="36"/>
      <c r="URG42" s="36"/>
      <c r="URH42" s="36"/>
      <c r="URI42" s="36"/>
      <c r="URJ42" s="36"/>
      <c r="URK42" s="36"/>
      <c r="URL42" s="36"/>
      <c r="URM42" s="36"/>
      <c r="URN42" s="36"/>
      <c r="URO42" s="36"/>
      <c r="URP42" s="36"/>
      <c r="URQ42" s="36"/>
      <c r="URR42" s="36"/>
      <c r="URS42" s="36"/>
      <c r="URT42" s="36"/>
      <c r="URU42" s="36"/>
      <c r="URV42" s="36"/>
      <c r="URW42" s="36"/>
      <c r="URX42" s="36"/>
      <c r="URY42" s="36"/>
      <c r="URZ42" s="36"/>
      <c r="USA42" s="36"/>
      <c r="USB42" s="36"/>
      <c r="USC42" s="36"/>
      <c r="USD42" s="36"/>
      <c r="USE42" s="36"/>
      <c r="USF42" s="36"/>
      <c r="USG42" s="36"/>
      <c r="USH42" s="36"/>
      <c r="USI42" s="36"/>
      <c r="USJ42" s="36"/>
      <c r="USK42" s="36"/>
      <c r="USL42" s="36"/>
      <c r="USM42" s="36"/>
      <c r="USN42" s="36"/>
      <c r="USO42" s="36"/>
      <c r="USP42" s="36"/>
      <c r="USQ42" s="36"/>
      <c r="USR42" s="36"/>
      <c r="USS42" s="36"/>
      <c r="UST42" s="36"/>
      <c r="USU42" s="36"/>
      <c r="USV42" s="36"/>
      <c r="USW42" s="36"/>
      <c r="USX42" s="36"/>
      <c r="USY42" s="36"/>
      <c r="USZ42" s="36"/>
      <c r="UTA42" s="36"/>
      <c r="UTB42" s="36"/>
      <c r="UTC42" s="36"/>
      <c r="UTD42" s="36"/>
      <c r="UTE42" s="36"/>
      <c r="UTF42" s="36"/>
      <c r="UTG42" s="36"/>
      <c r="UTH42" s="36"/>
      <c r="UTI42" s="36"/>
      <c r="UTJ42" s="36"/>
      <c r="UTK42" s="36"/>
      <c r="UTL42" s="36"/>
      <c r="UTM42" s="36"/>
      <c r="UTN42" s="36"/>
      <c r="UTO42" s="36"/>
      <c r="UTP42" s="36"/>
      <c r="UTQ42" s="36"/>
      <c r="UTR42" s="36"/>
      <c r="UTS42" s="36"/>
      <c r="UTT42" s="36"/>
      <c r="UTU42" s="36"/>
      <c r="UTV42" s="36"/>
      <c r="UTW42" s="36"/>
      <c r="UTX42" s="36"/>
      <c r="UTY42" s="36"/>
      <c r="UTZ42" s="36"/>
      <c r="UUA42" s="36"/>
      <c r="UUB42" s="36"/>
      <c r="UUC42" s="36"/>
      <c r="UUD42" s="36"/>
      <c r="UUE42" s="36"/>
      <c r="UUF42" s="36"/>
      <c r="UUG42" s="36"/>
      <c r="UUH42" s="36"/>
      <c r="UUI42" s="36"/>
      <c r="UUJ42" s="36"/>
      <c r="UUK42" s="36"/>
      <c r="UUL42" s="36"/>
      <c r="UUM42" s="36"/>
      <c r="UUN42" s="36"/>
      <c r="UUO42" s="36"/>
      <c r="UUP42" s="36"/>
      <c r="UUQ42" s="36"/>
      <c r="UUR42" s="36"/>
      <c r="UUS42" s="36"/>
      <c r="UUT42" s="36"/>
      <c r="UUU42" s="36"/>
      <c r="UUV42" s="36"/>
      <c r="UUW42" s="36"/>
      <c r="UUX42" s="36"/>
      <c r="UUY42" s="36"/>
      <c r="UUZ42" s="36"/>
      <c r="UVA42" s="36"/>
      <c r="UVB42" s="36"/>
      <c r="UVC42" s="36"/>
      <c r="UVD42" s="36"/>
      <c r="UVE42" s="36"/>
      <c r="UVF42" s="36"/>
      <c r="UVG42" s="36"/>
      <c r="UVH42" s="36"/>
      <c r="UVI42" s="36"/>
      <c r="UVJ42" s="36"/>
      <c r="UVK42" s="36"/>
      <c r="UVL42" s="36"/>
      <c r="UVM42" s="36"/>
      <c r="UVN42" s="36"/>
      <c r="UVO42" s="36"/>
      <c r="UVP42" s="36"/>
      <c r="UVQ42" s="36"/>
      <c r="UVR42" s="36"/>
      <c r="UVS42" s="36"/>
      <c r="UVT42" s="36"/>
      <c r="UVU42" s="36"/>
      <c r="UVV42" s="36"/>
      <c r="UVW42" s="36"/>
      <c r="UVX42" s="36"/>
      <c r="UVY42" s="36"/>
      <c r="UVZ42" s="36"/>
      <c r="UWA42" s="36"/>
      <c r="UWB42" s="36"/>
      <c r="UWC42" s="36"/>
      <c r="UWD42" s="36"/>
      <c r="UWE42" s="36"/>
      <c r="UWF42" s="36"/>
      <c r="UWG42" s="36"/>
      <c r="UWH42" s="36"/>
      <c r="UWI42" s="36"/>
      <c r="UWJ42" s="36"/>
      <c r="UWK42" s="36"/>
      <c r="UWL42" s="36"/>
      <c r="UWM42" s="36"/>
      <c r="UWN42" s="36"/>
      <c r="UWO42" s="36"/>
      <c r="UWP42" s="36"/>
      <c r="UWQ42" s="36"/>
      <c r="UWR42" s="36"/>
      <c r="UWS42" s="36"/>
      <c r="UWT42" s="36"/>
      <c r="UWU42" s="36"/>
      <c r="UWV42" s="36"/>
      <c r="UWW42" s="36"/>
      <c r="UWX42" s="36"/>
      <c r="UWY42" s="36"/>
      <c r="UWZ42" s="36"/>
      <c r="UXA42" s="36"/>
      <c r="UXB42" s="36"/>
      <c r="UXC42" s="36"/>
      <c r="UXD42" s="36"/>
      <c r="UXE42" s="36"/>
      <c r="UXF42" s="36"/>
      <c r="UXG42" s="36"/>
      <c r="UXH42" s="36"/>
      <c r="UXI42" s="36"/>
      <c r="UXJ42" s="36"/>
      <c r="UXK42" s="36"/>
      <c r="UXL42" s="36"/>
      <c r="UXM42" s="36"/>
      <c r="UXN42" s="36"/>
      <c r="UXO42" s="36"/>
      <c r="UXP42" s="36"/>
      <c r="UXQ42" s="36"/>
      <c r="UXR42" s="36"/>
      <c r="UXS42" s="36"/>
      <c r="UXT42" s="36"/>
      <c r="UXU42" s="36"/>
      <c r="UXV42" s="36"/>
      <c r="UXW42" s="36"/>
      <c r="UXX42" s="36"/>
      <c r="UXY42" s="36"/>
      <c r="UXZ42" s="36"/>
      <c r="UYA42" s="36"/>
      <c r="UYB42" s="36"/>
      <c r="UYC42" s="36"/>
      <c r="UYD42" s="36"/>
      <c r="UYE42" s="36"/>
      <c r="UYF42" s="36"/>
      <c r="UYG42" s="36"/>
      <c r="UYH42" s="36"/>
      <c r="UYI42" s="36"/>
      <c r="UYJ42" s="36"/>
      <c r="UYK42" s="36"/>
      <c r="UYL42" s="36"/>
      <c r="UYM42" s="36"/>
      <c r="UYN42" s="36"/>
      <c r="UYO42" s="36"/>
      <c r="UYP42" s="36"/>
      <c r="UYQ42" s="36"/>
      <c r="UYR42" s="36"/>
      <c r="UYS42" s="36"/>
      <c r="UYT42" s="36"/>
      <c r="UYU42" s="36"/>
      <c r="UYV42" s="36"/>
      <c r="UYW42" s="36"/>
      <c r="UYX42" s="36"/>
      <c r="UYY42" s="36"/>
      <c r="UYZ42" s="36"/>
      <c r="UZA42" s="36"/>
      <c r="UZB42" s="36"/>
      <c r="UZC42" s="36"/>
      <c r="UZD42" s="36"/>
      <c r="UZE42" s="36"/>
      <c r="UZF42" s="36"/>
      <c r="UZG42" s="36"/>
      <c r="UZH42" s="36"/>
      <c r="UZI42" s="36"/>
      <c r="UZJ42" s="36"/>
      <c r="UZK42" s="36"/>
      <c r="UZL42" s="36"/>
      <c r="UZM42" s="36"/>
      <c r="UZN42" s="36"/>
      <c r="UZO42" s="36"/>
      <c r="UZP42" s="36"/>
      <c r="UZQ42" s="36"/>
      <c r="UZR42" s="36"/>
      <c r="UZS42" s="36"/>
      <c r="UZT42" s="36"/>
      <c r="UZU42" s="36"/>
      <c r="UZV42" s="36"/>
      <c r="UZW42" s="36"/>
      <c r="UZX42" s="36"/>
      <c r="UZY42" s="36"/>
      <c r="UZZ42" s="36"/>
      <c r="VAA42" s="36"/>
      <c r="VAB42" s="36"/>
      <c r="VAC42" s="36"/>
      <c r="VAD42" s="36"/>
      <c r="VAE42" s="36"/>
      <c r="VAF42" s="36"/>
      <c r="VAG42" s="36"/>
      <c r="VAH42" s="36"/>
      <c r="VAI42" s="36"/>
      <c r="VAJ42" s="36"/>
      <c r="VAK42" s="36"/>
      <c r="VAL42" s="36"/>
      <c r="VAM42" s="36"/>
      <c r="VAN42" s="36"/>
      <c r="VAO42" s="36"/>
      <c r="VAP42" s="36"/>
      <c r="VAQ42" s="36"/>
      <c r="VAR42" s="36"/>
      <c r="VAS42" s="36"/>
      <c r="VAT42" s="36"/>
      <c r="VAU42" s="36"/>
      <c r="VAV42" s="36"/>
      <c r="VAW42" s="36"/>
      <c r="VAX42" s="36"/>
      <c r="VAY42" s="36"/>
      <c r="VAZ42" s="36"/>
      <c r="VBA42" s="36"/>
      <c r="VBB42" s="36"/>
      <c r="VBC42" s="36"/>
      <c r="VBD42" s="36"/>
      <c r="VBE42" s="36"/>
      <c r="VBF42" s="36"/>
      <c r="VBG42" s="36"/>
      <c r="VBH42" s="36"/>
      <c r="VBI42" s="36"/>
      <c r="VBJ42" s="36"/>
      <c r="VBK42" s="36"/>
      <c r="VBL42" s="36"/>
      <c r="VBM42" s="36"/>
      <c r="VBN42" s="36"/>
      <c r="VBO42" s="36"/>
      <c r="VBP42" s="36"/>
      <c r="VBQ42" s="36"/>
      <c r="VBR42" s="36"/>
      <c r="VBS42" s="36"/>
      <c r="VBT42" s="36"/>
      <c r="VBU42" s="36"/>
      <c r="VBV42" s="36"/>
      <c r="VBW42" s="36"/>
      <c r="VBX42" s="36"/>
      <c r="VBY42" s="36"/>
      <c r="VBZ42" s="36"/>
      <c r="VCA42" s="36"/>
      <c r="VCB42" s="36"/>
      <c r="VCC42" s="36"/>
      <c r="VCD42" s="36"/>
      <c r="VCE42" s="36"/>
      <c r="VCF42" s="36"/>
      <c r="VCG42" s="36"/>
      <c r="VCH42" s="36"/>
      <c r="VCI42" s="36"/>
      <c r="VCJ42" s="36"/>
      <c r="VCK42" s="36"/>
      <c r="VCL42" s="36"/>
      <c r="VCM42" s="36"/>
      <c r="VCN42" s="36"/>
      <c r="VCO42" s="36"/>
      <c r="VCP42" s="36"/>
      <c r="VCQ42" s="36"/>
      <c r="VCR42" s="36"/>
      <c r="VCS42" s="36"/>
      <c r="VCT42" s="36"/>
      <c r="VCU42" s="36"/>
      <c r="VCV42" s="36"/>
      <c r="VCW42" s="36"/>
      <c r="VCX42" s="36"/>
      <c r="VCY42" s="36"/>
      <c r="VCZ42" s="36"/>
      <c r="VDA42" s="36"/>
      <c r="VDB42" s="36"/>
      <c r="VDC42" s="36"/>
      <c r="VDD42" s="36"/>
      <c r="VDE42" s="36"/>
      <c r="VDF42" s="36"/>
      <c r="VDG42" s="36"/>
      <c r="VDH42" s="36"/>
      <c r="VDI42" s="36"/>
      <c r="VDJ42" s="36"/>
      <c r="VDK42" s="36"/>
      <c r="VDL42" s="36"/>
      <c r="VDM42" s="36"/>
      <c r="VDN42" s="36"/>
      <c r="VDO42" s="36"/>
      <c r="VDP42" s="36"/>
      <c r="VDQ42" s="36"/>
      <c r="VDR42" s="36"/>
      <c r="VDS42" s="36"/>
      <c r="VDT42" s="36"/>
      <c r="VDU42" s="36"/>
      <c r="VDV42" s="36"/>
      <c r="VDW42" s="36"/>
      <c r="VDX42" s="36"/>
      <c r="VDY42" s="36"/>
      <c r="VDZ42" s="36"/>
      <c r="VEA42" s="36"/>
      <c r="VEB42" s="36"/>
      <c r="VEC42" s="36"/>
      <c r="VED42" s="36"/>
      <c r="VEE42" s="36"/>
      <c r="VEF42" s="36"/>
      <c r="VEG42" s="36"/>
      <c r="VEH42" s="36"/>
      <c r="VEI42" s="36"/>
      <c r="VEJ42" s="36"/>
      <c r="VEK42" s="36"/>
      <c r="VEL42" s="36"/>
      <c r="VEM42" s="36"/>
      <c r="VEN42" s="36"/>
      <c r="VEO42" s="36"/>
      <c r="VEP42" s="36"/>
      <c r="VEQ42" s="36"/>
      <c r="VER42" s="36"/>
      <c r="VES42" s="36"/>
      <c r="VET42" s="36"/>
      <c r="VEU42" s="36"/>
      <c r="VEV42" s="36"/>
      <c r="VEW42" s="36"/>
      <c r="VEX42" s="36"/>
      <c r="VEY42" s="36"/>
      <c r="VEZ42" s="36"/>
      <c r="VFA42" s="36"/>
      <c r="VFB42" s="36"/>
      <c r="VFC42" s="36"/>
      <c r="VFD42" s="36"/>
      <c r="VFE42" s="36"/>
      <c r="VFF42" s="36"/>
      <c r="VFG42" s="36"/>
      <c r="VFH42" s="36"/>
      <c r="VFI42" s="36"/>
      <c r="VFJ42" s="36"/>
      <c r="VFK42" s="36"/>
      <c r="VFL42" s="36"/>
      <c r="VFM42" s="36"/>
      <c r="VFN42" s="36"/>
      <c r="VFO42" s="36"/>
      <c r="VFP42" s="36"/>
      <c r="VFQ42" s="36"/>
      <c r="VFR42" s="36"/>
      <c r="VFS42" s="36"/>
      <c r="VFT42" s="36"/>
      <c r="VFU42" s="36"/>
      <c r="VFV42" s="36"/>
      <c r="VFW42" s="36"/>
      <c r="VFX42" s="36"/>
      <c r="VFY42" s="36"/>
      <c r="VFZ42" s="36"/>
      <c r="VGA42" s="36"/>
      <c r="VGB42" s="36"/>
      <c r="VGC42" s="36"/>
      <c r="VGD42" s="36"/>
      <c r="VGE42" s="36"/>
      <c r="VGF42" s="36"/>
      <c r="VGG42" s="36"/>
      <c r="VGH42" s="36"/>
      <c r="VGI42" s="36"/>
      <c r="VGJ42" s="36"/>
      <c r="VGK42" s="36"/>
      <c r="VGL42" s="36"/>
      <c r="VGM42" s="36"/>
      <c r="VGN42" s="36"/>
      <c r="VGO42" s="36"/>
      <c r="VGP42" s="36"/>
      <c r="VGQ42" s="36"/>
      <c r="VGR42" s="36"/>
      <c r="VGS42" s="36"/>
      <c r="VGT42" s="36"/>
      <c r="VGU42" s="36"/>
      <c r="VGV42" s="36"/>
      <c r="VGW42" s="36"/>
      <c r="VGX42" s="36"/>
      <c r="VGY42" s="36"/>
      <c r="VGZ42" s="36"/>
      <c r="VHA42" s="36"/>
      <c r="VHB42" s="36"/>
      <c r="VHC42" s="36"/>
      <c r="VHD42" s="36"/>
      <c r="VHE42" s="36"/>
      <c r="VHF42" s="36"/>
      <c r="VHG42" s="36"/>
      <c r="VHH42" s="36"/>
      <c r="VHI42" s="36"/>
      <c r="VHJ42" s="36"/>
      <c r="VHK42" s="36"/>
      <c r="VHL42" s="36"/>
      <c r="VHM42" s="36"/>
      <c r="VHN42" s="36"/>
      <c r="VHO42" s="36"/>
      <c r="VHP42" s="36"/>
      <c r="VHQ42" s="36"/>
      <c r="VHR42" s="36"/>
      <c r="VHS42" s="36"/>
      <c r="VHT42" s="36"/>
      <c r="VHU42" s="36"/>
      <c r="VHV42" s="36"/>
      <c r="VHW42" s="36"/>
      <c r="VHX42" s="36"/>
      <c r="VHY42" s="36"/>
      <c r="VHZ42" s="36"/>
      <c r="VIA42" s="36"/>
      <c r="VIB42" s="36"/>
      <c r="VIC42" s="36"/>
      <c r="VID42" s="36"/>
      <c r="VIE42" s="36"/>
      <c r="VIF42" s="36"/>
      <c r="VIG42" s="36"/>
      <c r="VIH42" s="36"/>
      <c r="VII42" s="36"/>
      <c r="VIJ42" s="36"/>
      <c r="VIK42" s="36"/>
      <c r="VIL42" s="36"/>
      <c r="VIM42" s="36"/>
      <c r="VIN42" s="36"/>
      <c r="VIO42" s="36"/>
      <c r="VIP42" s="36"/>
      <c r="VIQ42" s="36"/>
      <c r="VIR42" s="36"/>
      <c r="VIS42" s="36"/>
      <c r="VIT42" s="36"/>
      <c r="VIU42" s="36"/>
      <c r="VIV42" s="36"/>
      <c r="VIW42" s="36"/>
      <c r="VIX42" s="36"/>
      <c r="VIY42" s="36"/>
      <c r="VIZ42" s="36"/>
      <c r="VJA42" s="36"/>
      <c r="VJB42" s="36"/>
      <c r="VJC42" s="36"/>
      <c r="VJD42" s="36"/>
      <c r="VJE42" s="36"/>
      <c r="VJF42" s="36"/>
      <c r="VJG42" s="36"/>
      <c r="VJH42" s="36"/>
      <c r="VJI42" s="36"/>
      <c r="VJJ42" s="36"/>
      <c r="VJK42" s="36"/>
      <c r="VJL42" s="36"/>
      <c r="VJM42" s="36"/>
      <c r="VJN42" s="36"/>
      <c r="VJO42" s="36"/>
      <c r="VJP42" s="36"/>
      <c r="VJQ42" s="36"/>
      <c r="VJR42" s="36"/>
      <c r="VJS42" s="36"/>
      <c r="VJT42" s="36"/>
      <c r="VJU42" s="36"/>
      <c r="VJV42" s="36"/>
      <c r="VJW42" s="36"/>
      <c r="VJX42" s="36"/>
      <c r="VJY42" s="36"/>
      <c r="VJZ42" s="36"/>
      <c r="VKA42" s="36"/>
      <c r="VKB42" s="36"/>
      <c r="VKC42" s="36"/>
      <c r="VKD42" s="36"/>
      <c r="VKE42" s="36"/>
      <c r="VKF42" s="36"/>
      <c r="VKG42" s="36"/>
      <c r="VKH42" s="36"/>
      <c r="VKI42" s="36"/>
      <c r="VKJ42" s="36"/>
      <c r="VKK42" s="36"/>
      <c r="VKL42" s="36"/>
      <c r="VKM42" s="36"/>
      <c r="VKN42" s="36"/>
      <c r="VKO42" s="36"/>
      <c r="VKP42" s="36"/>
      <c r="VKQ42" s="36"/>
      <c r="VKR42" s="36"/>
      <c r="VKS42" s="36"/>
      <c r="VKT42" s="36"/>
      <c r="VKU42" s="36"/>
      <c r="VKV42" s="36"/>
      <c r="VKW42" s="36"/>
      <c r="VKX42" s="36"/>
      <c r="VKY42" s="36"/>
      <c r="VKZ42" s="36"/>
      <c r="VLA42" s="36"/>
      <c r="VLB42" s="36"/>
      <c r="VLC42" s="36"/>
      <c r="VLD42" s="36"/>
      <c r="VLE42" s="36"/>
      <c r="VLF42" s="36"/>
      <c r="VLG42" s="36"/>
      <c r="VLH42" s="36"/>
      <c r="VLI42" s="36"/>
      <c r="VLJ42" s="36"/>
      <c r="VLK42" s="36"/>
      <c r="VLL42" s="36"/>
      <c r="VLM42" s="36"/>
      <c r="VLN42" s="36"/>
      <c r="VLO42" s="36"/>
      <c r="VLP42" s="36"/>
      <c r="VLQ42" s="36"/>
      <c r="VLR42" s="36"/>
      <c r="VLS42" s="36"/>
      <c r="VLT42" s="36"/>
      <c r="VLU42" s="36"/>
      <c r="VLV42" s="36"/>
      <c r="VLW42" s="36"/>
      <c r="VLX42" s="36"/>
      <c r="VLY42" s="36"/>
      <c r="VLZ42" s="36"/>
      <c r="VMA42" s="36"/>
      <c r="VMB42" s="36"/>
      <c r="VMC42" s="36"/>
      <c r="VMD42" s="36"/>
      <c r="VME42" s="36"/>
      <c r="VMF42" s="36"/>
      <c r="VMG42" s="36"/>
      <c r="VMH42" s="36"/>
      <c r="VMI42" s="36"/>
      <c r="VMJ42" s="36"/>
      <c r="VMK42" s="36"/>
      <c r="VML42" s="36"/>
      <c r="VMM42" s="36"/>
      <c r="VMN42" s="36"/>
      <c r="VMO42" s="36"/>
      <c r="VMP42" s="36"/>
      <c r="VMQ42" s="36"/>
      <c r="VMR42" s="36"/>
      <c r="VMS42" s="36"/>
      <c r="VMT42" s="36"/>
      <c r="VMU42" s="36"/>
      <c r="VMV42" s="36"/>
      <c r="VMW42" s="36"/>
      <c r="VMX42" s="36"/>
      <c r="VMY42" s="36"/>
      <c r="VMZ42" s="36"/>
      <c r="VNA42" s="36"/>
      <c r="VNB42" s="36"/>
      <c r="VNC42" s="36"/>
      <c r="VND42" s="36"/>
      <c r="VNE42" s="36"/>
      <c r="VNF42" s="36"/>
      <c r="VNG42" s="36"/>
      <c r="VNH42" s="36"/>
      <c r="VNI42" s="36"/>
      <c r="VNJ42" s="36"/>
      <c r="VNK42" s="36"/>
      <c r="VNL42" s="36"/>
      <c r="VNM42" s="36"/>
      <c r="VNN42" s="36"/>
      <c r="VNO42" s="36"/>
      <c r="VNP42" s="36"/>
      <c r="VNQ42" s="36"/>
      <c r="VNR42" s="36"/>
      <c r="VNS42" s="36"/>
      <c r="VNT42" s="36"/>
      <c r="VNU42" s="36"/>
      <c r="VNV42" s="36"/>
      <c r="VNW42" s="36"/>
      <c r="VNX42" s="36"/>
      <c r="VNY42" s="36"/>
      <c r="VNZ42" s="36"/>
      <c r="VOA42" s="36"/>
      <c r="VOB42" s="36"/>
      <c r="VOC42" s="36"/>
      <c r="VOD42" s="36"/>
      <c r="VOE42" s="36"/>
      <c r="VOF42" s="36"/>
      <c r="VOG42" s="36"/>
      <c r="VOH42" s="36"/>
      <c r="VOI42" s="36"/>
      <c r="VOJ42" s="36"/>
      <c r="VOK42" s="36"/>
      <c r="VOL42" s="36"/>
      <c r="VOM42" s="36"/>
      <c r="VON42" s="36"/>
      <c r="VOO42" s="36"/>
      <c r="VOP42" s="36"/>
      <c r="VOQ42" s="36"/>
      <c r="VOR42" s="36"/>
      <c r="VOS42" s="36"/>
      <c r="VOT42" s="36"/>
      <c r="VOU42" s="36"/>
      <c r="VOV42" s="36"/>
      <c r="VOW42" s="36"/>
      <c r="VOX42" s="36"/>
      <c r="VOY42" s="36"/>
      <c r="VOZ42" s="36"/>
      <c r="VPA42" s="36"/>
      <c r="VPB42" s="36"/>
      <c r="VPC42" s="36"/>
      <c r="VPD42" s="36"/>
      <c r="VPE42" s="36"/>
      <c r="VPF42" s="36"/>
      <c r="VPG42" s="36"/>
      <c r="VPH42" s="36"/>
      <c r="VPI42" s="36"/>
      <c r="VPJ42" s="36"/>
      <c r="VPK42" s="36"/>
      <c r="VPL42" s="36"/>
      <c r="VPM42" s="36"/>
      <c r="VPN42" s="36"/>
      <c r="VPO42" s="36"/>
      <c r="VPP42" s="36"/>
      <c r="VPQ42" s="36"/>
      <c r="VPR42" s="36"/>
      <c r="VPS42" s="36"/>
      <c r="VPT42" s="36"/>
      <c r="VPU42" s="36"/>
      <c r="VPV42" s="36"/>
      <c r="VPW42" s="36"/>
      <c r="VPX42" s="36"/>
      <c r="VPY42" s="36"/>
      <c r="VPZ42" s="36"/>
      <c r="VQA42" s="36"/>
      <c r="VQB42" s="36"/>
      <c r="VQC42" s="36"/>
      <c r="VQD42" s="36"/>
      <c r="VQE42" s="36"/>
      <c r="VQF42" s="36"/>
      <c r="VQG42" s="36"/>
      <c r="VQH42" s="36"/>
      <c r="VQI42" s="36"/>
      <c r="VQJ42" s="36"/>
      <c r="VQK42" s="36"/>
      <c r="VQL42" s="36"/>
      <c r="VQM42" s="36"/>
      <c r="VQN42" s="36"/>
      <c r="VQO42" s="36"/>
      <c r="VQP42" s="36"/>
      <c r="VQQ42" s="36"/>
      <c r="VQR42" s="36"/>
      <c r="VQS42" s="36"/>
      <c r="VQT42" s="36"/>
      <c r="VQU42" s="36"/>
      <c r="VQV42" s="36"/>
      <c r="VQW42" s="36"/>
      <c r="VQX42" s="36"/>
      <c r="VQY42" s="36"/>
      <c r="VQZ42" s="36"/>
      <c r="VRA42" s="36"/>
      <c r="VRB42" s="36"/>
      <c r="VRC42" s="36"/>
      <c r="VRD42" s="36"/>
      <c r="VRE42" s="36"/>
      <c r="VRF42" s="36"/>
      <c r="VRG42" s="36"/>
      <c r="VRH42" s="36"/>
      <c r="VRI42" s="36"/>
      <c r="VRJ42" s="36"/>
      <c r="VRK42" s="36"/>
      <c r="VRL42" s="36"/>
      <c r="VRM42" s="36"/>
      <c r="VRN42" s="36"/>
      <c r="VRO42" s="36"/>
      <c r="VRP42" s="36"/>
      <c r="VRQ42" s="36"/>
      <c r="VRR42" s="36"/>
      <c r="VRS42" s="36"/>
      <c r="VRT42" s="36"/>
      <c r="VRU42" s="36"/>
      <c r="VRV42" s="36"/>
      <c r="VRW42" s="36"/>
      <c r="VRX42" s="36"/>
      <c r="VRY42" s="36"/>
      <c r="VRZ42" s="36"/>
      <c r="VSA42" s="36"/>
      <c r="VSB42" s="36"/>
      <c r="VSC42" s="36"/>
      <c r="VSD42" s="36"/>
      <c r="VSE42" s="36"/>
      <c r="VSF42" s="36"/>
      <c r="VSG42" s="36"/>
      <c r="VSH42" s="36"/>
      <c r="VSI42" s="36"/>
      <c r="VSJ42" s="36"/>
      <c r="VSK42" s="36"/>
      <c r="VSL42" s="36"/>
      <c r="VSM42" s="36"/>
      <c r="VSN42" s="36"/>
      <c r="VSO42" s="36"/>
      <c r="VSP42" s="36"/>
      <c r="VSQ42" s="36"/>
      <c r="VSR42" s="36"/>
      <c r="VSS42" s="36"/>
      <c r="VST42" s="36"/>
      <c r="VSU42" s="36"/>
      <c r="VSV42" s="36"/>
      <c r="VSW42" s="36"/>
      <c r="VSX42" s="36"/>
      <c r="VSY42" s="36"/>
      <c r="VSZ42" s="36"/>
      <c r="VTA42" s="36"/>
      <c r="VTB42" s="36"/>
      <c r="VTC42" s="36"/>
      <c r="VTD42" s="36"/>
      <c r="VTE42" s="36"/>
      <c r="VTF42" s="36"/>
      <c r="VTG42" s="36"/>
      <c r="VTH42" s="36"/>
      <c r="VTI42" s="36"/>
      <c r="VTJ42" s="36"/>
      <c r="VTK42" s="36"/>
      <c r="VTL42" s="36"/>
      <c r="VTM42" s="36"/>
      <c r="VTN42" s="36"/>
      <c r="VTO42" s="36"/>
      <c r="VTP42" s="36"/>
      <c r="VTQ42" s="36"/>
      <c r="VTR42" s="36"/>
      <c r="VTS42" s="36"/>
      <c r="VTT42" s="36"/>
      <c r="VTU42" s="36"/>
      <c r="VTV42" s="36"/>
      <c r="VTW42" s="36"/>
      <c r="VTX42" s="36"/>
      <c r="VTY42" s="36"/>
      <c r="VTZ42" s="36"/>
      <c r="VUA42" s="36"/>
      <c r="VUB42" s="36"/>
      <c r="VUC42" s="36"/>
      <c r="VUD42" s="36"/>
      <c r="VUE42" s="36"/>
      <c r="VUF42" s="36"/>
      <c r="VUG42" s="36"/>
      <c r="VUH42" s="36"/>
      <c r="VUI42" s="36"/>
      <c r="VUJ42" s="36"/>
      <c r="VUK42" s="36"/>
      <c r="VUL42" s="36"/>
      <c r="VUM42" s="36"/>
      <c r="VUN42" s="36"/>
      <c r="VUO42" s="36"/>
      <c r="VUP42" s="36"/>
      <c r="VUQ42" s="36"/>
      <c r="VUR42" s="36"/>
      <c r="VUS42" s="36"/>
      <c r="VUT42" s="36"/>
      <c r="VUU42" s="36"/>
      <c r="VUV42" s="36"/>
      <c r="VUW42" s="36"/>
      <c r="VUX42" s="36"/>
      <c r="VUY42" s="36"/>
      <c r="VUZ42" s="36"/>
      <c r="VVA42" s="36"/>
      <c r="VVB42" s="36"/>
      <c r="VVC42" s="36"/>
      <c r="VVD42" s="36"/>
      <c r="VVE42" s="36"/>
      <c r="VVF42" s="36"/>
      <c r="VVG42" s="36"/>
      <c r="VVH42" s="36"/>
      <c r="VVI42" s="36"/>
      <c r="VVJ42" s="36"/>
      <c r="VVK42" s="36"/>
      <c r="VVL42" s="36"/>
      <c r="VVM42" s="36"/>
      <c r="VVN42" s="36"/>
      <c r="VVO42" s="36"/>
      <c r="VVP42" s="36"/>
      <c r="VVQ42" s="36"/>
      <c r="VVR42" s="36"/>
      <c r="VVS42" s="36"/>
      <c r="VVT42" s="36"/>
      <c r="VVU42" s="36"/>
      <c r="VVV42" s="36"/>
      <c r="VVW42" s="36"/>
      <c r="VVX42" s="36"/>
      <c r="VVY42" s="36"/>
      <c r="VVZ42" s="36"/>
      <c r="VWA42" s="36"/>
      <c r="VWB42" s="36"/>
      <c r="VWC42" s="36"/>
      <c r="VWD42" s="36"/>
      <c r="VWE42" s="36"/>
      <c r="VWF42" s="36"/>
      <c r="VWG42" s="36"/>
      <c r="VWH42" s="36"/>
      <c r="VWI42" s="36"/>
      <c r="VWJ42" s="36"/>
      <c r="VWK42" s="36"/>
      <c r="VWL42" s="36"/>
      <c r="VWM42" s="36"/>
      <c r="VWN42" s="36"/>
      <c r="VWO42" s="36"/>
      <c r="VWP42" s="36"/>
      <c r="VWQ42" s="36"/>
      <c r="VWR42" s="36"/>
      <c r="VWS42" s="36"/>
      <c r="VWT42" s="36"/>
      <c r="VWU42" s="36"/>
      <c r="VWV42" s="36"/>
      <c r="VWW42" s="36"/>
      <c r="VWX42" s="36"/>
      <c r="VWY42" s="36"/>
      <c r="VWZ42" s="36"/>
      <c r="VXA42" s="36"/>
      <c r="VXB42" s="36"/>
      <c r="VXC42" s="36"/>
      <c r="VXD42" s="36"/>
      <c r="VXE42" s="36"/>
      <c r="VXF42" s="36"/>
      <c r="VXG42" s="36"/>
      <c r="VXH42" s="36"/>
      <c r="VXI42" s="36"/>
      <c r="VXJ42" s="36"/>
      <c r="VXK42" s="36"/>
      <c r="VXL42" s="36"/>
      <c r="VXM42" s="36"/>
      <c r="VXN42" s="36"/>
      <c r="VXO42" s="36"/>
      <c r="VXP42" s="36"/>
      <c r="VXQ42" s="36"/>
      <c r="VXR42" s="36"/>
      <c r="VXS42" s="36"/>
      <c r="VXT42" s="36"/>
      <c r="VXU42" s="36"/>
      <c r="VXV42" s="36"/>
      <c r="VXW42" s="36"/>
      <c r="VXX42" s="36"/>
      <c r="VXY42" s="36"/>
      <c r="VXZ42" s="36"/>
      <c r="VYA42" s="36"/>
      <c r="VYB42" s="36"/>
      <c r="VYC42" s="36"/>
      <c r="VYD42" s="36"/>
      <c r="VYE42" s="36"/>
      <c r="VYF42" s="36"/>
      <c r="VYG42" s="36"/>
      <c r="VYH42" s="36"/>
      <c r="VYI42" s="36"/>
      <c r="VYJ42" s="36"/>
      <c r="VYK42" s="36"/>
      <c r="VYL42" s="36"/>
      <c r="VYM42" s="36"/>
      <c r="VYN42" s="36"/>
      <c r="VYO42" s="36"/>
      <c r="VYP42" s="36"/>
      <c r="VYQ42" s="36"/>
      <c r="VYR42" s="36"/>
      <c r="VYS42" s="36"/>
      <c r="VYT42" s="36"/>
      <c r="VYU42" s="36"/>
      <c r="VYV42" s="36"/>
      <c r="VYW42" s="36"/>
      <c r="VYX42" s="36"/>
      <c r="VYY42" s="36"/>
      <c r="VYZ42" s="36"/>
      <c r="VZA42" s="36"/>
      <c r="VZB42" s="36"/>
      <c r="VZC42" s="36"/>
      <c r="VZD42" s="36"/>
      <c r="VZE42" s="36"/>
      <c r="VZF42" s="36"/>
      <c r="VZG42" s="36"/>
      <c r="VZH42" s="36"/>
      <c r="VZI42" s="36"/>
      <c r="VZJ42" s="36"/>
      <c r="VZK42" s="36"/>
      <c r="VZL42" s="36"/>
      <c r="VZM42" s="36"/>
      <c r="VZN42" s="36"/>
      <c r="VZO42" s="36"/>
      <c r="VZP42" s="36"/>
      <c r="VZQ42" s="36"/>
      <c r="VZR42" s="36"/>
      <c r="VZS42" s="36"/>
      <c r="VZT42" s="36"/>
      <c r="VZU42" s="36"/>
      <c r="VZV42" s="36"/>
      <c r="VZW42" s="36"/>
      <c r="VZX42" s="36"/>
      <c r="VZY42" s="36"/>
      <c r="VZZ42" s="36"/>
      <c r="WAA42" s="36"/>
      <c r="WAB42" s="36"/>
      <c r="WAC42" s="36"/>
      <c r="WAD42" s="36"/>
      <c r="WAE42" s="36"/>
      <c r="WAF42" s="36"/>
      <c r="WAG42" s="36"/>
      <c r="WAH42" s="36"/>
      <c r="WAI42" s="36"/>
      <c r="WAJ42" s="36"/>
      <c r="WAK42" s="36"/>
      <c r="WAL42" s="36"/>
      <c r="WAM42" s="36"/>
      <c r="WAN42" s="36"/>
      <c r="WAO42" s="36"/>
      <c r="WAP42" s="36"/>
      <c r="WAQ42" s="36"/>
      <c r="WAR42" s="36"/>
      <c r="WAS42" s="36"/>
      <c r="WAT42" s="36"/>
      <c r="WAU42" s="36"/>
      <c r="WAV42" s="36"/>
      <c r="WAW42" s="36"/>
      <c r="WAX42" s="36"/>
      <c r="WAY42" s="36"/>
      <c r="WAZ42" s="36"/>
      <c r="WBA42" s="36"/>
      <c r="WBB42" s="36"/>
      <c r="WBC42" s="36"/>
      <c r="WBD42" s="36"/>
      <c r="WBE42" s="36"/>
      <c r="WBF42" s="36"/>
      <c r="WBG42" s="36"/>
      <c r="WBH42" s="36"/>
      <c r="WBI42" s="36"/>
      <c r="WBJ42" s="36"/>
      <c r="WBK42" s="36"/>
      <c r="WBL42" s="36"/>
      <c r="WBM42" s="36"/>
      <c r="WBN42" s="36"/>
      <c r="WBO42" s="36"/>
      <c r="WBP42" s="36"/>
      <c r="WBQ42" s="36"/>
      <c r="WBR42" s="36"/>
      <c r="WBS42" s="36"/>
      <c r="WBT42" s="36"/>
      <c r="WBU42" s="36"/>
      <c r="WBV42" s="36"/>
      <c r="WBW42" s="36"/>
      <c r="WBX42" s="36"/>
      <c r="WBY42" s="36"/>
      <c r="WBZ42" s="36"/>
      <c r="WCA42" s="36"/>
      <c r="WCB42" s="36"/>
      <c r="WCC42" s="36"/>
      <c r="WCD42" s="36"/>
      <c r="WCE42" s="36"/>
      <c r="WCF42" s="36"/>
      <c r="WCG42" s="36"/>
      <c r="WCH42" s="36"/>
      <c r="WCI42" s="36"/>
      <c r="WCJ42" s="36"/>
      <c r="WCK42" s="36"/>
      <c r="WCL42" s="36"/>
      <c r="WCM42" s="36"/>
      <c r="WCN42" s="36"/>
      <c r="WCO42" s="36"/>
      <c r="WCP42" s="36"/>
      <c r="WCQ42" s="36"/>
      <c r="WCR42" s="36"/>
      <c r="WCS42" s="36"/>
      <c r="WCT42" s="36"/>
      <c r="WCU42" s="36"/>
      <c r="WCV42" s="36"/>
      <c r="WCW42" s="36"/>
      <c r="WCX42" s="36"/>
      <c r="WCY42" s="36"/>
      <c r="WCZ42" s="36"/>
      <c r="WDA42" s="36"/>
      <c r="WDB42" s="36"/>
      <c r="WDC42" s="36"/>
      <c r="WDD42" s="36"/>
      <c r="WDE42" s="36"/>
      <c r="WDF42" s="36"/>
      <c r="WDG42" s="36"/>
      <c r="WDH42" s="36"/>
      <c r="WDI42" s="36"/>
      <c r="WDJ42" s="36"/>
      <c r="WDK42" s="36"/>
      <c r="WDL42" s="36"/>
      <c r="WDM42" s="36"/>
      <c r="WDN42" s="36"/>
      <c r="WDO42" s="36"/>
      <c r="WDP42" s="36"/>
      <c r="WDQ42" s="36"/>
      <c r="WDR42" s="36"/>
      <c r="WDS42" s="36"/>
      <c r="WDT42" s="36"/>
      <c r="WDU42" s="36"/>
      <c r="WDV42" s="36"/>
      <c r="WDW42" s="36"/>
      <c r="WDX42" s="36"/>
      <c r="WDY42" s="36"/>
      <c r="WDZ42" s="36"/>
      <c r="WEA42" s="36"/>
      <c r="WEB42" s="36"/>
      <c r="WEC42" s="36"/>
      <c r="WED42" s="36"/>
      <c r="WEE42" s="36"/>
      <c r="WEF42" s="36"/>
      <c r="WEG42" s="36"/>
      <c r="WEH42" s="36"/>
      <c r="WEI42" s="36"/>
      <c r="WEJ42" s="36"/>
      <c r="WEK42" s="36"/>
      <c r="WEL42" s="36"/>
      <c r="WEM42" s="36"/>
      <c r="WEN42" s="36"/>
      <c r="WEO42" s="36"/>
      <c r="WEP42" s="36"/>
      <c r="WEQ42" s="36"/>
      <c r="WER42" s="36"/>
      <c r="WES42" s="36"/>
      <c r="WET42" s="36"/>
      <c r="WEU42" s="36"/>
      <c r="WEV42" s="36"/>
      <c r="WEW42" s="36"/>
      <c r="WEX42" s="36"/>
      <c r="WEY42" s="36"/>
      <c r="WEZ42" s="36"/>
      <c r="WFA42" s="36"/>
      <c r="WFB42" s="36"/>
      <c r="WFC42" s="36"/>
      <c r="WFD42" s="36"/>
      <c r="WFE42" s="36"/>
      <c r="WFF42" s="36"/>
      <c r="WFG42" s="36"/>
      <c r="WFH42" s="36"/>
      <c r="WFI42" s="36"/>
      <c r="WFJ42" s="36"/>
      <c r="WFK42" s="36"/>
      <c r="WFL42" s="36"/>
      <c r="WFM42" s="36"/>
      <c r="WFN42" s="36"/>
      <c r="WFO42" s="36"/>
      <c r="WFP42" s="36"/>
      <c r="WFQ42" s="36"/>
      <c r="WFR42" s="36"/>
      <c r="WFS42" s="36"/>
      <c r="WFT42" s="36"/>
      <c r="WFU42" s="36"/>
      <c r="WFV42" s="36"/>
      <c r="WFW42" s="36"/>
      <c r="WFX42" s="36"/>
      <c r="WFY42" s="36"/>
      <c r="WFZ42" s="36"/>
      <c r="WGA42" s="36"/>
      <c r="WGB42" s="36"/>
      <c r="WGC42" s="36"/>
      <c r="WGD42" s="36"/>
      <c r="WGE42" s="36"/>
      <c r="WGF42" s="36"/>
      <c r="WGG42" s="36"/>
      <c r="WGH42" s="36"/>
      <c r="WGI42" s="36"/>
      <c r="WGJ42" s="36"/>
      <c r="WGK42" s="36"/>
      <c r="WGL42" s="36"/>
      <c r="WGM42" s="36"/>
      <c r="WGN42" s="36"/>
      <c r="WGO42" s="36"/>
      <c r="WGP42" s="36"/>
      <c r="WGQ42" s="36"/>
      <c r="WGR42" s="36"/>
      <c r="WGS42" s="36"/>
      <c r="WGT42" s="36"/>
      <c r="WGU42" s="36"/>
      <c r="WGV42" s="36"/>
      <c r="WGW42" s="36"/>
      <c r="WGX42" s="36"/>
      <c r="WGY42" s="36"/>
      <c r="WGZ42" s="36"/>
      <c r="WHA42" s="36"/>
      <c r="WHB42" s="36"/>
      <c r="WHC42" s="36"/>
      <c r="WHD42" s="36"/>
      <c r="WHE42" s="36"/>
      <c r="WHF42" s="36"/>
      <c r="WHG42" s="36"/>
      <c r="WHH42" s="36"/>
      <c r="WHI42" s="36"/>
      <c r="WHJ42" s="36"/>
      <c r="WHK42" s="36"/>
      <c r="WHL42" s="36"/>
      <c r="WHM42" s="36"/>
      <c r="WHN42" s="36"/>
      <c r="WHO42" s="36"/>
      <c r="WHP42" s="36"/>
      <c r="WHQ42" s="36"/>
      <c r="WHR42" s="36"/>
      <c r="WHS42" s="36"/>
      <c r="WHT42" s="36"/>
      <c r="WHU42" s="36"/>
      <c r="WHV42" s="36"/>
      <c r="WHW42" s="36"/>
      <c r="WHX42" s="36"/>
      <c r="WHY42" s="36"/>
      <c r="WHZ42" s="36"/>
      <c r="WIA42" s="36"/>
      <c r="WIB42" s="36"/>
      <c r="WIC42" s="36"/>
      <c r="WID42" s="36"/>
      <c r="WIE42" s="36"/>
      <c r="WIF42" s="36"/>
      <c r="WIG42" s="36"/>
      <c r="WIH42" s="36"/>
      <c r="WII42" s="36"/>
      <c r="WIJ42" s="36"/>
      <c r="WIK42" s="36"/>
      <c r="WIL42" s="36"/>
      <c r="WIM42" s="36"/>
      <c r="WIN42" s="36"/>
      <c r="WIO42" s="36"/>
      <c r="WIP42" s="36"/>
      <c r="WIQ42" s="36"/>
      <c r="WIR42" s="36"/>
      <c r="WIS42" s="36"/>
      <c r="WIT42" s="36"/>
      <c r="WIU42" s="36"/>
      <c r="WIV42" s="36"/>
      <c r="WIW42" s="36"/>
      <c r="WIX42" s="36"/>
      <c r="WIY42" s="36"/>
      <c r="WIZ42" s="36"/>
      <c r="WJA42" s="36"/>
      <c r="WJB42" s="36"/>
      <c r="WJC42" s="36"/>
      <c r="WJD42" s="36"/>
      <c r="WJE42" s="36"/>
      <c r="WJF42" s="36"/>
      <c r="WJG42" s="36"/>
      <c r="WJH42" s="36"/>
      <c r="WJI42" s="36"/>
      <c r="WJJ42" s="36"/>
      <c r="WJK42" s="36"/>
      <c r="WJL42" s="36"/>
      <c r="WJM42" s="36"/>
      <c r="WJN42" s="36"/>
      <c r="WJO42" s="36"/>
      <c r="WJP42" s="36"/>
      <c r="WJQ42" s="36"/>
      <c r="WJR42" s="36"/>
      <c r="WJS42" s="36"/>
      <c r="WJT42" s="36"/>
      <c r="WJU42" s="36"/>
      <c r="WJV42" s="36"/>
      <c r="WJW42" s="36"/>
      <c r="WJX42" s="36"/>
      <c r="WJY42" s="36"/>
      <c r="WJZ42" s="36"/>
      <c r="WKA42" s="36"/>
      <c r="WKB42" s="36"/>
      <c r="WKC42" s="36"/>
      <c r="WKD42" s="36"/>
      <c r="WKE42" s="36"/>
      <c r="WKF42" s="36"/>
      <c r="WKG42" s="36"/>
      <c r="WKH42" s="36"/>
      <c r="WKI42" s="36"/>
      <c r="WKJ42" s="36"/>
      <c r="WKK42" s="36"/>
      <c r="WKL42" s="36"/>
      <c r="WKM42" s="36"/>
      <c r="WKN42" s="36"/>
      <c r="WKO42" s="36"/>
      <c r="WKP42" s="36"/>
      <c r="WKQ42" s="36"/>
      <c r="WKR42" s="36"/>
      <c r="WKS42" s="36"/>
      <c r="WKT42" s="36"/>
      <c r="WKU42" s="36"/>
      <c r="WKV42" s="36"/>
      <c r="WKW42" s="36"/>
      <c r="WKX42" s="36"/>
      <c r="WKY42" s="36"/>
      <c r="WKZ42" s="36"/>
      <c r="WLA42" s="36"/>
      <c r="WLB42" s="36"/>
      <c r="WLC42" s="36"/>
      <c r="WLD42" s="36"/>
      <c r="WLE42" s="36"/>
      <c r="WLF42" s="36"/>
      <c r="WLG42" s="36"/>
      <c r="WLH42" s="36"/>
      <c r="WLI42" s="36"/>
      <c r="WLJ42" s="36"/>
      <c r="WLK42" s="36"/>
      <c r="WLL42" s="36"/>
      <c r="WLM42" s="36"/>
      <c r="WLN42" s="36"/>
      <c r="WLO42" s="36"/>
      <c r="WLP42" s="36"/>
      <c r="WLQ42" s="36"/>
      <c r="WLR42" s="36"/>
      <c r="WLS42" s="36"/>
      <c r="WLT42" s="36"/>
      <c r="WLU42" s="36"/>
      <c r="WLV42" s="36"/>
      <c r="WLW42" s="36"/>
      <c r="WLX42" s="36"/>
      <c r="WLY42" s="36"/>
      <c r="WLZ42" s="36"/>
      <c r="WMA42" s="36"/>
      <c r="WMB42" s="36"/>
      <c r="WMC42" s="36"/>
      <c r="WMD42" s="36"/>
      <c r="WME42" s="36"/>
      <c r="WMF42" s="36"/>
      <c r="WMG42" s="36"/>
      <c r="WMH42" s="36"/>
      <c r="WMI42" s="36"/>
      <c r="WMJ42" s="36"/>
      <c r="WMK42" s="36"/>
      <c r="WML42" s="36"/>
      <c r="WMM42" s="36"/>
      <c r="WMN42" s="36"/>
      <c r="WMO42" s="36"/>
      <c r="WMP42" s="36"/>
      <c r="WMQ42" s="36"/>
      <c r="WMR42" s="36"/>
      <c r="WMS42" s="36"/>
      <c r="WMT42" s="36"/>
      <c r="WMU42" s="36"/>
      <c r="WMV42" s="36"/>
      <c r="WMW42" s="36"/>
      <c r="WMX42" s="36"/>
      <c r="WMY42" s="36"/>
      <c r="WMZ42" s="36"/>
      <c r="WNA42" s="36"/>
      <c r="WNB42" s="36"/>
      <c r="WNC42" s="36"/>
      <c r="WND42" s="36"/>
      <c r="WNE42" s="36"/>
      <c r="WNF42" s="36"/>
      <c r="WNG42" s="36"/>
      <c r="WNH42" s="36"/>
      <c r="WNI42" s="36"/>
      <c r="WNJ42" s="36"/>
      <c r="WNK42" s="36"/>
      <c r="WNL42" s="36"/>
      <c r="WNM42" s="36"/>
      <c r="WNN42" s="36"/>
      <c r="WNO42" s="36"/>
      <c r="WNP42" s="36"/>
      <c r="WNQ42" s="36"/>
      <c r="WNR42" s="36"/>
      <c r="WNS42" s="36"/>
      <c r="WNT42" s="36"/>
      <c r="WNU42" s="36"/>
      <c r="WNV42" s="36"/>
      <c r="WNW42" s="36"/>
      <c r="WNX42" s="36"/>
      <c r="WNY42" s="36"/>
      <c r="WNZ42" s="36"/>
      <c r="WOA42" s="36"/>
      <c r="WOB42" s="36"/>
      <c r="WOC42" s="36"/>
      <c r="WOD42" s="36"/>
      <c r="WOE42" s="36"/>
      <c r="WOF42" s="36"/>
      <c r="WOG42" s="36"/>
      <c r="WOH42" s="36"/>
      <c r="WOI42" s="36"/>
      <c r="WOJ42" s="36"/>
      <c r="WOK42" s="36"/>
      <c r="WOL42" s="36"/>
      <c r="WOM42" s="36"/>
      <c r="WON42" s="36"/>
      <c r="WOO42" s="36"/>
      <c r="WOP42" s="36"/>
      <c r="WOQ42" s="36"/>
      <c r="WOR42" s="36"/>
      <c r="WOS42" s="36"/>
      <c r="WOT42" s="36"/>
      <c r="WOU42" s="36"/>
      <c r="WOV42" s="36"/>
      <c r="WOW42" s="36"/>
      <c r="WOX42" s="36"/>
      <c r="WOY42" s="36"/>
      <c r="WOZ42" s="36"/>
      <c r="WPA42" s="36"/>
      <c r="WPB42" s="36"/>
      <c r="WPC42" s="36"/>
      <c r="WPD42" s="36"/>
      <c r="WPE42" s="36"/>
      <c r="WPF42" s="36"/>
      <c r="WPG42" s="36"/>
      <c r="WPH42" s="36"/>
      <c r="WPI42" s="36"/>
      <c r="WPJ42" s="36"/>
      <c r="WPK42" s="36"/>
      <c r="WPL42" s="36"/>
      <c r="WPM42" s="36"/>
      <c r="WPN42" s="36"/>
      <c r="WPO42" s="36"/>
      <c r="WPP42" s="36"/>
      <c r="WPQ42" s="36"/>
      <c r="WPR42" s="36"/>
      <c r="WPS42" s="36"/>
      <c r="WPT42" s="36"/>
      <c r="WPU42" s="36"/>
      <c r="WPV42" s="36"/>
      <c r="WPW42" s="36"/>
      <c r="WPX42" s="36"/>
      <c r="WPY42" s="36"/>
      <c r="WPZ42" s="36"/>
      <c r="WQA42" s="36"/>
      <c r="WQB42" s="36"/>
      <c r="WQC42" s="36"/>
      <c r="WQD42" s="36"/>
      <c r="WQE42" s="36"/>
      <c r="WQF42" s="36"/>
      <c r="WQG42" s="36"/>
      <c r="WQH42" s="36"/>
      <c r="WQI42" s="36"/>
      <c r="WQJ42" s="36"/>
      <c r="WQK42" s="36"/>
      <c r="WQL42" s="36"/>
      <c r="WQM42" s="36"/>
      <c r="WQN42" s="36"/>
      <c r="WQO42" s="36"/>
      <c r="WQP42" s="36"/>
      <c r="WQQ42" s="36"/>
      <c r="WQR42" s="36"/>
      <c r="WQS42" s="36"/>
      <c r="WQT42" s="36"/>
      <c r="WQU42" s="36"/>
      <c r="WQV42" s="36"/>
      <c r="WQW42" s="36"/>
      <c r="WQX42" s="36"/>
      <c r="WQY42" s="36"/>
      <c r="WQZ42" s="36"/>
      <c r="WRA42" s="36"/>
      <c r="WRB42" s="36"/>
      <c r="WRC42" s="36"/>
      <c r="WRD42" s="36"/>
      <c r="WRE42" s="36"/>
      <c r="WRF42" s="36"/>
      <c r="WRG42" s="36"/>
      <c r="WRH42" s="36"/>
      <c r="WRI42" s="36"/>
      <c r="WRJ42" s="36"/>
      <c r="WRK42" s="36"/>
      <c r="WRL42" s="36"/>
      <c r="WRM42" s="36"/>
      <c r="WRN42" s="36"/>
      <c r="WRO42" s="36"/>
      <c r="WRP42" s="36"/>
      <c r="WRQ42" s="36"/>
      <c r="WRR42" s="36"/>
      <c r="WRS42" s="36"/>
      <c r="WRT42" s="36"/>
      <c r="WRU42" s="36"/>
      <c r="WRV42" s="36"/>
      <c r="WRW42" s="36"/>
      <c r="WRX42" s="36"/>
      <c r="WRY42" s="36"/>
      <c r="WRZ42" s="36"/>
      <c r="WSA42" s="36"/>
      <c r="WSB42" s="36"/>
      <c r="WSC42" s="36"/>
      <c r="WSD42" s="36"/>
      <c r="WSE42" s="36"/>
      <c r="WSF42" s="36"/>
      <c r="WSG42" s="36"/>
      <c r="WSH42" s="36"/>
      <c r="WSI42" s="36"/>
      <c r="WSJ42" s="36"/>
      <c r="WSK42" s="36"/>
      <c r="WSL42" s="36"/>
      <c r="WSM42" s="36"/>
      <c r="WSN42" s="36"/>
      <c r="WSO42" s="36"/>
      <c r="WSP42" s="36"/>
      <c r="WSQ42" s="36"/>
      <c r="WSR42" s="36"/>
      <c r="WSS42" s="36"/>
      <c r="WST42" s="36"/>
      <c r="WSU42" s="36"/>
      <c r="WSV42" s="36"/>
      <c r="WSW42" s="36"/>
      <c r="WSX42" s="36"/>
      <c r="WSY42" s="36"/>
      <c r="WSZ42" s="36"/>
      <c r="WTA42" s="36"/>
      <c r="WTB42" s="36"/>
      <c r="WTC42" s="36"/>
      <c r="WTD42" s="36"/>
      <c r="WTE42" s="36"/>
      <c r="WTF42" s="36"/>
      <c r="WTG42" s="36"/>
      <c r="WTH42" s="36"/>
      <c r="WTI42" s="36"/>
      <c r="WTJ42" s="36"/>
      <c r="WTK42" s="36"/>
      <c r="WTL42" s="36"/>
      <c r="WTM42" s="36"/>
      <c r="WTN42" s="36"/>
      <c r="WTO42" s="36"/>
      <c r="WTP42" s="36"/>
      <c r="WTQ42" s="36"/>
      <c r="WTR42" s="36"/>
      <c r="WTS42" s="36"/>
      <c r="WTT42" s="36"/>
      <c r="WTU42" s="36"/>
      <c r="WTV42" s="36"/>
      <c r="WTW42" s="36"/>
      <c r="WTX42" s="36"/>
      <c r="WTY42" s="36"/>
      <c r="WTZ42" s="36"/>
      <c r="WUA42" s="36"/>
      <c r="WUB42" s="36"/>
      <c r="WUC42" s="36"/>
      <c r="WUD42" s="36"/>
      <c r="WUE42" s="36"/>
      <c r="WUF42" s="36"/>
      <c r="WUG42" s="36"/>
      <c r="WUH42" s="36"/>
      <c r="WUI42" s="36"/>
      <c r="WUJ42" s="36"/>
      <c r="WUK42" s="36"/>
      <c r="WUL42" s="36"/>
      <c r="WUM42" s="36"/>
      <c r="WUN42" s="36"/>
      <c r="WUO42" s="36"/>
      <c r="WUP42" s="36"/>
      <c r="WUQ42" s="36"/>
      <c r="WUR42" s="36"/>
      <c r="WUS42" s="36"/>
      <c r="WUT42" s="36"/>
      <c r="WUU42" s="36"/>
      <c r="WUV42" s="36"/>
      <c r="WUW42" s="36"/>
      <c r="WUX42" s="36"/>
      <c r="WUY42" s="36"/>
      <c r="WUZ42" s="36"/>
      <c r="WVA42" s="36"/>
      <c r="WVB42" s="36"/>
      <c r="WVC42" s="36"/>
      <c r="WVD42" s="36"/>
      <c r="WVE42" s="36"/>
      <c r="WVF42" s="36"/>
      <c r="WVG42" s="36"/>
      <c r="WVH42" s="36"/>
      <c r="WVI42" s="36"/>
      <c r="WVJ42" s="36"/>
      <c r="WVK42" s="36"/>
      <c r="WVL42" s="36"/>
      <c r="WVM42" s="36"/>
      <c r="WVN42" s="36"/>
      <c r="WVO42" s="36"/>
      <c r="WVP42" s="36"/>
      <c r="WVQ42" s="36"/>
      <c r="WVR42" s="36"/>
      <c r="WVS42" s="36"/>
      <c r="WVT42" s="36"/>
      <c r="WVU42" s="36"/>
      <c r="WVV42" s="36"/>
      <c r="WVW42" s="36"/>
      <c r="WVX42" s="36"/>
      <c r="WVY42" s="36"/>
      <c r="WVZ42" s="36"/>
      <c r="WWA42" s="36"/>
      <c r="WWB42" s="36"/>
      <c r="WWC42" s="36"/>
      <c r="WWD42" s="36"/>
      <c r="WWE42" s="36"/>
      <c r="WWF42" s="36"/>
      <c r="WWG42" s="36"/>
      <c r="WWH42" s="36"/>
      <c r="WWI42" s="36"/>
      <c r="WWJ42" s="36"/>
      <c r="WWK42" s="36"/>
      <c r="WWL42" s="36"/>
      <c r="WWM42" s="36"/>
      <c r="WWN42" s="36"/>
      <c r="WWO42" s="36"/>
      <c r="WWP42" s="36"/>
      <c r="WWQ42" s="36"/>
      <c r="WWR42" s="36"/>
      <c r="WWS42" s="36"/>
      <c r="WWT42" s="36"/>
      <c r="WWU42" s="36"/>
      <c r="WWV42" s="36"/>
      <c r="WWW42" s="36"/>
      <c r="WWX42" s="36"/>
      <c r="WWY42" s="36"/>
      <c r="WWZ42" s="36"/>
      <c r="WXA42" s="36"/>
      <c r="WXB42" s="36"/>
      <c r="WXC42" s="36"/>
      <c r="WXD42" s="36"/>
      <c r="WXE42" s="36"/>
      <c r="WXF42" s="36"/>
      <c r="WXG42" s="36"/>
      <c r="WXH42" s="36"/>
      <c r="WXI42" s="36"/>
      <c r="WXJ42" s="36"/>
      <c r="WXK42" s="36"/>
      <c r="WXL42" s="36"/>
      <c r="WXM42" s="36"/>
      <c r="WXN42" s="36"/>
      <c r="WXO42" s="36"/>
      <c r="WXP42" s="36"/>
      <c r="WXQ42" s="36"/>
      <c r="WXR42" s="36"/>
      <c r="WXS42" s="36"/>
      <c r="WXT42" s="36"/>
      <c r="WXU42" s="36"/>
      <c r="WXV42" s="36"/>
      <c r="WXW42" s="36"/>
      <c r="WXX42" s="36"/>
      <c r="WXY42" s="36"/>
      <c r="WXZ42" s="36"/>
      <c r="WYA42" s="36"/>
      <c r="WYB42" s="36"/>
      <c r="WYC42" s="36"/>
      <c r="WYD42" s="36"/>
      <c r="WYE42" s="36"/>
      <c r="WYF42" s="36"/>
      <c r="WYG42" s="36"/>
      <c r="WYH42" s="36"/>
      <c r="WYI42" s="36"/>
      <c r="WYJ42" s="36"/>
      <c r="WYK42" s="36"/>
      <c r="WYL42" s="36"/>
      <c r="WYM42" s="36"/>
      <c r="WYN42" s="36"/>
      <c r="WYO42" s="36"/>
      <c r="WYP42" s="36"/>
      <c r="WYQ42" s="36"/>
      <c r="WYR42" s="36"/>
      <c r="WYS42" s="36"/>
      <c r="WYT42" s="36"/>
      <c r="WYU42" s="36"/>
      <c r="WYV42" s="36"/>
      <c r="WYW42" s="36"/>
      <c r="WYX42" s="36"/>
      <c r="WYY42" s="36"/>
      <c r="WYZ42" s="36"/>
      <c r="WZA42" s="36"/>
      <c r="WZB42" s="36"/>
      <c r="WZC42" s="36"/>
      <c r="WZD42" s="36"/>
      <c r="WZE42" s="36"/>
      <c r="WZF42" s="36"/>
      <c r="WZG42" s="36"/>
      <c r="WZH42" s="36"/>
      <c r="WZI42" s="36"/>
      <c r="WZJ42" s="36"/>
      <c r="WZK42" s="36"/>
      <c r="WZL42" s="36"/>
      <c r="WZM42" s="36"/>
      <c r="WZN42" s="36"/>
      <c r="WZO42" s="36"/>
      <c r="WZP42" s="36"/>
      <c r="WZQ42" s="36"/>
      <c r="WZR42" s="36"/>
      <c r="WZS42" s="36"/>
      <c r="WZT42" s="36"/>
      <c r="WZU42" s="36"/>
      <c r="WZV42" s="36"/>
      <c r="WZW42" s="36"/>
      <c r="WZX42" s="36"/>
      <c r="WZY42" s="36"/>
      <c r="WZZ42" s="36"/>
      <c r="XAA42" s="36"/>
      <c r="XAB42" s="36"/>
      <c r="XAC42" s="36"/>
      <c r="XAD42" s="36"/>
      <c r="XAE42" s="36"/>
      <c r="XAF42" s="36"/>
      <c r="XAG42" s="36"/>
      <c r="XAH42" s="36"/>
      <c r="XAI42" s="36"/>
      <c r="XAJ42" s="36"/>
      <c r="XAK42" s="36"/>
      <c r="XAL42" s="36"/>
      <c r="XAM42" s="36"/>
      <c r="XAN42" s="36"/>
      <c r="XAO42" s="36"/>
      <c r="XAP42" s="36"/>
      <c r="XAQ42" s="36"/>
      <c r="XAR42" s="36"/>
      <c r="XAS42" s="36"/>
      <c r="XAT42" s="36"/>
      <c r="XAU42" s="36"/>
      <c r="XAV42" s="36"/>
      <c r="XAW42" s="36"/>
      <c r="XAX42" s="36"/>
      <c r="XAY42" s="36"/>
      <c r="XAZ42" s="36"/>
      <c r="XBA42" s="36"/>
      <c r="XBB42" s="36"/>
      <c r="XBC42" s="36"/>
      <c r="XBD42" s="36"/>
      <c r="XBE42" s="36"/>
      <c r="XBF42" s="36"/>
      <c r="XBG42" s="36"/>
      <c r="XBH42" s="36"/>
      <c r="XBI42" s="36"/>
      <c r="XBJ42" s="36"/>
      <c r="XBK42" s="36"/>
      <c r="XBL42" s="36"/>
      <c r="XBM42" s="36"/>
      <c r="XBN42" s="36"/>
      <c r="XBO42" s="36"/>
      <c r="XBP42" s="36"/>
      <c r="XBQ42" s="36"/>
      <c r="XBR42" s="36"/>
      <c r="XBS42" s="36"/>
      <c r="XBT42" s="36"/>
      <c r="XBU42" s="36"/>
      <c r="XBV42" s="36"/>
      <c r="XBW42" s="36"/>
      <c r="XBX42" s="36"/>
      <c r="XBY42" s="36"/>
      <c r="XBZ42" s="36"/>
      <c r="XCA42" s="36"/>
      <c r="XCB42" s="36"/>
      <c r="XCC42" s="36"/>
      <c r="XCD42" s="36"/>
      <c r="XCE42" s="36"/>
      <c r="XCF42" s="36"/>
      <c r="XCG42" s="36"/>
      <c r="XCH42" s="36"/>
      <c r="XCI42" s="36"/>
      <c r="XCJ42" s="36"/>
      <c r="XCK42" s="36"/>
      <c r="XCL42" s="36"/>
      <c r="XCM42" s="36"/>
      <c r="XCN42" s="36"/>
      <c r="XCO42" s="36"/>
      <c r="XCP42" s="36"/>
      <c r="XCQ42" s="36"/>
      <c r="XCR42" s="36"/>
      <c r="XCS42" s="36"/>
      <c r="XCT42" s="36"/>
      <c r="XCU42" s="36"/>
      <c r="XCV42" s="36"/>
      <c r="XCW42" s="36"/>
      <c r="XCX42" s="36"/>
      <c r="XCY42" s="36"/>
      <c r="XCZ42" s="36"/>
      <c r="XDA42" s="36"/>
      <c r="XDB42" s="36"/>
      <c r="XDC42" s="36"/>
      <c r="XDD42" s="36"/>
      <c r="XDE42" s="36"/>
      <c r="XDF42" s="36"/>
      <c r="XDG42" s="36"/>
      <c r="XDH42" s="36"/>
      <c r="XDI42" s="36"/>
      <c r="XDJ42" s="36"/>
      <c r="XDK42" s="36"/>
      <c r="XDL42" s="36"/>
      <c r="XDM42" s="36"/>
      <c r="XDN42" s="36"/>
      <c r="XDO42" s="36"/>
      <c r="XDP42" s="36"/>
      <c r="XDQ42" s="36"/>
      <c r="XDR42" s="36"/>
      <c r="XDS42" s="36"/>
      <c r="XDT42" s="36"/>
      <c r="XDU42" s="36"/>
      <c r="XDV42" s="36"/>
      <c r="XDW42" s="36"/>
      <c r="XDX42" s="36"/>
      <c r="XDY42" s="36"/>
      <c r="XDZ42" s="36"/>
      <c r="XEA42" s="36"/>
      <c r="XEB42" s="36"/>
      <c r="XEC42" s="36"/>
      <c r="XED42" s="36"/>
      <c r="XEE42" s="36"/>
      <c r="XEF42" s="36"/>
      <c r="XEG42" s="36"/>
      <c r="XEH42" s="36"/>
      <c r="XEI42" s="36"/>
    </row>
    <row r="43" spans="1:16363" s="207" customFormat="1" ht="13">
      <c r="A43" s="203" t="s">
        <v>518</v>
      </c>
      <c r="B43" s="206"/>
      <c r="D43" s="207">
        <v>2.1069</v>
      </c>
      <c r="E43" s="207">
        <v>2.7896000000000001</v>
      </c>
      <c r="F43" s="207">
        <v>3.4701</v>
      </c>
      <c r="G43" s="207">
        <v>3.6362000000000001</v>
      </c>
      <c r="H43" s="207">
        <v>3.036</v>
      </c>
      <c r="I43" s="207">
        <v>2.7332999999999998</v>
      </c>
      <c r="J43" s="207">
        <v>2.6633</v>
      </c>
      <c r="K43" s="207">
        <v>2.6737000000000002</v>
      </c>
      <c r="L43" s="207">
        <v>2.7673999999999999</v>
      </c>
      <c r="M43" s="207">
        <v>2.3313999999999999</v>
      </c>
      <c r="N43" s="207">
        <v>2.3264999999999998</v>
      </c>
      <c r="O43" s="207">
        <v>2.5084</v>
      </c>
      <c r="P43" s="207">
        <v>2.8687</v>
      </c>
      <c r="Q43" s="207">
        <v>3.1211000000000002</v>
      </c>
      <c r="R43" s="207">
        <v>3.7004000000000001</v>
      </c>
      <c r="S43" s="207">
        <v>3.8561000000000001</v>
      </c>
      <c r="T43" s="218">
        <v>3.6053999999999999</v>
      </c>
      <c r="U43" s="386">
        <v>4.3085000000000004</v>
      </c>
      <c r="V43" s="203"/>
      <c r="W43" s="203"/>
      <c r="X43" s="203"/>
      <c r="Y43" s="203"/>
      <c r="Z43" s="203"/>
      <c r="AA43" s="203"/>
      <c r="AB43" s="203"/>
      <c r="AC43" s="203"/>
      <c r="AD43" s="203"/>
      <c r="AE43" s="203"/>
      <c r="AF43" s="203"/>
      <c r="AG43" s="203"/>
      <c r="AH43" s="203"/>
      <c r="AI43" s="203"/>
      <c r="AJ43" s="203"/>
      <c r="AK43" s="203"/>
      <c r="AL43" s="203"/>
      <c r="AM43" s="203"/>
      <c r="AN43" s="203"/>
      <c r="AO43" s="203"/>
      <c r="AP43" s="203"/>
      <c r="AQ43" s="203"/>
      <c r="AR43" s="203"/>
      <c r="AS43" s="203"/>
      <c r="AT43" s="203"/>
      <c r="AU43" s="203"/>
      <c r="AV43" s="203"/>
      <c r="AW43" s="203"/>
      <c r="AX43" s="203"/>
      <c r="AY43" s="203"/>
      <c r="AZ43" s="203"/>
      <c r="BA43" s="203"/>
      <c r="BB43" s="203"/>
      <c r="BC43" s="203"/>
      <c r="BD43" s="203"/>
      <c r="BE43" s="203"/>
      <c r="BF43" s="203"/>
      <c r="BG43" s="203"/>
      <c r="BH43" s="203"/>
      <c r="BI43" s="203"/>
      <c r="BJ43" s="203"/>
      <c r="BK43" s="203"/>
      <c r="BL43" s="203"/>
      <c r="BM43" s="203"/>
      <c r="BN43" s="203"/>
      <c r="BO43" s="203"/>
      <c r="BP43" s="203"/>
      <c r="BQ43" s="203"/>
      <c r="BR43" s="203"/>
      <c r="BS43" s="203"/>
      <c r="BT43" s="203"/>
      <c r="BU43" s="203"/>
      <c r="BV43" s="203"/>
      <c r="BW43" s="203"/>
      <c r="BX43" s="203"/>
      <c r="BY43" s="203"/>
      <c r="BZ43" s="203"/>
      <c r="CA43" s="203"/>
      <c r="CB43" s="203"/>
      <c r="CC43" s="203"/>
      <c r="CD43" s="203"/>
      <c r="CE43" s="203"/>
      <c r="CF43" s="203"/>
      <c r="CG43" s="203"/>
      <c r="CH43" s="203"/>
      <c r="CI43" s="203"/>
      <c r="CJ43" s="203"/>
      <c r="CK43" s="203"/>
      <c r="CL43" s="203"/>
      <c r="CM43" s="203"/>
      <c r="CN43" s="203"/>
      <c r="CO43" s="203"/>
      <c r="CP43" s="203"/>
      <c r="CQ43" s="203"/>
      <c r="CR43" s="203"/>
      <c r="CS43" s="203"/>
      <c r="CT43" s="203"/>
      <c r="CU43" s="203"/>
      <c r="CV43" s="203"/>
      <c r="CW43" s="203"/>
      <c r="CX43" s="203"/>
      <c r="CY43" s="203"/>
      <c r="CZ43" s="203"/>
      <c r="DA43" s="203"/>
      <c r="DB43" s="203"/>
      <c r="DC43" s="203"/>
      <c r="DD43" s="203"/>
      <c r="DE43" s="203"/>
      <c r="DF43" s="203"/>
      <c r="DG43" s="203"/>
      <c r="DH43" s="203"/>
      <c r="DI43" s="203"/>
      <c r="DJ43" s="203"/>
      <c r="DK43" s="203"/>
      <c r="DL43" s="203"/>
      <c r="DM43" s="203"/>
      <c r="DN43" s="203"/>
      <c r="DO43" s="203"/>
      <c r="DP43" s="203"/>
      <c r="DQ43" s="203"/>
      <c r="DR43" s="203"/>
      <c r="DS43" s="203"/>
      <c r="DT43" s="203"/>
      <c r="DU43" s="203"/>
      <c r="DV43" s="203"/>
      <c r="DW43" s="203"/>
      <c r="DX43" s="203"/>
      <c r="DY43" s="203"/>
      <c r="DZ43" s="203"/>
      <c r="EA43" s="203"/>
      <c r="EB43" s="203"/>
      <c r="EC43" s="203"/>
      <c r="ED43" s="203"/>
      <c r="EE43" s="203"/>
      <c r="EF43" s="203"/>
      <c r="EG43" s="203"/>
      <c r="EH43" s="203"/>
      <c r="EI43" s="203"/>
      <c r="EJ43" s="203"/>
      <c r="EK43" s="203"/>
      <c r="EL43" s="203"/>
      <c r="EM43" s="203"/>
      <c r="EN43" s="203"/>
      <c r="EO43" s="203"/>
      <c r="EP43" s="203"/>
      <c r="EQ43" s="203"/>
      <c r="ER43" s="203"/>
      <c r="ES43" s="203"/>
      <c r="ET43" s="203"/>
      <c r="EU43" s="203"/>
      <c r="EV43" s="203"/>
      <c r="EW43" s="203"/>
      <c r="EX43" s="203"/>
      <c r="EY43" s="203"/>
      <c r="EZ43" s="203"/>
      <c r="FA43" s="203"/>
      <c r="FB43" s="203"/>
      <c r="FC43" s="203"/>
      <c r="FD43" s="203"/>
      <c r="FE43" s="203"/>
      <c r="FF43" s="203"/>
      <c r="FG43" s="203"/>
      <c r="FH43" s="203"/>
      <c r="FI43" s="203"/>
      <c r="FJ43" s="203"/>
      <c r="FK43" s="203"/>
      <c r="FL43" s="203"/>
      <c r="FM43" s="203"/>
      <c r="FN43" s="203"/>
      <c r="FO43" s="203"/>
      <c r="FP43" s="203"/>
      <c r="FQ43" s="203"/>
      <c r="FR43" s="203"/>
      <c r="FS43" s="203"/>
      <c r="FT43" s="203"/>
      <c r="FU43" s="203"/>
      <c r="FV43" s="203"/>
      <c r="FW43" s="203"/>
      <c r="FX43" s="203"/>
      <c r="FY43" s="203"/>
      <c r="FZ43" s="203"/>
      <c r="GA43" s="203"/>
      <c r="GB43" s="203"/>
      <c r="GC43" s="203"/>
      <c r="GD43" s="203"/>
      <c r="GE43" s="203"/>
      <c r="GF43" s="203"/>
      <c r="GG43" s="203"/>
      <c r="GH43" s="203"/>
      <c r="GI43" s="203"/>
      <c r="GJ43" s="203"/>
      <c r="GK43" s="203"/>
      <c r="GL43" s="203"/>
      <c r="GM43" s="203"/>
      <c r="GN43" s="203"/>
      <c r="GO43" s="203"/>
      <c r="GP43" s="203"/>
      <c r="GQ43" s="203"/>
      <c r="GR43" s="203"/>
      <c r="GS43" s="203"/>
      <c r="GT43" s="203"/>
      <c r="GU43" s="203"/>
      <c r="GV43" s="203"/>
      <c r="GW43" s="203"/>
      <c r="GX43" s="203"/>
      <c r="GY43" s="203"/>
      <c r="GZ43" s="203"/>
      <c r="HA43" s="203"/>
      <c r="HB43" s="203"/>
      <c r="HC43" s="203"/>
      <c r="HD43" s="203"/>
      <c r="HE43" s="203"/>
      <c r="HF43" s="203"/>
      <c r="HG43" s="203"/>
      <c r="HH43" s="203"/>
      <c r="HI43" s="203"/>
      <c r="HJ43" s="203"/>
      <c r="HK43" s="203"/>
      <c r="HL43" s="203"/>
      <c r="HM43" s="203"/>
      <c r="HN43" s="203"/>
      <c r="HO43" s="203"/>
      <c r="HP43" s="203"/>
      <c r="HQ43" s="203"/>
      <c r="HR43" s="203"/>
      <c r="HS43" s="203"/>
      <c r="HT43" s="203"/>
      <c r="HU43" s="203"/>
      <c r="HV43" s="203"/>
      <c r="HW43" s="203"/>
      <c r="HX43" s="203"/>
      <c r="HY43" s="203"/>
      <c r="HZ43" s="203"/>
      <c r="IA43" s="203"/>
      <c r="IB43" s="203"/>
      <c r="IC43" s="203"/>
      <c r="ID43" s="203"/>
      <c r="IE43" s="203"/>
      <c r="IF43" s="203"/>
      <c r="IG43" s="203"/>
      <c r="IH43" s="203"/>
      <c r="II43" s="203"/>
      <c r="IJ43" s="203"/>
      <c r="IK43" s="203"/>
      <c r="IL43" s="203"/>
      <c r="IM43" s="203"/>
      <c r="IN43" s="203"/>
      <c r="IO43" s="203"/>
      <c r="IP43" s="203"/>
      <c r="IQ43" s="203"/>
      <c r="IR43" s="203"/>
      <c r="IS43" s="203"/>
      <c r="IT43" s="203"/>
      <c r="IU43" s="203"/>
      <c r="IV43" s="203"/>
      <c r="IW43" s="203"/>
      <c r="IX43" s="203"/>
      <c r="IY43" s="203"/>
      <c r="IZ43" s="203"/>
      <c r="JA43" s="203"/>
      <c r="JB43" s="203"/>
      <c r="JC43" s="203"/>
      <c r="JD43" s="203"/>
      <c r="JE43" s="203"/>
      <c r="JF43" s="203"/>
      <c r="JG43" s="203"/>
      <c r="JH43" s="203"/>
      <c r="JI43" s="203"/>
      <c r="JJ43" s="203"/>
      <c r="JK43" s="203"/>
      <c r="JL43" s="203"/>
      <c r="JM43" s="203"/>
      <c r="JN43" s="203"/>
      <c r="JO43" s="203"/>
      <c r="JP43" s="203"/>
      <c r="JQ43" s="203"/>
      <c r="JR43" s="203"/>
      <c r="JS43" s="203"/>
      <c r="JT43" s="203"/>
      <c r="JU43" s="203"/>
      <c r="JV43" s="203"/>
      <c r="JW43" s="203"/>
      <c r="JX43" s="203"/>
      <c r="JY43" s="203"/>
      <c r="JZ43" s="203"/>
      <c r="KA43" s="203"/>
      <c r="KB43" s="203"/>
      <c r="KC43" s="203"/>
      <c r="KD43" s="203"/>
      <c r="KE43" s="203"/>
      <c r="KF43" s="203"/>
      <c r="KG43" s="203"/>
      <c r="KH43" s="203"/>
      <c r="KI43" s="203"/>
      <c r="KJ43" s="203"/>
      <c r="KK43" s="203"/>
      <c r="KL43" s="203"/>
      <c r="KM43" s="203"/>
      <c r="KN43" s="203"/>
      <c r="KO43" s="203"/>
      <c r="KP43" s="203"/>
      <c r="KQ43" s="203"/>
      <c r="KR43" s="203"/>
      <c r="KS43" s="203"/>
      <c r="KT43" s="203"/>
      <c r="KU43" s="203"/>
      <c r="KV43" s="203"/>
      <c r="KW43" s="203"/>
      <c r="KX43" s="203"/>
      <c r="KY43" s="203"/>
      <c r="KZ43" s="203"/>
      <c r="LA43" s="203"/>
      <c r="LB43" s="203"/>
      <c r="LC43" s="203"/>
      <c r="LD43" s="203"/>
      <c r="LE43" s="203"/>
      <c r="LF43" s="203"/>
      <c r="LG43" s="203"/>
      <c r="LH43" s="203"/>
      <c r="LI43" s="203"/>
      <c r="LJ43" s="203"/>
      <c r="LK43" s="203"/>
      <c r="LL43" s="203"/>
      <c r="LM43" s="203"/>
      <c r="LN43" s="203"/>
      <c r="LO43" s="203"/>
      <c r="LP43" s="203"/>
      <c r="LQ43" s="203"/>
      <c r="LR43" s="203"/>
      <c r="LS43" s="203"/>
      <c r="LT43" s="203"/>
      <c r="LU43" s="203"/>
      <c r="LV43" s="203"/>
      <c r="LW43" s="203"/>
      <c r="LX43" s="203"/>
      <c r="LY43" s="203"/>
      <c r="LZ43" s="203"/>
      <c r="MA43" s="203"/>
      <c r="MB43" s="203"/>
      <c r="MC43" s="203"/>
      <c r="MD43" s="203"/>
      <c r="ME43" s="203"/>
      <c r="MF43" s="203"/>
      <c r="MG43" s="203"/>
      <c r="MH43" s="203"/>
      <c r="MI43" s="203"/>
      <c r="MJ43" s="203"/>
      <c r="MK43" s="203"/>
      <c r="ML43" s="203"/>
      <c r="MM43" s="203"/>
      <c r="MN43" s="203"/>
      <c r="MO43" s="203"/>
      <c r="MP43" s="203"/>
      <c r="MQ43" s="203"/>
      <c r="MR43" s="203"/>
      <c r="MS43" s="203"/>
      <c r="MT43" s="203"/>
      <c r="MU43" s="203"/>
      <c r="MV43" s="203"/>
      <c r="MW43" s="203"/>
      <c r="MX43" s="203"/>
      <c r="MY43" s="203"/>
      <c r="MZ43" s="203"/>
      <c r="NA43" s="203"/>
      <c r="NB43" s="203"/>
      <c r="NC43" s="203"/>
      <c r="ND43" s="203"/>
      <c r="NE43" s="203"/>
      <c r="NF43" s="203"/>
      <c r="NG43" s="203"/>
      <c r="NH43" s="203"/>
      <c r="NI43" s="203"/>
      <c r="NJ43" s="203"/>
      <c r="NK43" s="203"/>
      <c r="NL43" s="203"/>
      <c r="NM43" s="203"/>
      <c r="NN43" s="203"/>
      <c r="NO43" s="203"/>
      <c r="NP43" s="203"/>
      <c r="NQ43" s="203"/>
      <c r="NR43" s="203"/>
      <c r="NS43" s="203"/>
      <c r="NT43" s="203"/>
      <c r="NU43" s="203"/>
      <c r="NV43" s="203"/>
      <c r="NW43" s="203"/>
      <c r="NX43" s="203"/>
      <c r="NY43" s="203"/>
      <c r="NZ43" s="203"/>
      <c r="OA43" s="203"/>
      <c r="OB43" s="203"/>
      <c r="OC43" s="203"/>
      <c r="OD43" s="203"/>
      <c r="OE43" s="203"/>
      <c r="OF43" s="203"/>
      <c r="OG43" s="203"/>
      <c r="OH43" s="203"/>
      <c r="OI43" s="203"/>
      <c r="OJ43" s="203"/>
      <c r="OK43" s="203"/>
      <c r="OL43" s="203"/>
      <c r="OM43" s="203"/>
      <c r="ON43" s="203"/>
      <c r="OO43" s="203"/>
      <c r="OP43" s="203"/>
      <c r="OQ43" s="203"/>
      <c r="OR43" s="203"/>
      <c r="OS43" s="203"/>
      <c r="OT43" s="203"/>
      <c r="OU43" s="203"/>
      <c r="OV43" s="203"/>
      <c r="OW43" s="203"/>
      <c r="OX43" s="203"/>
      <c r="OY43" s="203"/>
      <c r="OZ43" s="203"/>
      <c r="PA43" s="203"/>
      <c r="PB43" s="203"/>
      <c r="PC43" s="203"/>
      <c r="PD43" s="203"/>
      <c r="PE43" s="203"/>
      <c r="PF43" s="203"/>
      <c r="PG43" s="203"/>
      <c r="PH43" s="203"/>
      <c r="PI43" s="203"/>
      <c r="PJ43" s="203"/>
      <c r="PK43" s="203"/>
      <c r="PL43" s="203"/>
      <c r="PM43" s="203"/>
      <c r="PN43" s="203"/>
      <c r="PO43" s="203"/>
      <c r="PP43" s="203"/>
      <c r="PQ43" s="203"/>
      <c r="PR43" s="203"/>
      <c r="PS43" s="203"/>
      <c r="PT43" s="203"/>
      <c r="PU43" s="203"/>
      <c r="PV43" s="203"/>
      <c r="PW43" s="203"/>
      <c r="PX43" s="203"/>
      <c r="PY43" s="203"/>
      <c r="PZ43" s="203"/>
      <c r="QA43" s="203"/>
      <c r="QB43" s="203"/>
      <c r="QC43" s="203"/>
      <c r="QD43" s="203"/>
      <c r="QE43" s="203"/>
      <c r="QF43" s="203"/>
      <c r="QG43" s="203"/>
      <c r="QH43" s="203"/>
      <c r="QI43" s="203"/>
      <c r="QJ43" s="203"/>
      <c r="QK43" s="203"/>
      <c r="QL43" s="203"/>
      <c r="QM43" s="203"/>
      <c r="QN43" s="203"/>
      <c r="QO43" s="203"/>
      <c r="QP43" s="203"/>
      <c r="QQ43" s="203"/>
      <c r="QR43" s="203"/>
      <c r="QS43" s="203"/>
      <c r="QT43" s="203"/>
      <c r="QU43" s="203"/>
      <c r="QV43" s="203"/>
      <c r="QW43" s="203"/>
      <c r="QX43" s="203"/>
      <c r="QY43" s="203"/>
      <c r="QZ43" s="203"/>
      <c r="RA43" s="203"/>
      <c r="RB43" s="203"/>
      <c r="RC43" s="203"/>
      <c r="RD43" s="203"/>
      <c r="RE43" s="203"/>
      <c r="RF43" s="203"/>
      <c r="RG43" s="203"/>
      <c r="RH43" s="203"/>
      <c r="RI43" s="203"/>
      <c r="RJ43" s="203"/>
      <c r="RK43" s="203"/>
      <c r="RL43" s="203"/>
      <c r="RM43" s="203"/>
      <c r="RN43" s="203"/>
      <c r="RO43" s="203"/>
      <c r="RP43" s="203"/>
      <c r="RQ43" s="203"/>
      <c r="RR43" s="203"/>
      <c r="RS43" s="203"/>
      <c r="RT43" s="203"/>
      <c r="RU43" s="203"/>
      <c r="RV43" s="203"/>
      <c r="RW43" s="203"/>
      <c r="RX43" s="203"/>
      <c r="RY43" s="203"/>
      <c r="RZ43" s="203"/>
      <c r="SA43" s="203"/>
      <c r="SB43" s="203"/>
      <c r="SC43" s="203"/>
      <c r="SD43" s="203"/>
      <c r="SE43" s="203"/>
      <c r="SF43" s="203"/>
      <c r="SG43" s="203"/>
      <c r="SH43" s="203"/>
      <c r="SI43" s="203"/>
      <c r="SJ43" s="203"/>
      <c r="SK43" s="203"/>
      <c r="SL43" s="203"/>
      <c r="SM43" s="203"/>
      <c r="SN43" s="203"/>
      <c r="SO43" s="203"/>
      <c r="SP43" s="203"/>
      <c r="SQ43" s="203"/>
      <c r="SR43" s="203"/>
      <c r="SS43" s="203"/>
      <c r="ST43" s="203"/>
      <c r="SU43" s="203"/>
      <c r="SV43" s="203"/>
      <c r="SW43" s="203"/>
      <c r="SX43" s="203"/>
      <c r="SY43" s="203"/>
      <c r="SZ43" s="203"/>
      <c r="TA43" s="203"/>
      <c r="TB43" s="203"/>
      <c r="TC43" s="203"/>
      <c r="TD43" s="203"/>
      <c r="TE43" s="203"/>
      <c r="TF43" s="203"/>
      <c r="TG43" s="203"/>
      <c r="TH43" s="203"/>
      <c r="TI43" s="203"/>
      <c r="TJ43" s="203"/>
      <c r="TK43" s="203"/>
      <c r="TL43" s="203"/>
      <c r="TM43" s="203"/>
      <c r="TN43" s="203"/>
      <c r="TO43" s="203"/>
      <c r="TP43" s="203"/>
      <c r="TQ43" s="203"/>
      <c r="TR43" s="203"/>
      <c r="TS43" s="203"/>
      <c r="TT43" s="203"/>
      <c r="TU43" s="203"/>
      <c r="TV43" s="203"/>
      <c r="TW43" s="203"/>
      <c r="TX43" s="203"/>
      <c r="TY43" s="203"/>
      <c r="TZ43" s="203"/>
      <c r="UA43" s="203"/>
      <c r="UB43" s="203"/>
      <c r="UC43" s="203"/>
      <c r="UD43" s="203"/>
      <c r="UE43" s="203"/>
      <c r="UF43" s="203"/>
      <c r="UG43" s="203"/>
      <c r="UH43" s="203"/>
      <c r="UI43" s="203"/>
      <c r="UJ43" s="203"/>
      <c r="UK43" s="203"/>
      <c r="UL43" s="203"/>
      <c r="UM43" s="203"/>
      <c r="UN43" s="203"/>
      <c r="UO43" s="203"/>
      <c r="UP43" s="203"/>
      <c r="UQ43" s="203"/>
      <c r="UR43" s="203"/>
      <c r="US43" s="203"/>
      <c r="UT43" s="203"/>
      <c r="UU43" s="203"/>
      <c r="UV43" s="203"/>
      <c r="UW43" s="203"/>
      <c r="UX43" s="203"/>
      <c r="UY43" s="203"/>
      <c r="UZ43" s="203"/>
      <c r="VA43" s="203"/>
      <c r="VB43" s="203"/>
      <c r="VC43" s="203"/>
      <c r="VD43" s="203"/>
      <c r="VE43" s="203"/>
      <c r="VF43" s="203"/>
      <c r="VG43" s="203"/>
      <c r="VH43" s="203"/>
      <c r="VI43" s="203"/>
      <c r="VJ43" s="203"/>
      <c r="VK43" s="203"/>
      <c r="VL43" s="203"/>
      <c r="VM43" s="203"/>
      <c r="VN43" s="203"/>
      <c r="VO43" s="203"/>
      <c r="VP43" s="203"/>
      <c r="VQ43" s="203"/>
      <c r="VR43" s="203"/>
      <c r="VS43" s="203"/>
      <c r="VT43" s="203"/>
      <c r="VU43" s="203"/>
      <c r="VV43" s="203"/>
      <c r="VW43" s="203"/>
      <c r="VX43" s="203"/>
      <c r="VY43" s="203"/>
      <c r="VZ43" s="203"/>
      <c r="WA43" s="203"/>
      <c r="WB43" s="203"/>
      <c r="WC43" s="203"/>
      <c r="WD43" s="203"/>
      <c r="WE43" s="203"/>
      <c r="WF43" s="203"/>
      <c r="WG43" s="203"/>
      <c r="WH43" s="203"/>
      <c r="WI43" s="203"/>
      <c r="WJ43" s="203"/>
      <c r="WK43" s="203"/>
      <c r="WL43" s="203"/>
      <c r="WM43" s="203"/>
      <c r="WN43" s="203"/>
      <c r="WO43" s="203"/>
      <c r="WP43" s="203"/>
      <c r="WQ43" s="203"/>
      <c r="WR43" s="203"/>
      <c r="WS43" s="203"/>
      <c r="WT43" s="203"/>
      <c r="WU43" s="203"/>
      <c r="WV43" s="203"/>
      <c r="WW43" s="203"/>
      <c r="WX43" s="203"/>
      <c r="WY43" s="203"/>
      <c r="WZ43" s="203"/>
      <c r="XA43" s="203"/>
      <c r="XB43" s="203"/>
      <c r="XC43" s="203"/>
      <c r="XD43" s="203"/>
      <c r="XE43" s="203"/>
      <c r="XF43" s="203"/>
      <c r="XG43" s="203"/>
      <c r="XH43" s="203"/>
      <c r="XI43" s="203"/>
      <c r="XJ43" s="203"/>
      <c r="XK43" s="203"/>
      <c r="XL43" s="203"/>
      <c r="XM43" s="203"/>
      <c r="XN43" s="203"/>
      <c r="XO43" s="203"/>
      <c r="XP43" s="203"/>
      <c r="XQ43" s="203"/>
      <c r="XR43" s="203"/>
      <c r="XS43" s="203"/>
      <c r="XT43" s="203"/>
      <c r="XU43" s="203"/>
      <c r="XV43" s="203"/>
      <c r="XW43" s="203"/>
      <c r="XX43" s="203"/>
      <c r="XY43" s="203"/>
      <c r="XZ43" s="203"/>
      <c r="YA43" s="203"/>
      <c r="YB43" s="203"/>
      <c r="YC43" s="203"/>
      <c r="YD43" s="203"/>
      <c r="YE43" s="203"/>
      <c r="YF43" s="203"/>
      <c r="YG43" s="203"/>
      <c r="YH43" s="203"/>
      <c r="YI43" s="203"/>
      <c r="YJ43" s="203"/>
      <c r="YK43" s="203"/>
      <c r="YL43" s="203"/>
      <c r="YM43" s="203"/>
      <c r="YN43" s="203"/>
      <c r="YO43" s="203"/>
      <c r="YP43" s="203"/>
      <c r="YQ43" s="203"/>
      <c r="YR43" s="203"/>
      <c r="YS43" s="203"/>
      <c r="YT43" s="203"/>
      <c r="YU43" s="203"/>
      <c r="YV43" s="203"/>
      <c r="YW43" s="203"/>
      <c r="YX43" s="203"/>
      <c r="YY43" s="203"/>
      <c r="YZ43" s="203"/>
      <c r="ZA43" s="203"/>
      <c r="ZB43" s="203"/>
      <c r="ZC43" s="203"/>
      <c r="ZD43" s="203"/>
      <c r="ZE43" s="203"/>
      <c r="ZF43" s="203"/>
      <c r="ZG43" s="203"/>
      <c r="ZH43" s="203"/>
      <c r="ZI43" s="203"/>
      <c r="ZJ43" s="203"/>
      <c r="ZK43" s="203"/>
      <c r="ZL43" s="203"/>
      <c r="ZM43" s="203"/>
      <c r="ZN43" s="203"/>
      <c r="ZO43" s="203"/>
      <c r="ZP43" s="203"/>
      <c r="ZQ43" s="203"/>
      <c r="ZR43" s="203"/>
      <c r="ZS43" s="203"/>
      <c r="ZT43" s="203"/>
      <c r="ZU43" s="203"/>
      <c r="ZV43" s="203"/>
      <c r="ZW43" s="203"/>
      <c r="ZX43" s="203"/>
      <c r="ZY43" s="203"/>
      <c r="ZZ43" s="203"/>
      <c r="AAA43" s="203"/>
      <c r="AAB43" s="203"/>
      <c r="AAC43" s="203"/>
      <c r="AAD43" s="203"/>
      <c r="AAE43" s="203"/>
      <c r="AAF43" s="203"/>
      <c r="AAG43" s="203"/>
      <c r="AAH43" s="203"/>
      <c r="AAI43" s="203"/>
      <c r="AAJ43" s="203"/>
      <c r="AAK43" s="203"/>
      <c r="AAL43" s="203"/>
      <c r="AAM43" s="203"/>
      <c r="AAN43" s="203"/>
      <c r="AAO43" s="203"/>
      <c r="AAP43" s="203"/>
      <c r="AAQ43" s="203"/>
      <c r="AAR43" s="203"/>
      <c r="AAS43" s="203"/>
      <c r="AAT43" s="203"/>
      <c r="AAU43" s="203"/>
      <c r="AAV43" s="203"/>
      <c r="AAW43" s="203"/>
      <c r="AAX43" s="203"/>
      <c r="AAY43" s="203"/>
      <c r="AAZ43" s="203"/>
      <c r="ABA43" s="203"/>
      <c r="ABB43" s="203"/>
      <c r="ABC43" s="203"/>
      <c r="ABD43" s="203"/>
      <c r="ABE43" s="203"/>
      <c r="ABF43" s="203"/>
      <c r="ABG43" s="203"/>
      <c r="ABH43" s="203"/>
      <c r="ABI43" s="203"/>
      <c r="ABJ43" s="203"/>
      <c r="ABK43" s="203"/>
      <c r="ABL43" s="203"/>
      <c r="ABM43" s="203"/>
      <c r="ABN43" s="203"/>
      <c r="ABO43" s="203"/>
      <c r="ABP43" s="203"/>
      <c r="ABQ43" s="203"/>
      <c r="ABR43" s="203"/>
      <c r="ABS43" s="203"/>
      <c r="ABT43" s="203"/>
      <c r="ABU43" s="203"/>
      <c r="ABV43" s="203"/>
      <c r="ABW43" s="203"/>
      <c r="ABX43" s="203"/>
      <c r="ABY43" s="203"/>
      <c r="ABZ43" s="203"/>
      <c r="ACA43" s="203"/>
      <c r="ACB43" s="203"/>
      <c r="ACC43" s="203"/>
      <c r="ACD43" s="203"/>
      <c r="ACE43" s="203"/>
      <c r="ACF43" s="203"/>
      <c r="ACG43" s="203"/>
      <c r="ACH43" s="203"/>
      <c r="ACI43" s="203"/>
      <c r="ACJ43" s="203"/>
      <c r="ACK43" s="203"/>
      <c r="ACL43" s="203"/>
      <c r="ACM43" s="203"/>
      <c r="ACN43" s="203"/>
      <c r="ACO43" s="203"/>
      <c r="ACP43" s="203"/>
      <c r="ACQ43" s="203"/>
      <c r="ACR43" s="203"/>
      <c r="ACS43" s="203"/>
      <c r="ACT43" s="203"/>
      <c r="ACU43" s="203"/>
      <c r="ACV43" s="203"/>
      <c r="ACW43" s="203"/>
      <c r="ACX43" s="203"/>
      <c r="ACY43" s="203"/>
      <c r="ACZ43" s="203"/>
      <c r="ADA43" s="203"/>
      <c r="ADB43" s="203"/>
      <c r="ADC43" s="203"/>
      <c r="ADD43" s="203"/>
      <c r="ADE43" s="203"/>
      <c r="ADF43" s="203"/>
      <c r="ADG43" s="203"/>
      <c r="ADH43" s="203"/>
      <c r="ADI43" s="203"/>
      <c r="ADJ43" s="203"/>
      <c r="ADK43" s="203"/>
      <c r="ADL43" s="203"/>
      <c r="ADM43" s="203"/>
      <c r="ADN43" s="203"/>
      <c r="ADO43" s="203"/>
      <c r="ADP43" s="203"/>
      <c r="ADQ43" s="203"/>
      <c r="ADR43" s="203"/>
      <c r="ADS43" s="203"/>
      <c r="ADT43" s="203"/>
      <c r="ADU43" s="203"/>
      <c r="ADV43" s="203"/>
      <c r="ADW43" s="203"/>
      <c r="ADX43" s="203"/>
      <c r="ADY43" s="203"/>
      <c r="ADZ43" s="203"/>
      <c r="AEA43" s="203"/>
      <c r="AEB43" s="203"/>
      <c r="AEC43" s="203"/>
      <c r="AED43" s="203"/>
      <c r="AEE43" s="203"/>
      <c r="AEF43" s="203"/>
      <c r="AEG43" s="203"/>
      <c r="AEH43" s="203"/>
      <c r="AEI43" s="203"/>
      <c r="AEJ43" s="203"/>
      <c r="AEK43" s="203"/>
      <c r="AEL43" s="203"/>
      <c r="AEM43" s="203"/>
      <c r="AEN43" s="203"/>
      <c r="AEO43" s="203"/>
      <c r="AEP43" s="203"/>
      <c r="AEQ43" s="203"/>
      <c r="AER43" s="203"/>
      <c r="AES43" s="203"/>
      <c r="AET43" s="203"/>
      <c r="AEU43" s="203"/>
      <c r="AEV43" s="203"/>
      <c r="AEW43" s="203"/>
      <c r="AEX43" s="203"/>
      <c r="AEY43" s="203"/>
      <c r="AEZ43" s="203"/>
      <c r="AFA43" s="203"/>
      <c r="AFB43" s="203"/>
      <c r="AFC43" s="203"/>
      <c r="AFD43" s="203"/>
      <c r="AFE43" s="203"/>
      <c r="AFF43" s="203"/>
      <c r="AFG43" s="203"/>
      <c r="AFH43" s="203"/>
      <c r="AFI43" s="203"/>
      <c r="AFJ43" s="203"/>
      <c r="AFK43" s="203"/>
      <c r="AFL43" s="203"/>
      <c r="AFM43" s="203"/>
      <c r="AFN43" s="203"/>
      <c r="AFO43" s="203"/>
      <c r="AFP43" s="203"/>
      <c r="AFQ43" s="203"/>
      <c r="AFR43" s="203"/>
      <c r="AFS43" s="203"/>
      <c r="AFT43" s="203"/>
      <c r="AFU43" s="203"/>
      <c r="AFV43" s="203"/>
      <c r="AFW43" s="203"/>
      <c r="AFX43" s="203"/>
      <c r="AFY43" s="203"/>
      <c r="AFZ43" s="203"/>
      <c r="AGA43" s="203"/>
      <c r="AGB43" s="203"/>
      <c r="AGC43" s="203"/>
      <c r="AGD43" s="203"/>
      <c r="AGE43" s="203"/>
      <c r="AGF43" s="203"/>
      <c r="AGG43" s="203"/>
      <c r="AGH43" s="203"/>
      <c r="AGI43" s="203"/>
      <c r="AGJ43" s="203"/>
      <c r="AGK43" s="203"/>
      <c r="AGL43" s="203"/>
      <c r="AGM43" s="203"/>
      <c r="AGN43" s="203"/>
      <c r="AGO43" s="203"/>
      <c r="AGP43" s="203"/>
      <c r="AGQ43" s="203"/>
      <c r="AGR43" s="203"/>
      <c r="AGS43" s="203"/>
      <c r="AGT43" s="203"/>
      <c r="AGU43" s="203"/>
      <c r="AGV43" s="203"/>
      <c r="AGW43" s="203"/>
      <c r="AGX43" s="203"/>
      <c r="AGY43" s="203"/>
      <c r="AGZ43" s="203"/>
      <c r="AHA43" s="203"/>
      <c r="AHB43" s="203"/>
      <c r="AHC43" s="203"/>
      <c r="AHD43" s="203"/>
      <c r="AHE43" s="203"/>
      <c r="AHF43" s="203"/>
      <c r="AHG43" s="203"/>
      <c r="AHH43" s="203"/>
      <c r="AHI43" s="203"/>
      <c r="AHJ43" s="203"/>
      <c r="AHK43" s="203"/>
      <c r="AHL43" s="203"/>
      <c r="AHM43" s="203"/>
      <c r="AHN43" s="203"/>
      <c r="AHO43" s="203"/>
      <c r="AHP43" s="203"/>
      <c r="AHQ43" s="203"/>
      <c r="AHR43" s="203"/>
      <c r="AHS43" s="203"/>
      <c r="AHT43" s="203"/>
      <c r="AHU43" s="203"/>
      <c r="AHV43" s="203"/>
      <c r="AHW43" s="203"/>
      <c r="AHX43" s="203"/>
      <c r="AHY43" s="203"/>
      <c r="AHZ43" s="203"/>
      <c r="AIA43" s="203"/>
      <c r="AIB43" s="203"/>
      <c r="AIC43" s="203"/>
      <c r="AID43" s="203"/>
      <c r="AIE43" s="203"/>
      <c r="AIF43" s="203"/>
      <c r="AIG43" s="203"/>
      <c r="AIH43" s="203"/>
      <c r="AII43" s="203"/>
      <c r="AIJ43" s="203"/>
      <c r="AIK43" s="203"/>
      <c r="AIL43" s="203"/>
      <c r="AIM43" s="203"/>
      <c r="AIN43" s="203"/>
      <c r="AIO43" s="203"/>
      <c r="AIP43" s="203"/>
      <c r="AIQ43" s="203"/>
      <c r="AIR43" s="203"/>
      <c r="AIS43" s="203"/>
      <c r="AIT43" s="203"/>
      <c r="AIU43" s="203"/>
      <c r="AIV43" s="203"/>
      <c r="AIW43" s="203"/>
      <c r="AIX43" s="203"/>
      <c r="AIY43" s="203"/>
      <c r="AIZ43" s="203"/>
      <c r="AJA43" s="203"/>
      <c r="AJB43" s="203"/>
      <c r="AJC43" s="203"/>
      <c r="AJD43" s="203"/>
      <c r="AJE43" s="203"/>
      <c r="AJF43" s="203"/>
      <c r="AJG43" s="203"/>
      <c r="AJH43" s="203"/>
      <c r="AJI43" s="203"/>
      <c r="AJJ43" s="203"/>
      <c r="AJK43" s="203"/>
      <c r="AJL43" s="203"/>
      <c r="AJM43" s="203"/>
      <c r="AJN43" s="203"/>
      <c r="AJO43" s="203"/>
      <c r="AJP43" s="203"/>
      <c r="AJQ43" s="203"/>
      <c r="AJR43" s="203"/>
      <c r="AJS43" s="203"/>
      <c r="AJT43" s="203"/>
      <c r="AJU43" s="203"/>
      <c r="AJV43" s="203"/>
      <c r="AJW43" s="203"/>
      <c r="AJX43" s="203"/>
      <c r="AJY43" s="203"/>
      <c r="AJZ43" s="203"/>
      <c r="AKA43" s="203"/>
      <c r="AKB43" s="203"/>
      <c r="AKC43" s="203"/>
      <c r="AKD43" s="203"/>
      <c r="AKE43" s="203"/>
      <c r="AKF43" s="203"/>
      <c r="AKG43" s="203"/>
      <c r="AKH43" s="203"/>
      <c r="AKI43" s="203"/>
      <c r="AKJ43" s="203"/>
      <c r="AKK43" s="203"/>
      <c r="AKL43" s="203"/>
      <c r="AKM43" s="203"/>
      <c r="AKN43" s="203"/>
      <c r="AKO43" s="203"/>
      <c r="AKP43" s="203"/>
      <c r="AKQ43" s="203"/>
      <c r="AKR43" s="203"/>
      <c r="AKS43" s="203"/>
      <c r="AKT43" s="203"/>
      <c r="AKU43" s="203"/>
      <c r="AKV43" s="203"/>
      <c r="AKW43" s="203"/>
      <c r="AKX43" s="203"/>
      <c r="AKY43" s="203"/>
      <c r="AKZ43" s="203"/>
      <c r="ALA43" s="203"/>
      <c r="ALB43" s="203"/>
      <c r="ALC43" s="203"/>
      <c r="ALD43" s="203"/>
      <c r="ALE43" s="203"/>
      <c r="ALF43" s="203"/>
      <c r="ALG43" s="203"/>
      <c r="ALH43" s="203"/>
      <c r="ALI43" s="203"/>
      <c r="ALJ43" s="203"/>
      <c r="ALK43" s="203"/>
      <c r="ALL43" s="203"/>
      <c r="ALM43" s="203"/>
      <c r="ALN43" s="203"/>
      <c r="ALO43" s="203"/>
      <c r="ALP43" s="203"/>
      <c r="ALQ43" s="203"/>
      <c r="ALR43" s="203"/>
      <c r="ALS43" s="203"/>
      <c r="ALT43" s="203"/>
      <c r="ALU43" s="203"/>
      <c r="ALV43" s="203"/>
      <c r="ALW43" s="203"/>
      <c r="ALX43" s="203"/>
      <c r="ALY43" s="203"/>
      <c r="ALZ43" s="203"/>
      <c r="AMA43" s="203"/>
      <c r="AMB43" s="203"/>
      <c r="AMC43" s="203"/>
      <c r="AMD43" s="203"/>
      <c r="AME43" s="203"/>
      <c r="AMF43" s="203"/>
      <c r="AMG43" s="203"/>
      <c r="AMH43" s="203"/>
      <c r="AMI43" s="203"/>
      <c r="AMJ43" s="203"/>
      <c r="AMK43" s="203"/>
      <c r="AML43" s="203"/>
      <c r="AMM43" s="203"/>
      <c r="AMN43" s="203"/>
      <c r="AMO43" s="203"/>
      <c r="AMP43" s="203"/>
      <c r="AMQ43" s="203"/>
      <c r="AMR43" s="203"/>
      <c r="AMS43" s="203"/>
      <c r="AMT43" s="203"/>
      <c r="AMU43" s="203"/>
      <c r="AMV43" s="203"/>
      <c r="AMW43" s="203"/>
      <c r="AMX43" s="203"/>
      <c r="AMY43" s="203"/>
      <c r="AMZ43" s="203"/>
      <c r="ANA43" s="203"/>
      <c r="ANB43" s="203"/>
      <c r="ANC43" s="203"/>
      <c r="AND43" s="203"/>
      <c r="ANE43" s="203"/>
      <c r="ANF43" s="203"/>
      <c r="ANG43" s="203"/>
      <c r="ANH43" s="203"/>
      <c r="ANI43" s="203"/>
      <c r="ANJ43" s="203"/>
      <c r="ANK43" s="203"/>
      <c r="ANL43" s="203"/>
      <c r="ANM43" s="203"/>
      <c r="ANN43" s="203"/>
      <c r="ANO43" s="203"/>
      <c r="ANP43" s="203"/>
      <c r="ANQ43" s="203"/>
      <c r="ANR43" s="203"/>
      <c r="ANS43" s="203"/>
      <c r="ANT43" s="203"/>
      <c r="ANU43" s="203"/>
      <c r="ANV43" s="203"/>
      <c r="ANW43" s="203"/>
      <c r="ANX43" s="203"/>
      <c r="ANY43" s="203"/>
      <c r="ANZ43" s="203"/>
      <c r="AOA43" s="203"/>
      <c r="AOB43" s="203"/>
      <c r="AOC43" s="203"/>
      <c r="AOD43" s="203"/>
      <c r="AOE43" s="203"/>
      <c r="AOF43" s="203"/>
      <c r="AOG43" s="203"/>
      <c r="AOH43" s="203"/>
      <c r="AOI43" s="203"/>
      <c r="AOJ43" s="203"/>
      <c r="AOK43" s="203"/>
      <c r="AOL43" s="203"/>
      <c r="AOM43" s="203"/>
      <c r="AON43" s="203"/>
      <c r="AOO43" s="203"/>
      <c r="AOP43" s="203"/>
      <c r="AOQ43" s="203"/>
      <c r="AOR43" s="203"/>
      <c r="AOS43" s="203"/>
      <c r="AOT43" s="203"/>
      <c r="AOU43" s="203"/>
      <c r="AOV43" s="203"/>
      <c r="AOW43" s="203"/>
      <c r="AOX43" s="203"/>
      <c r="AOY43" s="203"/>
      <c r="AOZ43" s="203"/>
      <c r="APA43" s="203"/>
      <c r="APB43" s="203"/>
      <c r="APC43" s="203"/>
      <c r="APD43" s="203"/>
      <c r="APE43" s="203"/>
      <c r="APF43" s="203"/>
      <c r="APG43" s="203"/>
      <c r="APH43" s="203"/>
      <c r="API43" s="203"/>
      <c r="APJ43" s="203"/>
      <c r="APK43" s="203"/>
      <c r="APL43" s="203"/>
      <c r="APM43" s="203"/>
      <c r="APN43" s="203"/>
      <c r="APO43" s="203"/>
      <c r="APP43" s="203"/>
      <c r="APQ43" s="203"/>
      <c r="APR43" s="203"/>
      <c r="APS43" s="203"/>
      <c r="APT43" s="203"/>
      <c r="APU43" s="203"/>
      <c r="APV43" s="203"/>
      <c r="APW43" s="203"/>
      <c r="APX43" s="203"/>
      <c r="APY43" s="203"/>
      <c r="APZ43" s="203"/>
      <c r="AQA43" s="203"/>
      <c r="AQB43" s="203"/>
      <c r="AQC43" s="203"/>
      <c r="AQD43" s="203"/>
      <c r="AQE43" s="203"/>
      <c r="AQF43" s="203"/>
      <c r="AQG43" s="203"/>
      <c r="AQH43" s="203"/>
      <c r="AQI43" s="203"/>
      <c r="AQJ43" s="203"/>
      <c r="AQK43" s="203"/>
      <c r="AQL43" s="203"/>
      <c r="AQM43" s="203"/>
      <c r="AQN43" s="203"/>
      <c r="AQO43" s="203"/>
      <c r="AQP43" s="203"/>
      <c r="AQQ43" s="203"/>
      <c r="AQR43" s="203"/>
      <c r="AQS43" s="203"/>
      <c r="AQT43" s="203"/>
      <c r="AQU43" s="203"/>
      <c r="AQV43" s="203"/>
      <c r="AQW43" s="203"/>
      <c r="AQX43" s="203"/>
      <c r="AQY43" s="203"/>
      <c r="AQZ43" s="203"/>
      <c r="ARA43" s="203"/>
      <c r="ARB43" s="203"/>
      <c r="ARC43" s="203"/>
      <c r="ARD43" s="203"/>
      <c r="ARE43" s="203"/>
      <c r="ARF43" s="203"/>
      <c r="ARG43" s="203"/>
      <c r="ARH43" s="203"/>
      <c r="ARI43" s="203"/>
      <c r="ARJ43" s="203"/>
      <c r="ARK43" s="203"/>
      <c r="ARL43" s="203"/>
      <c r="ARM43" s="203"/>
      <c r="ARN43" s="203"/>
      <c r="ARO43" s="203"/>
      <c r="ARP43" s="203"/>
      <c r="ARQ43" s="203"/>
      <c r="ARR43" s="203"/>
      <c r="ARS43" s="203"/>
      <c r="ART43" s="203"/>
      <c r="ARU43" s="203"/>
      <c r="ARV43" s="203"/>
      <c r="ARW43" s="203"/>
      <c r="ARX43" s="203"/>
      <c r="ARY43" s="203"/>
      <c r="ARZ43" s="203"/>
      <c r="ASA43" s="203"/>
      <c r="ASB43" s="203"/>
      <c r="ASC43" s="203"/>
      <c r="ASD43" s="203"/>
      <c r="ASE43" s="203"/>
      <c r="ASF43" s="203"/>
      <c r="ASG43" s="203"/>
      <c r="ASH43" s="203"/>
      <c r="ASI43" s="203"/>
      <c r="ASJ43" s="203"/>
      <c r="ASK43" s="203"/>
      <c r="ASL43" s="203"/>
      <c r="ASM43" s="203"/>
      <c r="ASN43" s="203"/>
      <c r="ASO43" s="203"/>
      <c r="ASP43" s="203"/>
      <c r="ASQ43" s="203"/>
      <c r="ASR43" s="203"/>
      <c r="ASS43" s="203"/>
      <c r="AST43" s="203"/>
      <c r="ASU43" s="203"/>
      <c r="ASV43" s="203"/>
      <c r="ASW43" s="203"/>
      <c r="ASX43" s="203"/>
      <c r="ASY43" s="203"/>
      <c r="ASZ43" s="203"/>
      <c r="ATA43" s="203"/>
      <c r="ATB43" s="203"/>
      <c r="ATC43" s="203"/>
      <c r="ATD43" s="203"/>
      <c r="ATE43" s="203"/>
      <c r="ATF43" s="203"/>
      <c r="ATG43" s="203"/>
      <c r="ATH43" s="203"/>
      <c r="ATI43" s="203"/>
      <c r="ATJ43" s="203"/>
      <c r="ATK43" s="203"/>
      <c r="ATL43" s="203"/>
      <c r="ATM43" s="203"/>
      <c r="ATN43" s="203"/>
      <c r="ATO43" s="203"/>
      <c r="ATP43" s="203"/>
      <c r="ATQ43" s="203"/>
      <c r="ATR43" s="203"/>
      <c r="ATS43" s="203"/>
      <c r="ATT43" s="203"/>
      <c r="ATU43" s="203"/>
      <c r="ATV43" s="203"/>
      <c r="ATW43" s="203"/>
      <c r="ATX43" s="203"/>
      <c r="ATY43" s="203"/>
      <c r="ATZ43" s="203"/>
      <c r="AUA43" s="203"/>
      <c r="AUB43" s="203"/>
      <c r="AUC43" s="203"/>
      <c r="AUD43" s="203"/>
      <c r="AUE43" s="203"/>
      <c r="AUF43" s="203"/>
      <c r="AUG43" s="203"/>
      <c r="AUH43" s="203"/>
      <c r="AUI43" s="203"/>
      <c r="AUJ43" s="203"/>
      <c r="AUK43" s="203"/>
      <c r="AUL43" s="203"/>
      <c r="AUM43" s="203"/>
      <c r="AUN43" s="203"/>
      <c r="AUO43" s="203"/>
      <c r="AUP43" s="203"/>
      <c r="AUQ43" s="203"/>
      <c r="AUR43" s="203"/>
      <c r="AUS43" s="203"/>
      <c r="AUT43" s="203"/>
      <c r="AUU43" s="203"/>
      <c r="AUV43" s="203"/>
      <c r="AUW43" s="203"/>
      <c r="AUX43" s="203"/>
      <c r="AUY43" s="203"/>
      <c r="AUZ43" s="203"/>
      <c r="AVA43" s="203"/>
      <c r="AVB43" s="203"/>
      <c r="AVC43" s="203"/>
      <c r="AVD43" s="203"/>
      <c r="AVE43" s="203"/>
      <c r="AVF43" s="203"/>
      <c r="AVG43" s="203"/>
      <c r="AVH43" s="203"/>
      <c r="AVI43" s="203"/>
      <c r="AVJ43" s="203"/>
      <c r="AVK43" s="203"/>
      <c r="AVL43" s="203"/>
      <c r="AVM43" s="203"/>
      <c r="AVN43" s="203"/>
      <c r="AVO43" s="203"/>
      <c r="AVP43" s="203"/>
      <c r="AVQ43" s="203"/>
      <c r="AVR43" s="203"/>
      <c r="AVS43" s="203"/>
      <c r="AVT43" s="203"/>
      <c r="AVU43" s="203"/>
      <c r="AVV43" s="203"/>
      <c r="AVW43" s="203"/>
      <c r="AVX43" s="203"/>
      <c r="AVY43" s="203"/>
      <c r="AVZ43" s="203"/>
      <c r="AWA43" s="203"/>
      <c r="AWB43" s="203"/>
      <c r="AWC43" s="203"/>
      <c r="AWD43" s="203"/>
      <c r="AWE43" s="203"/>
      <c r="AWF43" s="203"/>
      <c r="AWG43" s="203"/>
      <c r="AWH43" s="203"/>
      <c r="AWI43" s="203"/>
      <c r="AWJ43" s="203"/>
      <c r="AWK43" s="203"/>
      <c r="AWL43" s="203"/>
      <c r="AWM43" s="203"/>
      <c r="AWN43" s="203"/>
      <c r="AWO43" s="203"/>
      <c r="AWP43" s="203"/>
      <c r="AWQ43" s="203"/>
      <c r="AWR43" s="203"/>
      <c r="AWS43" s="203"/>
      <c r="AWT43" s="203"/>
      <c r="AWU43" s="203"/>
      <c r="AWV43" s="203"/>
      <c r="AWW43" s="203"/>
      <c r="AWX43" s="203"/>
      <c r="AWY43" s="203"/>
      <c r="AWZ43" s="203"/>
      <c r="AXA43" s="203"/>
      <c r="AXB43" s="203"/>
      <c r="AXC43" s="203"/>
      <c r="AXD43" s="203"/>
      <c r="AXE43" s="203"/>
      <c r="AXF43" s="203"/>
      <c r="AXG43" s="203"/>
      <c r="AXH43" s="203"/>
      <c r="AXI43" s="203"/>
      <c r="AXJ43" s="203"/>
      <c r="AXK43" s="203"/>
      <c r="AXL43" s="203"/>
      <c r="AXM43" s="203"/>
      <c r="AXN43" s="203"/>
      <c r="AXO43" s="203"/>
      <c r="AXP43" s="203"/>
      <c r="AXQ43" s="203"/>
      <c r="AXR43" s="203"/>
      <c r="AXS43" s="203"/>
      <c r="AXT43" s="203"/>
      <c r="AXU43" s="203"/>
      <c r="AXV43" s="203"/>
      <c r="AXW43" s="203"/>
      <c r="AXX43" s="203"/>
      <c r="AXY43" s="203"/>
      <c r="AXZ43" s="203"/>
      <c r="AYA43" s="203"/>
      <c r="AYB43" s="203"/>
      <c r="AYC43" s="203"/>
      <c r="AYD43" s="203"/>
      <c r="AYE43" s="203"/>
      <c r="AYF43" s="203"/>
      <c r="AYG43" s="203"/>
      <c r="AYH43" s="203"/>
      <c r="AYI43" s="203"/>
      <c r="AYJ43" s="203"/>
      <c r="AYK43" s="203"/>
      <c r="AYL43" s="203"/>
      <c r="AYM43" s="203"/>
      <c r="AYN43" s="203"/>
      <c r="AYO43" s="203"/>
      <c r="AYP43" s="203"/>
      <c r="AYQ43" s="203"/>
      <c r="AYR43" s="203"/>
      <c r="AYS43" s="203"/>
      <c r="AYT43" s="203"/>
      <c r="AYU43" s="203"/>
      <c r="AYV43" s="203"/>
      <c r="AYW43" s="203"/>
      <c r="AYX43" s="203"/>
      <c r="AYY43" s="203"/>
      <c r="AYZ43" s="203"/>
      <c r="AZA43" s="203"/>
      <c r="AZB43" s="203"/>
      <c r="AZC43" s="203"/>
      <c r="AZD43" s="203"/>
      <c r="AZE43" s="203"/>
      <c r="AZF43" s="203"/>
      <c r="AZG43" s="203"/>
      <c r="AZH43" s="203"/>
      <c r="AZI43" s="203"/>
      <c r="AZJ43" s="203"/>
      <c r="AZK43" s="203"/>
      <c r="AZL43" s="203"/>
      <c r="AZM43" s="203"/>
      <c r="AZN43" s="203"/>
      <c r="AZO43" s="203"/>
      <c r="AZP43" s="203"/>
      <c r="AZQ43" s="203"/>
      <c r="AZR43" s="203"/>
      <c r="AZS43" s="203"/>
      <c r="AZT43" s="203"/>
      <c r="AZU43" s="203"/>
      <c r="AZV43" s="203"/>
      <c r="AZW43" s="203"/>
      <c r="AZX43" s="203"/>
      <c r="AZY43" s="203"/>
      <c r="AZZ43" s="203"/>
      <c r="BAA43" s="203"/>
      <c r="BAB43" s="203"/>
      <c r="BAC43" s="203"/>
      <c r="BAD43" s="203"/>
      <c r="BAE43" s="203"/>
      <c r="BAF43" s="203"/>
      <c r="BAG43" s="203"/>
      <c r="BAH43" s="203"/>
      <c r="BAI43" s="203"/>
      <c r="BAJ43" s="203"/>
      <c r="BAK43" s="203"/>
      <c r="BAL43" s="203"/>
      <c r="BAM43" s="203"/>
      <c r="BAN43" s="203"/>
      <c r="BAO43" s="203"/>
      <c r="BAP43" s="203"/>
      <c r="BAQ43" s="203"/>
      <c r="BAR43" s="203"/>
      <c r="BAS43" s="203"/>
      <c r="BAT43" s="203"/>
      <c r="BAU43" s="203"/>
      <c r="BAV43" s="203"/>
      <c r="BAW43" s="203"/>
      <c r="BAX43" s="203"/>
      <c r="BAY43" s="203"/>
      <c r="BAZ43" s="203"/>
      <c r="BBA43" s="203"/>
      <c r="BBB43" s="203"/>
      <c r="BBC43" s="203"/>
      <c r="BBD43" s="203"/>
      <c r="BBE43" s="203"/>
      <c r="BBF43" s="203"/>
      <c r="BBG43" s="203"/>
      <c r="BBH43" s="203"/>
      <c r="BBI43" s="203"/>
      <c r="BBJ43" s="203"/>
      <c r="BBK43" s="203"/>
      <c r="BBL43" s="203"/>
      <c r="BBM43" s="203"/>
      <c r="BBN43" s="203"/>
      <c r="BBO43" s="203"/>
      <c r="BBP43" s="203"/>
      <c r="BBQ43" s="203"/>
      <c r="BBR43" s="203"/>
      <c r="BBS43" s="203"/>
      <c r="BBT43" s="203"/>
      <c r="BBU43" s="203"/>
      <c r="BBV43" s="203"/>
      <c r="BBW43" s="203"/>
      <c r="BBX43" s="203"/>
      <c r="BBY43" s="203"/>
      <c r="BBZ43" s="203"/>
      <c r="BCA43" s="203"/>
      <c r="BCB43" s="203"/>
      <c r="BCC43" s="203"/>
      <c r="BCD43" s="203"/>
      <c r="BCE43" s="203"/>
      <c r="BCF43" s="203"/>
      <c r="BCG43" s="203"/>
      <c r="BCH43" s="203"/>
      <c r="BCI43" s="203"/>
      <c r="BCJ43" s="203"/>
      <c r="BCK43" s="203"/>
      <c r="BCL43" s="203"/>
      <c r="BCM43" s="203"/>
      <c r="BCN43" s="203"/>
      <c r="BCO43" s="203"/>
      <c r="BCP43" s="203"/>
      <c r="BCQ43" s="203"/>
      <c r="BCR43" s="203"/>
      <c r="BCS43" s="203"/>
      <c r="BCT43" s="203"/>
      <c r="BCU43" s="203"/>
      <c r="BCV43" s="203"/>
      <c r="BCW43" s="203"/>
      <c r="BCX43" s="203"/>
      <c r="BCY43" s="203"/>
      <c r="BCZ43" s="203"/>
      <c r="BDA43" s="203"/>
      <c r="BDB43" s="203"/>
      <c r="BDC43" s="203"/>
      <c r="BDD43" s="203"/>
      <c r="BDE43" s="203"/>
      <c r="BDF43" s="203"/>
      <c r="BDG43" s="203"/>
      <c r="BDH43" s="203"/>
      <c r="BDI43" s="203"/>
      <c r="BDJ43" s="203"/>
      <c r="BDK43" s="203"/>
      <c r="BDL43" s="203"/>
      <c r="BDM43" s="203"/>
      <c r="BDN43" s="203"/>
      <c r="BDO43" s="203"/>
      <c r="BDP43" s="203"/>
      <c r="BDQ43" s="203"/>
      <c r="BDR43" s="203"/>
      <c r="BDS43" s="203"/>
      <c r="BDT43" s="203"/>
      <c r="BDU43" s="203"/>
      <c r="BDV43" s="203"/>
      <c r="BDW43" s="203"/>
      <c r="BDX43" s="203"/>
      <c r="BDY43" s="203"/>
      <c r="BDZ43" s="203"/>
      <c r="BEA43" s="203"/>
      <c r="BEB43" s="203"/>
      <c r="BEC43" s="203"/>
      <c r="BED43" s="203"/>
      <c r="BEE43" s="203"/>
      <c r="BEF43" s="203"/>
      <c r="BEG43" s="203"/>
      <c r="BEH43" s="203"/>
      <c r="BEI43" s="203"/>
      <c r="BEJ43" s="203"/>
      <c r="BEK43" s="203"/>
      <c r="BEL43" s="203"/>
      <c r="BEM43" s="203"/>
      <c r="BEN43" s="203"/>
      <c r="BEO43" s="203"/>
      <c r="BEP43" s="203"/>
      <c r="BEQ43" s="203"/>
      <c r="BER43" s="203"/>
      <c r="BES43" s="203"/>
      <c r="BET43" s="203"/>
      <c r="BEU43" s="203"/>
      <c r="BEV43" s="203"/>
      <c r="BEW43" s="203"/>
      <c r="BEX43" s="203"/>
      <c r="BEY43" s="203"/>
      <c r="BEZ43" s="203"/>
      <c r="BFA43" s="203"/>
      <c r="BFB43" s="203"/>
      <c r="BFC43" s="203"/>
      <c r="BFD43" s="203"/>
      <c r="BFE43" s="203"/>
      <c r="BFF43" s="203"/>
      <c r="BFG43" s="203"/>
      <c r="BFH43" s="203"/>
      <c r="BFI43" s="203"/>
      <c r="BFJ43" s="203"/>
      <c r="BFK43" s="203"/>
      <c r="BFL43" s="203"/>
      <c r="BFM43" s="203"/>
      <c r="BFN43" s="203"/>
      <c r="BFO43" s="203"/>
      <c r="BFP43" s="203"/>
      <c r="BFQ43" s="203"/>
      <c r="BFR43" s="203"/>
      <c r="BFS43" s="203"/>
      <c r="BFT43" s="203"/>
      <c r="BFU43" s="203"/>
      <c r="BFV43" s="203"/>
      <c r="BFW43" s="203"/>
      <c r="BFX43" s="203"/>
      <c r="BFY43" s="203"/>
      <c r="BFZ43" s="203"/>
      <c r="BGA43" s="203"/>
      <c r="BGB43" s="203"/>
      <c r="BGC43" s="203"/>
      <c r="BGD43" s="203"/>
      <c r="BGE43" s="203"/>
      <c r="BGF43" s="203"/>
      <c r="BGG43" s="203"/>
      <c r="BGH43" s="203"/>
      <c r="BGI43" s="203"/>
      <c r="BGJ43" s="203"/>
      <c r="BGK43" s="203"/>
      <c r="BGL43" s="203"/>
      <c r="BGM43" s="203"/>
      <c r="BGN43" s="203"/>
      <c r="BGO43" s="203"/>
      <c r="BGP43" s="203"/>
      <c r="BGQ43" s="203"/>
      <c r="BGR43" s="203"/>
      <c r="BGS43" s="203"/>
      <c r="BGT43" s="203"/>
      <c r="BGU43" s="203"/>
      <c r="BGV43" s="203"/>
      <c r="BGW43" s="203"/>
      <c r="BGX43" s="203"/>
      <c r="BGY43" s="203"/>
      <c r="BGZ43" s="203"/>
      <c r="BHA43" s="203"/>
      <c r="BHB43" s="203"/>
      <c r="BHC43" s="203"/>
      <c r="BHD43" s="203"/>
      <c r="BHE43" s="203"/>
      <c r="BHF43" s="203"/>
      <c r="BHG43" s="203"/>
      <c r="BHH43" s="203"/>
      <c r="BHI43" s="203"/>
      <c r="BHJ43" s="203"/>
      <c r="BHK43" s="203"/>
      <c r="BHL43" s="203"/>
      <c r="BHM43" s="203"/>
      <c r="BHN43" s="203"/>
      <c r="BHO43" s="203"/>
      <c r="BHP43" s="203"/>
      <c r="BHQ43" s="203"/>
      <c r="BHR43" s="203"/>
      <c r="BHS43" s="203"/>
      <c r="BHT43" s="203"/>
      <c r="BHU43" s="203"/>
      <c r="BHV43" s="203"/>
      <c r="BHW43" s="203"/>
      <c r="BHX43" s="203"/>
      <c r="BHY43" s="203"/>
      <c r="BHZ43" s="203"/>
      <c r="BIA43" s="203"/>
      <c r="BIB43" s="203"/>
      <c r="BIC43" s="203"/>
      <c r="BID43" s="203"/>
      <c r="BIE43" s="203"/>
      <c r="BIF43" s="203"/>
      <c r="BIG43" s="203"/>
      <c r="BIH43" s="203"/>
      <c r="BII43" s="203"/>
      <c r="BIJ43" s="203"/>
      <c r="BIK43" s="203"/>
      <c r="BIL43" s="203"/>
      <c r="BIM43" s="203"/>
      <c r="BIN43" s="203"/>
      <c r="BIO43" s="203"/>
      <c r="BIP43" s="203"/>
      <c r="BIQ43" s="203"/>
      <c r="BIR43" s="203"/>
      <c r="BIS43" s="203"/>
      <c r="BIT43" s="203"/>
      <c r="BIU43" s="203"/>
      <c r="BIV43" s="203"/>
      <c r="BIW43" s="203"/>
      <c r="BIX43" s="203"/>
      <c r="BIY43" s="203"/>
      <c r="BIZ43" s="203"/>
      <c r="BJA43" s="203"/>
      <c r="BJB43" s="203"/>
      <c r="BJC43" s="203"/>
      <c r="BJD43" s="203"/>
      <c r="BJE43" s="203"/>
      <c r="BJF43" s="203"/>
      <c r="BJG43" s="203"/>
      <c r="BJH43" s="203"/>
      <c r="BJI43" s="203"/>
      <c r="BJJ43" s="203"/>
      <c r="BJK43" s="203"/>
      <c r="BJL43" s="203"/>
      <c r="BJM43" s="203"/>
      <c r="BJN43" s="203"/>
      <c r="BJO43" s="203"/>
      <c r="BJP43" s="203"/>
      <c r="BJQ43" s="203"/>
      <c r="BJR43" s="203"/>
      <c r="BJS43" s="203"/>
      <c r="BJT43" s="203"/>
      <c r="BJU43" s="203"/>
      <c r="BJV43" s="203"/>
      <c r="BJW43" s="203"/>
      <c r="BJX43" s="203"/>
      <c r="BJY43" s="203"/>
      <c r="BJZ43" s="203"/>
      <c r="BKA43" s="203"/>
      <c r="BKB43" s="203"/>
      <c r="BKC43" s="203"/>
      <c r="BKD43" s="203"/>
      <c r="BKE43" s="203"/>
      <c r="BKF43" s="203"/>
      <c r="BKG43" s="203"/>
      <c r="BKH43" s="203"/>
      <c r="BKI43" s="203"/>
      <c r="BKJ43" s="203"/>
      <c r="BKK43" s="203"/>
      <c r="BKL43" s="203"/>
      <c r="BKM43" s="203"/>
      <c r="BKN43" s="203"/>
      <c r="BKO43" s="203"/>
      <c r="BKP43" s="203"/>
      <c r="BKQ43" s="203"/>
      <c r="BKR43" s="203"/>
      <c r="BKS43" s="203"/>
      <c r="BKT43" s="203"/>
      <c r="BKU43" s="203"/>
      <c r="BKV43" s="203"/>
      <c r="BKW43" s="203"/>
      <c r="BKX43" s="203"/>
      <c r="BKY43" s="203"/>
      <c r="BKZ43" s="203"/>
      <c r="BLA43" s="203"/>
      <c r="BLB43" s="203"/>
      <c r="BLC43" s="203"/>
      <c r="BLD43" s="203"/>
      <c r="BLE43" s="203"/>
      <c r="BLF43" s="203"/>
      <c r="BLG43" s="203"/>
      <c r="BLH43" s="203"/>
      <c r="BLI43" s="203"/>
      <c r="BLJ43" s="203"/>
      <c r="BLK43" s="203"/>
      <c r="BLL43" s="203"/>
      <c r="BLM43" s="203"/>
      <c r="BLN43" s="203"/>
      <c r="BLO43" s="203"/>
      <c r="BLP43" s="203"/>
      <c r="BLQ43" s="203"/>
      <c r="BLR43" s="203"/>
      <c r="BLS43" s="203"/>
      <c r="BLT43" s="203"/>
      <c r="BLU43" s="203"/>
      <c r="BLV43" s="203"/>
      <c r="BLW43" s="203"/>
      <c r="BLX43" s="203"/>
      <c r="BLY43" s="203"/>
      <c r="BLZ43" s="203"/>
      <c r="BMA43" s="203"/>
      <c r="BMB43" s="203"/>
      <c r="BMC43" s="203"/>
      <c r="BMD43" s="203"/>
      <c r="BME43" s="203"/>
      <c r="BMF43" s="203"/>
      <c r="BMG43" s="203"/>
      <c r="BMH43" s="203"/>
      <c r="BMI43" s="203"/>
      <c r="BMJ43" s="203"/>
      <c r="BMK43" s="203"/>
      <c r="BML43" s="203"/>
      <c r="BMM43" s="203"/>
      <c r="BMN43" s="203"/>
      <c r="BMO43" s="203"/>
      <c r="BMP43" s="203"/>
      <c r="BMQ43" s="203"/>
      <c r="BMR43" s="203"/>
      <c r="BMS43" s="203"/>
      <c r="BMT43" s="203"/>
      <c r="BMU43" s="203"/>
      <c r="BMV43" s="203"/>
      <c r="BMW43" s="203"/>
      <c r="BMX43" s="203"/>
      <c r="BMY43" s="203"/>
      <c r="BMZ43" s="203"/>
      <c r="BNA43" s="203"/>
      <c r="BNB43" s="203"/>
      <c r="BNC43" s="203"/>
      <c r="BND43" s="203"/>
      <c r="BNE43" s="203"/>
      <c r="BNF43" s="203"/>
      <c r="BNG43" s="203"/>
      <c r="BNH43" s="203"/>
      <c r="BNI43" s="203"/>
      <c r="BNJ43" s="203"/>
      <c r="BNK43" s="203"/>
      <c r="BNL43" s="203"/>
      <c r="BNM43" s="203"/>
      <c r="BNN43" s="203"/>
      <c r="BNO43" s="203"/>
      <c r="BNP43" s="203"/>
      <c r="BNQ43" s="203"/>
      <c r="BNR43" s="203"/>
      <c r="BNS43" s="203"/>
      <c r="BNT43" s="203"/>
      <c r="BNU43" s="203"/>
      <c r="BNV43" s="203"/>
      <c r="BNW43" s="203"/>
      <c r="BNX43" s="203"/>
      <c r="BNY43" s="203"/>
      <c r="BNZ43" s="203"/>
      <c r="BOA43" s="203"/>
      <c r="BOB43" s="203"/>
      <c r="BOC43" s="203"/>
      <c r="BOD43" s="203"/>
      <c r="BOE43" s="203"/>
      <c r="BOF43" s="203"/>
      <c r="BOG43" s="203"/>
      <c r="BOH43" s="203"/>
      <c r="BOI43" s="203"/>
      <c r="BOJ43" s="203"/>
      <c r="BOK43" s="203"/>
      <c r="BOL43" s="203"/>
      <c r="BOM43" s="203"/>
      <c r="BON43" s="203"/>
      <c r="BOO43" s="203"/>
      <c r="BOP43" s="203"/>
      <c r="BOQ43" s="203"/>
      <c r="BOR43" s="203"/>
      <c r="BOS43" s="203"/>
      <c r="BOT43" s="203"/>
      <c r="BOU43" s="203"/>
      <c r="BOV43" s="203"/>
      <c r="BOW43" s="203"/>
      <c r="BOX43" s="203"/>
      <c r="BOY43" s="203"/>
      <c r="BOZ43" s="203"/>
      <c r="BPA43" s="203"/>
      <c r="BPB43" s="203"/>
      <c r="BPC43" s="203"/>
      <c r="BPD43" s="203"/>
      <c r="BPE43" s="203"/>
      <c r="BPF43" s="203"/>
      <c r="BPG43" s="203"/>
      <c r="BPH43" s="203"/>
      <c r="BPI43" s="203"/>
      <c r="BPJ43" s="203"/>
      <c r="BPK43" s="203"/>
      <c r="BPL43" s="203"/>
      <c r="BPM43" s="203"/>
      <c r="BPN43" s="203"/>
      <c r="BPO43" s="203"/>
      <c r="BPP43" s="203"/>
      <c r="BPQ43" s="203"/>
      <c r="BPR43" s="203"/>
      <c r="BPS43" s="203"/>
      <c r="BPT43" s="203"/>
      <c r="BPU43" s="203"/>
      <c r="BPV43" s="203"/>
      <c r="BPW43" s="203"/>
      <c r="BPX43" s="203"/>
      <c r="BPY43" s="203"/>
      <c r="BPZ43" s="203"/>
      <c r="BQA43" s="203"/>
      <c r="BQB43" s="203"/>
      <c r="BQC43" s="203"/>
      <c r="BQD43" s="203"/>
      <c r="BQE43" s="203"/>
      <c r="BQF43" s="203"/>
      <c r="BQG43" s="203"/>
      <c r="BQH43" s="203"/>
      <c r="BQI43" s="203"/>
      <c r="BQJ43" s="203"/>
      <c r="BQK43" s="203"/>
      <c r="BQL43" s="203"/>
      <c r="BQM43" s="203"/>
      <c r="BQN43" s="203"/>
      <c r="BQO43" s="203"/>
      <c r="BQP43" s="203"/>
      <c r="BQQ43" s="203"/>
      <c r="BQR43" s="203"/>
      <c r="BQS43" s="203"/>
      <c r="BQT43" s="203"/>
      <c r="BQU43" s="203"/>
      <c r="BQV43" s="203"/>
      <c r="BQW43" s="203"/>
      <c r="BQX43" s="203"/>
      <c r="BQY43" s="203"/>
      <c r="BQZ43" s="203"/>
      <c r="BRA43" s="203"/>
      <c r="BRB43" s="203"/>
      <c r="BRC43" s="203"/>
      <c r="BRD43" s="203"/>
      <c r="BRE43" s="203"/>
      <c r="BRF43" s="203"/>
      <c r="BRG43" s="203"/>
      <c r="BRH43" s="203"/>
      <c r="BRI43" s="203"/>
      <c r="BRJ43" s="203"/>
      <c r="BRK43" s="203"/>
      <c r="BRL43" s="203"/>
      <c r="BRM43" s="203"/>
      <c r="BRN43" s="203"/>
      <c r="BRO43" s="203"/>
      <c r="BRP43" s="203"/>
      <c r="BRQ43" s="203"/>
      <c r="BRR43" s="203"/>
      <c r="BRS43" s="203"/>
      <c r="BRT43" s="203"/>
      <c r="BRU43" s="203"/>
      <c r="BRV43" s="203"/>
      <c r="BRW43" s="203"/>
      <c r="BRX43" s="203"/>
      <c r="BRY43" s="203"/>
      <c r="BRZ43" s="203"/>
      <c r="BSA43" s="203"/>
      <c r="BSB43" s="203"/>
      <c r="BSC43" s="203"/>
      <c r="BSD43" s="203"/>
      <c r="BSE43" s="203"/>
      <c r="BSF43" s="203"/>
      <c r="BSG43" s="203"/>
      <c r="BSH43" s="203"/>
      <c r="BSI43" s="203"/>
      <c r="BSJ43" s="203"/>
      <c r="BSK43" s="203"/>
      <c r="BSL43" s="203"/>
      <c r="BSM43" s="203"/>
      <c r="BSN43" s="203"/>
      <c r="BSO43" s="203"/>
      <c r="BSP43" s="203"/>
      <c r="BSQ43" s="203"/>
      <c r="BSR43" s="203"/>
      <c r="BSS43" s="203"/>
      <c r="BST43" s="203"/>
      <c r="BSU43" s="203"/>
      <c r="BSV43" s="203"/>
      <c r="BSW43" s="203"/>
      <c r="BSX43" s="203"/>
      <c r="BSY43" s="203"/>
      <c r="BSZ43" s="203"/>
      <c r="BTA43" s="203"/>
      <c r="BTB43" s="203"/>
      <c r="BTC43" s="203"/>
      <c r="BTD43" s="203"/>
      <c r="BTE43" s="203"/>
      <c r="BTF43" s="203"/>
      <c r="BTG43" s="203"/>
      <c r="BTH43" s="203"/>
      <c r="BTI43" s="203"/>
      <c r="BTJ43" s="203"/>
      <c r="BTK43" s="203"/>
      <c r="BTL43" s="203"/>
      <c r="BTM43" s="203"/>
      <c r="BTN43" s="203"/>
      <c r="BTO43" s="203"/>
      <c r="BTP43" s="203"/>
      <c r="BTQ43" s="203"/>
      <c r="BTR43" s="203"/>
      <c r="BTS43" s="203"/>
      <c r="BTT43" s="203"/>
      <c r="BTU43" s="203"/>
      <c r="BTV43" s="203"/>
      <c r="BTW43" s="203"/>
      <c r="BTX43" s="203"/>
      <c r="BTY43" s="203"/>
      <c r="BTZ43" s="203"/>
      <c r="BUA43" s="203"/>
      <c r="BUB43" s="203"/>
      <c r="BUC43" s="203"/>
      <c r="BUD43" s="203"/>
      <c r="BUE43" s="203"/>
      <c r="BUF43" s="203"/>
      <c r="BUG43" s="203"/>
      <c r="BUH43" s="203"/>
      <c r="BUI43" s="203"/>
      <c r="BUJ43" s="203"/>
      <c r="BUK43" s="203"/>
      <c r="BUL43" s="203"/>
      <c r="BUM43" s="203"/>
      <c r="BUN43" s="203"/>
      <c r="BUO43" s="203"/>
      <c r="BUP43" s="203"/>
      <c r="BUQ43" s="203"/>
      <c r="BUR43" s="203"/>
      <c r="BUS43" s="203"/>
      <c r="BUT43" s="203"/>
      <c r="BUU43" s="203"/>
      <c r="BUV43" s="203"/>
      <c r="BUW43" s="203"/>
      <c r="BUX43" s="203"/>
      <c r="BUY43" s="203"/>
      <c r="BUZ43" s="203"/>
      <c r="BVA43" s="203"/>
      <c r="BVB43" s="203"/>
      <c r="BVC43" s="203"/>
      <c r="BVD43" s="203"/>
      <c r="BVE43" s="203"/>
      <c r="BVF43" s="203"/>
      <c r="BVG43" s="203"/>
      <c r="BVH43" s="203"/>
      <c r="BVI43" s="203"/>
      <c r="BVJ43" s="203"/>
      <c r="BVK43" s="203"/>
      <c r="BVL43" s="203"/>
      <c r="BVM43" s="203"/>
      <c r="BVN43" s="203"/>
      <c r="BVO43" s="203"/>
      <c r="BVP43" s="203"/>
      <c r="BVQ43" s="203"/>
      <c r="BVR43" s="203"/>
      <c r="BVS43" s="203"/>
      <c r="BVT43" s="203"/>
      <c r="BVU43" s="203"/>
      <c r="BVV43" s="203"/>
      <c r="BVW43" s="203"/>
      <c r="BVX43" s="203"/>
      <c r="BVY43" s="203"/>
      <c r="BVZ43" s="203"/>
      <c r="BWA43" s="203"/>
      <c r="BWB43" s="203"/>
      <c r="BWC43" s="203"/>
      <c r="BWD43" s="203"/>
      <c r="BWE43" s="203"/>
      <c r="BWF43" s="203"/>
      <c r="BWG43" s="203"/>
      <c r="BWH43" s="203"/>
      <c r="BWI43" s="203"/>
      <c r="BWJ43" s="203"/>
      <c r="BWK43" s="203"/>
      <c r="BWL43" s="203"/>
      <c r="BWM43" s="203"/>
      <c r="BWN43" s="203"/>
      <c r="BWO43" s="203"/>
      <c r="BWP43" s="203"/>
      <c r="BWQ43" s="203"/>
      <c r="BWR43" s="203"/>
      <c r="BWS43" s="203"/>
      <c r="BWT43" s="203"/>
      <c r="BWU43" s="203"/>
      <c r="BWV43" s="203"/>
      <c r="BWW43" s="203"/>
      <c r="BWX43" s="203"/>
      <c r="BWY43" s="203"/>
      <c r="BWZ43" s="203"/>
      <c r="BXA43" s="203"/>
      <c r="BXB43" s="203"/>
      <c r="BXC43" s="203"/>
      <c r="BXD43" s="203"/>
      <c r="BXE43" s="203"/>
      <c r="BXF43" s="203"/>
      <c r="BXG43" s="203"/>
      <c r="BXH43" s="203"/>
      <c r="BXI43" s="203"/>
      <c r="BXJ43" s="203"/>
      <c r="BXK43" s="203"/>
      <c r="BXL43" s="203"/>
      <c r="BXM43" s="203"/>
      <c r="BXN43" s="203"/>
      <c r="BXO43" s="203"/>
      <c r="BXP43" s="203"/>
      <c r="BXQ43" s="203"/>
      <c r="BXR43" s="203"/>
      <c r="BXS43" s="203"/>
      <c r="BXT43" s="203"/>
      <c r="BXU43" s="203"/>
      <c r="BXV43" s="203"/>
      <c r="BXW43" s="203"/>
      <c r="BXX43" s="203"/>
      <c r="BXY43" s="203"/>
      <c r="BXZ43" s="203"/>
      <c r="BYA43" s="203"/>
      <c r="BYB43" s="203"/>
      <c r="BYC43" s="203"/>
      <c r="BYD43" s="203"/>
      <c r="BYE43" s="203"/>
      <c r="BYF43" s="203"/>
      <c r="BYG43" s="203"/>
      <c r="BYH43" s="203"/>
      <c r="BYI43" s="203"/>
      <c r="BYJ43" s="203"/>
      <c r="BYK43" s="203"/>
      <c r="BYL43" s="203"/>
      <c r="BYM43" s="203"/>
      <c r="BYN43" s="203"/>
      <c r="BYO43" s="203"/>
      <c r="BYP43" s="203"/>
      <c r="BYQ43" s="203"/>
      <c r="BYR43" s="203"/>
      <c r="BYS43" s="203"/>
      <c r="BYT43" s="203"/>
      <c r="BYU43" s="203"/>
      <c r="BYV43" s="203"/>
      <c r="BYW43" s="203"/>
      <c r="BYX43" s="203"/>
      <c r="BYY43" s="203"/>
      <c r="BYZ43" s="203"/>
      <c r="BZA43" s="203"/>
      <c r="BZB43" s="203"/>
      <c r="BZC43" s="203"/>
      <c r="BZD43" s="203"/>
      <c r="BZE43" s="203"/>
      <c r="BZF43" s="203"/>
      <c r="BZG43" s="203"/>
      <c r="BZH43" s="203"/>
      <c r="BZI43" s="203"/>
      <c r="BZJ43" s="203"/>
      <c r="BZK43" s="203"/>
      <c r="BZL43" s="203"/>
      <c r="BZM43" s="203"/>
      <c r="BZN43" s="203"/>
      <c r="BZO43" s="203"/>
      <c r="BZP43" s="203"/>
      <c r="BZQ43" s="203"/>
      <c r="BZR43" s="203"/>
      <c r="BZS43" s="203"/>
      <c r="BZT43" s="203"/>
      <c r="BZU43" s="203"/>
      <c r="BZV43" s="203"/>
      <c r="BZW43" s="203"/>
      <c r="BZX43" s="203"/>
      <c r="BZY43" s="203"/>
      <c r="BZZ43" s="203"/>
      <c r="CAA43" s="203"/>
      <c r="CAB43" s="203"/>
      <c r="CAC43" s="203"/>
      <c r="CAD43" s="203"/>
      <c r="CAE43" s="203"/>
      <c r="CAF43" s="203"/>
      <c r="CAG43" s="203"/>
      <c r="CAH43" s="203"/>
      <c r="CAI43" s="203"/>
      <c r="CAJ43" s="203"/>
      <c r="CAK43" s="203"/>
      <c r="CAL43" s="203"/>
      <c r="CAM43" s="203"/>
      <c r="CAN43" s="203"/>
      <c r="CAO43" s="203"/>
      <c r="CAP43" s="203"/>
      <c r="CAQ43" s="203"/>
      <c r="CAR43" s="203"/>
      <c r="CAS43" s="203"/>
      <c r="CAT43" s="203"/>
      <c r="CAU43" s="203"/>
      <c r="CAV43" s="203"/>
      <c r="CAW43" s="203"/>
      <c r="CAX43" s="203"/>
      <c r="CAY43" s="203"/>
      <c r="CAZ43" s="203"/>
      <c r="CBA43" s="203"/>
      <c r="CBB43" s="203"/>
      <c r="CBC43" s="203"/>
      <c r="CBD43" s="203"/>
      <c r="CBE43" s="203"/>
      <c r="CBF43" s="203"/>
      <c r="CBG43" s="203"/>
      <c r="CBH43" s="203"/>
      <c r="CBI43" s="203"/>
      <c r="CBJ43" s="203"/>
      <c r="CBK43" s="203"/>
      <c r="CBL43" s="203"/>
      <c r="CBM43" s="203"/>
      <c r="CBN43" s="203"/>
      <c r="CBO43" s="203"/>
      <c r="CBP43" s="203"/>
      <c r="CBQ43" s="203"/>
      <c r="CBR43" s="203"/>
      <c r="CBS43" s="203"/>
      <c r="CBT43" s="203"/>
      <c r="CBU43" s="203"/>
      <c r="CBV43" s="203"/>
      <c r="CBW43" s="203"/>
      <c r="CBX43" s="203"/>
      <c r="CBY43" s="203"/>
      <c r="CBZ43" s="203"/>
      <c r="CCA43" s="203"/>
      <c r="CCB43" s="203"/>
      <c r="CCC43" s="203"/>
      <c r="CCD43" s="203"/>
      <c r="CCE43" s="203"/>
      <c r="CCF43" s="203"/>
      <c r="CCG43" s="203"/>
      <c r="CCH43" s="203"/>
      <c r="CCI43" s="203"/>
      <c r="CCJ43" s="203"/>
      <c r="CCK43" s="203"/>
      <c r="CCL43" s="203"/>
      <c r="CCM43" s="203"/>
      <c r="CCN43" s="203"/>
      <c r="CCO43" s="203"/>
      <c r="CCP43" s="203"/>
      <c r="CCQ43" s="203"/>
      <c r="CCR43" s="203"/>
      <c r="CCS43" s="203"/>
      <c r="CCT43" s="203"/>
      <c r="CCU43" s="203"/>
      <c r="CCV43" s="203"/>
      <c r="CCW43" s="203"/>
      <c r="CCX43" s="203"/>
      <c r="CCY43" s="203"/>
      <c r="CCZ43" s="203"/>
      <c r="CDA43" s="203"/>
      <c r="CDB43" s="203"/>
      <c r="CDC43" s="203"/>
      <c r="CDD43" s="203"/>
      <c r="CDE43" s="203"/>
      <c r="CDF43" s="203"/>
      <c r="CDG43" s="203"/>
      <c r="CDH43" s="203"/>
      <c r="CDI43" s="203"/>
      <c r="CDJ43" s="203"/>
      <c r="CDK43" s="203"/>
      <c r="CDL43" s="203"/>
      <c r="CDM43" s="203"/>
      <c r="CDN43" s="203"/>
      <c r="CDO43" s="203"/>
      <c r="CDP43" s="203"/>
      <c r="CDQ43" s="203"/>
      <c r="CDR43" s="203"/>
      <c r="CDS43" s="203"/>
      <c r="CDT43" s="203"/>
      <c r="CDU43" s="203"/>
      <c r="CDV43" s="203"/>
      <c r="CDW43" s="203"/>
      <c r="CDX43" s="203"/>
      <c r="CDY43" s="203"/>
      <c r="CDZ43" s="203"/>
      <c r="CEA43" s="203"/>
      <c r="CEB43" s="203"/>
      <c r="CEC43" s="203"/>
      <c r="CED43" s="203"/>
      <c r="CEE43" s="203"/>
      <c r="CEF43" s="203"/>
      <c r="CEG43" s="203"/>
      <c r="CEH43" s="203"/>
      <c r="CEI43" s="203"/>
      <c r="CEJ43" s="203"/>
      <c r="CEK43" s="203"/>
      <c r="CEL43" s="203"/>
      <c r="CEM43" s="203"/>
      <c r="CEN43" s="203"/>
      <c r="CEO43" s="203"/>
      <c r="CEP43" s="203"/>
      <c r="CEQ43" s="203"/>
      <c r="CER43" s="203"/>
      <c r="CES43" s="203"/>
      <c r="CET43" s="203"/>
      <c r="CEU43" s="203"/>
      <c r="CEV43" s="203"/>
      <c r="CEW43" s="203"/>
      <c r="CEX43" s="203"/>
      <c r="CEY43" s="203"/>
      <c r="CEZ43" s="203"/>
      <c r="CFA43" s="203"/>
      <c r="CFB43" s="203"/>
      <c r="CFC43" s="203"/>
      <c r="CFD43" s="203"/>
      <c r="CFE43" s="203"/>
      <c r="CFF43" s="203"/>
      <c r="CFG43" s="203"/>
      <c r="CFH43" s="203"/>
      <c r="CFI43" s="203"/>
      <c r="CFJ43" s="203"/>
      <c r="CFK43" s="203"/>
      <c r="CFL43" s="203"/>
      <c r="CFM43" s="203"/>
      <c r="CFN43" s="203"/>
      <c r="CFO43" s="203"/>
      <c r="CFP43" s="203"/>
      <c r="CFQ43" s="203"/>
      <c r="CFR43" s="203"/>
      <c r="CFS43" s="203"/>
      <c r="CFT43" s="203"/>
      <c r="CFU43" s="203"/>
      <c r="CFV43" s="203"/>
      <c r="CFW43" s="203"/>
      <c r="CFX43" s="203"/>
      <c r="CFY43" s="203"/>
      <c r="CFZ43" s="203"/>
      <c r="CGA43" s="203"/>
      <c r="CGB43" s="203"/>
      <c r="CGC43" s="203"/>
      <c r="CGD43" s="203"/>
      <c r="CGE43" s="203"/>
      <c r="CGF43" s="203"/>
      <c r="CGG43" s="203"/>
      <c r="CGH43" s="203"/>
      <c r="CGI43" s="203"/>
      <c r="CGJ43" s="203"/>
      <c r="CGK43" s="203"/>
      <c r="CGL43" s="203"/>
      <c r="CGM43" s="203"/>
      <c r="CGN43" s="203"/>
      <c r="CGO43" s="203"/>
      <c r="CGP43" s="203"/>
      <c r="CGQ43" s="203"/>
      <c r="CGR43" s="203"/>
      <c r="CGS43" s="203"/>
      <c r="CGT43" s="203"/>
      <c r="CGU43" s="203"/>
      <c r="CGV43" s="203"/>
      <c r="CGW43" s="203"/>
      <c r="CGX43" s="203"/>
      <c r="CGY43" s="203"/>
      <c r="CGZ43" s="203"/>
      <c r="CHA43" s="203"/>
      <c r="CHB43" s="203"/>
      <c r="CHC43" s="203"/>
      <c r="CHD43" s="203"/>
      <c r="CHE43" s="203"/>
      <c r="CHF43" s="203"/>
      <c r="CHG43" s="203"/>
      <c r="CHH43" s="203"/>
      <c r="CHI43" s="203"/>
      <c r="CHJ43" s="203"/>
      <c r="CHK43" s="203"/>
      <c r="CHL43" s="203"/>
      <c r="CHM43" s="203"/>
      <c r="CHN43" s="203"/>
      <c r="CHO43" s="203"/>
      <c r="CHP43" s="203"/>
      <c r="CHQ43" s="203"/>
      <c r="CHR43" s="203"/>
      <c r="CHS43" s="203"/>
      <c r="CHT43" s="203"/>
      <c r="CHU43" s="203"/>
      <c r="CHV43" s="203"/>
      <c r="CHW43" s="203"/>
      <c r="CHX43" s="203"/>
      <c r="CHY43" s="203"/>
      <c r="CHZ43" s="203"/>
      <c r="CIA43" s="203"/>
      <c r="CIB43" s="203"/>
      <c r="CIC43" s="203"/>
      <c r="CID43" s="203"/>
      <c r="CIE43" s="203"/>
      <c r="CIF43" s="203"/>
      <c r="CIG43" s="203"/>
      <c r="CIH43" s="203"/>
      <c r="CII43" s="203"/>
      <c r="CIJ43" s="203"/>
      <c r="CIK43" s="203"/>
      <c r="CIL43" s="203"/>
      <c r="CIM43" s="203"/>
      <c r="CIN43" s="203"/>
      <c r="CIO43" s="203"/>
      <c r="CIP43" s="203"/>
      <c r="CIQ43" s="203"/>
      <c r="CIR43" s="203"/>
      <c r="CIS43" s="203"/>
      <c r="CIT43" s="203"/>
      <c r="CIU43" s="203"/>
      <c r="CIV43" s="203"/>
      <c r="CIW43" s="203"/>
      <c r="CIX43" s="203"/>
      <c r="CIY43" s="203"/>
      <c r="CIZ43" s="203"/>
      <c r="CJA43" s="203"/>
      <c r="CJB43" s="203"/>
      <c r="CJC43" s="203"/>
      <c r="CJD43" s="203"/>
      <c r="CJE43" s="203"/>
      <c r="CJF43" s="203"/>
      <c r="CJG43" s="203"/>
      <c r="CJH43" s="203"/>
      <c r="CJI43" s="203"/>
      <c r="CJJ43" s="203"/>
      <c r="CJK43" s="203"/>
      <c r="CJL43" s="203"/>
      <c r="CJM43" s="203"/>
      <c r="CJN43" s="203"/>
      <c r="CJO43" s="203"/>
      <c r="CJP43" s="203"/>
      <c r="CJQ43" s="203"/>
      <c r="CJR43" s="203"/>
      <c r="CJS43" s="203"/>
      <c r="CJT43" s="203"/>
      <c r="CJU43" s="203"/>
      <c r="CJV43" s="203"/>
      <c r="CJW43" s="203"/>
      <c r="CJX43" s="203"/>
      <c r="CJY43" s="203"/>
      <c r="CJZ43" s="203"/>
      <c r="CKA43" s="203"/>
      <c r="CKB43" s="203"/>
      <c r="CKC43" s="203"/>
      <c r="CKD43" s="203"/>
      <c r="CKE43" s="203"/>
      <c r="CKF43" s="203"/>
      <c r="CKG43" s="203"/>
      <c r="CKH43" s="203"/>
      <c r="CKI43" s="203"/>
      <c r="CKJ43" s="203"/>
      <c r="CKK43" s="203"/>
      <c r="CKL43" s="203"/>
      <c r="CKM43" s="203"/>
      <c r="CKN43" s="203"/>
      <c r="CKO43" s="203"/>
      <c r="CKP43" s="203"/>
      <c r="CKQ43" s="203"/>
      <c r="CKR43" s="203"/>
      <c r="CKS43" s="203"/>
      <c r="CKT43" s="203"/>
      <c r="CKU43" s="203"/>
      <c r="CKV43" s="203"/>
      <c r="CKW43" s="203"/>
      <c r="CKX43" s="203"/>
      <c r="CKY43" s="203"/>
      <c r="CKZ43" s="203"/>
      <c r="CLA43" s="203"/>
      <c r="CLB43" s="203"/>
      <c r="CLC43" s="203"/>
      <c r="CLD43" s="203"/>
      <c r="CLE43" s="203"/>
      <c r="CLF43" s="203"/>
      <c r="CLG43" s="203"/>
      <c r="CLH43" s="203"/>
      <c r="CLI43" s="203"/>
      <c r="CLJ43" s="203"/>
      <c r="CLK43" s="203"/>
      <c r="CLL43" s="203"/>
      <c r="CLM43" s="203"/>
      <c r="CLN43" s="203"/>
      <c r="CLO43" s="203"/>
      <c r="CLP43" s="203"/>
      <c r="CLQ43" s="203"/>
      <c r="CLR43" s="203"/>
      <c r="CLS43" s="203"/>
      <c r="CLT43" s="203"/>
      <c r="CLU43" s="203"/>
      <c r="CLV43" s="203"/>
      <c r="CLW43" s="203"/>
      <c r="CLX43" s="203"/>
      <c r="CLY43" s="203"/>
      <c r="CLZ43" s="203"/>
      <c r="CMA43" s="203"/>
      <c r="CMB43" s="203"/>
      <c r="CMC43" s="203"/>
      <c r="CMD43" s="203"/>
      <c r="CME43" s="203"/>
      <c r="CMF43" s="203"/>
      <c r="CMG43" s="203"/>
      <c r="CMH43" s="203"/>
      <c r="CMI43" s="203"/>
      <c r="CMJ43" s="203"/>
      <c r="CMK43" s="203"/>
      <c r="CML43" s="203"/>
      <c r="CMM43" s="203"/>
      <c r="CMN43" s="203"/>
      <c r="CMO43" s="203"/>
      <c r="CMP43" s="203"/>
      <c r="CMQ43" s="203"/>
      <c r="CMR43" s="203"/>
      <c r="CMS43" s="203"/>
      <c r="CMT43" s="203"/>
      <c r="CMU43" s="203"/>
      <c r="CMV43" s="203"/>
      <c r="CMW43" s="203"/>
      <c r="CMX43" s="203"/>
      <c r="CMY43" s="203"/>
      <c r="CMZ43" s="203"/>
      <c r="CNA43" s="203"/>
      <c r="CNB43" s="203"/>
      <c r="CNC43" s="203"/>
      <c r="CND43" s="203"/>
      <c r="CNE43" s="203"/>
      <c r="CNF43" s="203"/>
      <c r="CNG43" s="203"/>
      <c r="CNH43" s="203"/>
      <c r="CNI43" s="203"/>
      <c r="CNJ43" s="203"/>
      <c r="CNK43" s="203"/>
      <c r="CNL43" s="203"/>
      <c r="CNM43" s="203"/>
      <c r="CNN43" s="203"/>
      <c r="CNO43" s="203"/>
      <c r="CNP43" s="203"/>
      <c r="CNQ43" s="203"/>
      <c r="CNR43" s="203"/>
      <c r="CNS43" s="203"/>
      <c r="CNT43" s="203"/>
      <c r="CNU43" s="203"/>
      <c r="CNV43" s="203"/>
      <c r="CNW43" s="203"/>
      <c r="CNX43" s="203"/>
      <c r="CNY43" s="203"/>
      <c r="CNZ43" s="203"/>
      <c r="COA43" s="203"/>
      <c r="COB43" s="203"/>
      <c r="COC43" s="203"/>
      <c r="COD43" s="203"/>
      <c r="COE43" s="203"/>
      <c r="COF43" s="203"/>
      <c r="COG43" s="203"/>
      <c r="COH43" s="203"/>
      <c r="COI43" s="203"/>
      <c r="COJ43" s="203"/>
      <c r="COK43" s="203"/>
      <c r="COL43" s="203"/>
      <c r="COM43" s="203"/>
      <c r="CON43" s="203"/>
      <c r="COO43" s="203"/>
      <c r="COP43" s="203"/>
      <c r="COQ43" s="203"/>
      <c r="COR43" s="203"/>
      <c r="COS43" s="203"/>
      <c r="COT43" s="203"/>
      <c r="COU43" s="203"/>
      <c r="COV43" s="203"/>
      <c r="COW43" s="203"/>
      <c r="COX43" s="203"/>
      <c r="COY43" s="203"/>
      <c r="COZ43" s="203"/>
      <c r="CPA43" s="203"/>
      <c r="CPB43" s="203"/>
      <c r="CPC43" s="203"/>
      <c r="CPD43" s="203"/>
      <c r="CPE43" s="203"/>
      <c r="CPF43" s="203"/>
      <c r="CPG43" s="203"/>
      <c r="CPH43" s="203"/>
      <c r="CPI43" s="203"/>
      <c r="CPJ43" s="203"/>
      <c r="CPK43" s="203"/>
      <c r="CPL43" s="203"/>
      <c r="CPM43" s="203"/>
      <c r="CPN43" s="203"/>
      <c r="CPO43" s="203"/>
      <c r="CPP43" s="203"/>
      <c r="CPQ43" s="203"/>
      <c r="CPR43" s="203"/>
      <c r="CPS43" s="203"/>
      <c r="CPT43" s="203"/>
      <c r="CPU43" s="203"/>
      <c r="CPV43" s="203"/>
      <c r="CPW43" s="203"/>
      <c r="CPX43" s="203"/>
      <c r="CPY43" s="203"/>
      <c r="CPZ43" s="203"/>
      <c r="CQA43" s="203"/>
      <c r="CQB43" s="203"/>
      <c r="CQC43" s="203"/>
      <c r="CQD43" s="203"/>
      <c r="CQE43" s="203"/>
      <c r="CQF43" s="203"/>
      <c r="CQG43" s="203"/>
      <c r="CQH43" s="203"/>
      <c r="CQI43" s="203"/>
      <c r="CQJ43" s="203"/>
      <c r="CQK43" s="203"/>
      <c r="CQL43" s="203"/>
      <c r="CQM43" s="203"/>
      <c r="CQN43" s="203"/>
      <c r="CQO43" s="203"/>
      <c r="CQP43" s="203"/>
      <c r="CQQ43" s="203"/>
      <c r="CQR43" s="203"/>
      <c r="CQS43" s="203"/>
      <c r="CQT43" s="203"/>
      <c r="CQU43" s="203"/>
      <c r="CQV43" s="203"/>
      <c r="CQW43" s="203"/>
      <c r="CQX43" s="203"/>
      <c r="CQY43" s="203"/>
      <c r="CQZ43" s="203"/>
      <c r="CRA43" s="203"/>
      <c r="CRB43" s="203"/>
      <c r="CRC43" s="203"/>
      <c r="CRD43" s="203"/>
      <c r="CRE43" s="203"/>
      <c r="CRF43" s="203"/>
      <c r="CRG43" s="203"/>
      <c r="CRH43" s="203"/>
      <c r="CRI43" s="203"/>
      <c r="CRJ43" s="203"/>
      <c r="CRK43" s="203"/>
      <c r="CRL43" s="203"/>
      <c r="CRM43" s="203"/>
      <c r="CRN43" s="203"/>
      <c r="CRO43" s="203"/>
      <c r="CRP43" s="203"/>
      <c r="CRQ43" s="203"/>
      <c r="CRR43" s="203"/>
      <c r="CRS43" s="203"/>
      <c r="CRT43" s="203"/>
      <c r="CRU43" s="203"/>
      <c r="CRV43" s="203"/>
      <c r="CRW43" s="203"/>
      <c r="CRX43" s="203"/>
      <c r="CRY43" s="203"/>
      <c r="CRZ43" s="203"/>
      <c r="CSA43" s="203"/>
      <c r="CSB43" s="203"/>
      <c r="CSC43" s="203"/>
      <c r="CSD43" s="203"/>
      <c r="CSE43" s="203"/>
      <c r="CSF43" s="203"/>
      <c r="CSG43" s="203"/>
      <c r="CSH43" s="203"/>
      <c r="CSI43" s="203"/>
      <c r="CSJ43" s="203"/>
      <c r="CSK43" s="203"/>
      <c r="CSL43" s="203"/>
      <c r="CSM43" s="203"/>
      <c r="CSN43" s="203"/>
      <c r="CSO43" s="203"/>
      <c r="CSP43" s="203"/>
      <c r="CSQ43" s="203"/>
      <c r="CSR43" s="203"/>
      <c r="CSS43" s="203"/>
      <c r="CST43" s="203"/>
      <c r="CSU43" s="203"/>
      <c r="CSV43" s="203"/>
      <c r="CSW43" s="203"/>
      <c r="CSX43" s="203"/>
      <c r="CSY43" s="203"/>
      <c r="CSZ43" s="203"/>
      <c r="CTA43" s="203"/>
      <c r="CTB43" s="203"/>
      <c r="CTC43" s="203"/>
      <c r="CTD43" s="203"/>
      <c r="CTE43" s="203"/>
      <c r="CTF43" s="203"/>
      <c r="CTG43" s="203"/>
      <c r="CTH43" s="203"/>
      <c r="CTI43" s="203"/>
      <c r="CTJ43" s="203"/>
      <c r="CTK43" s="203"/>
      <c r="CTL43" s="203"/>
      <c r="CTM43" s="203"/>
      <c r="CTN43" s="203"/>
      <c r="CTO43" s="203"/>
      <c r="CTP43" s="203"/>
      <c r="CTQ43" s="203"/>
      <c r="CTR43" s="203"/>
      <c r="CTS43" s="203"/>
      <c r="CTT43" s="203"/>
      <c r="CTU43" s="203"/>
      <c r="CTV43" s="203"/>
      <c r="CTW43" s="203"/>
      <c r="CTX43" s="203"/>
      <c r="CTY43" s="203"/>
      <c r="CTZ43" s="203"/>
      <c r="CUA43" s="203"/>
      <c r="CUB43" s="203"/>
      <c r="CUC43" s="203"/>
      <c r="CUD43" s="203"/>
      <c r="CUE43" s="203"/>
      <c r="CUF43" s="203"/>
      <c r="CUG43" s="203"/>
      <c r="CUH43" s="203"/>
      <c r="CUI43" s="203"/>
      <c r="CUJ43" s="203"/>
      <c r="CUK43" s="203"/>
      <c r="CUL43" s="203"/>
      <c r="CUM43" s="203"/>
      <c r="CUN43" s="203"/>
      <c r="CUO43" s="203"/>
      <c r="CUP43" s="203"/>
      <c r="CUQ43" s="203"/>
      <c r="CUR43" s="203"/>
      <c r="CUS43" s="203"/>
      <c r="CUT43" s="203"/>
      <c r="CUU43" s="203"/>
      <c r="CUV43" s="203"/>
      <c r="CUW43" s="203"/>
      <c r="CUX43" s="203"/>
      <c r="CUY43" s="203"/>
      <c r="CUZ43" s="203"/>
      <c r="CVA43" s="203"/>
      <c r="CVB43" s="203"/>
      <c r="CVC43" s="203"/>
      <c r="CVD43" s="203"/>
      <c r="CVE43" s="203"/>
      <c r="CVF43" s="203"/>
      <c r="CVG43" s="203"/>
      <c r="CVH43" s="203"/>
      <c r="CVI43" s="203"/>
      <c r="CVJ43" s="203"/>
      <c r="CVK43" s="203"/>
      <c r="CVL43" s="203"/>
      <c r="CVM43" s="203"/>
      <c r="CVN43" s="203"/>
      <c r="CVO43" s="203"/>
      <c r="CVP43" s="203"/>
      <c r="CVQ43" s="203"/>
      <c r="CVR43" s="203"/>
      <c r="CVS43" s="203"/>
      <c r="CVT43" s="203"/>
      <c r="CVU43" s="203"/>
      <c r="CVV43" s="203"/>
      <c r="CVW43" s="203"/>
      <c r="CVX43" s="203"/>
      <c r="CVY43" s="203"/>
      <c r="CVZ43" s="203"/>
      <c r="CWA43" s="203"/>
      <c r="CWB43" s="203"/>
      <c r="CWC43" s="203"/>
      <c r="CWD43" s="203"/>
      <c r="CWE43" s="203"/>
      <c r="CWF43" s="203"/>
      <c r="CWG43" s="203"/>
      <c r="CWH43" s="203"/>
      <c r="CWI43" s="203"/>
      <c r="CWJ43" s="203"/>
      <c r="CWK43" s="203"/>
      <c r="CWL43" s="203"/>
      <c r="CWM43" s="203"/>
      <c r="CWN43" s="203"/>
      <c r="CWO43" s="203"/>
      <c r="CWP43" s="203"/>
      <c r="CWQ43" s="203"/>
      <c r="CWR43" s="203"/>
      <c r="CWS43" s="203"/>
      <c r="CWT43" s="203"/>
      <c r="CWU43" s="203"/>
      <c r="CWV43" s="203"/>
      <c r="CWW43" s="203"/>
      <c r="CWX43" s="203"/>
      <c r="CWY43" s="203"/>
      <c r="CWZ43" s="203"/>
      <c r="CXA43" s="203"/>
      <c r="CXB43" s="203"/>
      <c r="CXC43" s="203"/>
      <c r="CXD43" s="203"/>
      <c r="CXE43" s="203"/>
      <c r="CXF43" s="203"/>
      <c r="CXG43" s="203"/>
      <c r="CXH43" s="203"/>
      <c r="CXI43" s="203"/>
      <c r="CXJ43" s="203"/>
      <c r="CXK43" s="203"/>
      <c r="CXL43" s="203"/>
      <c r="CXM43" s="203"/>
      <c r="CXN43" s="203"/>
      <c r="CXO43" s="203"/>
      <c r="CXP43" s="203"/>
      <c r="CXQ43" s="203"/>
      <c r="CXR43" s="203"/>
      <c r="CXS43" s="203"/>
      <c r="CXT43" s="203"/>
      <c r="CXU43" s="203"/>
      <c r="CXV43" s="203"/>
      <c r="CXW43" s="203"/>
      <c r="CXX43" s="203"/>
      <c r="CXY43" s="203"/>
      <c r="CXZ43" s="203"/>
      <c r="CYA43" s="203"/>
      <c r="CYB43" s="203"/>
      <c r="CYC43" s="203"/>
      <c r="CYD43" s="203"/>
      <c r="CYE43" s="203"/>
      <c r="CYF43" s="203"/>
      <c r="CYG43" s="203"/>
      <c r="CYH43" s="203"/>
      <c r="CYI43" s="203"/>
      <c r="CYJ43" s="203"/>
      <c r="CYK43" s="203"/>
      <c r="CYL43" s="203"/>
      <c r="CYM43" s="203"/>
      <c r="CYN43" s="203"/>
      <c r="CYO43" s="203"/>
      <c r="CYP43" s="203"/>
      <c r="CYQ43" s="203"/>
      <c r="CYR43" s="203"/>
      <c r="CYS43" s="203"/>
      <c r="CYT43" s="203"/>
      <c r="CYU43" s="203"/>
      <c r="CYV43" s="203"/>
      <c r="CYW43" s="203"/>
      <c r="CYX43" s="203"/>
      <c r="CYY43" s="203"/>
      <c r="CYZ43" s="203"/>
      <c r="CZA43" s="203"/>
      <c r="CZB43" s="203"/>
      <c r="CZC43" s="203"/>
      <c r="CZD43" s="203"/>
      <c r="CZE43" s="203"/>
      <c r="CZF43" s="203"/>
      <c r="CZG43" s="203"/>
      <c r="CZH43" s="203"/>
      <c r="CZI43" s="203"/>
      <c r="CZJ43" s="203"/>
      <c r="CZK43" s="203"/>
      <c r="CZL43" s="203"/>
      <c r="CZM43" s="203"/>
      <c r="CZN43" s="203"/>
      <c r="CZO43" s="203"/>
      <c r="CZP43" s="203"/>
      <c r="CZQ43" s="203"/>
      <c r="CZR43" s="203"/>
      <c r="CZS43" s="203"/>
      <c r="CZT43" s="203"/>
      <c r="CZU43" s="203"/>
      <c r="CZV43" s="203"/>
      <c r="CZW43" s="203"/>
      <c r="CZX43" s="203"/>
      <c r="CZY43" s="203"/>
      <c r="CZZ43" s="203"/>
      <c r="DAA43" s="203"/>
      <c r="DAB43" s="203"/>
      <c r="DAC43" s="203"/>
      <c r="DAD43" s="203"/>
      <c r="DAE43" s="203"/>
      <c r="DAF43" s="203"/>
      <c r="DAG43" s="203"/>
      <c r="DAH43" s="203"/>
      <c r="DAI43" s="203"/>
      <c r="DAJ43" s="203"/>
      <c r="DAK43" s="203"/>
      <c r="DAL43" s="203"/>
      <c r="DAM43" s="203"/>
      <c r="DAN43" s="203"/>
      <c r="DAO43" s="203"/>
      <c r="DAP43" s="203"/>
      <c r="DAQ43" s="203"/>
      <c r="DAR43" s="203"/>
      <c r="DAS43" s="203"/>
      <c r="DAT43" s="203"/>
      <c r="DAU43" s="203"/>
      <c r="DAV43" s="203"/>
      <c r="DAW43" s="203"/>
      <c r="DAX43" s="203"/>
      <c r="DAY43" s="203"/>
      <c r="DAZ43" s="203"/>
      <c r="DBA43" s="203"/>
      <c r="DBB43" s="203"/>
      <c r="DBC43" s="203"/>
      <c r="DBD43" s="203"/>
      <c r="DBE43" s="203"/>
      <c r="DBF43" s="203"/>
      <c r="DBG43" s="203"/>
      <c r="DBH43" s="203"/>
      <c r="DBI43" s="203"/>
      <c r="DBJ43" s="203"/>
      <c r="DBK43" s="203"/>
      <c r="DBL43" s="203"/>
      <c r="DBM43" s="203"/>
      <c r="DBN43" s="203"/>
      <c r="DBO43" s="203"/>
      <c r="DBP43" s="203"/>
      <c r="DBQ43" s="203"/>
      <c r="DBR43" s="203"/>
      <c r="DBS43" s="203"/>
      <c r="DBT43" s="203"/>
      <c r="DBU43" s="203"/>
      <c r="DBV43" s="203"/>
      <c r="DBW43" s="203"/>
      <c r="DBX43" s="203"/>
      <c r="DBY43" s="203"/>
      <c r="DBZ43" s="203"/>
      <c r="DCA43" s="203"/>
      <c r="DCB43" s="203"/>
      <c r="DCC43" s="203"/>
      <c r="DCD43" s="203"/>
      <c r="DCE43" s="203"/>
      <c r="DCF43" s="203"/>
      <c r="DCG43" s="203"/>
      <c r="DCH43" s="203"/>
      <c r="DCI43" s="203"/>
      <c r="DCJ43" s="203"/>
      <c r="DCK43" s="203"/>
      <c r="DCL43" s="203"/>
      <c r="DCM43" s="203"/>
      <c r="DCN43" s="203"/>
      <c r="DCO43" s="203"/>
      <c r="DCP43" s="203"/>
      <c r="DCQ43" s="203"/>
      <c r="DCR43" s="203"/>
      <c r="DCS43" s="203"/>
      <c r="DCT43" s="203"/>
      <c r="DCU43" s="203"/>
      <c r="DCV43" s="203"/>
      <c r="DCW43" s="203"/>
      <c r="DCX43" s="203"/>
      <c r="DCY43" s="203"/>
      <c r="DCZ43" s="203"/>
      <c r="DDA43" s="203"/>
      <c r="DDB43" s="203"/>
      <c r="DDC43" s="203"/>
      <c r="DDD43" s="203"/>
      <c r="DDE43" s="203"/>
      <c r="DDF43" s="203"/>
      <c r="DDG43" s="203"/>
      <c r="DDH43" s="203"/>
      <c r="DDI43" s="203"/>
      <c r="DDJ43" s="203"/>
      <c r="DDK43" s="203"/>
      <c r="DDL43" s="203"/>
      <c r="DDM43" s="203"/>
      <c r="DDN43" s="203"/>
      <c r="DDO43" s="203"/>
      <c r="DDP43" s="203"/>
      <c r="DDQ43" s="203"/>
      <c r="DDR43" s="203"/>
      <c r="DDS43" s="203"/>
      <c r="DDT43" s="203"/>
      <c r="DDU43" s="203"/>
      <c r="DDV43" s="203"/>
      <c r="DDW43" s="203"/>
      <c r="DDX43" s="203"/>
      <c r="DDY43" s="203"/>
      <c r="DDZ43" s="203"/>
      <c r="DEA43" s="203"/>
      <c r="DEB43" s="203"/>
      <c r="DEC43" s="203"/>
      <c r="DED43" s="203"/>
      <c r="DEE43" s="203"/>
      <c r="DEF43" s="203"/>
      <c r="DEG43" s="203"/>
      <c r="DEH43" s="203"/>
      <c r="DEI43" s="203"/>
      <c r="DEJ43" s="203"/>
      <c r="DEK43" s="203"/>
      <c r="DEL43" s="203"/>
      <c r="DEM43" s="203"/>
      <c r="DEN43" s="203"/>
      <c r="DEO43" s="203"/>
      <c r="DEP43" s="203"/>
      <c r="DEQ43" s="203"/>
      <c r="DER43" s="203"/>
      <c r="DES43" s="203"/>
      <c r="DET43" s="203"/>
      <c r="DEU43" s="203"/>
      <c r="DEV43" s="203"/>
      <c r="DEW43" s="203"/>
      <c r="DEX43" s="203"/>
      <c r="DEY43" s="203"/>
      <c r="DEZ43" s="203"/>
      <c r="DFA43" s="203"/>
      <c r="DFB43" s="203"/>
      <c r="DFC43" s="203"/>
      <c r="DFD43" s="203"/>
      <c r="DFE43" s="203"/>
      <c r="DFF43" s="203"/>
      <c r="DFG43" s="203"/>
      <c r="DFH43" s="203"/>
      <c r="DFI43" s="203"/>
      <c r="DFJ43" s="203"/>
      <c r="DFK43" s="203"/>
      <c r="DFL43" s="203"/>
      <c r="DFM43" s="203"/>
      <c r="DFN43" s="203"/>
      <c r="DFO43" s="203"/>
      <c r="DFP43" s="203"/>
      <c r="DFQ43" s="203"/>
      <c r="DFR43" s="203"/>
      <c r="DFS43" s="203"/>
      <c r="DFT43" s="203"/>
      <c r="DFU43" s="203"/>
      <c r="DFV43" s="203"/>
      <c r="DFW43" s="203"/>
      <c r="DFX43" s="203"/>
      <c r="DFY43" s="203"/>
      <c r="DFZ43" s="203"/>
      <c r="DGA43" s="203"/>
      <c r="DGB43" s="203"/>
      <c r="DGC43" s="203"/>
      <c r="DGD43" s="203"/>
      <c r="DGE43" s="203"/>
      <c r="DGF43" s="203"/>
      <c r="DGG43" s="203"/>
      <c r="DGH43" s="203"/>
      <c r="DGI43" s="203"/>
      <c r="DGJ43" s="203"/>
      <c r="DGK43" s="203"/>
      <c r="DGL43" s="203"/>
      <c r="DGM43" s="203"/>
      <c r="DGN43" s="203"/>
      <c r="DGO43" s="203"/>
      <c r="DGP43" s="203"/>
      <c r="DGQ43" s="203"/>
      <c r="DGR43" s="203"/>
      <c r="DGS43" s="203"/>
      <c r="DGT43" s="203"/>
      <c r="DGU43" s="203"/>
      <c r="DGV43" s="203"/>
      <c r="DGW43" s="203"/>
      <c r="DGX43" s="203"/>
      <c r="DGY43" s="203"/>
      <c r="DGZ43" s="203"/>
      <c r="DHA43" s="203"/>
      <c r="DHB43" s="203"/>
      <c r="DHC43" s="203"/>
      <c r="DHD43" s="203"/>
      <c r="DHE43" s="203"/>
      <c r="DHF43" s="203"/>
      <c r="DHG43" s="203"/>
      <c r="DHH43" s="203"/>
      <c r="DHI43" s="203"/>
      <c r="DHJ43" s="203"/>
      <c r="DHK43" s="203"/>
      <c r="DHL43" s="203"/>
      <c r="DHM43" s="203"/>
      <c r="DHN43" s="203"/>
      <c r="DHO43" s="203"/>
      <c r="DHP43" s="203"/>
      <c r="DHQ43" s="203"/>
      <c r="DHR43" s="203"/>
      <c r="DHS43" s="203"/>
      <c r="DHT43" s="203"/>
      <c r="DHU43" s="203"/>
      <c r="DHV43" s="203"/>
      <c r="DHW43" s="203"/>
      <c r="DHX43" s="203"/>
      <c r="DHY43" s="203"/>
      <c r="DHZ43" s="203"/>
      <c r="DIA43" s="203"/>
      <c r="DIB43" s="203"/>
      <c r="DIC43" s="203"/>
      <c r="DID43" s="203"/>
      <c r="DIE43" s="203"/>
      <c r="DIF43" s="203"/>
      <c r="DIG43" s="203"/>
      <c r="DIH43" s="203"/>
      <c r="DII43" s="203"/>
      <c r="DIJ43" s="203"/>
      <c r="DIK43" s="203"/>
      <c r="DIL43" s="203"/>
      <c r="DIM43" s="203"/>
      <c r="DIN43" s="203"/>
      <c r="DIO43" s="203"/>
      <c r="DIP43" s="203"/>
      <c r="DIQ43" s="203"/>
      <c r="DIR43" s="203"/>
      <c r="DIS43" s="203"/>
      <c r="DIT43" s="203"/>
      <c r="DIU43" s="203"/>
      <c r="DIV43" s="203"/>
      <c r="DIW43" s="203"/>
      <c r="DIX43" s="203"/>
      <c r="DIY43" s="203"/>
      <c r="DIZ43" s="203"/>
      <c r="DJA43" s="203"/>
      <c r="DJB43" s="203"/>
      <c r="DJC43" s="203"/>
      <c r="DJD43" s="203"/>
      <c r="DJE43" s="203"/>
      <c r="DJF43" s="203"/>
      <c r="DJG43" s="203"/>
      <c r="DJH43" s="203"/>
      <c r="DJI43" s="203"/>
      <c r="DJJ43" s="203"/>
      <c r="DJK43" s="203"/>
      <c r="DJL43" s="203"/>
      <c r="DJM43" s="203"/>
      <c r="DJN43" s="203"/>
      <c r="DJO43" s="203"/>
      <c r="DJP43" s="203"/>
      <c r="DJQ43" s="203"/>
      <c r="DJR43" s="203"/>
      <c r="DJS43" s="203"/>
      <c r="DJT43" s="203"/>
      <c r="DJU43" s="203"/>
      <c r="DJV43" s="203"/>
      <c r="DJW43" s="203"/>
      <c r="DJX43" s="203"/>
      <c r="DJY43" s="203"/>
      <c r="DJZ43" s="203"/>
      <c r="DKA43" s="203"/>
      <c r="DKB43" s="203"/>
      <c r="DKC43" s="203"/>
      <c r="DKD43" s="203"/>
      <c r="DKE43" s="203"/>
      <c r="DKF43" s="203"/>
      <c r="DKG43" s="203"/>
      <c r="DKH43" s="203"/>
      <c r="DKI43" s="203"/>
      <c r="DKJ43" s="203"/>
      <c r="DKK43" s="203"/>
      <c r="DKL43" s="203"/>
      <c r="DKM43" s="203"/>
      <c r="DKN43" s="203"/>
      <c r="DKO43" s="203"/>
      <c r="DKP43" s="203"/>
      <c r="DKQ43" s="203"/>
      <c r="DKR43" s="203"/>
      <c r="DKS43" s="203"/>
      <c r="DKT43" s="203"/>
      <c r="DKU43" s="203"/>
      <c r="DKV43" s="203"/>
      <c r="DKW43" s="203"/>
      <c r="DKX43" s="203"/>
      <c r="DKY43" s="203"/>
      <c r="DKZ43" s="203"/>
      <c r="DLA43" s="203"/>
      <c r="DLB43" s="203"/>
      <c r="DLC43" s="203"/>
      <c r="DLD43" s="203"/>
      <c r="DLE43" s="203"/>
      <c r="DLF43" s="203"/>
      <c r="DLG43" s="203"/>
      <c r="DLH43" s="203"/>
      <c r="DLI43" s="203"/>
      <c r="DLJ43" s="203"/>
      <c r="DLK43" s="203"/>
      <c r="DLL43" s="203"/>
      <c r="DLM43" s="203"/>
      <c r="DLN43" s="203"/>
      <c r="DLO43" s="203"/>
      <c r="DLP43" s="203"/>
      <c r="DLQ43" s="203"/>
      <c r="DLR43" s="203"/>
      <c r="DLS43" s="203"/>
      <c r="DLT43" s="203"/>
      <c r="DLU43" s="203"/>
      <c r="DLV43" s="203"/>
      <c r="DLW43" s="203"/>
      <c r="DLX43" s="203"/>
      <c r="DLY43" s="203"/>
      <c r="DLZ43" s="203"/>
      <c r="DMA43" s="203"/>
      <c r="DMB43" s="203"/>
      <c r="DMC43" s="203"/>
      <c r="DMD43" s="203"/>
      <c r="DME43" s="203"/>
      <c r="DMF43" s="203"/>
      <c r="DMG43" s="203"/>
      <c r="DMH43" s="203"/>
      <c r="DMI43" s="203"/>
      <c r="DMJ43" s="203"/>
      <c r="DMK43" s="203"/>
      <c r="DML43" s="203"/>
      <c r="DMM43" s="203"/>
      <c r="DMN43" s="203"/>
      <c r="DMO43" s="203"/>
      <c r="DMP43" s="203"/>
      <c r="DMQ43" s="203"/>
      <c r="DMR43" s="203"/>
      <c r="DMS43" s="203"/>
      <c r="DMT43" s="203"/>
      <c r="DMU43" s="203"/>
      <c r="DMV43" s="203"/>
      <c r="DMW43" s="203"/>
      <c r="DMX43" s="203"/>
      <c r="DMY43" s="203"/>
      <c r="DMZ43" s="203"/>
      <c r="DNA43" s="203"/>
      <c r="DNB43" s="203"/>
      <c r="DNC43" s="203"/>
      <c r="DND43" s="203"/>
      <c r="DNE43" s="203"/>
      <c r="DNF43" s="203"/>
      <c r="DNG43" s="203"/>
      <c r="DNH43" s="203"/>
      <c r="DNI43" s="203"/>
      <c r="DNJ43" s="203"/>
      <c r="DNK43" s="203"/>
      <c r="DNL43" s="203"/>
      <c r="DNM43" s="203"/>
      <c r="DNN43" s="203"/>
      <c r="DNO43" s="203"/>
      <c r="DNP43" s="203"/>
      <c r="DNQ43" s="203"/>
      <c r="DNR43" s="203"/>
      <c r="DNS43" s="203"/>
      <c r="DNT43" s="203"/>
      <c r="DNU43" s="203"/>
      <c r="DNV43" s="203"/>
      <c r="DNW43" s="203"/>
      <c r="DNX43" s="203"/>
      <c r="DNY43" s="203"/>
      <c r="DNZ43" s="203"/>
      <c r="DOA43" s="203"/>
      <c r="DOB43" s="203"/>
      <c r="DOC43" s="203"/>
      <c r="DOD43" s="203"/>
      <c r="DOE43" s="203"/>
      <c r="DOF43" s="203"/>
      <c r="DOG43" s="203"/>
      <c r="DOH43" s="203"/>
      <c r="DOI43" s="203"/>
      <c r="DOJ43" s="203"/>
      <c r="DOK43" s="203"/>
      <c r="DOL43" s="203"/>
      <c r="DOM43" s="203"/>
      <c r="DON43" s="203"/>
      <c r="DOO43" s="203"/>
      <c r="DOP43" s="203"/>
      <c r="DOQ43" s="203"/>
      <c r="DOR43" s="203"/>
      <c r="DOS43" s="203"/>
      <c r="DOT43" s="203"/>
      <c r="DOU43" s="203"/>
      <c r="DOV43" s="203"/>
      <c r="DOW43" s="203"/>
      <c r="DOX43" s="203"/>
      <c r="DOY43" s="203"/>
      <c r="DOZ43" s="203"/>
      <c r="DPA43" s="203"/>
      <c r="DPB43" s="203"/>
      <c r="DPC43" s="203"/>
      <c r="DPD43" s="203"/>
      <c r="DPE43" s="203"/>
      <c r="DPF43" s="203"/>
      <c r="DPG43" s="203"/>
      <c r="DPH43" s="203"/>
      <c r="DPI43" s="203"/>
      <c r="DPJ43" s="203"/>
      <c r="DPK43" s="203"/>
      <c r="DPL43" s="203"/>
      <c r="DPM43" s="203"/>
      <c r="DPN43" s="203"/>
      <c r="DPO43" s="203"/>
      <c r="DPP43" s="203"/>
      <c r="DPQ43" s="203"/>
      <c r="DPR43" s="203"/>
      <c r="DPS43" s="203"/>
      <c r="DPT43" s="203"/>
      <c r="DPU43" s="203"/>
      <c r="DPV43" s="203"/>
      <c r="DPW43" s="203"/>
      <c r="DPX43" s="203"/>
      <c r="DPY43" s="203"/>
      <c r="DPZ43" s="203"/>
      <c r="DQA43" s="203"/>
      <c r="DQB43" s="203"/>
      <c r="DQC43" s="203"/>
      <c r="DQD43" s="203"/>
      <c r="DQE43" s="203"/>
      <c r="DQF43" s="203"/>
      <c r="DQG43" s="203"/>
      <c r="DQH43" s="203"/>
      <c r="DQI43" s="203"/>
      <c r="DQJ43" s="203"/>
      <c r="DQK43" s="203"/>
      <c r="DQL43" s="203"/>
      <c r="DQM43" s="203"/>
      <c r="DQN43" s="203"/>
      <c r="DQO43" s="203"/>
      <c r="DQP43" s="203"/>
      <c r="DQQ43" s="203"/>
      <c r="DQR43" s="203"/>
      <c r="DQS43" s="203"/>
      <c r="DQT43" s="203"/>
      <c r="DQU43" s="203"/>
      <c r="DQV43" s="203"/>
      <c r="DQW43" s="203"/>
      <c r="DQX43" s="203"/>
      <c r="DQY43" s="203"/>
      <c r="DQZ43" s="203"/>
      <c r="DRA43" s="203"/>
      <c r="DRB43" s="203"/>
      <c r="DRC43" s="203"/>
      <c r="DRD43" s="203"/>
      <c r="DRE43" s="203"/>
      <c r="DRF43" s="203"/>
      <c r="DRG43" s="203"/>
      <c r="DRH43" s="203"/>
      <c r="DRI43" s="203"/>
      <c r="DRJ43" s="203"/>
      <c r="DRK43" s="203"/>
      <c r="DRL43" s="203"/>
      <c r="DRM43" s="203"/>
      <c r="DRN43" s="203"/>
      <c r="DRO43" s="203"/>
      <c r="DRP43" s="203"/>
      <c r="DRQ43" s="203"/>
      <c r="DRR43" s="203"/>
      <c r="DRS43" s="203"/>
      <c r="DRT43" s="203"/>
      <c r="DRU43" s="203"/>
      <c r="DRV43" s="203"/>
      <c r="DRW43" s="203"/>
      <c r="DRX43" s="203"/>
      <c r="DRY43" s="203"/>
      <c r="DRZ43" s="203"/>
      <c r="DSA43" s="203"/>
      <c r="DSB43" s="203"/>
      <c r="DSC43" s="203"/>
      <c r="DSD43" s="203"/>
      <c r="DSE43" s="203"/>
      <c r="DSF43" s="203"/>
      <c r="DSG43" s="203"/>
      <c r="DSH43" s="203"/>
      <c r="DSI43" s="203"/>
      <c r="DSJ43" s="203"/>
      <c r="DSK43" s="203"/>
      <c r="DSL43" s="203"/>
      <c r="DSM43" s="203"/>
      <c r="DSN43" s="203"/>
      <c r="DSO43" s="203"/>
      <c r="DSP43" s="203"/>
      <c r="DSQ43" s="203"/>
      <c r="DSR43" s="203"/>
      <c r="DSS43" s="203"/>
      <c r="DST43" s="203"/>
      <c r="DSU43" s="203"/>
      <c r="DSV43" s="203"/>
      <c r="DSW43" s="203"/>
      <c r="DSX43" s="203"/>
      <c r="DSY43" s="203"/>
      <c r="DSZ43" s="203"/>
      <c r="DTA43" s="203"/>
      <c r="DTB43" s="203"/>
      <c r="DTC43" s="203"/>
      <c r="DTD43" s="203"/>
      <c r="DTE43" s="203"/>
      <c r="DTF43" s="203"/>
      <c r="DTG43" s="203"/>
      <c r="DTH43" s="203"/>
      <c r="DTI43" s="203"/>
      <c r="DTJ43" s="203"/>
      <c r="DTK43" s="203"/>
      <c r="DTL43" s="203"/>
      <c r="DTM43" s="203"/>
      <c r="DTN43" s="203"/>
      <c r="DTO43" s="203"/>
      <c r="DTP43" s="203"/>
      <c r="DTQ43" s="203"/>
      <c r="DTR43" s="203"/>
      <c r="DTS43" s="203"/>
      <c r="DTT43" s="203"/>
      <c r="DTU43" s="203"/>
      <c r="DTV43" s="203"/>
      <c r="DTW43" s="203"/>
      <c r="DTX43" s="203"/>
      <c r="DTY43" s="203"/>
      <c r="DTZ43" s="203"/>
      <c r="DUA43" s="203"/>
      <c r="DUB43" s="203"/>
      <c r="DUC43" s="203"/>
      <c r="DUD43" s="203"/>
      <c r="DUE43" s="203"/>
      <c r="DUF43" s="203"/>
      <c r="DUG43" s="203"/>
      <c r="DUH43" s="203"/>
      <c r="DUI43" s="203"/>
      <c r="DUJ43" s="203"/>
      <c r="DUK43" s="203"/>
      <c r="DUL43" s="203"/>
      <c r="DUM43" s="203"/>
      <c r="DUN43" s="203"/>
      <c r="DUO43" s="203"/>
      <c r="DUP43" s="203"/>
      <c r="DUQ43" s="203"/>
      <c r="DUR43" s="203"/>
      <c r="DUS43" s="203"/>
      <c r="DUT43" s="203"/>
      <c r="DUU43" s="203"/>
      <c r="DUV43" s="203"/>
      <c r="DUW43" s="203"/>
      <c r="DUX43" s="203"/>
      <c r="DUY43" s="203"/>
      <c r="DUZ43" s="203"/>
      <c r="DVA43" s="203"/>
      <c r="DVB43" s="203"/>
      <c r="DVC43" s="203"/>
      <c r="DVD43" s="203"/>
      <c r="DVE43" s="203"/>
      <c r="DVF43" s="203"/>
      <c r="DVG43" s="203"/>
      <c r="DVH43" s="203"/>
      <c r="DVI43" s="203"/>
      <c r="DVJ43" s="203"/>
      <c r="DVK43" s="203"/>
      <c r="DVL43" s="203"/>
      <c r="DVM43" s="203"/>
      <c r="DVN43" s="203"/>
      <c r="DVO43" s="203"/>
      <c r="DVP43" s="203"/>
      <c r="DVQ43" s="203"/>
      <c r="DVR43" s="203"/>
      <c r="DVS43" s="203"/>
      <c r="DVT43" s="203"/>
      <c r="DVU43" s="203"/>
      <c r="DVV43" s="203"/>
      <c r="DVW43" s="203"/>
      <c r="DVX43" s="203"/>
      <c r="DVY43" s="203"/>
      <c r="DVZ43" s="203"/>
      <c r="DWA43" s="203"/>
      <c r="DWB43" s="203"/>
      <c r="DWC43" s="203"/>
      <c r="DWD43" s="203"/>
      <c r="DWE43" s="203"/>
      <c r="DWF43" s="203"/>
      <c r="DWG43" s="203"/>
      <c r="DWH43" s="203"/>
      <c r="DWI43" s="203"/>
      <c r="DWJ43" s="203"/>
      <c r="DWK43" s="203"/>
      <c r="DWL43" s="203"/>
      <c r="DWM43" s="203"/>
      <c r="DWN43" s="203"/>
      <c r="DWO43" s="203"/>
      <c r="DWP43" s="203"/>
      <c r="DWQ43" s="203"/>
      <c r="DWR43" s="203"/>
      <c r="DWS43" s="203"/>
      <c r="DWT43" s="203"/>
      <c r="DWU43" s="203"/>
      <c r="DWV43" s="203"/>
      <c r="DWW43" s="203"/>
      <c r="DWX43" s="203"/>
      <c r="DWY43" s="203"/>
      <c r="DWZ43" s="203"/>
      <c r="DXA43" s="203"/>
      <c r="DXB43" s="203"/>
      <c r="DXC43" s="203"/>
      <c r="DXD43" s="203"/>
      <c r="DXE43" s="203"/>
      <c r="DXF43" s="203"/>
      <c r="DXG43" s="203"/>
      <c r="DXH43" s="203"/>
      <c r="DXI43" s="203"/>
      <c r="DXJ43" s="203"/>
      <c r="DXK43" s="203"/>
      <c r="DXL43" s="203"/>
      <c r="DXM43" s="203"/>
      <c r="DXN43" s="203"/>
      <c r="DXO43" s="203"/>
      <c r="DXP43" s="203"/>
      <c r="DXQ43" s="203"/>
      <c r="DXR43" s="203"/>
      <c r="DXS43" s="203"/>
      <c r="DXT43" s="203"/>
      <c r="DXU43" s="203"/>
      <c r="DXV43" s="203"/>
      <c r="DXW43" s="203"/>
      <c r="DXX43" s="203"/>
      <c r="DXY43" s="203"/>
      <c r="DXZ43" s="203"/>
      <c r="DYA43" s="203"/>
      <c r="DYB43" s="203"/>
      <c r="DYC43" s="203"/>
      <c r="DYD43" s="203"/>
      <c r="DYE43" s="203"/>
      <c r="DYF43" s="203"/>
      <c r="DYG43" s="203"/>
      <c r="DYH43" s="203"/>
      <c r="DYI43" s="203"/>
      <c r="DYJ43" s="203"/>
      <c r="DYK43" s="203"/>
      <c r="DYL43" s="203"/>
      <c r="DYM43" s="203"/>
      <c r="DYN43" s="203"/>
      <c r="DYO43" s="203"/>
      <c r="DYP43" s="203"/>
      <c r="DYQ43" s="203"/>
      <c r="DYR43" s="203"/>
      <c r="DYS43" s="203"/>
      <c r="DYT43" s="203"/>
      <c r="DYU43" s="203"/>
      <c r="DYV43" s="203"/>
      <c r="DYW43" s="203"/>
      <c r="DYX43" s="203"/>
      <c r="DYY43" s="203"/>
      <c r="DYZ43" s="203"/>
      <c r="DZA43" s="203"/>
      <c r="DZB43" s="203"/>
      <c r="DZC43" s="203"/>
      <c r="DZD43" s="203"/>
      <c r="DZE43" s="203"/>
      <c r="DZF43" s="203"/>
      <c r="DZG43" s="203"/>
      <c r="DZH43" s="203"/>
      <c r="DZI43" s="203"/>
      <c r="DZJ43" s="203"/>
      <c r="DZK43" s="203"/>
      <c r="DZL43" s="203"/>
      <c r="DZM43" s="203"/>
      <c r="DZN43" s="203"/>
      <c r="DZO43" s="203"/>
      <c r="DZP43" s="203"/>
      <c r="DZQ43" s="203"/>
      <c r="DZR43" s="203"/>
      <c r="DZS43" s="203"/>
      <c r="DZT43" s="203"/>
      <c r="DZU43" s="203"/>
      <c r="DZV43" s="203"/>
      <c r="DZW43" s="203"/>
      <c r="DZX43" s="203"/>
      <c r="DZY43" s="203"/>
      <c r="DZZ43" s="203"/>
      <c r="EAA43" s="203"/>
      <c r="EAB43" s="203"/>
      <c r="EAC43" s="203"/>
      <c r="EAD43" s="203"/>
      <c r="EAE43" s="203"/>
      <c r="EAF43" s="203"/>
      <c r="EAG43" s="203"/>
      <c r="EAH43" s="203"/>
      <c r="EAI43" s="203"/>
      <c r="EAJ43" s="203"/>
      <c r="EAK43" s="203"/>
      <c r="EAL43" s="203"/>
      <c r="EAM43" s="203"/>
      <c r="EAN43" s="203"/>
      <c r="EAO43" s="203"/>
      <c r="EAP43" s="203"/>
      <c r="EAQ43" s="203"/>
      <c r="EAR43" s="203"/>
      <c r="EAS43" s="203"/>
      <c r="EAT43" s="203"/>
      <c r="EAU43" s="203"/>
      <c r="EAV43" s="203"/>
      <c r="EAW43" s="203"/>
      <c r="EAX43" s="203"/>
      <c r="EAY43" s="203"/>
      <c r="EAZ43" s="203"/>
      <c r="EBA43" s="203"/>
      <c r="EBB43" s="203"/>
      <c r="EBC43" s="203"/>
      <c r="EBD43" s="203"/>
      <c r="EBE43" s="203"/>
      <c r="EBF43" s="203"/>
      <c r="EBG43" s="203"/>
      <c r="EBH43" s="203"/>
      <c r="EBI43" s="203"/>
      <c r="EBJ43" s="203"/>
      <c r="EBK43" s="203"/>
      <c r="EBL43" s="203"/>
      <c r="EBM43" s="203"/>
      <c r="EBN43" s="203"/>
      <c r="EBO43" s="203"/>
      <c r="EBP43" s="203"/>
      <c r="EBQ43" s="203"/>
      <c r="EBR43" s="203"/>
      <c r="EBS43" s="203"/>
      <c r="EBT43" s="203"/>
      <c r="EBU43" s="203"/>
      <c r="EBV43" s="203"/>
      <c r="EBW43" s="203"/>
      <c r="EBX43" s="203"/>
      <c r="EBY43" s="203"/>
      <c r="EBZ43" s="203"/>
      <c r="ECA43" s="203"/>
      <c r="ECB43" s="203"/>
      <c r="ECC43" s="203"/>
      <c r="ECD43" s="203"/>
      <c r="ECE43" s="203"/>
      <c r="ECF43" s="203"/>
      <c r="ECG43" s="203"/>
      <c r="ECH43" s="203"/>
      <c r="ECI43" s="203"/>
      <c r="ECJ43" s="203"/>
      <c r="ECK43" s="203"/>
      <c r="ECL43" s="203"/>
      <c r="ECM43" s="203"/>
      <c r="ECN43" s="203"/>
      <c r="ECO43" s="203"/>
      <c r="ECP43" s="203"/>
      <c r="ECQ43" s="203"/>
      <c r="ECR43" s="203"/>
      <c r="ECS43" s="203"/>
      <c r="ECT43" s="203"/>
      <c r="ECU43" s="203"/>
      <c r="ECV43" s="203"/>
      <c r="ECW43" s="203"/>
      <c r="ECX43" s="203"/>
      <c r="ECY43" s="203"/>
      <c r="ECZ43" s="203"/>
      <c r="EDA43" s="203"/>
      <c r="EDB43" s="203"/>
      <c r="EDC43" s="203"/>
      <c r="EDD43" s="203"/>
      <c r="EDE43" s="203"/>
      <c r="EDF43" s="203"/>
      <c r="EDG43" s="203"/>
      <c r="EDH43" s="203"/>
      <c r="EDI43" s="203"/>
      <c r="EDJ43" s="203"/>
      <c r="EDK43" s="203"/>
      <c r="EDL43" s="203"/>
      <c r="EDM43" s="203"/>
      <c r="EDN43" s="203"/>
      <c r="EDO43" s="203"/>
      <c r="EDP43" s="203"/>
      <c r="EDQ43" s="203"/>
      <c r="EDR43" s="203"/>
      <c r="EDS43" s="203"/>
      <c r="EDT43" s="203"/>
      <c r="EDU43" s="203"/>
      <c r="EDV43" s="203"/>
      <c r="EDW43" s="203"/>
      <c r="EDX43" s="203"/>
      <c r="EDY43" s="203"/>
      <c r="EDZ43" s="203"/>
      <c r="EEA43" s="203"/>
      <c r="EEB43" s="203"/>
      <c r="EEC43" s="203"/>
      <c r="EED43" s="203"/>
      <c r="EEE43" s="203"/>
      <c r="EEF43" s="203"/>
      <c r="EEG43" s="203"/>
      <c r="EEH43" s="203"/>
      <c r="EEI43" s="203"/>
      <c r="EEJ43" s="203"/>
      <c r="EEK43" s="203"/>
      <c r="EEL43" s="203"/>
      <c r="EEM43" s="203"/>
      <c r="EEN43" s="203"/>
      <c r="EEO43" s="203"/>
      <c r="EEP43" s="203"/>
      <c r="EEQ43" s="203"/>
      <c r="EER43" s="203"/>
      <c r="EES43" s="203"/>
      <c r="EET43" s="203"/>
      <c r="EEU43" s="203"/>
      <c r="EEV43" s="203"/>
      <c r="EEW43" s="203"/>
      <c r="EEX43" s="203"/>
      <c r="EEY43" s="203"/>
      <c r="EEZ43" s="203"/>
      <c r="EFA43" s="203"/>
      <c r="EFB43" s="203"/>
      <c r="EFC43" s="203"/>
      <c r="EFD43" s="203"/>
      <c r="EFE43" s="203"/>
      <c r="EFF43" s="203"/>
      <c r="EFG43" s="203"/>
      <c r="EFH43" s="203"/>
      <c r="EFI43" s="203"/>
      <c r="EFJ43" s="203"/>
      <c r="EFK43" s="203"/>
      <c r="EFL43" s="203"/>
      <c r="EFM43" s="203"/>
      <c r="EFN43" s="203"/>
      <c r="EFO43" s="203"/>
      <c r="EFP43" s="203"/>
      <c r="EFQ43" s="203"/>
      <c r="EFR43" s="203"/>
      <c r="EFS43" s="203"/>
      <c r="EFT43" s="203"/>
      <c r="EFU43" s="203"/>
      <c r="EFV43" s="203"/>
      <c r="EFW43" s="203"/>
      <c r="EFX43" s="203"/>
      <c r="EFY43" s="203"/>
      <c r="EFZ43" s="203"/>
      <c r="EGA43" s="203"/>
      <c r="EGB43" s="203"/>
      <c r="EGC43" s="203"/>
      <c r="EGD43" s="203"/>
      <c r="EGE43" s="203"/>
      <c r="EGF43" s="203"/>
      <c r="EGG43" s="203"/>
      <c r="EGH43" s="203"/>
      <c r="EGI43" s="203"/>
      <c r="EGJ43" s="203"/>
      <c r="EGK43" s="203"/>
      <c r="EGL43" s="203"/>
      <c r="EGM43" s="203"/>
      <c r="EGN43" s="203"/>
      <c r="EGO43" s="203"/>
      <c r="EGP43" s="203"/>
      <c r="EGQ43" s="203"/>
      <c r="EGR43" s="203"/>
      <c r="EGS43" s="203"/>
      <c r="EGT43" s="203"/>
      <c r="EGU43" s="203"/>
      <c r="EGV43" s="203"/>
      <c r="EGW43" s="203"/>
      <c r="EGX43" s="203"/>
      <c r="EGY43" s="203"/>
      <c r="EGZ43" s="203"/>
      <c r="EHA43" s="203"/>
      <c r="EHB43" s="203"/>
      <c r="EHC43" s="203"/>
      <c r="EHD43" s="203"/>
      <c r="EHE43" s="203"/>
      <c r="EHF43" s="203"/>
      <c r="EHG43" s="203"/>
      <c r="EHH43" s="203"/>
      <c r="EHI43" s="203"/>
      <c r="EHJ43" s="203"/>
      <c r="EHK43" s="203"/>
      <c r="EHL43" s="203"/>
      <c r="EHM43" s="203"/>
      <c r="EHN43" s="203"/>
      <c r="EHO43" s="203"/>
      <c r="EHP43" s="203"/>
      <c r="EHQ43" s="203"/>
      <c r="EHR43" s="203"/>
      <c r="EHS43" s="203"/>
      <c r="EHT43" s="203"/>
      <c r="EHU43" s="203"/>
      <c r="EHV43" s="203"/>
      <c r="EHW43" s="203"/>
      <c r="EHX43" s="203"/>
      <c r="EHY43" s="203"/>
      <c r="EHZ43" s="203"/>
      <c r="EIA43" s="203"/>
      <c r="EIB43" s="203"/>
      <c r="EIC43" s="203"/>
      <c r="EID43" s="203"/>
      <c r="EIE43" s="203"/>
      <c r="EIF43" s="203"/>
      <c r="EIG43" s="203"/>
      <c r="EIH43" s="203"/>
      <c r="EII43" s="203"/>
      <c r="EIJ43" s="203"/>
      <c r="EIK43" s="203"/>
      <c r="EIL43" s="203"/>
      <c r="EIM43" s="203"/>
      <c r="EIN43" s="203"/>
      <c r="EIO43" s="203"/>
      <c r="EIP43" s="203"/>
      <c r="EIQ43" s="203"/>
      <c r="EIR43" s="203"/>
      <c r="EIS43" s="203"/>
      <c r="EIT43" s="203"/>
      <c r="EIU43" s="203"/>
      <c r="EIV43" s="203"/>
      <c r="EIW43" s="203"/>
      <c r="EIX43" s="203"/>
      <c r="EIY43" s="203"/>
      <c r="EIZ43" s="203"/>
      <c r="EJA43" s="203"/>
      <c r="EJB43" s="203"/>
      <c r="EJC43" s="203"/>
      <c r="EJD43" s="203"/>
      <c r="EJE43" s="203"/>
      <c r="EJF43" s="203"/>
      <c r="EJG43" s="203"/>
      <c r="EJH43" s="203"/>
      <c r="EJI43" s="203"/>
      <c r="EJJ43" s="203"/>
      <c r="EJK43" s="203"/>
      <c r="EJL43" s="203"/>
      <c r="EJM43" s="203"/>
      <c r="EJN43" s="203"/>
      <c r="EJO43" s="203"/>
      <c r="EJP43" s="203"/>
      <c r="EJQ43" s="203"/>
      <c r="EJR43" s="203"/>
      <c r="EJS43" s="203"/>
      <c r="EJT43" s="203"/>
      <c r="EJU43" s="203"/>
      <c r="EJV43" s="203"/>
      <c r="EJW43" s="203"/>
      <c r="EJX43" s="203"/>
      <c r="EJY43" s="203"/>
      <c r="EJZ43" s="203"/>
      <c r="EKA43" s="203"/>
      <c r="EKB43" s="203"/>
      <c r="EKC43" s="203"/>
      <c r="EKD43" s="203"/>
      <c r="EKE43" s="203"/>
      <c r="EKF43" s="203"/>
      <c r="EKG43" s="203"/>
      <c r="EKH43" s="203"/>
      <c r="EKI43" s="203"/>
      <c r="EKJ43" s="203"/>
      <c r="EKK43" s="203"/>
      <c r="EKL43" s="203"/>
      <c r="EKM43" s="203"/>
      <c r="EKN43" s="203"/>
      <c r="EKO43" s="203"/>
      <c r="EKP43" s="203"/>
      <c r="EKQ43" s="203"/>
      <c r="EKR43" s="203"/>
      <c r="EKS43" s="203"/>
      <c r="EKT43" s="203"/>
      <c r="EKU43" s="203"/>
      <c r="EKV43" s="203"/>
      <c r="EKW43" s="203"/>
      <c r="EKX43" s="203"/>
      <c r="EKY43" s="203"/>
      <c r="EKZ43" s="203"/>
      <c r="ELA43" s="203"/>
      <c r="ELB43" s="203"/>
      <c r="ELC43" s="203"/>
      <c r="ELD43" s="203"/>
      <c r="ELE43" s="203"/>
      <c r="ELF43" s="203"/>
      <c r="ELG43" s="203"/>
      <c r="ELH43" s="203"/>
      <c r="ELI43" s="203"/>
      <c r="ELJ43" s="203"/>
      <c r="ELK43" s="203"/>
      <c r="ELL43" s="203"/>
      <c r="ELM43" s="203"/>
      <c r="ELN43" s="203"/>
      <c r="ELO43" s="203"/>
      <c r="ELP43" s="203"/>
      <c r="ELQ43" s="203"/>
      <c r="ELR43" s="203"/>
      <c r="ELS43" s="203"/>
      <c r="ELT43" s="203"/>
      <c r="ELU43" s="203"/>
      <c r="ELV43" s="203"/>
      <c r="ELW43" s="203"/>
      <c r="ELX43" s="203"/>
      <c r="ELY43" s="203"/>
      <c r="ELZ43" s="203"/>
      <c r="EMA43" s="203"/>
      <c r="EMB43" s="203"/>
      <c r="EMC43" s="203"/>
      <c r="EMD43" s="203"/>
      <c r="EME43" s="203"/>
      <c r="EMF43" s="203"/>
      <c r="EMG43" s="203"/>
      <c r="EMH43" s="203"/>
      <c r="EMI43" s="203"/>
      <c r="EMJ43" s="203"/>
      <c r="EMK43" s="203"/>
      <c r="EML43" s="203"/>
      <c r="EMM43" s="203"/>
      <c r="EMN43" s="203"/>
      <c r="EMO43" s="203"/>
      <c r="EMP43" s="203"/>
      <c r="EMQ43" s="203"/>
      <c r="EMR43" s="203"/>
      <c r="EMS43" s="203"/>
      <c r="EMT43" s="203"/>
      <c r="EMU43" s="203"/>
      <c r="EMV43" s="203"/>
      <c r="EMW43" s="203"/>
      <c r="EMX43" s="203"/>
      <c r="EMY43" s="203"/>
      <c r="EMZ43" s="203"/>
      <c r="ENA43" s="203"/>
      <c r="ENB43" s="203"/>
      <c r="ENC43" s="203"/>
      <c r="END43" s="203"/>
      <c r="ENE43" s="203"/>
      <c r="ENF43" s="203"/>
      <c r="ENG43" s="203"/>
      <c r="ENH43" s="203"/>
      <c r="ENI43" s="203"/>
      <c r="ENJ43" s="203"/>
      <c r="ENK43" s="203"/>
      <c r="ENL43" s="203"/>
      <c r="ENM43" s="203"/>
      <c r="ENN43" s="203"/>
      <c r="ENO43" s="203"/>
      <c r="ENP43" s="203"/>
      <c r="ENQ43" s="203"/>
      <c r="ENR43" s="203"/>
      <c r="ENS43" s="203"/>
      <c r="ENT43" s="203"/>
      <c r="ENU43" s="203"/>
      <c r="ENV43" s="203"/>
      <c r="ENW43" s="203"/>
      <c r="ENX43" s="203"/>
      <c r="ENY43" s="203"/>
      <c r="ENZ43" s="203"/>
      <c r="EOA43" s="203"/>
      <c r="EOB43" s="203"/>
      <c r="EOC43" s="203"/>
      <c r="EOD43" s="203"/>
      <c r="EOE43" s="203"/>
      <c r="EOF43" s="203"/>
      <c r="EOG43" s="203"/>
      <c r="EOH43" s="203"/>
      <c r="EOI43" s="203"/>
      <c r="EOJ43" s="203"/>
      <c r="EOK43" s="203"/>
      <c r="EOL43" s="203"/>
      <c r="EOM43" s="203"/>
      <c r="EON43" s="203"/>
      <c r="EOO43" s="203"/>
      <c r="EOP43" s="203"/>
      <c r="EOQ43" s="203"/>
      <c r="EOR43" s="203"/>
      <c r="EOS43" s="203"/>
      <c r="EOT43" s="203"/>
      <c r="EOU43" s="203"/>
      <c r="EOV43" s="203"/>
      <c r="EOW43" s="203"/>
      <c r="EOX43" s="203"/>
      <c r="EOY43" s="203"/>
      <c r="EOZ43" s="203"/>
      <c r="EPA43" s="203"/>
      <c r="EPB43" s="203"/>
      <c r="EPC43" s="203"/>
      <c r="EPD43" s="203"/>
      <c r="EPE43" s="203"/>
      <c r="EPF43" s="203"/>
      <c r="EPG43" s="203"/>
      <c r="EPH43" s="203"/>
      <c r="EPI43" s="203"/>
      <c r="EPJ43" s="203"/>
      <c r="EPK43" s="203"/>
      <c r="EPL43" s="203"/>
      <c r="EPM43" s="203"/>
      <c r="EPN43" s="203"/>
      <c r="EPO43" s="203"/>
      <c r="EPP43" s="203"/>
      <c r="EPQ43" s="203"/>
      <c r="EPR43" s="203"/>
      <c r="EPS43" s="203"/>
      <c r="EPT43" s="203"/>
      <c r="EPU43" s="203"/>
      <c r="EPV43" s="203"/>
      <c r="EPW43" s="203"/>
      <c r="EPX43" s="203"/>
      <c r="EPY43" s="203"/>
      <c r="EPZ43" s="203"/>
      <c r="EQA43" s="203"/>
      <c r="EQB43" s="203"/>
      <c r="EQC43" s="203"/>
      <c r="EQD43" s="203"/>
      <c r="EQE43" s="203"/>
      <c r="EQF43" s="203"/>
      <c r="EQG43" s="203"/>
      <c r="EQH43" s="203"/>
      <c r="EQI43" s="203"/>
      <c r="EQJ43" s="203"/>
      <c r="EQK43" s="203"/>
      <c r="EQL43" s="203"/>
      <c r="EQM43" s="203"/>
      <c r="EQN43" s="203"/>
      <c r="EQO43" s="203"/>
      <c r="EQP43" s="203"/>
      <c r="EQQ43" s="203"/>
      <c r="EQR43" s="203"/>
      <c r="EQS43" s="203"/>
      <c r="EQT43" s="203"/>
      <c r="EQU43" s="203"/>
      <c r="EQV43" s="203"/>
      <c r="EQW43" s="203"/>
      <c r="EQX43" s="203"/>
      <c r="EQY43" s="203"/>
      <c r="EQZ43" s="203"/>
      <c r="ERA43" s="203"/>
      <c r="ERB43" s="203"/>
      <c r="ERC43" s="203"/>
      <c r="ERD43" s="203"/>
      <c r="ERE43" s="203"/>
      <c r="ERF43" s="203"/>
      <c r="ERG43" s="203"/>
      <c r="ERH43" s="203"/>
      <c r="ERI43" s="203"/>
      <c r="ERJ43" s="203"/>
      <c r="ERK43" s="203"/>
      <c r="ERL43" s="203"/>
      <c r="ERM43" s="203"/>
      <c r="ERN43" s="203"/>
      <c r="ERO43" s="203"/>
      <c r="ERP43" s="203"/>
      <c r="ERQ43" s="203"/>
      <c r="ERR43" s="203"/>
      <c r="ERS43" s="203"/>
      <c r="ERT43" s="203"/>
      <c r="ERU43" s="203"/>
      <c r="ERV43" s="203"/>
      <c r="ERW43" s="203"/>
      <c r="ERX43" s="203"/>
      <c r="ERY43" s="203"/>
      <c r="ERZ43" s="203"/>
      <c r="ESA43" s="203"/>
      <c r="ESB43" s="203"/>
      <c r="ESC43" s="203"/>
      <c r="ESD43" s="203"/>
      <c r="ESE43" s="203"/>
      <c r="ESF43" s="203"/>
      <c r="ESG43" s="203"/>
      <c r="ESH43" s="203"/>
      <c r="ESI43" s="203"/>
      <c r="ESJ43" s="203"/>
      <c r="ESK43" s="203"/>
      <c r="ESL43" s="203"/>
      <c r="ESM43" s="203"/>
      <c r="ESN43" s="203"/>
      <c r="ESO43" s="203"/>
      <c r="ESP43" s="203"/>
      <c r="ESQ43" s="203"/>
      <c r="ESR43" s="203"/>
      <c r="ESS43" s="203"/>
      <c r="EST43" s="203"/>
      <c r="ESU43" s="203"/>
      <c r="ESV43" s="203"/>
      <c r="ESW43" s="203"/>
      <c r="ESX43" s="203"/>
      <c r="ESY43" s="203"/>
      <c r="ESZ43" s="203"/>
      <c r="ETA43" s="203"/>
      <c r="ETB43" s="203"/>
      <c r="ETC43" s="203"/>
      <c r="ETD43" s="203"/>
      <c r="ETE43" s="203"/>
      <c r="ETF43" s="203"/>
      <c r="ETG43" s="203"/>
      <c r="ETH43" s="203"/>
      <c r="ETI43" s="203"/>
      <c r="ETJ43" s="203"/>
      <c r="ETK43" s="203"/>
      <c r="ETL43" s="203"/>
      <c r="ETM43" s="203"/>
      <c r="ETN43" s="203"/>
      <c r="ETO43" s="203"/>
      <c r="ETP43" s="203"/>
      <c r="ETQ43" s="203"/>
      <c r="ETR43" s="203"/>
      <c r="ETS43" s="203"/>
      <c r="ETT43" s="203"/>
      <c r="ETU43" s="203"/>
      <c r="ETV43" s="203"/>
      <c r="ETW43" s="203"/>
      <c r="ETX43" s="203"/>
      <c r="ETY43" s="203"/>
      <c r="ETZ43" s="203"/>
      <c r="EUA43" s="203"/>
      <c r="EUB43" s="203"/>
      <c r="EUC43" s="203"/>
      <c r="EUD43" s="203"/>
      <c r="EUE43" s="203"/>
      <c r="EUF43" s="203"/>
      <c r="EUG43" s="203"/>
      <c r="EUH43" s="203"/>
      <c r="EUI43" s="203"/>
      <c r="EUJ43" s="203"/>
      <c r="EUK43" s="203"/>
      <c r="EUL43" s="203"/>
      <c r="EUM43" s="203"/>
      <c r="EUN43" s="203"/>
      <c r="EUO43" s="203"/>
      <c r="EUP43" s="203"/>
      <c r="EUQ43" s="203"/>
      <c r="EUR43" s="203"/>
      <c r="EUS43" s="203"/>
      <c r="EUT43" s="203"/>
      <c r="EUU43" s="203"/>
      <c r="EUV43" s="203"/>
      <c r="EUW43" s="203"/>
      <c r="EUX43" s="203"/>
      <c r="EUY43" s="203"/>
      <c r="EUZ43" s="203"/>
      <c r="EVA43" s="203"/>
      <c r="EVB43" s="203"/>
      <c r="EVC43" s="203"/>
      <c r="EVD43" s="203"/>
      <c r="EVE43" s="203"/>
      <c r="EVF43" s="203"/>
      <c r="EVG43" s="203"/>
      <c r="EVH43" s="203"/>
      <c r="EVI43" s="203"/>
      <c r="EVJ43" s="203"/>
      <c r="EVK43" s="203"/>
      <c r="EVL43" s="203"/>
      <c r="EVM43" s="203"/>
      <c r="EVN43" s="203"/>
      <c r="EVO43" s="203"/>
      <c r="EVP43" s="203"/>
      <c r="EVQ43" s="203"/>
      <c r="EVR43" s="203"/>
      <c r="EVS43" s="203"/>
      <c r="EVT43" s="203"/>
      <c r="EVU43" s="203"/>
      <c r="EVV43" s="203"/>
      <c r="EVW43" s="203"/>
      <c r="EVX43" s="203"/>
      <c r="EVY43" s="203"/>
      <c r="EVZ43" s="203"/>
      <c r="EWA43" s="203"/>
      <c r="EWB43" s="203"/>
      <c r="EWC43" s="203"/>
      <c r="EWD43" s="203"/>
      <c r="EWE43" s="203"/>
      <c r="EWF43" s="203"/>
      <c r="EWG43" s="203"/>
      <c r="EWH43" s="203"/>
      <c r="EWI43" s="203"/>
      <c r="EWJ43" s="203"/>
      <c r="EWK43" s="203"/>
      <c r="EWL43" s="203"/>
      <c r="EWM43" s="203"/>
      <c r="EWN43" s="203"/>
      <c r="EWO43" s="203"/>
      <c r="EWP43" s="203"/>
      <c r="EWQ43" s="203"/>
      <c r="EWR43" s="203"/>
      <c r="EWS43" s="203"/>
      <c r="EWT43" s="203"/>
      <c r="EWU43" s="203"/>
      <c r="EWV43" s="203"/>
      <c r="EWW43" s="203"/>
      <c r="EWX43" s="203"/>
      <c r="EWY43" s="203"/>
      <c r="EWZ43" s="203"/>
      <c r="EXA43" s="203"/>
      <c r="EXB43" s="203"/>
      <c r="EXC43" s="203"/>
      <c r="EXD43" s="203"/>
      <c r="EXE43" s="203"/>
      <c r="EXF43" s="203"/>
      <c r="EXG43" s="203"/>
      <c r="EXH43" s="203"/>
      <c r="EXI43" s="203"/>
      <c r="EXJ43" s="203"/>
      <c r="EXK43" s="203"/>
      <c r="EXL43" s="203"/>
      <c r="EXM43" s="203"/>
      <c r="EXN43" s="203"/>
      <c r="EXO43" s="203"/>
      <c r="EXP43" s="203"/>
      <c r="EXQ43" s="203"/>
      <c r="EXR43" s="203"/>
      <c r="EXS43" s="203"/>
      <c r="EXT43" s="203"/>
      <c r="EXU43" s="203"/>
      <c r="EXV43" s="203"/>
      <c r="EXW43" s="203"/>
      <c r="EXX43" s="203"/>
      <c r="EXY43" s="203"/>
      <c r="EXZ43" s="203"/>
      <c r="EYA43" s="203"/>
      <c r="EYB43" s="203"/>
      <c r="EYC43" s="203"/>
      <c r="EYD43" s="203"/>
      <c r="EYE43" s="203"/>
      <c r="EYF43" s="203"/>
      <c r="EYG43" s="203"/>
      <c r="EYH43" s="203"/>
      <c r="EYI43" s="203"/>
      <c r="EYJ43" s="203"/>
      <c r="EYK43" s="203"/>
      <c r="EYL43" s="203"/>
      <c r="EYM43" s="203"/>
      <c r="EYN43" s="203"/>
      <c r="EYO43" s="203"/>
      <c r="EYP43" s="203"/>
      <c r="EYQ43" s="203"/>
      <c r="EYR43" s="203"/>
      <c r="EYS43" s="203"/>
      <c r="EYT43" s="203"/>
      <c r="EYU43" s="203"/>
      <c r="EYV43" s="203"/>
      <c r="EYW43" s="203"/>
      <c r="EYX43" s="203"/>
      <c r="EYY43" s="203"/>
      <c r="EYZ43" s="203"/>
      <c r="EZA43" s="203"/>
      <c r="EZB43" s="203"/>
      <c r="EZC43" s="203"/>
      <c r="EZD43" s="203"/>
      <c r="EZE43" s="203"/>
      <c r="EZF43" s="203"/>
      <c r="EZG43" s="203"/>
      <c r="EZH43" s="203"/>
      <c r="EZI43" s="203"/>
      <c r="EZJ43" s="203"/>
      <c r="EZK43" s="203"/>
      <c r="EZL43" s="203"/>
      <c r="EZM43" s="203"/>
      <c r="EZN43" s="203"/>
      <c r="EZO43" s="203"/>
      <c r="EZP43" s="203"/>
      <c r="EZQ43" s="203"/>
      <c r="EZR43" s="203"/>
      <c r="EZS43" s="203"/>
      <c r="EZT43" s="203"/>
      <c r="EZU43" s="203"/>
      <c r="EZV43" s="203"/>
      <c r="EZW43" s="203"/>
      <c r="EZX43" s="203"/>
      <c r="EZY43" s="203"/>
      <c r="EZZ43" s="203"/>
      <c r="FAA43" s="203"/>
      <c r="FAB43" s="203"/>
      <c r="FAC43" s="203"/>
      <c r="FAD43" s="203"/>
      <c r="FAE43" s="203"/>
      <c r="FAF43" s="203"/>
      <c r="FAG43" s="203"/>
      <c r="FAH43" s="203"/>
      <c r="FAI43" s="203"/>
      <c r="FAJ43" s="203"/>
      <c r="FAK43" s="203"/>
      <c r="FAL43" s="203"/>
      <c r="FAM43" s="203"/>
      <c r="FAN43" s="203"/>
      <c r="FAO43" s="203"/>
      <c r="FAP43" s="203"/>
      <c r="FAQ43" s="203"/>
      <c r="FAR43" s="203"/>
      <c r="FAS43" s="203"/>
      <c r="FAT43" s="203"/>
      <c r="FAU43" s="203"/>
      <c r="FAV43" s="203"/>
      <c r="FAW43" s="203"/>
      <c r="FAX43" s="203"/>
      <c r="FAY43" s="203"/>
      <c r="FAZ43" s="203"/>
      <c r="FBA43" s="203"/>
      <c r="FBB43" s="203"/>
      <c r="FBC43" s="203"/>
      <c r="FBD43" s="203"/>
      <c r="FBE43" s="203"/>
      <c r="FBF43" s="203"/>
      <c r="FBG43" s="203"/>
      <c r="FBH43" s="203"/>
      <c r="FBI43" s="203"/>
      <c r="FBJ43" s="203"/>
      <c r="FBK43" s="203"/>
      <c r="FBL43" s="203"/>
      <c r="FBM43" s="203"/>
      <c r="FBN43" s="203"/>
      <c r="FBO43" s="203"/>
      <c r="FBP43" s="203"/>
      <c r="FBQ43" s="203"/>
      <c r="FBR43" s="203"/>
      <c r="FBS43" s="203"/>
      <c r="FBT43" s="203"/>
      <c r="FBU43" s="203"/>
      <c r="FBV43" s="203"/>
      <c r="FBW43" s="203"/>
      <c r="FBX43" s="203"/>
      <c r="FBY43" s="203"/>
      <c r="FBZ43" s="203"/>
      <c r="FCA43" s="203"/>
      <c r="FCB43" s="203"/>
      <c r="FCC43" s="203"/>
      <c r="FCD43" s="203"/>
      <c r="FCE43" s="203"/>
      <c r="FCF43" s="203"/>
      <c r="FCG43" s="203"/>
      <c r="FCH43" s="203"/>
      <c r="FCI43" s="203"/>
      <c r="FCJ43" s="203"/>
      <c r="FCK43" s="203"/>
      <c r="FCL43" s="203"/>
      <c r="FCM43" s="203"/>
      <c r="FCN43" s="203"/>
      <c r="FCO43" s="203"/>
      <c r="FCP43" s="203"/>
      <c r="FCQ43" s="203"/>
      <c r="FCR43" s="203"/>
      <c r="FCS43" s="203"/>
      <c r="FCT43" s="203"/>
      <c r="FCU43" s="203"/>
      <c r="FCV43" s="203"/>
      <c r="FCW43" s="203"/>
      <c r="FCX43" s="203"/>
      <c r="FCY43" s="203"/>
      <c r="FCZ43" s="203"/>
      <c r="FDA43" s="203"/>
      <c r="FDB43" s="203"/>
      <c r="FDC43" s="203"/>
      <c r="FDD43" s="203"/>
      <c r="FDE43" s="203"/>
      <c r="FDF43" s="203"/>
      <c r="FDG43" s="203"/>
      <c r="FDH43" s="203"/>
      <c r="FDI43" s="203"/>
      <c r="FDJ43" s="203"/>
      <c r="FDK43" s="203"/>
      <c r="FDL43" s="203"/>
      <c r="FDM43" s="203"/>
      <c r="FDN43" s="203"/>
      <c r="FDO43" s="203"/>
      <c r="FDP43" s="203"/>
      <c r="FDQ43" s="203"/>
      <c r="FDR43" s="203"/>
      <c r="FDS43" s="203"/>
      <c r="FDT43" s="203"/>
      <c r="FDU43" s="203"/>
      <c r="FDV43" s="203"/>
      <c r="FDW43" s="203"/>
      <c r="FDX43" s="203"/>
      <c r="FDY43" s="203"/>
      <c r="FDZ43" s="203"/>
      <c r="FEA43" s="203"/>
      <c r="FEB43" s="203"/>
      <c r="FEC43" s="203"/>
      <c r="FED43" s="203"/>
      <c r="FEE43" s="203"/>
      <c r="FEF43" s="203"/>
      <c r="FEG43" s="203"/>
      <c r="FEH43" s="203"/>
      <c r="FEI43" s="203"/>
      <c r="FEJ43" s="203"/>
      <c r="FEK43" s="203"/>
      <c r="FEL43" s="203"/>
      <c r="FEM43" s="203"/>
      <c r="FEN43" s="203"/>
      <c r="FEO43" s="203"/>
      <c r="FEP43" s="203"/>
      <c r="FEQ43" s="203"/>
      <c r="FER43" s="203"/>
      <c r="FES43" s="203"/>
      <c r="FET43" s="203"/>
      <c r="FEU43" s="203"/>
      <c r="FEV43" s="203"/>
      <c r="FEW43" s="203"/>
      <c r="FEX43" s="203"/>
      <c r="FEY43" s="203"/>
      <c r="FEZ43" s="203"/>
      <c r="FFA43" s="203"/>
      <c r="FFB43" s="203"/>
      <c r="FFC43" s="203"/>
      <c r="FFD43" s="203"/>
      <c r="FFE43" s="203"/>
      <c r="FFF43" s="203"/>
      <c r="FFG43" s="203"/>
      <c r="FFH43" s="203"/>
      <c r="FFI43" s="203"/>
      <c r="FFJ43" s="203"/>
      <c r="FFK43" s="203"/>
      <c r="FFL43" s="203"/>
      <c r="FFM43" s="203"/>
      <c r="FFN43" s="203"/>
      <c r="FFO43" s="203"/>
      <c r="FFP43" s="203"/>
      <c r="FFQ43" s="203"/>
      <c r="FFR43" s="203"/>
      <c r="FFS43" s="203"/>
      <c r="FFT43" s="203"/>
      <c r="FFU43" s="203"/>
      <c r="FFV43" s="203"/>
      <c r="FFW43" s="203"/>
      <c r="FFX43" s="203"/>
      <c r="FFY43" s="203"/>
      <c r="FFZ43" s="203"/>
      <c r="FGA43" s="203"/>
      <c r="FGB43" s="203"/>
      <c r="FGC43" s="203"/>
      <c r="FGD43" s="203"/>
      <c r="FGE43" s="203"/>
      <c r="FGF43" s="203"/>
      <c r="FGG43" s="203"/>
      <c r="FGH43" s="203"/>
      <c r="FGI43" s="203"/>
      <c r="FGJ43" s="203"/>
      <c r="FGK43" s="203"/>
      <c r="FGL43" s="203"/>
      <c r="FGM43" s="203"/>
      <c r="FGN43" s="203"/>
      <c r="FGO43" s="203"/>
      <c r="FGP43" s="203"/>
      <c r="FGQ43" s="203"/>
      <c r="FGR43" s="203"/>
      <c r="FGS43" s="203"/>
      <c r="FGT43" s="203"/>
      <c r="FGU43" s="203"/>
      <c r="FGV43" s="203"/>
      <c r="FGW43" s="203"/>
      <c r="FGX43" s="203"/>
      <c r="FGY43" s="203"/>
      <c r="FGZ43" s="203"/>
      <c r="FHA43" s="203"/>
      <c r="FHB43" s="203"/>
      <c r="FHC43" s="203"/>
      <c r="FHD43" s="203"/>
      <c r="FHE43" s="203"/>
      <c r="FHF43" s="203"/>
      <c r="FHG43" s="203"/>
      <c r="FHH43" s="203"/>
      <c r="FHI43" s="203"/>
      <c r="FHJ43" s="203"/>
      <c r="FHK43" s="203"/>
      <c r="FHL43" s="203"/>
      <c r="FHM43" s="203"/>
      <c r="FHN43" s="203"/>
      <c r="FHO43" s="203"/>
      <c r="FHP43" s="203"/>
      <c r="FHQ43" s="203"/>
      <c r="FHR43" s="203"/>
      <c r="FHS43" s="203"/>
      <c r="FHT43" s="203"/>
      <c r="FHU43" s="203"/>
      <c r="FHV43" s="203"/>
      <c r="FHW43" s="203"/>
      <c r="FHX43" s="203"/>
      <c r="FHY43" s="203"/>
      <c r="FHZ43" s="203"/>
      <c r="FIA43" s="203"/>
      <c r="FIB43" s="203"/>
      <c r="FIC43" s="203"/>
      <c r="FID43" s="203"/>
      <c r="FIE43" s="203"/>
      <c r="FIF43" s="203"/>
      <c r="FIG43" s="203"/>
      <c r="FIH43" s="203"/>
      <c r="FII43" s="203"/>
      <c r="FIJ43" s="203"/>
      <c r="FIK43" s="203"/>
      <c r="FIL43" s="203"/>
      <c r="FIM43" s="203"/>
      <c r="FIN43" s="203"/>
      <c r="FIO43" s="203"/>
      <c r="FIP43" s="203"/>
      <c r="FIQ43" s="203"/>
      <c r="FIR43" s="203"/>
      <c r="FIS43" s="203"/>
      <c r="FIT43" s="203"/>
      <c r="FIU43" s="203"/>
      <c r="FIV43" s="203"/>
      <c r="FIW43" s="203"/>
      <c r="FIX43" s="203"/>
      <c r="FIY43" s="203"/>
      <c r="FIZ43" s="203"/>
      <c r="FJA43" s="203"/>
      <c r="FJB43" s="203"/>
      <c r="FJC43" s="203"/>
      <c r="FJD43" s="203"/>
      <c r="FJE43" s="203"/>
      <c r="FJF43" s="203"/>
      <c r="FJG43" s="203"/>
      <c r="FJH43" s="203"/>
      <c r="FJI43" s="203"/>
      <c r="FJJ43" s="203"/>
      <c r="FJK43" s="203"/>
      <c r="FJL43" s="203"/>
      <c r="FJM43" s="203"/>
      <c r="FJN43" s="203"/>
      <c r="FJO43" s="203"/>
      <c r="FJP43" s="203"/>
      <c r="FJQ43" s="203"/>
      <c r="FJR43" s="203"/>
      <c r="FJS43" s="203"/>
      <c r="FJT43" s="203"/>
      <c r="FJU43" s="203"/>
      <c r="FJV43" s="203"/>
      <c r="FJW43" s="203"/>
      <c r="FJX43" s="203"/>
      <c r="FJY43" s="203"/>
      <c r="FJZ43" s="203"/>
      <c r="FKA43" s="203"/>
      <c r="FKB43" s="203"/>
      <c r="FKC43" s="203"/>
      <c r="FKD43" s="203"/>
      <c r="FKE43" s="203"/>
      <c r="FKF43" s="203"/>
      <c r="FKG43" s="203"/>
      <c r="FKH43" s="203"/>
      <c r="FKI43" s="203"/>
      <c r="FKJ43" s="203"/>
      <c r="FKK43" s="203"/>
      <c r="FKL43" s="203"/>
      <c r="FKM43" s="203"/>
      <c r="FKN43" s="203"/>
      <c r="FKO43" s="203"/>
      <c r="FKP43" s="203"/>
      <c r="FKQ43" s="203"/>
      <c r="FKR43" s="203"/>
      <c r="FKS43" s="203"/>
      <c r="FKT43" s="203"/>
      <c r="FKU43" s="203"/>
      <c r="FKV43" s="203"/>
      <c r="FKW43" s="203"/>
      <c r="FKX43" s="203"/>
      <c r="FKY43" s="203"/>
      <c r="FKZ43" s="203"/>
      <c r="FLA43" s="203"/>
      <c r="FLB43" s="203"/>
      <c r="FLC43" s="203"/>
      <c r="FLD43" s="203"/>
      <c r="FLE43" s="203"/>
      <c r="FLF43" s="203"/>
      <c r="FLG43" s="203"/>
      <c r="FLH43" s="203"/>
      <c r="FLI43" s="203"/>
      <c r="FLJ43" s="203"/>
      <c r="FLK43" s="203"/>
      <c r="FLL43" s="203"/>
      <c r="FLM43" s="203"/>
      <c r="FLN43" s="203"/>
      <c r="FLO43" s="203"/>
      <c r="FLP43" s="203"/>
      <c r="FLQ43" s="203"/>
      <c r="FLR43" s="203"/>
      <c r="FLS43" s="203"/>
      <c r="FLT43" s="203"/>
      <c r="FLU43" s="203"/>
      <c r="FLV43" s="203"/>
      <c r="FLW43" s="203"/>
      <c r="FLX43" s="203"/>
      <c r="FLY43" s="203"/>
      <c r="FLZ43" s="203"/>
      <c r="FMA43" s="203"/>
      <c r="FMB43" s="203"/>
      <c r="FMC43" s="203"/>
      <c r="FMD43" s="203"/>
      <c r="FME43" s="203"/>
      <c r="FMF43" s="203"/>
      <c r="FMG43" s="203"/>
      <c r="FMH43" s="203"/>
      <c r="FMI43" s="203"/>
      <c r="FMJ43" s="203"/>
      <c r="FMK43" s="203"/>
      <c r="FML43" s="203"/>
      <c r="FMM43" s="203"/>
      <c r="FMN43" s="203"/>
      <c r="FMO43" s="203"/>
      <c r="FMP43" s="203"/>
      <c r="FMQ43" s="203"/>
      <c r="FMR43" s="203"/>
      <c r="FMS43" s="203"/>
      <c r="FMT43" s="203"/>
      <c r="FMU43" s="203"/>
      <c r="FMV43" s="203"/>
      <c r="FMW43" s="203"/>
      <c r="FMX43" s="203"/>
      <c r="FMY43" s="203"/>
      <c r="FMZ43" s="203"/>
      <c r="FNA43" s="203"/>
      <c r="FNB43" s="203"/>
      <c r="FNC43" s="203"/>
      <c r="FND43" s="203"/>
      <c r="FNE43" s="203"/>
      <c r="FNF43" s="203"/>
      <c r="FNG43" s="203"/>
      <c r="FNH43" s="203"/>
      <c r="FNI43" s="203"/>
      <c r="FNJ43" s="203"/>
      <c r="FNK43" s="203"/>
      <c r="FNL43" s="203"/>
      <c r="FNM43" s="203"/>
      <c r="FNN43" s="203"/>
      <c r="FNO43" s="203"/>
      <c r="FNP43" s="203"/>
      <c r="FNQ43" s="203"/>
      <c r="FNR43" s="203"/>
      <c r="FNS43" s="203"/>
      <c r="FNT43" s="203"/>
      <c r="FNU43" s="203"/>
      <c r="FNV43" s="203"/>
      <c r="FNW43" s="203"/>
      <c r="FNX43" s="203"/>
      <c r="FNY43" s="203"/>
      <c r="FNZ43" s="203"/>
      <c r="FOA43" s="203"/>
      <c r="FOB43" s="203"/>
      <c r="FOC43" s="203"/>
      <c r="FOD43" s="203"/>
      <c r="FOE43" s="203"/>
      <c r="FOF43" s="203"/>
      <c r="FOG43" s="203"/>
      <c r="FOH43" s="203"/>
      <c r="FOI43" s="203"/>
      <c r="FOJ43" s="203"/>
      <c r="FOK43" s="203"/>
      <c r="FOL43" s="203"/>
      <c r="FOM43" s="203"/>
      <c r="FON43" s="203"/>
      <c r="FOO43" s="203"/>
      <c r="FOP43" s="203"/>
      <c r="FOQ43" s="203"/>
      <c r="FOR43" s="203"/>
      <c r="FOS43" s="203"/>
      <c r="FOT43" s="203"/>
      <c r="FOU43" s="203"/>
      <c r="FOV43" s="203"/>
      <c r="FOW43" s="203"/>
      <c r="FOX43" s="203"/>
      <c r="FOY43" s="203"/>
      <c r="FOZ43" s="203"/>
      <c r="FPA43" s="203"/>
      <c r="FPB43" s="203"/>
      <c r="FPC43" s="203"/>
      <c r="FPD43" s="203"/>
      <c r="FPE43" s="203"/>
      <c r="FPF43" s="203"/>
      <c r="FPG43" s="203"/>
      <c r="FPH43" s="203"/>
      <c r="FPI43" s="203"/>
      <c r="FPJ43" s="203"/>
      <c r="FPK43" s="203"/>
      <c r="FPL43" s="203"/>
      <c r="FPM43" s="203"/>
      <c r="FPN43" s="203"/>
      <c r="FPO43" s="203"/>
      <c r="FPP43" s="203"/>
      <c r="FPQ43" s="203"/>
      <c r="FPR43" s="203"/>
      <c r="FPS43" s="203"/>
      <c r="FPT43" s="203"/>
      <c r="FPU43" s="203"/>
      <c r="FPV43" s="203"/>
      <c r="FPW43" s="203"/>
      <c r="FPX43" s="203"/>
      <c r="FPY43" s="203"/>
      <c r="FPZ43" s="203"/>
      <c r="FQA43" s="203"/>
      <c r="FQB43" s="203"/>
      <c r="FQC43" s="203"/>
      <c r="FQD43" s="203"/>
      <c r="FQE43" s="203"/>
      <c r="FQF43" s="203"/>
      <c r="FQG43" s="203"/>
      <c r="FQH43" s="203"/>
      <c r="FQI43" s="203"/>
      <c r="FQJ43" s="203"/>
      <c r="FQK43" s="203"/>
      <c r="FQL43" s="203"/>
      <c r="FQM43" s="203"/>
      <c r="FQN43" s="203"/>
      <c r="FQO43" s="203"/>
      <c r="FQP43" s="203"/>
      <c r="FQQ43" s="203"/>
      <c r="FQR43" s="203"/>
      <c r="FQS43" s="203"/>
      <c r="FQT43" s="203"/>
      <c r="FQU43" s="203"/>
      <c r="FQV43" s="203"/>
      <c r="FQW43" s="203"/>
      <c r="FQX43" s="203"/>
      <c r="FQY43" s="203"/>
      <c r="FQZ43" s="203"/>
      <c r="FRA43" s="203"/>
      <c r="FRB43" s="203"/>
      <c r="FRC43" s="203"/>
      <c r="FRD43" s="203"/>
      <c r="FRE43" s="203"/>
      <c r="FRF43" s="203"/>
      <c r="FRG43" s="203"/>
      <c r="FRH43" s="203"/>
      <c r="FRI43" s="203"/>
      <c r="FRJ43" s="203"/>
      <c r="FRK43" s="203"/>
      <c r="FRL43" s="203"/>
      <c r="FRM43" s="203"/>
      <c r="FRN43" s="203"/>
      <c r="FRO43" s="203"/>
      <c r="FRP43" s="203"/>
      <c r="FRQ43" s="203"/>
      <c r="FRR43" s="203"/>
      <c r="FRS43" s="203"/>
      <c r="FRT43" s="203"/>
      <c r="FRU43" s="203"/>
      <c r="FRV43" s="203"/>
      <c r="FRW43" s="203"/>
      <c r="FRX43" s="203"/>
      <c r="FRY43" s="203"/>
      <c r="FRZ43" s="203"/>
      <c r="FSA43" s="203"/>
      <c r="FSB43" s="203"/>
      <c r="FSC43" s="203"/>
      <c r="FSD43" s="203"/>
      <c r="FSE43" s="203"/>
      <c r="FSF43" s="203"/>
      <c r="FSG43" s="203"/>
      <c r="FSH43" s="203"/>
      <c r="FSI43" s="203"/>
      <c r="FSJ43" s="203"/>
      <c r="FSK43" s="203"/>
      <c r="FSL43" s="203"/>
      <c r="FSM43" s="203"/>
      <c r="FSN43" s="203"/>
      <c r="FSO43" s="203"/>
      <c r="FSP43" s="203"/>
      <c r="FSQ43" s="203"/>
      <c r="FSR43" s="203"/>
      <c r="FSS43" s="203"/>
      <c r="FST43" s="203"/>
      <c r="FSU43" s="203"/>
      <c r="FSV43" s="203"/>
      <c r="FSW43" s="203"/>
      <c r="FSX43" s="203"/>
      <c r="FSY43" s="203"/>
      <c r="FSZ43" s="203"/>
      <c r="FTA43" s="203"/>
      <c r="FTB43" s="203"/>
      <c r="FTC43" s="203"/>
      <c r="FTD43" s="203"/>
      <c r="FTE43" s="203"/>
      <c r="FTF43" s="203"/>
      <c r="FTG43" s="203"/>
      <c r="FTH43" s="203"/>
      <c r="FTI43" s="203"/>
      <c r="FTJ43" s="203"/>
      <c r="FTK43" s="203"/>
      <c r="FTL43" s="203"/>
      <c r="FTM43" s="203"/>
      <c r="FTN43" s="203"/>
      <c r="FTO43" s="203"/>
      <c r="FTP43" s="203"/>
      <c r="FTQ43" s="203"/>
      <c r="FTR43" s="203"/>
      <c r="FTS43" s="203"/>
      <c r="FTT43" s="203"/>
      <c r="FTU43" s="203"/>
      <c r="FTV43" s="203"/>
      <c r="FTW43" s="203"/>
      <c r="FTX43" s="203"/>
      <c r="FTY43" s="203"/>
      <c r="FTZ43" s="203"/>
      <c r="FUA43" s="203"/>
      <c r="FUB43" s="203"/>
      <c r="FUC43" s="203"/>
      <c r="FUD43" s="203"/>
      <c r="FUE43" s="203"/>
      <c r="FUF43" s="203"/>
      <c r="FUG43" s="203"/>
      <c r="FUH43" s="203"/>
      <c r="FUI43" s="203"/>
      <c r="FUJ43" s="203"/>
      <c r="FUK43" s="203"/>
      <c r="FUL43" s="203"/>
      <c r="FUM43" s="203"/>
      <c r="FUN43" s="203"/>
      <c r="FUO43" s="203"/>
      <c r="FUP43" s="203"/>
      <c r="FUQ43" s="203"/>
      <c r="FUR43" s="203"/>
      <c r="FUS43" s="203"/>
      <c r="FUT43" s="203"/>
      <c r="FUU43" s="203"/>
      <c r="FUV43" s="203"/>
      <c r="FUW43" s="203"/>
      <c r="FUX43" s="203"/>
      <c r="FUY43" s="203"/>
      <c r="FUZ43" s="203"/>
      <c r="FVA43" s="203"/>
      <c r="FVB43" s="203"/>
      <c r="FVC43" s="203"/>
      <c r="FVD43" s="203"/>
      <c r="FVE43" s="203"/>
      <c r="FVF43" s="203"/>
      <c r="FVG43" s="203"/>
      <c r="FVH43" s="203"/>
      <c r="FVI43" s="203"/>
      <c r="FVJ43" s="203"/>
      <c r="FVK43" s="203"/>
      <c r="FVL43" s="203"/>
      <c r="FVM43" s="203"/>
      <c r="FVN43" s="203"/>
      <c r="FVO43" s="203"/>
      <c r="FVP43" s="203"/>
      <c r="FVQ43" s="203"/>
      <c r="FVR43" s="203"/>
      <c r="FVS43" s="203"/>
      <c r="FVT43" s="203"/>
      <c r="FVU43" s="203"/>
      <c r="FVV43" s="203"/>
      <c r="FVW43" s="203"/>
      <c r="FVX43" s="203"/>
      <c r="FVY43" s="203"/>
      <c r="FVZ43" s="203"/>
      <c r="FWA43" s="203"/>
      <c r="FWB43" s="203"/>
      <c r="FWC43" s="203"/>
      <c r="FWD43" s="203"/>
      <c r="FWE43" s="203"/>
      <c r="FWF43" s="203"/>
      <c r="FWG43" s="203"/>
      <c r="FWH43" s="203"/>
      <c r="FWI43" s="203"/>
      <c r="FWJ43" s="203"/>
      <c r="FWK43" s="203"/>
      <c r="FWL43" s="203"/>
      <c r="FWM43" s="203"/>
      <c r="FWN43" s="203"/>
      <c r="FWO43" s="203"/>
      <c r="FWP43" s="203"/>
      <c r="FWQ43" s="203"/>
      <c r="FWR43" s="203"/>
      <c r="FWS43" s="203"/>
      <c r="FWT43" s="203"/>
      <c r="FWU43" s="203"/>
      <c r="FWV43" s="203"/>
      <c r="FWW43" s="203"/>
      <c r="FWX43" s="203"/>
      <c r="FWY43" s="203"/>
      <c r="FWZ43" s="203"/>
      <c r="FXA43" s="203"/>
      <c r="FXB43" s="203"/>
      <c r="FXC43" s="203"/>
      <c r="FXD43" s="203"/>
      <c r="FXE43" s="203"/>
      <c r="FXF43" s="203"/>
      <c r="FXG43" s="203"/>
      <c r="FXH43" s="203"/>
      <c r="FXI43" s="203"/>
      <c r="FXJ43" s="203"/>
      <c r="FXK43" s="203"/>
      <c r="FXL43" s="203"/>
      <c r="FXM43" s="203"/>
      <c r="FXN43" s="203"/>
      <c r="FXO43" s="203"/>
      <c r="FXP43" s="203"/>
      <c r="FXQ43" s="203"/>
      <c r="FXR43" s="203"/>
      <c r="FXS43" s="203"/>
      <c r="FXT43" s="203"/>
      <c r="FXU43" s="203"/>
      <c r="FXV43" s="203"/>
      <c r="FXW43" s="203"/>
      <c r="FXX43" s="203"/>
      <c r="FXY43" s="203"/>
      <c r="FXZ43" s="203"/>
      <c r="FYA43" s="203"/>
      <c r="FYB43" s="203"/>
      <c r="FYC43" s="203"/>
      <c r="FYD43" s="203"/>
      <c r="FYE43" s="203"/>
      <c r="FYF43" s="203"/>
      <c r="FYG43" s="203"/>
      <c r="FYH43" s="203"/>
      <c r="FYI43" s="203"/>
      <c r="FYJ43" s="203"/>
      <c r="FYK43" s="203"/>
      <c r="FYL43" s="203"/>
      <c r="FYM43" s="203"/>
      <c r="FYN43" s="203"/>
      <c r="FYO43" s="203"/>
      <c r="FYP43" s="203"/>
      <c r="FYQ43" s="203"/>
      <c r="FYR43" s="203"/>
      <c r="FYS43" s="203"/>
      <c r="FYT43" s="203"/>
      <c r="FYU43" s="203"/>
      <c r="FYV43" s="203"/>
      <c r="FYW43" s="203"/>
      <c r="FYX43" s="203"/>
      <c r="FYY43" s="203"/>
      <c r="FYZ43" s="203"/>
      <c r="FZA43" s="203"/>
      <c r="FZB43" s="203"/>
      <c r="FZC43" s="203"/>
      <c r="FZD43" s="203"/>
      <c r="FZE43" s="203"/>
      <c r="FZF43" s="203"/>
      <c r="FZG43" s="203"/>
      <c r="FZH43" s="203"/>
      <c r="FZI43" s="203"/>
      <c r="FZJ43" s="203"/>
      <c r="FZK43" s="203"/>
      <c r="FZL43" s="203"/>
      <c r="FZM43" s="203"/>
      <c r="FZN43" s="203"/>
      <c r="FZO43" s="203"/>
      <c r="FZP43" s="203"/>
      <c r="FZQ43" s="203"/>
      <c r="FZR43" s="203"/>
      <c r="FZS43" s="203"/>
      <c r="FZT43" s="203"/>
      <c r="FZU43" s="203"/>
      <c r="FZV43" s="203"/>
      <c r="FZW43" s="203"/>
      <c r="FZX43" s="203"/>
      <c r="FZY43" s="203"/>
      <c r="FZZ43" s="203"/>
      <c r="GAA43" s="203"/>
      <c r="GAB43" s="203"/>
      <c r="GAC43" s="203"/>
      <c r="GAD43" s="203"/>
      <c r="GAE43" s="203"/>
      <c r="GAF43" s="203"/>
      <c r="GAG43" s="203"/>
      <c r="GAH43" s="203"/>
      <c r="GAI43" s="203"/>
      <c r="GAJ43" s="203"/>
      <c r="GAK43" s="203"/>
      <c r="GAL43" s="203"/>
      <c r="GAM43" s="203"/>
      <c r="GAN43" s="203"/>
      <c r="GAO43" s="203"/>
      <c r="GAP43" s="203"/>
      <c r="GAQ43" s="203"/>
      <c r="GAR43" s="203"/>
      <c r="GAS43" s="203"/>
      <c r="GAT43" s="203"/>
      <c r="GAU43" s="203"/>
      <c r="GAV43" s="203"/>
      <c r="GAW43" s="203"/>
      <c r="GAX43" s="203"/>
      <c r="GAY43" s="203"/>
      <c r="GAZ43" s="203"/>
      <c r="GBA43" s="203"/>
      <c r="GBB43" s="203"/>
      <c r="GBC43" s="203"/>
      <c r="GBD43" s="203"/>
      <c r="GBE43" s="203"/>
      <c r="GBF43" s="203"/>
      <c r="GBG43" s="203"/>
      <c r="GBH43" s="203"/>
      <c r="GBI43" s="203"/>
      <c r="GBJ43" s="203"/>
      <c r="GBK43" s="203"/>
      <c r="GBL43" s="203"/>
      <c r="GBM43" s="203"/>
      <c r="GBN43" s="203"/>
      <c r="GBO43" s="203"/>
      <c r="GBP43" s="203"/>
      <c r="GBQ43" s="203"/>
      <c r="GBR43" s="203"/>
      <c r="GBS43" s="203"/>
      <c r="GBT43" s="203"/>
      <c r="GBU43" s="203"/>
      <c r="GBV43" s="203"/>
      <c r="GBW43" s="203"/>
      <c r="GBX43" s="203"/>
      <c r="GBY43" s="203"/>
      <c r="GBZ43" s="203"/>
      <c r="GCA43" s="203"/>
      <c r="GCB43" s="203"/>
      <c r="GCC43" s="203"/>
      <c r="GCD43" s="203"/>
      <c r="GCE43" s="203"/>
      <c r="GCF43" s="203"/>
      <c r="GCG43" s="203"/>
      <c r="GCH43" s="203"/>
      <c r="GCI43" s="203"/>
      <c r="GCJ43" s="203"/>
      <c r="GCK43" s="203"/>
      <c r="GCL43" s="203"/>
      <c r="GCM43" s="203"/>
      <c r="GCN43" s="203"/>
      <c r="GCO43" s="203"/>
      <c r="GCP43" s="203"/>
      <c r="GCQ43" s="203"/>
      <c r="GCR43" s="203"/>
      <c r="GCS43" s="203"/>
      <c r="GCT43" s="203"/>
      <c r="GCU43" s="203"/>
      <c r="GCV43" s="203"/>
      <c r="GCW43" s="203"/>
      <c r="GCX43" s="203"/>
      <c r="GCY43" s="203"/>
      <c r="GCZ43" s="203"/>
      <c r="GDA43" s="203"/>
      <c r="GDB43" s="203"/>
      <c r="GDC43" s="203"/>
      <c r="GDD43" s="203"/>
      <c r="GDE43" s="203"/>
      <c r="GDF43" s="203"/>
      <c r="GDG43" s="203"/>
      <c r="GDH43" s="203"/>
      <c r="GDI43" s="203"/>
      <c r="GDJ43" s="203"/>
      <c r="GDK43" s="203"/>
      <c r="GDL43" s="203"/>
      <c r="GDM43" s="203"/>
      <c r="GDN43" s="203"/>
      <c r="GDO43" s="203"/>
      <c r="GDP43" s="203"/>
      <c r="GDQ43" s="203"/>
      <c r="GDR43" s="203"/>
      <c r="GDS43" s="203"/>
      <c r="GDT43" s="203"/>
      <c r="GDU43" s="203"/>
      <c r="GDV43" s="203"/>
      <c r="GDW43" s="203"/>
      <c r="GDX43" s="203"/>
      <c r="GDY43" s="203"/>
      <c r="GDZ43" s="203"/>
      <c r="GEA43" s="203"/>
      <c r="GEB43" s="203"/>
      <c r="GEC43" s="203"/>
      <c r="GED43" s="203"/>
      <c r="GEE43" s="203"/>
      <c r="GEF43" s="203"/>
      <c r="GEG43" s="203"/>
      <c r="GEH43" s="203"/>
      <c r="GEI43" s="203"/>
      <c r="GEJ43" s="203"/>
      <c r="GEK43" s="203"/>
      <c r="GEL43" s="203"/>
      <c r="GEM43" s="203"/>
      <c r="GEN43" s="203"/>
      <c r="GEO43" s="203"/>
      <c r="GEP43" s="203"/>
      <c r="GEQ43" s="203"/>
      <c r="GER43" s="203"/>
      <c r="GES43" s="203"/>
      <c r="GET43" s="203"/>
      <c r="GEU43" s="203"/>
      <c r="GEV43" s="203"/>
      <c r="GEW43" s="203"/>
      <c r="GEX43" s="203"/>
      <c r="GEY43" s="203"/>
      <c r="GEZ43" s="203"/>
      <c r="GFA43" s="203"/>
      <c r="GFB43" s="203"/>
      <c r="GFC43" s="203"/>
      <c r="GFD43" s="203"/>
      <c r="GFE43" s="203"/>
      <c r="GFF43" s="203"/>
      <c r="GFG43" s="203"/>
      <c r="GFH43" s="203"/>
      <c r="GFI43" s="203"/>
      <c r="GFJ43" s="203"/>
      <c r="GFK43" s="203"/>
      <c r="GFL43" s="203"/>
      <c r="GFM43" s="203"/>
      <c r="GFN43" s="203"/>
      <c r="GFO43" s="203"/>
      <c r="GFP43" s="203"/>
      <c r="GFQ43" s="203"/>
      <c r="GFR43" s="203"/>
      <c r="GFS43" s="203"/>
      <c r="GFT43" s="203"/>
      <c r="GFU43" s="203"/>
      <c r="GFV43" s="203"/>
      <c r="GFW43" s="203"/>
      <c r="GFX43" s="203"/>
      <c r="GFY43" s="203"/>
      <c r="GFZ43" s="203"/>
      <c r="GGA43" s="203"/>
      <c r="GGB43" s="203"/>
      <c r="GGC43" s="203"/>
      <c r="GGD43" s="203"/>
      <c r="GGE43" s="203"/>
      <c r="GGF43" s="203"/>
      <c r="GGG43" s="203"/>
      <c r="GGH43" s="203"/>
      <c r="GGI43" s="203"/>
      <c r="GGJ43" s="203"/>
      <c r="GGK43" s="203"/>
      <c r="GGL43" s="203"/>
      <c r="GGM43" s="203"/>
      <c r="GGN43" s="203"/>
      <c r="GGO43" s="203"/>
      <c r="GGP43" s="203"/>
      <c r="GGQ43" s="203"/>
      <c r="GGR43" s="203"/>
      <c r="GGS43" s="203"/>
      <c r="GGT43" s="203"/>
      <c r="GGU43" s="203"/>
      <c r="GGV43" s="203"/>
      <c r="GGW43" s="203"/>
      <c r="GGX43" s="203"/>
      <c r="GGY43" s="203"/>
      <c r="GGZ43" s="203"/>
      <c r="GHA43" s="203"/>
      <c r="GHB43" s="203"/>
      <c r="GHC43" s="203"/>
      <c r="GHD43" s="203"/>
      <c r="GHE43" s="203"/>
      <c r="GHF43" s="203"/>
      <c r="GHG43" s="203"/>
      <c r="GHH43" s="203"/>
      <c r="GHI43" s="203"/>
      <c r="GHJ43" s="203"/>
      <c r="GHK43" s="203"/>
      <c r="GHL43" s="203"/>
      <c r="GHM43" s="203"/>
      <c r="GHN43" s="203"/>
      <c r="GHO43" s="203"/>
      <c r="GHP43" s="203"/>
      <c r="GHQ43" s="203"/>
      <c r="GHR43" s="203"/>
      <c r="GHS43" s="203"/>
      <c r="GHT43" s="203"/>
      <c r="GHU43" s="203"/>
      <c r="GHV43" s="203"/>
      <c r="GHW43" s="203"/>
      <c r="GHX43" s="203"/>
      <c r="GHY43" s="203"/>
      <c r="GHZ43" s="203"/>
      <c r="GIA43" s="203"/>
      <c r="GIB43" s="203"/>
      <c r="GIC43" s="203"/>
      <c r="GID43" s="203"/>
      <c r="GIE43" s="203"/>
      <c r="GIF43" s="203"/>
      <c r="GIG43" s="203"/>
      <c r="GIH43" s="203"/>
      <c r="GII43" s="203"/>
      <c r="GIJ43" s="203"/>
      <c r="GIK43" s="203"/>
      <c r="GIL43" s="203"/>
      <c r="GIM43" s="203"/>
      <c r="GIN43" s="203"/>
      <c r="GIO43" s="203"/>
      <c r="GIP43" s="203"/>
      <c r="GIQ43" s="203"/>
      <c r="GIR43" s="203"/>
      <c r="GIS43" s="203"/>
      <c r="GIT43" s="203"/>
      <c r="GIU43" s="203"/>
      <c r="GIV43" s="203"/>
      <c r="GIW43" s="203"/>
      <c r="GIX43" s="203"/>
      <c r="GIY43" s="203"/>
      <c r="GIZ43" s="203"/>
      <c r="GJA43" s="203"/>
      <c r="GJB43" s="203"/>
      <c r="GJC43" s="203"/>
      <c r="GJD43" s="203"/>
      <c r="GJE43" s="203"/>
      <c r="GJF43" s="203"/>
      <c r="GJG43" s="203"/>
      <c r="GJH43" s="203"/>
      <c r="GJI43" s="203"/>
      <c r="GJJ43" s="203"/>
      <c r="GJK43" s="203"/>
      <c r="GJL43" s="203"/>
      <c r="GJM43" s="203"/>
      <c r="GJN43" s="203"/>
      <c r="GJO43" s="203"/>
      <c r="GJP43" s="203"/>
      <c r="GJQ43" s="203"/>
      <c r="GJR43" s="203"/>
      <c r="GJS43" s="203"/>
      <c r="GJT43" s="203"/>
      <c r="GJU43" s="203"/>
      <c r="GJV43" s="203"/>
      <c r="GJW43" s="203"/>
      <c r="GJX43" s="203"/>
      <c r="GJY43" s="203"/>
      <c r="GJZ43" s="203"/>
      <c r="GKA43" s="203"/>
      <c r="GKB43" s="203"/>
      <c r="GKC43" s="203"/>
      <c r="GKD43" s="203"/>
      <c r="GKE43" s="203"/>
      <c r="GKF43" s="203"/>
      <c r="GKG43" s="203"/>
      <c r="GKH43" s="203"/>
      <c r="GKI43" s="203"/>
      <c r="GKJ43" s="203"/>
      <c r="GKK43" s="203"/>
      <c r="GKL43" s="203"/>
      <c r="GKM43" s="203"/>
      <c r="GKN43" s="203"/>
      <c r="GKO43" s="203"/>
      <c r="GKP43" s="203"/>
      <c r="GKQ43" s="203"/>
      <c r="GKR43" s="203"/>
      <c r="GKS43" s="203"/>
      <c r="GKT43" s="203"/>
      <c r="GKU43" s="203"/>
      <c r="GKV43" s="203"/>
      <c r="GKW43" s="203"/>
      <c r="GKX43" s="203"/>
      <c r="GKY43" s="203"/>
      <c r="GKZ43" s="203"/>
      <c r="GLA43" s="203"/>
      <c r="GLB43" s="203"/>
      <c r="GLC43" s="203"/>
      <c r="GLD43" s="203"/>
      <c r="GLE43" s="203"/>
      <c r="GLF43" s="203"/>
      <c r="GLG43" s="203"/>
      <c r="GLH43" s="203"/>
      <c r="GLI43" s="203"/>
      <c r="GLJ43" s="203"/>
      <c r="GLK43" s="203"/>
      <c r="GLL43" s="203"/>
      <c r="GLM43" s="203"/>
      <c r="GLN43" s="203"/>
      <c r="GLO43" s="203"/>
      <c r="GLP43" s="203"/>
      <c r="GLQ43" s="203"/>
      <c r="GLR43" s="203"/>
      <c r="GLS43" s="203"/>
      <c r="GLT43" s="203"/>
      <c r="GLU43" s="203"/>
      <c r="GLV43" s="203"/>
      <c r="GLW43" s="203"/>
      <c r="GLX43" s="203"/>
      <c r="GLY43" s="203"/>
      <c r="GLZ43" s="203"/>
      <c r="GMA43" s="203"/>
      <c r="GMB43" s="203"/>
      <c r="GMC43" s="203"/>
      <c r="GMD43" s="203"/>
      <c r="GME43" s="203"/>
      <c r="GMF43" s="203"/>
      <c r="GMG43" s="203"/>
      <c r="GMH43" s="203"/>
      <c r="GMI43" s="203"/>
      <c r="GMJ43" s="203"/>
      <c r="GMK43" s="203"/>
      <c r="GML43" s="203"/>
      <c r="GMM43" s="203"/>
      <c r="GMN43" s="203"/>
      <c r="GMO43" s="203"/>
      <c r="GMP43" s="203"/>
      <c r="GMQ43" s="203"/>
      <c r="GMR43" s="203"/>
      <c r="GMS43" s="203"/>
      <c r="GMT43" s="203"/>
      <c r="GMU43" s="203"/>
      <c r="GMV43" s="203"/>
      <c r="GMW43" s="203"/>
      <c r="GMX43" s="203"/>
      <c r="GMY43" s="203"/>
      <c r="GMZ43" s="203"/>
      <c r="GNA43" s="203"/>
      <c r="GNB43" s="203"/>
      <c r="GNC43" s="203"/>
      <c r="GND43" s="203"/>
      <c r="GNE43" s="203"/>
      <c r="GNF43" s="203"/>
      <c r="GNG43" s="203"/>
      <c r="GNH43" s="203"/>
      <c r="GNI43" s="203"/>
      <c r="GNJ43" s="203"/>
      <c r="GNK43" s="203"/>
      <c r="GNL43" s="203"/>
      <c r="GNM43" s="203"/>
      <c r="GNN43" s="203"/>
      <c r="GNO43" s="203"/>
      <c r="GNP43" s="203"/>
      <c r="GNQ43" s="203"/>
      <c r="GNR43" s="203"/>
      <c r="GNS43" s="203"/>
      <c r="GNT43" s="203"/>
      <c r="GNU43" s="203"/>
      <c r="GNV43" s="203"/>
      <c r="GNW43" s="203"/>
      <c r="GNX43" s="203"/>
      <c r="GNY43" s="203"/>
      <c r="GNZ43" s="203"/>
      <c r="GOA43" s="203"/>
      <c r="GOB43" s="203"/>
      <c r="GOC43" s="203"/>
      <c r="GOD43" s="203"/>
      <c r="GOE43" s="203"/>
      <c r="GOF43" s="203"/>
      <c r="GOG43" s="203"/>
      <c r="GOH43" s="203"/>
      <c r="GOI43" s="203"/>
      <c r="GOJ43" s="203"/>
      <c r="GOK43" s="203"/>
      <c r="GOL43" s="203"/>
      <c r="GOM43" s="203"/>
      <c r="GON43" s="203"/>
      <c r="GOO43" s="203"/>
      <c r="GOP43" s="203"/>
      <c r="GOQ43" s="203"/>
      <c r="GOR43" s="203"/>
      <c r="GOS43" s="203"/>
      <c r="GOT43" s="203"/>
      <c r="GOU43" s="203"/>
      <c r="GOV43" s="203"/>
      <c r="GOW43" s="203"/>
      <c r="GOX43" s="203"/>
      <c r="GOY43" s="203"/>
      <c r="GOZ43" s="203"/>
      <c r="GPA43" s="203"/>
      <c r="GPB43" s="203"/>
      <c r="GPC43" s="203"/>
      <c r="GPD43" s="203"/>
      <c r="GPE43" s="203"/>
      <c r="GPF43" s="203"/>
      <c r="GPG43" s="203"/>
      <c r="GPH43" s="203"/>
      <c r="GPI43" s="203"/>
      <c r="GPJ43" s="203"/>
      <c r="GPK43" s="203"/>
      <c r="GPL43" s="203"/>
      <c r="GPM43" s="203"/>
      <c r="GPN43" s="203"/>
      <c r="GPO43" s="203"/>
      <c r="GPP43" s="203"/>
      <c r="GPQ43" s="203"/>
      <c r="GPR43" s="203"/>
      <c r="GPS43" s="203"/>
      <c r="GPT43" s="203"/>
      <c r="GPU43" s="203"/>
      <c r="GPV43" s="203"/>
      <c r="GPW43" s="203"/>
      <c r="GPX43" s="203"/>
      <c r="GPY43" s="203"/>
      <c r="GPZ43" s="203"/>
      <c r="GQA43" s="203"/>
      <c r="GQB43" s="203"/>
      <c r="GQC43" s="203"/>
      <c r="GQD43" s="203"/>
      <c r="GQE43" s="203"/>
      <c r="GQF43" s="203"/>
      <c r="GQG43" s="203"/>
      <c r="GQH43" s="203"/>
      <c r="GQI43" s="203"/>
      <c r="GQJ43" s="203"/>
      <c r="GQK43" s="203"/>
      <c r="GQL43" s="203"/>
      <c r="GQM43" s="203"/>
      <c r="GQN43" s="203"/>
      <c r="GQO43" s="203"/>
      <c r="GQP43" s="203"/>
      <c r="GQQ43" s="203"/>
      <c r="GQR43" s="203"/>
      <c r="GQS43" s="203"/>
      <c r="GQT43" s="203"/>
      <c r="GQU43" s="203"/>
      <c r="GQV43" s="203"/>
      <c r="GQW43" s="203"/>
      <c r="GQX43" s="203"/>
      <c r="GQY43" s="203"/>
      <c r="GQZ43" s="203"/>
      <c r="GRA43" s="203"/>
      <c r="GRB43" s="203"/>
      <c r="GRC43" s="203"/>
      <c r="GRD43" s="203"/>
      <c r="GRE43" s="203"/>
      <c r="GRF43" s="203"/>
      <c r="GRG43" s="203"/>
      <c r="GRH43" s="203"/>
      <c r="GRI43" s="203"/>
      <c r="GRJ43" s="203"/>
      <c r="GRK43" s="203"/>
      <c r="GRL43" s="203"/>
      <c r="GRM43" s="203"/>
      <c r="GRN43" s="203"/>
      <c r="GRO43" s="203"/>
      <c r="GRP43" s="203"/>
      <c r="GRQ43" s="203"/>
      <c r="GRR43" s="203"/>
      <c r="GRS43" s="203"/>
      <c r="GRT43" s="203"/>
      <c r="GRU43" s="203"/>
      <c r="GRV43" s="203"/>
      <c r="GRW43" s="203"/>
      <c r="GRX43" s="203"/>
      <c r="GRY43" s="203"/>
      <c r="GRZ43" s="203"/>
      <c r="GSA43" s="203"/>
      <c r="GSB43" s="203"/>
      <c r="GSC43" s="203"/>
      <c r="GSD43" s="203"/>
      <c r="GSE43" s="203"/>
      <c r="GSF43" s="203"/>
      <c r="GSG43" s="203"/>
      <c r="GSH43" s="203"/>
      <c r="GSI43" s="203"/>
      <c r="GSJ43" s="203"/>
      <c r="GSK43" s="203"/>
      <c r="GSL43" s="203"/>
      <c r="GSM43" s="203"/>
      <c r="GSN43" s="203"/>
      <c r="GSO43" s="203"/>
      <c r="GSP43" s="203"/>
      <c r="GSQ43" s="203"/>
      <c r="GSR43" s="203"/>
      <c r="GSS43" s="203"/>
      <c r="GST43" s="203"/>
      <c r="GSU43" s="203"/>
      <c r="GSV43" s="203"/>
      <c r="GSW43" s="203"/>
      <c r="GSX43" s="203"/>
      <c r="GSY43" s="203"/>
      <c r="GSZ43" s="203"/>
      <c r="GTA43" s="203"/>
      <c r="GTB43" s="203"/>
      <c r="GTC43" s="203"/>
      <c r="GTD43" s="203"/>
      <c r="GTE43" s="203"/>
      <c r="GTF43" s="203"/>
      <c r="GTG43" s="203"/>
      <c r="GTH43" s="203"/>
      <c r="GTI43" s="203"/>
      <c r="GTJ43" s="203"/>
      <c r="GTK43" s="203"/>
      <c r="GTL43" s="203"/>
      <c r="GTM43" s="203"/>
      <c r="GTN43" s="203"/>
      <c r="GTO43" s="203"/>
      <c r="GTP43" s="203"/>
      <c r="GTQ43" s="203"/>
      <c r="GTR43" s="203"/>
      <c r="GTS43" s="203"/>
      <c r="GTT43" s="203"/>
      <c r="GTU43" s="203"/>
      <c r="GTV43" s="203"/>
      <c r="GTW43" s="203"/>
      <c r="GTX43" s="203"/>
      <c r="GTY43" s="203"/>
      <c r="GTZ43" s="203"/>
      <c r="GUA43" s="203"/>
      <c r="GUB43" s="203"/>
      <c r="GUC43" s="203"/>
      <c r="GUD43" s="203"/>
      <c r="GUE43" s="203"/>
      <c r="GUF43" s="203"/>
      <c r="GUG43" s="203"/>
      <c r="GUH43" s="203"/>
      <c r="GUI43" s="203"/>
      <c r="GUJ43" s="203"/>
      <c r="GUK43" s="203"/>
      <c r="GUL43" s="203"/>
      <c r="GUM43" s="203"/>
      <c r="GUN43" s="203"/>
      <c r="GUO43" s="203"/>
      <c r="GUP43" s="203"/>
      <c r="GUQ43" s="203"/>
      <c r="GUR43" s="203"/>
      <c r="GUS43" s="203"/>
      <c r="GUT43" s="203"/>
      <c r="GUU43" s="203"/>
      <c r="GUV43" s="203"/>
      <c r="GUW43" s="203"/>
      <c r="GUX43" s="203"/>
      <c r="GUY43" s="203"/>
      <c r="GUZ43" s="203"/>
      <c r="GVA43" s="203"/>
      <c r="GVB43" s="203"/>
      <c r="GVC43" s="203"/>
      <c r="GVD43" s="203"/>
      <c r="GVE43" s="203"/>
      <c r="GVF43" s="203"/>
      <c r="GVG43" s="203"/>
      <c r="GVH43" s="203"/>
      <c r="GVI43" s="203"/>
      <c r="GVJ43" s="203"/>
      <c r="GVK43" s="203"/>
      <c r="GVL43" s="203"/>
      <c r="GVM43" s="203"/>
      <c r="GVN43" s="203"/>
      <c r="GVO43" s="203"/>
      <c r="GVP43" s="203"/>
      <c r="GVQ43" s="203"/>
      <c r="GVR43" s="203"/>
      <c r="GVS43" s="203"/>
      <c r="GVT43" s="203"/>
      <c r="GVU43" s="203"/>
      <c r="GVV43" s="203"/>
      <c r="GVW43" s="203"/>
      <c r="GVX43" s="203"/>
      <c r="GVY43" s="203"/>
      <c r="GVZ43" s="203"/>
      <c r="GWA43" s="203"/>
      <c r="GWB43" s="203"/>
      <c r="GWC43" s="203"/>
      <c r="GWD43" s="203"/>
      <c r="GWE43" s="203"/>
      <c r="GWF43" s="203"/>
      <c r="GWG43" s="203"/>
      <c r="GWH43" s="203"/>
      <c r="GWI43" s="203"/>
      <c r="GWJ43" s="203"/>
      <c r="GWK43" s="203"/>
      <c r="GWL43" s="203"/>
      <c r="GWM43" s="203"/>
      <c r="GWN43" s="203"/>
      <c r="GWO43" s="203"/>
      <c r="GWP43" s="203"/>
      <c r="GWQ43" s="203"/>
      <c r="GWR43" s="203"/>
      <c r="GWS43" s="203"/>
      <c r="GWT43" s="203"/>
      <c r="GWU43" s="203"/>
      <c r="GWV43" s="203"/>
      <c r="GWW43" s="203"/>
      <c r="GWX43" s="203"/>
      <c r="GWY43" s="203"/>
      <c r="GWZ43" s="203"/>
      <c r="GXA43" s="203"/>
      <c r="GXB43" s="203"/>
      <c r="GXC43" s="203"/>
      <c r="GXD43" s="203"/>
      <c r="GXE43" s="203"/>
      <c r="GXF43" s="203"/>
      <c r="GXG43" s="203"/>
      <c r="GXH43" s="203"/>
      <c r="GXI43" s="203"/>
      <c r="GXJ43" s="203"/>
      <c r="GXK43" s="203"/>
      <c r="GXL43" s="203"/>
      <c r="GXM43" s="203"/>
      <c r="GXN43" s="203"/>
      <c r="GXO43" s="203"/>
      <c r="GXP43" s="203"/>
      <c r="GXQ43" s="203"/>
      <c r="GXR43" s="203"/>
      <c r="GXS43" s="203"/>
      <c r="GXT43" s="203"/>
      <c r="GXU43" s="203"/>
      <c r="GXV43" s="203"/>
      <c r="GXW43" s="203"/>
      <c r="GXX43" s="203"/>
      <c r="GXY43" s="203"/>
      <c r="GXZ43" s="203"/>
      <c r="GYA43" s="203"/>
      <c r="GYB43" s="203"/>
      <c r="GYC43" s="203"/>
      <c r="GYD43" s="203"/>
      <c r="GYE43" s="203"/>
      <c r="GYF43" s="203"/>
      <c r="GYG43" s="203"/>
      <c r="GYH43" s="203"/>
      <c r="GYI43" s="203"/>
      <c r="GYJ43" s="203"/>
      <c r="GYK43" s="203"/>
      <c r="GYL43" s="203"/>
      <c r="GYM43" s="203"/>
      <c r="GYN43" s="203"/>
      <c r="GYO43" s="203"/>
      <c r="GYP43" s="203"/>
      <c r="GYQ43" s="203"/>
      <c r="GYR43" s="203"/>
      <c r="GYS43" s="203"/>
      <c r="GYT43" s="203"/>
      <c r="GYU43" s="203"/>
      <c r="GYV43" s="203"/>
      <c r="GYW43" s="203"/>
      <c r="GYX43" s="203"/>
      <c r="GYY43" s="203"/>
      <c r="GYZ43" s="203"/>
      <c r="GZA43" s="203"/>
      <c r="GZB43" s="203"/>
      <c r="GZC43" s="203"/>
      <c r="GZD43" s="203"/>
      <c r="GZE43" s="203"/>
      <c r="GZF43" s="203"/>
      <c r="GZG43" s="203"/>
      <c r="GZH43" s="203"/>
      <c r="GZI43" s="203"/>
      <c r="GZJ43" s="203"/>
      <c r="GZK43" s="203"/>
      <c r="GZL43" s="203"/>
      <c r="GZM43" s="203"/>
      <c r="GZN43" s="203"/>
      <c r="GZO43" s="203"/>
      <c r="GZP43" s="203"/>
      <c r="GZQ43" s="203"/>
      <c r="GZR43" s="203"/>
      <c r="GZS43" s="203"/>
      <c r="GZT43" s="203"/>
      <c r="GZU43" s="203"/>
      <c r="GZV43" s="203"/>
      <c r="GZW43" s="203"/>
      <c r="GZX43" s="203"/>
      <c r="GZY43" s="203"/>
      <c r="GZZ43" s="203"/>
      <c r="HAA43" s="203"/>
      <c r="HAB43" s="203"/>
      <c r="HAC43" s="203"/>
      <c r="HAD43" s="203"/>
      <c r="HAE43" s="203"/>
      <c r="HAF43" s="203"/>
      <c r="HAG43" s="203"/>
      <c r="HAH43" s="203"/>
      <c r="HAI43" s="203"/>
      <c r="HAJ43" s="203"/>
      <c r="HAK43" s="203"/>
      <c r="HAL43" s="203"/>
      <c r="HAM43" s="203"/>
      <c r="HAN43" s="203"/>
      <c r="HAO43" s="203"/>
      <c r="HAP43" s="203"/>
      <c r="HAQ43" s="203"/>
      <c r="HAR43" s="203"/>
      <c r="HAS43" s="203"/>
      <c r="HAT43" s="203"/>
      <c r="HAU43" s="203"/>
      <c r="HAV43" s="203"/>
      <c r="HAW43" s="203"/>
      <c r="HAX43" s="203"/>
      <c r="HAY43" s="203"/>
      <c r="HAZ43" s="203"/>
      <c r="HBA43" s="203"/>
      <c r="HBB43" s="203"/>
      <c r="HBC43" s="203"/>
      <c r="HBD43" s="203"/>
      <c r="HBE43" s="203"/>
      <c r="HBF43" s="203"/>
      <c r="HBG43" s="203"/>
      <c r="HBH43" s="203"/>
      <c r="HBI43" s="203"/>
      <c r="HBJ43" s="203"/>
      <c r="HBK43" s="203"/>
      <c r="HBL43" s="203"/>
      <c r="HBM43" s="203"/>
      <c r="HBN43" s="203"/>
      <c r="HBO43" s="203"/>
      <c r="HBP43" s="203"/>
      <c r="HBQ43" s="203"/>
      <c r="HBR43" s="203"/>
      <c r="HBS43" s="203"/>
      <c r="HBT43" s="203"/>
      <c r="HBU43" s="203"/>
      <c r="HBV43" s="203"/>
      <c r="HBW43" s="203"/>
      <c r="HBX43" s="203"/>
      <c r="HBY43" s="203"/>
      <c r="HBZ43" s="203"/>
      <c r="HCA43" s="203"/>
      <c r="HCB43" s="203"/>
      <c r="HCC43" s="203"/>
      <c r="HCD43" s="203"/>
      <c r="HCE43" s="203"/>
      <c r="HCF43" s="203"/>
      <c r="HCG43" s="203"/>
      <c r="HCH43" s="203"/>
      <c r="HCI43" s="203"/>
      <c r="HCJ43" s="203"/>
      <c r="HCK43" s="203"/>
      <c r="HCL43" s="203"/>
      <c r="HCM43" s="203"/>
      <c r="HCN43" s="203"/>
      <c r="HCO43" s="203"/>
      <c r="HCP43" s="203"/>
      <c r="HCQ43" s="203"/>
      <c r="HCR43" s="203"/>
      <c r="HCS43" s="203"/>
      <c r="HCT43" s="203"/>
      <c r="HCU43" s="203"/>
      <c r="HCV43" s="203"/>
      <c r="HCW43" s="203"/>
      <c r="HCX43" s="203"/>
      <c r="HCY43" s="203"/>
      <c r="HCZ43" s="203"/>
      <c r="HDA43" s="203"/>
      <c r="HDB43" s="203"/>
      <c r="HDC43" s="203"/>
      <c r="HDD43" s="203"/>
      <c r="HDE43" s="203"/>
      <c r="HDF43" s="203"/>
      <c r="HDG43" s="203"/>
      <c r="HDH43" s="203"/>
      <c r="HDI43" s="203"/>
      <c r="HDJ43" s="203"/>
      <c r="HDK43" s="203"/>
      <c r="HDL43" s="203"/>
      <c r="HDM43" s="203"/>
      <c r="HDN43" s="203"/>
      <c r="HDO43" s="203"/>
      <c r="HDP43" s="203"/>
      <c r="HDQ43" s="203"/>
      <c r="HDR43" s="203"/>
      <c r="HDS43" s="203"/>
      <c r="HDT43" s="203"/>
      <c r="HDU43" s="203"/>
      <c r="HDV43" s="203"/>
      <c r="HDW43" s="203"/>
      <c r="HDX43" s="203"/>
      <c r="HDY43" s="203"/>
      <c r="HDZ43" s="203"/>
      <c r="HEA43" s="203"/>
      <c r="HEB43" s="203"/>
      <c r="HEC43" s="203"/>
      <c r="HED43" s="203"/>
      <c r="HEE43" s="203"/>
      <c r="HEF43" s="203"/>
      <c r="HEG43" s="203"/>
      <c r="HEH43" s="203"/>
      <c r="HEI43" s="203"/>
      <c r="HEJ43" s="203"/>
      <c r="HEK43" s="203"/>
      <c r="HEL43" s="203"/>
      <c r="HEM43" s="203"/>
      <c r="HEN43" s="203"/>
      <c r="HEO43" s="203"/>
      <c r="HEP43" s="203"/>
      <c r="HEQ43" s="203"/>
      <c r="HER43" s="203"/>
      <c r="HES43" s="203"/>
      <c r="HET43" s="203"/>
      <c r="HEU43" s="203"/>
      <c r="HEV43" s="203"/>
      <c r="HEW43" s="203"/>
      <c r="HEX43" s="203"/>
      <c r="HEY43" s="203"/>
      <c r="HEZ43" s="203"/>
      <c r="HFA43" s="203"/>
      <c r="HFB43" s="203"/>
      <c r="HFC43" s="203"/>
      <c r="HFD43" s="203"/>
      <c r="HFE43" s="203"/>
      <c r="HFF43" s="203"/>
      <c r="HFG43" s="203"/>
      <c r="HFH43" s="203"/>
      <c r="HFI43" s="203"/>
      <c r="HFJ43" s="203"/>
      <c r="HFK43" s="203"/>
      <c r="HFL43" s="203"/>
      <c r="HFM43" s="203"/>
      <c r="HFN43" s="203"/>
      <c r="HFO43" s="203"/>
      <c r="HFP43" s="203"/>
      <c r="HFQ43" s="203"/>
      <c r="HFR43" s="203"/>
      <c r="HFS43" s="203"/>
      <c r="HFT43" s="203"/>
      <c r="HFU43" s="203"/>
      <c r="HFV43" s="203"/>
      <c r="HFW43" s="203"/>
      <c r="HFX43" s="203"/>
      <c r="HFY43" s="203"/>
      <c r="HFZ43" s="203"/>
      <c r="HGA43" s="203"/>
      <c r="HGB43" s="203"/>
      <c r="HGC43" s="203"/>
      <c r="HGD43" s="203"/>
      <c r="HGE43" s="203"/>
      <c r="HGF43" s="203"/>
      <c r="HGG43" s="203"/>
      <c r="HGH43" s="203"/>
      <c r="HGI43" s="203"/>
      <c r="HGJ43" s="203"/>
      <c r="HGK43" s="203"/>
      <c r="HGL43" s="203"/>
      <c r="HGM43" s="203"/>
      <c r="HGN43" s="203"/>
      <c r="HGO43" s="203"/>
      <c r="HGP43" s="203"/>
      <c r="HGQ43" s="203"/>
      <c r="HGR43" s="203"/>
      <c r="HGS43" s="203"/>
      <c r="HGT43" s="203"/>
      <c r="HGU43" s="203"/>
      <c r="HGV43" s="203"/>
      <c r="HGW43" s="203"/>
      <c r="HGX43" s="203"/>
      <c r="HGY43" s="203"/>
      <c r="HGZ43" s="203"/>
      <c r="HHA43" s="203"/>
      <c r="HHB43" s="203"/>
      <c r="HHC43" s="203"/>
      <c r="HHD43" s="203"/>
      <c r="HHE43" s="203"/>
      <c r="HHF43" s="203"/>
      <c r="HHG43" s="203"/>
      <c r="HHH43" s="203"/>
      <c r="HHI43" s="203"/>
      <c r="HHJ43" s="203"/>
      <c r="HHK43" s="203"/>
      <c r="HHL43" s="203"/>
      <c r="HHM43" s="203"/>
      <c r="HHN43" s="203"/>
      <c r="HHO43" s="203"/>
      <c r="HHP43" s="203"/>
      <c r="HHQ43" s="203"/>
      <c r="HHR43" s="203"/>
      <c r="HHS43" s="203"/>
      <c r="HHT43" s="203"/>
      <c r="HHU43" s="203"/>
      <c r="HHV43" s="203"/>
      <c r="HHW43" s="203"/>
      <c r="HHX43" s="203"/>
      <c r="HHY43" s="203"/>
      <c r="HHZ43" s="203"/>
      <c r="HIA43" s="203"/>
      <c r="HIB43" s="203"/>
      <c r="HIC43" s="203"/>
      <c r="HID43" s="203"/>
      <c r="HIE43" s="203"/>
      <c r="HIF43" s="203"/>
      <c r="HIG43" s="203"/>
      <c r="HIH43" s="203"/>
      <c r="HII43" s="203"/>
      <c r="HIJ43" s="203"/>
      <c r="HIK43" s="203"/>
      <c r="HIL43" s="203"/>
      <c r="HIM43" s="203"/>
      <c r="HIN43" s="203"/>
      <c r="HIO43" s="203"/>
      <c r="HIP43" s="203"/>
      <c r="HIQ43" s="203"/>
      <c r="HIR43" s="203"/>
      <c r="HIS43" s="203"/>
      <c r="HIT43" s="203"/>
      <c r="HIU43" s="203"/>
      <c r="HIV43" s="203"/>
      <c r="HIW43" s="203"/>
      <c r="HIX43" s="203"/>
      <c r="HIY43" s="203"/>
      <c r="HIZ43" s="203"/>
      <c r="HJA43" s="203"/>
      <c r="HJB43" s="203"/>
      <c r="HJC43" s="203"/>
      <c r="HJD43" s="203"/>
      <c r="HJE43" s="203"/>
      <c r="HJF43" s="203"/>
      <c r="HJG43" s="203"/>
      <c r="HJH43" s="203"/>
      <c r="HJI43" s="203"/>
      <c r="HJJ43" s="203"/>
      <c r="HJK43" s="203"/>
      <c r="HJL43" s="203"/>
      <c r="HJM43" s="203"/>
      <c r="HJN43" s="203"/>
      <c r="HJO43" s="203"/>
      <c r="HJP43" s="203"/>
      <c r="HJQ43" s="203"/>
      <c r="HJR43" s="203"/>
      <c r="HJS43" s="203"/>
      <c r="HJT43" s="203"/>
      <c r="HJU43" s="203"/>
      <c r="HJV43" s="203"/>
      <c r="HJW43" s="203"/>
      <c r="HJX43" s="203"/>
      <c r="HJY43" s="203"/>
      <c r="HJZ43" s="203"/>
      <c r="HKA43" s="203"/>
      <c r="HKB43" s="203"/>
      <c r="HKC43" s="203"/>
      <c r="HKD43" s="203"/>
      <c r="HKE43" s="203"/>
      <c r="HKF43" s="203"/>
      <c r="HKG43" s="203"/>
      <c r="HKH43" s="203"/>
      <c r="HKI43" s="203"/>
      <c r="HKJ43" s="203"/>
      <c r="HKK43" s="203"/>
      <c r="HKL43" s="203"/>
      <c r="HKM43" s="203"/>
      <c r="HKN43" s="203"/>
      <c r="HKO43" s="203"/>
      <c r="HKP43" s="203"/>
      <c r="HKQ43" s="203"/>
      <c r="HKR43" s="203"/>
      <c r="HKS43" s="203"/>
      <c r="HKT43" s="203"/>
      <c r="HKU43" s="203"/>
      <c r="HKV43" s="203"/>
      <c r="HKW43" s="203"/>
      <c r="HKX43" s="203"/>
      <c r="HKY43" s="203"/>
      <c r="HKZ43" s="203"/>
      <c r="HLA43" s="203"/>
      <c r="HLB43" s="203"/>
      <c r="HLC43" s="203"/>
      <c r="HLD43" s="203"/>
      <c r="HLE43" s="203"/>
      <c r="HLF43" s="203"/>
      <c r="HLG43" s="203"/>
      <c r="HLH43" s="203"/>
      <c r="HLI43" s="203"/>
      <c r="HLJ43" s="203"/>
      <c r="HLK43" s="203"/>
      <c r="HLL43" s="203"/>
      <c r="HLM43" s="203"/>
      <c r="HLN43" s="203"/>
      <c r="HLO43" s="203"/>
      <c r="HLP43" s="203"/>
      <c r="HLQ43" s="203"/>
      <c r="HLR43" s="203"/>
      <c r="HLS43" s="203"/>
      <c r="HLT43" s="203"/>
      <c r="HLU43" s="203"/>
      <c r="HLV43" s="203"/>
      <c r="HLW43" s="203"/>
      <c r="HLX43" s="203"/>
      <c r="HLY43" s="203"/>
      <c r="HLZ43" s="203"/>
      <c r="HMA43" s="203"/>
      <c r="HMB43" s="203"/>
      <c r="HMC43" s="203"/>
      <c r="HMD43" s="203"/>
      <c r="HME43" s="203"/>
      <c r="HMF43" s="203"/>
      <c r="HMG43" s="203"/>
      <c r="HMH43" s="203"/>
      <c r="HMI43" s="203"/>
      <c r="HMJ43" s="203"/>
      <c r="HMK43" s="203"/>
      <c r="HML43" s="203"/>
      <c r="HMM43" s="203"/>
      <c r="HMN43" s="203"/>
      <c r="HMO43" s="203"/>
      <c r="HMP43" s="203"/>
      <c r="HMQ43" s="203"/>
      <c r="HMR43" s="203"/>
      <c r="HMS43" s="203"/>
      <c r="HMT43" s="203"/>
      <c r="HMU43" s="203"/>
      <c r="HMV43" s="203"/>
      <c r="HMW43" s="203"/>
      <c r="HMX43" s="203"/>
      <c r="HMY43" s="203"/>
      <c r="HMZ43" s="203"/>
      <c r="HNA43" s="203"/>
      <c r="HNB43" s="203"/>
      <c r="HNC43" s="203"/>
      <c r="HND43" s="203"/>
      <c r="HNE43" s="203"/>
      <c r="HNF43" s="203"/>
      <c r="HNG43" s="203"/>
      <c r="HNH43" s="203"/>
      <c r="HNI43" s="203"/>
      <c r="HNJ43" s="203"/>
      <c r="HNK43" s="203"/>
      <c r="HNL43" s="203"/>
      <c r="HNM43" s="203"/>
      <c r="HNN43" s="203"/>
      <c r="HNO43" s="203"/>
      <c r="HNP43" s="203"/>
      <c r="HNQ43" s="203"/>
      <c r="HNR43" s="203"/>
      <c r="HNS43" s="203"/>
      <c r="HNT43" s="203"/>
      <c r="HNU43" s="203"/>
      <c r="HNV43" s="203"/>
      <c r="HNW43" s="203"/>
      <c r="HNX43" s="203"/>
      <c r="HNY43" s="203"/>
      <c r="HNZ43" s="203"/>
      <c r="HOA43" s="203"/>
      <c r="HOB43" s="203"/>
      <c r="HOC43" s="203"/>
      <c r="HOD43" s="203"/>
      <c r="HOE43" s="203"/>
      <c r="HOF43" s="203"/>
      <c r="HOG43" s="203"/>
      <c r="HOH43" s="203"/>
      <c r="HOI43" s="203"/>
      <c r="HOJ43" s="203"/>
      <c r="HOK43" s="203"/>
      <c r="HOL43" s="203"/>
      <c r="HOM43" s="203"/>
      <c r="HON43" s="203"/>
      <c r="HOO43" s="203"/>
      <c r="HOP43" s="203"/>
      <c r="HOQ43" s="203"/>
      <c r="HOR43" s="203"/>
      <c r="HOS43" s="203"/>
      <c r="HOT43" s="203"/>
      <c r="HOU43" s="203"/>
      <c r="HOV43" s="203"/>
      <c r="HOW43" s="203"/>
      <c r="HOX43" s="203"/>
      <c r="HOY43" s="203"/>
      <c r="HOZ43" s="203"/>
      <c r="HPA43" s="203"/>
      <c r="HPB43" s="203"/>
      <c r="HPC43" s="203"/>
      <c r="HPD43" s="203"/>
      <c r="HPE43" s="203"/>
      <c r="HPF43" s="203"/>
      <c r="HPG43" s="203"/>
      <c r="HPH43" s="203"/>
      <c r="HPI43" s="203"/>
      <c r="HPJ43" s="203"/>
      <c r="HPK43" s="203"/>
      <c r="HPL43" s="203"/>
      <c r="HPM43" s="203"/>
      <c r="HPN43" s="203"/>
      <c r="HPO43" s="203"/>
      <c r="HPP43" s="203"/>
      <c r="HPQ43" s="203"/>
      <c r="HPR43" s="203"/>
      <c r="HPS43" s="203"/>
      <c r="HPT43" s="203"/>
      <c r="HPU43" s="203"/>
      <c r="HPV43" s="203"/>
      <c r="HPW43" s="203"/>
      <c r="HPX43" s="203"/>
      <c r="HPY43" s="203"/>
      <c r="HPZ43" s="203"/>
      <c r="HQA43" s="203"/>
      <c r="HQB43" s="203"/>
      <c r="HQC43" s="203"/>
      <c r="HQD43" s="203"/>
      <c r="HQE43" s="203"/>
      <c r="HQF43" s="203"/>
      <c r="HQG43" s="203"/>
      <c r="HQH43" s="203"/>
      <c r="HQI43" s="203"/>
      <c r="HQJ43" s="203"/>
      <c r="HQK43" s="203"/>
      <c r="HQL43" s="203"/>
      <c r="HQM43" s="203"/>
      <c r="HQN43" s="203"/>
      <c r="HQO43" s="203"/>
      <c r="HQP43" s="203"/>
      <c r="HQQ43" s="203"/>
      <c r="HQR43" s="203"/>
      <c r="HQS43" s="203"/>
      <c r="HQT43" s="203"/>
      <c r="HQU43" s="203"/>
      <c r="HQV43" s="203"/>
      <c r="HQW43" s="203"/>
      <c r="HQX43" s="203"/>
      <c r="HQY43" s="203"/>
      <c r="HQZ43" s="203"/>
      <c r="HRA43" s="203"/>
      <c r="HRB43" s="203"/>
      <c r="HRC43" s="203"/>
      <c r="HRD43" s="203"/>
      <c r="HRE43" s="203"/>
      <c r="HRF43" s="203"/>
      <c r="HRG43" s="203"/>
      <c r="HRH43" s="203"/>
      <c r="HRI43" s="203"/>
      <c r="HRJ43" s="203"/>
      <c r="HRK43" s="203"/>
      <c r="HRL43" s="203"/>
      <c r="HRM43" s="203"/>
      <c r="HRN43" s="203"/>
      <c r="HRO43" s="203"/>
      <c r="HRP43" s="203"/>
      <c r="HRQ43" s="203"/>
      <c r="HRR43" s="203"/>
      <c r="HRS43" s="203"/>
      <c r="HRT43" s="203"/>
      <c r="HRU43" s="203"/>
      <c r="HRV43" s="203"/>
      <c r="HRW43" s="203"/>
      <c r="HRX43" s="203"/>
      <c r="HRY43" s="203"/>
      <c r="HRZ43" s="203"/>
      <c r="HSA43" s="203"/>
      <c r="HSB43" s="203"/>
      <c r="HSC43" s="203"/>
      <c r="HSD43" s="203"/>
      <c r="HSE43" s="203"/>
      <c r="HSF43" s="203"/>
      <c r="HSG43" s="203"/>
      <c r="HSH43" s="203"/>
      <c r="HSI43" s="203"/>
      <c r="HSJ43" s="203"/>
      <c r="HSK43" s="203"/>
      <c r="HSL43" s="203"/>
      <c r="HSM43" s="203"/>
      <c r="HSN43" s="203"/>
      <c r="HSO43" s="203"/>
      <c r="HSP43" s="203"/>
      <c r="HSQ43" s="203"/>
      <c r="HSR43" s="203"/>
      <c r="HSS43" s="203"/>
      <c r="HST43" s="203"/>
      <c r="HSU43" s="203"/>
      <c r="HSV43" s="203"/>
      <c r="HSW43" s="203"/>
      <c r="HSX43" s="203"/>
      <c r="HSY43" s="203"/>
      <c r="HSZ43" s="203"/>
      <c r="HTA43" s="203"/>
      <c r="HTB43" s="203"/>
      <c r="HTC43" s="203"/>
      <c r="HTD43" s="203"/>
      <c r="HTE43" s="203"/>
      <c r="HTF43" s="203"/>
      <c r="HTG43" s="203"/>
      <c r="HTH43" s="203"/>
      <c r="HTI43" s="203"/>
      <c r="HTJ43" s="203"/>
      <c r="HTK43" s="203"/>
      <c r="HTL43" s="203"/>
      <c r="HTM43" s="203"/>
      <c r="HTN43" s="203"/>
      <c r="HTO43" s="203"/>
      <c r="HTP43" s="203"/>
      <c r="HTQ43" s="203"/>
      <c r="HTR43" s="203"/>
      <c r="HTS43" s="203"/>
      <c r="HTT43" s="203"/>
      <c r="HTU43" s="203"/>
      <c r="HTV43" s="203"/>
      <c r="HTW43" s="203"/>
      <c r="HTX43" s="203"/>
      <c r="HTY43" s="203"/>
      <c r="HTZ43" s="203"/>
      <c r="HUA43" s="203"/>
      <c r="HUB43" s="203"/>
      <c r="HUC43" s="203"/>
      <c r="HUD43" s="203"/>
      <c r="HUE43" s="203"/>
      <c r="HUF43" s="203"/>
      <c r="HUG43" s="203"/>
      <c r="HUH43" s="203"/>
      <c r="HUI43" s="203"/>
      <c r="HUJ43" s="203"/>
      <c r="HUK43" s="203"/>
      <c r="HUL43" s="203"/>
      <c r="HUM43" s="203"/>
      <c r="HUN43" s="203"/>
      <c r="HUO43" s="203"/>
      <c r="HUP43" s="203"/>
      <c r="HUQ43" s="203"/>
      <c r="HUR43" s="203"/>
      <c r="HUS43" s="203"/>
      <c r="HUT43" s="203"/>
      <c r="HUU43" s="203"/>
      <c r="HUV43" s="203"/>
      <c r="HUW43" s="203"/>
      <c r="HUX43" s="203"/>
      <c r="HUY43" s="203"/>
      <c r="HUZ43" s="203"/>
      <c r="HVA43" s="203"/>
      <c r="HVB43" s="203"/>
      <c r="HVC43" s="203"/>
      <c r="HVD43" s="203"/>
      <c r="HVE43" s="203"/>
      <c r="HVF43" s="203"/>
      <c r="HVG43" s="203"/>
      <c r="HVH43" s="203"/>
      <c r="HVI43" s="203"/>
      <c r="HVJ43" s="203"/>
      <c r="HVK43" s="203"/>
      <c r="HVL43" s="203"/>
      <c r="HVM43" s="203"/>
      <c r="HVN43" s="203"/>
      <c r="HVO43" s="203"/>
      <c r="HVP43" s="203"/>
      <c r="HVQ43" s="203"/>
      <c r="HVR43" s="203"/>
      <c r="HVS43" s="203"/>
      <c r="HVT43" s="203"/>
      <c r="HVU43" s="203"/>
      <c r="HVV43" s="203"/>
      <c r="HVW43" s="203"/>
      <c r="HVX43" s="203"/>
      <c r="HVY43" s="203"/>
      <c r="HVZ43" s="203"/>
      <c r="HWA43" s="203"/>
      <c r="HWB43" s="203"/>
      <c r="HWC43" s="203"/>
      <c r="HWD43" s="203"/>
      <c r="HWE43" s="203"/>
      <c r="HWF43" s="203"/>
      <c r="HWG43" s="203"/>
      <c r="HWH43" s="203"/>
      <c r="HWI43" s="203"/>
      <c r="HWJ43" s="203"/>
      <c r="HWK43" s="203"/>
      <c r="HWL43" s="203"/>
      <c r="HWM43" s="203"/>
      <c r="HWN43" s="203"/>
      <c r="HWO43" s="203"/>
      <c r="HWP43" s="203"/>
      <c r="HWQ43" s="203"/>
      <c r="HWR43" s="203"/>
      <c r="HWS43" s="203"/>
      <c r="HWT43" s="203"/>
      <c r="HWU43" s="203"/>
      <c r="HWV43" s="203"/>
      <c r="HWW43" s="203"/>
      <c r="HWX43" s="203"/>
      <c r="HWY43" s="203"/>
      <c r="HWZ43" s="203"/>
      <c r="HXA43" s="203"/>
      <c r="HXB43" s="203"/>
      <c r="HXC43" s="203"/>
      <c r="HXD43" s="203"/>
      <c r="HXE43" s="203"/>
      <c r="HXF43" s="203"/>
      <c r="HXG43" s="203"/>
      <c r="HXH43" s="203"/>
      <c r="HXI43" s="203"/>
      <c r="HXJ43" s="203"/>
      <c r="HXK43" s="203"/>
      <c r="HXL43" s="203"/>
      <c r="HXM43" s="203"/>
      <c r="HXN43" s="203"/>
      <c r="HXO43" s="203"/>
      <c r="HXP43" s="203"/>
      <c r="HXQ43" s="203"/>
      <c r="HXR43" s="203"/>
      <c r="HXS43" s="203"/>
      <c r="HXT43" s="203"/>
      <c r="HXU43" s="203"/>
      <c r="HXV43" s="203"/>
      <c r="HXW43" s="203"/>
      <c r="HXX43" s="203"/>
      <c r="HXY43" s="203"/>
      <c r="HXZ43" s="203"/>
      <c r="HYA43" s="203"/>
      <c r="HYB43" s="203"/>
      <c r="HYC43" s="203"/>
      <c r="HYD43" s="203"/>
      <c r="HYE43" s="203"/>
      <c r="HYF43" s="203"/>
      <c r="HYG43" s="203"/>
      <c r="HYH43" s="203"/>
      <c r="HYI43" s="203"/>
      <c r="HYJ43" s="203"/>
      <c r="HYK43" s="203"/>
      <c r="HYL43" s="203"/>
      <c r="HYM43" s="203"/>
      <c r="HYN43" s="203"/>
      <c r="HYO43" s="203"/>
      <c r="HYP43" s="203"/>
      <c r="HYQ43" s="203"/>
      <c r="HYR43" s="203"/>
      <c r="HYS43" s="203"/>
      <c r="HYT43" s="203"/>
      <c r="HYU43" s="203"/>
      <c r="HYV43" s="203"/>
      <c r="HYW43" s="203"/>
      <c r="HYX43" s="203"/>
      <c r="HYY43" s="203"/>
      <c r="HYZ43" s="203"/>
      <c r="HZA43" s="203"/>
      <c r="HZB43" s="203"/>
      <c r="HZC43" s="203"/>
      <c r="HZD43" s="203"/>
      <c r="HZE43" s="203"/>
      <c r="HZF43" s="203"/>
      <c r="HZG43" s="203"/>
      <c r="HZH43" s="203"/>
      <c r="HZI43" s="203"/>
      <c r="HZJ43" s="203"/>
      <c r="HZK43" s="203"/>
      <c r="HZL43" s="203"/>
      <c r="HZM43" s="203"/>
      <c r="HZN43" s="203"/>
      <c r="HZO43" s="203"/>
      <c r="HZP43" s="203"/>
      <c r="HZQ43" s="203"/>
      <c r="HZR43" s="203"/>
      <c r="HZS43" s="203"/>
      <c r="HZT43" s="203"/>
      <c r="HZU43" s="203"/>
      <c r="HZV43" s="203"/>
      <c r="HZW43" s="203"/>
      <c r="HZX43" s="203"/>
      <c r="HZY43" s="203"/>
      <c r="HZZ43" s="203"/>
      <c r="IAA43" s="203"/>
      <c r="IAB43" s="203"/>
      <c r="IAC43" s="203"/>
      <c r="IAD43" s="203"/>
      <c r="IAE43" s="203"/>
      <c r="IAF43" s="203"/>
      <c r="IAG43" s="203"/>
      <c r="IAH43" s="203"/>
      <c r="IAI43" s="203"/>
      <c r="IAJ43" s="203"/>
      <c r="IAK43" s="203"/>
      <c r="IAL43" s="203"/>
      <c r="IAM43" s="203"/>
      <c r="IAN43" s="203"/>
      <c r="IAO43" s="203"/>
      <c r="IAP43" s="203"/>
      <c r="IAQ43" s="203"/>
      <c r="IAR43" s="203"/>
      <c r="IAS43" s="203"/>
      <c r="IAT43" s="203"/>
      <c r="IAU43" s="203"/>
      <c r="IAV43" s="203"/>
      <c r="IAW43" s="203"/>
      <c r="IAX43" s="203"/>
      <c r="IAY43" s="203"/>
      <c r="IAZ43" s="203"/>
      <c r="IBA43" s="203"/>
      <c r="IBB43" s="203"/>
      <c r="IBC43" s="203"/>
      <c r="IBD43" s="203"/>
      <c r="IBE43" s="203"/>
      <c r="IBF43" s="203"/>
      <c r="IBG43" s="203"/>
      <c r="IBH43" s="203"/>
      <c r="IBI43" s="203"/>
      <c r="IBJ43" s="203"/>
      <c r="IBK43" s="203"/>
      <c r="IBL43" s="203"/>
      <c r="IBM43" s="203"/>
      <c r="IBN43" s="203"/>
      <c r="IBO43" s="203"/>
      <c r="IBP43" s="203"/>
      <c r="IBQ43" s="203"/>
      <c r="IBR43" s="203"/>
      <c r="IBS43" s="203"/>
      <c r="IBT43" s="203"/>
      <c r="IBU43" s="203"/>
      <c r="IBV43" s="203"/>
      <c r="IBW43" s="203"/>
      <c r="IBX43" s="203"/>
      <c r="IBY43" s="203"/>
      <c r="IBZ43" s="203"/>
      <c r="ICA43" s="203"/>
      <c r="ICB43" s="203"/>
      <c r="ICC43" s="203"/>
      <c r="ICD43" s="203"/>
      <c r="ICE43" s="203"/>
      <c r="ICF43" s="203"/>
      <c r="ICG43" s="203"/>
      <c r="ICH43" s="203"/>
      <c r="ICI43" s="203"/>
      <c r="ICJ43" s="203"/>
      <c r="ICK43" s="203"/>
      <c r="ICL43" s="203"/>
      <c r="ICM43" s="203"/>
      <c r="ICN43" s="203"/>
      <c r="ICO43" s="203"/>
      <c r="ICP43" s="203"/>
      <c r="ICQ43" s="203"/>
      <c r="ICR43" s="203"/>
      <c r="ICS43" s="203"/>
      <c r="ICT43" s="203"/>
      <c r="ICU43" s="203"/>
      <c r="ICV43" s="203"/>
      <c r="ICW43" s="203"/>
      <c r="ICX43" s="203"/>
      <c r="ICY43" s="203"/>
      <c r="ICZ43" s="203"/>
      <c r="IDA43" s="203"/>
      <c r="IDB43" s="203"/>
      <c r="IDC43" s="203"/>
      <c r="IDD43" s="203"/>
      <c r="IDE43" s="203"/>
      <c r="IDF43" s="203"/>
      <c r="IDG43" s="203"/>
      <c r="IDH43" s="203"/>
      <c r="IDI43" s="203"/>
      <c r="IDJ43" s="203"/>
      <c r="IDK43" s="203"/>
      <c r="IDL43" s="203"/>
      <c r="IDM43" s="203"/>
      <c r="IDN43" s="203"/>
      <c r="IDO43" s="203"/>
      <c r="IDP43" s="203"/>
      <c r="IDQ43" s="203"/>
      <c r="IDR43" s="203"/>
      <c r="IDS43" s="203"/>
      <c r="IDT43" s="203"/>
      <c r="IDU43" s="203"/>
      <c r="IDV43" s="203"/>
      <c r="IDW43" s="203"/>
      <c r="IDX43" s="203"/>
      <c r="IDY43" s="203"/>
      <c r="IDZ43" s="203"/>
      <c r="IEA43" s="203"/>
      <c r="IEB43" s="203"/>
      <c r="IEC43" s="203"/>
      <c r="IED43" s="203"/>
      <c r="IEE43" s="203"/>
      <c r="IEF43" s="203"/>
      <c r="IEG43" s="203"/>
      <c r="IEH43" s="203"/>
      <c r="IEI43" s="203"/>
      <c r="IEJ43" s="203"/>
      <c r="IEK43" s="203"/>
      <c r="IEL43" s="203"/>
      <c r="IEM43" s="203"/>
      <c r="IEN43" s="203"/>
      <c r="IEO43" s="203"/>
      <c r="IEP43" s="203"/>
      <c r="IEQ43" s="203"/>
      <c r="IER43" s="203"/>
      <c r="IES43" s="203"/>
      <c r="IET43" s="203"/>
      <c r="IEU43" s="203"/>
      <c r="IEV43" s="203"/>
      <c r="IEW43" s="203"/>
      <c r="IEX43" s="203"/>
      <c r="IEY43" s="203"/>
      <c r="IEZ43" s="203"/>
      <c r="IFA43" s="203"/>
      <c r="IFB43" s="203"/>
      <c r="IFC43" s="203"/>
      <c r="IFD43" s="203"/>
      <c r="IFE43" s="203"/>
      <c r="IFF43" s="203"/>
      <c r="IFG43" s="203"/>
      <c r="IFH43" s="203"/>
      <c r="IFI43" s="203"/>
      <c r="IFJ43" s="203"/>
      <c r="IFK43" s="203"/>
      <c r="IFL43" s="203"/>
      <c r="IFM43" s="203"/>
      <c r="IFN43" s="203"/>
      <c r="IFO43" s="203"/>
      <c r="IFP43" s="203"/>
      <c r="IFQ43" s="203"/>
      <c r="IFR43" s="203"/>
      <c r="IFS43" s="203"/>
      <c r="IFT43" s="203"/>
      <c r="IFU43" s="203"/>
      <c r="IFV43" s="203"/>
      <c r="IFW43" s="203"/>
      <c r="IFX43" s="203"/>
      <c r="IFY43" s="203"/>
      <c r="IFZ43" s="203"/>
      <c r="IGA43" s="203"/>
      <c r="IGB43" s="203"/>
      <c r="IGC43" s="203"/>
      <c r="IGD43" s="203"/>
      <c r="IGE43" s="203"/>
      <c r="IGF43" s="203"/>
      <c r="IGG43" s="203"/>
      <c r="IGH43" s="203"/>
      <c r="IGI43" s="203"/>
      <c r="IGJ43" s="203"/>
      <c r="IGK43" s="203"/>
      <c r="IGL43" s="203"/>
      <c r="IGM43" s="203"/>
      <c r="IGN43" s="203"/>
      <c r="IGO43" s="203"/>
      <c r="IGP43" s="203"/>
      <c r="IGQ43" s="203"/>
      <c r="IGR43" s="203"/>
      <c r="IGS43" s="203"/>
      <c r="IGT43" s="203"/>
      <c r="IGU43" s="203"/>
      <c r="IGV43" s="203"/>
      <c r="IGW43" s="203"/>
      <c r="IGX43" s="203"/>
      <c r="IGY43" s="203"/>
      <c r="IGZ43" s="203"/>
      <c r="IHA43" s="203"/>
      <c r="IHB43" s="203"/>
      <c r="IHC43" s="203"/>
      <c r="IHD43" s="203"/>
      <c r="IHE43" s="203"/>
      <c r="IHF43" s="203"/>
      <c r="IHG43" s="203"/>
      <c r="IHH43" s="203"/>
      <c r="IHI43" s="203"/>
      <c r="IHJ43" s="203"/>
      <c r="IHK43" s="203"/>
      <c r="IHL43" s="203"/>
      <c r="IHM43" s="203"/>
      <c r="IHN43" s="203"/>
      <c r="IHO43" s="203"/>
      <c r="IHP43" s="203"/>
      <c r="IHQ43" s="203"/>
      <c r="IHR43" s="203"/>
      <c r="IHS43" s="203"/>
      <c r="IHT43" s="203"/>
      <c r="IHU43" s="203"/>
      <c r="IHV43" s="203"/>
      <c r="IHW43" s="203"/>
      <c r="IHX43" s="203"/>
      <c r="IHY43" s="203"/>
      <c r="IHZ43" s="203"/>
      <c r="IIA43" s="203"/>
      <c r="IIB43" s="203"/>
      <c r="IIC43" s="203"/>
      <c r="IID43" s="203"/>
      <c r="IIE43" s="203"/>
      <c r="IIF43" s="203"/>
      <c r="IIG43" s="203"/>
      <c r="IIH43" s="203"/>
      <c r="III43" s="203"/>
      <c r="IIJ43" s="203"/>
      <c r="IIK43" s="203"/>
      <c r="IIL43" s="203"/>
      <c r="IIM43" s="203"/>
      <c r="IIN43" s="203"/>
      <c r="IIO43" s="203"/>
      <c r="IIP43" s="203"/>
      <c r="IIQ43" s="203"/>
      <c r="IIR43" s="203"/>
      <c r="IIS43" s="203"/>
      <c r="IIT43" s="203"/>
      <c r="IIU43" s="203"/>
      <c r="IIV43" s="203"/>
      <c r="IIW43" s="203"/>
      <c r="IIX43" s="203"/>
      <c r="IIY43" s="203"/>
      <c r="IIZ43" s="203"/>
      <c r="IJA43" s="203"/>
      <c r="IJB43" s="203"/>
      <c r="IJC43" s="203"/>
      <c r="IJD43" s="203"/>
      <c r="IJE43" s="203"/>
      <c r="IJF43" s="203"/>
      <c r="IJG43" s="203"/>
      <c r="IJH43" s="203"/>
      <c r="IJI43" s="203"/>
      <c r="IJJ43" s="203"/>
      <c r="IJK43" s="203"/>
      <c r="IJL43" s="203"/>
      <c r="IJM43" s="203"/>
      <c r="IJN43" s="203"/>
      <c r="IJO43" s="203"/>
      <c r="IJP43" s="203"/>
      <c r="IJQ43" s="203"/>
      <c r="IJR43" s="203"/>
      <c r="IJS43" s="203"/>
      <c r="IJT43" s="203"/>
      <c r="IJU43" s="203"/>
      <c r="IJV43" s="203"/>
      <c r="IJW43" s="203"/>
      <c r="IJX43" s="203"/>
      <c r="IJY43" s="203"/>
      <c r="IJZ43" s="203"/>
      <c r="IKA43" s="203"/>
      <c r="IKB43" s="203"/>
      <c r="IKC43" s="203"/>
      <c r="IKD43" s="203"/>
      <c r="IKE43" s="203"/>
      <c r="IKF43" s="203"/>
      <c r="IKG43" s="203"/>
      <c r="IKH43" s="203"/>
      <c r="IKI43" s="203"/>
      <c r="IKJ43" s="203"/>
      <c r="IKK43" s="203"/>
      <c r="IKL43" s="203"/>
      <c r="IKM43" s="203"/>
      <c r="IKN43" s="203"/>
      <c r="IKO43" s="203"/>
      <c r="IKP43" s="203"/>
      <c r="IKQ43" s="203"/>
      <c r="IKR43" s="203"/>
      <c r="IKS43" s="203"/>
      <c r="IKT43" s="203"/>
      <c r="IKU43" s="203"/>
      <c r="IKV43" s="203"/>
      <c r="IKW43" s="203"/>
      <c r="IKX43" s="203"/>
      <c r="IKY43" s="203"/>
      <c r="IKZ43" s="203"/>
      <c r="ILA43" s="203"/>
      <c r="ILB43" s="203"/>
      <c r="ILC43" s="203"/>
      <c r="ILD43" s="203"/>
      <c r="ILE43" s="203"/>
      <c r="ILF43" s="203"/>
      <c r="ILG43" s="203"/>
      <c r="ILH43" s="203"/>
      <c r="ILI43" s="203"/>
      <c r="ILJ43" s="203"/>
      <c r="ILK43" s="203"/>
      <c r="ILL43" s="203"/>
      <c r="ILM43" s="203"/>
      <c r="ILN43" s="203"/>
      <c r="ILO43" s="203"/>
      <c r="ILP43" s="203"/>
      <c r="ILQ43" s="203"/>
      <c r="ILR43" s="203"/>
      <c r="ILS43" s="203"/>
      <c r="ILT43" s="203"/>
      <c r="ILU43" s="203"/>
      <c r="ILV43" s="203"/>
      <c r="ILW43" s="203"/>
      <c r="ILX43" s="203"/>
      <c r="ILY43" s="203"/>
      <c r="ILZ43" s="203"/>
      <c r="IMA43" s="203"/>
      <c r="IMB43" s="203"/>
      <c r="IMC43" s="203"/>
      <c r="IMD43" s="203"/>
      <c r="IME43" s="203"/>
      <c r="IMF43" s="203"/>
      <c r="IMG43" s="203"/>
      <c r="IMH43" s="203"/>
      <c r="IMI43" s="203"/>
      <c r="IMJ43" s="203"/>
      <c r="IMK43" s="203"/>
      <c r="IML43" s="203"/>
      <c r="IMM43" s="203"/>
      <c r="IMN43" s="203"/>
      <c r="IMO43" s="203"/>
      <c r="IMP43" s="203"/>
      <c r="IMQ43" s="203"/>
      <c r="IMR43" s="203"/>
      <c r="IMS43" s="203"/>
      <c r="IMT43" s="203"/>
      <c r="IMU43" s="203"/>
      <c r="IMV43" s="203"/>
      <c r="IMW43" s="203"/>
      <c r="IMX43" s="203"/>
      <c r="IMY43" s="203"/>
      <c r="IMZ43" s="203"/>
      <c r="INA43" s="203"/>
      <c r="INB43" s="203"/>
      <c r="INC43" s="203"/>
      <c r="IND43" s="203"/>
      <c r="INE43" s="203"/>
      <c r="INF43" s="203"/>
      <c r="ING43" s="203"/>
      <c r="INH43" s="203"/>
      <c r="INI43" s="203"/>
      <c r="INJ43" s="203"/>
      <c r="INK43" s="203"/>
      <c r="INL43" s="203"/>
      <c r="INM43" s="203"/>
      <c r="INN43" s="203"/>
      <c r="INO43" s="203"/>
      <c r="INP43" s="203"/>
      <c r="INQ43" s="203"/>
      <c r="INR43" s="203"/>
      <c r="INS43" s="203"/>
      <c r="INT43" s="203"/>
      <c r="INU43" s="203"/>
      <c r="INV43" s="203"/>
      <c r="INW43" s="203"/>
      <c r="INX43" s="203"/>
      <c r="INY43" s="203"/>
      <c r="INZ43" s="203"/>
      <c r="IOA43" s="203"/>
      <c r="IOB43" s="203"/>
      <c r="IOC43" s="203"/>
      <c r="IOD43" s="203"/>
      <c r="IOE43" s="203"/>
      <c r="IOF43" s="203"/>
      <c r="IOG43" s="203"/>
      <c r="IOH43" s="203"/>
      <c r="IOI43" s="203"/>
      <c r="IOJ43" s="203"/>
      <c r="IOK43" s="203"/>
      <c r="IOL43" s="203"/>
      <c r="IOM43" s="203"/>
      <c r="ION43" s="203"/>
      <c r="IOO43" s="203"/>
      <c r="IOP43" s="203"/>
      <c r="IOQ43" s="203"/>
      <c r="IOR43" s="203"/>
      <c r="IOS43" s="203"/>
      <c r="IOT43" s="203"/>
      <c r="IOU43" s="203"/>
      <c r="IOV43" s="203"/>
      <c r="IOW43" s="203"/>
      <c r="IOX43" s="203"/>
      <c r="IOY43" s="203"/>
      <c r="IOZ43" s="203"/>
      <c r="IPA43" s="203"/>
      <c r="IPB43" s="203"/>
      <c r="IPC43" s="203"/>
      <c r="IPD43" s="203"/>
      <c r="IPE43" s="203"/>
      <c r="IPF43" s="203"/>
      <c r="IPG43" s="203"/>
      <c r="IPH43" s="203"/>
      <c r="IPI43" s="203"/>
      <c r="IPJ43" s="203"/>
      <c r="IPK43" s="203"/>
      <c r="IPL43" s="203"/>
      <c r="IPM43" s="203"/>
      <c r="IPN43" s="203"/>
      <c r="IPO43" s="203"/>
      <c r="IPP43" s="203"/>
      <c r="IPQ43" s="203"/>
      <c r="IPR43" s="203"/>
      <c r="IPS43" s="203"/>
      <c r="IPT43" s="203"/>
      <c r="IPU43" s="203"/>
      <c r="IPV43" s="203"/>
      <c r="IPW43" s="203"/>
      <c r="IPX43" s="203"/>
      <c r="IPY43" s="203"/>
      <c r="IPZ43" s="203"/>
      <c r="IQA43" s="203"/>
      <c r="IQB43" s="203"/>
      <c r="IQC43" s="203"/>
      <c r="IQD43" s="203"/>
      <c r="IQE43" s="203"/>
      <c r="IQF43" s="203"/>
      <c r="IQG43" s="203"/>
      <c r="IQH43" s="203"/>
      <c r="IQI43" s="203"/>
      <c r="IQJ43" s="203"/>
      <c r="IQK43" s="203"/>
      <c r="IQL43" s="203"/>
      <c r="IQM43" s="203"/>
      <c r="IQN43" s="203"/>
      <c r="IQO43" s="203"/>
      <c r="IQP43" s="203"/>
      <c r="IQQ43" s="203"/>
      <c r="IQR43" s="203"/>
      <c r="IQS43" s="203"/>
      <c r="IQT43" s="203"/>
      <c r="IQU43" s="203"/>
      <c r="IQV43" s="203"/>
      <c r="IQW43" s="203"/>
      <c r="IQX43" s="203"/>
      <c r="IQY43" s="203"/>
      <c r="IQZ43" s="203"/>
      <c r="IRA43" s="203"/>
      <c r="IRB43" s="203"/>
      <c r="IRC43" s="203"/>
      <c r="IRD43" s="203"/>
      <c r="IRE43" s="203"/>
      <c r="IRF43" s="203"/>
      <c r="IRG43" s="203"/>
      <c r="IRH43" s="203"/>
      <c r="IRI43" s="203"/>
      <c r="IRJ43" s="203"/>
      <c r="IRK43" s="203"/>
      <c r="IRL43" s="203"/>
      <c r="IRM43" s="203"/>
      <c r="IRN43" s="203"/>
      <c r="IRO43" s="203"/>
      <c r="IRP43" s="203"/>
      <c r="IRQ43" s="203"/>
      <c r="IRR43" s="203"/>
      <c r="IRS43" s="203"/>
      <c r="IRT43" s="203"/>
      <c r="IRU43" s="203"/>
      <c r="IRV43" s="203"/>
      <c r="IRW43" s="203"/>
      <c r="IRX43" s="203"/>
      <c r="IRY43" s="203"/>
      <c r="IRZ43" s="203"/>
      <c r="ISA43" s="203"/>
      <c r="ISB43" s="203"/>
      <c r="ISC43" s="203"/>
      <c r="ISD43" s="203"/>
      <c r="ISE43" s="203"/>
      <c r="ISF43" s="203"/>
      <c r="ISG43" s="203"/>
      <c r="ISH43" s="203"/>
      <c r="ISI43" s="203"/>
      <c r="ISJ43" s="203"/>
      <c r="ISK43" s="203"/>
      <c r="ISL43" s="203"/>
      <c r="ISM43" s="203"/>
      <c r="ISN43" s="203"/>
      <c r="ISO43" s="203"/>
      <c r="ISP43" s="203"/>
      <c r="ISQ43" s="203"/>
      <c r="ISR43" s="203"/>
      <c r="ISS43" s="203"/>
      <c r="IST43" s="203"/>
      <c r="ISU43" s="203"/>
      <c r="ISV43" s="203"/>
      <c r="ISW43" s="203"/>
      <c r="ISX43" s="203"/>
      <c r="ISY43" s="203"/>
      <c r="ISZ43" s="203"/>
      <c r="ITA43" s="203"/>
      <c r="ITB43" s="203"/>
      <c r="ITC43" s="203"/>
      <c r="ITD43" s="203"/>
      <c r="ITE43" s="203"/>
      <c r="ITF43" s="203"/>
      <c r="ITG43" s="203"/>
      <c r="ITH43" s="203"/>
      <c r="ITI43" s="203"/>
      <c r="ITJ43" s="203"/>
      <c r="ITK43" s="203"/>
      <c r="ITL43" s="203"/>
      <c r="ITM43" s="203"/>
      <c r="ITN43" s="203"/>
      <c r="ITO43" s="203"/>
      <c r="ITP43" s="203"/>
      <c r="ITQ43" s="203"/>
      <c r="ITR43" s="203"/>
      <c r="ITS43" s="203"/>
      <c r="ITT43" s="203"/>
      <c r="ITU43" s="203"/>
      <c r="ITV43" s="203"/>
      <c r="ITW43" s="203"/>
      <c r="ITX43" s="203"/>
      <c r="ITY43" s="203"/>
      <c r="ITZ43" s="203"/>
      <c r="IUA43" s="203"/>
      <c r="IUB43" s="203"/>
      <c r="IUC43" s="203"/>
      <c r="IUD43" s="203"/>
      <c r="IUE43" s="203"/>
      <c r="IUF43" s="203"/>
      <c r="IUG43" s="203"/>
      <c r="IUH43" s="203"/>
      <c r="IUI43" s="203"/>
      <c r="IUJ43" s="203"/>
      <c r="IUK43" s="203"/>
      <c r="IUL43" s="203"/>
      <c r="IUM43" s="203"/>
      <c r="IUN43" s="203"/>
      <c r="IUO43" s="203"/>
      <c r="IUP43" s="203"/>
      <c r="IUQ43" s="203"/>
      <c r="IUR43" s="203"/>
      <c r="IUS43" s="203"/>
      <c r="IUT43" s="203"/>
      <c r="IUU43" s="203"/>
      <c r="IUV43" s="203"/>
      <c r="IUW43" s="203"/>
      <c r="IUX43" s="203"/>
      <c r="IUY43" s="203"/>
      <c r="IUZ43" s="203"/>
      <c r="IVA43" s="203"/>
      <c r="IVB43" s="203"/>
      <c r="IVC43" s="203"/>
      <c r="IVD43" s="203"/>
      <c r="IVE43" s="203"/>
      <c r="IVF43" s="203"/>
      <c r="IVG43" s="203"/>
      <c r="IVH43" s="203"/>
      <c r="IVI43" s="203"/>
      <c r="IVJ43" s="203"/>
      <c r="IVK43" s="203"/>
      <c r="IVL43" s="203"/>
      <c r="IVM43" s="203"/>
      <c r="IVN43" s="203"/>
      <c r="IVO43" s="203"/>
      <c r="IVP43" s="203"/>
      <c r="IVQ43" s="203"/>
      <c r="IVR43" s="203"/>
      <c r="IVS43" s="203"/>
      <c r="IVT43" s="203"/>
      <c r="IVU43" s="203"/>
      <c r="IVV43" s="203"/>
      <c r="IVW43" s="203"/>
      <c r="IVX43" s="203"/>
      <c r="IVY43" s="203"/>
      <c r="IVZ43" s="203"/>
      <c r="IWA43" s="203"/>
      <c r="IWB43" s="203"/>
      <c r="IWC43" s="203"/>
      <c r="IWD43" s="203"/>
      <c r="IWE43" s="203"/>
      <c r="IWF43" s="203"/>
      <c r="IWG43" s="203"/>
      <c r="IWH43" s="203"/>
      <c r="IWI43" s="203"/>
      <c r="IWJ43" s="203"/>
      <c r="IWK43" s="203"/>
      <c r="IWL43" s="203"/>
      <c r="IWM43" s="203"/>
      <c r="IWN43" s="203"/>
      <c r="IWO43" s="203"/>
      <c r="IWP43" s="203"/>
      <c r="IWQ43" s="203"/>
      <c r="IWR43" s="203"/>
      <c r="IWS43" s="203"/>
      <c r="IWT43" s="203"/>
      <c r="IWU43" s="203"/>
      <c r="IWV43" s="203"/>
      <c r="IWW43" s="203"/>
      <c r="IWX43" s="203"/>
      <c r="IWY43" s="203"/>
      <c r="IWZ43" s="203"/>
      <c r="IXA43" s="203"/>
      <c r="IXB43" s="203"/>
      <c r="IXC43" s="203"/>
      <c r="IXD43" s="203"/>
      <c r="IXE43" s="203"/>
      <c r="IXF43" s="203"/>
      <c r="IXG43" s="203"/>
      <c r="IXH43" s="203"/>
      <c r="IXI43" s="203"/>
      <c r="IXJ43" s="203"/>
      <c r="IXK43" s="203"/>
      <c r="IXL43" s="203"/>
      <c r="IXM43" s="203"/>
      <c r="IXN43" s="203"/>
      <c r="IXO43" s="203"/>
      <c r="IXP43" s="203"/>
      <c r="IXQ43" s="203"/>
      <c r="IXR43" s="203"/>
      <c r="IXS43" s="203"/>
      <c r="IXT43" s="203"/>
      <c r="IXU43" s="203"/>
      <c r="IXV43" s="203"/>
      <c r="IXW43" s="203"/>
      <c r="IXX43" s="203"/>
      <c r="IXY43" s="203"/>
      <c r="IXZ43" s="203"/>
      <c r="IYA43" s="203"/>
      <c r="IYB43" s="203"/>
      <c r="IYC43" s="203"/>
      <c r="IYD43" s="203"/>
      <c r="IYE43" s="203"/>
      <c r="IYF43" s="203"/>
      <c r="IYG43" s="203"/>
      <c r="IYH43" s="203"/>
      <c r="IYI43" s="203"/>
      <c r="IYJ43" s="203"/>
      <c r="IYK43" s="203"/>
      <c r="IYL43" s="203"/>
      <c r="IYM43" s="203"/>
      <c r="IYN43" s="203"/>
      <c r="IYO43" s="203"/>
      <c r="IYP43" s="203"/>
      <c r="IYQ43" s="203"/>
      <c r="IYR43" s="203"/>
      <c r="IYS43" s="203"/>
      <c r="IYT43" s="203"/>
      <c r="IYU43" s="203"/>
      <c r="IYV43" s="203"/>
      <c r="IYW43" s="203"/>
      <c r="IYX43" s="203"/>
      <c r="IYY43" s="203"/>
      <c r="IYZ43" s="203"/>
      <c r="IZA43" s="203"/>
      <c r="IZB43" s="203"/>
      <c r="IZC43" s="203"/>
      <c r="IZD43" s="203"/>
      <c r="IZE43" s="203"/>
      <c r="IZF43" s="203"/>
      <c r="IZG43" s="203"/>
      <c r="IZH43" s="203"/>
      <c r="IZI43" s="203"/>
      <c r="IZJ43" s="203"/>
      <c r="IZK43" s="203"/>
      <c r="IZL43" s="203"/>
      <c r="IZM43" s="203"/>
      <c r="IZN43" s="203"/>
      <c r="IZO43" s="203"/>
      <c r="IZP43" s="203"/>
      <c r="IZQ43" s="203"/>
      <c r="IZR43" s="203"/>
      <c r="IZS43" s="203"/>
      <c r="IZT43" s="203"/>
      <c r="IZU43" s="203"/>
      <c r="IZV43" s="203"/>
      <c r="IZW43" s="203"/>
      <c r="IZX43" s="203"/>
      <c r="IZY43" s="203"/>
      <c r="IZZ43" s="203"/>
      <c r="JAA43" s="203"/>
      <c r="JAB43" s="203"/>
      <c r="JAC43" s="203"/>
      <c r="JAD43" s="203"/>
      <c r="JAE43" s="203"/>
      <c r="JAF43" s="203"/>
      <c r="JAG43" s="203"/>
      <c r="JAH43" s="203"/>
      <c r="JAI43" s="203"/>
      <c r="JAJ43" s="203"/>
      <c r="JAK43" s="203"/>
      <c r="JAL43" s="203"/>
      <c r="JAM43" s="203"/>
      <c r="JAN43" s="203"/>
      <c r="JAO43" s="203"/>
      <c r="JAP43" s="203"/>
      <c r="JAQ43" s="203"/>
      <c r="JAR43" s="203"/>
      <c r="JAS43" s="203"/>
      <c r="JAT43" s="203"/>
      <c r="JAU43" s="203"/>
      <c r="JAV43" s="203"/>
      <c r="JAW43" s="203"/>
      <c r="JAX43" s="203"/>
      <c r="JAY43" s="203"/>
      <c r="JAZ43" s="203"/>
      <c r="JBA43" s="203"/>
      <c r="JBB43" s="203"/>
      <c r="JBC43" s="203"/>
      <c r="JBD43" s="203"/>
      <c r="JBE43" s="203"/>
      <c r="JBF43" s="203"/>
      <c r="JBG43" s="203"/>
      <c r="JBH43" s="203"/>
      <c r="JBI43" s="203"/>
      <c r="JBJ43" s="203"/>
      <c r="JBK43" s="203"/>
      <c r="JBL43" s="203"/>
      <c r="JBM43" s="203"/>
      <c r="JBN43" s="203"/>
      <c r="JBO43" s="203"/>
      <c r="JBP43" s="203"/>
      <c r="JBQ43" s="203"/>
      <c r="JBR43" s="203"/>
      <c r="JBS43" s="203"/>
      <c r="JBT43" s="203"/>
      <c r="JBU43" s="203"/>
      <c r="JBV43" s="203"/>
      <c r="JBW43" s="203"/>
      <c r="JBX43" s="203"/>
      <c r="JBY43" s="203"/>
      <c r="JBZ43" s="203"/>
      <c r="JCA43" s="203"/>
      <c r="JCB43" s="203"/>
      <c r="JCC43" s="203"/>
      <c r="JCD43" s="203"/>
      <c r="JCE43" s="203"/>
      <c r="JCF43" s="203"/>
      <c r="JCG43" s="203"/>
      <c r="JCH43" s="203"/>
      <c r="JCI43" s="203"/>
      <c r="JCJ43" s="203"/>
      <c r="JCK43" s="203"/>
      <c r="JCL43" s="203"/>
      <c r="JCM43" s="203"/>
      <c r="JCN43" s="203"/>
      <c r="JCO43" s="203"/>
      <c r="JCP43" s="203"/>
      <c r="JCQ43" s="203"/>
      <c r="JCR43" s="203"/>
      <c r="JCS43" s="203"/>
      <c r="JCT43" s="203"/>
      <c r="JCU43" s="203"/>
      <c r="JCV43" s="203"/>
      <c r="JCW43" s="203"/>
      <c r="JCX43" s="203"/>
      <c r="JCY43" s="203"/>
      <c r="JCZ43" s="203"/>
      <c r="JDA43" s="203"/>
      <c r="JDB43" s="203"/>
      <c r="JDC43" s="203"/>
      <c r="JDD43" s="203"/>
      <c r="JDE43" s="203"/>
      <c r="JDF43" s="203"/>
      <c r="JDG43" s="203"/>
      <c r="JDH43" s="203"/>
      <c r="JDI43" s="203"/>
      <c r="JDJ43" s="203"/>
      <c r="JDK43" s="203"/>
      <c r="JDL43" s="203"/>
      <c r="JDM43" s="203"/>
      <c r="JDN43" s="203"/>
      <c r="JDO43" s="203"/>
      <c r="JDP43" s="203"/>
      <c r="JDQ43" s="203"/>
      <c r="JDR43" s="203"/>
      <c r="JDS43" s="203"/>
      <c r="JDT43" s="203"/>
      <c r="JDU43" s="203"/>
      <c r="JDV43" s="203"/>
      <c r="JDW43" s="203"/>
      <c r="JDX43" s="203"/>
      <c r="JDY43" s="203"/>
      <c r="JDZ43" s="203"/>
      <c r="JEA43" s="203"/>
      <c r="JEB43" s="203"/>
      <c r="JEC43" s="203"/>
      <c r="JED43" s="203"/>
      <c r="JEE43" s="203"/>
      <c r="JEF43" s="203"/>
      <c r="JEG43" s="203"/>
      <c r="JEH43" s="203"/>
      <c r="JEI43" s="203"/>
      <c r="JEJ43" s="203"/>
      <c r="JEK43" s="203"/>
      <c r="JEL43" s="203"/>
      <c r="JEM43" s="203"/>
      <c r="JEN43" s="203"/>
      <c r="JEO43" s="203"/>
      <c r="JEP43" s="203"/>
      <c r="JEQ43" s="203"/>
      <c r="JER43" s="203"/>
      <c r="JES43" s="203"/>
      <c r="JET43" s="203"/>
      <c r="JEU43" s="203"/>
      <c r="JEV43" s="203"/>
      <c r="JEW43" s="203"/>
      <c r="JEX43" s="203"/>
      <c r="JEY43" s="203"/>
      <c r="JEZ43" s="203"/>
      <c r="JFA43" s="203"/>
      <c r="JFB43" s="203"/>
      <c r="JFC43" s="203"/>
      <c r="JFD43" s="203"/>
      <c r="JFE43" s="203"/>
      <c r="JFF43" s="203"/>
      <c r="JFG43" s="203"/>
      <c r="JFH43" s="203"/>
      <c r="JFI43" s="203"/>
      <c r="JFJ43" s="203"/>
      <c r="JFK43" s="203"/>
      <c r="JFL43" s="203"/>
      <c r="JFM43" s="203"/>
      <c r="JFN43" s="203"/>
      <c r="JFO43" s="203"/>
      <c r="JFP43" s="203"/>
      <c r="JFQ43" s="203"/>
      <c r="JFR43" s="203"/>
      <c r="JFS43" s="203"/>
      <c r="JFT43" s="203"/>
      <c r="JFU43" s="203"/>
      <c r="JFV43" s="203"/>
      <c r="JFW43" s="203"/>
      <c r="JFX43" s="203"/>
      <c r="JFY43" s="203"/>
      <c r="JFZ43" s="203"/>
      <c r="JGA43" s="203"/>
      <c r="JGB43" s="203"/>
      <c r="JGC43" s="203"/>
      <c r="JGD43" s="203"/>
      <c r="JGE43" s="203"/>
      <c r="JGF43" s="203"/>
      <c r="JGG43" s="203"/>
      <c r="JGH43" s="203"/>
      <c r="JGI43" s="203"/>
      <c r="JGJ43" s="203"/>
      <c r="JGK43" s="203"/>
      <c r="JGL43" s="203"/>
      <c r="JGM43" s="203"/>
      <c r="JGN43" s="203"/>
      <c r="JGO43" s="203"/>
      <c r="JGP43" s="203"/>
      <c r="JGQ43" s="203"/>
      <c r="JGR43" s="203"/>
      <c r="JGS43" s="203"/>
      <c r="JGT43" s="203"/>
      <c r="JGU43" s="203"/>
      <c r="JGV43" s="203"/>
      <c r="JGW43" s="203"/>
      <c r="JGX43" s="203"/>
      <c r="JGY43" s="203"/>
      <c r="JGZ43" s="203"/>
      <c r="JHA43" s="203"/>
      <c r="JHB43" s="203"/>
      <c r="JHC43" s="203"/>
      <c r="JHD43" s="203"/>
      <c r="JHE43" s="203"/>
      <c r="JHF43" s="203"/>
      <c r="JHG43" s="203"/>
      <c r="JHH43" s="203"/>
      <c r="JHI43" s="203"/>
      <c r="JHJ43" s="203"/>
      <c r="JHK43" s="203"/>
      <c r="JHL43" s="203"/>
      <c r="JHM43" s="203"/>
      <c r="JHN43" s="203"/>
      <c r="JHO43" s="203"/>
      <c r="JHP43" s="203"/>
      <c r="JHQ43" s="203"/>
      <c r="JHR43" s="203"/>
      <c r="JHS43" s="203"/>
      <c r="JHT43" s="203"/>
      <c r="JHU43" s="203"/>
      <c r="JHV43" s="203"/>
      <c r="JHW43" s="203"/>
      <c r="JHX43" s="203"/>
      <c r="JHY43" s="203"/>
      <c r="JHZ43" s="203"/>
      <c r="JIA43" s="203"/>
      <c r="JIB43" s="203"/>
      <c r="JIC43" s="203"/>
      <c r="JID43" s="203"/>
      <c r="JIE43" s="203"/>
      <c r="JIF43" s="203"/>
      <c r="JIG43" s="203"/>
      <c r="JIH43" s="203"/>
      <c r="JII43" s="203"/>
      <c r="JIJ43" s="203"/>
      <c r="JIK43" s="203"/>
      <c r="JIL43" s="203"/>
      <c r="JIM43" s="203"/>
      <c r="JIN43" s="203"/>
      <c r="JIO43" s="203"/>
      <c r="JIP43" s="203"/>
      <c r="JIQ43" s="203"/>
      <c r="JIR43" s="203"/>
      <c r="JIS43" s="203"/>
      <c r="JIT43" s="203"/>
      <c r="JIU43" s="203"/>
      <c r="JIV43" s="203"/>
      <c r="JIW43" s="203"/>
      <c r="JIX43" s="203"/>
      <c r="JIY43" s="203"/>
      <c r="JIZ43" s="203"/>
      <c r="JJA43" s="203"/>
      <c r="JJB43" s="203"/>
      <c r="JJC43" s="203"/>
      <c r="JJD43" s="203"/>
      <c r="JJE43" s="203"/>
      <c r="JJF43" s="203"/>
      <c r="JJG43" s="203"/>
      <c r="JJH43" s="203"/>
      <c r="JJI43" s="203"/>
      <c r="JJJ43" s="203"/>
      <c r="JJK43" s="203"/>
      <c r="JJL43" s="203"/>
      <c r="JJM43" s="203"/>
      <c r="JJN43" s="203"/>
      <c r="JJO43" s="203"/>
      <c r="JJP43" s="203"/>
      <c r="JJQ43" s="203"/>
      <c r="JJR43" s="203"/>
      <c r="JJS43" s="203"/>
      <c r="JJT43" s="203"/>
      <c r="JJU43" s="203"/>
      <c r="JJV43" s="203"/>
      <c r="JJW43" s="203"/>
      <c r="JJX43" s="203"/>
      <c r="JJY43" s="203"/>
      <c r="JJZ43" s="203"/>
      <c r="JKA43" s="203"/>
      <c r="JKB43" s="203"/>
      <c r="JKC43" s="203"/>
      <c r="JKD43" s="203"/>
      <c r="JKE43" s="203"/>
      <c r="JKF43" s="203"/>
      <c r="JKG43" s="203"/>
      <c r="JKH43" s="203"/>
      <c r="JKI43" s="203"/>
      <c r="JKJ43" s="203"/>
      <c r="JKK43" s="203"/>
      <c r="JKL43" s="203"/>
      <c r="JKM43" s="203"/>
      <c r="JKN43" s="203"/>
      <c r="JKO43" s="203"/>
      <c r="JKP43" s="203"/>
      <c r="JKQ43" s="203"/>
      <c r="JKR43" s="203"/>
      <c r="JKS43" s="203"/>
      <c r="JKT43" s="203"/>
      <c r="JKU43" s="203"/>
      <c r="JKV43" s="203"/>
      <c r="JKW43" s="203"/>
      <c r="JKX43" s="203"/>
      <c r="JKY43" s="203"/>
      <c r="JKZ43" s="203"/>
      <c r="JLA43" s="203"/>
      <c r="JLB43" s="203"/>
      <c r="JLC43" s="203"/>
      <c r="JLD43" s="203"/>
      <c r="JLE43" s="203"/>
      <c r="JLF43" s="203"/>
      <c r="JLG43" s="203"/>
      <c r="JLH43" s="203"/>
      <c r="JLI43" s="203"/>
      <c r="JLJ43" s="203"/>
      <c r="JLK43" s="203"/>
      <c r="JLL43" s="203"/>
      <c r="JLM43" s="203"/>
      <c r="JLN43" s="203"/>
      <c r="JLO43" s="203"/>
      <c r="JLP43" s="203"/>
      <c r="JLQ43" s="203"/>
      <c r="JLR43" s="203"/>
      <c r="JLS43" s="203"/>
      <c r="JLT43" s="203"/>
      <c r="JLU43" s="203"/>
      <c r="JLV43" s="203"/>
      <c r="JLW43" s="203"/>
      <c r="JLX43" s="203"/>
      <c r="JLY43" s="203"/>
      <c r="JLZ43" s="203"/>
      <c r="JMA43" s="203"/>
      <c r="JMB43" s="203"/>
      <c r="JMC43" s="203"/>
      <c r="JMD43" s="203"/>
      <c r="JME43" s="203"/>
      <c r="JMF43" s="203"/>
      <c r="JMG43" s="203"/>
      <c r="JMH43" s="203"/>
      <c r="JMI43" s="203"/>
      <c r="JMJ43" s="203"/>
      <c r="JMK43" s="203"/>
      <c r="JML43" s="203"/>
      <c r="JMM43" s="203"/>
      <c r="JMN43" s="203"/>
      <c r="JMO43" s="203"/>
      <c r="JMP43" s="203"/>
      <c r="JMQ43" s="203"/>
      <c r="JMR43" s="203"/>
      <c r="JMS43" s="203"/>
      <c r="JMT43" s="203"/>
      <c r="JMU43" s="203"/>
      <c r="JMV43" s="203"/>
      <c r="JMW43" s="203"/>
      <c r="JMX43" s="203"/>
      <c r="JMY43" s="203"/>
      <c r="JMZ43" s="203"/>
      <c r="JNA43" s="203"/>
      <c r="JNB43" s="203"/>
      <c r="JNC43" s="203"/>
      <c r="JND43" s="203"/>
      <c r="JNE43" s="203"/>
      <c r="JNF43" s="203"/>
      <c r="JNG43" s="203"/>
      <c r="JNH43" s="203"/>
      <c r="JNI43" s="203"/>
      <c r="JNJ43" s="203"/>
      <c r="JNK43" s="203"/>
      <c r="JNL43" s="203"/>
      <c r="JNM43" s="203"/>
      <c r="JNN43" s="203"/>
      <c r="JNO43" s="203"/>
      <c r="JNP43" s="203"/>
      <c r="JNQ43" s="203"/>
      <c r="JNR43" s="203"/>
      <c r="JNS43" s="203"/>
      <c r="JNT43" s="203"/>
      <c r="JNU43" s="203"/>
      <c r="JNV43" s="203"/>
      <c r="JNW43" s="203"/>
      <c r="JNX43" s="203"/>
      <c r="JNY43" s="203"/>
      <c r="JNZ43" s="203"/>
      <c r="JOA43" s="203"/>
      <c r="JOB43" s="203"/>
      <c r="JOC43" s="203"/>
      <c r="JOD43" s="203"/>
      <c r="JOE43" s="203"/>
      <c r="JOF43" s="203"/>
      <c r="JOG43" s="203"/>
      <c r="JOH43" s="203"/>
      <c r="JOI43" s="203"/>
      <c r="JOJ43" s="203"/>
      <c r="JOK43" s="203"/>
      <c r="JOL43" s="203"/>
      <c r="JOM43" s="203"/>
      <c r="JON43" s="203"/>
      <c r="JOO43" s="203"/>
      <c r="JOP43" s="203"/>
      <c r="JOQ43" s="203"/>
      <c r="JOR43" s="203"/>
      <c r="JOS43" s="203"/>
      <c r="JOT43" s="203"/>
      <c r="JOU43" s="203"/>
      <c r="JOV43" s="203"/>
      <c r="JOW43" s="203"/>
      <c r="JOX43" s="203"/>
      <c r="JOY43" s="203"/>
      <c r="JOZ43" s="203"/>
      <c r="JPA43" s="203"/>
      <c r="JPB43" s="203"/>
      <c r="JPC43" s="203"/>
      <c r="JPD43" s="203"/>
      <c r="JPE43" s="203"/>
      <c r="JPF43" s="203"/>
      <c r="JPG43" s="203"/>
      <c r="JPH43" s="203"/>
      <c r="JPI43" s="203"/>
      <c r="JPJ43" s="203"/>
      <c r="JPK43" s="203"/>
      <c r="JPL43" s="203"/>
      <c r="JPM43" s="203"/>
      <c r="JPN43" s="203"/>
      <c r="JPO43" s="203"/>
      <c r="JPP43" s="203"/>
      <c r="JPQ43" s="203"/>
      <c r="JPR43" s="203"/>
      <c r="JPS43" s="203"/>
      <c r="JPT43" s="203"/>
      <c r="JPU43" s="203"/>
      <c r="JPV43" s="203"/>
      <c r="JPW43" s="203"/>
      <c r="JPX43" s="203"/>
      <c r="JPY43" s="203"/>
      <c r="JPZ43" s="203"/>
      <c r="JQA43" s="203"/>
      <c r="JQB43" s="203"/>
      <c r="JQC43" s="203"/>
      <c r="JQD43" s="203"/>
      <c r="JQE43" s="203"/>
      <c r="JQF43" s="203"/>
      <c r="JQG43" s="203"/>
      <c r="JQH43" s="203"/>
      <c r="JQI43" s="203"/>
      <c r="JQJ43" s="203"/>
      <c r="JQK43" s="203"/>
      <c r="JQL43" s="203"/>
      <c r="JQM43" s="203"/>
      <c r="JQN43" s="203"/>
      <c r="JQO43" s="203"/>
      <c r="JQP43" s="203"/>
      <c r="JQQ43" s="203"/>
      <c r="JQR43" s="203"/>
      <c r="JQS43" s="203"/>
      <c r="JQT43" s="203"/>
      <c r="JQU43" s="203"/>
      <c r="JQV43" s="203"/>
      <c r="JQW43" s="203"/>
      <c r="JQX43" s="203"/>
      <c r="JQY43" s="203"/>
      <c r="JQZ43" s="203"/>
      <c r="JRA43" s="203"/>
      <c r="JRB43" s="203"/>
      <c r="JRC43" s="203"/>
      <c r="JRD43" s="203"/>
      <c r="JRE43" s="203"/>
      <c r="JRF43" s="203"/>
      <c r="JRG43" s="203"/>
      <c r="JRH43" s="203"/>
      <c r="JRI43" s="203"/>
      <c r="JRJ43" s="203"/>
      <c r="JRK43" s="203"/>
      <c r="JRL43" s="203"/>
      <c r="JRM43" s="203"/>
      <c r="JRN43" s="203"/>
      <c r="JRO43" s="203"/>
      <c r="JRP43" s="203"/>
      <c r="JRQ43" s="203"/>
      <c r="JRR43" s="203"/>
      <c r="JRS43" s="203"/>
      <c r="JRT43" s="203"/>
      <c r="JRU43" s="203"/>
      <c r="JRV43" s="203"/>
      <c r="JRW43" s="203"/>
      <c r="JRX43" s="203"/>
      <c r="JRY43" s="203"/>
      <c r="JRZ43" s="203"/>
      <c r="JSA43" s="203"/>
      <c r="JSB43" s="203"/>
      <c r="JSC43" s="203"/>
      <c r="JSD43" s="203"/>
      <c r="JSE43" s="203"/>
      <c r="JSF43" s="203"/>
      <c r="JSG43" s="203"/>
      <c r="JSH43" s="203"/>
      <c r="JSI43" s="203"/>
      <c r="JSJ43" s="203"/>
      <c r="JSK43" s="203"/>
      <c r="JSL43" s="203"/>
      <c r="JSM43" s="203"/>
      <c r="JSN43" s="203"/>
      <c r="JSO43" s="203"/>
      <c r="JSP43" s="203"/>
      <c r="JSQ43" s="203"/>
      <c r="JSR43" s="203"/>
      <c r="JSS43" s="203"/>
      <c r="JST43" s="203"/>
      <c r="JSU43" s="203"/>
      <c r="JSV43" s="203"/>
      <c r="JSW43" s="203"/>
      <c r="JSX43" s="203"/>
      <c r="JSY43" s="203"/>
      <c r="JSZ43" s="203"/>
      <c r="JTA43" s="203"/>
      <c r="JTB43" s="203"/>
      <c r="JTC43" s="203"/>
      <c r="JTD43" s="203"/>
      <c r="JTE43" s="203"/>
      <c r="JTF43" s="203"/>
      <c r="JTG43" s="203"/>
      <c r="JTH43" s="203"/>
      <c r="JTI43" s="203"/>
      <c r="JTJ43" s="203"/>
      <c r="JTK43" s="203"/>
      <c r="JTL43" s="203"/>
      <c r="JTM43" s="203"/>
      <c r="JTN43" s="203"/>
      <c r="JTO43" s="203"/>
      <c r="JTP43" s="203"/>
      <c r="JTQ43" s="203"/>
      <c r="JTR43" s="203"/>
      <c r="JTS43" s="203"/>
      <c r="JTT43" s="203"/>
      <c r="JTU43" s="203"/>
      <c r="JTV43" s="203"/>
      <c r="JTW43" s="203"/>
      <c r="JTX43" s="203"/>
      <c r="JTY43" s="203"/>
      <c r="JTZ43" s="203"/>
      <c r="JUA43" s="203"/>
      <c r="JUB43" s="203"/>
      <c r="JUC43" s="203"/>
      <c r="JUD43" s="203"/>
      <c r="JUE43" s="203"/>
      <c r="JUF43" s="203"/>
      <c r="JUG43" s="203"/>
      <c r="JUH43" s="203"/>
      <c r="JUI43" s="203"/>
      <c r="JUJ43" s="203"/>
      <c r="JUK43" s="203"/>
      <c r="JUL43" s="203"/>
      <c r="JUM43" s="203"/>
      <c r="JUN43" s="203"/>
      <c r="JUO43" s="203"/>
      <c r="JUP43" s="203"/>
      <c r="JUQ43" s="203"/>
      <c r="JUR43" s="203"/>
      <c r="JUS43" s="203"/>
      <c r="JUT43" s="203"/>
      <c r="JUU43" s="203"/>
      <c r="JUV43" s="203"/>
      <c r="JUW43" s="203"/>
      <c r="JUX43" s="203"/>
      <c r="JUY43" s="203"/>
      <c r="JUZ43" s="203"/>
      <c r="JVA43" s="203"/>
      <c r="JVB43" s="203"/>
      <c r="JVC43" s="203"/>
      <c r="JVD43" s="203"/>
      <c r="JVE43" s="203"/>
      <c r="JVF43" s="203"/>
      <c r="JVG43" s="203"/>
      <c r="JVH43" s="203"/>
      <c r="JVI43" s="203"/>
      <c r="JVJ43" s="203"/>
      <c r="JVK43" s="203"/>
      <c r="JVL43" s="203"/>
      <c r="JVM43" s="203"/>
      <c r="JVN43" s="203"/>
      <c r="JVO43" s="203"/>
      <c r="JVP43" s="203"/>
      <c r="JVQ43" s="203"/>
      <c r="JVR43" s="203"/>
      <c r="JVS43" s="203"/>
      <c r="JVT43" s="203"/>
      <c r="JVU43" s="203"/>
      <c r="JVV43" s="203"/>
      <c r="JVW43" s="203"/>
      <c r="JVX43" s="203"/>
      <c r="JVY43" s="203"/>
      <c r="JVZ43" s="203"/>
      <c r="JWA43" s="203"/>
      <c r="JWB43" s="203"/>
      <c r="JWC43" s="203"/>
      <c r="JWD43" s="203"/>
      <c r="JWE43" s="203"/>
      <c r="JWF43" s="203"/>
      <c r="JWG43" s="203"/>
      <c r="JWH43" s="203"/>
      <c r="JWI43" s="203"/>
      <c r="JWJ43" s="203"/>
      <c r="JWK43" s="203"/>
      <c r="JWL43" s="203"/>
      <c r="JWM43" s="203"/>
      <c r="JWN43" s="203"/>
      <c r="JWO43" s="203"/>
      <c r="JWP43" s="203"/>
      <c r="JWQ43" s="203"/>
      <c r="JWR43" s="203"/>
      <c r="JWS43" s="203"/>
      <c r="JWT43" s="203"/>
      <c r="JWU43" s="203"/>
      <c r="JWV43" s="203"/>
      <c r="JWW43" s="203"/>
      <c r="JWX43" s="203"/>
      <c r="JWY43" s="203"/>
      <c r="JWZ43" s="203"/>
      <c r="JXA43" s="203"/>
      <c r="JXB43" s="203"/>
      <c r="JXC43" s="203"/>
      <c r="JXD43" s="203"/>
      <c r="JXE43" s="203"/>
      <c r="JXF43" s="203"/>
      <c r="JXG43" s="203"/>
      <c r="JXH43" s="203"/>
      <c r="JXI43" s="203"/>
      <c r="JXJ43" s="203"/>
      <c r="JXK43" s="203"/>
      <c r="JXL43" s="203"/>
      <c r="JXM43" s="203"/>
      <c r="JXN43" s="203"/>
      <c r="JXO43" s="203"/>
      <c r="JXP43" s="203"/>
      <c r="JXQ43" s="203"/>
      <c r="JXR43" s="203"/>
      <c r="JXS43" s="203"/>
      <c r="JXT43" s="203"/>
      <c r="JXU43" s="203"/>
      <c r="JXV43" s="203"/>
      <c r="JXW43" s="203"/>
      <c r="JXX43" s="203"/>
      <c r="JXY43" s="203"/>
      <c r="JXZ43" s="203"/>
      <c r="JYA43" s="203"/>
      <c r="JYB43" s="203"/>
      <c r="JYC43" s="203"/>
      <c r="JYD43" s="203"/>
      <c r="JYE43" s="203"/>
      <c r="JYF43" s="203"/>
      <c r="JYG43" s="203"/>
      <c r="JYH43" s="203"/>
      <c r="JYI43" s="203"/>
      <c r="JYJ43" s="203"/>
      <c r="JYK43" s="203"/>
      <c r="JYL43" s="203"/>
      <c r="JYM43" s="203"/>
      <c r="JYN43" s="203"/>
      <c r="JYO43" s="203"/>
      <c r="JYP43" s="203"/>
      <c r="JYQ43" s="203"/>
      <c r="JYR43" s="203"/>
      <c r="JYS43" s="203"/>
      <c r="JYT43" s="203"/>
      <c r="JYU43" s="203"/>
      <c r="JYV43" s="203"/>
      <c r="JYW43" s="203"/>
      <c r="JYX43" s="203"/>
      <c r="JYY43" s="203"/>
      <c r="JYZ43" s="203"/>
      <c r="JZA43" s="203"/>
      <c r="JZB43" s="203"/>
      <c r="JZC43" s="203"/>
      <c r="JZD43" s="203"/>
      <c r="JZE43" s="203"/>
      <c r="JZF43" s="203"/>
      <c r="JZG43" s="203"/>
      <c r="JZH43" s="203"/>
      <c r="JZI43" s="203"/>
      <c r="JZJ43" s="203"/>
      <c r="JZK43" s="203"/>
      <c r="JZL43" s="203"/>
      <c r="JZM43" s="203"/>
      <c r="JZN43" s="203"/>
      <c r="JZO43" s="203"/>
      <c r="JZP43" s="203"/>
      <c r="JZQ43" s="203"/>
      <c r="JZR43" s="203"/>
      <c r="JZS43" s="203"/>
      <c r="JZT43" s="203"/>
      <c r="JZU43" s="203"/>
      <c r="JZV43" s="203"/>
      <c r="JZW43" s="203"/>
      <c r="JZX43" s="203"/>
      <c r="JZY43" s="203"/>
      <c r="JZZ43" s="203"/>
      <c r="KAA43" s="203"/>
      <c r="KAB43" s="203"/>
      <c r="KAC43" s="203"/>
      <c r="KAD43" s="203"/>
      <c r="KAE43" s="203"/>
      <c r="KAF43" s="203"/>
      <c r="KAG43" s="203"/>
      <c r="KAH43" s="203"/>
      <c r="KAI43" s="203"/>
      <c r="KAJ43" s="203"/>
      <c r="KAK43" s="203"/>
      <c r="KAL43" s="203"/>
      <c r="KAM43" s="203"/>
      <c r="KAN43" s="203"/>
      <c r="KAO43" s="203"/>
      <c r="KAP43" s="203"/>
      <c r="KAQ43" s="203"/>
      <c r="KAR43" s="203"/>
      <c r="KAS43" s="203"/>
      <c r="KAT43" s="203"/>
      <c r="KAU43" s="203"/>
      <c r="KAV43" s="203"/>
      <c r="KAW43" s="203"/>
      <c r="KAX43" s="203"/>
      <c r="KAY43" s="203"/>
      <c r="KAZ43" s="203"/>
      <c r="KBA43" s="203"/>
      <c r="KBB43" s="203"/>
      <c r="KBC43" s="203"/>
      <c r="KBD43" s="203"/>
      <c r="KBE43" s="203"/>
      <c r="KBF43" s="203"/>
      <c r="KBG43" s="203"/>
      <c r="KBH43" s="203"/>
      <c r="KBI43" s="203"/>
      <c r="KBJ43" s="203"/>
      <c r="KBK43" s="203"/>
      <c r="KBL43" s="203"/>
      <c r="KBM43" s="203"/>
      <c r="KBN43" s="203"/>
      <c r="KBO43" s="203"/>
      <c r="KBP43" s="203"/>
      <c r="KBQ43" s="203"/>
      <c r="KBR43" s="203"/>
      <c r="KBS43" s="203"/>
      <c r="KBT43" s="203"/>
      <c r="KBU43" s="203"/>
      <c r="KBV43" s="203"/>
      <c r="KBW43" s="203"/>
      <c r="KBX43" s="203"/>
      <c r="KBY43" s="203"/>
      <c r="KBZ43" s="203"/>
      <c r="KCA43" s="203"/>
      <c r="KCB43" s="203"/>
      <c r="KCC43" s="203"/>
      <c r="KCD43" s="203"/>
      <c r="KCE43" s="203"/>
      <c r="KCF43" s="203"/>
      <c r="KCG43" s="203"/>
      <c r="KCH43" s="203"/>
      <c r="KCI43" s="203"/>
      <c r="KCJ43" s="203"/>
      <c r="KCK43" s="203"/>
      <c r="KCL43" s="203"/>
      <c r="KCM43" s="203"/>
      <c r="KCN43" s="203"/>
      <c r="KCO43" s="203"/>
      <c r="KCP43" s="203"/>
      <c r="KCQ43" s="203"/>
      <c r="KCR43" s="203"/>
      <c r="KCS43" s="203"/>
      <c r="KCT43" s="203"/>
      <c r="KCU43" s="203"/>
      <c r="KCV43" s="203"/>
      <c r="KCW43" s="203"/>
      <c r="KCX43" s="203"/>
      <c r="KCY43" s="203"/>
      <c r="KCZ43" s="203"/>
      <c r="KDA43" s="203"/>
      <c r="KDB43" s="203"/>
      <c r="KDC43" s="203"/>
      <c r="KDD43" s="203"/>
      <c r="KDE43" s="203"/>
      <c r="KDF43" s="203"/>
      <c r="KDG43" s="203"/>
      <c r="KDH43" s="203"/>
      <c r="KDI43" s="203"/>
      <c r="KDJ43" s="203"/>
      <c r="KDK43" s="203"/>
      <c r="KDL43" s="203"/>
      <c r="KDM43" s="203"/>
      <c r="KDN43" s="203"/>
      <c r="KDO43" s="203"/>
      <c r="KDP43" s="203"/>
      <c r="KDQ43" s="203"/>
      <c r="KDR43" s="203"/>
      <c r="KDS43" s="203"/>
      <c r="KDT43" s="203"/>
      <c r="KDU43" s="203"/>
      <c r="KDV43" s="203"/>
      <c r="KDW43" s="203"/>
      <c r="KDX43" s="203"/>
      <c r="KDY43" s="203"/>
      <c r="KDZ43" s="203"/>
      <c r="KEA43" s="203"/>
      <c r="KEB43" s="203"/>
      <c r="KEC43" s="203"/>
      <c r="KED43" s="203"/>
      <c r="KEE43" s="203"/>
      <c r="KEF43" s="203"/>
      <c r="KEG43" s="203"/>
      <c r="KEH43" s="203"/>
      <c r="KEI43" s="203"/>
      <c r="KEJ43" s="203"/>
      <c r="KEK43" s="203"/>
      <c r="KEL43" s="203"/>
      <c r="KEM43" s="203"/>
      <c r="KEN43" s="203"/>
      <c r="KEO43" s="203"/>
      <c r="KEP43" s="203"/>
      <c r="KEQ43" s="203"/>
      <c r="KER43" s="203"/>
      <c r="KES43" s="203"/>
      <c r="KET43" s="203"/>
      <c r="KEU43" s="203"/>
      <c r="KEV43" s="203"/>
      <c r="KEW43" s="203"/>
      <c r="KEX43" s="203"/>
      <c r="KEY43" s="203"/>
      <c r="KEZ43" s="203"/>
      <c r="KFA43" s="203"/>
      <c r="KFB43" s="203"/>
      <c r="KFC43" s="203"/>
      <c r="KFD43" s="203"/>
      <c r="KFE43" s="203"/>
      <c r="KFF43" s="203"/>
      <c r="KFG43" s="203"/>
      <c r="KFH43" s="203"/>
      <c r="KFI43" s="203"/>
      <c r="KFJ43" s="203"/>
      <c r="KFK43" s="203"/>
      <c r="KFL43" s="203"/>
      <c r="KFM43" s="203"/>
      <c r="KFN43" s="203"/>
      <c r="KFO43" s="203"/>
      <c r="KFP43" s="203"/>
      <c r="KFQ43" s="203"/>
      <c r="KFR43" s="203"/>
      <c r="KFS43" s="203"/>
      <c r="KFT43" s="203"/>
      <c r="KFU43" s="203"/>
      <c r="KFV43" s="203"/>
      <c r="KFW43" s="203"/>
      <c r="KFX43" s="203"/>
      <c r="KFY43" s="203"/>
      <c r="KFZ43" s="203"/>
      <c r="KGA43" s="203"/>
      <c r="KGB43" s="203"/>
      <c r="KGC43" s="203"/>
      <c r="KGD43" s="203"/>
      <c r="KGE43" s="203"/>
      <c r="KGF43" s="203"/>
      <c r="KGG43" s="203"/>
      <c r="KGH43" s="203"/>
      <c r="KGI43" s="203"/>
      <c r="KGJ43" s="203"/>
      <c r="KGK43" s="203"/>
      <c r="KGL43" s="203"/>
      <c r="KGM43" s="203"/>
      <c r="KGN43" s="203"/>
      <c r="KGO43" s="203"/>
      <c r="KGP43" s="203"/>
      <c r="KGQ43" s="203"/>
      <c r="KGR43" s="203"/>
      <c r="KGS43" s="203"/>
      <c r="KGT43" s="203"/>
      <c r="KGU43" s="203"/>
      <c r="KGV43" s="203"/>
      <c r="KGW43" s="203"/>
      <c r="KGX43" s="203"/>
      <c r="KGY43" s="203"/>
      <c r="KGZ43" s="203"/>
      <c r="KHA43" s="203"/>
      <c r="KHB43" s="203"/>
      <c r="KHC43" s="203"/>
      <c r="KHD43" s="203"/>
      <c r="KHE43" s="203"/>
      <c r="KHF43" s="203"/>
      <c r="KHG43" s="203"/>
      <c r="KHH43" s="203"/>
      <c r="KHI43" s="203"/>
      <c r="KHJ43" s="203"/>
      <c r="KHK43" s="203"/>
      <c r="KHL43" s="203"/>
      <c r="KHM43" s="203"/>
      <c r="KHN43" s="203"/>
      <c r="KHO43" s="203"/>
      <c r="KHP43" s="203"/>
      <c r="KHQ43" s="203"/>
      <c r="KHR43" s="203"/>
      <c r="KHS43" s="203"/>
      <c r="KHT43" s="203"/>
      <c r="KHU43" s="203"/>
      <c r="KHV43" s="203"/>
      <c r="KHW43" s="203"/>
      <c r="KHX43" s="203"/>
      <c r="KHY43" s="203"/>
      <c r="KHZ43" s="203"/>
      <c r="KIA43" s="203"/>
      <c r="KIB43" s="203"/>
      <c r="KIC43" s="203"/>
      <c r="KID43" s="203"/>
      <c r="KIE43" s="203"/>
      <c r="KIF43" s="203"/>
      <c r="KIG43" s="203"/>
      <c r="KIH43" s="203"/>
      <c r="KII43" s="203"/>
      <c r="KIJ43" s="203"/>
      <c r="KIK43" s="203"/>
      <c r="KIL43" s="203"/>
      <c r="KIM43" s="203"/>
      <c r="KIN43" s="203"/>
      <c r="KIO43" s="203"/>
      <c r="KIP43" s="203"/>
      <c r="KIQ43" s="203"/>
      <c r="KIR43" s="203"/>
      <c r="KIS43" s="203"/>
      <c r="KIT43" s="203"/>
      <c r="KIU43" s="203"/>
      <c r="KIV43" s="203"/>
      <c r="KIW43" s="203"/>
      <c r="KIX43" s="203"/>
      <c r="KIY43" s="203"/>
      <c r="KIZ43" s="203"/>
      <c r="KJA43" s="203"/>
      <c r="KJB43" s="203"/>
      <c r="KJC43" s="203"/>
      <c r="KJD43" s="203"/>
      <c r="KJE43" s="203"/>
      <c r="KJF43" s="203"/>
      <c r="KJG43" s="203"/>
      <c r="KJH43" s="203"/>
      <c r="KJI43" s="203"/>
      <c r="KJJ43" s="203"/>
      <c r="KJK43" s="203"/>
      <c r="KJL43" s="203"/>
      <c r="KJM43" s="203"/>
      <c r="KJN43" s="203"/>
      <c r="KJO43" s="203"/>
      <c r="KJP43" s="203"/>
      <c r="KJQ43" s="203"/>
      <c r="KJR43" s="203"/>
      <c r="KJS43" s="203"/>
      <c r="KJT43" s="203"/>
      <c r="KJU43" s="203"/>
      <c r="KJV43" s="203"/>
      <c r="KJW43" s="203"/>
      <c r="KJX43" s="203"/>
      <c r="KJY43" s="203"/>
      <c r="KJZ43" s="203"/>
      <c r="KKA43" s="203"/>
      <c r="KKB43" s="203"/>
      <c r="KKC43" s="203"/>
      <c r="KKD43" s="203"/>
      <c r="KKE43" s="203"/>
      <c r="KKF43" s="203"/>
      <c r="KKG43" s="203"/>
      <c r="KKH43" s="203"/>
      <c r="KKI43" s="203"/>
      <c r="KKJ43" s="203"/>
      <c r="KKK43" s="203"/>
      <c r="KKL43" s="203"/>
      <c r="KKM43" s="203"/>
      <c r="KKN43" s="203"/>
      <c r="KKO43" s="203"/>
      <c r="KKP43" s="203"/>
      <c r="KKQ43" s="203"/>
      <c r="KKR43" s="203"/>
      <c r="KKS43" s="203"/>
      <c r="KKT43" s="203"/>
      <c r="KKU43" s="203"/>
      <c r="KKV43" s="203"/>
      <c r="KKW43" s="203"/>
      <c r="KKX43" s="203"/>
      <c r="KKY43" s="203"/>
      <c r="KKZ43" s="203"/>
      <c r="KLA43" s="203"/>
      <c r="KLB43" s="203"/>
      <c r="KLC43" s="203"/>
      <c r="KLD43" s="203"/>
      <c r="KLE43" s="203"/>
      <c r="KLF43" s="203"/>
      <c r="KLG43" s="203"/>
      <c r="KLH43" s="203"/>
      <c r="KLI43" s="203"/>
      <c r="KLJ43" s="203"/>
      <c r="KLK43" s="203"/>
      <c r="KLL43" s="203"/>
      <c r="KLM43" s="203"/>
      <c r="KLN43" s="203"/>
      <c r="KLO43" s="203"/>
      <c r="KLP43" s="203"/>
      <c r="KLQ43" s="203"/>
      <c r="KLR43" s="203"/>
      <c r="KLS43" s="203"/>
      <c r="KLT43" s="203"/>
      <c r="KLU43" s="203"/>
      <c r="KLV43" s="203"/>
      <c r="KLW43" s="203"/>
      <c r="KLX43" s="203"/>
      <c r="KLY43" s="203"/>
      <c r="KLZ43" s="203"/>
      <c r="KMA43" s="203"/>
      <c r="KMB43" s="203"/>
      <c r="KMC43" s="203"/>
      <c r="KMD43" s="203"/>
      <c r="KME43" s="203"/>
      <c r="KMF43" s="203"/>
      <c r="KMG43" s="203"/>
      <c r="KMH43" s="203"/>
      <c r="KMI43" s="203"/>
      <c r="KMJ43" s="203"/>
      <c r="KMK43" s="203"/>
      <c r="KML43" s="203"/>
      <c r="KMM43" s="203"/>
      <c r="KMN43" s="203"/>
      <c r="KMO43" s="203"/>
      <c r="KMP43" s="203"/>
      <c r="KMQ43" s="203"/>
      <c r="KMR43" s="203"/>
      <c r="KMS43" s="203"/>
      <c r="KMT43" s="203"/>
      <c r="KMU43" s="203"/>
      <c r="KMV43" s="203"/>
      <c r="KMW43" s="203"/>
      <c r="KMX43" s="203"/>
      <c r="KMY43" s="203"/>
      <c r="KMZ43" s="203"/>
      <c r="KNA43" s="203"/>
      <c r="KNB43" s="203"/>
      <c r="KNC43" s="203"/>
      <c r="KND43" s="203"/>
      <c r="KNE43" s="203"/>
      <c r="KNF43" s="203"/>
      <c r="KNG43" s="203"/>
      <c r="KNH43" s="203"/>
      <c r="KNI43" s="203"/>
      <c r="KNJ43" s="203"/>
      <c r="KNK43" s="203"/>
      <c r="KNL43" s="203"/>
      <c r="KNM43" s="203"/>
      <c r="KNN43" s="203"/>
      <c r="KNO43" s="203"/>
      <c r="KNP43" s="203"/>
      <c r="KNQ43" s="203"/>
      <c r="KNR43" s="203"/>
      <c r="KNS43" s="203"/>
      <c r="KNT43" s="203"/>
      <c r="KNU43" s="203"/>
      <c r="KNV43" s="203"/>
      <c r="KNW43" s="203"/>
      <c r="KNX43" s="203"/>
      <c r="KNY43" s="203"/>
      <c r="KNZ43" s="203"/>
      <c r="KOA43" s="203"/>
      <c r="KOB43" s="203"/>
      <c r="KOC43" s="203"/>
      <c r="KOD43" s="203"/>
      <c r="KOE43" s="203"/>
      <c r="KOF43" s="203"/>
      <c r="KOG43" s="203"/>
      <c r="KOH43" s="203"/>
      <c r="KOI43" s="203"/>
      <c r="KOJ43" s="203"/>
      <c r="KOK43" s="203"/>
      <c r="KOL43" s="203"/>
      <c r="KOM43" s="203"/>
      <c r="KON43" s="203"/>
      <c r="KOO43" s="203"/>
      <c r="KOP43" s="203"/>
      <c r="KOQ43" s="203"/>
      <c r="KOR43" s="203"/>
      <c r="KOS43" s="203"/>
      <c r="KOT43" s="203"/>
      <c r="KOU43" s="203"/>
      <c r="KOV43" s="203"/>
      <c r="KOW43" s="203"/>
      <c r="KOX43" s="203"/>
      <c r="KOY43" s="203"/>
      <c r="KOZ43" s="203"/>
      <c r="KPA43" s="203"/>
      <c r="KPB43" s="203"/>
      <c r="KPC43" s="203"/>
      <c r="KPD43" s="203"/>
      <c r="KPE43" s="203"/>
      <c r="KPF43" s="203"/>
      <c r="KPG43" s="203"/>
      <c r="KPH43" s="203"/>
      <c r="KPI43" s="203"/>
      <c r="KPJ43" s="203"/>
      <c r="KPK43" s="203"/>
      <c r="KPL43" s="203"/>
      <c r="KPM43" s="203"/>
      <c r="KPN43" s="203"/>
      <c r="KPO43" s="203"/>
      <c r="KPP43" s="203"/>
      <c r="KPQ43" s="203"/>
      <c r="KPR43" s="203"/>
      <c r="KPS43" s="203"/>
      <c r="KPT43" s="203"/>
      <c r="KPU43" s="203"/>
      <c r="KPV43" s="203"/>
      <c r="KPW43" s="203"/>
      <c r="KPX43" s="203"/>
      <c r="KPY43" s="203"/>
      <c r="KPZ43" s="203"/>
      <c r="KQA43" s="203"/>
      <c r="KQB43" s="203"/>
      <c r="KQC43" s="203"/>
      <c r="KQD43" s="203"/>
      <c r="KQE43" s="203"/>
      <c r="KQF43" s="203"/>
      <c r="KQG43" s="203"/>
      <c r="KQH43" s="203"/>
      <c r="KQI43" s="203"/>
      <c r="KQJ43" s="203"/>
      <c r="KQK43" s="203"/>
      <c r="KQL43" s="203"/>
      <c r="KQM43" s="203"/>
      <c r="KQN43" s="203"/>
      <c r="KQO43" s="203"/>
      <c r="KQP43" s="203"/>
      <c r="KQQ43" s="203"/>
      <c r="KQR43" s="203"/>
      <c r="KQS43" s="203"/>
      <c r="KQT43" s="203"/>
      <c r="KQU43" s="203"/>
      <c r="KQV43" s="203"/>
      <c r="KQW43" s="203"/>
      <c r="KQX43" s="203"/>
      <c r="KQY43" s="203"/>
      <c r="KQZ43" s="203"/>
      <c r="KRA43" s="203"/>
      <c r="KRB43" s="203"/>
      <c r="KRC43" s="203"/>
      <c r="KRD43" s="203"/>
      <c r="KRE43" s="203"/>
      <c r="KRF43" s="203"/>
      <c r="KRG43" s="203"/>
      <c r="KRH43" s="203"/>
      <c r="KRI43" s="203"/>
      <c r="KRJ43" s="203"/>
      <c r="KRK43" s="203"/>
      <c r="KRL43" s="203"/>
      <c r="KRM43" s="203"/>
      <c r="KRN43" s="203"/>
      <c r="KRO43" s="203"/>
      <c r="KRP43" s="203"/>
      <c r="KRQ43" s="203"/>
      <c r="KRR43" s="203"/>
      <c r="KRS43" s="203"/>
      <c r="KRT43" s="203"/>
      <c r="KRU43" s="203"/>
      <c r="KRV43" s="203"/>
      <c r="KRW43" s="203"/>
      <c r="KRX43" s="203"/>
      <c r="KRY43" s="203"/>
      <c r="KRZ43" s="203"/>
      <c r="KSA43" s="203"/>
      <c r="KSB43" s="203"/>
      <c r="KSC43" s="203"/>
      <c r="KSD43" s="203"/>
      <c r="KSE43" s="203"/>
      <c r="KSF43" s="203"/>
      <c r="KSG43" s="203"/>
      <c r="KSH43" s="203"/>
      <c r="KSI43" s="203"/>
      <c r="KSJ43" s="203"/>
      <c r="KSK43" s="203"/>
      <c r="KSL43" s="203"/>
      <c r="KSM43" s="203"/>
      <c r="KSN43" s="203"/>
      <c r="KSO43" s="203"/>
      <c r="KSP43" s="203"/>
      <c r="KSQ43" s="203"/>
      <c r="KSR43" s="203"/>
      <c r="KSS43" s="203"/>
      <c r="KST43" s="203"/>
      <c r="KSU43" s="203"/>
      <c r="KSV43" s="203"/>
      <c r="KSW43" s="203"/>
      <c r="KSX43" s="203"/>
      <c r="KSY43" s="203"/>
      <c r="KSZ43" s="203"/>
      <c r="KTA43" s="203"/>
      <c r="KTB43" s="203"/>
      <c r="KTC43" s="203"/>
      <c r="KTD43" s="203"/>
      <c r="KTE43" s="203"/>
      <c r="KTF43" s="203"/>
      <c r="KTG43" s="203"/>
      <c r="KTH43" s="203"/>
      <c r="KTI43" s="203"/>
      <c r="KTJ43" s="203"/>
      <c r="KTK43" s="203"/>
      <c r="KTL43" s="203"/>
      <c r="KTM43" s="203"/>
      <c r="KTN43" s="203"/>
      <c r="KTO43" s="203"/>
      <c r="KTP43" s="203"/>
      <c r="KTQ43" s="203"/>
      <c r="KTR43" s="203"/>
      <c r="KTS43" s="203"/>
      <c r="KTT43" s="203"/>
      <c r="KTU43" s="203"/>
      <c r="KTV43" s="203"/>
      <c r="KTW43" s="203"/>
      <c r="KTX43" s="203"/>
      <c r="KTY43" s="203"/>
      <c r="KTZ43" s="203"/>
      <c r="KUA43" s="203"/>
      <c r="KUB43" s="203"/>
      <c r="KUC43" s="203"/>
      <c r="KUD43" s="203"/>
      <c r="KUE43" s="203"/>
      <c r="KUF43" s="203"/>
      <c r="KUG43" s="203"/>
      <c r="KUH43" s="203"/>
      <c r="KUI43" s="203"/>
      <c r="KUJ43" s="203"/>
      <c r="KUK43" s="203"/>
      <c r="KUL43" s="203"/>
      <c r="KUM43" s="203"/>
      <c r="KUN43" s="203"/>
      <c r="KUO43" s="203"/>
      <c r="KUP43" s="203"/>
      <c r="KUQ43" s="203"/>
      <c r="KUR43" s="203"/>
      <c r="KUS43" s="203"/>
      <c r="KUT43" s="203"/>
      <c r="KUU43" s="203"/>
      <c r="KUV43" s="203"/>
      <c r="KUW43" s="203"/>
      <c r="KUX43" s="203"/>
      <c r="KUY43" s="203"/>
      <c r="KUZ43" s="203"/>
      <c r="KVA43" s="203"/>
      <c r="KVB43" s="203"/>
      <c r="KVC43" s="203"/>
      <c r="KVD43" s="203"/>
      <c r="KVE43" s="203"/>
      <c r="KVF43" s="203"/>
      <c r="KVG43" s="203"/>
      <c r="KVH43" s="203"/>
      <c r="KVI43" s="203"/>
      <c r="KVJ43" s="203"/>
      <c r="KVK43" s="203"/>
      <c r="KVL43" s="203"/>
      <c r="KVM43" s="203"/>
      <c r="KVN43" s="203"/>
      <c r="KVO43" s="203"/>
      <c r="KVP43" s="203"/>
      <c r="KVQ43" s="203"/>
      <c r="KVR43" s="203"/>
      <c r="KVS43" s="203"/>
      <c r="KVT43" s="203"/>
      <c r="KVU43" s="203"/>
      <c r="KVV43" s="203"/>
      <c r="KVW43" s="203"/>
      <c r="KVX43" s="203"/>
      <c r="KVY43" s="203"/>
      <c r="KVZ43" s="203"/>
      <c r="KWA43" s="203"/>
      <c r="KWB43" s="203"/>
      <c r="KWC43" s="203"/>
      <c r="KWD43" s="203"/>
      <c r="KWE43" s="203"/>
      <c r="KWF43" s="203"/>
      <c r="KWG43" s="203"/>
      <c r="KWH43" s="203"/>
      <c r="KWI43" s="203"/>
      <c r="KWJ43" s="203"/>
      <c r="KWK43" s="203"/>
      <c r="KWL43" s="203"/>
      <c r="KWM43" s="203"/>
      <c r="KWN43" s="203"/>
      <c r="KWO43" s="203"/>
      <c r="KWP43" s="203"/>
      <c r="KWQ43" s="203"/>
      <c r="KWR43" s="203"/>
      <c r="KWS43" s="203"/>
      <c r="KWT43" s="203"/>
      <c r="KWU43" s="203"/>
      <c r="KWV43" s="203"/>
      <c r="KWW43" s="203"/>
      <c r="KWX43" s="203"/>
      <c r="KWY43" s="203"/>
      <c r="KWZ43" s="203"/>
      <c r="KXA43" s="203"/>
      <c r="KXB43" s="203"/>
      <c r="KXC43" s="203"/>
      <c r="KXD43" s="203"/>
      <c r="KXE43" s="203"/>
      <c r="KXF43" s="203"/>
      <c r="KXG43" s="203"/>
      <c r="KXH43" s="203"/>
      <c r="KXI43" s="203"/>
      <c r="KXJ43" s="203"/>
      <c r="KXK43" s="203"/>
      <c r="KXL43" s="203"/>
      <c r="KXM43" s="203"/>
      <c r="KXN43" s="203"/>
      <c r="KXO43" s="203"/>
      <c r="KXP43" s="203"/>
      <c r="KXQ43" s="203"/>
      <c r="KXR43" s="203"/>
      <c r="KXS43" s="203"/>
      <c r="KXT43" s="203"/>
      <c r="KXU43" s="203"/>
      <c r="KXV43" s="203"/>
      <c r="KXW43" s="203"/>
      <c r="KXX43" s="203"/>
      <c r="KXY43" s="203"/>
      <c r="KXZ43" s="203"/>
      <c r="KYA43" s="203"/>
      <c r="KYB43" s="203"/>
      <c r="KYC43" s="203"/>
      <c r="KYD43" s="203"/>
      <c r="KYE43" s="203"/>
      <c r="KYF43" s="203"/>
      <c r="KYG43" s="203"/>
      <c r="KYH43" s="203"/>
      <c r="KYI43" s="203"/>
      <c r="KYJ43" s="203"/>
      <c r="KYK43" s="203"/>
      <c r="KYL43" s="203"/>
      <c r="KYM43" s="203"/>
      <c r="KYN43" s="203"/>
      <c r="KYO43" s="203"/>
      <c r="KYP43" s="203"/>
      <c r="KYQ43" s="203"/>
      <c r="KYR43" s="203"/>
      <c r="KYS43" s="203"/>
      <c r="KYT43" s="203"/>
      <c r="KYU43" s="203"/>
      <c r="KYV43" s="203"/>
      <c r="KYW43" s="203"/>
      <c r="KYX43" s="203"/>
      <c r="KYY43" s="203"/>
      <c r="KYZ43" s="203"/>
      <c r="KZA43" s="203"/>
      <c r="KZB43" s="203"/>
      <c r="KZC43" s="203"/>
      <c r="KZD43" s="203"/>
      <c r="KZE43" s="203"/>
      <c r="KZF43" s="203"/>
      <c r="KZG43" s="203"/>
      <c r="KZH43" s="203"/>
      <c r="KZI43" s="203"/>
      <c r="KZJ43" s="203"/>
      <c r="KZK43" s="203"/>
      <c r="KZL43" s="203"/>
      <c r="KZM43" s="203"/>
      <c r="KZN43" s="203"/>
      <c r="KZO43" s="203"/>
      <c r="KZP43" s="203"/>
      <c r="KZQ43" s="203"/>
      <c r="KZR43" s="203"/>
      <c r="KZS43" s="203"/>
      <c r="KZT43" s="203"/>
      <c r="KZU43" s="203"/>
      <c r="KZV43" s="203"/>
      <c r="KZW43" s="203"/>
      <c r="KZX43" s="203"/>
      <c r="KZY43" s="203"/>
      <c r="KZZ43" s="203"/>
      <c r="LAA43" s="203"/>
      <c r="LAB43" s="203"/>
      <c r="LAC43" s="203"/>
      <c r="LAD43" s="203"/>
      <c r="LAE43" s="203"/>
      <c r="LAF43" s="203"/>
      <c r="LAG43" s="203"/>
      <c r="LAH43" s="203"/>
      <c r="LAI43" s="203"/>
      <c r="LAJ43" s="203"/>
      <c r="LAK43" s="203"/>
      <c r="LAL43" s="203"/>
      <c r="LAM43" s="203"/>
      <c r="LAN43" s="203"/>
      <c r="LAO43" s="203"/>
      <c r="LAP43" s="203"/>
      <c r="LAQ43" s="203"/>
      <c r="LAR43" s="203"/>
      <c r="LAS43" s="203"/>
      <c r="LAT43" s="203"/>
      <c r="LAU43" s="203"/>
      <c r="LAV43" s="203"/>
      <c r="LAW43" s="203"/>
      <c r="LAX43" s="203"/>
      <c r="LAY43" s="203"/>
      <c r="LAZ43" s="203"/>
      <c r="LBA43" s="203"/>
      <c r="LBB43" s="203"/>
      <c r="LBC43" s="203"/>
      <c r="LBD43" s="203"/>
      <c r="LBE43" s="203"/>
      <c r="LBF43" s="203"/>
      <c r="LBG43" s="203"/>
      <c r="LBH43" s="203"/>
      <c r="LBI43" s="203"/>
      <c r="LBJ43" s="203"/>
      <c r="LBK43" s="203"/>
      <c r="LBL43" s="203"/>
      <c r="LBM43" s="203"/>
      <c r="LBN43" s="203"/>
      <c r="LBO43" s="203"/>
      <c r="LBP43" s="203"/>
      <c r="LBQ43" s="203"/>
      <c r="LBR43" s="203"/>
      <c r="LBS43" s="203"/>
      <c r="LBT43" s="203"/>
      <c r="LBU43" s="203"/>
      <c r="LBV43" s="203"/>
      <c r="LBW43" s="203"/>
      <c r="LBX43" s="203"/>
      <c r="LBY43" s="203"/>
      <c r="LBZ43" s="203"/>
      <c r="LCA43" s="203"/>
      <c r="LCB43" s="203"/>
      <c r="LCC43" s="203"/>
      <c r="LCD43" s="203"/>
      <c r="LCE43" s="203"/>
      <c r="LCF43" s="203"/>
      <c r="LCG43" s="203"/>
      <c r="LCH43" s="203"/>
      <c r="LCI43" s="203"/>
      <c r="LCJ43" s="203"/>
      <c r="LCK43" s="203"/>
      <c r="LCL43" s="203"/>
      <c r="LCM43" s="203"/>
      <c r="LCN43" s="203"/>
      <c r="LCO43" s="203"/>
      <c r="LCP43" s="203"/>
      <c r="LCQ43" s="203"/>
      <c r="LCR43" s="203"/>
      <c r="LCS43" s="203"/>
      <c r="LCT43" s="203"/>
      <c r="LCU43" s="203"/>
      <c r="LCV43" s="203"/>
      <c r="LCW43" s="203"/>
      <c r="LCX43" s="203"/>
      <c r="LCY43" s="203"/>
      <c r="LCZ43" s="203"/>
      <c r="LDA43" s="203"/>
      <c r="LDB43" s="203"/>
      <c r="LDC43" s="203"/>
      <c r="LDD43" s="203"/>
      <c r="LDE43" s="203"/>
      <c r="LDF43" s="203"/>
      <c r="LDG43" s="203"/>
      <c r="LDH43" s="203"/>
      <c r="LDI43" s="203"/>
      <c r="LDJ43" s="203"/>
      <c r="LDK43" s="203"/>
      <c r="LDL43" s="203"/>
      <c r="LDM43" s="203"/>
      <c r="LDN43" s="203"/>
      <c r="LDO43" s="203"/>
      <c r="LDP43" s="203"/>
      <c r="LDQ43" s="203"/>
      <c r="LDR43" s="203"/>
      <c r="LDS43" s="203"/>
      <c r="LDT43" s="203"/>
      <c r="LDU43" s="203"/>
      <c r="LDV43" s="203"/>
      <c r="LDW43" s="203"/>
      <c r="LDX43" s="203"/>
      <c r="LDY43" s="203"/>
      <c r="LDZ43" s="203"/>
      <c r="LEA43" s="203"/>
      <c r="LEB43" s="203"/>
      <c r="LEC43" s="203"/>
      <c r="LED43" s="203"/>
      <c r="LEE43" s="203"/>
      <c r="LEF43" s="203"/>
      <c r="LEG43" s="203"/>
      <c r="LEH43" s="203"/>
      <c r="LEI43" s="203"/>
      <c r="LEJ43" s="203"/>
      <c r="LEK43" s="203"/>
      <c r="LEL43" s="203"/>
      <c r="LEM43" s="203"/>
      <c r="LEN43" s="203"/>
      <c r="LEO43" s="203"/>
      <c r="LEP43" s="203"/>
      <c r="LEQ43" s="203"/>
      <c r="LER43" s="203"/>
      <c r="LES43" s="203"/>
      <c r="LET43" s="203"/>
      <c r="LEU43" s="203"/>
      <c r="LEV43" s="203"/>
      <c r="LEW43" s="203"/>
      <c r="LEX43" s="203"/>
      <c r="LEY43" s="203"/>
      <c r="LEZ43" s="203"/>
      <c r="LFA43" s="203"/>
      <c r="LFB43" s="203"/>
      <c r="LFC43" s="203"/>
      <c r="LFD43" s="203"/>
      <c r="LFE43" s="203"/>
      <c r="LFF43" s="203"/>
      <c r="LFG43" s="203"/>
      <c r="LFH43" s="203"/>
      <c r="LFI43" s="203"/>
      <c r="LFJ43" s="203"/>
      <c r="LFK43" s="203"/>
      <c r="LFL43" s="203"/>
      <c r="LFM43" s="203"/>
      <c r="LFN43" s="203"/>
      <c r="LFO43" s="203"/>
      <c r="LFP43" s="203"/>
      <c r="LFQ43" s="203"/>
      <c r="LFR43" s="203"/>
      <c r="LFS43" s="203"/>
      <c r="LFT43" s="203"/>
      <c r="LFU43" s="203"/>
      <c r="LFV43" s="203"/>
      <c r="LFW43" s="203"/>
      <c r="LFX43" s="203"/>
      <c r="LFY43" s="203"/>
      <c r="LFZ43" s="203"/>
      <c r="LGA43" s="203"/>
      <c r="LGB43" s="203"/>
      <c r="LGC43" s="203"/>
      <c r="LGD43" s="203"/>
      <c r="LGE43" s="203"/>
      <c r="LGF43" s="203"/>
      <c r="LGG43" s="203"/>
      <c r="LGH43" s="203"/>
      <c r="LGI43" s="203"/>
      <c r="LGJ43" s="203"/>
      <c r="LGK43" s="203"/>
      <c r="LGL43" s="203"/>
      <c r="LGM43" s="203"/>
      <c r="LGN43" s="203"/>
      <c r="LGO43" s="203"/>
      <c r="LGP43" s="203"/>
      <c r="LGQ43" s="203"/>
      <c r="LGR43" s="203"/>
      <c r="LGS43" s="203"/>
      <c r="LGT43" s="203"/>
      <c r="LGU43" s="203"/>
      <c r="LGV43" s="203"/>
      <c r="LGW43" s="203"/>
      <c r="LGX43" s="203"/>
      <c r="LGY43" s="203"/>
      <c r="LGZ43" s="203"/>
      <c r="LHA43" s="203"/>
      <c r="LHB43" s="203"/>
      <c r="LHC43" s="203"/>
      <c r="LHD43" s="203"/>
      <c r="LHE43" s="203"/>
      <c r="LHF43" s="203"/>
      <c r="LHG43" s="203"/>
      <c r="LHH43" s="203"/>
      <c r="LHI43" s="203"/>
      <c r="LHJ43" s="203"/>
      <c r="LHK43" s="203"/>
      <c r="LHL43" s="203"/>
      <c r="LHM43" s="203"/>
      <c r="LHN43" s="203"/>
      <c r="LHO43" s="203"/>
      <c r="LHP43" s="203"/>
      <c r="LHQ43" s="203"/>
      <c r="LHR43" s="203"/>
      <c r="LHS43" s="203"/>
      <c r="LHT43" s="203"/>
      <c r="LHU43" s="203"/>
      <c r="LHV43" s="203"/>
      <c r="LHW43" s="203"/>
      <c r="LHX43" s="203"/>
      <c r="LHY43" s="203"/>
      <c r="LHZ43" s="203"/>
      <c r="LIA43" s="203"/>
      <c r="LIB43" s="203"/>
      <c r="LIC43" s="203"/>
      <c r="LID43" s="203"/>
      <c r="LIE43" s="203"/>
      <c r="LIF43" s="203"/>
      <c r="LIG43" s="203"/>
      <c r="LIH43" s="203"/>
      <c r="LII43" s="203"/>
      <c r="LIJ43" s="203"/>
      <c r="LIK43" s="203"/>
      <c r="LIL43" s="203"/>
      <c r="LIM43" s="203"/>
      <c r="LIN43" s="203"/>
      <c r="LIO43" s="203"/>
      <c r="LIP43" s="203"/>
      <c r="LIQ43" s="203"/>
      <c r="LIR43" s="203"/>
      <c r="LIS43" s="203"/>
      <c r="LIT43" s="203"/>
      <c r="LIU43" s="203"/>
      <c r="LIV43" s="203"/>
      <c r="LIW43" s="203"/>
      <c r="LIX43" s="203"/>
      <c r="LIY43" s="203"/>
      <c r="LIZ43" s="203"/>
      <c r="LJA43" s="203"/>
      <c r="LJB43" s="203"/>
      <c r="LJC43" s="203"/>
      <c r="LJD43" s="203"/>
      <c r="LJE43" s="203"/>
      <c r="LJF43" s="203"/>
      <c r="LJG43" s="203"/>
      <c r="LJH43" s="203"/>
      <c r="LJI43" s="203"/>
      <c r="LJJ43" s="203"/>
      <c r="LJK43" s="203"/>
      <c r="LJL43" s="203"/>
      <c r="LJM43" s="203"/>
      <c r="LJN43" s="203"/>
      <c r="LJO43" s="203"/>
      <c r="LJP43" s="203"/>
      <c r="LJQ43" s="203"/>
      <c r="LJR43" s="203"/>
      <c r="LJS43" s="203"/>
      <c r="LJT43" s="203"/>
      <c r="LJU43" s="203"/>
      <c r="LJV43" s="203"/>
      <c r="LJW43" s="203"/>
      <c r="LJX43" s="203"/>
      <c r="LJY43" s="203"/>
      <c r="LJZ43" s="203"/>
      <c r="LKA43" s="203"/>
      <c r="LKB43" s="203"/>
      <c r="LKC43" s="203"/>
      <c r="LKD43" s="203"/>
      <c r="LKE43" s="203"/>
      <c r="LKF43" s="203"/>
      <c r="LKG43" s="203"/>
      <c r="LKH43" s="203"/>
      <c r="LKI43" s="203"/>
      <c r="LKJ43" s="203"/>
      <c r="LKK43" s="203"/>
      <c r="LKL43" s="203"/>
      <c r="LKM43" s="203"/>
      <c r="LKN43" s="203"/>
      <c r="LKO43" s="203"/>
      <c r="LKP43" s="203"/>
      <c r="LKQ43" s="203"/>
      <c r="LKR43" s="203"/>
      <c r="LKS43" s="203"/>
      <c r="LKT43" s="203"/>
      <c r="LKU43" s="203"/>
      <c r="LKV43" s="203"/>
      <c r="LKW43" s="203"/>
      <c r="LKX43" s="203"/>
      <c r="LKY43" s="203"/>
      <c r="LKZ43" s="203"/>
      <c r="LLA43" s="203"/>
      <c r="LLB43" s="203"/>
      <c r="LLC43" s="203"/>
      <c r="LLD43" s="203"/>
      <c r="LLE43" s="203"/>
      <c r="LLF43" s="203"/>
      <c r="LLG43" s="203"/>
      <c r="LLH43" s="203"/>
      <c r="LLI43" s="203"/>
      <c r="LLJ43" s="203"/>
      <c r="LLK43" s="203"/>
      <c r="LLL43" s="203"/>
      <c r="LLM43" s="203"/>
      <c r="LLN43" s="203"/>
      <c r="LLO43" s="203"/>
      <c r="LLP43" s="203"/>
      <c r="LLQ43" s="203"/>
      <c r="LLR43" s="203"/>
      <c r="LLS43" s="203"/>
      <c r="LLT43" s="203"/>
      <c r="LLU43" s="203"/>
      <c r="LLV43" s="203"/>
      <c r="LLW43" s="203"/>
      <c r="LLX43" s="203"/>
      <c r="LLY43" s="203"/>
      <c r="LLZ43" s="203"/>
      <c r="LMA43" s="203"/>
      <c r="LMB43" s="203"/>
      <c r="LMC43" s="203"/>
      <c r="LMD43" s="203"/>
      <c r="LME43" s="203"/>
      <c r="LMF43" s="203"/>
      <c r="LMG43" s="203"/>
      <c r="LMH43" s="203"/>
      <c r="LMI43" s="203"/>
      <c r="LMJ43" s="203"/>
      <c r="LMK43" s="203"/>
      <c r="LML43" s="203"/>
      <c r="LMM43" s="203"/>
      <c r="LMN43" s="203"/>
      <c r="LMO43" s="203"/>
      <c r="LMP43" s="203"/>
      <c r="LMQ43" s="203"/>
      <c r="LMR43" s="203"/>
      <c r="LMS43" s="203"/>
      <c r="LMT43" s="203"/>
      <c r="LMU43" s="203"/>
      <c r="LMV43" s="203"/>
      <c r="LMW43" s="203"/>
      <c r="LMX43" s="203"/>
      <c r="LMY43" s="203"/>
      <c r="LMZ43" s="203"/>
      <c r="LNA43" s="203"/>
      <c r="LNB43" s="203"/>
      <c r="LNC43" s="203"/>
      <c r="LND43" s="203"/>
      <c r="LNE43" s="203"/>
      <c r="LNF43" s="203"/>
      <c r="LNG43" s="203"/>
      <c r="LNH43" s="203"/>
      <c r="LNI43" s="203"/>
      <c r="LNJ43" s="203"/>
      <c r="LNK43" s="203"/>
      <c r="LNL43" s="203"/>
      <c r="LNM43" s="203"/>
      <c r="LNN43" s="203"/>
      <c r="LNO43" s="203"/>
      <c r="LNP43" s="203"/>
      <c r="LNQ43" s="203"/>
      <c r="LNR43" s="203"/>
      <c r="LNS43" s="203"/>
      <c r="LNT43" s="203"/>
      <c r="LNU43" s="203"/>
      <c r="LNV43" s="203"/>
      <c r="LNW43" s="203"/>
      <c r="LNX43" s="203"/>
      <c r="LNY43" s="203"/>
      <c r="LNZ43" s="203"/>
      <c r="LOA43" s="203"/>
      <c r="LOB43" s="203"/>
      <c r="LOC43" s="203"/>
      <c r="LOD43" s="203"/>
      <c r="LOE43" s="203"/>
      <c r="LOF43" s="203"/>
      <c r="LOG43" s="203"/>
      <c r="LOH43" s="203"/>
      <c r="LOI43" s="203"/>
      <c r="LOJ43" s="203"/>
      <c r="LOK43" s="203"/>
      <c r="LOL43" s="203"/>
      <c r="LOM43" s="203"/>
      <c r="LON43" s="203"/>
      <c r="LOO43" s="203"/>
      <c r="LOP43" s="203"/>
      <c r="LOQ43" s="203"/>
      <c r="LOR43" s="203"/>
      <c r="LOS43" s="203"/>
      <c r="LOT43" s="203"/>
      <c r="LOU43" s="203"/>
      <c r="LOV43" s="203"/>
      <c r="LOW43" s="203"/>
      <c r="LOX43" s="203"/>
      <c r="LOY43" s="203"/>
      <c r="LOZ43" s="203"/>
      <c r="LPA43" s="203"/>
      <c r="LPB43" s="203"/>
      <c r="LPC43" s="203"/>
      <c r="LPD43" s="203"/>
      <c r="LPE43" s="203"/>
      <c r="LPF43" s="203"/>
      <c r="LPG43" s="203"/>
      <c r="LPH43" s="203"/>
      <c r="LPI43" s="203"/>
      <c r="LPJ43" s="203"/>
      <c r="LPK43" s="203"/>
      <c r="LPL43" s="203"/>
      <c r="LPM43" s="203"/>
      <c r="LPN43" s="203"/>
      <c r="LPO43" s="203"/>
      <c r="LPP43" s="203"/>
      <c r="LPQ43" s="203"/>
      <c r="LPR43" s="203"/>
      <c r="LPS43" s="203"/>
      <c r="LPT43" s="203"/>
      <c r="LPU43" s="203"/>
      <c r="LPV43" s="203"/>
      <c r="LPW43" s="203"/>
      <c r="LPX43" s="203"/>
      <c r="LPY43" s="203"/>
      <c r="LPZ43" s="203"/>
      <c r="LQA43" s="203"/>
      <c r="LQB43" s="203"/>
      <c r="LQC43" s="203"/>
      <c r="LQD43" s="203"/>
      <c r="LQE43" s="203"/>
      <c r="LQF43" s="203"/>
      <c r="LQG43" s="203"/>
      <c r="LQH43" s="203"/>
      <c r="LQI43" s="203"/>
      <c r="LQJ43" s="203"/>
      <c r="LQK43" s="203"/>
      <c r="LQL43" s="203"/>
      <c r="LQM43" s="203"/>
      <c r="LQN43" s="203"/>
      <c r="LQO43" s="203"/>
      <c r="LQP43" s="203"/>
      <c r="LQQ43" s="203"/>
      <c r="LQR43" s="203"/>
      <c r="LQS43" s="203"/>
      <c r="LQT43" s="203"/>
      <c r="LQU43" s="203"/>
      <c r="LQV43" s="203"/>
      <c r="LQW43" s="203"/>
      <c r="LQX43" s="203"/>
      <c r="LQY43" s="203"/>
      <c r="LQZ43" s="203"/>
      <c r="LRA43" s="203"/>
      <c r="LRB43" s="203"/>
      <c r="LRC43" s="203"/>
      <c r="LRD43" s="203"/>
      <c r="LRE43" s="203"/>
      <c r="LRF43" s="203"/>
      <c r="LRG43" s="203"/>
      <c r="LRH43" s="203"/>
      <c r="LRI43" s="203"/>
      <c r="LRJ43" s="203"/>
      <c r="LRK43" s="203"/>
      <c r="LRL43" s="203"/>
      <c r="LRM43" s="203"/>
      <c r="LRN43" s="203"/>
      <c r="LRO43" s="203"/>
      <c r="LRP43" s="203"/>
      <c r="LRQ43" s="203"/>
      <c r="LRR43" s="203"/>
      <c r="LRS43" s="203"/>
      <c r="LRT43" s="203"/>
      <c r="LRU43" s="203"/>
      <c r="LRV43" s="203"/>
      <c r="LRW43" s="203"/>
      <c r="LRX43" s="203"/>
      <c r="LRY43" s="203"/>
      <c r="LRZ43" s="203"/>
      <c r="LSA43" s="203"/>
      <c r="LSB43" s="203"/>
      <c r="LSC43" s="203"/>
      <c r="LSD43" s="203"/>
      <c r="LSE43" s="203"/>
      <c r="LSF43" s="203"/>
      <c r="LSG43" s="203"/>
      <c r="LSH43" s="203"/>
      <c r="LSI43" s="203"/>
      <c r="LSJ43" s="203"/>
      <c r="LSK43" s="203"/>
      <c r="LSL43" s="203"/>
      <c r="LSM43" s="203"/>
      <c r="LSN43" s="203"/>
      <c r="LSO43" s="203"/>
      <c r="LSP43" s="203"/>
      <c r="LSQ43" s="203"/>
      <c r="LSR43" s="203"/>
      <c r="LSS43" s="203"/>
      <c r="LST43" s="203"/>
      <c r="LSU43" s="203"/>
      <c r="LSV43" s="203"/>
      <c r="LSW43" s="203"/>
      <c r="LSX43" s="203"/>
      <c r="LSY43" s="203"/>
      <c r="LSZ43" s="203"/>
      <c r="LTA43" s="203"/>
      <c r="LTB43" s="203"/>
      <c r="LTC43" s="203"/>
      <c r="LTD43" s="203"/>
      <c r="LTE43" s="203"/>
      <c r="LTF43" s="203"/>
      <c r="LTG43" s="203"/>
      <c r="LTH43" s="203"/>
      <c r="LTI43" s="203"/>
      <c r="LTJ43" s="203"/>
      <c r="LTK43" s="203"/>
      <c r="LTL43" s="203"/>
      <c r="LTM43" s="203"/>
      <c r="LTN43" s="203"/>
      <c r="LTO43" s="203"/>
      <c r="LTP43" s="203"/>
      <c r="LTQ43" s="203"/>
      <c r="LTR43" s="203"/>
      <c r="LTS43" s="203"/>
      <c r="LTT43" s="203"/>
      <c r="LTU43" s="203"/>
      <c r="LTV43" s="203"/>
      <c r="LTW43" s="203"/>
      <c r="LTX43" s="203"/>
      <c r="LTY43" s="203"/>
      <c r="LTZ43" s="203"/>
      <c r="LUA43" s="203"/>
      <c r="LUB43" s="203"/>
      <c r="LUC43" s="203"/>
      <c r="LUD43" s="203"/>
      <c r="LUE43" s="203"/>
      <c r="LUF43" s="203"/>
      <c r="LUG43" s="203"/>
      <c r="LUH43" s="203"/>
      <c r="LUI43" s="203"/>
      <c r="LUJ43" s="203"/>
      <c r="LUK43" s="203"/>
      <c r="LUL43" s="203"/>
      <c r="LUM43" s="203"/>
      <c r="LUN43" s="203"/>
      <c r="LUO43" s="203"/>
      <c r="LUP43" s="203"/>
      <c r="LUQ43" s="203"/>
      <c r="LUR43" s="203"/>
      <c r="LUS43" s="203"/>
      <c r="LUT43" s="203"/>
      <c r="LUU43" s="203"/>
      <c r="LUV43" s="203"/>
      <c r="LUW43" s="203"/>
      <c r="LUX43" s="203"/>
      <c r="LUY43" s="203"/>
      <c r="LUZ43" s="203"/>
      <c r="LVA43" s="203"/>
      <c r="LVB43" s="203"/>
      <c r="LVC43" s="203"/>
      <c r="LVD43" s="203"/>
      <c r="LVE43" s="203"/>
      <c r="LVF43" s="203"/>
      <c r="LVG43" s="203"/>
      <c r="LVH43" s="203"/>
      <c r="LVI43" s="203"/>
      <c r="LVJ43" s="203"/>
      <c r="LVK43" s="203"/>
      <c r="LVL43" s="203"/>
      <c r="LVM43" s="203"/>
      <c r="LVN43" s="203"/>
      <c r="LVO43" s="203"/>
      <c r="LVP43" s="203"/>
      <c r="LVQ43" s="203"/>
      <c r="LVR43" s="203"/>
      <c r="LVS43" s="203"/>
      <c r="LVT43" s="203"/>
      <c r="LVU43" s="203"/>
      <c r="LVV43" s="203"/>
      <c r="LVW43" s="203"/>
      <c r="LVX43" s="203"/>
      <c r="LVY43" s="203"/>
      <c r="LVZ43" s="203"/>
      <c r="LWA43" s="203"/>
      <c r="LWB43" s="203"/>
      <c r="LWC43" s="203"/>
      <c r="LWD43" s="203"/>
      <c r="LWE43" s="203"/>
      <c r="LWF43" s="203"/>
      <c r="LWG43" s="203"/>
      <c r="LWH43" s="203"/>
      <c r="LWI43" s="203"/>
      <c r="LWJ43" s="203"/>
      <c r="LWK43" s="203"/>
      <c r="LWL43" s="203"/>
      <c r="LWM43" s="203"/>
      <c r="LWN43" s="203"/>
      <c r="LWO43" s="203"/>
      <c r="LWP43" s="203"/>
      <c r="LWQ43" s="203"/>
      <c r="LWR43" s="203"/>
      <c r="LWS43" s="203"/>
      <c r="LWT43" s="203"/>
      <c r="LWU43" s="203"/>
      <c r="LWV43" s="203"/>
      <c r="LWW43" s="203"/>
      <c r="LWX43" s="203"/>
      <c r="LWY43" s="203"/>
      <c r="LWZ43" s="203"/>
      <c r="LXA43" s="203"/>
      <c r="LXB43" s="203"/>
      <c r="LXC43" s="203"/>
      <c r="LXD43" s="203"/>
      <c r="LXE43" s="203"/>
      <c r="LXF43" s="203"/>
      <c r="LXG43" s="203"/>
      <c r="LXH43" s="203"/>
      <c r="LXI43" s="203"/>
      <c r="LXJ43" s="203"/>
      <c r="LXK43" s="203"/>
      <c r="LXL43" s="203"/>
      <c r="LXM43" s="203"/>
      <c r="LXN43" s="203"/>
      <c r="LXO43" s="203"/>
      <c r="LXP43" s="203"/>
      <c r="LXQ43" s="203"/>
      <c r="LXR43" s="203"/>
      <c r="LXS43" s="203"/>
      <c r="LXT43" s="203"/>
      <c r="LXU43" s="203"/>
      <c r="LXV43" s="203"/>
      <c r="LXW43" s="203"/>
      <c r="LXX43" s="203"/>
      <c r="LXY43" s="203"/>
      <c r="LXZ43" s="203"/>
      <c r="LYA43" s="203"/>
      <c r="LYB43" s="203"/>
      <c r="LYC43" s="203"/>
      <c r="LYD43" s="203"/>
      <c r="LYE43" s="203"/>
      <c r="LYF43" s="203"/>
      <c r="LYG43" s="203"/>
      <c r="LYH43" s="203"/>
      <c r="LYI43" s="203"/>
      <c r="LYJ43" s="203"/>
      <c r="LYK43" s="203"/>
      <c r="LYL43" s="203"/>
      <c r="LYM43" s="203"/>
      <c r="LYN43" s="203"/>
      <c r="LYO43" s="203"/>
      <c r="LYP43" s="203"/>
      <c r="LYQ43" s="203"/>
      <c r="LYR43" s="203"/>
      <c r="LYS43" s="203"/>
      <c r="LYT43" s="203"/>
      <c r="LYU43" s="203"/>
      <c r="LYV43" s="203"/>
      <c r="LYW43" s="203"/>
      <c r="LYX43" s="203"/>
      <c r="LYY43" s="203"/>
      <c r="LYZ43" s="203"/>
      <c r="LZA43" s="203"/>
      <c r="LZB43" s="203"/>
      <c r="LZC43" s="203"/>
      <c r="LZD43" s="203"/>
      <c r="LZE43" s="203"/>
      <c r="LZF43" s="203"/>
      <c r="LZG43" s="203"/>
      <c r="LZH43" s="203"/>
      <c r="LZI43" s="203"/>
      <c r="LZJ43" s="203"/>
      <c r="LZK43" s="203"/>
      <c r="LZL43" s="203"/>
      <c r="LZM43" s="203"/>
      <c r="LZN43" s="203"/>
      <c r="LZO43" s="203"/>
      <c r="LZP43" s="203"/>
      <c r="LZQ43" s="203"/>
      <c r="LZR43" s="203"/>
      <c r="LZS43" s="203"/>
      <c r="LZT43" s="203"/>
      <c r="LZU43" s="203"/>
      <c r="LZV43" s="203"/>
      <c r="LZW43" s="203"/>
      <c r="LZX43" s="203"/>
      <c r="LZY43" s="203"/>
      <c r="LZZ43" s="203"/>
      <c r="MAA43" s="203"/>
      <c r="MAB43" s="203"/>
      <c r="MAC43" s="203"/>
      <c r="MAD43" s="203"/>
      <c r="MAE43" s="203"/>
      <c r="MAF43" s="203"/>
      <c r="MAG43" s="203"/>
      <c r="MAH43" s="203"/>
      <c r="MAI43" s="203"/>
      <c r="MAJ43" s="203"/>
      <c r="MAK43" s="203"/>
      <c r="MAL43" s="203"/>
      <c r="MAM43" s="203"/>
      <c r="MAN43" s="203"/>
      <c r="MAO43" s="203"/>
      <c r="MAP43" s="203"/>
      <c r="MAQ43" s="203"/>
      <c r="MAR43" s="203"/>
      <c r="MAS43" s="203"/>
      <c r="MAT43" s="203"/>
      <c r="MAU43" s="203"/>
      <c r="MAV43" s="203"/>
      <c r="MAW43" s="203"/>
      <c r="MAX43" s="203"/>
      <c r="MAY43" s="203"/>
      <c r="MAZ43" s="203"/>
      <c r="MBA43" s="203"/>
      <c r="MBB43" s="203"/>
      <c r="MBC43" s="203"/>
      <c r="MBD43" s="203"/>
      <c r="MBE43" s="203"/>
      <c r="MBF43" s="203"/>
      <c r="MBG43" s="203"/>
      <c r="MBH43" s="203"/>
      <c r="MBI43" s="203"/>
      <c r="MBJ43" s="203"/>
      <c r="MBK43" s="203"/>
      <c r="MBL43" s="203"/>
      <c r="MBM43" s="203"/>
      <c r="MBN43" s="203"/>
      <c r="MBO43" s="203"/>
      <c r="MBP43" s="203"/>
      <c r="MBQ43" s="203"/>
      <c r="MBR43" s="203"/>
      <c r="MBS43" s="203"/>
      <c r="MBT43" s="203"/>
      <c r="MBU43" s="203"/>
      <c r="MBV43" s="203"/>
      <c r="MBW43" s="203"/>
      <c r="MBX43" s="203"/>
      <c r="MBY43" s="203"/>
      <c r="MBZ43" s="203"/>
      <c r="MCA43" s="203"/>
      <c r="MCB43" s="203"/>
      <c r="MCC43" s="203"/>
      <c r="MCD43" s="203"/>
      <c r="MCE43" s="203"/>
      <c r="MCF43" s="203"/>
      <c r="MCG43" s="203"/>
      <c r="MCH43" s="203"/>
      <c r="MCI43" s="203"/>
      <c r="MCJ43" s="203"/>
      <c r="MCK43" s="203"/>
      <c r="MCL43" s="203"/>
      <c r="MCM43" s="203"/>
      <c r="MCN43" s="203"/>
      <c r="MCO43" s="203"/>
      <c r="MCP43" s="203"/>
      <c r="MCQ43" s="203"/>
      <c r="MCR43" s="203"/>
      <c r="MCS43" s="203"/>
      <c r="MCT43" s="203"/>
      <c r="MCU43" s="203"/>
      <c r="MCV43" s="203"/>
      <c r="MCW43" s="203"/>
      <c r="MCX43" s="203"/>
      <c r="MCY43" s="203"/>
      <c r="MCZ43" s="203"/>
      <c r="MDA43" s="203"/>
      <c r="MDB43" s="203"/>
      <c r="MDC43" s="203"/>
      <c r="MDD43" s="203"/>
      <c r="MDE43" s="203"/>
      <c r="MDF43" s="203"/>
      <c r="MDG43" s="203"/>
      <c r="MDH43" s="203"/>
      <c r="MDI43" s="203"/>
      <c r="MDJ43" s="203"/>
      <c r="MDK43" s="203"/>
      <c r="MDL43" s="203"/>
      <c r="MDM43" s="203"/>
      <c r="MDN43" s="203"/>
      <c r="MDO43" s="203"/>
      <c r="MDP43" s="203"/>
      <c r="MDQ43" s="203"/>
      <c r="MDR43" s="203"/>
      <c r="MDS43" s="203"/>
      <c r="MDT43" s="203"/>
      <c r="MDU43" s="203"/>
      <c r="MDV43" s="203"/>
      <c r="MDW43" s="203"/>
      <c r="MDX43" s="203"/>
      <c r="MDY43" s="203"/>
      <c r="MDZ43" s="203"/>
      <c r="MEA43" s="203"/>
      <c r="MEB43" s="203"/>
      <c r="MEC43" s="203"/>
      <c r="MED43" s="203"/>
      <c r="MEE43" s="203"/>
      <c r="MEF43" s="203"/>
      <c r="MEG43" s="203"/>
      <c r="MEH43" s="203"/>
      <c r="MEI43" s="203"/>
      <c r="MEJ43" s="203"/>
      <c r="MEK43" s="203"/>
      <c r="MEL43" s="203"/>
      <c r="MEM43" s="203"/>
      <c r="MEN43" s="203"/>
      <c r="MEO43" s="203"/>
      <c r="MEP43" s="203"/>
      <c r="MEQ43" s="203"/>
      <c r="MER43" s="203"/>
      <c r="MES43" s="203"/>
      <c r="MET43" s="203"/>
      <c r="MEU43" s="203"/>
      <c r="MEV43" s="203"/>
      <c r="MEW43" s="203"/>
      <c r="MEX43" s="203"/>
      <c r="MEY43" s="203"/>
      <c r="MEZ43" s="203"/>
      <c r="MFA43" s="203"/>
      <c r="MFB43" s="203"/>
      <c r="MFC43" s="203"/>
      <c r="MFD43" s="203"/>
      <c r="MFE43" s="203"/>
      <c r="MFF43" s="203"/>
      <c r="MFG43" s="203"/>
      <c r="MFH43" s="203"/>
      <c r="MFI43" s="203"/>
      <c r="MFJ43" s="203"/>
      <c r="MFK43" s="203"/>
      <c r="MFL43" s="203"/>
      <c r="MFM43" s="203"/>
      <c r="MFN43" s="203"/>
      <c r="MFO43" s="203"/>
      <c r="MFP43" s="203"/>
      <c r="MFQ43" s="203"/>
      <c r="MFR43" s="203"/>
      <c r="MFS43" s="203"/>
      <c r="MFT43" s="203"/>
      <c r="MFU43" s="203"/>
      <c r="MFV43" s="203"/>
      <c r="MFW43" s="203"/>
      <c r="MFX43" s="203"/>
      <c r="MFY43" s="203"/>
      <c r="MFZ43" s="203"/>
      <c r="MGA43" s="203"/>
      <c r="MGB43" s="203"/>
      <c r="MGC43" s="203"/>
      <c r="MGD43" s="203"/>
      <c r="MGE43" s="203"/>
      <c r="MGF43" s="203"/>
      <c r="MGG43" s="203"/>
      <c r="MGH43" s="203"/>
      <c r="MGI43" s="203"/>
      <c r="MGJ43" s="203"/>
      <c r="MGK43" s="203"/>
      <c r="MGL43" s="203"/>
      <c r="MGM43" s="203"/>
      <c r="MGN43" s="203"/>
      <c r="MGO43" s="203"/>
      <c r="MGP43" s="203"/>
      <c r="MGQ43" s="203"/>
      <c r="MGR43" s="203"/>
      <c r="MGS43" s="203"/>
      <c r="MGT43" s="203"/>
      <c r="MGU43" s="203"/>
      <c r="MGV43" s="203"/>
      <c r="MGW43" s="203"/>
      <c r="MGX43" s="203"/>
      <c r="MGY43" s="203"/>
      <c r="MGZ43" s="203"/>
      <c r="MHA43" s="203"/>
      <c r="MHB43" s="203"/>
      <c r="MHC43" s="203"/>
      <c r="MHD43" s="203"/>
      <c r="MHE43" s="203"/>
      <c r="MHF43" s="203"/>
      <c r="MHG43" s="203"/>
      <c r="MHH43" s="203"/>
      <c r="MHI43" s="203"/>
      <c r="MHJ43" s="203"/>
      <c r="MHK43" s="203"/>
      <c r="MHL43" s="203"/>
      <c r="MHM43" s="203"/>
      <c r="MHN43" s="203"/>
      <c r="MHO43" s="203"/>
      <c r="MHP43" s="203"/>
      <c r="MHQ43" s="203"/>
      <c r="MHR43" s="203"/>
      <c r="MHS43" s="203"/>
      <c r="MHT43" s="203"/>
      <c r="MHU43" s="203"/>
      <c r="MHV43" s="203"/>
      <c r="MHW43" s="203"/>
      <c r="MHX43" s="203"/>
      <c r="MHY43" s="203"/>
      <c r="MHZ43" s="203"/>
      <c r="MIA43" s="203"/>
      <c r="MIB43" s="203"/>
      <c r="MIC43" s="203"/>
      <c r="MID43" s="203"/>
      <c r="MIE43" s="203"/>
      <c r="MIF43" s="203"/>
      <c r="MIG43" s="203"/>
      <c r="MIH43" s="203"/>
      <c r="MII43" s="203"/>
      <c r="MIJ43" s="203"/>
      <c r="MIK43" s="203"/>
      <c r="MIL43" s="203"/>
      <c r="MIM43" s="203"/>
      <c r="MIN43" s="203"/>
      <c r="MIO43" s="203"/>
      <c r="MIP43" s="203"/>
      <c r="MIQ43" s="203"/>
      <c r="MIR43" s="203"/>
      <c r="MIS43" s="203"/>
      <c r="MIT43" s="203"/>
      <c r="MIU43" s="203"/>
      <c r="MIV43" s="203"/>
      <c r="MIW43" s="203"/>
      <c r="MIX43" s="203"/>
      <c r="MIY43" s="203"/>
      <c r="MIZ43" s="203"/>
      <c r="MJA43" s="203"/>
      <c r="MJB43" s="203"/>
      <c r="MJC43" s="203"/>
      <c r="MJD43" s="203"/>
      <c r="MJE43" s="203"/>
      <c r="MJF43" s="203"/>
      <c r="MJG43" s="203"/>
      <c r="MJH43" s="203"/>
      <c r="MJI43" s="203"/>
      <c r="MJJ43" s="203"/>
      <c r="MJK43" s="203"/>
      <c r="MJL43" s="203"/>
      <c r="MJM43" s="203"/>
      <c r="MJN43" s="203"/>
      <c r="MJO43" s="203"/>
      <c r="MJP43" s="203"/>
      <c r="MJQ43" s="203"/>
      <c r="MJR43" s="203"/>
      <c r="MJS43" s="203"/>
      <c r="MJT43" s="203"/>
      <c r="MJU43" s="203"/>
      <c r="MJV43" s="203"/>
      <c r="MJW43" s="203"/>
      <c r="MJX43" s="203"/>
      <c r="MJY43" s="203"/>
      <c r="MJZ43" s="203"/>
      <c r="MKA43" s="203"/>
      <c r="MKB43" s="203"/>
      <c r="MKC43" s="203"/>
      <c r="MKD43" s="203"/>
      <c r="MKE43" s="203"/>
      <c r="MKF43" s="203"/>
      <c r="MKG43" s="203"/>
      <c r="MKH43" s="203"/>
      <c r="MKI43" s="203"/>
      <c r="MKJ43" s="203"/>
      <c r="MKK43" s="203"/>
      <c r="MKL43" s="203"/>
      <c r="MKM43" s="203"/>
      <c r="MKN43" s="203"/>
      <c r="MKO43" s="203"/>
      <c r="MKP43" s="203"/>
      <c r="MKQ43" s="203"/>
      <c r="MKR43" s="203"/>
      <c r="MKS43" s="203"/>
      <c r="MKT43" s="203"/>
      <c r="MKU43" s="203"/>
      <c r="MKV43" s="203"/>
      <c r="MKW43" s="203"/>
      <c r="MKX43" s="203"/>
      <c r="MKY43" s="203"/>
      <c r="MKZ43" s="203"/>
      <c r="MLA43" s="203"/>
      <c r="MLB43" s="203"/>
      <c r="MLC43" s="203"/>
      <c r="MLD43" s="203"/>
      <c r="MLE43" s="203"/>
      <c r="MLF43" s="203"/>
      <c r="MLG43" s="203"/>
      <c r="MLH43" s="203"/>
      <c r="MLI43" s="203"/>
      <c r="MLJ43" s="203"/>
      <c r="MLK43" s="203"/>
      <c r="MLL43" s="203"/>
      <c r="MLM43" s="203"/>
      <c r="MLN43" s="203"/>
      <c r="MLO43" s="203"/>
      <c r="MLP43" s="203"/>
      <c r="MLQ43" s="203"/>
      <c r="MLR43" s="203"/>
      <c r="MLS43" s="203"/>
      <c r="MLT43" s="203"/>
      <c r="MLU43" s="203"/>
      <c r="MLV43" s="203"/>
      <c r="MLW43" s="203"/>
      <c r="MLX43" s="203"/>
      <c r="MLY43" s="203"/>
      <c r="MLZ43" s="203"/>
      <c r="MMA43" s="203"/>
      <c r="MMB43" s="203"/>
      <c r="MMC43" s="203"/>
      <c r="MMD43" s="203"/>
      <c r="MME43" s="203"/>
      <c r="MMF43" s="203"/>
      <c r="MMG43" s="203"/>
      <c r="MMH43" s="203"/>
      <c r="MMI43" s="203"/>
      <c r="MMJ43" s="203"/>
      <c r="MMK43" s="203"/>
      <c r="MML43" s="203"/>
      <c r="MMM43" s="203"/>
      <c r="MMN43" s="203"/>
      <c r="MMO43" s="203"/>
      <c r="MMP43" s="203"/>
      <c r="MMQ43" s="203"/>
      <c r="MMR43" s="203"/>
      <c r="MMS43" s="203"/>
      <c r="MMT43" s="203"/>
      <c r="MMU43" s="203"/>
      <c r="MMV43" s="203"/>
      <c r="MMW43" s="203"/>
      <c r="MMX43" s="203"/>
      <c r="MMY43" s="203"/>
      <c r="MMZ43" s="203"/>
      <c r="MNA43" s="203"/>
      <c r="MNB43" s="203"/>
      <c r="MNC43" s="203"/>
      <c r="MND43" s="203"/>
      <c r="MNE43" s="203"/>
      <c r="MNF43" s="203"/>
      <c r="MNG43" s="203"/>
      <c r="MNH43" s="203"/>
      <c r="MNI43" s="203"/>
      <c r="MNJ43" s="203"/>
      <c r="MNK43" s="203"/>
      <c r="MNL43" s="203"/>
      <c r="MNM43" s="203"/>
      <c r="MNN43" s="203"/>
      <c r="MNO43" s="203"/>
      <c r="MNP43" s="203"/>
      <c r="MNQ43" s="203"/>
      <c r="MNR43" s="203"/>
      <c r="MNS43" s="203"/>
      <c r="MNT43" s="203"/>
      <c r="MNU43" s="203"/>
      <c r="MNV43" s="203"/>
      <c r="MNW43" s="203"/>
      <c r="MNX43" s="203"/>
      <c r="MNY43" s="203"/>
      <c r="MNZ43" s="203"/>
      <c r="MOA43" s="203"/>
      <c r="MOB43" s="203"/>
      <c r="MOC43" s="203"/>
      <c r="MOD43" s="203"/>
      <c r="MOE43" s="203"/>
      <c r="MOF43" s="203"/>
      <c r="MOG43" s="203"/>
      <c r="MOH43" s="203"/>
      <c r="MOI43" s="203"/>
      <c r="MOJ43" s="203"/>
      <c r="MOK43" s="203"/>
      <c r="MOL43" s="203"/>
      <c r="MOM43" s="203"/>
      <c r="MON43" s="203"/>
      <c r="MOO43" s="203"/>
      <c r="MOP43" s="203"/>
      <c r="MOQ43" s="203"/>
      <c r="MOR43" s="203"/>
      <c r="MOS43" s="203"/>
      <c r="MOT43" s="203"/>
      <c r="MOU43" s="203"/>
      <c r="MOV43" s="203"/>
      <c r="MOW43" s="203"/>
      <c r="MOX43" s="203"/>
      <c r="MOY43" s="203"/>
      <c r="MOZ43" s="203"/>
      <c r="MPA43" s="203"/>
      <c r="MPB43" s="203"/>
      <c r="MPC43" s="203"/>
      <c r="MPD43" s="203"/>
      <c r="MPE43" s="203"/>
      <c r="MPF43" s="203"/>
      <c r="MPG43" s="203"/>
      <c r="MPH43" s="203"/>
      <c r="MPI43" s="203"/>
      <c r="MPJ43" s="203"/>
      <c r="MPK43" s="203"/>
      <c r="MPL43" s="203"/>
      <c r="MPM43" s="203"/>
      <c r="MPN43" s="203"/>
      <c r="MPO43" s="203"/>
      <c r="MPP43" s="203"/>
      <c r="MPQ43" s="203"/>
      <c r="MPR43" s="203"/>
      <c r="MPS43" s="203"/>
      <c r="MPT43" s="203"/>
      <c r="MPU43" s="203"/>
      <c r="MPV43" s="203"/>
      <c r="MPW43" s="203"/>
      <c r="MPX43" s="203"/>
      <c r="MPY43" s="203"/>
      <c r="MPZ43" s="203"/>
      <c r="MQA43" s="203"/>
      <c r="MQB43" s="203"/>
      <c r="MQC43" s="203"/>
      <c r="MQD43" s="203"/>
      <c r="MQE43" s="203"/>
      <c r="MQF43" s="203"/>
      <c r="MQG43" s="203"/>
      <c r="MQH43" s="203"/>
      <c r="MQI43" s="203"/>
      <c r="MQJ43" s="203"/>
      <c r="MQK43" s="203"/>
      <c r="MQL43" s="203"/>
      <c r="MQM43" s="203"/>
      <c r="MQN43" s="203"/>
      <c r="MQO43" s="203"/>
      <c r="MQP43" s="203"/>
      <c r="MQQ43" s="203"/>
      <c r="MQR43" s="203"/>
      <c r="MQS43" s="203"/>
      <c r="MQT43" s="203"/>
      <c r="MQU43" s="203"/>
      <c r="MQV43" s="203"/>
      <c r="MQW43" s="203"/>
      <c r="MQX43" s="203"/>
      <c r="MQY43" s="203"/>
      <c r="MQZ43" s="203"/>
      <c r="MRA43" s="203"/>
      <c r="MRB43" s="203"/>
      <c r="MRC43" s="203"/>
      <c r="MRD43" s="203"/>
      <c r="MRE43" s="203"/>
      <c r="MRF43" s="203"/>
      <c r="MRG43" s="203"/>
      <c r="MRH43" s="203"/>
      <c r="MRI43" s="203"/>
      <c r="MRJ43" s="203"/>
      <c r="MRK43" s="203"/>
      <c r="MRL43" s="203"/>
      <c r="MRM43" s="203"/>
      <c r="MRN43" s="203"/>
      <c r="MRO43" s="203"/>
      <c r="MRP43" s="203"/>
      <c r="MRQ43" s="203"/>
      <c r="MRR43" s="203"/>
      <c r="MRS43" s="203"/>
      <c r="MRT43" s="203"/>
      <c r="MRU43" s="203"/>
      <c r="MRV43" s="203"/>
      <c r="MRW43" s="203"/>
      <c r="MRX43" s="203"/>
      <c r="MRY43" s="203"/>
      <c r="MRZ43" s="203"/>
      <c r="MSA43" s="203"/>
      <c r="MSB43" s="203"/>
      <c r="MSC43" s="203"/>
      <c r="MSD43" s="203"/>
      <c r="MSE43" s="203"/>
      <c r="MSF43" s="203"/>
      <c r="MSG43" s="203"/>
      <c r="MSH43" s="203"/>
      <c r="MSI43" s="203"/>
      <c r="MSJ43" s="203"/>
      <c r="MSK43" s="203"/>
      <c r="MSL43" s="203"/>
      <c r="MSM43" s="203"/>
      <c r="MSN43" s="203"/>
      <c r="MSO43" s="203"/>
      <c r="MSP43" s="203"/>
      <c r="MSQ43" s="203"/>
      <c r="MSR43" s="203"/>
      <c r="MSS43" s="203"/>
      <c r="MST43" s="203"/>
      <c r="MSU43" s="203"/>
      <c r="MSV43" s="203"/>
      <c r="MSW43" s="203"/>
      <c r="MSX43" s="203"/>
      <c r="MSY43" s="203"/>
      <c r="MSZ43" s="203"/>
      <c r="MTA43" s="203"/>
      <c r="MTB43" s="203"/>
      <c r="MTC43" s="203"/>
      <c r="MTD43" s="203"/>
      <c r="MTE43" s="203"/>
      <c r="MTF43" s="203"/>
      <c r="MTG43" s="203"/>
      <c r="MTH43" s="203"/>
      <c r="MTI43" s="203"/>
      <c r="MTJ43" s="203"/>
      <c r="MTK43" s="203"/>
      <c r="MTL43" s="203"/>
      <c r="MTM43" s="203"/>
      <c r="MTN43" s="203"/>
      <c r="MTO43" s="203"/>
      <c r="MTP43" s="203"/>
      <c r="MTQ43" s="203"/>
      <c r="MTR43" s="203"/>
      <c r="MTS43" s="203"/>
      <c r="MTT43" s="203"/>
      <c r="MTU43" s="203"/>
      <c r="MTV43" s="203"/>
      <c r="MTW43" s="203"/>
      <c r="MTX43" s="203"/>
      <c r="MTY43" s="203"/>
      <c r="MTZ43" s="203"/>
      <c r="MUA43" s="203"/>
      <c r="MUB43" s="203"/>
      <c r="MUC43" s="203"/>
      <c r="MUD43" s="203"/>
      <c r="MUE43" s="203"/>
      <c r="MUF43" s="203"/>
      <c r="MUG43" s="203"/>
      <c r="MUH43" s="203"/>
      <c r="MUI43" s="203"/>
      <c r="MUJ43" s="203"/>
      <c r="MUK43" s="203"/>
      <c r="MUL43" s="203"/>
      <c r="MUM43" s="203"/>
      <c r="MUN43" s="203"/>
      <c r="MUO43" s="203"/>
      <c r="MUP43" s="203"/>
      <c r="MUQ43" s="203"/>
      <c r="MUR43" s="203"/>
      <c r="MUS43" s="203"/>
      <c r="MUT43" s="203"/>
      <c r="MUU43" s="203"/>
      <c r="MUV43" s="203"/>
      <c r="MUW43" s="203"/>
      <c r="MUX43" s="203"/>
      <c r="MUY43" s="203"/>
      <c r="MUZ43" s="203"/>
      <c r="MVA43" s="203"/>
      <c r="MVB43" s="203"/>
      <c r="MVC43" s="203"/>
      <c r="MVD43" s="203"/>
      <c r="MVE43" s="203"/>
      <c r="MVF43" s="203"/>
      <c r="MVG43" s="203"/>
      <c r="MVH43" s="203"/>
      <c r="MVI43" s="203"/>
      <c r="MVJ43" s="203"/>
      <c r="MVK43" s="203"/>
      <c r="MVL43" s="203"/>
      <c r="MVM43" s="203"/>
      <c r="MVN43" s="203"/>
      <c r="MVO43" s="203"/>
      <c r="MVP43" s="203"/>
      <c r="MVQ43" s="203"/>
      <c r="MVR43" s="203"/>
      <c r="MVS43" s="203"/>
      <c r="MVT43" s="203"/>
      <c r="MVU43" s="203"/>
      <c r="MVV43" s="203"/>
      <c r="MVW43" s="203"/>
      <c r="MVX43" s="203"/>
      <c r="MVY43" s="203"/>
      <c r="MVZ43" s="203"/>
      <c r="MWA43" s="203"/>
      <c r="MWB43" s="203"/>
      <c r="MWC43" s="203"/>
      <c r="MWD43" s="203"/>
      <c r="MWE43" s="203"/>
      <c r="MWF43" s="203"/>
      <c r="MWG43" s="203"/>
      <c r="MWH43" s="203"/>
      <c r="MWI43" s="203"/>
      <c r="MWJ43" s="203"/>
      <c r="MWK43" s="203"/>
      <c r="MWL43" s="203"/>
      <c r="MWM43" s="203"/>
      <c r="MWN43" s="203"/>
      <c r="MWO43" s="203"/>
      <c r="MWP43" s="203"/>
      <c r="MWQ43" s="203"/>
      <c r="MWR43" s="203"/>
      <c r="MWS43" s="203"/>
      <c r="MWT43" s="203"/>
      <c r="MWU43" s="203"/>
      <c r="MWV43" s="203"/>
      <c r="MWW43" s="203"/>
      <c r="MWX43" s="203"/>
      <c r="MWY43" s="203"/>
      <c r="MWZ43" s="203"/>
      <c r="MXA43" s="203"/>
      <c r="MXB43" s="203"/>
      <c r="MXC43" s="203"/>
      <c r="MXD43" s="203"/>
      <c r="MXE43" s="203"/>
      <c r="MXF43" s="203"/>
      <c r="MXG43" s="203"/>
      <c r="MXH43" s="203"/>
      <c r="MXI43" s="203"/>
      <c r="MXJ43" s="203"/>
      <c r="MXK43" s="203"/>
      <c r="MXL43" s="203"/>
      <c r="MXM43" s="203"/>
      <c r="MXN43" s="203"/>
      <c r="MXO43" s="203"/>
      <c r="MXP43" s="203"/>
      <c r="MXQ43" s="203"/>
      <c r="MXR43" s="203"/>
      <c r="MXS43" s="203"/>
      <c r="MXT43" s="203"/>
      <c r="MXU43" s="203"/>
      <c r="MXV43" s="203"/>
      <c r="MXW43" s="203"/>
      <c r="MXX43" s="203"/>
      <c r="MXY43" s="203"/>
      <c r="MXZ43" s="203"/>
      <c r="MYA43" s="203"/>
      <c r="MYB43" s="203"/>
      <c r="MYC43" s="203"/>
      <c r="MYD43" s="203"/>
      <c r="MYE43" s="203"/>
      <c r="MYF43" s="203"/>
      <c r="MYG43" s="203"/>
      <c r="MYH43" s="203"/>
      <c r="MYI43" s="203"/>
      <c r="MYJ43" s="203"/>
      <c r="MYK43" s="203"/>
      <c r="MYL43" s="203"/>
      <c r="MYM43" s="203"/>
      <c r="MYN43" s="203"/>
      <c r="MYO43" s="203"/>
      <c r="MYP43" s="203"/>
      <c r="MYQ43" s="203"/>
      <c r="MYR43" s="203"/>
      <c r="MYS43" s="203"/>
      <c r="MYT43" s="203"/>
      <c r="MYU43" s="203"/>
      <c r="MYV43" s="203"/>
      <c r="MYW43" s="203"/>
      <c r="MYX43" s="203"/>
      <c r="MYY43" s="203"/>
      <c r="MYZ43" s="203"/>
      <c r="MZA43" s="203"/>
      <c r="MZB43" s="203"/>
      <c r="MZC43" s="203"/>
      <c r="MZD43" s="203"/>
      <c r="MZE43" s="203"/>
      <c r="MZF43" s="203"/>
      <c r="MZG43" s="203"/>
      <c r="MZH43" s="203"/>
      <c r="MZI43" s="203"/>
      <c r="MZJ43" s="203"/>
      <c r="MZK43" s="203"/>
      <c r="MZL43" s="203"/>
      <c r="MZM43" s="203"/>
      <c r="MZN43" s="203"/>
      <c r="MZO43" s="203"/>
      <c r="MZP43" s="203"/>
      <c r="MZQ43" s="203"/>
      <c r="MZR43" s="203"/>
      <c r="MZS43" s="203"/>
      <c r="MZT43" s="203"/>
      <c r="MZU43" s="203"/>
      <c r="MZV43" s="203"/>
      <c r="MZW43" s="203"/>
      <c r="MZX43" s="203"/>
      <c r="MZY43" s="203"/>
      <c r="MZZ43" s="203"/>
      <c r="NAA43" s="203"/>
      <c r="NAB43" s="203"/>
      <c r="NAC43" s="203"/>
      <c r="NAD43" s="203"/>
      <c r="NAE43" s="203"/>
      <c r="NAF43" s="203"/>
      <c r="NAG43" s="203"/>
      <c r="NAH43" s="203"/>
      <c r="NAI43" s="203"/>
      <c r="NAJ43" s="203"/>
      <c r="NAK43" s="203"/>
      <c r="NAL43" s="203"/>
      <c r="NAM43" s="203"/>
      <c r="NAN43" s="203"/>
      <c r="NAO43" s="203"/>
      <c r="NAP43" s="203"/>
      <c r="NAQ43" s="203"/>
      <c r="NAR43" s="203"/>
      <c r="NAS43" s="203"/>
      <c r="NAT43" s="203"/>
      <c r="NAU43" s="203"/>
      <c r="NAV43" s="203"/>
      <c r="NAW43" s="203"/>
      <c r="NAX43" s="203"/>
      <c r="NAY43" s="203"/>
      <c r="NAZ43" s="203"/>
      <c r="NBA43" s="203"/>
      <c r="NBB43" s="203"/>
      <c r="NBC43" s="203"/>
      <c r="NBD43" s="203"/>
      <c r="NBE43" s="203"/>
      <c r="NBF43" s="203"/>
      <c r="NBG43" s="203"/>
      <c r="NBH43" s="203"/>
      <c r="NBI43" s="203"/>
      <c r="NBJ43" s="203"/>
      <c r="NBK43" s="203"/>
      <c r="NBL43" s="203"/>
      <c r="NBM43" s="203"/>
      <c r="NBN43" s="203"/>
      <c r="NBO43" s="203"/>
      <c r="NBP43" s="203"/>
      <c r="NBQ43" s="203"/>
      <c r="NBR43" s="203"/>
      <c r="NBS43" s="203"/>
      <c r="NBT43" s="203"/>
      <c r="NBU43" s="203"/>
      <c r="NBV43" s="203"/>
      <c r="NBW43" s="203"/>
      <c r="NBX43" s="203"/>
      <c r="NBY43" s="203"/>
      <c r="NBZ43" s="203"/>
      <c r="NCA43" s="203"/>
      <c r="NCB43" s="203"/>
      <c r="NCC43" s="203"/>
      <c r="NCD43" s="203"/>
      <c r="NCE43" s="203"/>
      <c r="NCF43" s="203"/>
      <c r="NCG43" s="203"/>
      <c r="NCH43" s="203"/>
      <c r="NCI43" s="203"/>
      <c r="NCJ43" s="203"/>
      <c r="NCK43" s="203"/>
      <c r="NCL43" s="203"/>
      <c r="NCM43" s="203"/>
      <c r="NCN43" s="203"/>
      <c r="NCO43" s="203"/>
      <c r="NCP43" s="203"/>
      <c r="NCQ43" s="203"/>
      <c r="NCR43" s="203"/>
      <c r="NCS43" s="203"/>
      <c r="NCT43" s="203"/>
      <c r="NCU43" s="203"/>
      <c r="NCV43" s="203"/>
      <c r="NCW43" s="203"/>
      <c r="NCX43" s="203"/>
      <c r="NCY43" s="203"/>
      <c r="NCZ43" s="203"/>
      <c r="NDA43" s="203"/>
      <c r="NDB43" s="203"/>
      <c r="NDC43" s="203"/>
      <c r="NDD43" s="203"/>
      <c r="NDE43" s="203"/>
      <c r="NDF43" s="203"/>
      <c r="NDG43" s="203"/>
      <c r="NDH43" s="203"/>
      <c r="NDI43" s="203"/>
      <c r="NDJ43" s="203"/>
      <c r="NDK43" s="203"/>
      <c r="NDL43" s="203"/>
      <c r="NDM43" s="203"/>
      <c r="NDN43" s="203"/>
      <c r="NDO43" s="203"/>
      <c r="NDP43" s="203"/>
      <c r="NDQ43" s="203"/>
      <c r="NDR43" s="203"/>
      <c r="NDS43" s="203"/>
      <c r="NDT43" s="203"/>
      <c r="NDU43" s="203"/>
      <c r="NDV43" s="203"/>
      <c r="NDW43" s="203"/>
      <c r="NDX43" s="203"/>
      <c r="NDY43" s="203"/>
      <c r="NDZ43" s="203"/>
      <c r="NEA43" s="203"/>
      <c r="NEB43" s="203"/>
      <c r="NEC43" s="203"/>
      <c r="NED43" s="203"/>
      <c r="NEE43" s="203"/>
      <c r="NEF43" s="203"/>
      <c r="NEG43" s="203"/>
      <c r="NEH43" s="203"/>
      <c r="NEI43" s="203"/>
      <c r="NEJ43" s="203"/>
      <c r="NEK43" s="203"/>
      <c r="NEL43" s="203"/>
      <c r="NEM43" s="203"/>
      <c r="NEN43" s="203"/>
      <c r="NEO43" s="203"/>
      <c r="NEP43" s="203"/>
      <c r="NEQ43" s="203"/>
      <c r="NER43" s="203"/>
      <c r="NES43" s="203"/>
      <c r="NET43" s="203"/>
      <c r="NEU43" s="203"/>
      <c r="NEV43" s="203"/>
      <c r="NEW43" s="203"/>
      <c r="NEX43" s="203"/>
      <c r="NEY43" s="203"/>
      <c r="NEZ43" s="203"/>
      <c r="NFA43" s="203"/>
      <c r="NFB43" s="203"/>
      <c r="NFC43" s="203"/>
      <c r="NFD43" s="203"/>
      <c r="NFE43" s="203"/>
      <c r="NFF43" s="203"/>
      <c r="NFG43" s="203"/>
      <c r="NFH43" s="203"/>
      <c r="NFI43" s="203"/>
      <c r="NFJ43" s="203"/>
      <c r="NFK43" s="203"/>
      <c r="NFL43" s="203"/>
      <c r="NFM43" s="203"/>
      <c r="NFN43" s="203"/>
      <c r="NFO43" s="203"/>
      <c r="NFP43" s="203"/>
      <c r="NFQ43" s="203"/>
      <c r="NFR43" s="203"/>
      <c r="NFS43" s="203"/>
      <c r="NFT43" s="203"/>
      <c r="NFU43" s="203"/>
      <c r="NFV43" s="203"/>
      <c r="NFW43" s="203"/>
      <c r="NFX43" s="203"/>
      <c r="NFY43" s="203"/>
      <c r="NFZ43" s="203"/>
      <c r="NGA43" s="203"/>
      <c r="NGB43" s="203"/>
      <c r="NGC43" s="203"/>
      <c r="NGD43" s="203"/>
      <c r="NGE43" s="203"/>
      <c r="NGF43" s="203"/>
      <c r="NGG43" s="203"/>
      <c r="NGH43" s="203"/>
      <c r="NGI43" s="203"/>
      <c r="NGJ43" s="203"/>
      <c r="NGK43" s="203"/>
      <c r="NGL43" s="203"/>
      <c r="NGM43" s="203"/>
      <c r="NGN43" s="203"/>
      <c r="NGO43" s="203"/>
      <c r="NGP43" s="203"/>
      <c r="NGQ43" s="203"/>
      <c r="NGR43" s="203"/>
      <c r="NGS43" s="203"/>
      <c r="NGT43" s="203"/>
      <c r="NGU43" s="203"/>
      <c r="NGV43" s="203"/>
      <c r="NGW43" s="203"/>
      <c r="NGX43" s="203"/>
      <c r="NGY43" s="203"/>
      <c r="NGZ43" s="203"/>
      <c r="NHA43" s="203"/>
      <c r="NHB43" s="203"/>
      <c r="NHC43" s="203"/>
      <c r="NHD43" s="203"/>
      <c r="NHE43" s="203"/>
      <c r="NHF43" s="203"/>
      <c r="NHG43" s="203"/>
      <c r="NHH43" s="203"/>
      <c r="NHI43" s="203"/>
      <c r="NHJ43" s="203"/>
      <c r="NHK43" s="203"/>
      <c r="NHL43" s="203"/>
      <c r="NHM43" s="203"/>
      <c r="NHN43" s="203"/>
      <c r="NHO43" s="203"/>
      <c r="NHP43" s="203"/>
      <c r="NHQ43" s="203"/>
      <c r="NHR43" s="203"/>
      <c r="NHS43" s="203"/>
      <c r="NHT43" s="203"/>
      <c r="NHU43" s="203"/>
      <c r="NHV43" s="203"/>
      <c r="NHW43" s="203"/>
      <c r="NHX43" s="203"/>
      <c r="NHY43" s="203"/>
      <c r="NHZ43" s="203"/>
      <c r="NIA43" s="203"/>
      <c r="NIB43" s="203"/>
      <c r="NIC43" s="203"/>
      <c r="NID43" s="203"/>
      <c r="NIE43" s="203"/>
      <c r="NIF43" s="203"/>
      <c r="NIG43" s="203"/>
      <c r="NIH43" s="203"/>
      <c r="NII43" s="203"/>
      <c r="NIJ43" s="203"/>
      <c r="NIK43" s="203"/>
      <c r="NIL43" s="203"/>
      <c r="NIM43" s="203"/>
      <c r="NIN43" s="203"/>
      <c r="NIO43" s="203"/>
      <c r="NIP43" s="203"/>
      <c r="NIQ43" s="203"/>
      <c r="NIR43" s="203"/>
      <c r="NIS43" s="203"/>
      <c r="NIT43" s="203"/>
      <c r="NIU43" s="203"/>
      <c r="NIV43" s="203"/>
      <c r="NIW43" s="203"/>
      <c r="NIX43" s="203"/>
      <c r="NIY43" s="203"/>
      <c r="NIZ43" s="203"/>
      <c r="NJA43" s="203"/>
      <c r="NJB43" s="203"/>
      <c r="NJC43" s="203"/>
      <c r="NJD43" s="203"/>
      <c r="NJE43" s="203"/>
      <c r="NJF43" s="203"/>
      <c r="NJG43" s="203"/>
      <c r="NJH43" s="203"/>
      <c r="NJI43" s="203"/>
      <c r="NJJ43" s="203"/>
      <c r="NJK43" s="203"/>
      <c r="NJL43" s="203"/>
      <c r="NJM43" s="203"/>
      <c r="NJN43" s="203"/>
      <c r="NJO43" s="203"/>
      <c r="NJP43" s="203"/>
      <c r="NJQ43" s="203"/>
      <c r="NJR43" s="203"/>
      <c r="NJS43" s="203"/>
      <c r="NJT43" s="203"/>
      <c r="NJU43" s="203"/>
      <c r="NJV43" s="203"/>
      <c r="NJW43" s="203"/>
      <c r="NJX43" s="203"/>
      <c r="NJY43" s="203"/>
      <c r="NJZ43" s="203"/>
      <c r="NKA43" s="203"/>
      <c r="NKB43" s="203"/>
      <c r="NKC43" s="203"/>
      <c r="NKD43" s="203"/>
      <c r="NKE43" s="203"/>
      <c r="NKF43" s="203"/>
      <c r="NKG43" s="203"/>
      <c r="NKH43" s="203"/>
      <c r="NKI43" s="203"/>
      <c r="NKJ43" s="203"/>
      <c r="NKK43" s="203"/>
      <c r="NKL43" s="203"/>
      <c r="NKM43" s="203"/>
      <c r="NKN43" s="203"/>
      <c r="NKO43" s="203"/>
      <c r="NKP43" s="203"/>
      <c r="NKQ43" s="203"/>
      <c r="NKR43" s="203"/>
      <c r="NKS43" s="203"/>
      <c r="NKT43" s="203"/>
      <c r="NKU43" s="203"/>
      <c r="NKV43" s="203"/>
      <c r="NKW43" s="203"/>
      <c r="NKX43" s="203"/>
      <c r="NKY43" s="203"/>
      <c r="NKZ43" s="203"/>
      <c r="NLA43" s="203"/>
      <c r="NLB43" s="203"/>
      <c r="NLC43" s="203"/>
      <c r="NLD43" s="203"/>
      <c r="NLE43" s="203"/>
      <c r="NLF43" s="203"/>
      <c r="NLG43" s="203"/>
      <c r="NLH43" s="203"/>
      <c r="NLI43" s="203"/>
      <c r="NLJ43" s="203"/>
      <c r="NLK43" s="203"/>
      <c r="NLL43" s="203"/>
      <c r="NLM43" s="203"/>
      <c r="NLN43" s="203"/>
      <c r="NLO43" s="203"/>
      <c r="NLP43" s="203"/>
      <c r="NLQ43" s="203"/>
      <c r="NLR43" s="203"/>
      <c r="NLS43" s="203"/>
      <c r="NLT43" s="203"/>
      <c r="NLU43" s="203"/>
      <c r="NLV43" s="203"/>
      <c r="NLW43" s="203"/>
      <c r="NLX43" s="203"/>
      <c r="NLY43" s="203"/>
      <c r="NLZ43" s="203"/>
      <c r="NMA43" s="203"/>
      <c r="NMB43" s="203"/>
      <c r="NMC43" s="203"/>
      <c r="NMD43" s="203"/>
      <c r="NME43" s="203"/>
      <c r="NMF43" s="203"/>
      <c r="NMG43" s="203"/>
      <c r="NMH43" s="203"/>
      <c r="NMI43" s="203"/>
      <c r="NMJ43" s="203"/>
      <c r="NMK43" s="203"/>
      <c r="NML43" s="203"/>
      <c r="NMM43" s="203"/>
      <c r="NMN43" s="203"/>
      <c r="NMO43" s="203"/>
      <c r="NMP43" s="203"/>
      <c r="NMQ43" s="203"/>
      <c r="NMR43" s="203"/>
      <c r="NMS43" s="203"/>
      <c r="NMT43" s="203"/>
      <c r="NMU43" s="203"/>
      <c r="NMV43" s="203"/>
      <c r="NMW43" s="203"/>
      <c r="NMX43" s="203"/>
      <c r="NMY43" s="203"/>
      <c r="NMZ43" s="203"/>
      <c r="NNA43" s="203"/>
      <c r="NNB43" s="203"/>
      <c r="NNC43" s="203"/>
      <c r="NND43" s="203"/>
      <c r="NNE43" s="203"/>
      <c r="NNF43" s="203"/>
      <c r="NNG43" s="203"/>
      <c r="NNH43" s="203"/>
      <c r="NNI43" s="203"/>
      <c r="NNJ43" s="203"/>
      <c r="NNK43" s="203"/>
      <c r="NNL43" s="203"/>
      <c r="NNM43" s="203"/>
      <c r="NNN43" s="203"/>
      <c r="NNO43" s="203"/>
      <c r="NNP43" s="203"/>
      <c r="NNQ43" s="203"/>
      <c r="NNR43" s="203"/>
      <c r="NNS43" s="203"/>
      <c r="NNT43" s="203"/>
      <c r="NNU43" s="203"/>
      <c r="NNV43" s="203"/>
      <c r="NNW43" s="203"/>
      <c r="NNX43" s="203"/>
      <c r="NNY43" s="203"/>
      <c r="NNZ43" s="203"/>
      <c r="NOA43" s="203"/>
      <c r="NOB43" s="203"/>
      <c r="NOC43" s="203"/>
      <c r="NOD43" s="203"/>
      <c r="NOE43" s="203"/>
      <c r="NOF43" s="203"/>
      <c r="NOG43" s="203"/>
      <c r="NOH43" s="203"/>
      <c r="NOI43" s="203"/>
      <c r="NOJ43" s="203"/>
      <c r="NOK43" s="203"/>
      <c r="NOL43" s="203"/>
      <c r="NOM43" s="203"/>
      <c r="NON43" s="203"/>
      <c r="NOO43" s="203"/>
      <c r="NOP43" s="203"/>
      <c r="NOQ43" s="203"/>
      <c r="NOR43" s="203"/>
      <c r="NOS43" s="203"/>
      <c r="NOT43" s="203"/>
      <c r="NOU43" s="203"/>
      <c r="NOV43" s="203"/>
      <c r="NOW43" s="203"/>
      <c r="NOX43" s="203"/>
      <c r="NOY43" s="203"/>
      <c r="NOZ43" s="203"/>
      <c r="NPA43" s="203"/>
      <c r="NPB43" s="203"/>
      <c r="NPC43" s="203"/>
      <c r="NPD43" s="203"/>
      <c r="NPE43" s="203"/>
      <c r="NPF43" s="203"/>
      <c r="NPG43" s="203"/>
      <c r="NPH43" s="203"/>
      <c r="NPI43" s="203"/>
      <c r="NPJ43" s="203"/>
      <c r="NPK43" s="203"/>
      <c r="NPL43" s="203"/>
      <c r="NPM43" s="203"/>
      <c r="NPN43" s="203"/>
      <c r="NPO43" s="203"/>
      <c r="NPP43" s="203"/>
      <c r="NPQ43" s="203"/>
      <c r="NPR43" s="203"/>
      <c r="NPS43" s="203"/>
      <c r="NPT43" s="203"/>
      <c r="NPU43" s="203"/>
      <c r="NPV43" s="203"/>
      <c r="NPW43" s="203"/>
      <c r="NPX43" s="203"/>
      <c r="NPY43" s="203"/>
      <c r="NPZ43" s="203"/>
      <c r="NQA43" s="203"/>
      <c r="NQB43" s="203"/>
      <c r="NQC43" s="203"/>
      <c r="NQD43" s="203"/>
      <c r="NQE43" s="203"/>
      <c r="NQF43" s="203"/>
      <c r="NQG43" s="203"/>
      <c r="NQH43" s="203"/>
      <c r="NQI43" s="203"/>
      <c r="NQJ43" s="203"/>
      <c r="NQK43" s="203"/>
      <c r="NQL43" s="203"/>
      <c r="NQM43" s="203"/>
      <c r="NQN43" s="203"/>
      <c r="NQO43" s="203"/>
      <c r="NQP43" s="203"/>
      <c r="NQQ43" s="203"/>
      <c r="NQR43" s="203"/>
      <c r="NQS43" s="203"/>
      <c r="NQT43" s="203"/>
      <c r="NQU43" s="203"/>
      <c r="NQV43" s="203"/>
      <c r="NQW43" s="203"/>
      <c r="NQX43" s="203"/>
      <c r="NQY43" s="203"/>
      <c r="NQZ43" s="203"/>
      <c r="NRA43" s="203"/>
      <c r="NRB43" s="203"/>
      <c r="NRC43" s="203"/>
      <c r="NRD43" s="203"/>
      <c r="NRE43" s="203"/>
      <c r="NRF43" s="203"/>
      <c r="NRG43" s="203"/>
      <c r="NRH43" s="203"/>
      <c r="NRI43" s="203"/>
      <c r="NRJ43" s="203"/>
      <c r="NRK43" s="203"/>
      <c r="NRL43" s="203"/>
      <c r="NRM43" s="203"/>
      <c r="NRN43" s="203"/>
      <c r="NRO43" s="203"/>
      <c r="NRP43" s="203"/>
      <c r="NRQ43" s="203"/>
      <c r="NRR43" s="203"/>
      <c r="NRS43" s="203"/>
      <c r="NRT43" s="203"/>
      <c r="NRU43" s="203"/>
      <c r="NRV43" s="203"/>
      <c r="NRW43" s="203"/>
      <c r="NRX43" s="203"/>
      <c r="NRY43" s="203"/>
      <c r="NRZ43" s="203"/>
      <c r="NSA43" s="203"/>
      <c r="NSB43" s="203"/>
      <c r="NSC43" s="203"/>
      <c r="NSD43" s="203"/>
      <c r="NSE43" s="203"/>
      <c r="NSF43" s="203"/>
      <c r="NSG43" s="203"/>
      <c r="NSH43" s="203"/>
      <c r="NSI43" s="203"/>
      <c r="NSJ43" s="203"/>
      <c r="NSK43" s="203"/>
      <c r="NSL43" s="203"/>
      <c r="NSM43" s="203"/>
      <c r="NSN43" s="203"/>
      <c r="NSO43" s="203"/>
      <c r="NSP43" s="203"/>
      <c r="NSQ43" s="203"/>
      <c r="NSR43" s="203"/>
      <c r="NSS43" s="203"/>
      <c r="NST43" s="203"/>
      <c r="NSU43" s="203"/>
      <c r="NSV43" s="203"/>
      <c r="NSW43" s="203"/>
      <c r="NSX43" s="203"/>
      <c r="NSY43" s="203"/>
      <c r="NSZ43" s="203"/>
      <c r="NTA43" s="203"/>
      <c r="NTB43" s="203"/>
      <c r="NTC43" s="203"/>
      <c r="NTD43" s="203"/>
      <c r="NTE43" s="203"/>
      <c r="NTF43" s="203"/>
      <c r="NTG43" s="203"/>
      <c r="NTH43" s="203"/>
      <c r="NTI43" s="203"/>
      <c r="NTJ43" s="203"/>
      <c r="NTK43" s="203"/>
      <c r="NTL43" s="203"/>
      <c r="NTM43" s="203"/>
      <c r="NTN43" s="203"/>
      <c r="NTO43" s="203"/>
      <c r="NTP43" s="203"/>
      <c r="NTQ43" s="203"/>
      <c r="NTR43" s="203"/>
      <c r="NTS43" s="203"/>
      <c r="NTT43" s="203"/>
      <c r="NTU43" s="203"/>
      <c r="NTV43" s="203"/>
      <c r="NTW43" s="203"/>
      <c r="NTX43" s="203"/>
      <c r="NTY43" s="203"/>
      <c r="NTZ43" s="203"/>
      <c r="NUA43" s="203"/>
      <c r="NUB43" s="203"/>
      <c r="NUC43" s="203"/>
      <c r="NUD43" s="203"/>
      <c r="NUE43" s="203"/>
      <c r="NUF43" s="203"/>
      <c r="NUG43" s="203"/>
      <c r="NUH43" s="203"/>
      <c r="NUI43" s="203"/>
      <c r="NUJ43" s="203"/>
      <c r="NUK43" s="203"/>
      <c r="NUL43" s="203"/>
      <c r="NUM43" s="203"/>
      <c r="NUN43" s="203"/>
      <c r="NUO43" s="203"/>
      <c r="NUP43" s="203"/>
      <c r="NUQ43" s="203"/>
      <c r="NUR43" s="203"/>
      <c r="NUS43" s="203"/>
      <c r="NUT43" s="203"/>
      <c r="NUU43" s="203"/>
      <c r="NUV43" s="203"/>
      <c r="NUW43" s="203"/>
      <c r="NUX43" s="203"/>
      <c r="NUY43" s="203"/>
      <c r="NUZ43" s="203"/>
      <c r="NVA43" s="203"/>
      <c r="NVB43" s="203"/>
      <c r="NVC43" s="203"/>
      <c r="NVD43" s="203"/>
      <c r="NVE43" s="203"/>
      <c r="NVF43" s="203"/>
      <c r="NVG43" s="203"/>
      <c r="NVH43" s="203"/>
      <c r="NVI43" s="203"/>
      <c r="NVJ43" s="203"/>
      <c r="NVK43" s="203"/>
      <c r="NVL43" s="203"/>
      <c r="NVM43" s="203"/>
      <c r="NVN43" s="203"/>
      <c r="NVO43" s="203"/>
      <c r="NVP43" s="203"/>
      <c r="NVQ43" s="203"/>
      <c r="NVR43" s="203"/>
      <c r="NVS43" s="203"/>
      <c r="NVT43" s="203"/>
      <c r="NVU43" s="203"/>
      <c r="NVV43" s="203"/>
      <c r="NVW43" s="203"/>
      <c r="NVX43" s="203"/>
      <c r="NVY43" s="203"/>
      <c r="NVZ43" s="203"/>
      <c r="NWA43" s="203"/>
      <c r="NWB43" s="203"/>
      <c r="NWC43" s="203"/>
      <c r="NWD43" s="203"/>
      <c r="NWE43" s="203"/>
      <c r="NWF43" s="203"/>
      <c r="NWG43" s="203"/>
      <c r="NWH43" s="203"/>
      <c r="NWI43" s="203"/>
      <c r="NWJ43" s="203"/>
      <c r="NWK43" s="203"/>
      <c r="NWL43" s="203"/>
      <c r="NWM43" s="203"/>
      <c r="NWN43" s="203"/>
      <c r="NWO43" s="203"/>
      <c r="NWP43" s="203"/>
      <c r="NWQ43" s="203"/>
      <c r="NWR43" s="203"/>
      <c r="NWS43" s="203"/>
      <c r="NWT43" s="203"/>
      <c r="NWU43" s="203"/>
      <c r="NWV43" s="203"/>
      <c r="NWW43" s="203"/>
      <c r="NWX43" s="203"/>
      <c r="NWY43" s="203"/>
      <c r="NWZ43" s="203"/>
      <c r="NXA43" s="203"/>
      <c r="NXB43" s="203"/>
      <c r="NXC43" s="203"/>
      <c r="NXD43" s="203"/>
      <c r="NXE43" s="203"/>
      <c r="NXF43" s="203"/>
      <c r="NXG43" s="203"/>
      <c r="NXH43" s="203"/>
      <c r="NXI43" s="203"/>
      <c r="NXJ43" s="203"/>
      <c r="NXK43" s="203"/>
      <c r="NXL43" s="203"/>
      <c r="NXM43" s="203"/>
      <c r="NXN43" s="203"/>
      <c r="NXO43" s="203"/>
      <c r="NXP43" s="203"/>
      <c r="NXQ43" s="203"/>
      <c r="NXR43" s="203"/>
      <c r="NXS43" s="203"/>
      <c r="NXT43" s="203"/>
      <c r="NXU43" s="203"/>
      <c r="NXV43" s="203"/>
      <c r="NXW43" s="203"/>
      <c r="NXX43" s="203"/>
      <c r="NXY43" s="203"/>
      <c r="NXZ43" s="203"/>
      <c r="NYA43" s="203"/>
      <c r="NYB43" s="203"/>
      <c r="NYC43" s="203"/>
      <c r="NYD43" s="203"/>
      <c r="NYE43" s="203"/>
      <c r="NYF43" s="203"/>
      <c r="NYG43" s="203"/>
      <c r="NYH43" s="203"/>
      <c r="NYI43" s="203"/>
      <c r="NYJ43" s="203"/>
      <c r="NYK43" s="203"/>
      <c r="NYL43" s="203"/>
      <c r="NYM43" s="203"/>
      <c r="NYN43" s="203"/>
      <c r="NYO43" s="203"/>
      <c r="NYP43" s="203"/>
      <c r="NYQ43" s="203"/>
      <c r="NYR43" s="203"/>
      <c r="NYS43" s="203"/>
      <c r="NYT43" s="203"/>
      <c r="NYU43" s="203"/>
      <c r="NYV43" s="203"/>
      <c r="NYW43" s="203"/>
      <c r="NYX43" s="203"/>
      <c r="NYY43" s="203"/>
      <c r="NYZ43" s="203"/>
      <c r="NZA43" s="203"/>
      <c r="NZB43" s="203"/>
      <c r="NZC43" s="203"/>
      <c r="NZD43" s="203"/>
      <c r="NZE43" s="203"/>
      <c r="NZF43" s="203"/>
      <c r="NZG43" s="203"/>
      <c r="NZH43" s="203"/>
      <c r="NZI43" s="203"/>
      <c r="NZJ43" s="203"/>
      <c r="NZK43" s="203"/>
      <c r="NZL43" s="203"/>
      <c r="NZM43" s="203"/>
      <c r="NZN43" s="203"/>
      <c r="NZO43" s="203"/>
      <c r="NZP43" s="203"/>
      <c r="NZQ43" s="203"/>
      <c r="NZR43" s="203"/>
      <c r="NZS43" s="203"/>
      <c r="NZT43" s="203"/>
      <c r="NZU43" s="203"/>
      <c r="NZV43" s="203"/>
      <c r="NZW43" s="203"/>
      <c r="NZX43" s="203"/>
      <c r="NZY43" s="203"/>
      <c r="NZZ43" s="203"/>
      <c r="OAA43" s="203"/>
      <c r="OAB43" s="203"/>
      <c r="OAC43" s="203"/>
      <c r="OAD43" s="203"/>
      <c r="OAE43" s="203"/>
      <c r="OAF43" s="203"/>
      <c r="OAG43" s="203"/>
      <c r="OAH43" s="203"/>
      <c r="OAI43" s="203"/>
      <c r="OAJ43" s="203"/>
      <c r="OAK43" s="203"/>
      <c r="OAL43" s="203"/>
      <c r="OAM43" s="203"/>
      <c r="OAN43" s="203"/>
      <c r="OAO43" s="203"/>
      <c r="OAP43" s="203"/>
      <c r="OAQ43" s="203"/>
      <c r="OAR43" s="203"/>
      <c r="OAS43" s="203"/>
      <c r="OAT43" s="203"/>
      <c r="OAU43" s="203"/>
      <c r="OAV43" s="203"/>
      <c r="OAW43" s="203"/>
      <c r="OAX43" s="203"/>
      <c r="OAY43" s="203"/>
      <c r="OAZ43" s="203"/>
      <c r="OBA43" s="203"/>
      <c r="OBB43" s="203"/>
      <c r="OBC43" s="203"/>
      <c r="OBD43" s="203"/>
      <c r="OBE43" s="203"/>
      <c r="OBF43" s="203"/>
      <c r="OBG43" s="203"/>
      <c r="OBH43" s="203"/>
      <c r="OBI43" s="203"/>
      <c r="OBJ43" s="203"/>
      <c r="OBK43" s="203"/>
      <c r="OBL43" s="203"/>
      <c r="OBM43" s="203"/>
      <c r="OBN43" s="203"/>
      <c r="OBO43" s="203"/>
      <c r="OBP43" s="203"/>
      <c r="OBQ43" s="203"/>
      <c r="OBR43" s="203"/>
      <c r="OBS43" s="203"/>
      <c r="OBT43" s="203"/>
      <c r="OBU43" s="203"/>
      <c r="OBV43" s="203"/>
      <c r="OBW43" s="203"/>
      <c r="OBX43" s="203"/>
      <c r="OBY43" s="203"/>
      <c r="OBZ43" s="203"/>
      <c r="OCA43" s="203"/>
      <c r="OCB43" s="203"/>
      <c r="OCC43" s="203"/>
      <c r="OCD43" s="203"/>
      <c r="OCE43" s="203"/>
      <c r="OCF43" s="203"/>
      <c r="OCG43" s="203"/>
      <c r="OCH43" s="203"/>
      <c r="OCI43" s="203"/>
      <c r="OCJ43" s="203"/>
      <c r="OCK43" s="203"/>
      <c r="OCL43" s="203"/>
      <c r="OCM43" s="203"/>
      <c r="OCN43" s="203"/>
      <c r="OCO43" s="203"/>
      <c r="OCP43" s="203"/>
      <c r="OCQ43" s="203"/>
      <c r="OCR43" s="203"/>
      <c r="OCS43" s="203"/>
      <c r="OCT43" s="203"/>
      <c r="OCU43" s="203"/>
      <c r="OCV43" s="203"/>
      <c r="OCW43" s="203"/>
      <c r="OCX43" s="203"/>
      <c r="OCY43" s="203"/>
      <c r="OCZ43" s="203"/>
      <c r="ODA43" s="203"/>
      <c r="ODB43" s="203"/>
      <c r="ODC43" s="203"/>
      <c r="ODD43" s="203"/>
      <c r="ODE43" s="203"/>
      <c r="ODF43" s="203"/>
      <c r="ODG43" s="203"/>
      <c r="ODH43" s="203"/>
      <c r="ODI43" s="203"/>
      <c r="ODJ43" s="203"/>
      <c r="ODK43" s="203"/>
      <c r="ODL43" s="203"/>
      <c r="ODM43" s="203"/>
      <c r="ODN43" s="203"/>
      <c r="ODO43" s="203"/>
      <c r="ODP43" s="203"/>
      <c r="ODQ43" s="203"/>
      <c r="ODR43" s="203"/>
      <c r="ODS43" s="203"/>
      <c r="ODT43" s="203"/>
      <c r="ODU43" s="203"/>
      <c r="ODV43" s="203"/>
      <c r="ODW43" s="203"/>
      <c r="ODX43" s="203"/>
      <c r="ODY43" s="203"/>
      <c r="ODZ43" s="203"/>
      <c r="OEA43" s="203"/>
      <c r="OEB43" s="203"/>
      <c r="OEC43" s="203"/>
      <c r="OED43" s="203"/>
      <c r="OEE43" s="203"/>
      <c r="OEF43" s="203"/>
      <c r="OEG43" s="203"/>
      <c r="OEH43" s="203"/>
      <c r="OEI43" s="203"/>
      <c r="OEJ43" s="203"/>
      <c r="OEK43" s="203"/>
      <c r="OEL43" s="203"/>
      <c r="OEM43" s="203"/>
      <c r="OEN43" s="203"/>
      <c r="OEO43" s="203"/>
      <c r="OEP43" s="203"/>
      <c r="OEQ43" s="203"/>
      <c r="OER43" s="203"/>
      <c r="OES43" s="203"/>
      <c r="OET43" s="203"/>
      <c r="OEU43" s="203"/>
      <c r="OEV43" s="203"/>
      <c r="OEW43" s="203"/>
      <c r="OEX43" s="203"/>
      <c r="OEY43" s="203"/>
      <c r="OEZ43" s="203"/>
      <c r="OFA43" s="203"/>
      <c r="OFB43" s="203"/>
      <c r="OFC43" s="203"/>
      <c r="OFD43" s="203"/>
      <c r="OFE43" s="203"/>
      <c r="OFF43" s="203"/>
      <c r="OFG43" s="203"/>
      <c r="OFH43" s="203"/>
      <c r="OFI43" s="203"/>
      <c r="OFJ43" s="203"/>
      <c r="OFK43" s="203"/>
      <c r="OFL43" s="203"/>
      <c r="OFM43" s="203"/>
      <c r="OFN43" s="203"/>
      <c r="OFO43" s="203"/>
      <c r="OFP43" s="203"/>
      <c r="OFQ43" s="203"/>
      <c r="OFR43" s="203"/>
      <c r="OFS43" s="203"/>
      <c r="OFT43" s="203"/>
      <c r="OFU43" s="203"/>
      <c r="OFV43" s="203"/>
      <c r="OFW43" s="203"/>
      <c r="OFX43" s="203"/>
      <c r="OFY43" s="203"/>
      <c r="OFZ43" s="203"/>
      <c r="OGA43" s="203"/>
      <c r="OGB43" s="203"/>
      <c r="OGC43" s="203"/>
      <c r="OGD43" s="203"/>
      <c r="OGE43" s="203"/>
      <c r="OGF43" s="203"/>
      <c r="OGG43" s="203"/>
      <c r="OGH43" s="203"/>
      <c r="OGI43" s="203"/>
      <c r="OGJ43" s="203"/>
      <c r="OGK43" s="203"/>
      <c r="OGL43" s="203"/>
      <c r="OGM43" s="203"/>
      <c r="OGN43" s="203"/>
      <c r="OGO43" s="203"/>
      <c r="OGP43" s="203"/>
      <c r="OGQ43" s="203"/>
      <c r="OGR43" s="203"/>
      <c r="OGS43" s="203"/>
      <c r="OGT43" s="203"/>
      <c r="OGU43" s="203"/>
      <c r="OGV43" s="203"/>
      <c r="OGW43" s="203"/>
      <c r="OGX43" s="203"/>
      <c r="OGY43" s="203"/>
      <c r="OGZ43" s="203"/>
      <c r="OHA43" s="203"/>
      <c r="OHB43" s="203"/>
      <c r="OHC43" s="203"/>
      <c r="OHD43" s="203"/>
      <c r="OHE43" s="203"/>
      <c r="OHF43" s="203"/>
      <c r="OHG43" s="203"/>
      <c r="OHH43" s="203"/>
      <c r="OHI43" s="203"/>
      <c r="OHJ43" s="203"/>
      <c r="OHK43" s="203"/>
      <c r="OHL43" s="203"/>
      <c r="OHM43" s="203"/>
      <c r="OHN43" s="203"/>
      <c r="OHO43" s="203"/>
      <c r="OHP43" s="203"/>
      <c r="OHQ43" s="203"/>
      <c r="OHR43" s="203"/>
      <c r="OHS43" s="203"/>
      <c r="OHT43" s="203"/>
      <c r="OHU43" s="203"/>
      <c r="OHV43" s="203"/>
      <c r="OHW43" s="203"/>
      <c r="OHX43" s="203"/>
      <c r="OHY43" s="203"/>
      <c r="OHZ43" s="203"/>
      <c r="OIA43" s="203"/>
      <c r="OIB43" s="203"/>
      <c r="OIC43" s="203"/>
      <c r="OID43" s="203"/>
      <c r="OIE43" s="203"/>
      <c r="OIF43" s="203"/>
      <c r="OIG43" s="203"/>
      <c r="OIH43" s="203"/>
      <c r="OII43" s="203"/>
      <c r="OIJ43" s="203"/>
      <c r="OIK43" s="203"/>
      <c r="OIL43" s="203"/>
      <c r="OIM43" s="203"/>
      <c r="OIN43" s="203"/>
      <c r="OIO43" s="203"/>
      <c r="OIP43" s="203"/>
      <c r="OIQ43" s="203"/>
      <c r="OIR43" s="203"/>
      <c r="OIS43" s="203"/>
      <c r="OIT43" s="203"/>
      <c r="OIU43" s="203"/>
      <c r="OIV43" s="203"/>
      <c r="OIW43" s="203"/>
      <c r="OIX43" s="203"/>
      <c r="OIY43" s="203"/>
      <c r="OIZ43" s="203"/>
      <c r="OJA43" s="203"/>
      <c r="OJB43" s="203"/>
      <c r="OJC43" s="203"/>
      <c r="OJD43" s="203"/>
      <c r="OJE43" s="203"/>
      <c r="OJF43" s="203"/>
      <c r="OJG43" s="203"/>
      <c r="OJH43" s="203"/>
      <c r="OJI43" s="203"/>
      <c r="OJJ43" s="203"/>
      <c r="OJK43" s="203"/>
      <c r="OJL43" s="203"/>
      <c r="OJM43" s="203"/>
      <c r="OJN43" s="203"/>
      <c r="OJO43" s="203"/>
      <c r="OJP43" s="203"/>
      <c r="OJQ43" s="203"/>
      <c r="OJR43" s="203"/>
      <c r="OJS43" s="203"/>
      <c r="OJT43" s="203"/>
      <c r="OJU43" s="203"/>
      <c r="OJV43" s="203"/>
      <c r="OJW43" s="203"/>
      <c r="OJX43" s="203"/>
      <c r="OJY43" s="203"/>
      <c r="OJZ43" s="203"/>
      <c r="OKA43" s="203"/>
      <c r="OKB43" s="203"/>
      <c r="OKC43" s="203"/>
      <c r="OKD43" s="203"/>
      <c r="OKE43" s="203"/>
      <c r="OKF43" s="203"/>
      <c r="OKG43" s="203"/>
      <c r="OKH43" s="203"/>
      <c r="OKI43" s="203"/>
      <c r="OKJ43" s="203"/>
      <c r="OKK43" s="203"/>
      <c r="OKL43" s="203"/>
      <c r="OKM43" s="203"/>
      <c r="OKN43" s="203"/>
      <c r="OKO43" s="203"/>
      <c r="OKP43" s="203"/>
      <c r="OKQ43" s="203"/>
      <c r="OKR43" s="203"/>
      <c r="OKS43" s="203"/>
      <c r="OKT43" s="203"/>
      <c r="OKU43" s="203"/>
      <c r="OKV43" s="203"/>
      <c r="OKW43" s="203"/>
      <c r="OKX43" s="203"/>
      <c r="OKY43" s="203"/>
      <c r="OKZ43" s="203"/>
      <c r="OLA43" s="203"/>
      <c r="OLB43" s="203"/>
      <c r="OLC43" s="203"/>
      <c r="OLD43" s="203"/>
      <c r="OLE43" s="203"/>
      <c r="OLF43" s="203"/>
      <c r="OLG43" s="203"/>
      <c r="OLH43" s="203"/>
      <c r="OLI43" s="203"/>
      <c r="OLJ43" s="203"/>
      <c r="OLK43" s="203"/>
      <c r="OLL43" s="203"/>
      <c r="OLM43" s="203"/>
      <c r="OLN43" s="203"/>
      <c r="OLO43" s="203"/>
      <c r="OLP43" s="203"/>
      <c r="OLQ43" s="203"/>
      <c r="OLR43" s="203"/>
      <c r="OLS43" s="203"/>
      <c r="OLT43" s="203"/>
      <c r="OLU43" s="203"/>
      <c r="OLV43" s="203"/>
      <c r="OLW43" s="203"/>
      <c r="OLX43" s="203"/>
      <c r="OLY43" s="203"/>
      <c r="OLZ43" s="203"/>
      <c r="OMA43" s="203"/>
      <c r="OMB43" s="203"/>
      <c r="OMC43" s="203"/>
      <c r="OMD43" s="203"/>
      <c r="OME43" s="203"/>
      <c r="OMF43" s="203"/>
      <c r="OMG43" s="203"/>
      <c r="OMH43" s="203"/>
      <c r="OMI43" s="203"/>
      <c r="OMJ43" s="203"/>
      <c r="OMK43" s="203"/>
      <c r="OML43" s="203"/>
      <c r="OMM43" s="203"/>
      <c r="OMN43" s="203"/>
      <c r="OMO43" s="203"/>
      <c r="OMP43" s="203"/>
      <c r="OMQ43" s="203"/>
      <c r="OMR43" s="203"/>
      <c r="OMS43" s="203"/>
      <c r="OMT43" s="203"/>
      <c r="OMU43" s="203"/>
      <c r="OMV43" s="203"/>
      <c r="OMW43" s="203"/>
      <c r="OMX43" s="203"/>
      <c r="OMY43" s="203"/>
      <c r="OMZ43" s="203"/>
      <c r="ONA43" s="203"/>
      <c r="ONB43" s="203"/>
      <c r="ONC43" s="203"/>
      <c r="OND43" s="203"/>
      <c r="ONE43" s="203"/>
      <c r="ONF43" s="203"/>
      <c r="ONG43" s="203"/>
      <c r="ONH43" s="203"/>
      <c r="ONI43" s="203"/>
      <c r="ONJ43" s="203"/>
      <c r="ONK43" s="203"/>
      <c r="ONL43" s="203"/>
      <c r="ONM43" s="203"/>
      <c r="ONN43" s="203"/>
      <c r="ONO43" s="203"/>
      <c r="ONP43" s="203"/>
      <c r="ONQ43" s="203"/>
      <c r="ONR43" s="203"/>
      <c r="ONS43" s="203"/>
      <c r="ONT43" s="203"/>
      <c r="ONU43" s="203"/>
      <c r="ONV43" s="203"/>
      <c r="ONW43" s="203"/>
      <c r="ONX43" s="203"/>
      <c r="ONY43" s="203"/>
      <c r="ONZ43" s="203"/>
      <c r="OOA43" s="203"/>
      <c r="OOB43" s="203"/>
      <c r="OOC43" s="203"/>
      <c r="OOD43" s="203"/>
      <c r="OOE43" s="203"/>
      <c r="OOF43" s="203"/>
      <c r="OOG43" s="203"/>
      <c r="OOH43" s="203"/>
      <c r="OOI43" s="203"/>
      <c r="OOJ43" s="203"/>
      <c r="OOK43" s="203"/>
      <c r="OOL43" s="203"/>
      <c r="OOM43" s="203"/>
      <c r="OON43" s="203"/>
      <c r="OOO43" s="203"/>
      <c r="OOP43" s="203"/>
      <c r="OOQ43" s="203"/>
      <c r="OOR43" s="203"/>
      <c r="OOS43" s="203"/>
      <c r="OOT43" s="203"/>
      <c r="OOU43" s="203"/>
      <c r="OOV43" s="203"/>
      <c r="OOW43" s="203"/>
      <c r="OOX43" s="203"/>
      <c r="OOY43" s="203"/>
      <c r="OOZ43" s="203"/>
      <c r="OPA43" s="203"/>
      <c r="OPB43" s="203"/>
      <c r="OPC43" s="203"/>
      <c r="OPD43" s="203"/>
      <c r="OPE43" s="203"/>
      <c r="OPF43" s="203"/>
      <c r="OPG43" s="203"/>
      <c r="OPH43" s="203"/>
      <c r="OPI43" s="203"/>
      <c r="OPJ43" s="203"/>
      <c r="OPK43" s="203"/>
      <c r="OPL43" s="203"/>
      <c r="OPM43" s="203"/>
      <c r="OPN43" s="203"/>
      <c r="OPO43" s="203"/>
      <c r="OPP43" s="203"/>
      <c r="OPQ43" s="203"/>
      <c r="OPR43" s="203"/>
      <c r="OPS43" s="203"/>
      <c r="OPT43" s="203"/>
      <c r="OPU43" s="203"/>
      <c r="OPV43" s="203"/>
      <c r="OPW43" s="203"/>
      <c r="OPX43" s="203"/>
      <c r="OPY43" s="203"/>
      <c r="OPZ43" s="203"/>
      <c r="OQA43" s="203"/>
      <c r="OQB43" s="203"/>
      <c r="OQC43" s="203"/>
      <c r="OQD43" s="203"/>
      <c r="OQE43" s="203"/>
      <c r="OQF43" s="203"/>
      <c r="OQG43" s="203"/>
      <c r="OQH43" s="203"/>
      <c r="OQI43" s="203"/>
      <c r="OQJ43" s="203"/>
      <c r="OQK43" s="203"/>
      <c r="OQL43" s="203"/>
      <c r="OQM43" s="203"/>
      <c r="OQN43" s="203"/>
      <c r="OQO43" s="203"/>
      <c r="OQP43" s="203"/>
      <c r="OQQ43" s="203"/>
      <c r="OQR43" s="203"/>
      <c r="OQS43" s="203"/>
      <c r="OQT43" s="203"/>
      <c r="OQU43" s="203"/>
      <c r="OQV43" s="203"/>
      <c r="OQW43" s="203"/>
      <c r="OQX43" s="203"/>
      <c r="OQY43" s="203"/>
      <c r="OQZ43" s="203"/>
      <c r="ORA43" s="203"/>
      <c r="ORB43" s="203"/>
      <c r="ORC43" s="203"/>
      <c r="ORD43" s="203"/>
      <c r="ORE43" s="203"/>
      <c r="ORF43" s="203"/>
      <c r="ORG43" s="203"/>
      <c r="ORH43" s="203"/>
      <c r="ORI43" s="203"/>
      <c r="ORJ43" s="203"/>
      <c r="ORK43" s="203"/>
      <c r="ORL43" s="203"/>
      <c r="ORM43" s="203"/>
      <c r="ORN43" s="203"/>
      <c r="ORO43" s="203"/>
      <c r="ORP43" s="203"/>
      <c r="ORQ43" s="203"/>
      <c r="ORR43" s="203"/>
      <c r="ORS43" s="203"/>
      <c r="ORT43" s="203"/>
      <c r="ORU43" s="203"/>
      <c r="ORV43" s="203"/>
      <c r="ORW43" s="203"/>
      <c r="ORX43" s="203"/>
      <c r="ORY43" s="203"/>
      <c r="ORZ43" s="203"/>
      <c r="OSA43" s="203"/>
      <c r="OSB43" s="203"/>
      <c r="OSC43" s="203"/>
      <c r="OSD43" s="203"/>
      <c r="OSE43" s="203"/>
      <c r="OSF43" s="203"/>
      <c r="OSG43" s="203"/>
      <c r="OSH43" s="203"/>
      <c r="OSI43" s="203"/>
      <c r="OSJ43" s="203"/>
      <c r="OSK43" s="203"/>
      <c r="OSL43" s="203"/>
      <c r="OSM43" s="203"/>
      <c r="OSN43" s="203"/>
      <c r="OSO43" s="203"/>
      <c r="OSP43" s="203"/>
      <c r="OSQ43" s="203"/>
      <c r="OSR43" s="203"/>
      <c r="OSS43" s="203"/>
      <c r="OST43" s="203"/>
      <c r="OSU43" s="203"/>
      <c r="OSV43" s="203"/>
      <c r="OSW43" s="203"/>
      <c r="OSX43" s="203"/>
      <c r="OSY43" s="203"/>
      <c r="OSZ43" s="203"/>
      <c r="OTA43" s="203"/>
      <c r="OTB43" s="203"/>
      <c r="OTC43" s="203"/>
      <c r="OTD43" s="203"/>
      <c r="OTE43" s="203"/>
      <c r="OTF43" s="203"/>
      <c r="OTG43" s="203"/>
      <c r="OTH43" s="203"/>
      <c r="OTI43" s="203"/>
      <c r="OTJ43" s="203"/>
      <c r="OTK43" s="203"/>
      <c r="OTL43" s="203"/>
      <c r="OTM43" s="203"/>
      <c r="OTN43" s="203"/>
      <c r="OTO43" s="203"/>
      <c r="OTP43" s="203"/>
      <c r="OTQ43" s="203"/>
      <c r="OTR43" s="203"/>
      <c r="OTS43" s="203"/>
      <c r="OTT43" s="203"/>
      <c r="OTU43" s="203"/>
      <c r="OTV43" s="203"/>
      <c r="OTW43" s="203"/>
      <c r="OTX43" s="203"/>
      <c r="OTY43" s="203"/>
      <c r="OTZ43" s="203"/>
      <c r="OUA43" s="203"/>
      <c r="OUB43" s="203"/>
      <c r="OUC43" s="203"/>
      <c r="OUD43" s="203"/>
      <c r="OUE43" s="203"/>
      <c r="OUF43" s="203"/>
      <c r="OUG43" s="203"/>
      <c r="OUH43" s="203"/>
      <c r="OUI43" s="203"/>
      <c r="OUJ43" s="203"/>
      <c r="OUK43" s="203"/>
      <c r="OUL43" s="203"/>
      <c r="OUM43" s="203"/>
      <c r="OUN43" s="203"/>
      <c r="OUO43" s="203"/>
      <c r="OUP43" s="203"/>
      <c r="OUQ43" s="203"/>
      <c r="OUR43" s="203"/>
      <c r="OUS43" s="203"/>
      <c r="OUT43" s="203"/>
      <c r="OUU43" s="203"/>
      <c r="OUV43" s="203"/>
      <c r="OUW43" s="203"/>
      <c r="OUX43" s="203"/>
      <c r="OUY43" s="203"/>
      <c r="OUZ43" s="203"/>
      <c r="OVA43" s="203"/>
      <c r="OVB43" s="203"/>
      <c r="OVC43" s="203"/>
      <c r="OVD43" s="203"/>
      <c r="OVE43" s="203"/>
      <c r="OVF43" s="203"/>
      <c r="OVG43" s="203"/>
      <c r="OVH43" s="203"/>
      <c r="OVI43" s="203"/>
      <c r="OVJ43" s="203"/>
      <c r="OVK43" s="203"/>
      <c r="OVL43" s="203"/>
      <c r="OVM43" s="203"/>
      <c r="OVN43" s="203"/>
      <c r="OVO43" s="203"/>
      <c r="OVP43" s="203"/>
      <c r="OVQ43" s="203"/>
      <c r="OVR43" s="203"/>
      <c r="OVS43" s="203"/>
      <c r="OVT43" s="203"/>
      <c r="OVU43" s="203"/>
      <c r="OVV43" s="203"/>
      <c r="OVW43" s="203"/>
      <c r="OVX43" s="203"/>
      <c r="OVY43" s="203"/>
      <c r="OVZ43" s="203"/>
      <c r="OWA43" s="203"/>
      <c r="OWB43" s="203"/>
      <c r="OWC43" s="203"/>
      <c r="OWD43" s="203"/>
      <c r="OWE43" s="203"/>
      <c r="OWF43" s="203"/>
      <c r="OWG43" s="203"/>
      <c r="OWH43" s="203"/>
      <c r="OWI43" s="203"/>
      <c r="OWJ43" s="203"/>
      <c r="OWK43" s="203"/>
      <c r="OWL43" s="203"/>
      <c r="OWM43" s="203"/>
      <c r="OWN43" s="203"/>
      <c r="OWO43" s="203"/>
      <c r="OWP43" s="203"/>
      <c r="OWQ43" s="203"/>
      <c r="OWR43" s="203"/>
      <c r="OWS43" s="203"/>
      <c r="OWT43" s="203"/>
      <c r="OWU43" s="203"/>
      <c r="OWV43" s="203"/>
      <c r="OWW43" s="203"/>
      <c r="OWX43" s="203"/>
      <c r="OWY43" s="203"/>
      <c r="OWZ43" s="203"/>
      <c r="OXA43" s="203"/>
      <c r="OXB43" s="203"/>
      <c r="OXC43" s="203"/>
      <c r="OXD43" s="203"/>
      <c r="OXE43" s="203"/>
      <c r="OXF43" s="203"/>
      <c r="OXG43" s="203"/>
      <c r="OXH43" s="203"/>
      <c r="OXI43" s="203"/>
      <c r="OXJ43" s="203"/>
      <c r="OXK43" s="203"/>
      <c r="OXL43" s="203"/>
      <c r="OXM43" s="203"/>
      <c r="OXN43" s="203"/>
      <c r="OXO43" s="203"/>
      <c r="OXP43" s="203"/>
      <c r="OXQ43" s="203"/>
      <c r="OXR43" s="203"/>
      <c r="OXS43" s="203"/>
      <c r="OXT43" s="203"/>
      <c r="OXU43" s="203"/>
      <c r="OXV43" s="203"/>
      <c r="OXW43" s="203"/>
      <c r="OXX43" s="203"/>
      <c r="OXY43" s="203"/>
      <c r="OXZ43" s="203"/>
      <c r="OYA43" s="203"/>
      <c r="OYB43" s="203"/>
      <c r="OYC43" s="203"/>
      <c r="OYD43" s="203"/>
      <c r="OYE43" s="203"/>
      <c r="OYF43" s="203"/>
      <c r="OYG43" s="203"/>
      <c r="OYH43" s="203"/>
      <c r="OYI43" s="203"/>
      <c r="OYJ43" s="203"/>
      <c r="OYK43" s="203"/>
      <c r="OYL43" s="203"/>
      <c r="OYM43" s="203"/>
      <c r="OYN43" s="203"/>
      <c r="OYO43" s="203"/>
      <c r="OYP43" s="203"/>
      <c r="OYQ43" s="203"/>
      <c r="OYR43" s="203"/>
      <c r="OYS43" s="203"/>
      <c r="OYT43" s="203"/>
      <c r="OYU43" s="203"/>
      <c r="OYV43" s="203"/>
      <c r="OYW43" s="203"/>
      <c r="OYX43" s="203"/>
      <c r="OYY43" s="203"/>
      <c r="OYZ43" s="203"/>
      <c r="OZA43" s="203"/>
      <c r="OZB43" s="203"/>
      <c r="OZC43" s="203"/>
      <c r="OZD43" s="203"/>
      <c r="OZE43" s="203"/>
      <c r="OZF43" s="203"/>
      <c r="OZG43" s="203"/>
      <c r="OZH43" s="203"/>
      <c r="OZI43" s="203"/>
      <c r="OZJ43" s="203"/>
      <c r="OZK43" s="203"/>
      <c r="OZL43" s="203"/>
      <c r="OZM43" s="203"/>
      <c r="OZN43" s="203"/>
      <c r="OZO43" s="203"/>
      <c r="OZP43" s="203"/>
      <c r="OZQ43" s="203"/>
      <c r="OZR43" s="203"/>
      <c r="OZS43" s="203"/>
      <c r="OZT43" s="203"/>
      <c r="OZU43" s="203"/>
      <c r="OZV43" s="203"/>
      <c r="OZW43" s="203"/>
      <c r="OZX43" s="203"/>
      <c r="OZY43" s="203"/>
      <c r="OZZ43" s="203"/>
      <c r="PAA43" s="203"/>
      <c r="PAB43" s="203"/>
      <c r="PAC43" s="203"/>
      <c r="PAD43" s="203"/>
      <c r="PAE43" s="203"/>
      <c r="PAF43" s="203"/>
      <c r="PAG43" s="203"/>
      <c r="PAH43" s="203"/>
      <c r="PAI43" s="203"/>
      <c r="PAJ43" s="203"/>
      <c r="PAK43" s="203"/>
      <c r="PAL43" s="203"/>
      <c r="PAM43" s="203"/>
      <c r="PAN43" s="203"/>
      <c r="PAO43" s="203"/>
      <c r="PAP43" s="203"/>
      <c r="PAQ43" s="203"/>
      <c r="PAR43" s="203"/>
      <c r="PAS43" s="203"/>
      <c r="PAT43" s="203"/>
      <c r="PAU43" s="203"/>
      <c r="PAV43" s="203"/>
      <c r="PAW43" s="203"/>
      <c r="PAX43" s="203"/>
      <c r="PAY43" s="203"/>
      <c r="PAZ43" s="203"/>
      <c r="PBA43" s="203"/>
      <c r="PBB43" s="203"/>
      <c r="PBC43" s="203"/>
      <c r="PBD43" s="203"/>
      <c r="PBE43" s="203"/>
      <c r="PBF43" s="203"/>
      <c r="PBG43" s="203"/>
      <c r="PBH43" s="203"/>
      <c r="PBI43" s="203"/>
      <c r="PBJ43" s="203"/>
      <c r="PBK43" s="203"/>
      <c r="PBL43" s="203"/>
      <c r="PBM43" s="203"/>
      <c r="PBN43" s="203"/>
      <c r="PBO43" s="203"/>
      <c r="PBP43" s="203"/>
      <c r="PBQ43" s="203"/>
      <c r="PBR43" s="203"/>
      <c r="PBS43" s="203"/>
      <c r="PBT43" s="203"/>
      <c r="PBU43" s="203"/>
      <c r="PBV43" s="203"/>
      <c r="PBW43" s="203"/>
      <c r="PBX43" s="203"/>
      <c r="PBY43" s="203"/>
      <c r="PBZ43" s="203"/>
      <c r="PCA43" s="203"/>
      <c r="PCB43" s="203"/>
      <c r="PCC43" s="203"/>
      <c r="PCD43" s="203"/>
      <c r="PCE43" s="203"/>
      <c r="PCF43" s="203"/>
      <c r="PCG43" s="203"/>
      <c r="PCH43" s="203"/>
      <c r="PCI43" s="203"/>
      <c r="PCJ43" s="203"/>
      <c r="PCK43" s="203"/>
      <c r="PCL43" s="203"/>
      <c r="PCM43" s="203"/>
      <c r="PCN43" s="203"/>
      <c r="PCO43" s="203"/>
      <c r="PCP43" s="203"/>
      <c r="PCQ43" s="203"/>
      <c r="PCR43" s="203"/>
      <c r="PCS43" s="203"/>
      <c r="PCT43" s="203"/>
      <c r="PCU43" s="203"/>
      <c r="PCV43" s="203"/>
      <c r="PCW43" s="203"/>
      <c r="PCX43" s="203"/>
      <c r="PCY43" s="203"/>
      <c r="PCZ43" s="203"/>
      <c r="PDA43" s="203"/>
      <c r="PDB43" s="203"/>
      <c r="PDC43" s="203"/>
      <c r="PDD43" s="203"/>
      <c r="PDE43" s="203"/>
      <c r="PDF43" s="203"/>
      <c r="PDG43" s="203"/>
      <c r="PDH43" s="203"/>
      <c r="PDI43" s="203"/>
      <c r="PDJ43" s="203"/>
      <c r="PDK43" s="203"/>
      <c r="PDL43" s="203"/>
      <c r="PDM43" s="203"/>
      <c r="PDN43" s="203"/>
      <c r="PDO43" s="203"/>
      <c r="PDP43" s="203"/>
      <c r="PDQ43" s="203"/>
      <c r="PDR43" s="203"/>
      <c r="PDS43" s="203"/>
      <c r="PDT43" s="203"/>
      <c r="PDU43" s="203"/>
      <c r="PDV43" s="203"/>
      <c r="PDW43" s="203"/>
      <c r="PDX43" s="203"/>
      <c r="PDY43" s="203"/>
      <c r="PDZ43" s="203"/>
      <c r="PEA43" s="203"/>
      <c r="PEB43" s="203"/>
      <c r="PEC43" s="203"/>
      <c r="PED43" s="203"/>
      <c r="PEE43" s="203"/>
      <c r="PEF43" s="203"/>
      <c r="PEG43" s="203"/>
      <c r="PEH43" s="203"/>
      <c r="PEI43" s="203"/>
      <c r="PEJ43" s="203"/>
      <c r="PEK43" s="203"/>
      <c r="PEL43" s="203"/>
      <c r="PEM43" s="203"/>
      <c r="PEN43" s="203"/>
      <c r="PEO43" s="203"/>
      <c r="PEP43" s="203"/>
      <c r="PEQ43" s="203"/>
      <c r="PER43" s="203"/>
      <c r="PES43" s="203"/>
      <c r="PET43" s="203"/>
      <c r="PEU43" s="203"/>
      <c r="PEV43" s="203"/>
      <c r="PEW43" s="203"/>
      <c r="PEX43" s="203"/>
      <c r="PEY43" s="203"/>
      <c r="PEZ43" s="203"/>
      <c r="PFA43" s="203"/>
      <c r="PFB43" s="203"/>
      <c r="PFC43" s="203"/>
      <c r="PFD43" s="203"/>
      <c r="PFE43" s="203"/>
      <c r="PFF43" s="203"/>
      <c r="PFG43" s="203"/>
      <c r="PFH43" s="203"/>
      <c r="PFI43" s="203"/>
      <c r="PFJ43" s="203"/>
      <c r="PFK43" s="203"/>
      <c r="PFL43" s="203"/>
      <c r="PFM43" s="203"/>
      <c r="PFN43" s="203"/>
      <c r="PFO43" s="203"/>
      <c r="PFP43" s="203"/>
      <c r="PFQ43" s="203"/>
      <c r="PFR43" s="203"/>
      <c r="PFS43" s="203"/>
      <c r="PFT43" s="203"/>
      <c r="PFU43" s="203"/>
      <c r="PFV43" s="203"/>
      <c r="PFW43" s="203"/>
      <c r="PFX43" s="203"/>
      <c r="PFY43" s="203"/>
      <c r="PFZ43" s="203"/>
      <c r="PGA43" s="203"/>
      <c r="PGB43" s="203"/>
      <c r="PGC43" s="203"/>
      <c r="PGD43" s="203"/>
      <c r="PGE43" s="203"/>
      <c r="PGF43" s="203"/>
      <c r="PGG43" s="203"/>
      <c r="PGH43" s="203"/>
      <c r="PGI43" s="203"/>
      <c r="PGJ43" s="203"/>
      <c r="PGK43" s="203"/>
      <c r="PGL43" s="203"/>
      <c r="PGM43" s="203"/>
      <c r="PGN43" s="203"/>
      <c r="PGO43" s="203"/>
      <c r="PGP43" s="203"/>
      <c r="PGQ43" s="203"/>
      <c r="PGR43" s="203"/>
      <c r="PGS43" s="203"/>
      <c r="PGT43" s="203"/>
      <c r="PGU43" s="203"/>
      <c r="PGV43" s="203"/>
      <c r="PGW43" s="203"/>
      <c r="PGX43" s="203"/>
      <c r="PGY43" s="203"/>
      <c r="PGZ43" s="203"/>
      <c r="PHA43" s="203"/>
      <c r="PHB43" s="203"/>
      <c r="PHC43" s="203"/>
      <c r="PHD43" s="203"/>
      <c r="PHE43" s="203"/>
      <c r="PHF43" s="203"/>
      <c r="PHG43" s="203"/>
      <c r="PHH43" s="203"/>
      <c r="PHI43" s="203"/>
      <c r="PHJ43" s="203"/>
      <c r="PHK43" s="203"/>
      <c r="PHL43" s="203"/>
      <c r="PHM43" s="203"/>
      <c r="PHN43" s="203"/>
      <c r="PHO43" s="203"/>
      <c r="PHP43" s="203"/>
      <c r="PHQ43" s="203"/>
      <c r="PHR43" s="203"/>
      <c r="PHS43" s="203"/>
      <c r="PHT43" s="203"/>
      <c r="PHU43" s="203"/>
      <c r="PHV43" s="203"/>
      <c r="PHW43" s="203"/>
      <c r="PHX43" s="203"/>
      <c r="PHY43" s="203"/>
      <c r="PHZ43" s="203"/>
      <c r="PIA43" s="203"/>
      <c r="PIB43" s="203"/>
      <c r="PIC43" s="203"/>
      <c r="PID43" s="203"/>
      <c r="PIE43" s="203"/>
      <c r="PIF43" s="203"/>
      <c r="PIG43" s="203"/>
      <c r="PIH43" s="203"/>
      <c r="PII43" s="203"/>
      <c r="PIJ43" s="203"/>
      <c r="PIK43" s="203"/>
      <c r="PIL43" s="203"/>
      <c r="PIM43" s="203"/>
      <c r="PIN43" s="203"/>
      <c r="PIO43" s="203"/>
      <c r="PIP43" s="203"/>
      <c r="PIQ43" s="203"/>
      <c r="PIR43" s="203"/>
      <c r="PIS43" s="203"/>
      <c r="PIT43" s="203"/>
      <c r="PIU43" s="203"/>
      <c r="PIV43" s="203"/>
      <c r="PIW43" s="203"/>
      <c r="PIX43" s="203"/>
      <c r="PIY43" s="203"/>
      <c r="PIZ43" s="203"/>
      <c r="PJA43" s="203"/>
      <c r="PJB43" s="203"/>
      <c r="PJC43" s="203"/>
      <c r="PJD43" s="203"/>
      <c r="PJE43" s="203"/>
      <c r="PJF43" s="203"/>
      <c r="PJG43" s="203"/>
      <c r="PJH43" s="203"/>
      <c r="PJI43" s="203"/>
      <c r="PJJ43" s="203"/>
      <c r="PJK43" s="203"/>
      <c r="PJL43" s="203"/>
      <c r="PJM43" s="203"/>
      <c r="PJN43" s="203"/>
      <c r="PJO43" s="203"/>
      <c r="PJP43" s="203"/>
      <c r="PJQ43" s="203"/>
      <c r="PJR43" s="203"/>
      <c r="PJS43" s="203"/>
      <c r="PJT43" s="203"/>
      <c r="PJU43" s="203"/>
      <c r="PJV43" s="203"/>
      <c r="PJW43" s="203"/>
      <c r="PJX43" s="203"/>
      <c r="PJY43" s="203"/>
      <c r="PJZ43" s="203"/>
      <c r="PKA43" s="203"/>
      <c r="PKB43" s="203"/>
      <c r="PKC43" s="203"/>
      <c r="PKD43" s="203"/>
      <c r="PKE43" s="203"/>
      <c r="PKF43" s="203"/>
      <c r="PKG43" s="203"/>
      <c r="PKH43" s="203"/>
      <c r="PKI43" s="203"/>
      <c r="PKJ43" s="203"/>
      <c r="PKK43" s="203"/>
      <c r="PKL43" s="203"/>
      <c r="PKM43" s="203"/>
      <c r="PKN43" s="203"/>
      <c r="PKO43" s="203"/>
      <c r="PKP43" s="203"/>
      <c r="PKQ43" s="203"/>
      <c r="PKR43" s="203"/>
      <c r="PKS43" s="203"/>
      <c r="PKT43" s="203"/>
      <c r="PKU43" s="203"/>
      <c r="PKV43" s="203"/>
      <c r="PKW43" s="203"/>
      <c r="PKX43" s="203"/>
      <c r="PKY43" s="203"/>
      <c r="PKZ43" s="203"/>
      <c r="PLA43" s="203"/>
      <c r="PLB43" s="203"/>
      <c r="PLC43" s="203"/>
      <c r="PLD43" s="203"/>
      <c r="PLE43" s="203"/>
      <c r="PLF43" s="203"/>
      <c r="PLG43" s="203"/>
      <c r="PLH43" s="203"/>
      <c r="PLI43" s="203"/>
      <c r="PLJ43" s="203"/>
      <c r="PLK43" s="203"/>
      <c r="PLL43" s="203"/>
      <c r="PLM43" s="203"/>
      <c r="PLN43" s="203"/>
      <c r="PLO43" s="203"/>
      <c r="PLP43" s="203"/>
      <c r="PLQ43" s="203"/>
      <c r="PLR43" s="203"/>
      <c r="PLS43" s="203"/>
      <c r="PLT43" s="203"/>
      <c r="PLU43" s="203"/>
      <c r="PLV43" s="203"/>
      <c r="PLW43" s="203"/>
      <c r="PLX43" s="203"/>
      <c r="PLY43" s="203"/>
      <c r="PLZ43" s="203"/>
      <c r="PMA43" s="203"/>
      <c r="PMB43" s="203"/>
      <c r="PMC43" s="203"/>
      <c r="PMD43" s="203"/>
      <c r="PME43" s="203"/>
      <c r="PMF43" s="203"/>
      <c r="PMG43" s="203"/>
      <c r="PMH43" s="203"/>
      <c r="PMI43" s="203"/>
      <c r="PMJ43" s="203"/>
      <c r="PMK43" s="203"/>
      <c r="PML43" s="203"/>
      <c r="PMM43" s="203"/>
      <c r="PMN43" s="203"/>
      <c r="PMO43" s="203"/>
      <c r="PMP43" s="203"/>
      <c r="PMQ43" s="203"/>
      <c r="PMR43" s="203"/>
      <c r="PMS43" s="203"/>
      <c r="PMT43" s="203"/>
      <c r="PMU43" s="203"/>
      <c r="PMV43" s="203"/>
      <c r="PMW43" s="203"/>
      <c r="PMX43" s="203"/>
      <c r="PMY43" s="203"/>
      <c r="PMZ43" s="203"/>
      <c r="PNA43" s="203"/>
      <c r="PNB43" s="203"/>
      <c r="PNC43" s="203"/>
      <c r="PND43" s="203"/>
      <c r="PNE43" s="203"/>
      <c r="PNF43" s="203"/>
      <c r="PNG43" s="203"/>
      <c r="PNH43" s="203"/>
      <c r="PNI43" s="203"/>
      <c r="PNJ43" s="203"/>
      <c r="PNK43" s="203"/>
      <c r="PNL43" s="203"/>
      <c r="PNM43" s="203"/>
      <c r="PNN43" s="203"/>
      <c r="PNO43" s="203"/>
      <c r="PNP43" s="203"/>
      <c r="PNQ43" s="203"/>
      <c r="PNR43" s="203"/>
      <c r="PNS43" s="203"/>
      <c r="PNT43" s="203"/>
      <c r="PNU43" s="203"/>
      <c r="PNV43" s="203"/>
      <c r="PNW43" s="203"/>
      <c r="PNX43" s="203"/>
      <c r="PNY43" s="203"/>
      <c r="PNZ43" s="203"/>
      <c r="POA43" s="203"/>
      <c r="POB43" s="203"/>
      <c r="POC43" s="203"/>
      <c r="POD43" s="203"/>
      <c r="POE43" s="203"/>
      <c r="POF43" s="203"/>
      <c r="POG43" s="203"/>
      <c r="POH43" s="203"/>
      <c r="POI43" s="203"/>
      <c r="POJ43" s="203"/>
      <c r="POK43" s="203"/>
      <c r="POL43" s="203"/>
      <c r="POM43" s="203"/>
      <c r="PON43" s="203"/>
      <c r="POO43" s="203"/>
      <c r="POP43" s="203"/>
      <c r="POQ43" s="203"/>
      <c r="POR43" s="203"/>
      <c r="POS43" s="203"/>
      <c r="POT43" s="203"/>
      <c r="POU43" s="203"/>
      <c r="POV43" s="203"/>
      <c r="POW43" s="203"/>
      <c r="POX43" s="203"/>
      <c r="POY43" s="203"/>
      <c r="POZ43" s="203"/>
      <c r="PPA43" s="203"/>
      <c r="PPB43" s="203"/>
      <c r="PPC43" s="203"/>
      <c r="PPD43" s="203"/>
      <c r="PPE43" s="203"/>
      <c r="PPF43" s="203"/>
      <c r="PPG43" s="203"/>
      <c r="PPH43" s="203"/>
      <c r="PPI43" s="203"/>
      <c r="PPJ43" s="203"/>
      <c r="PPK43" s="203"/>
      <c r="PPL43" s="203"/>
      <c r="PPM43" s="203"/>
      <c r="PPN43" s="203"/>
      <c r="PPO43" s="203"/>
      <c r="PPP43" s="203"/>
      <c r="PPQ43" s="203"/>
      <c r="PPR43" s="203"/>
      <c r="PPS43" s="203"/>
      <c r="PPT43" s="203"/>
      <c r="PPU43" s="203"/>
      <c r="PPV43" s="203"/>
      <c r="PPW43" s="203"/>
      <c r="PPX43" s="203"/>
      <c r="PPY43" s="203"/>
      <c r="PPZ43" s="203"/>
      <c r="PQA43" s="203"/>
      <c r="PQB43" s="203"/>
      <c r="PQC43" s="203"/>
      <c r="PQD43" s="203"/>
      <c r="PQE43" s="203"/>
      <c r="PQF43" s="203"/>
      <c r="PQG43" s="203"/>
      <c r="PQH43" s="203"/>
      <c r="PQI43" s="203"/>
      <c r="PQJ43" s="203"/>
      <c r="PQK43" s="203"/>
      <c r="PQL43" s="203"/>
      <c r="PQM43" s="203"/>
      <c r="PQN43" s="203"/>
      <c r="PQO43" s="203"/>
      <c r="PQP43" s="203"/>
      <c r="PQQ43" s="203"/>
      <c r="PQR43" s="203"/>
      <c r="PQS43" s="203"/>
      <c r="PQT43" s="203"/>
      <c r="PQU43" s="203"/>
      <c r="PQV43" s="203"/>
      <c r="PQW43" s="203"/>
      <c r="PQX43" s="203"/>
      <c r="PQY43" s="203"/>
      <c r="PQZ43" s="203"/>
      <c r="PRA43" s="203"/>
      <c r="PRB43" s="203"/>
      <c r="PRC43" s="203"/>
      <c r="PRD43" s="203"/>
      <c r="PRE43" s="203"/>
      <c r="PRF43" s="203"/>
      <c r="PRG43" s="203"/>
      <c r="PRH43" s="203"/>
      <c r="PRI43" s="203"/>
      <c r="PRJ43" s="203"/>
      <c r="PRK43" s="203"/>
      <c r="PRL43" s="203"/>
      <c r="PRM43" s="203"/>
      <c r="PRN43" s="203"/>
      <c r="PRO43" s="203"/>
      <c r="PRP43" s="203"/>
      <c r="PRQ43" s="203"/>
      <c r="PRR43" s="203"/>
      <c r="PRS43" s="203"/>
      <c r="PRT43" s="203"/>
      <c r="PRU43" s="203"/>
      <c r="PRV43" s="203"/>
      <c r="PRW43" s="203"/>
      <c r="PRX43" s="203"/>
      <c r="PRY43" s="203"/>
      <c r="PRZ43" s="203"/>
      <c r="PSA43" s="203"/>
      <c r="PSB43" s="203"/>
      <c r="PSC43" s="203"/>
      <c r="PSD43" s="203"/>
      <c r="PSE43" s="203"/>
      <c r="PSF43" s="203"/>
      <c r="PSG43" s="203"/>
      <c r="PSH43" s="203"/>
      <c r="PSI43" s="203"/>
      <c r="PSJ43" s="203"/>
      <c r="PSK43" s="203"/>
      <c r="PSL43" s="203"/>
      <c r="PSM43" s="203"/>
      <c r="PSN43" s="203"/>
      <c r="PSO43" s="203"/>
      <c r="PSP43" s="203"/>
      <c r="PSQ43" s="203"/>
      <c r="PSR43" s="203"/>
      <c r="PSS43" s="203"/>
      <c r="PST43" s="203"/>
      <c r="PSU43" s="203"/>
      <c r="PSV43" s="203"/>
      <c r="PSW43" s="203"/>
      <c r="PSX43" s="203"/>
      <c r="PSY43" s="203"/>
      <c r="PSZ43" s="203"/>
      <c r="PTA43" s="203"/>
      <c r="PTB43" s="203"/>
      <c r="PTC43" s="203"/>
      <c r="PTD43" s="203"/>
      <c r="PTE43" s="203"/>
      <c r="PTF43" s="203"/>
      <c r="PTG43" s="203"/>
      <c r="PTH43" s="203"/>
      <c r="PTI43" s="203"/>
      <c r="PTJ43" s="203"/>
      <c r="PTK43" s="203"/>
      <c r="PTL43" s="203"/>
      <c r="PTM43" s="203"/>
      <c r="PTN43" s="203"/>
      <c r="PTO43" s="203"/>
      <c r="PTP43" s="203"/>
      <c r="PTQ43" s="203"/>
      <c r="PTR43" s="203"/>
      <c r="PTS43" s="203"/>
      <c r="PTT43" s="203"/>
      <c r="PTU43" s="203"/>
      <c r="PTV43" s="203"/>
      <c r="PTW43" s="203"/>
      <c r="PTX43" s="203"/>
      <c r="PTY43" s="203"/>
      <c r="PTZ43" s="203"/>
      <c r="PUA43" s="203"/>
      <c r="PUB43" s="203"/>
      <c r="PUC43" s="203"/>
      <c r="PUD43" s="203"/>
      <c r="PUE43" s="203"/>
      <c r="PUF43" s="203"/>
      <c r="PUG43" s="203"/>
      <c r="PUH43" s="203"/>
      <c r="PUI43" s="203"/>
      <c r="PUJ43" s="203"/>
      <c r="PUK43" s="203"/>
      <c r="PUL43" s="203"/>
      <c r="PUM43" s="203"/>
      <c r="PUN43" s="203"/>
      <c r="PUO43" s="203"/>
      <c r="PUP43" s="203"/>
      <c r="PUQ43" s="203"/>
      <c r="PUR43" s="203"/>
      <c r="PUS43" s="203"/>
      <c r="PUT43" s="203"/>
      <c r="PUU43" s="203"/>
      <c r="PUV43" s="203"/>
      <c r="PUW43" s="203"/>
      <c r="PUX43" s="203"/>
      <c r="PUY43" s="203"/>
      <c r="PUZ43" s="203"/>
      <c r="PVA43" s="203"/>
      <c r="PVB43" s="203"/>
      <c r="PVC43" s="203"/>
      <c r="PVD43" s="203"/>
      <c r="PVE43" s="203"/>
      <c r="PVF43" s="203"/>
      <c r="PVG43" s="203"/>
      <c r="PVH43" s="203"/>
      <c r="PVI43" s="203"/>
      <c r="PVJ43" s="203"/>
      <c r="PVK43" s="203"/>
      <c r="PVL43" s="203"/>
      <c r="PVM43" s="203"/>
      <c r="PVN43" s="203"/>
      <c r="PVO43" s="203"/>
      <c r="PVP43" s="203"/>
      <c r="PVQ43" s="203"/>
      <c r="PVR43" s="203"/>
      <c r="PVS43" s="203"/>
      <c r="PVT43" s="203"/>
      <c r="PVU43" s="203"/>
      <c r="PVV43" s="203"/>
      <c r="PVW43" s="203"/>
      <c r="PVX43" s="203"/>
      <c r="PVY43" s="203"/>
      <c r="PVZ43" s="203"/>
      <c r="PWA43" s="203"/>
      <c r="PWB43" s="203"/>
      <c r="PWC43" s="203"/>
      <c r="PWD43" s="203"/>
      <c r="PWE43" s="203"/>
      <c r="PWF43" s="203"/>
      <c r="PWG43" s="203"/>
      <c r="PWH43" s="203"/>
      <c r="PWI43" s="203"/>
      <c r="PWJ43" s="203"/>
      <c r="PWK43" s="203"/>
      <c r="PWL43" s="203"/>
      <c r="PWM43" s="203"/>
      <c r="PWN43" s="203"/>
      <c r="PWO43" s="203"/>
      <c r="PWP43" s="203"/>
      <c r="PWQ43" s="203"/>
      <c r="PWR43" s="203"/>
      <c r="PWS43" s="203"/>
      <c r="PWT43" s="203"/>
      <c r="PWU43" s="203"/>
      <c r="PWV43" s="203"/>
      <c r="PWW43" s="203"/>
      <c r="PWX43" s="203"/>
      <c r="PWY43" s="203"/>
      <c r="PWZ43" s="203"/>
      <c r="PXA43" s="203"/>
      <c r="PXB43" s="203"/>
      <c r="PXC43" s="203"/>
      <c r="PXD43" s="203"/>
      <c r="PXE43" s="203"/>
      <c r="PXF43" s="203"/>
      <c r="PXG43" s="203"/>
      <c r="PXH43" s="203"/>
      <c r="PXI43" s="203"/>
      <c r="PXJ43" s="203"/>
      <c r="PXK43" s="203"/>
      <c r="PXL43" s="203"/>
      <c r="PXM43" s="203"/>
      <c r="PXN43" s="203"/>
      <c r="PXO43" s="203"/>
      <c r="PXP43" s="203"/>
      <c r="PXQ43" s="203"/>
      <c r="PXR43" s="203"/>
      <c r="PXS43" s="203"/>
      <c r="PXT43" s="203"/>
      <c r="PXU43" s="203"/>
      <c r="PXV43" s="203"/>
      <c r="PXW43" s="203"/>
      <c r="PXX43" s="203"/>
      <c r="PXY43" s="203"/>
      <c r="PXZ43" s="203"/>
      <c r="PYA43" s="203"/>
      <c r="PYB43" s="203"/>
      <c r="PYC43" s="203"/>
      <c r="PYD43" s="203"/>
      <c r="PYE43" s="203"/>
      <c r="PYF43" s="203"/>
      <c r="PYG43" s="203"/>
      <c r="PYH43" s="203"/>
      <c r="PYI43" s="203"/>
      <c r="PYJ43" s="203"/>
      <c r="PYK43" s="203"/>
      <c r="PYL43" s="203"/>
      <c r="PYM43" s="203"/>
      <c r="PYN43" s="203"/>
      <c r="PYO43" s="203"/>
      <c r="PYP43" s="203"/>
      <c r="PYQ43" s="203"/>
      <c r="PYR43" s="203"/>
      <c r="PYS43" s="203"/>
      <c r="PYT43" s="203"/>
      <c r="PYU43" s="203"/>
      <c r="PYV43" s="203"/>
      <c r="PYW43" s="203"/>
      <c r="PYX43" s="203"/>
      <c r="PYY43" s="203"/>
      <c r="PYZ43" s="203"/>
      <c r="PZA43" s="203"/>
      <c r="PZB43" s="203"/>
      <c r="PZC43" s="203"/>
      <c r="PZD43" s="203"/>
      <c r="PZE43" s="203"/>
      <c r="PZF43" s="203"/>
      <c r="PZG43" s="203"/>
      <c r="PZH43" s="203"/>
      <c r="PZI43" s="203"/>
      <c r="PZJ43" s="203"/>
      <c r="PZK43" s="203"/>
      <c r="PZL43" s="203"/>
      <c r="PZM43" s="203"/>
      <c r="PZN43" s="203"/>
      <c r="PZO43" s="203"/>
      <c r="PZP43" s="203"/>
      <c r="PZQ43" s="203"/>
      <c r="PZR43" s="203"/>
      <c r="PZS43" s="203"/>
      <c r="PZT43" s="203"/>
      <c r="PZU43" s="203"/>
      <c r="PZV43" s="203"/>
      <c r="PZW43" s="203"/>
      <c r="PZX43" s="203"/>
      <c r="PZY43" s="203"/>
      <c r="PZZ43" s="203"/>
      <c r="QAA43" s="203"/>
      <c r="QAB43" s="203"/>
      <c r="QAC43" s="203"/>
      <c r="QAD43" s="203"/>
      <c r="QAE43" s="203"/>
      <c r="QAF43" s="203"/>
      <c r="QAG43" s="203"/>
      <c r="QAH43" s="203"/>
      <c r="QAI43" s="203"/>
      <c r="QAJ43" s="203"/>
      <c r="QAK43" s="203"/>
      <c r="QAL43" s="203"/>
      <c r="QAM43" s="203"/>
      <c r="QAN43" s="203"/>
      <c r="QAO43" s="203"/>
      <c r="QAP43" s="203"/>
      <c r="QAQ43" s="203"/>
      <c r="QAR43" s="203"/>
      <c r="QAS43" s="203"/>
      <c r="QAT43" s="203"/>
      <c r="QAU43" s="203"/>
      <c r="QAV43" s="203"/>
      <c r="QAW43" s="203"/>
      <c r="QAX43" s="203"/>
      <c r="QAY43" s="203"/>
      <c r="QAZ43" s="203"/>
      <c r="QBA43" s="203"/>
      <c r="QBB43" s="203"/>
      <c r="QBC43" s="203"/>
      <c r="QBD43" s="203"/>
      <c r="QBE43" s="203"/>
      <c r="QBF43" s="203"/>
      <c r="QBG43" s="203"/>
      <c r="QBH43" s="203"/>
      <c r="QBI43" s="203"/>
      <c r="QBJ43" s="203"/>
      <c r="QBK43" s="203"/>
      <c r="QBL43" s="203"/>
      <c r="QBM43" s="203"/>
      <c r="QBN43" s="203"/>
      <c r="QBO43" s="203"/>
      <c r="QBP43" s="203"/>
      <c r="QBQ43" s="203"/>
      <c r="QBR43" s="203"/>
      <c r="QBS43" s="203"/>
      <c r="QBT43" s="203"/>
      <c r="QBU43" s="203"/>
      <c r="QBV43" s="203"/>
      <c r="QBW43" s="203"/>
      <c r="QBX43" s="203"/>
      <c r="QBY43" s="203"/>
      <c r="QBZ43" s="203"/>
      <c r="QCA43" s="203"/>
      <c r="QCB43" s="203"/>
      <c r="QCC43" s="203"/>
      <c r="QCD43" s="203"/>
      <c r="QCE43" s="203"/>
      <c r="QCF43" s="203"/>
      <c r="QCG43" s="203"/>
      <c r="QCH43" s="203"/>
      <c r="QCI43" s="203"/>
      <c r="QCJ43" s="203"/>
      <c r="QCK43" s="203"/>
      <c r="QCL43" s="203"/>
      <c r="QCM43" s="203"/>
      <c r="QCN43" s="203"/>
      <c r="QCO43" s="203"/>
      <c r="QCP43" s="203"/>
      <c r="QCQ43" s="203"/>
      <c r="QCR43" s="203"/>
      <c r="QCS43" s="203"/>
      <c r="QCT43" s="203"/>
      <c r="QCU43" s="203"/>
      <c r="QCV43" s="203"/>
      <c r="QCW43" s="203"/>
      <c r="QCX43" s="203"/>
      <c r="QCY43" s="203"/>
      <c r="QCZ43" s="203"/>
      <c r="QDA43" s="203"/>
      <c r="QDB43" s="203"/>
      <c r="QDC43" s="203"/>
      <c r="QDD43" s="203"/>
      <c r="QDE43" s="203"/>
      <c r="QDF43" s="203"/>
      <c r="QDG43" s="203"/>
      <c r="QDH43" s="203"/>
      <c r="QDI43" s="203"/>
      <c r="QDJ43" s="203"/>
      <c r="QDK43" s="203"/>
      <c r="QDL43" s="203"/>
      <c r="QDM43" s="203"/>
      <c r="QDN43" s="203"/>
      <c r="QDO43" s="203"/>
      <c r="QDP43" s="203"/>
      <c r="QDQ43" s="203"/>
      <c r="QDR43" s="203"/>
      <c r="QDS43" s="203"/>
      <c r="QDT43" s="203"/>
      <c r="QDU43" s="203"/>
      <c r="QDV43" s="203"/>
      <c r="QDW43" s="203"/>
      <c r="QDX43" s="203"/>
      <c r="QDY43" s="203"/>
      <c r="QDZ43" s="203"/>
      <c r="QEA43" s="203"/>
      <c r="QEB43" s="203"/>
      <c r="QEC43" s="203"/>
      <c r="QED43" s="203"/>
      <c r="QEE43" s="203"/>
      <c r="QEF43" s="203"/>
      <c r="QEG43" s="203"/>
      <c r="QEH43" s="203"/>
      <c r="QEI43" s="203"/>
      <c r="QEJ43" s="203"/>
      <c r="QEK43" s="203"/>
      <c r="QEL43" s="203"/>
      <c r="QEM43" s="203"/>
      <c r="QEN43" s="203"/>
      <c r="QEO43" s="203"/>
      <c r="QEP43" s="203"/>
      <c r="QEQ43" s="203"/>
      <c r="QER43" s="203"/>
      <c r="QES43" s="203"/>
      <c r="QET43" s="203"/>
      <c r="QEU43" s="203"/>
      <c r="QEV43" s="203"/>
      <c r="QEW43" s="203"/>
      <c r="QEX43" s="203"/>
      <c r="QEY43" s="203"/>
      <c r="QEZ43" s="203"/>
      <c r="QFA43" s="203"/>
      <c r="QFB43" s="203"/>
      <c r="QFC43" s="203"/>
      <c r="QFD43" s="203"/>
      <c r="QFE43" s="203"/>
      <c r="QFF43" s="203"/>
      <c r="QFG43" s="203"/>
      <c r="QFH43" s="203"/>
      <c r="QFI43" s="203"/>
      <c r="QFJ43" s="203"/>
      <c r="QFK43" s="203"/>
      <c r="QFL43" s="203"/>
      <c r="QFM43" s="203"/>
      <c r="QFN43" s="203"/>
      <c r="QFO43" s="203"/>
      <c r="QFP43" s="203"/>
      <c r="QFQ43" s="203"/>
      <c r="QFR43" s="203"/>
      <c r="QFS43" s="203"/>
      <c r="QFT43" s="203"/>
      <c r="QFU43" s="203"/>
      <c r="QFV43" s="203"/>
      <c r="QFW43" s="203"/>
      <c r="QFX43" s="203"/>
      <c r="QFY43" s="203"/>
      <c r="QFZ43" s="203"/>
      <c r="QGA43" s="203"/>
      <c r="QGB43" s="203"/>
      <c r="QGC43" s="203"/>
      <c r="QGD43" s="203"/>
      <c r="QGE43" s="203"/>
      <c r="QGF43" s="203"/>
      <c r="QGG43" s="203"/>
      <c r="QGH43" s="203"/>
      <c r="QGI43" s="203"/>
      <c r="QGJ43" s="203"/>
      <c r="QGK43" s="203"/>
      <c r="QGL43" s="203"/>
      <c r="QGM43" s="203"/>
      <c r="QGN43" s="203"/>
      <c r="QGO43" s="203"/>
      <c r="QGP43" s="203"/>
      <c r="QGQ43" s="203"/>
      <c r="QGR43" s="203"/>
      <c r="QGS43" s="203"/>
      <c r="QGT43" s="203"/>
      <c r="QGU43" s="203"/>
      <c r="QGV43" s="203"/>
      <c r="QGW43" s="203"/>
      <c r="QGX43" s="203"/>
      <c r="QGY43" s="203"/>
      <c r="QGZ43" s="203"/>
      <c r="QHA43" s="203"/>
      <c r="QHB43" s="203"/>
      <c r="QHC43" s="203"/>
      <c r="QHD43" s="203"/>
      <c r="QHE43" s="203"/>
      <c r="QHF43" s="203"/>
      <c r="QHG43" s="203"/>
      <c r="QHH43" s="203"/>
      <c r="QHI43" s="203"/>
      <c r="QHJ43" s="203"/>
      <c r="QHK43" s="203"/>
      <c r="QHL43" s="203"/>
      <c r="QHM43" s="203"/>
      <c r="QHN43" s="203"/>
      <c r="QHO43" s="203"/>
      <c r="QHP43" s="203"/>
      <c r="QHQ43" s="203"/>
      <c r="QHR43" s="203"/>
      <c r="QHS43" s="203"/>
      <c r="QHT43" s="203"/>
      <c r="QHU43" s="203"/>
      <c r="QHV43" s="203"/>
      <c r="QHW43" s="203"/>
      <c r="QHX43" s="203"/>
      <c r="QHY43" s="203"/>
      <c r="QHZ43" s="203"/>
      <c r="QIA43" s="203"/>
      <c r="QIB43" s="203"/>
      <c r="QIC43" s="203"/>
      <c r="QID43" s="203"/>
      <c r="QIE43" s="203"/>
      <c r="QIF43" s="203"/>
      <c r="QIG43" s="203"/>
      <c r="QIH43" s="203"/>
      <c r="QII43" s="203"/>
      <c r="QIJ43" s="203"/>
      <c r="QIK43" s="203"/>
      <c r="QIL43" s="203"/>
      <c r="QIM43" s="203"/>
      <c r="QIN43" s="203"/>
      <c r="QIO43" s="203"/>
      <c r="QIP43" s="203"/>
      <c r="QIQ43" s="203"/>
      <c r="QIR43" s="203"/>
      <c r="QIS43" s="203"/>
      <c r="QIT43" s="203"/>
      <c r="QIU43" s="203"/>
      <c r="QIV43" s="203"/>
      <c r="QIW43" s="203"/>
      <c r="QIX43" s="203"/>
      <c r="QIY43" s="203"/>
      <c r="QIZ43" s="203"/>
      <c r="QJA43" s="203"/>
      <c r="QJB43" s="203"/>
      <c r="QJC43" s="203"/>
      <c r="QJD43" s="203"/>
      <c r="QJE43" s="203"/>
      <c r="QJF43" s="203"/>
      <c r="QJG43" s="203"/>
      <c r="QJH43" s="203"/>
      <c r="QJI43" s="203"/>
      <c r="QJJ43" s="203"/>
      <c r="QJK43" s="203"/>
      <c r="QJL43" s="203"/>
      <c r="QJM43" s="203"/>
      <c r="QJN43" s="203"/>
      <c r="QJO43" s="203"/>
      <c r="QJP43" s="203"/>
      <c r="QJQ43" s="203"/>
      <c r="QJR43" s="203"/>
      <c r="QJS43" s="203"/>
      <c r="QJT43" s="203"/>
      <c r="QJU43" s="203"/>
      <c r="QJV43" s="203"/>
      <c r="QJW43" s="203"/>
      <c r="QJX43" s="203"/>
      <c r="QJY43" s="203"/>
      <c r="QJZ43" s="203"/>
      <c r="QKA43" s="203"/>
      <c r="QKB43" s="203"/>
      <c r="QKC43" s="203"/>
      <c r="QKD43" s="203"/>
      <c r="QKE43" s="203"/>
      <c r="QKF43" s="203"/>
      <c r="QKG43" s="203"/>
      <c r="QKH43" s="203"/>
      <c r="QKI43" s="203"/>
      <c r="QKJ43" s="203"/>
      <c r="QKK43" s="203"/>
      <c r="QKL43" s="203"/>
      <c r="QKM43" s="203"/>
      <c r="QKN43" s="203"/>
      <c r="QKO43" s="203"/>
      <c r="QKP43" s="203"/>
      <c r="QKQ43" s="203"/>
      <c r="QKR43" s="203"/>
      <c r="QKS43" s="203"/>
      <c r="QKT43" s="203"/>
      <c r="QKU43" s="203"/>
      <c r="QKV43" s="203"/>
      <c r="QKW43" s="203"/>
      <c r="QKX43" s="203"/>
      <c r="QKY43" s="203"/>
      <c r="QKZ43" s="203"/>
      <c r="QLA43" s="203"/>
      <c r="QLB43" s="203"/>
      <c r="QLC43" s="203"/>
      <c r="QLD43" s="203"/>
      <c r="QLE43" s="203"/>
      <c r="QLF43" s="203"/>
      <c r="QLG43" s="203"/>
      <c r="QLH43" s="203"/>
      <c r="QLI43" s="203"/>
      <c r="QLJ43" s="203"/>
      <c r="QLK43" s="203"/>
      <c r="QLL43" s="203"/>
      <c r="QLM43" s="203"/>
      <c r="QLN43" s="203"/>
      <c r="QLO43" s="203"/>
      <c r="QLP43" s="203"/>
      <c r="QLQ43" s="203"/>
      <c r="QLR43" s="203"/>
      <c r="QLS43" s="203"/>
      <c r="QLT43" s="203"/>
      <c r="QLU43" s="203"/>
      <c r="QLV43" s="203"/>
      <c r="QLW43" s="203"/>
      <c r="QLX43" s="203"/>
      <c r="QLY43" s="203"/>
      <c r="QLZ43" s="203"/>
      <c r="QMA43" s="203"/>
      <c r="QMB43" s="203"/>
      <c r="QMC43" s="203"/>
      <c r="QMD43" s="203"/>
      <c r="QME43" s="203"/>
      <c r="QMF43" s="203"/>
      <c r="QMG43" s="203"/>
      <c r="QMH43" s="203"/>
      <c r="QMI43" s="203"/>
      <c r="QMJ43" s="203"/>
      <c r="QMK43" s="203"/>
      <c r="QML43" s="203"/>
      <c r="QMM43" s="203"/>
      <c r="QMN43" s="203"/>
      <c r="QMO43" s="203"/>
      <c r="QMP43" s="203"/>
      <c r="QMQ43" s="203"/>
      <c r="QMR43" s="203"/>
      <c r="QMS43" s="203"/>
      <c r="QMT43" s="203"/>
      <c r="QMU43" s="203"/>
      <c r="QMV43" s="203"/>
      <c r="QMW43" s="203"/>
      <c r="QMX43" s="203"/>
      <c r="QMY43" s="203"/>
      <c r="QMZ43" s="203"/>
      <c r="QNA43" s="203"/>
      <c r="QNB43" s="203"/>
      <c r="QNC43" s="203"/>
      <c r="QND43" s="203"/>
      <c r="QNE43" s="203"/>
      <c r="QNF43" s="203"/>
      <c r="QNG43" s="203"/>
      <c r="QNH43" s="203"/>
      <c r="QNI43" s="203"/>
      <c r="QNJ43" s="203"/>
      <c r="QNK43" s="203"/>
      <c r="QNL43" s="203"/>
      <c r="QNM43" s="203"/>
      <c r="QNN43" s="203"/>
      <c r="QNO43" s="203"/>
      <c r="QNP43" s="203"/>
      <c r="QNQ43" s="203"/>
      <c r="QNR43" s="203"/>
      <c r="QNS43" s="203"/>
      <c r="QNT43" s="203"/>
      <c r="QNU43" s="203"/>
      <c r="QNV43" s="203"/>
      <c r="QNW43" s="203"/>
      <c r="QNX43" s="203"/>
      <c r="QNY43" s="203"/>
      <c r="QNZ43" s="203"/>
      <c r="QOA43" s="203"/>
      <c r="QOB43" s="203"/>
      <c r="QOC43" s="203"/>
      <c r="QOD43" s="203"/>
      <c r="QOE43" s="203"/>
      <c r="QOF43" s="203"/>
      <c r="QOG43" s="203"/>
      <c r="QOH43" s="203"/>
      <c r="QOI43" s="203"/>
      <c r="QOJ43" s="203"/>
      <c r="QOK43" s="203"/>
      <c r="QOL43" s="203"/>
      <c r="QOM43" s="203"/>
      <c r="QON43" s="203"/>
      <c r="QOO43" s="203"/>
      <c r="QOP43" s="203"/>
      <c r="QOQ43" s="203"/>
      <c r="QOR43" s="203"/>
      <c r="QOS43" s="203"/>
      <c r="QOT43" s="203"/>
      <c r="QOU43" s="203"/>
      <c r="QOV43" s="203"/>
      <c r="QOW43" s="203"/>
      <c r="QOX43" s="203"/>
      <c r="QOY43" s="203"/>
      <c r="QOZ43" s="203"/>
      <c r="QPA43" s="203"/>
      <c r="QPB43" s="203"/>
      <c r="QPC43" s="203"/>
      <c r="QPD43" s="203"/>
      <c r="QPE43" s="203"/>
      <c r="QPF43" s="203"/>
      <c r="QPG43" s="203"/>
      <c r="QPH43" s="203"/>
      <c r="QPI43" s="203"/>
      <c r="QPJ43" s="203"/>
      <c r="QPK43" s="203"/>
      <c r="QPL43" s="203"/>
      <c r="QPM43" s="203"/>
      <c r="QPN43" s="203"/>
      <c r="QPO43" s="203"/>
      <c r="QPP43" s="203"/>
      <c r="QPQ43" s="203"/>
      <c r="QPR43" s="203"/>
      <c r="QPS43" s="203"/>
      <c r="QPT43" s="203"/>
      <c r="QPU43" s="203"/>
      <c r="QPV43" s="203"/>
      <c r="QPW43" s="203"/>
      <c r="QPX43" s="203"/>
      <c r="QPY43" s="203"/>
      <c r="QPZ43" s="203"/>
      <c r="QQA43" s="203"/>
      <c r="QQB43" s="203"/>
      <c r="QQC43" s="203"/>
      <c r="QQD43" s="203"/>
      <c r="QQE43" s="203"/>
      <c r="QQF43" s="203"/>
      <c r="QQG43" s="203"/>
      <c r="QQH43" s="203"/>
      <c r="QQI43" s="203"/>
      <c r="QQJ43" s="203"/>
      <c r="QQK43" s="203"/>
      <c r="QQL43" s="203"/>
      <c r="QQM43" s="203"/>
      <c r="QQN43" s="203"/>
      <c r="QQO43" s="203"/>
      <c r="QQP43" s="203"/>
      <c r="QQQ43" s="203"/>
      <c r="QQR43" s="203"/>
      <c r="QQS43" s="203"/>
      <c r="QQT43" s="203"/>
      <c r="QQU43" s="203"/>
      <c r="QQV43" s="203"/>
      <c r="QQW43" s="203"/>
      <c r="QQX43" s="203"/>
      <c r="QQY43" s="203"/>
      <c r="QQZ43" s="203"/>
      <c r="QRA43" s="203"/>
      <c r="QRB43" s="203"/>
      <c r="QRC43" s="203"/>
      <c r="QRD43" s="203"/>
      <c r="QRE43" s="203"/>
      <c r="QRF43" s="203"/>
      <c r="QRG43" s="203"/>
      <c r="QRH43" s="203"/>
      <c r="QRI43" s="203"/>
      <c r="QRJ43" s="203"/>
      <c r="QRK43" s="203"/>
      <c r="QRL43" s="203"/>
      <c r="QRM43" s="203"/>
      <c r="QRN43" s="203"/>
      <c r="QRO43" s="203"/>
      <c r="QRP43" s="203"/>
      <c r="QRQ43" s="203"/>
      <c r="QRR43" s="203"/>
      <c r="QRS43" s="203"/>
      <c r="QRT43" s="203"/>
      <c r="QRU43" s="203"/>
      <c r="QRV43" s="203"/>
      <c r="QRW43" s="203"/>
      <c r="QRX43" s="203"/>
      <c r="QRY43" s="203"/>
      <c r="QRZ43" s="203"/>
      <c r="QSA43" s="203"/>
      <c r="QSB43" s="203"/>
      <c r="QSC43" s="203"/>
      <c r="QSD43" s="203"/>
      <c r="QSE43" s="203"/>
      <c r="QSF43" s="203"/>
      <c r="QSG43" s="203"/>
      <c r="QSH43" s="203"/>
      <c r="QSI43" s="203"/>
      <c r="QSJ43" s="203"/>
      <c r="QSK43" s="203"/>
      <c r="QSL43" s="203"/>
      <c r="QSM43" s="203"/>
      <c r="QSN43" s="203"/>
      <c r="QSO43" s="203"/>
      <c r="QSP43" s="203"/>
      <c r="QSQ43" s="203"/>
      <c r="QSR43" s="203"/>
      <c r="QSS43" s="203"/>
      <c r="QST43" s="203"/>
      <c r="QSU43" s="203"/>
      <c r="QSV43" s="203"/>
      <c r="QSW43" s="203"/>
      <c r="QSX43" s="203"/>
      <c r="QSY43" s="203"/>
      <c r="QSZ43" s="203"/>
      <c r="QTA43" s="203"/>
      <c r="QTB43" s="203"/>
      <c r="QTC43" s="203"/>
      <c r="QTD43" s="203"/>
      <c r="QTE43" s="203"/>
      <c r="QTF43" s="203"/>
      <c r="QTG43" s="203"/>
      <c r="QTH43" s="203"/>
      <c r="QTI43" s="203"/>
      <c r="QTJ43" s="203"/>
      <c r="QTK43" s="203"/>
      <c r="QTL43" s="203"/>
      <c r="QTM43" s="203"/>
      <c r="QTN43" s="203"/>
      <c r="QTO43" s="203"/>
      <c r="QTP43" s="203"/>
      <c r="QTQ43" s="203"/>
      <c r="QTR43" s="203"/>
      <c r="QTS43" s="203"/>
      <c r="QTT43" s="203"/>
      <c r="QTU43" s="203"/>
      <c r="QTV43" s="203"/>
      <c r="QTW43" s="203"/>
      <c r="QTX43" s="203"/>
      <c r="QTY43" s="203"/>
      <c r="QTZ43" s="203"/>
      <c r="QUA43" s="203"/>
      <c r="QUB43" s="203"/>
      <c r="QUC43" s="203"/>
      <c r="QUD43" s="203"/>
      <c r="QUE43" s="203"/>
      <c r="QUF43" s="203"/>
      <c r="QUG43" s="203"/>
      <c r="QUH43" s="203"/>
      <c r="QUI43" s="203"/>
      <c r="QUJ43" s="203"/>
      <c r="QUK43" s="203"/>
      <c r="QUL43" s="203"/>
      <c r="QUM43" s="203"/>
      <c r="QUN43" s="203"/>
      <c r="QUO43" s="203"/>
      <c r="QUP43" s="203"/>
      <c r="QUQ43" s="203"/>
      <c r="QUR43" s="203"/>
      <c r="QUS43" s="203"/>
      <c r="QUT43" s="203"/>
      <c r="QUU43" s="203"/>
      <c r="QUV43" s="203"/>
      <c r="QUW43" s="203"/>
      <c r="QUX43" s="203"/>
      <c r="QUY43" s="203"/>
      <c r="QUZ43" s="203"/>
      <c r="QVA43" s="203"/>
      <c r="QVB43" s="203"/>
      <c r="QVC43" s="203"/>
      <c r="QVD43" s="203"/>
      <c r="QVE43" s="203"/>
      <c r="QVF43" s="203"/>
      <c r="QVG43" s="203"/>
      <c r="QVH43" s="203"/>
      <c r="QVI43" s="203"/>
      <c r="QVJ43" s="203"/>
      <c r="QVK43" s="203"/>
      <c r="QVL43" s="203"/>
      <c r="QVM43" s="203"/>
      <c r="QVN43" s="203"/>
      <c r="QVO43" s="203"/>
      <c r="QVP43" s="203"/>
      <c r="QVQ43" s="203"/>
      <c r="QVR43" s="203"/>
      <c r="QVS43" s="203"/>
      <c r="QVT43" s="203"/>
      <c r="QVU43" s="203"/>
      <c r="QVV43" s="203"/>
      <c r="QVW43" s="203"/>
      <c r="QVX43" s="203"/>
      <c r="QVY43" s="203"/>
      <c r="QVZ43" s="203"/>
      <c r="QWA43" s="203"/>
      <c r="QWB43" s="203"/>
      <c r="QWC43" s="203"/>
      <c r="QWD43" s="203"/>
      <c r="QWE43" s="203"/>
      <c r="QWF43" s="203"/>
      <c r="QWG43" s="203"/>
      <c r="QWH43" s="203"/>
      <c r="QWI43" s="203"/>
      <c r="QWJ43" s="203"/>
      <c r="QWK43" s="203"/>
      <c r="QWL43" s="203"/>
      <c r="QWM43" s="203"/>
      <c r="QWN43" s="203"/>
      <c r="QWO43" s="203"/>
      <c r="QWP43" s="203"/>
      <c r="QWQ43" s="203"/>
      <c r="QWR43" s="203"/>
      <c r="QWS43" s="203"/>
      <c r="QWT43" s="203"/>
      <c r="QWU43" s="203"/>
      <c r="QWV43" s="203"/>
      <c r="QWW43" s="203"/>
      <c r="QWX43" s="203"/>
      <c r="QWY43" s="203"/>
      <c r="QWZ43" s="203"/>
      <c r="QXA43" s="203"/>
      <c r="QXB43" s="203"/>
      <c r="QXC43" s="203"/>
      <c r="QXD43" s="203"/>
      <c r="QXE43" s="203"/>
      <c r="QXF43" s="203"/>
      <c r="QXG43" s="203"/>
      <c r="QXH43" s="203"/>
      <c r="QXI43" s="203"/>
      <c r="QXJ43" s="203"/>
      <c r="QXK43" s="203"/>
      <c r="QXL43" s="203"/>
      <c r="QXM43" s="203"/>
      <c r="QXN43" s="203"/>
      <c r="QXO43" s="203"/>
      <c r="QXP43" s="203"/>
      <c r="QXQ43" s="203"/>
      <c r="QXR43" s="203"/>
      <c r="QXS43" s="203"/>
      <c r="QXT43" s="203"/>
      <c r="QXU43" s="203"/>
      <c r="QXV43" s="203"/>
      <c r="QXW43" s="203"/>
      <c r="QXX43" s="203"/>
      <c r="QXY43" s="203"/>
      <c r="QXZ43" s="203"/>
      <c r="QYA43" s="203"/>
      <c r="QYB43" s="203"/>
      <c r="QYC43" s="203"/>
      <c r="QYD43" s="203"/>
      <c r="QYE43" s="203"/>
      <c r="QYF43" s="203"/>
      <c r="QYG43" s="203"/>
      <c r="QYH43" s="203"/>
      <c r="QYI43" s="203"/>
      <c r="QYJ43" s="203"/>
      <c r="QYK43" s="203"/>
      <c r="QYL43" s="203"/>
      <c r="QYM43" s="203"/>
      <c r="QYN43" s="203"/>
      <c r="QYO43" s="203"/>
      <c r="QYP43" s="203"/>
      <c r="QYQ43" s="203"/>
      <c r="QYR43" s="203"/>
      <c r="QYS43" s="203"/>
      <c r="QYT43" s="203"/>
      <c r="QYU43" s="203"/>
      <c r="QYV43" s="203"/>
      <c r="QYW43" s="203"/>
      <c r="QYX43" s="203"/>
      <c r="QYY43" s="203"/>
      <c r="QYZ43" s="203"/>
      <c r="QZA43" s="203"/>
      <c r="QZB43" s="203"/>
      <c r="QZC43" s="203"/>
      <c r="QZD43" s="203"/>
      <c r="QZE43" s="203"/>
      <c r="QZF43" s="203"/>
      <c r="QZG43" s="203"/>
      <c r="QZH43" s="203"/>
      <c r="QZI43" s="203"/>
      <c r="QZJ43" s="203"/>
      <c r="QZK43" s="203"/>
      <c r="QZL43" s="203"/>
      <c r="QZM43" s="203"/>
      <c r="QZN43" s="203"/>
      <c r="QZO43" s="203"/>
      <c r="QZP43" s="203"/>
      <c r="QZQ43" s="203"/>
      <c r="QZR43" s="203"/>
      <c r="QZS43" s="203"/>
      <c r="QZT43" s="203"/>
      <c r="QZU43" s="203"/>
      <c r="QZV43" s="203"/>
      <c r="QZW43" s="203"/>
      <c r="QZX43" s="203"/>
      <c r="QZY43" s="203"/>
      <c r="QZZ43" s="203"/>
      <c r="RAA43" s="203"/>
      <c r="RAB43" s="203"/>
      <c r="RAC43" s="203"/>
      <c r="RAD43" s="203"/>
      <c r="RAE43" s="203"/>
      <c r="RAF43" s="203"/>
      <c r="RAG43" s="203"/>
      <c r="RAH43" s="203"/>
      <c r="RAI43" s="203"/>
      <c r="RAJ43" s="203"/>
      <c r="RAK43" s="203"/>
      <c r="RAL43" s="203"/>
      <c r="RAM43" s="203"/>
      <c r="RAN43" s="203"/>
      <c r="RAO43" s="203"/>
      <c r="RAP43" s="203"/>
      <c r="RAQ43" s="203"/>
      <c r="RAR43" s="203"/>
      <c r="RAS43" s="203"/>
      <c r="RAT43" s="203"/>
      <c r="RAU43" s="203"/>
      <c r="RAV43" s="203"/>
      <c r="RAW43" s="203"/>
      <c r="RAX43" s="203"/>
      <c r="RAY43" s="203"/>
      <c r="RAZ43" s="203"/>
      <c r="RBA43" s="203"/>
      <c r="RBB43" s="203"/>
      <c r="RBC43" s="203"/>
      <c r="RBD43" s="203"/>
      <c r="RBE43" s="203"/>
      <c r="RBF43" s="203"/>
      <c r="RBG43" s="203"/>
      <c r="RBH43" s="203"/>
      <c r="RBI43" s="203"/>
      <c r="RBJ43" s="203"/>
      <c r="RBK43" s="203"/>
      <c r="RBL43" s="203"/>
      <c r="RBM43" s="203"/>
      <c r="RBN43" s="203"/>
      <c r="RBO43" s="203"/>
      <c r="RBP43" s="203"/>
      <c r="RBQ43" s="203"/>
      <c r="RBR43" s="203"/>
      <c r="RBS43" s="203"/>
      <c r="RBT43" s="203"/>
      <c r="RBU43" s="203"/>
      <c r="RBV43" s="203"/>
      <c r="RBW43" s="203"/>
      <c r="RBX43" s="203"/>
      <c r="RBY43" s="203"/>
      <c r="RBZ43" s="203"/>
      <c r="RCA43" s="203"/>
      <c r="RCB43" s="203"/>
      <c r="RCC43" s="203"/>
      <c r="RCD43" s="203"/>
      <c r="RCE43" s="203"/>
      <c r="RCF43" s="203"/>
      <c r="RCG43" s="203"/>
      <c r="RCH43" s="203"/>
      <c r="RCI43" s="203"/>
      <c r="RCJ43" s="203"/>
      <c r="RCK43" s="203"/>
      <c r="RCL43" s="203"/>
      <c r="RCM43" s="203"/>
      <c r="RCN43" s="203"/>
      <c r="RCO43" s="203"/>
      <c r="RCP43" s="203"/>
      <c r="RCQ43" s="203"/>
      <c r="RCR43" s="203"/>
      <c r="RCS43" s="203"/>
      <c r="RCT43" s="203"/>
      <c r="RCU43" s="203"/>
      <c r="RCV43" s="203"/>
      <c r="RCW43" s="203"/>
      <c r="RCX43" s="203"/>
      <c r="RCY43" s="203"/>
      <c r="RCZ43" s="203"/>
      <c r="RDA43" s="203"/>
      <c r="RDB43" s="203"/>
      <c r="RDC43" s="203"/>
      <c r="RDD43" s="203"/>
      <c r="RDE43" s="203"/>
      <c r="RDF43" s="203"/>
      <c r="RDG43" s="203"/>
      <c r="RDH43" s="203"/>
      <c r="RDI43" s="203"/>
      <c r="RDJ43" s="203"/>
      <c r="RDK43" s="203"/>
      <c r="RDL43" s="203"/>
      <c r="RDM43" s="203"/>
      <c r="RDN43" s="203"/>
      <c r="RDO43" s="203"/>
      <c r="RDP43" s="203"/>
      <c r="RDQ43" s="203"/>
      <c r="RDR43" s="203"/>
      <c r="RDS43" s="203"/>
      <c r="RDT43" s="203"/>
      <c r="RDU43" s="203"/>
      <c r="RDV43" s="203"/>
      <c r="RDW43" s="203"/>
      <c r="RDX43" s="203"/>
      <c r="RDY43" s="203"/>
      <c r="RDZ43" s="203"/>
      <c r="REA43" s="203"/>
      <c r="REB43" s="203"/>
      <c r="REC43" s="203"/>
      <c r="RED43" s="203"/>
      <c r="REE43" s="203"/>
      <c r="REF43" s="203"/>
      <c r="REG43" s="203"/>
      <c r="REH43" s="203"/>
      <c r="REI43" s="203"/>
      <c r="REJ43" s="203"/>
      <c r="REK43" s="203"/>
      <c r="REL43" s="203"/>
      <c r="REM43" s="203"/>
      <c r="REN43" s="203"/>
      <c r="REO43" s="203"/>
      <c r="REP43" s="203"/>
      <c r="REQ43" s="203"/>
      <c r="RER43" s="203"/>
      <c r="RES43" s="203"/>
      <c r="RET43" s="203"/>
      <c r="REU43" s="203"/>
      <c r="REV43" s="203"/>
      <c r="REW43" s="203"/>
      <c r="REX43" s="203"/>
      <c r="REY43" s="203"/>
      <c r="REZ43" s="203"/>
      <c r="RFA43" s="203"/>
      <c r="RFB43" s="203"/>
      <c r="RFC43" s="203"/>
      <c r="RFD43" s="203"/>
      <c r="RFE43" s="203"/>
      <c r="RFF43" s="203"/>
      <c r="RFG43" s="203"/>
      <c r="RFH43" s="203"/>
      <c r="RFI43" s="203"/>
      <c r="RFJ43" s="203"/>
      <c r="RFK43" s="203"/>
      <c r="RFL43" s="203"/>
      <c r="RFM43" s="203"/>
      <c r="RFN43" s="203"/>
      <c r="RFO43" s="203"/>
      <c r="RFP43" s="203"/>
      <c r="RFQ43" s="203"/>
      <c r="RFR43" s="203"/>
      <c r="RFS43" s="203"/>
      <c r="RFT43" s="203"/>
      <c r="RFU43" s="203"/>
      <c r="RFV43" s="203"/>
      <c r="RFW43" s="203"/>
      <c r="RFX43" s="203"/>
      <c r="RFY43" s="203"/>
      <c r="RFZ43" s="203"/>
      <c r="RGA43" s="203"/>
      <c r="RGB43" s="203"/>
      <c r="RGC43" s="203"/>
      <c r="RGD43" s="203"/>
      <c r="RGE43" s="203"/>
      <c r="RGF43" s="203"/>
      <c r="RGG43" s="203"/>
      <c r="RGH43" s="203"/>
      <c r="RGI43" s="203"/>
      <c r="RGJ43" s="203"/>
      <c r="RGK43" s="203"/>
      <c r="RGL43" s="203"/>
      <c r="RGM43" s="203"/>
      <c r="RGN43" s="203"/>
      <c r="RGO43" s="203"/>
      <c r="RGP43" s="203"/>
      <c r="RGQ43" s="203"/>
      <c r="RGR43" s="203"/>
      <c r="RGS43" s="203"/>
      <c r="RGT43" s="203"/>
      <c r="RGU43" s="203"/>
      <c r="RGV43" s="203"/>
      <c r="RGW43" s="203"/>
      <c r="RGX43" s="203"/>
      <c r="RGY43" s="203"/>
      <c r="RGZ43" s="203"/>
      <c r="RHA43" s="203"/>
      <c r="RHB43" s="203"/>
      <c r="RHC43" s="203"/>
      <c r="RHD43" s="203"/>
      <c r="RHE43" s="203"/>
      <c r="RHF43" s="203"/>
      <c r="RHG43" s="203"/>
      <c r="RHH43" s="203"/>
      <c r="RHI43" s="203"/>
      <c r="RHJ43" s="203"/>
      <c r="RHK43" s="203"/>
      <c r="RHL43" s="203"/>
      <c r="RHM43" s="203"/>
      <c r="RHN43" s="203"/>
      <c r="RHO43" s="203"/>
      <c r="RHP43" s="203"/>
      <c r="RHQ43" s="203"/>
      <c r="RHR43" s="203"/>
      <c r="RHS43" s="203"/>
      <c r="RHT43" s="203"/>
      <c r="RHU43" s="203"/>
      <c r="RHV43" s="203"/>
      <c r="RHW43" s="203"/>
      <c r="RHX43" s="203"/>
      <c r="RHY43" s="203"/>
      <c r="RHZ43" s="203"/>
      <c r="RIA43" s="203"/>
      <c r="RIB43" s="203"/>
      <c r="RIC43" s="203"/>
      <c r="RID43" s="203"/>
      <c r="RIE43" s="203"/>
      <c r="RIF43" s="203"/>
      <c r="RIG43" s="203"/>
      <c r="RIH43" s="203"/>
      <c r="RII43" s="203"/>
      <c r="RIJ43" s="203"/>
      <c r="RIK43" s="203"/>
      <c r="RIL43" s="203"/>
      <c r="RIM43" s="203"/>
      <c r="RIN43" s="203"/>
      <c r="RIO43" s="203"/>
      <c r="RIP43" s="203"/>
      <c r="RIQ43" s="203"/>
      <c r="RIR43" s="203"/>
      <c r="RIS43" s="203"/>
      <c r="RIT43" s="203"/>
      <c r="RIU43" s="203"/>
      <c r="RIV43" s="203"/>
      <c r="RIW43" s="203"/>
      <c r="RIX43" s="203"/>
      <c r="RIY43" s="203"/>
      <c r="RIZ43" s="203"/>
      <c r="RJA43" s="203"/>
      <c r="RJB43" s="203"/>
      <c r="RJC43" s="203"/>
      <c r="RJD43" s="203"/>
      <c r="RJE43" s="203"/>
      <c r="RJF43" s="203"/>
      <c r="RJG43" s="203"/>
      <c r="RJH43" s="203"/>
      <c r="RJI43" s="203"/>
      <c r="RJJ43" s="203"/>
      <c r="RJK43" s="203"/>
      <c r="RJL43" s="203"/>
      <c r="RJM43" s="203"/>
      <c r="RJN43" s="203"/>
      <c r="RJO43" s="203"/>
      <c r="RJP43" s="203"/>
      <c r="RJQ43" s="203"/>
      <c r="RJR43" s="203"/>
      <c r="RJS43" s="203"/>
      <c r="RJT43" s="203"/>
      <c r="RJU43" s="203"/>
      <c r="RJV43" s="203"/>
      <c r="RJW43" s="203"/>
      <c r="RJX43" s="203"/>
      <c r="RJY43" s="203"/>
      <c r="RJZ43" s="203"/>
      <c r="RKA43" s="203"/>
      <c r="RKB43" s="203"/>
      <c r="RKC43" s="203"/>
      <c r="RKD43" s="203"/>
      <c r="RKE43" s="203"/>
      <c r="RKF43" s="203"/>
      <c r="RKG43" s="203"/>
      <c r="RKH43" s="203"/>
      <c r="RKI43" s="203"/>
      <c r="RKJ43" s="203"/>
      <c r="RKK43" s="203"/>
      <c r="RKL43" s="203"/>
      <c r="RKM43" s="203"/>
      <c r="RKN43" s="203"/>
      <c r="RKO43" s="203"/>
      <c r="RKP43" s="203"/>
      <c r="RKQ43" s="203"/>
      <c r="RKR43" s="203"/>
      <c r="RKS43" s="203"/>
      <c r="RKT43" s="203"/>
      <c r="RKU43" s="203"/>
      <c r="RKV43" s="203"/>
      <c r="RKW43" s="203"/>
      <c r="RKX43" s="203"/>
      <c r="RKY43" s="203"/>
      <c r="RKZ43" s="203"/>
      <c r="RLA43" s="203"/>
      <c r="RLB43" s="203"/>
      <c r="RLC43" s="203"/>
      <c r="RLD43" s="203"/>
      <c r="RLE43" s="203"/>
      <c r="RLF43" s="203"/>
      <c r="RLG43" s="203"/>
      <c r="RLH43" s="203"/>
      <c r="RLI43" s="203"/>
      <c r="RLJ43" s="203"/>
      <c r="RLK43" s="203"/>
      <c r="RLL43" s="203"/>
      <c r="RLM43" s="203"/>
      <c r="RLN43" s="203"/>
      <c r="RLO43" s="203"/>
      <c r="RLP43" s="203"/>
      <c r="RLQ43" s="203"/>
      <c r="RLR43" s="203"/>
      <c r="RLS43" s="203"/>
      <c r="RLT43" s="203"/>
      <c r="RLU43" s="203"/>
      <c r="RLV43" s="203"/>
      <c r="RLW43" s="203"/>
      <c r="RLX43" s="203"/>
      <c r="RLY43" s="203"/>
      <c r="RLZ43" s="203"/>
      <c r="RMA43" s="203"/>
      <c r="RMB43" s="203"/>
      <c r="RMC43" s="203"/>
      <c r="RMD43" s="203"/>
      <c r="RME43" s="203"/>
      <c r="RMF43" s="203"/>
      <c r="RMG43" s="203"/>
      <c r="RMH43" s="203"/>
      <c r="RMI43" s="203"/>
      <c r="RMJ43" s="203"/>
      <c r="RMK43" s="203"/>
      <c r="RML43" s="203"/>
      <c r="RMM43" s="203"/>
      <c r="RMN43" s="203"/>
      <c r="RMO43" s="203"/>
      <c r="RMP43" s="203"/>
      <c r="RMQ43" s="203"/>
      <c r="RMR43" s="203"/>
      <c r="RMS43" s="203"/>
      <c r="RMT43" s="203"/>
      <c r="RMU43" s="203"/>
      <c r="RMV43" s="203"/>
      <c r="RMW43" s="203"/>
      <c r="RMX43" s="203"/>
      <c r="RMY43" s="203"/>
      <c r="RMZ43" s="203"/>
      <c r="RNA43" s="203"/>
      <c r="RNB43" s="203"/>
      <c r="RNC43" s="203"/>
      <c r="RND43" s="203"/>
      <c r="RNE43" s="203"/>
      <c r="RNF43" s="203"/>
      <c r="RNG43" s="203"/>
      <c r="RNH43" s="203"/>
      <c r="RNI43" s="203"/>
      <c r="RNJ43" s="203"/>
      <c r="RNK43" s="203"/>
      <c r="RNL43" s="203"/>
      <c r="RNM43" s="203"/>
      <c r="RNN43" s="203"/>
      <c r="RNO43" s="203"/>
      <c r="RNP43" s="203"/>
      <c r="RNQ43" s="203"/>
      <c r="RNR43" s="203"/>
      <c r="RNS43" s="203"/>
      <c r="RNT43" s="203"/>
      <c r="RNU43" s="203"/>
      <c r="RNV43" s="203"/>
      <c r="RNW43" s="203"/>
      <c r="RNX43" s="203"/>
      <c r="RNY43" s="203"/>
      <c r="RNZ43" s="203"/>
      <c r="ROA43" s="203"/>
      <c r="ROB43" s="203"/>
      <c r="ROC43" s="203"/>
      <c r="ROD43" s="203"/>
      <c r="ROE43" s="203"/>
      <c r="ROF43" s="203"/>
      <c r="ROG43" s="203"/>
      <c r="ROH43" s="203"/>
      <c r="ROI43" s="203"/>
      <c r="ROJ43" s="203"/>
      <c r="ROK43" s="203"/>
      <c r="ROL43" s="203"/>
      <c r="ROM43" s="203"/>
      <c r="RON43" s="203"/>
      <c r="ROO43" s="203"/>
      <c r="ROP43" s="203"/>
      <c r="ROQ43" s="203"/>
      <c r="ROR43" s="203"/>
      <c r="ROS43" s="203"/>
      <c r="ROT43" s="203"/>
      <c r="ROU43" s="203"/>
      <c r="ROV43" s="203"/>
      <c r="ROW43" s="203"/>
      <c r="ROX43" s="203"/>
      <c r="ROY43" s="203"/>
      <c r="ROZ43" s="203"/>
      <c r="RPA43" s="203"/>
      <c r="RPB43" s="203"/>
      <c r="RPC43" s="203"/>
      <c r="RPD43" s="203"/>
      <c r="RPE43" s="203"/>
      <c r="RPF43" s="203"/>
      <c r="RPG43" s="203"/>
      <c r="RPH43" s="203"/>
      <c r="RPI43" s="203"/>
      <c r="RPJ43" s="203"/>
      <c r="RPK43" s="203"/>
      <c r="RPL43" s="203"/>
      <c r="RPM43" s="203"/>
      <c r="RPN43" s="203"/>
      <c r="RPO43" s="203"/>
      <c r="RPP43" s="203"/>
      <c r="RPQ43" s="203"/>
      <c r="RPR43" s="203"/>
      <c r="RPS43" s="203"/>
      <c r="RPT43" s="203"/>
      <c r="RPU43" s="203"/>
      <c r="RPV43" s="203"/>
      <c r="RPW43" s="203"/>
      <c r="RPX43" s="203"/>
      <c r="RPY43" s="203"/>
      <c r="RPZ43" s="203"/>
      <c r="RQA43" s="203"/>
      <c r="RQB43" s="203"/>
      <c r="RQC43" s="203"/>
      <c r="RQD43" s="203"/>
      <c r="RQE43" s="203"/>
      <c r="RQF43" s="203"/>
      <c r="RQG43" s="203"/>
      <c r="RQH43" s="203"/>
      <c r="RQI43" s="203"/>
      <c r="RQJ43" s="203"/>
      <c r="RQK43" s="203"/>
      <c r="RQL43" s="203"/>
      <c r="RQM43" s="203"/>
      <c r="RQN43" s="203"/>
      <c r="RQO43" s="203"/>
      <c r="RQP43" s="203"/>
      <c r="RQQ43" s="203"/>
      <c r="RQR43" s="203"/>
      <c r="RQS43" s="203"/>
      <c r="RQT43" s="203"/>
      <c r="RQU43" s="203"/>
      <c r="RQV43" s="203"/>
      <c r="RQW43" s="203"/>
      <c r="RQX43" s="203"/>
      <c r="RQY43" s="203"/>
      <c r="RQZ43" s="203"/>
      <c r="RRA43" s="203"/>
      <c r="RRB43" s="203"/>
      <c r="RRC43" s="203"/>
      <c r="RRD43" s="203"/>
      <c r="RRE43" s="203"/>
      <c r="RRF43" s="203"/>
      <c r="RRG43" s="203"/>
      <c r="RRH43" s="203"/>
      <c r="RRI43" s="203"/>
      <c r="RRJ43" s="203"/>
      <c r="RRK43" s="203"/>
      <c r="RRL43" s="203"/>
      <c r="RRM43" s="203"/>
      <c r="RRN43" s="203"/>
      <c r="RRO43" s="203"/>
      <c r="RRP43" s="203"/>
      <c r="RRQ43" s="203"/>
      <c r="RRR43" s="203"/>
      <c r="RRS43" s="203"/>
      <c r="RRT43" s="203"/>
      <c r="RRU43" s="203"/>
      <c r="RRV43" s="203"/>
      <c r="RRW43" s="203"/>
      <c r="RRX43" s="203"/>
      <c r="RRY43" s="203"/>
      <c r="RRZ43" s="203"/>
      <c r="RSA43" s="203"/>
      <c r="RSB43" s="203"/>
      <c r="RSC43" s="203"/>
      <c r="RSD43" s="203"/>
      <c r="RSE43" s="203"/>
      <c r="RSF43" s="203"/>
      <c r="RSG43" s="203"/>
      <c r="RSH43" s="203"/>
      <c r="RSI43" s="203"/>
      <c r="RSJ43" s="203"/>
      <c r="RSK43" s="203"/>
      <c r="RSL43" s="203"/>
      <c r="RSM43" s="203"/>
      <c r="RSN43" s="203"/>
      <c r="RSO43" s="203"/>
      <c r="RSP43" s="203"/>
      <c r="RSQ43" s="203"/>
      <c r="RSR43" s="203"/>
      <c r="RSS43" s="203"/>
      <c r="RST43" s="203"/>
      <c r="RSU43" s="203"/>
      <c r="RSV43" s="203"/>
      <c r="RSW43" s="203"/>
      <c r="RSX43" s="203"/>
      <c r="RSY43" s="203"/>
      <c r="RSZ43" s="203"/>
      <c r="RTA43" s="203"/>
      <c r="RTB43" s="203"/>
      <c r="RTC43" s="203"/>
      <c r="RTD43" s="203"/>
      <c r="RTE43" s="203"/>
      <c r="RTF43" s="203"/>
      <c r="RTG43" s="203"/>
      <c r="RTH43" s="203"/>
      <c r="RTI43" s="203"/>
      <c r="RTJ43" s="203"/>
      <c r="RTK43" s="203"/>
      <c r="RTL43" s="203"/>
      <c r="RTM43" s="203"/>
      <c r="RTN43" s="203"/>
      <c r="RTO43" s="203"/>
      <c r="RTP43" s="203"/>
      <c r="RTQ43" s="203"/>
      <c r="RTR43" s="203"/>
      <c r="RTS43" s="203"/>
      <c r="RTT43" s="203"/>
      <c r="RTU43" s="203"/>
      <c r="RTV43" s="203"/>
      <c r="RTW43" s="203"/>
      <c r="RTX43" s="203"/>
      <c r="RTY43" s="203"/>
      <c r="RTZ43" s="203"/>
      <c r="RUA43" s="203"/>
      <c r="RUB43" s="203"/>
      <c r="RUC43" s="203"/>
      <c r="RUD43" s="203"/>
      <c r="RUE43" s="203"/>
      <c r="RUF43" s="203"/>
      <c r="RUG43" s="203"/>
      <c r="RUH43" s="203"/>
      <c r="RUI43" s="203"/>
      <c r="RUJ43" s="203"/>
      <c r="RUK43" s="203"/>
      <c r="RUL43" s="203"/>
      <c r="RUM43" s="203"/>
      <c r="RUN43" s="203"/>
      <c r="RUO43" s="203"/>
      <c r="RUP43" s="203"/>
      <c r="RUQ43" s="203"/>
      <c r="RUR43" s="203"/>
      <c r="RUS43" s="203"/>
      <c r="RUT43" s="203"/>
      <c r="RUU43" s="203"/>
      <c r="RUV43" s="203"/>
      <c r="RUW43" s="203"/>
      <c r="RUX43" s="203"/>
      <c r="RUY43" s="203"/>
      <c r="RUZ43" s="203"/>
      <c r="RVA43" s="203"/>
      <c r="RVB43" s="203"/>
      <c r="RVC43" s="203"/>
      <c r="RVD43" s="203"/>
      <c r="RVE43" s="203"/>
      <c r="RVF43" s="203"/>
      <c r="RVG43" s="203"/>
      <c r="RVH43" s="203"/>
      <c r="RVI43" s="203"/>
      <c r="RVJ43" s="203"/>
      <c r="RVK43" s="203"/>
      <c r="RVL43" s="203"/>
      <c r="RVM43" s="203"/>
      <c r="RVN43" s="203"/>
      <c r="RVO43" s="203"/>
      <c r="RVP43" s="203"/>
      <c r="RVQ43" s="203"/>
      <c r="RVR43" s="203"/>
      <c r="RVS43" s="203"/>
      <c r="RVT43" s="203"/>
      <c r="RVU43" s="203"/>
      <c r="RVV43" s="203"/>
      <c r="RVW43" s="203"/>
      <c r="RVX43" s="203"/>
      <c r="RVY43" s="203"/>
      <c r="RVZ43" s="203"/>
      <c r="RWA43" s="203"/>
      <c r="RWB43" s="203"/>
      <c r="RWC43" s="203"/>
      <c r="RWD43" s="203"/>
      <c r="RWE43" s="203"/>
      <c r="RWF43" s="203"/>
      <c r="RWG43" s="203"/>
      <c r="RWH43" s="203"/>
      <c r="RWI43" s="203"/>
      <c r="RWJ43" s="203"/>
      <c r="RWK43" s="203"/>
      <c r="RWL43" s="203"/>
      <c r="RWM43" s="203"/>
      <c r="RWN43" s="203"/>
      <c r="RWO43" s="203"/>
      <c r="RWP43" s="203"/>
      <c r="RWQ43" s="203"/>
      <c r="RWR43" s="203"/>
      <c r="RWS43" s="203"/>
      <c r="RWT43" s="203"/>
      <c r="RWU43" s="203"/>
      <c r="RWV43" s="203"/>
      <c r="RWW43" s="203"/>
      <c r="RWX43" s="203"/>
      <c r="RWY43" s="203"/>
      <c r="RWZ43" s="203"/>
      <c r="RXA43" s="203"/>
      <c r="RXB43" s="203"/>
      <c r="RXC43" s="203"/>
      <c r="RXD43" s="203"/>
      <c r="RXE43" s="203"/>
      <c r="RXF43" s="203"/>
      <c r="RXG43" s="203"/>
      <c r="RXH43" s="203"/>
      <c r="RXI43" s="203"/>
      <c r="RXJ43" s="203"/>
      <c r="RXK43" s="203"/>
      <c r="RXL43" s="203"/>
      <c r="RXM43" s="203"/>
      <c r="RXN43" s="203"/>
      <c r="RXO43" s="203"/>
      <c r="RXP43" s="203"/>
      <c r="RXQ43" s="203"/>
      <c r="RXR43" s="203"/>
      <c r="RXS43" s="203"/>
      <c r="RXT43" s="203"/>
      <c r="RXU43" s="203"/>
      <c r="RXV43" s="203"/>
      <c r="RXW43" s="203"/>
      <c r="RXX43" s="203"/>
      <c r="RXY43" s="203"/>
      <c r="RXZ43" s="203"/>
      <c r="RYA43" s="203"/>
      <c r="RYB43" s="203"/>
      <c r="RYC43" s="203"/>
      <c r="RYD43" s="203"/>
      <c r="RYE43" s="203"/>
      <c r="RYF43" s="203"/>
      <c r="RYG43" s="203"/>
      <c r="RYH43" s="203"/>
      <c r="RYI43" s="203"/>
      <c r="RYJ43" s="203"/>
      <c r="RYK43" s="203"/>
      <c r="RYL43" s="203"/>
      <c r="RYM43" s="203"/>
      <c r="RYN43" s="203"/>
      <c r="RYO43" s="203"/>
      <c r="RYP43" s="203"/>
      <c r="RYQ43" s="203"/>
      <c r="RYR43" s="203"/>
      <c r="RYS43" s="203"/>
      <c r="RYT43" s="203"/>
      <c r="RYU43" s="203"/>
      <c r="RYV43" s="203"/>
      <c r="RYW43" s="203"/>
      <c r="RYX43" s="203"/>
      <c r="RYY43" s="203"/>
      <c r="RYZ43" s="203"/>
      <c r="RZA43" s="203"/>
      <c r="RZB43" s="203"/>
      <c r="RZC43" s="203"/>
      <c r="RZD43" s="203"/>
      <c r="RZE43" s="203"/>
      <c r="RZF43" s="203"/>
      <c r="RZG43" s="203"/>
      <c r="RZH43" s="203"/>
      <c r="RZI43" s="203"/>
      <c r="RZJ43" s="203"/>
      <c r="RZK43" s="203"/>
      <c r="RZL43" s="203"/>
      <c r="RZM43" s="203"/>
      <c r="RZN43" s="203"/>
      <c r="RZO43" s="203"/>
      <c r="RZP43" s="203"/>
      <c r="RZQ43" s="203"/>
      <c r="RZR43" s="203"/>
      <c r="RZS43" s="203"/>
      <c r="RZT43" s="203"/>
      <c r="RZU43" s="203"/>
      <c r="RZV43" s="203"/>
      <c r="RZW43" s="203"/>
      <c r="RZX43" s="203"/>
      <c r="RZY43" s="203"/>
      <c r="RZZ43" s="203"/>
      <c r="SAA43" s="203"/>
      <c r="SAB43" s="203"/>
      <c r="SAC43" s="203"/>
      <c r="SAD43" s="203"/>
      <c r="SAE43" s="203"/>
      <c r="SAF43" s="203"/>
      <c r="SAG43" s="203"/>
      <c r="SAH43" s="203"/>
      <c r="SAI43" s="203"/>
      <c r="SAJ43" s="203"/>
      <c r="SAK43" s="203"/>
      <c r="SAL43" s="203"/>
      <c r="SAM43" s="203"/>
      <c r="SAN43" s="203"/>
      <c r="SAO43" s="203"/>
      <c r="SAP43" s="203"/>
      <c r="SAQ43" s="203"/>
      <c r="SAR43" s="203"/>
      <c r="SAS43" s="203"/>
      <c r="SAT43" s="203"/>
      <c r="SAU43" s="203"/>
      <c r="SAV43" s="203"/>
      <c r="SAW43" s="203"/>
      <c r="SAX43" s="203"/>
      <c r="SAY43" s="203"/>
      <c r="SAZ43" s="203"/>
      <c r="SBA43" s="203"/>
      <c r="SBB43" s="203"/>
      <c r="SBC43" s="203"/>
      <c r="SBD43" s="203"/>
      <c r="SBE43" s="203"/>
      <c r="SBF43" s="203"/>
      <c r="SBG43" s="203"/>
      <c r="SBH43" s="203"/>
      <c r="SBI43" s="203"/>
      <c r="SBJ43" s="203"/>
      <c r="SBK43" s="203"/>
      <c r="SBL43" s="203"/>
      <c r="SBM43" s="203"/>
      <c r="SBN43" s="203"/>
      <c r="SBO43" s="203"/>
      <c r="SBP43" s="203"/>
      <c r="SBQ43" s="203"/>
      <c r="SBR43" s="203"/>
      <c r="SBS43" s="203"/>
      <c r="SBT43" s="203"/>
      <c r="SBU43" s="203"/>
      <c r="SBV43" s="203"/>
      <c r="SBW43" s="203"/>
      <c r="SBX43" s="203"/>
      <c r="SBY43" s="203"/>
      <c r="SBZ43" s="203"/>
      <c r="SCA43" s="203"/>
      <c r="SCB43" s="203"/>
      <c r="SCC43" s="203"/>
      <c r="SCD43" s="203"/>
      <c r="SCE43" s="203"/>
      <c r="SCF43" s="203"/>
      <c r="SCG43" s="203"/>
      <c r="SCH43" s="203"/>
      <c r="SCI43" s="203"/>
      <c r="SCJ43" s="203"/>
      <c r="SCK43" s="203"/>
      <c r="SCL43" s="203"/>
      <c r="SCM43" s="203"/>
      <c r="SCN43" s="203"/>
      <c r="SCO43" s="203"/>
      <c r="SCP43" s="203"/>
      <c r="SCQ43" s="203"/>
      <c r="SCR43" s="203"/>
      <c r="SCS43" s="203"/>
      <c r="SCT43" s="203"/>
      <c r="SCU43" s="203"/>
      <c r="SCV43" s="203"/>
      <c r="SCW43" s="203"/>
      <c r="SCX43" s="203"/>
      <c r="SCY43" s="203"/>
      <c r="SCZ43" s="203"/>
      <c r="SDA43" s="203"/>
      <c r="SDB43" s="203"/>
      <c r="SDC43" s="203"/>
      <c r="SDD43" s="203"/>
      <c r="SDE43" s="203"/>
      <c r="SDF43" s="203"/>
      <c r="SDG43" s="203"/>
      <c r="SDH43" s="203"/>
      <c r="SDI43" s="203"/>
      <c r="SDJ43" s="203"/>
      <c r="SDK43" s="203"/>
      <c r="SDL43" s="203"/>
      <c r="SDM43" s="203"/>
      <c r="SDN43" s="203"/>
      <c r="SDO43" s="203"/>
      <c r="SDP43" s="203"/>
      <c r="SDQ43" s="203"/>
      <c r="SDR43" s="203"/>
      <c r="SDS43" s="203"/>
      <c r="SDT43" s="203"/>
      <c r="SDU43" s="203"/>
      <c r="SDV43" s="203"/>
      <c r="SDW43" s="203"/>
      <c r="SDX43" s="203"/>
      <c r="SDY43" s="203"/>
      <c r="SDZ43" s="203"/>
      <c r="SEA43" s="203"/>
      <c r="SEB43" s="203"/>
      <c r="SEC43" s="203"/>
      <c r="SED43" s="203"/>
      <c r="SEE43" s="203"/>
      <c r="SEF43" s="203"/>
      <c r="SEG43" s="203"/>
      <c r="SEH43" s="203"/>
      <c r="SEI43" s="203"/>
      <c r="SEJ43" s="203"/>
      <c r="SEK43" s="203"/>
      <c r="SEL43" s="203"/>
      <c r="SEM43" s="203"/>
      <c r="SEN43" s="203"/>
      <c r="SEO43" s="203"/>
      <c r="SEP43" s="203"/>
      <c r="SEQ43" s="203"/>
      <c r="SER43" s="203"/>
      <c r="SES43" s="203"/>
      <c r="SET43" s="203"/>
      <c r="SEU43" s="203"/>
      <c r="SEV43" s="203"/>
      <c r="SEW43" s="203"/>
      <c r="SEX43" s="203"/>
      <c r="SEY43" s="203"/>
      <c r="SEZ43" s="203"/>
      <c r="SFA43" s="203"/>
      <c r="SFB43" s="203"/>
      <c r="SFC43" s="203"/>
      <c r="SFD43" s="203"/>
      <c r="SFE43" s="203"/>
      <c r="SFF43" s="203"/>
      <c r="SFG43" s="203"/>
      <c r="SFH43" s="203"/>
      <c r="SFI43" s="203"/>
      <c r="SFJ43" s="203"/>
      <c r="SFK43" s="203"/>
      <c r="SFL43" s="203"/>
      <c r="SFM43" s="203"/>
      <c r="SFN43" s="203"/>
      <c r="SFO43" s="203"/>
      <c r="SFP43" s="203"/>
      <c r="SFQ43" s="203"/>
      <c r="SFR43" s="203"/>
      <c r="SFS43" s="203"/>
      <c r="SFT43" s="203"/>
      <c r="SFU43" s="203"/>
      <c r="SFV43" s="203"/>
      <c r="SFW43" s="203"/>
      <c r="SFX43" s="203"/>
      <c r="SFY43" s="203"/>
      <c r="SFZ43" s="203"/>
      <c r="SGA43" s="203"/>
      <c r="SGB43" s="203"/>
      <c r="SGC43" s="203"/>
      <c r="SGD43" s="203"/>
      <c r="SGE43" s="203"/>
      <c r="SGF43" s="203"/>
      <c r="SGG43" s="203"/>
      <c r="SGH43" s="203"/>
      <c r="SGI43" s="203"/>
      <c r="SGJ43" s="203"/>
      <c r="SGK43" s="203"/>
      <c r="SGL43" s="203"/>
      <c r="SGM43" s="203"/>
      <c r="SGN43" s="203"/>
      <c r="SGO43" s="203"/>
      <c r="SGP43" s="203"/>
      <c r="SGQ43" s="203"/>
      <c r="SGR43" s="203"/>
      <c r="SGS43" s="203"/>
      <c r="SGT43" s="203"/>
      <c r="SGU43" s="203"/>
      <c r="SGV43" s="203"/>
      <c r="SGW43" s="203"/>
      <c r="SGX43" s="203"/>
      <c r="SGY43" s="203"/>
      <c r="SGZ43" s="203"/>
      <c r="SHA43" s="203"/>
      <c r="SHB43" s="203"/>
      <c r="SHC43" s="203"/>
      <c r="SHD43" s="203"/>
      <c r="SHE43" s="203"/>
      <c r="SHF43" s="203"/>
      <c r="SHG43" s="203"/>
      <c r="SHH43" s="203"/>
      <c r="SHI43" s="203"/>
      <c r="SHJ43" s="203"/>
      <c r="SHK43" s="203"/>
      <c r="SHL43" s="203"/>
      <c r="SHM43" s="203"/>
      <c r="SHN43" s="203"/>
      <c r="SHO43" s="203"/>
      <c r="SHP43" s="203"/>
      <c r="SHQ43" s="203"/>
      <c r="SHR43" s="203"/>
      <c r="SHS43" s="203"/>
      <c r="SHT43" s="203"/>
      <c r="SHU43" s="203"/>
      <c r="SHV43" s="203"/>
      <c r="SHW43" s="203"/>
      <c r="SHX43" s="203"/>
      <c r="SHY43" s="203"/>
      <c r="SHZ43" s="203"/>
      <c r="SIA43" s="203"/>
      <c r="SIB43" s="203"/>
      <c r="SIC43" s="203"/>
      <c r="SID43" s="203"/>
      <c r="SIE43" s="203"/>
      <c r="SIF43" s="203"/>
      <c r="SIG43" s="203"/>
      <c r="SIH43" s="203"/>
      <c r="SII43" s="203"/>
      <c r="SIJ43" s="203"/>
      <c r="SIK43" s="203"/>
      <c r="SIL43" s="203"/>
      <c r="SIM43" s="203"/>
      <c r="SIN43" s="203"/>
      <c r="SIO43" s="203"/>
      <c r="SIP43" s="203"/>
      <c r="SIQ43" s="203"/>
      <c r="SIR43" s="203"/>
      <c r="SIS43" s="203"/>
      <c r="SIT43" s="203"/>
      <c r="SIU43" s="203"/>
      <c r="SIV43" s="203"/>
      <c r="SIW43" s="203"/>
      <c r="SIX43" s="203"/>
      <c r="SIY43" s="203"/>
      <c r="SIZ43" s="203"/>
      <c r="SJA43" s="203"/>
      <c r="SJB43" s="203"/>
      <c r="SJC43" s="203"/>
      <c r="SJD43" s="203"/>
      <c r="SJE43" s="203"/>
      <c r="SJF43" s="203"/>
      <c r="SJG43" s="203"/>
      <c r="SJH43" s="203"/>
      <c r="SJI43" s="203"/>
      <c r="SJJ43" s="203"/>
      <c r="SJK43" s="203"/>
      <c r="SJL43" s="203"/>
      <c r="SJM43" s="203"/>
      <c r="SJN43" s="203"/>
      <c r="SJO43" s="203"/>
      <c r="SJP43" s="203"/>
      <c r="SJQ43" s="203"/>
      <c r="SJR43" s="203"/>
      <c r="SJS43" s="203"/>
      <c r="SJT43" s="203"/>
      <c r="SJU43" s="203"/>
      <c r="SJV43" s="203"/>
      <c r="SJW43" s="203"/>
      <c r="SJX43" s="203"/>
      <c r="SJY43" s="203"/>
      <c r="SJZ43" s="203"/>
      <c r="SKA43" s="203"/>
      <c r="SKB43" s="203"/>
      <c r="SKC43" s="203"/>
      <c r="SKD43" s="203"/>
      <c r="SKE43" s="203"/>
      <c r="SKF43" s="203"/>
      <c r="SKG43" s="203"/>
      <c r="SKH43" s="203"/>
      <c r="SKI43" s="203"/>
      <c r="SKJ43" s="203"/>
      <c r="SKK43" s="203"/>
      <c r="SKL43" s="203"/>
      <c r="SKM43" s="203"/>
      <c r="SKN43" s="203"/>
      <c r="SKO43" s="203"/>
      <c r="SKP43" s="203"/>
      <c r="SKQ43" s="203"/>
      <c r="SKR43" s="203"/>
      <c r="SKS43" s="203"/>
      <c r="SKT43" s="203"/>
      <c r="SKU43" s="203"/>
      <c r="SKV43" s="203"/>
      <c r="SKW43" s="203"/>
      <c r="SKX43" s="203"/>
      <c r="SKY43" s="203"/>
      <c r="SKZ43" s="203"/>
      <c r="SLA43" s="203"/>
      <c r="SLB43" s="203"/>
      <c r="SLC43" s="203"/>
      <c r="SLD43" s="203"/>
      <c r="SLE43" s="203"/>
      <c r="SLF43" s="203"/>
      <c r="SLG43" s="203"/>
      <c r="SLH43" s="203"/>
      <c r="SLI43" s="203"/>
      <c r="SLJ43" s="203"/>
      <c r="SLK43" s="203"/>
      <c r="SLL43" s="203"/>
      <c r="SLM43" s="203"/>
      <c r="SLN43" s="203"/>
      <c r="SLO43" s="203"/>
      <c r="SLP43" s="203"/>
      <c r="SLQ43" s="203"/>
      <c r="SLR43" s="203"/>
      <c r="SLS43" s="203"/>
      <c r="SLT43" s="203"/>
      <c r="SLU43" s="203"/>
      <c r="SLV43" s="203"/>
      <c r="SLW43" s="203"/>
      <c r="SLX43" s="203"/>
      <c r="SLY43" s="203"/>
      <c r="SLZ43" s="203"/>
      <c r="SMA43" s="203"/>
      <c r="SMB43" s="203"/>
      <c r="SMC43" s="203"/>
      <c r="SMD43" s="203"/>
      <c r="SME43" s="203"/>
      <c r="SMF43" s="203"/>
      <c r="SMG43" s="203"/>
      <c r="SMH43" s="203"/>
      <c r="SMI43" s="203"/>
      <c r="SMJ43" s="203"/>
      <c r="SMK43" s="203"/>
      <c r="SML43" s="203"/>
      <c r="SMM43" s="203"/>
      <c r="SMN43" s="203"/>
      <c r="SMO43" s="203"/>
      <c r="SMP43" s="203"/>
      <c r="SMQ43" s="203"/>
      <c r="SMR43" s="203"/>
      <c r="SMS43" s="203"/>
      <c r="SMT43" s="203"/>
      <c r="SMU43" s="203"/>
      <c r="SMV43" s="203"/>
      <c r="SMW43" s="203"/>
      <c r="SMX43" s="203"/>
      <c r="SMY43" s="203"/>
      <c r="SMZ43" s="203"/>
      <c r="SNA43" s="203"/>
      <c r="SNB43" s="203"/>
      <c r="SNC43" s="203"/>
      <c r="SND43" s="203"/>
      <c r="SNE43" s="203"/>
      <c r="SNF43" s="203"/>
      <c r="SNG43" s="203"/>
      <c r="SNH43" s="203"/>
      <c r="SNI43" s="203"/>
      <c r="SNJ43" s="203"/>
      <c r="SNK43" s="203"/>
      <c r="SNL43" s="203"/>
      <c r="SNM43" s="203"/>
      <c r="SNN43" s="203"/>
      <c r="SNO43" s="203"/>
      <c r="SNP43" s="203"/>
      <c r="SNQ43" s="203"/>
      <c r="SNR43" s="203"/>
      <c r="SNS43" s="203"/>
      <c r="SNT43" s="203"/>
      <c r="SNU43" s="203"/>
      <c r="SNV43" s="203"/>
      <c r="SNW43" s="203"/>
      <c r="SNX43" s="203"/>
      <c r="SNY43" s="203"/>
      <c r="SNZ43" s="203"/>
      <c r="SOA43" s="203"/>
      <c r="SOB43" s="203"/>
      <c r="SOC43" s="203"/>
      <c r="SOD43" s="203"/>
      <c r="SOE43" s="203"/>
      <c r="SOF43" s="203"/>
      <c r="SOG43" s="203"/>
      <c r="SOH43" s="203"/>
      <c r="SOI43" s="203"/>
      <c r="SOJ43" s="203"/>
      <c r="SOK43" s="203"/>
      <c r="SOL43" s="203"/>
      <c r="SOM43" s="203"/>
      <c r="SON43" s="203"/>
      <c r="SOO43" s="203"/>
      <c r="SOP43" s="203"/>
      <c r="SOQ43" s="203"/>
      <c r="SOR43" s="203"/>
      <c r="SOS43" s="203"/>
      <c r="SOT43" s="203"/>
      <c r="SOU43" s="203"/>
      <c r="SOV43" s="203"/>
      <c r="SOW43" s="203"/>
      <c r="SOX43" s="203"/>
      <c r="SOY43" s="203"/>
      <c r="SOZ43" s="203"/>
      <c r="SPA43" s="203"/>
      <c r="SPB43" s="203"/>
      <c r="SPC43" s="203"/>
      <c r="SPD43" s="203"/>
      <c r="SPE43" s="203"/>
      <c r="SPF43" s="203"/>
      <c r="SPG43" s="203"/>
      <c r="SPH43" s="203"/>
      <c r="SPI43" s="203"/>
      <c r="SPJ43" s="203"/>
      <c r="SPK43" s="203"/>
      <c r="SPL43" s="203"/>
      <c r="SPM43" s="203"/>
      <c r="SPN43" s="203"/>
      <c r="SPO43" s="203"/>
      <c r="SPP43" s="203"/>
      <c r="SPQ43" s="203"/>
      <c r="SPR43" s="203"/>
      <c r="SPS43" s="203"/>
      <c r="SPT43" s="203"/>
      <c r="SPU43" s="203"/>
      <c r="SPV43" s="203"/>
      <c r="SPW43" s="203"/>
      <c r="SPX43" s="203"/>
      <c r="SPY43" s="203"/>
      <c r="SPZ43" s="203"/>
      <c r="SQA43" s="203"/>
      <c r="SQB43" s="203"/>
      <c r="SQC43" s="203"/>
      <c r="SQD43" s="203"/>
      <c r="SQE43" s="203"/>
      <c r="SQF43" s="203"/>
      <c r="SQG43" s="203"/>
      <c r="SQH43" s="203"/>
      <c r="SQI43" s="203"/>
      <c r="SQJ43" s="203"/>
      <c r="SQK43" s="203"/>
      <c r="SQL43" s="203"/>
      <c r="SQM43" s="203"/>
      <c r="SQN43" s="203"/>
      <c r="SQO43" s="203"/>
      <c r="SQP43" s="203"/>
      <c r="SQQ43" s="203"/>
      <c r="SQR43" s="203"/>
      <c r="SQS43" s="203"/>
      <c r="SQT43" s="203"/>
      <c r="SQU43" s="203"/>
      <c r="SQV43" s="203"/>
      <c r="SQW43" s="203"/>
      <c r="SQX43" s="203"/>
      <c r="SQY43" s="203"/>
      <c r="SQZ43" s="203"/>
      <c r="SRA43" s="203"/>
      <c r="SRB43" s="203"/>
      <c r="SRC43" s="203"/>
      <c r="SRD43" s="203"/>
      <c r="SRE43" s="203"/>
      <c r="SRF43" s="203"/>
      <c r="SRG43" s="203"/>
      <c r="SRH43" s="203"/>
      <c r="SRI43" s="203"/>
      <c r="SRJ43" s="203"/>
      <c r="SRK43" s="203"/>
      <c r="SRL43" s="203"/>
      <c r="SRM43" s="203"/>
      <c r="SRN43" s="203"/>
      <c r="SRO43" s="203"/>
      <c r="SRP43" s="203"/>
      <c r="SRQ43" s="203"/>
      <c r="SRR43" s="203"/>
      <c r="SRS43" s="203"/>
      <c r="SRT43" s="203"/>
      <c r="SRU43" s="203"/>
      <c r="SRV43" s="203"/>
      <c r="SRW43" s="203"/>
      <c r="SRX43" s="203"/>
      <c r="SRY43" s="203"/>
      <c r="SRZ43" s="203"/>
      <c r="SSA43" s="203"/>
      <c r="SSB43" s="203"/>
      <c r="SSC43" s="203"/>
      <c r="SSD43" s="203"/>
      <c r="SSE43" s="203"/>
      <c r="SSF43" s="203"/>
      <c r="SSG43" s="203"/>
      <c r="SSH43" s="203"/>
      <c r="SSI43" s="203"/>
      <c r="SSJ43" s="203"/>
      <c r="SSK43" s="203"/>
      <c r="SSL43" s="203"/>
      <c r="SSM43" s="203"/>
      <c r="SSN43" s="203"/>
      <c r="SSO43" s="203"/>
      <c r="SSP43" s="203"/>
      <c r="SSQ43" s="203"/>
      <c r="SSR43" s="203"/>
      <c r="SSS43" s="203"/>
      <c r="SST43" s="203"/>
      <c r="SSU43" s="203"/>
      <c r="SSV43" s="203"/>
      <c r="SSW43" s="203"/>
      <c r="SSX43" s="203"/>
      <c r="SSY43" s="203"/>
      <c r="SSZ43" s="203"/>
      <c r="STA43" s="203"/>
      <c r="STB43" s="203"/>
      <c r="STC43" s="203"/>
      <c r="STD43" s="203"/>
      <c r="STE43" s="203"/>
      <c r="STF43" s="203"/>
      <c r="STG43" s="203"/>
      <c r="STH43" s="203"/>
      <c r="STI43" s="203"/>
      <c r="STJ43" s="203"/>
      <c r="STK43" s="203"/>
      <c r="STL43" s="203"/>
      <c r="STM43" s="203"/>
      <c r="STN43" s="203"/>
      <c r="STO43" s="203"/>
      <c r="STP43" s="203"/>
      <c r="STQ43" s="203"/>
      <c r="STR43" s="203"/>
      <c r="STS43" s="203"/>
      <c r="STT43" s="203"/>
      <c r="STU43" s="203"/>
      <c r="STV43" s="203"/>
      <c r="STW43" s="203"/>
      <c r="STX43" s="203"/>
      <c r="STY43" s="203"/>
      <c r="STZ43" s="203"/>
      <c r="SUA43" s="203"/>
      <c r="SUB43" s="203"/>
      <c r="SUC43" s="203"/>
      <c r="SUD43" s="203"/>
      <c r="SUE43" s="203"/>
      <c r="SUF43" s="203"/>
      <c r="SUG43" s="203"/>
      <c r="SUH43" s="203"/>
      <c r="SUI43" s="203"/>
      <c r="SUJ43" s="203"/>
      <c r="SUK43" s="203"/>
      <c r="SUL43" s="203"/>
      <c r="SUM43" s="203"/>
      <c r="SUN43" s="203"/>
      <c r="SUO43" s="203"/>
      <c r="SUP43" s="203"/>
      <c r="SUQ43" s="203"/>
      <c r="SUR43" s="203"/>
      <c r="SUS43" s="203"/>
      <c r="SUT43" s="203"/>
      <c r="SUU43" s="203"/>
      <c r="SUV43" s="203"/>
      <c r="SUW43" s="203"/>
      <c r="SUX43" s="203"/>
      <c r="SUY43" s="203"/>
      <c r="SUZ43" s="203"/>
      <c r="SVA43" s="203"/>
      <c r="SVB43" s="203"/>
      <c r="SVC43" s="203"/>
      <c r="SVD43" s="203"/>
      <c r="SVE43" s="203"/>
      <c r="SVF43" s="203"/>
      <c r="SVG43" s="203"/>
      <c r="SVH43" s="203"/>
      <c r="SVI43" s="203"/>
      <c r="SVJ43" s="203"/>
      <c r="SVK43" s="203"/>
      <c r="SVL43" s="203"/>
      <c r="SVM43" s="203"/>
      <c r="SVN43" s="203"/>
      <c r="SVO43" s="203"/>
      <c r="SVP43" s="203"/>
      <c r="SVQ43" s="203"/>
      <c r="SVR43" s="203"/>
      <c r="SVS43" s="203"/>
      <c r="SVT43" s="203"/>
      <c r="SVU43" s="203"/>
      <c r="SVV43" s="203"/>
      <c r="SVW43" s="203"/>
      <c r="SVX43" s="203"/>
      <c r="SVY43" s="203"/>
      <c r="SVZ43" s="203"/>
      <c r="SWA43" s="203"/>
      <c r="SWB43" s="203"/>
      <c r="SWC43" s="203"/>
      <c r="SWD43" s="203"/>
      <c r="SWE43" s="203"/>
      <c r="SWF43" s="203"/>
      <c r="SWG43" s="203"/>
      <c r="SWH43" s="203"/>
      <c r="SWI43" s="203"/>
      <c r="SWJ43" s="203"/>
      <c r="SWK43" s="203"/>
      <c r="SWL43" s="203"/>
      <c r="SWM43" s="203"/>
      <c r="SWN43" s="203"/>
      <c r="SWO43" s="203"/>
      <c r="SWP43" s="203"/>
      <c r="SWQ43" s="203"/>
      <c r="SWR43" s="203"/>
      <c r="SWS43" s="203"/>
      <c r="SWT43" s="203"/>
      <c r="SWU43" s="203"/>
      <c r="SWV43" s="203"/>
      <c r="SWW43" s="203"/>
      <c r="SWX43" s="203"/>
      <c r="SWY43" s="203"/>
      <c r="SWZ43" s="203"/>
      <c r="SXA43" s="203"/>
      <c r="SXB43" s="203"/>
      <c r="SXC43" s="203"/>
      <c r="SXD43" s="203"/>
      <c r="SXE43" s="203"/>
      <c r="SXF43" s="203"/>
      <c r="SXG43" s="203"/>
      <c r="SXH43" s="203"/>
      <c r="SXI43" s="203"/>
      <c r="SXJ43" s="203"/>
      <c r="SXK43" s="203"/>
      <c r="SXL43" s="203"/>
      <c r="SXM43" s="203"/>
      <c r="SXN43" s="203"/>
      <c r="SXO43" s="203"/>
      <c r="SXP43" s="203"/>
      <c r="SXQ43" s="203"/>
      <c r="SXR43" s="203"/>
      <c r="SXS43" s="203"/>
      <c r="SXT43" s="203"/>
      <c r="SXU43" s="203"/>
      <c r="SXV43" s="203"/>
      <c r="SXW43" s="203"/>
      <c r="SXX43" s="203"/>
      <c r="SXY43" s="203"/>
      <c r="SXZ43" s="203"/>
      <c r="SYA43" s="203"/>
      <c r="SYB43" s="203"/>
      <c r="SYC43" s="203"/>
      <c r="SYD43" s="203"/>
      <c r="SYE43" s="203"/>
      <c r="SYF43" s="203"/>
      <c r="SYG43" s="203"/>
      <c r="SYH43" s="203"/>
      <c r="SYI43" s="203"/>
      <c r="SYJ43" s="203"/>
      <c r="SYK43" s="203"/>
      <c r="SYL43" s="203"/>
      <c r="SYM43" s="203"/>
      <c r="SYN43" s="203"/>
      <c r="SYO43" s="203"/>
      <c r="SYP43" s="203"/>
      <c r="SYQ43" s="203"/>
      <c r="SYR43" s="203"/>
      <c r="SYS43" s="203"/>
      <c r="SYT43" s="203"/>
      <c r="SYU43" s="203"/>
      <c r="SYV43" s="203"/>
      <c r="SYW43" s="203"/>
      <c r="SYX43" s="203"/>
      <c r="SYY43" s="203"/>
      <c r="SYZ43" s="203"/>
      <c r="SZA43" s="203"/>
      <c r="SZB43" s="203"/>
      <c r="SZC43" s="203"/>
      <c r="SZD43" s="203"/>
      <c r="SZE43" s="203"/>
      <c r="SZF43" s="203"/>
      <c r="SZG43" s="203"/>
      <c r="SZH43" s="203"/>
      <c r="SZI43" s="203"/>
      <c r="SZJ43" s="203"/>
      <c r="SZK43" s="203"/>
      <c r="SZL43" s="203"/>
      <c r="SZM43" s="203"/>
      <c r="SZN43" s="203"/>
      <c r="SZO43" s="203"/>
      <c r="SZP43" s="203"/>
      <c r="SZQ43" s="203"/>
      <c r="SZR43" s="203"/>
      <c r="SZS43" s="203"/>
      <c r="SZT43" s="203"/>
      <c r="SZU43" s="203"/>
      <c r="SZV43" s="203"/>
      <c r="SZW43" s="203"/>
      <c r="SZX43" s="203"/>
      <c r="SZY43" s="203"/>
      <c r="SZZ43" s="203"/>
      <c r="TAA43" s="203"/>
      <c r="TAB43" s="203"/>
      <c r="TAC43" s="203"/>
      <c r="TAD43" s="203"/>
      <c r="TAE43" s="203"/>
      <c r="TAF43" s="203"/>
      <c r="TAG43" s="203"/>
      <c r="TAH43" s="203"/>
      <c r="TAI43" s="203"/>
      <c r="TAJ43" s="203"/>
      <c r="TAK43" s="203"/>
      <c r="TAL43" s="203"/>
      <c r="TAM43" s="203"/>
      <c r="TAN43" s="203"/>
      <c r="TAO43" s="203"/>
      <c r="TAP43" s="203"/>
      <c r="TAQ43" s="203"/>
      <c r="TAR43" s="203"/>
      <c r="TAS43" s="203"/>
      <c r="TAT43" s="203"/>
      <c r="TAU43" s="203"/>
      <c r="TAV43" s="203"/>
      <c r="TAW43" s="203"/>
      <c r="TAX43" s="203"/>
      <c r="TAY43" s="203"/>
      <c r="TAZ43" s="203"/>
      <c r="TBA43" s="203"/>
      <c r="TBB43" s="203"/>
      <c r="TBC43" s="203"/>
      <c r="TBD43" s="203"/>
      <c r="TBE43" s="203"/>
      <c r="TBF43" s="203"/>
      <c r="TBG43" s="203"/>
      <c r="TBH43" s="203"/>
      <c r="TBI43" s="203"/>
      <c r="TBJ43" s="203"/>
      <c r="TBK43" s="203"/>
      <c r="TBL43" s="203"/>
      <c r="TBM43" s="203"/>
      <c r="TBN43" s="203"/>
      <c r="TBO43" s="203"/>
      <c r="TBP43" s="203"/>
      <c r="TBQ43" s="203"/>
      <c r="TBR43" s="203"/>
      <c r="TBS43" s="203"/>
      <c r="TBT43" s="203"/>
      <c r="TBU43" s="203"/>
      <c r="TBV43" s="203"/>
      <c r="TBW43" s="203"/>
      <c r="TBX43" s="203"/>
      <c r="TBY43" s="203"/>
      <c r="TBZ43" s="203"/>
      <c r="TCA43" s="203"/>
      <c r="TCB43" s="203"/>
      <c r="TCC43" s="203"/>
      <c r="TCD43" s="203"/>
      <c r="TCE43" s="203"/>
      <c r="TCF43" s="203"/>
      <c r="TCG43" s="203"/>
      <c r="TCH43" s="203"/>
      <c r="TCI43" s="203"/>
      <c r="TCJ43" s="203"/>
      <c r="TCK43" s="203"/>
      <c r="TCL43" s="203"/>
      <c r="TCM43" s="203"/>
      <c r="TCN43" s="203"/>
      <c r="TCO43" s="203"/>
      <c r="TCP43" s="203"/>
      <c r="TCQ43" s="203"/>
      <c r="TCR43" s="203"/>
      <c r="TCS43" s="203"/>
      <c r="TCT43" s="203"/>
      <c r="TCU43" s="203"/>
      <c r="TCV43" s="203"/>
      <c r="TCW43" s="203"/>
      <c r="TCX43" s="203"/>
      <c r="TCY43" s="203"/>
      <c r="TCZ43" s="203"/>
      <c r="TDA43" s="203"/>
      <c r="TDB43" s="203"/>
      <c r="TDC43" s="203"/>
      <c r="TDD43" s="203"/>
      <c r="TDE43" s="203"/>
      <c r="TDF43" s="203"/>
      <c r="TDG43" s="203"/>
      <c r="TDH43" s="203"/>
      <c r="TDI43" s="203"/>
      <c r="TDJ43" s="203"/>
      <c r="TDK43" s="203"/>
      <c r="TDL43" s="203"/>
      <c r="TDM43" s="203"/>
      <c r="TDN43" s="203"/>
      <c r="TDO43" s="203"/>
      <c r="TDP43" s="203"/>
      <c r="TDQ43" s="203"/>
      <c r="TDR43" s="203"/>
      <c r="TDS43" s="203"/>
      <c r="TDT43" s="203"/>
      <c r="TDU43" s="203"/>
      <c r="TDV43" s="203"/>
      <c r="TDW43" s="203"/>
      <c r="TDX43" s="203"/>
      <c r="TDY43" s="203"/>
      <c r="TDZ43" s="203"/>
      <c r="TEA43" s="203"/>
      <c r="TEB43" s="203"/>
      <c r="TEC43" s="203"/>
      <c r="TED43" s="203"/>
      <c r="TEE43" s="203"/>
      <c r="TEF43" s="203"/>
      <c r="TEG43" s="203"/>
      <c r="TEH43" s="203"/>
      <c r="TEI43" s="203"/>
      <c r="TEJ43" s="203"/>
      <c r="TEK43" s="203"/>
      <c r="TEL43" s="203"/>
      <c r="TEM43" s="203"/>
      <c r="TEN43" s="203"/>
      <c r="TEO43" s="203"/>
      <c r="TEP43" s="203"/>
      <c r="TEQ43" s="203"/>
      <c r="TER43" s="203"/>
      <c r="TES43" s="203"/>
      <c r="TET43" s="203"/>
      <c r="TEU43" s="203"/>
      <c r="TEV43" s="203"/>
      <c r="TEW43" s="203"/>
      <c r="TEX43" s="203"/>
      <c r="TEY43" s="203"/>
      <c r="TEZ43" s="203"/>
      <c r="TFA43" s="203"/>
      <c r="TFB43" s="203"/>
      <c r="TFC43" s="203"/>
      <c r="TFD43" s="203"/>
      <c r="TFE43" s="203"/>
      <c r="TFF43" s="203"/>
      <c r="TFG43" s="203"/>
      <c r="TFH43" s="203"/>
      <c r="TFI43" s="203"/>
      <c r="TFJ43" s="203"/>
      <c r="TFK43" s="203"/>
      <c r="TFL43" s="203"/>
      <c r="TFM43" s="203"/>
      <c r="TFN43" s="203"/>
      <c r="TFO43" s="203"/>
      <c r="TFP43" s="203"/>
      <c r="TFQ43" s="203"/>
      <c r="TFR43" s="203"/>
      <c r="TFS43" s="203"/>
      <c r="TFT43" s="203"/>
      <c r="TFU43" s="203"/>
      <c r="TFV43" s="203"/>
      <c r="TFW43" s="203"/>
      <c r="TFX43" s="203"/>
      <c r="TFY43" s="203"/>
      <c r="TFZ43" s="203"/>
      <c r="TGA43" s="203"/>
      <c r="TGB43" s="203"/>
      <c r="TGC43" s="203"/>
      <c r="TGD43" s="203"/>
      <c r="TGE43" s="203"/>
      <c r="TGF43" s="203"/>
      <c r="TGG43" s="203"/>
      <c r="TGH43" s="203"/>
      <c r="TGI43" s="203"/>
      <c r="TGJ43" s="203"/>
      <c r="TGK43" s="203"/>
      <c r="TGL43" s="203"/>
      <c r="TGM43" s="203"/>
      <c r="TGN43" s="203"/>
      <c r="TGO43" s="203"/>
      <c r="TGP43" s="203"/>
      <c r="TGQ43" s="203"/>
      <c r="TGR43" s="203"/>
      <c r="TGS43" s="203"/>
      <c r="TGT43" s="203"/>
      <c r="TGU43" s="203"/>
      <c r="TGV43" s="203"/>
      <c r="TGW43" s="203"/>
      <c r="TGX43" s="203"/>
      <c r="TGY43" s="203"/>
      <c r="TGZ43" s="203"/>
      <c r="THA43" s="203"/>
      <c r="THB43" s="203"/>
      <c r="THC43" s="203"/>
      <c r="THD43" s="203"/>
      <c r="THE43" s="203"/>
      <c r="THF43" s="203"/>
      <c r="THG43" s="203"/>
      <c r="THH43" s="203"/>
      <c r="THI43" s="203"/>
      <c r="THJ43" s="203"/>
      <c r="THK43" s="203"/>
      <c r="THL43" s="203"/>
      <c r="THM43" s="203"/>
      <c r="THN43" s="203"/>
      <c r="THO43" s="203"/>
      <c r="THP43" s="203"/>
      <c r="THQ43" s="203"/>
      <c r="THR43" s="203"/>
      <c r="THS43" s="203"/>
      <c r="THT43" s="203"/>
      <c r="THU43" s="203"/>
      <c r="THV43" s="203"/>
      <c r="THW43" s="203"/>
      <c r="THX43" s="203"/>
      <c r="THY43" s="203"/>
      <c r="THZ43" s="203"/>
      <c r="TIA43" s="203"/>
      <c r="TIB43" s="203"/>
      <c r="TIC43" s="203"/>
      <c r="TID43" s="203"/>
      <c r="TIE43" s="203"/>
      <c r="TIF43" s="203"/>
      <c r="TIG43" s="203"/>
      <c r="TIH43" s="203"/>
      <c r="TII43" s="203"/>
      <c r="TIJ43" s="203"/>
      <c r="TIK43" s="203"/>
      <c r="TIL43" s="203"/>
      <c r="TIM43" s="203"/>
      <c r="TIN43" s="203"/>
      <c r="TIO43" s="203"/>
      <c r="TIP43" s="203"/>
      <c r="TIQ43" s="203"/>
      <c r="TIR43" s="203"/>
      <c r="TIS43" s="203"/>
      <c r="TIT43" s="203"/>
      <c r="TIU43" s="203"/>
      <c r="TIV43" s="203"/>
      <c r="TIW43" s="203"/>
      <c r="TIX43" s="203"/>
      <c r="TIY43" s="203"/>
      <c r="TIZ43" s="203"/>
      <c r="TJA43" s="203"/>
      <c r="TJB43" s="203"/>
      <c r="TJC43" s="203"/>
      <c r="TJD43" s="203"/>
      <c r="TJE43" s="203"/>
      <c r="TJF43" s="203"/>
      <c r="TJG43" s="203"/>
      <c r="TJH43" s="203"/>
      <c r="TJI43" s="203"/>
      <c r="TJJ43" s="203"/>
      <c r="TJK43" s="203"/>
      <c r="TJL43" s="203"/>
      <c r="TJM43" s="203"/>
      <c r="TJN43" s="203"/>
      <c r="TJO43" s="203"/>
      <c r="TJP43" s="203"/>
      <c r="TJQ43" s="203"/>
      <c r="TJR43" s="203"/>
      <c r="TJS43" s="203"/>
      <c r="TJT43" s="203"/>
      <c r="TJU43" s="203"/>
      <c r="TJV43" s="203"/>
      <c r="TJW43" s="203"/>
      <c r="TJX43" s="203"/>
      <c r="TJY43" s="203"/>
      <c r="TJZ43" s="203"/>
      <c r="TKA43" s="203"/>
      <c r="TKB43" s="203"/>
      <c r="TKC43" s="203"/>
      <c r="TKD43" s="203"/>
      <c r="TKE43" s="203"/>
      <c r="TKF43" s="203"/>
      <c r="TKG43" s="203"/>
      <c r="TKH43" s="203"/>
      <c r="TKI43" s="203"/>
      <c r="TKJ43" s="203"/>
      <c r="TKK43" s="203"/>
      <c r="TKL43" s="203"/>
      <c r="TKM43" s="203"/>
      <c r="TKN43" s="203"/>
      <c r="TKO43" s="203"/>
      <c r="TKP43" s="203"/>
      <c r="TKQ43" s="203"/>
      <c r="TKR43" s="203"/>
      <c r="TKS43" s="203"/>
      <c r="TKT43" s="203"/>
      <c r="TKU43" s="203"/>
      <c r="TKV43" s="203"/>
      <c r="TKW43" s="203"/>
      <c r="TKX43" s="203"/>
      <c r="TKY43" s="203"/>
      <c r="TKZ43" s="203"/>
      <c r="TLA43" s="203"/>
      <c r="TLB43" s="203"/>
      <c r="TLC43" s="203"/>
      <c r="TLD43" s="203"/>
      <c r="TLE43" s="203"/>
      <c r="TLF43" s="203"/>
      <c r="TLG43" s="203"/>
      <c r="TLH43" s="203"/>
      <c r="TLI43" s="203"/>
      <c r="TLJ43" s="203"/>
      <c r="TLK43" s="203"/>
      <c r="TLL43" s="203"/>
      <c r="TLM43" s="203"/>
      <c r="TLN43" s="203"/>
      <c r="TLO43" s="203"/>
      <c r="TLP43" s="203"/>
      <c r="TLQ43" s="203"/>
      <c r="TLR43" s="203"/>
      <c r="TLS43" s="203"/>
      <c r="TLT43" s="203"/>
      <c r="TLU43" s="203"/>
      <c r="TLV43" s="203"/>
      <c r="TLW43" s="203"/>
      <c r="TLX43" s="203"/>
      <c r="TLY43" s="203"/>
      <c r="TLZ43" s="203"/>
      <c r="TMA43" s="203"/>
      <c r="TMB43" s="203"/>
      <c r="TMC43" s="203"/>
      <c r="TMD43" s="203"/>
      <c r="TME43" s="203"/>
      <c r="TMF43" s="203"/>
      <c r="TMG43" s="203"/>
      <c r="TMH43" s="203"/>
      <c r="TMI43" s="203"/>
      <c r="TMJ43" s="203"/>
      <c r="TMK43" s="203"/>
      <c r="TML43" s="203"/>
      <c r="TMM43" s="203"/>
      <c r="TMN43" s="203"/>
      <c r="TMO43" s="203"/>
      <c r="TMP43" s="203"/>
      <c r="TMQ43" s="203"/>
      <c r="TMR43" s="203"/>
      <c r="TMS43" s="203"/>
      <c r="TMT43" s="203"/>
      <c r="TMU43" s="203"/>
      <c r="TMV43" s="203"/>
      <c r="TMW43" s="203"/>
      <c r="TMX43" s="203"/>
      <c r="TMY43" s="203"/>
      <c r="TMZ43" s="203"/>
      <c r="TNA43" s="203"/>
      <c r="TNB43" s="203"/>
      <c r="TNC43" s="203"/>
      <c r="TND43" s="203"/>
      <c r="TNE43" s="203"/>
      <c r="TNF43" s="203"/>
      <c r="TNG43" s="203"/>
      <c r="TNH43" s="203"/>
      <c r="TNI43" s="203"/>
      <c r="TNJ43" s="203"/>
      <c r="TNK43" s="203"/>
      <c r="TNL43" s="203"/>
      <c r="TNM43" s="203"/>
      <c r="TNN43" s="203"/>
      <c r="TNO43" s="203"/>
      <c r="TNP43" s="203"/>
      <c r="TNQ43" s="203"/>
      <c r="TNR43" s="203"/>
      <c r="TNS43" s="203"/>
      <c r="TNT43" s="203"/>
      <c r="TNU43" s="203"/>
      <c r="TNV43" s="203"/>
      <c r="TNW43" s="203"/>
      <c r="TNX43" s="203"/>
      <c r="TNY43" s="203"/>
      <c r="TNZ43" s="203"/>
      <c r="TOA43" s="203"/>
      <c r="TOB43" s="203"/>
      <c r="TOC43" s="203"/>
      <c r="TOD43" s="203"/>
      <c r="TOE43" s="203"/>
      <c r="TOF43" s="203"/>
      <c r="TOG43" s="203"/>
      <c r="TOH43" s="203"/>
      <c r="TOI43" s="203"/>
      <c r="TOJ43" s="203"/>
      <c r="TOK43" s="203"/>
      <c r="TOL43" s="203"/>
      <c r="TOM43" s="203"/>
      <c r="TON43" s="203"/>
      <c r="TOO43" s="203"/>
      <c r="TOP43" s="203"/>
      <c r="TOQ43" s="203"/>
      <c r="TOR43" s="203"/>
      <c r="TOS43" s="203"/>
      <c r="TOT43" s="203"/>
      <c r="TOU43" s="203"/>
      <c r="TOV43" s="203"/>
      <c r="TOW43" s="203"/>
      <c r="TOX43" s="203"/>
      <c r="TOY43" s="203"/>
      <c r="TOZ43" s="203"/>
      <c r="TPA43" s="203"/>
      <c r="TPB43" s="203"/>
      <c r="TPC43" s="203"/>
      <c r="TPD43" s="203"/>
      <c r="TPE43" s="203"/>
      <c r="TPF43" s="203"/>
      <c r="TPG43" s="203"/>
      <c r="TPH43" s="203"/>
      <c r="TPI43" s="203"/>
      <c r="TPJ43" s="203"/>
      <c r="TPK43" s="203"/>
      <c r="TPL43" s="203"/>
      <c r="TPM43" s="203"/>
      <c r="TPN43" s="203"/>
      <c r="TPO43" s="203"/>
      <c r="TPP43" s="203"/>
      <c r="TPQ43" s="203"/>
      <c r="TPR43" s="203"/>
      <c r="TPS43" s="203"/>
      <c r="TPT43" s="203"/>
      <c r="TPU43" s="203"/>
      <c r="TPV43" s="203"/>
      <c r="TPW43" s="203"/>
      <c r="TPX43" s="203"/>
      <c r="TPY43" s="203"/>
      <c r="TPZ43" s="203"/>
      <c r="TQA43" s="203"/>
      <c r="TQB43" s="203"/>
      <c r="TQC43" s="203"/>
      <c r="TQD43" s="203"/>
      <c r="TQE43" s="203"/>
      <c r="TQF43" s="203"/>
      <c r="TQG43" s="203"/>
      <c r="TQH43" s="203"/>
      <c r="TQI43" s="203"/>
      <c r="TQJ43" s="203"/>
      <c r="TQK43" s="203"/>
      <c r="TQL43" s="203"/>
      <c r="TQM43" s="203"/>
      <c r="TQN43" s="203"/>
      <c r="TQO43" s="203"/>
      <c r="TQP43" s="203"/>
      <c r="TQQ43" s="203"/>
      <c r="TQR43" s="203"/>
      <c r="TQS43" s="203"/>
      <c r="TQT43" s="203"/>
      <c r="TQU43" s="203"/>
      <c r="TQV43" s="203"/>
      <c r="TQW43" s="203"/>
      <c r="TQX43" s="203"/>
      <c r="TQY43" s="203"/>
      <c r="TQZ43" s="203"/>
      <c r="TRA43" s="203"/>
      <c r="TRB43" s="203"/>
      <c r="TRC43" s="203"/>
      <c r="TRD43" s="203"/>
      <c r="TRE43" s="203"/>
      <c r="TRF43" s="203"/>
      <c r="TRG43" s="203"/>
      <c r="TRH43" s="203"/>
      <c r="TRI43" s="203"/>
      <c r="TRJ43" s="203"/>
      <c r="TRK43" s="203"/>
      <c r="TRL43" s="203"/>
      <c r="TRM43" s="203"/>
      <c r="TRN43" s="203"/>
      <c r="TRO43" s="203"/>
      <c r="TRP43" s="203"/>
      <c r="TRQ43" s="203"/>
      <c r="TRR43" s="203"/>
      <c r="TRS43" s="203"/>
      <c r="TRT43" s="203"/>
      <c r="TRU43" s="203"/>
      <c r="TRV43" s="203"/>
      <c r="TRW43" s="203"/>
      <c r="TRX43" s="203"/>
      <c r="TRY43" s="203"/>
      <c r="TRZ43" s="203"/>
      <c r="TSA43" s="203"/>
      <c r="TSB43" s="203"/>
      <c r="TSC43" s="203"/>
      <c r="TSD43" s="203"/>
      <c r="TSE43" s="203"/>
      <c r="TSF43" s="203"/>
      <c r="TSG43" s="203"/>
      <c r="TSH43" s="203"/>
      <c r="TSI43" s="203"/>
      <c r="TSJ43" s="203"/>
      <c r="TSK43" s="203"/>
      <c r="TSL43" s="203"/>
      <c r="TSM43" s="203"/>
      <c r="TSN43" s="203"/>
      <c r="TSO43" s="203"/>
      <c r="TSP43" s="203"/>
      <c r="TSQ43" s="203"/>
      <c r="TSR43" s="203"/>
      <c r="TSS43" s="203"/>
      <c r="TST43" s="203"/>
      <c r="TSU43" s="203"/>
      <c r="TSV43" s="203"/>
      <c r="TSW43" s="203"/>
      <c r="TSX43" s="203"/>
      <c r="TSY43" s="203"/>
      <c r="TSZ43" s="203"/>
      <c r="TTA43" s="203"/>
      <c r="TTB43" s="203"/>
      <c r="TTC43" s="203"/>
      <c r="TTD43" s="203"/>
      <c r="TTE43" s="203"/>
      <c r="TTF43" s="203"/>
      <c r="TTG43" s="203"/>
      <c r="TTH43" s="203"/>
      <c r="TTI43" s="203"/>
      <c r="TTJ43" s="203"/>
      <c r="TTK43" s="203"/>
      <c r="TTL43" s="203"/>
      <c r="TTM43" s="203"/>
      <c r="TTN43" s="203"/>
      <c r="TTO43" s="203"/>
      <c r="TTP43" s="203"/>
      <c r="TTQ43" s="203"/>
      <c r="TTR43" s="203"/>
      <c r="TTS43" s="203"/>
      <c r="TTT43" s="203"/>
      <c r="TTU43" s="203"/>
      <c r="TTV43" s="203"/>
      <c r="TTW43" s="203"/>
      <c r="TTX43" s="203"/>
      <c r="TTY43" s="203"/>
      <c r="TTZ43" s="203"/>
      <c r="TUA43" s="203"/>
      <c r="TUB43" s="203"/>
      <c r="TUC43" s="203"/>
      <c r="TUD43" s="203"/>
      <c r="TUE43" s="203"/>
      <c r="TUF43" s="203"/>
      <c r="TUG43" s="203"/>
      <c r="TUH43" s="203"/>
      <c r="TUI43" s="203"/>
      <c r="TUJ43" s="203"/>
      <c r="TUK43" s="203"/>
      <c r="TUL43" s="203"/>
      <c r="TUM43" s="203"/>
      <c r="TUN43" s="203"/>
      <c r="TUO43" s="203"/>
      <c r="TUP43" s="203"/>
      <c r="TUQ43" s="203"/>
      <c r="TUR43" s="203"/>
      <c r="TUS43" s="203"/>
      <c r="TUT43" s="203"/>
      <c r="TUU43" s="203"/>
      <c r="TUV43" s="203"/>
      <c r="TUW43" s="203"/>
      <c r="TUX43" s="203"/>
      <c r="TUY43" s="203"/>
      <c r="TUZ43" s="203"/>
      <c r="TVA43" s="203"/>
      <c r="TVB43" s="203"/>
      <c r="TVC43" s="203"/>
      <c r="TVD43" s="203"/>
      <c r="TVE43" s="203"/>
      <c r="TVF43" s="203"/>
      <c r="TVG43" s="203"/>
      <c r="TVH43" s="203"/>
      <c r="TVI43" s="203"/>
      <c r="TVJ43" s="203"/>
      <c r="TVK43" s="203"/>
      <c r="TVL43" s="203"/>
      <c r="TVM43" s="203"/>
      <c r="TVN43" s="203"/>
      <c r="TVO43" s="203"/>
      <c r="TVP43" s="203"/>
      <c r="TVQ43" s="203"/>
      <c r="TVR43" s="203"/>
      <c r="TVS43" s="203"/>
      <c r="TVT43" s="203"/>
      <c r="TVU43" s="203"/>
      <c r="TVV43" s="203"/>
      <c r="TVW43" s="203"/>
      <c r="TVX43" s="203"/>
      <c r="TVY43" s="203"/>
      <c r="TVZ43" s="203"/>
      <c r="TWA43" s="203"/>
      <c r="TWB43" s="203"/>
      <c r="TWC43" s="203"/>
      <c r="TWD43" s="203"/>
      <c r="TWE43" s="203"/>
      <c r="TWF43" s="203"/>
      <c r="TWG43" s="203"/>
      <c r="TWH43" s="203"/>
      <c r="TWI43" s="203"/>
      <c r="TWJ43" s="203"/>
      <c r="TWK43" s="203"/>
      <c r="TWL43" s="203"/>
      <c r="TWM43" s="203"/>
      <c r="TWN43" s="203"/>
      <c r="TWO43" s="203"/>
      <c r="TWP43" s="203"/>
      <c r="TWQ43" s="203"/>
      <c r="TWR43" s="203"/>
      <c r="TWS43" s="203"/>
      <c r="TWT43" s="203"/>
      <c r="TWU43" s="203"/>
      <c r="TWV43" s="203"/>
      <c r="TWW43" s="203"/>
      <c r="TWX43" s="203"/>
      <c r="TWY43" s="203"/>
      <c r="TWZ43" s="203"/>
      <c r="TXA43" s="203"/>
      <c r="TXB43" s="203"/>
      <c r="TXC43" s="203"/>
      <c r="TXD43" s="203"/>
      <c r="TXE43" s="203"/>
      <c r="TXF43" s="203"/>
      <c r="TXG43" s="203"/>
      <c r="TXH43" s="203"/>
      <c r="TXI43" s="203"/>
      <c r="TXJ43" s="203"/>
      <c r="TXK43" s="203"/>
      <c r="TXL43" s="203"/>
      <c r="TXM43" s="203"/>
      <c r="TXN43" s="203"/>
      <c r="TXO43" s="203"/>
      <c r="TXP43" s="203"/>
      <c r="TXQ43" s="203"/>
      <c r="TXR43" s="203"/>
      <c r="TXS43" s="203"/>
      <c r="TXT43" s="203"/>
      <c r="TXU43" s="203"/>
      <c r="TXV43" s="203"/>
      <c r="TXW43" s="203"/>
      <c r="TXX43" s="203"/>
      <c r="TXY43" s="203"/>
      <c r="TXZ43" s="203"/>
      <c r="TYA43" s="203"/>
      <c r="TYB43" s="203"/>
      <c r="TYC43" s="203"/>
      <c r="TYD43" s="203"/>
      <c r="TYE43" s="203"/>
      <c r="TYF43" s="203"/>
      <c r="TYG43" s="203"/>
      <c r="TYH43" s="203"/>
      <c r="TYI43" s="203"/>
      <c r="TYJ43" s="203"/>
      <c r="TYK43" s="203"/>
      <c r="TYL43" s="203"/>
      <c r="TYM43" s="203"/>
      <c r="TYN43" s="203"/>
      <c r="TYO43" s="203"/>
      <c r="TYP43" s="203"/>
      <c r="TYQ43" s="203"/>
      <c r="TYR43" s="203"/>
      <c r="TYS43" s="203"/>
      <c r="TYT43" s="203"/>
      <c r="TYU43" s="203"/>
      <c r="TYV43" s="203"/>
      <c r="TYW43" s="203"/>
      <c r="TYX43" s="203"/>
      <c r="TYY43" s="203"/>
      <c r="TYZ43" s="203"/>
      <c r="TZA43" s="203"/>
      <c r="TZB43" s="203"/>
      <c r="TZC43" s="203"/>
      <c r="TZD43" s="203"/>
      <c r="TZE43" s="203"/>
      <c r="TZF43" s="203"/>
      <c r="TZG43" s="203"/>
      <c r="TZH43" s="203"/>
      <c r="TZI43" s="203"/>
      <c r="TZJ43" s="203"/>
      <c r="TZK43" s="203"/>
      <c r="TZL43" s="203"/>
      <c r="TZM43" s="203"/>
      <c r="TZN43" s="203"/>
      <c r="TZO43" s="203"/>
      <c r="TZP43" s="203"/>
      <c r="TZQ43" s="203"/>
      <c r="TZR43" s="203"/>
      <c r="TZS43" s="203"/>
      <c r="TZT43" s="203"/>
      <c r="TZU43" s="203"/>
      <c r="TZV43" s="203"/>
      <c r="TZW43" s="203"/>
      <c r="TZX43" s="203"/>
      <c r="TZY43" s="203"/>
      <c r="TZZ43" s="203"/>
      <c r="UAA43" s="203"/>
      <c r="UAB43" s="203"/>
      <c r="UAC43" s="203"/>
      <c r="UAD43" s="203"/>
      <c r="UAE43" s="203"/>
      <c r="UAF43" s="203"/>
      <c r="UAG43" s="203"/>
      <c r="UAH43" s="203"/>
      <c r="UAI43" s="203"/>
      <c r="UAJ43" s="203"/>
      <c r="UAK43" s="203"/>
      <c r="UAL43" s="203"/>
      <c r="UAM43" s="203"/>
      <c r="UAN43" s="203"/>
      <c r="UAO43" s="203"/>
      <c r="UAP43" s="203"/>
      <c r="UAQ43" s="203"/>
      <c r="UAR43" s="203"/>
      <c r="UAS43" s="203"/>
      <c r="UAT43" s="203"/>
      <c r="UAU43" s="203"/>
      <c r="UAV43" s="203"/>
      <c r="UAW43" s="203"/>
      <c r="UAX43" s="203"/>
      <c r="UAY43" s="203"/>
      <c r="UAZ43" s="203"/>
      <c r="UBA43" s="203"/>
      <c r="UBB43" s="203"/>
      <c r="UBC43" s="203"/>
      <c r="UBD43" s="203"/>
      <c r="UBE43" s="203"/>
      <c r="UBF43" s="203"/>
      <c r="UBG43" s="203"/>
      <c r="UBH43" s="203"/>
      <c r="UBI43" s="203"/>
      <c r="UBJ43" s="203"/>
      <c r="UBK43" s="203"/>
      <c r="UBL43" s="203"/>
      <c r="UBM43" s="203"/>
      <c r="UBN43" s="203"/>
      <c r="UBO43" s="203"/>
      <c r="UBP43" s="203"/>
      <c r="UBQ43" s="203"/>
      <c r="UBR43" s="203"/>
      <c r="UBS43" s="203"/>
      <c r="UBT43" s="203"/>
      <c r="UBU43" s="203"/>
      <c r="UBV43" s="203"/>
      <c r="UBW43" s="203"/>
      <c r="UBX43" s="203"/>
      <c r="UBY43" s="203"/>
      <c r="UBZ43" s="203"/>
      <c r="UCA43" s="203"/>
      <c r="UCB43" s="203"/>
      <c r="UCC43" s="203"/>
      <c r="UCD43" s="203"/>
      <c r="UCE43" s="203"/>
      <c r="UCF43" s="203"/>
      <c r="UCG43" s="203"/>
      <c r="UCH43" s="203"/>
      <c r="UCI43" s="203"/>
      <c r="UCJ43" s="203"/>
      <c r="UCK43" s="203"/>
      <c r="UCL43" s="203"/>
      <c r="UCM43" s="203"/>
      <c r="UCN43" s="203"/>
      <c r="UCO43" s="203"/>
      <c r="UCP43" s="203"/>
      <c r="UCQ43" s="203"/>
      <c r="UCR43" s="203"/>
      <c r="UCS43" s="203"/>
      <c r="UCT43" s="203"/>
      <c r="UCU43" s="203"/>
      <c r="UCV43" s="203"/>
      <c r="UCW43" s="203"/>
      <c r="UCX43" s="203"/>
      <c r="UCY43" s="203"/>
      <c r="UCZ43" s="203"/>
      <c r="UDA43" s="203"/>
      <c r="UDB43" s="203"/>
      <c r="UDC43" s="203"/>
      <c r="UDD43" s="203"/>
      <c r="UDE43" s="203"/>
      <c r="UDF43" s="203"/>
      <c r="UDG43" s="203"/>
      <c r="UDH43" s="203"/>
      <c r="UDI43" s="203"/>
      <c r="UDJ43" s="203"/>
      <c r="UDK43" s="203"/>
      <c r="UDL43" s="203"/>
      <c r="UDM43" s="203"/>
      <c r="UDN43" s="203"/>
      <c r="UDO43" s="203"/>
      <c r="UDP43" s="203"/>
      <c r="UDQ43" s="203"/>
      <c r="UDR43" s="203"/>
      <c r="UDS43" s="203"/>
      <c r="UDT43" s="203"/>
      <c r="UDU43" s="203"/>
      <c r="UDV43" s="203"/>
      <c r="UDW43" s="203"/>
      <c r="UDX43" s="203"/>
      <c r="UDY43" s="203"/>
      <c r="UDZ43" s="203"/>
      <c r="UEA43" s="203"/>
      <c r="UEB43" s="203"/>
      <c r="UEC43" s="203"/>
      <c r="UED43" s="203"/>
      <c r="UEE43" s="203"/>
      <c r="UEF43" s="203"/>
      <c r="UEG43" s="203"/>
      <c r="UEH43" s="203"/>
      <c r="UEI43" s="203"/>
      <c r="UEJ43" s="203"/>
      <c r="UEK43" s="203"/>
      <c r="UEL43" s="203"/>
      <c r="UEM43" s="203"/>
      <c r="UEN43" s="203"/>
      <c r="UEO43" s="203"/>
      <c r="UEP43" s="203"/>
      <c r="UEQ43" s="203"/>
      <c r="UER43" s="203"/>
      <c r="UES43" s="203"/>
      <c r="UET43" s="203"/>
      <c r="UEU43" s="203"/>
      <c r="UEV43" s="203"/>
      <c r="UEW43" s="203"/>
      <c r="UEX43" s="203"/>
      <c r="UEY43" s="203"/>
      <c r="UEZ43" s="203"/>
      <c r="UFA43" s="203"/>
      <c r="UFB43" s="203"/>
      <c r="UFC43" s="203"/>
      <c r="UFD43" s="203"/>
      <c r="UFE43" s="203"/>
      <c r="UFF43" s="203"/>
      <c r="UFG43" s="203"/>
      <c r="UFH43" s="203"/>
      <c r="UFI43" s="203"/>
      <c r="UFJ43" s="203"/>
      <c r="UFK43" s="203"/>
      <c r="UFL43" s="203"/>
      <c r="UFM43" s="203"/>
      <c r="UFN43" s="203"/>
      <c r="UFO43" s="203"/>
      <c r="UFP43" s="203"/>
      <c r="UFQ43" s="203"/>
      <c r="UFR43" s="203"/>
      <c r="UFS43" s="203"/>
      <c r="UFT43" s="203"/>
      <c r="UFU43" s="203"/>
      <c r="UFV43" s="203"/>
      <c r="UFW43" s="203"/>
      <c r="UFX43" s="203"/>
      <c r="UFY43" s="203"/>
      <c r="UFZ43" s="203"/>
      <c r="UGA43" s="203"/>
      <c r="UGB43" s="203"/>
      <c r="UGC43" s="203"/>
      <c r="UGD43" s="203"/>
      <c r="UGE43" s="203"/>
      <c r="UGF43" s="203"/>
      <c r="UGG43" s="203"/>
      <c r="UGH43" s="203"/>
      <c r="UGI43" s="203"/>
      <c r="UGJ43" s="203"/>
      <c r="UGK43" s="203"/>
      <c r="UGL43" s="203"/>
      <c r="UGM43" s="203"/>
      <c r="UGN43" s="203"/>
      <c r="UGO43" s="203"/>
      <c r="UGP43" s="203"/>
      <c r="UGQ43" s="203"/>
      <c r="UGR43" s="203"/>
      <c r="UGS43" s="203"/>
      <c r="UGT43" s="203"/>
      <c r="UGU43" s="203"/>
      <c r="UGV43" s="203"/>
      <c r="UGW43" s="203"/>
      <c r="UGX43" s="203"/>
      <c r="UGY43" s="203"/>
      <c r="UGZ43" s="203"/>
      <c r="UHA43" s="203"/>
      <c r="UHB43" s="203"/>
      <c r="UHC43" s="203"/>
      <c r="UHD43" s="203"/>
      <c r="UHE43" s="203"/>
      <c r="UHF43" s="203"/>
      <c r="UHG43" s="203"/>
      <c r="UHH43" s="203"/>
      <c r="UHI43" s="203"/>
      <c r="UHJ43" s="203"/>
      <c r="UHK43" s="203"/>
      <c r="UHL43" s="203"/>
      <c r="UHM43" s="203"/>
      <c r="UHN43" s="203"/>
      <c r="UHO43" s="203"/>
      <c r="UHP43" s="203"/>
      <c r="UHQ43" s="203"/>
      <c r="UHR43" s="203"/>
      <c r="UHS43" s="203"/>
      <c r="UHT43" s="203"/>
      <c r="UHU43" s="203"/>
      <c r="UHV43" s="203"/>
      <c r="UHW43" s="203"/>
      <c r="UHX43" s="203"/>
      <c r="UHY43" s="203"/>
      <c r="UHZ43" s="203"/>
      <c r="UIA43" s="203"/>
      <c r="UIB43" s="203"/>
      <c r="UIC43" s="203"/>
      <c r="UID43" s="203"/>
      <c r="UIE43" s="203"/>
      <c r="UIF43" s="203"/>
      <c r="UIG43" s="203"/>
      <c r="UIH43" s="203"/>
      <c r="UII43" s="203"/>
      <c r="UIJ43" s="203"/>
      <c r="UIK43" s="203"/>
      <c r="UIL43" s="203"/>
      <c r="UIM43" s="203"/>
      <c r="UIN43" s="203"/>
      <c r="UIO43" s="203"/>
      <c r="UIP43" s="203"/>
      <c r="UIQ43" s="203"/>
      <c r="UIR43" s="203"/>
      <c r="UIS43" s="203"/>
      <c r="UIT43" s="203"/>
      <c r="UIU43" s="203"/>
      <c r="UIV43" s="203"/>
      <c r="UIW43" s="203"/>
      <c r="UIX43" s="203"/>
      <c r="UIY43" s="203"/>
      <c r="UIZ43" s="203"/>
      <c r="UJA43" s="203"/>
      <c r="UJB43" s="203"/>
      <c r="UJC43" s="203"/>
      <c r="UJD43" s="203"/>
      <c r="UJE43" s="203"/>
      <c r="UJF43" s="203"/>
      <c r="UJG43" s="203"/>
      <c r="UJH43" s="203"/>
      <c r="UJI43" s="203"/>
      <c r="UJJ43" s="203"/>
      <c r="UJK43" s="203"/>
      <c r="UJL43" s="203"/>
      <c r="UJM43" s="203"/>
      <c r="UJN43" s="203"/>
      <c r="UJO43" s="203"/>
      <c r="UJP43" s="203"/>
      <c r="UJQ43" s="203"/>
      <c r="UJR43" s="203"/>
      <c r="UJS43" s="203"/>
      <c r="UJT43" s="203"/>
      <c r="UJU43" s="203"/>
      <c r="UJV43" s="203"/>
      <c r="UJW43" s="203"/>
      <c r="UJX43" s="203"/>
      <c r="UJY43" s="203"/>
      <c r="UJZ43" s="203"/>
      <c r="UKA43" s="203"/>
      <c r="UKB43" s="203"/>
      <c r="UKC43" s="203"/>
      <c r="UKD43" s="203"/>
      <c r="UKE43" s="203"/>
      <c r="UKF43" s="203"/>
      <c r="UKG43" s="203"/>
      <c r="UKH43" s="203"/>
      <c r="UKI43" s="203"/>
      <c r="UKJ43" s="203"/>
      <c r="UKK43" s="203"/>
      <c r="UKL43" s="203"/>
      <c r="UKM43" s="203"/>
      <c r="UKN43" s="203"/>
      <c r="UKO43" s="203"/>
      <c r="UKP43" s="203"/>
      <c r="UKQ43" s="203"/>
      <c r="UKR43" s="203"/>
      <c r="UKS43" s="203"/>
      <c r="UKT43" s="203"/>
      <c r="UKU43" s="203"/>
      <c r="UKV43" s="203"/>
      <c r="UKW43" s="203"/>
      <c r="UKX43" s="203"/>
      <c r="UKY43" s="203"/>
      <c r="UKZ43" s="203"/>
      <c r="ULA43" s="203"/>
      <c r="ULB43" s="203"/>
      <c r="ULC43" s="203"/>
      <c r="ULD43" s="203"/>
      <c r="ULE43" s="203"/>
      <c r="ULF43" s="203"/>
      <c r="ULG43" s="203"/>
      <c r="ULH43" s="203"/>
      <c r="ULI43" s="203"/>
      <c r="ULJ43" s="203"/>
      <c r="ULK43" s="203"/>
      <c r="ULL43" s="203"/>
      <c r="ULM43" s="203"/>
      <c r="ULN43" s="203"/>
      <c r="ULO43" s="203"/>
      <c r="ULP43" s="203"/>
      <c r="ULQ43" s="203"/>
      <c r="ULR43" s="203"/>
      <c r="ULS43" s="203"/>
      <c r="ULT43" s="203"/>
      <c r="ULU43" s="203"/>
      <c r="ULV43" s="203"/>
      <c r="ULW43" s="203"/>
      <c r="ULX43" s="203"/>
      <c r="ULY43" s="203"/>
      <c r="ULZ43" s="203"/>
      <c r="UMA43" s="203"/>
      <c r="UMB43" s="203"/>
      <c r="UMC43" s="203"/>
      <c r="UMD43" s="203"/>
      <c r="UME43" s="203"/>
      <c r="UMF43" s="203"/>
      <c r="UMG43" s="203"/>
      <c r="UMH43" s="203"/>
      <c r="UMI43" s="203"/>
      <c r="UMJ43" s="203"/>
      <c r="UMK43" s="203"/>
      <c r="UML43" s="203"/>
      <c r="UMM43" s="203"/>
      <c r="UMN43" s="203"/>
      <c r="UMO43" s="203"/>
      <c r="UMP43" s="203"/>
      <c r="UMQ43" s="203"/>
      <c r="UMR43" s="203"/>
      <c r="UMS43" s="203"/>
      <c r="UMT43" s="203"/>
      <c r="UMU43" s="203"/>
      <c r="UMV43" s="203"/>
      <c r="UMW43" s="203"/>
      <c r="UMX43" s="203"/>
      <c r="UMY43" s="203"/>
      <c r="UMZ43" s="203"/>
      <c r="UNA43" s="203"/>
      <c r="UNB43" s="203"/>
      <c r="UNC43" s="203"/>
      <c r="UND43" s="203"/>
      <c r="UNE43" s="203"/>
      <c r="UNF43" s="203"/>
      <c r="UNG43" s="203"/>
      <c r="UNH43" s="203"/>
      <c r="UNI43" s="203"/>
      <c r="UNJ43" s="203"/>
      <c r="UNK43" s="203"/>
      <c r="UNL43" s="203"/>
      <c r="UNM43" s="203"/>
      <c r="UNN43" s="203"/>
      <c r="UNO43" s="203"/>
      <c r="UNP43" s="203"/>
      <c r="UNQ43" s="203"/>
      <c r="UNR43" s="203"/>
      <c r="UNS43" s="203"/>
      <c r="UNT43" s="203"/>
      <c r="UNU43" s="203"/>
      <c r="UNV43" s="203"/>
      <c r="UNW43" s="203"/>
      <c r="UNX43" s="203"/>
      <c r="UNY43" s="203"/>
      <c r="UNZ43" s="203"/>
      <c r="UOA43" s="203"/>
      <c r="UOB43" s="203"/>
      <c r="UOC43" s="203"/>
      <c r="UOD43" s="203"/>
      <c r="UOE43" s="203"/>
      <c r="UOF43" s="203"/>
      <c r="UOG43" s="203"/>
      <c r="UOH43" s="203"/>
      <c r="UOI43" s="203"/>
      <c r="UOJ43" s="203"/>
      <c r="UOK43" s="203"/>
      <c r="UOL43" s="203"/>
      <c r="UOM43" s="203"/>
      <c r="UON43" s="203"/>
      <c r="UOO43" s="203"/>
      <c r="UOP43" s="203"/>
      <c r="UOQ43" s="203"/>
      <c r="UOR43" s="203"/>
      <c r="UOS43" s="203"/>
      <c r="UOT43" s="203"/>
      <c r="UOU43" s="203"/>
      <c r="UOV43" s="203"/>
      <c r="UOW43" s="203"/>
      <c r="UOX43" s="203"/>
      <c r="UOY43" s="203"/>
      <c r="UOZ43" s="203"/>
      <c r="UPA43" s="203"/>
      <c r="UPB43" s="203"/>
      <c r="UPC43" s="203"/>
      <c r="UPD43" s="203"/>
      <c r="UPE43" s="203"/>
      <c r="UPF43" s="203"/>
      <c r="UPG43" s="203"/>
      <c r="UPH43" s="203"/>
      <c r="UPI43" s="203"/>
      <c r="UPJ43" s="203"/>
      <c r="UPK43" s="203"/>
      <c r="UPL43" s="203"/>
      <c r="UPM43" s="203"/>
      <c r="UPN43" s="203"/>
      <c r="UPO43" s="203"/>
      <c r="UPP43" s="203"/>
      <c r="UPQ43" s="203"/>
      <c r="UPR43" s="203"/>
      <c r="UPS43" s="203"/>
      <c r="UPT43" s="203"/>
      <c r="UPU43" s="203"/>
      <c r="UPV43" s="203"/>
      <c r="UPW43" s="203"/>
      <c r="UPX43" s="203"/>
      <c r="UPY43" s="203"/>
      <c r="UPZ43" s="203"/>
      <c r="UQA43" s="203"/>
      <c r="UQB43" s="203"/>
      <c r="UQC43" s="203"/>
      <c r="UQD43" s="203"/>
      <c r="UQE43" s="203"/>
      <c r="UQF43" s="203"/>
      <c r="UQG43" s="203"/>
      <c r="UQH43" s="203"/>
      <c r="UQI43" s="203"/>
      <c r="UQJ43" s="203"/>
      <c r="UQK43" s="203"/>
      <c r="UQL43" s="203"/>
      <c r="UQM43" s="203"/>
      <c r="UQN43" s="203"/>
      <c r="UQO43" s="203"/>
      <c r="UQP43" s="203"/>
      <c r="UQQ43" s="203"/>
      <c r="UQR43" s="203"/>
      <c r="UQS43" s="203"/>
      <c r="UQT43" s="203"/>
      <c r="UQU43" s="203"/>
      <c r="UQV43" s="203"/>
      <c r="UQW43" s="203"/>
      <c r="UQX43" s="203"/>
      <c r="UQY43" s="203"/>
      <c r="UQZ43" s="203"/>
      <c r="URA43" s="203"/>
      <c r="URB43" s="203"/>
      <c r="URC43" s="203"/>
      <c r="URD43" s="203"/>
      <c r="URE43" s="203"/>
      <c r="URF43" s="203"/>
      <c r="URG43" s="203"/>
      <c r="URH43" s="203"/>
      <c r="URI43" s="203"/>
      <c r="URJ43" s="203"/>
      <c r="URK43" s="203"/>
      <c r="URL43" s="203"/>
      <c r="URM43" s="203"/>
      <c r="URN43" s="203"/>
      <c r="URO43" s="203"/>
      <c r="URP43" s="203"/>
      <c r="URQ43" s="203"/>
      <c r="URR43" s="203"/>
      <c r="URS43" s="203"/>
      <c r="URT43" s="203"/>
      <c r="URU43" s="203"/>
      <c r="URV43" s="203"/>
      <c r="URW43" s="203"/>
      <c r="URX43" s="203"/>
      <c r="URY43" s="203"/>
      <c r="URZ43" s="203"/>
      <c r="USA43" s="203"/>
      <c r="USB43" s="203"/>
      <c r="USC43" s="203"/>
      <c r="USD43" s="203"/>
      <c r="USE43" s="203"/>
      <c r="USF43" s="203"/>
      <c r="USG43" s="203"/>
      <c r="USH43" s="203"/>
      <c r="USI43" s="203"/>
      <c r="USJ43" s="203"/>
      <c r="USK43" s="203"/>
      <c r="USL43" s="203"/>
      <c r="USM43" s="203"/>
      <c r="USN43" s="203"/>
      <c r="USO43" s="203"/>
      <c r="USP43" s="203"/>
      <c r="USQ43" s="203"/>
      <c r="USR43" s="203"/>
      <c r="USS43" s="203"/>
      <c r="UST43" s="203"/>
      <c r="USU43" s="203"/>
      <c r="USV43" s="203"/>
      <c r="USW43" s="203"/>
      <c r="USX43" s="203"/>
      <c r="USY43" s="203"/>
      <c r="USZ43" s="203"/>
      <c r="UTA43" s="203"/>
      <c r="UTB43" s="203"/>
      <c r="UTC43" s="203"/>
      <c r="UTD43" s="203"/>
      <c r="UTE43" s="203"/>
      <c r="UTF43" s="203"/>
      <c r="UTG43" s="203"/>
      <c r="UTH43" s="203"/>
      <c r="UTI43" s="203"/>
      <c r="UTJ43" s="203"/>
      <c r="UTK43" s="203"/>
      <c r="UTL43" s="203"/>
      <c r="UTM43" s="203"/>
      <c r="UTN43" s="203"/>
      <c r="UTO43" s="203"/>
      <c r="UTP43" s="203"/>
      <c r="UTQ43" s="203"/>
      <c r="UTR43" s="203"/>
      <c r="UTS43" s="203"/>
      <c r="UTT43" s="203"/>
      <c r="UTU43" s="203"/>
      <c r="UTV43" s="203"/>
      <c r="UTW43" s="203"/>
      <c r="UTX43" s="203"/>
      <c r="UTY43" s="203"/>
      <c r="UTZ43" s="203"/>
      <c r="UUA43" s="203"/>
      <c r="UUB43" s="203"/>
      <c r="UUC43" s="203"/>
      <c r="UUD43" s="203"/>
      <c r="UUE43" s="203"/>
      <c r="UUF43" s="203"/>
      <c r="UUG43" s="203"/>
      <c r="UUH43" s="203"/>
      <c r="UUI43" s="203"/>
      <c r="UUJ43" s="203"/>
      <c r="UUK43" s="203"/>
      <c r="UUL43" s="203"/>
      <c r="UUM43" s="203"/>
      <c r="UUN43" s="203"/>
      <c r="UUO43" s="203"/>
      <c r="UUP43" s="203"/>
      <c r="UUQ43" s="203"/>
      <c r="UUR43" s="203"/>
      <c r="UUS43" s="203"/>
      <c r="UUT43" s="203"/>
      <c r="UUU43" s="203"/>
      <c r="UUV43" s="203"/>
      <c r="UUW43" s="203"/>
      <c r="UUX43" s="203"/>
      <c r="UUY43" s="203"/>
      <c r="UUZ43" s="203"/>
      <c r="UVA43" s="203"/>
      <c r="UVB43" s="203"/>
      <c r="UVC43" s="203"/>
      <c r="UVD43" s="203"/>
      <c r="UVE43" s="203"/>
      <c r="UVF43" s="203"/>
      <c r="UVG43" s="203"/>
      <c r="UVH43" s="203"/>
      <c r="UVI43" s="203"/>
      <c r="UVJ43" s="203"/>
      <c r="UVK43" s="203"/>
      <c r="UVL43" s="203"/>
      <c r="UVM43" s="203"/>
      <c r="UVN43" s="203"/>
      <c r="UVO43" s="203"/>
      <c r="UVP43" s="203"/>
      <c r="UVQ43" s="203"/>
      <c r="UVR43" s="203"/>
      <c r="UVS43" s="203"/>
      <c r="UVT43" s="203"/>
      <c r="UVU43" s="203"/>
      <c r="UVV43" s="203"/>
      <c r="UVW43" s="203"/>
      <c r="UVX43" s="203"/>
      <c r="UVY43" s="203"/>
      <c r="UVZ43" s="203"/>
      <c r="UWA43" s="203"/>
      <c r="UWB43" s="203"/>
      <c r="UWC43" s="203"/>
      <c r="UWD43" s="203"/>
      <c r="UWE43" s="203"/>
      <c r="UWF43" s="203"/>
      <c r="UWG43" s="203"/>
      <c r="UWH43" s="203"/>
      <c r="UWI43" s="203"/>
      <c r="UWJ43" s="203"/>
      <c r="UWK43" s="203"/>
      <c r="UWL43" s="203"/>
      <c r="UWM43" s="203"/>
      <c r="UWN43" s="203"/>
      <c r="UWO43" s="203"/>
      <c r="UWP43" s="203"/>
      <c r="UWQ43" s="203"/>
      <c r="UWR43" s="203"/>
      <c r="UWS43" s="203"/>
      <c r="UWT43" s="203"/>
      <c r="UWU43" s="203"/>
      <c r="UWV43" s="203"/>
      <c r="UWW43" s="203"/>
      <c r="UWX43" s="203"/>
      <c r="UWY43" s="203"/>
      <c r="UWZ43" s="203"/>
      <c r="UXA43" s="203"/>
      <c r="UXB43" s="203"/>
      <c r="UXC43" s="203"/>
      <c r="UXD43" s="203"/>
      <c r="UXE43" s="203"/>
      <c r="UXF43" s="203"/>
      <c r="UXG43" s="203"/>
      <c r="UXH43" s="203"/>
      <c r="UXI43" s="203"/>
      <c r="UXJ43" s="203"/>
      <c r="UXK43" s="203"/>
      <c r="UXL43" s="203"/>
      <c r="UXM43" s="203"/>
      <c r="UXN43" s="203"/>
      <c r="UXO43" s="203"/>
      <c r="UXP43" s="203"/>
      <c r="UXQ43" s="203"/>
      <c r="UXR43" s="203"/>
      <c r="UXS43" s="203"/>
      <c r="UXT43" s="203"/>
      <c r="UXU43" s="203"/>
      <c r="UXV43" s="203"/>
      <c r="UXW43" s="203"/>
      <c r="UXX43" s="203"/>
      <c r="UXY43" s="203"/>
      <c r="UXZ43" s="203"/>
      <c r="UYA43" s="203"/>
      <c r="UYB43" s="203"/>
      <c r="UYC43" s="203"/>
      <c r="UYD43" s="203"/>
      <c r="UYE43" s="203"/>
      <c r="UYF43" s="203"/>
      <c r="UYG43" s="203"/>
      <c r="UYH43" s="203"/>
      <c r="UYI43" s="203"/>
      <c r="UYJ43" s="203"/>
      <c r="UYK43" s="203"/>
      <c r="UYL43" s="203"/>
      <c r="UYM43" s="203"/>
      <c r="UYN43" s="203"/>
      <c r="UYO43" s="203"/>
      <c r="UYP43" s="203"/>
      <c r="UYQ43" s="203"/>
      <c r="UYR43" s="203"/>
      <c r="UYS43" s="203"/>
      <c r="UYT43" s="203"/>
      <c r="UYU43" s="203"/>
      <c r="UYV43" s="203"/>
      <c r="UYW43" s="203"/>
      <c r="UYX43" s="203"/>
      <c r="UYY43" s="203"/>
      <c r="UYZ43" s="203"/>
      <c r="UZA43" s="203"/>
      <c r="UZB43" s="203"/>
      <c r="UZC43" s="203"/>
      <c r="UZD43" s="203"/>
      <c r="UZE43" s="203"/>
      <c r="UZF43" s="203"/>
      <c r="UZG43" s="203"/>
      <c r="UZH43" s="203"/>
      <c r="UZI43" s="203"/>
      <c r="UZJ43" s="203"/>
      <c r="UZK43" s="203"/>
      <c r="UZL43" s="203"/>
      <c r="UZM43" s="203"/>
      <c r="UZN43" s="203"/>
      <c r="UZO43" s="203"/>
      <c r="UZP43" s="203"/>
      <c r="UZQ43" s="203"/>
      <c r="UZR43" s="203"/>
      <c r="UZS43" s="203"/>
      <c r="UZT43" s="203"/>
      <c r="UZU43" s="203"/>
      <c r="UZV43" s="203"/>
      <c r="UZW43" s="203"/>
      <c r="UZX43" s="203"/>
      <c r="UZY43" s="203"/>
      <c r="UZZ43" s="203"/>
      <c r="VAA43" s="203"/>
      <c r="VAB43" s="203"/>
      <c r="VAC43" s="203"/>
      <c r="VAD43" s="203"/>
      <c r="VAE43" s="203"/>
      <c r="VAF43" s="203"/>
      <c r="VAG43" s="203"/>
      <c r="VAH43" s="203"/>
      <c r="VAI43" s="203"/>
      <c r="VAJ43" s="203"/>
      <c r="VAK43" s="203"/>
      <c r="VAL43" s="203"/>
      <c r="VAM43" s="203"/>
      <c r="VAN43" s="203"/>
      <c r="VAO43" s="203"/>
      <c r="VAP43" s="203"/>
      <c r="VAQ43" s="203"/>
      <c r="VAR43" s="203"/>
      <c r="VAS43" s="203"/>
      <c r="VAT43" s="203"/>
      <c r="VAU43" s="203"/>
      <c r="VAV43" s="203"/>
      <c r="VAW43" s="203"/>
      <c r="VAX43" s="203"/>
      <c r="VAY43" s="203"/>
      <c r="VAZ43" s="203"/>
      <c r="VBA43" s="203"/>
      <c r="VBB43" s="203"/>
      <c r="VBC43" s="203"/>
      <c r="VBD43" s="203"/>
      <c r="VBE43" s="203"/>
      <c r="VBF43" s="203"/>
      <c r="VBG43" s="203"/>
      <c r="VBH43" s="203"/>
      <c r="VBI43" s="203"/>
      <c r="VBJ43" s="203"/>
      <c r="VBK43" s="203"/>
      <c r="VBL43" s="203"/>
      <c r="VBM43" s="203"/>
      <c r="VBN43" s="203"/>
      <c r="VBO43" s="203"/>
      <c r="VBP43" s="203"/>
      <c r="VBQ43" s="203"/>
      <c r="VBR43" s="203"/>
      <c r="VBS43" s="203"/>
      <c r="VBT43" s="203"/>
      <c r="VBU43" s="203"/>
      <c r="VBV43" s="203"/>
      <c r="VBW43" s="203"/>
      <c r="VBX43" s="203"/>
      <c r="VBY43" s="203"/>
      <c r="VBZ43" s="203"/>
      <c r="VCA43" s="203"/>
      <c r="VCB43" s="203"/>
      <c r="VCC43" s="203"/>
      <c r="VCD43" s="203"/>
      <c r="VCE43" s="203"/>
      <c r="VCF43" s="203"/>
      <c r="VCG43" s="203"/>
      <c r="VCH43" s="203"/>
      <c r="VCI43" s="203"/>
      <c r="VCJ43" s="203"/>
      <c r="VCK43" s="203"/>
      <c r="VCL43" s="203"/>
      <c r="VCM43" s="203"/>
      <c r="VCN43" s="203"/>
      <c r="VCO43" s="203"/>
      <c r="VCP43" s="203"/>
      <c r="VCQ43" s="203"/>
      <c r="VCR43" s="203"/>
      <c r="VCS43" s="203"/>
      <c r="VCT43" s="203"/>
      <c r="VCU43" s="203"/>
      <c r="VCV43" s="203"/>
      <c r="VCW43" s="203"/>
      <c r="VCX43" s="203"/>
      <c r="VCY43" s="203"/>
      <c r="VCZ43" s="203"/>
      <c r="VDA43" s="203"/>
      <c r="VDB43" s="203"/>
      <c r="VDC43" s="203"/>
      <c r="VDD43" s="203"/>
      <c r="VDE43" s="203"/>
      <c r="VDF43" s="203"/>
      <c r="VDG43" s="203"/>
      <c r="VDH43" s="203"/>
      <c r="VDI43" s="203"/>
      <c r="VDJ43" s="203"/>
      <c r="VDK43" s="203"/>
      <c r="VDL43" s="203"/>
      <c r="VDM43" s="203"/>
      <c r="VDN43" s="203"/>
      <c r="VDO43" s="203"/>
      <c r="VDP43" s="203"/>
      <c r="VDQ43" s="203"/>
      <c r="VDR43" s="203"/>
      <c r="VDS43" s="203"/>
      <c r="VDT43" s="203"/>
      <c r="VDU43" s="203"/>
      <c r="VDV43" s="203"/>
      <c r="VDW43" s="203"/>
      <c r="VDX43" s="203"/>
      <c r="VDY43" s="203"/>
      <c r="VDZ43" s="203"/>
      <c r="VEA43" s="203"/>
      <c r="VEB43" s="203"/>
      <c r="VEC43" s="203"/>
      <c r="VED43" s="203"/>
      <c r="VEE43" s="203"/>
      <c r="VEF43" s="203"/>
      <c r="VEG43" s="203"/>
      <c r="VEH43" s="203"/>
      <c r="VEI43" s="203"/>
      <c r="VEJ43" s="203"/>
      <c r="VEK43" s="203"/>
      <c r="VEL43" s="203"/>
      <c r="VEM43" s="203"/>
      <c r="VEN43" s="203"/>
      <c r="VEO43" s="203"/>
      <c r="VEP43" s="203"/>
      <c r="VEQ43" s="203"/>
      <c r="VER43" s="203"/>
      <c r="VES43" s="203"/>
      <c r="VET43" s="203"/>
      <c r="VEU43" s="203"/>
      <c r="VEV43" s="203"/>
      <c r="VEW43" s="203"/>
      <c r="VEX43" s="203"/>
      <c r="VEY43" s="203"/>
      <c r="VEZ43" s="203"/>
      <c r="VFA43" s="203"/>
      <c r="VFB43" s="203"/>
      <c r="VFC43" s="203"/>
      <c r="VFD43" s="203"/>
      <c r="VFE43" s="203"/>
      <c r="VFF43" s="203"/>
      <c r="VFG43" s="203"/>
      <c r="VFH43" s="203"/>
      <c r="VFI43" s="203"/>
      <c r="VFJ43" s="203"/>
      <c r="VFK43" s="203"/>
      <c r="VFL43" s="203"/>
      <c r="VFM43" s="203"/>
      <c r="VFN43" s="203"/>
      <c r="VFO43" s="203"/>
      <c r="VFP43" s="203"/>
      <c r="VFQ43" s="203"/>
      <c r="VFR43" s="203"/>
      <c r="VFS43" s="203"/>
      <c r="VFT43" s="203"/>
      <c r="VFU43" s="203"/>
      <c r="VFV43" s="203"/>
      <c r="VFW43" s="203"/>
      <c r="VFX43" s="203"/>
      <c r="VFY43" s="203"/>
      <c r="VFZ43" s="203"/>
      <c r="VGA43" s="203"/>
      <c r="VGB43" s="203"/>
      <c r="VGC43" s="203"/>
      <c r="VGD43" s="203"/>
      <c r="VGE43" s="203"/>
      <c r="VGF43" s="203"/>
      <c r="VGG43" s="203"/>
      <c r="VGH43" s="203"/>
      <c r="VGI43" s="203"/>
      <c r="VGJ43" s="203"/>
      <c r="VGK43" s="203"/>
      <c r="VGL43" s="203"/>
      <c r="VGM43" s="203"/>
      <c r="VGN43" s="203"/>
      <c r="VGO43" s="203"/>
      <c r="VGP43" s="203"/>
      <c r="VGQ43" s="203"/>
      <c r="VGR43" s="203"/>
      <c r="VGS43" s="203"/>
      <c r="VGT43" s="203"/>
      <c r="VGU43" s="203"/>
      <c r="VGV43" s="203"/>
      <c r="VGW43" s="203"/>
      <c r="VGX43" s="203"/>
      <c r="VGY43" s="203"/>
      <c r="VGZ43" s="203"/>
      <c r="VHA43" s="203"/>
      <c r="VHB43" s="203"/>
      <c r="VHC43" s="203"/>
      <c r="VHD43" s="203"/>
      <c r="VHE43" s="203"/>
      <c r="VHF43" s="203"/>
      <c r="VHG43" s="203"/>
      <c r="VHH43" s="203"/>
      <c r="VHI43" s="203"/>
      <c r="VHJ43" s="203"/>
      <c r="VHK43" s="203"/>
      <c r="VHL43" s="203"/>
      <c r="VHM43" s="203"/>
      <c r="VHN43" s="203"/>
      <c r="VHO43" s="203"/>
      <c r="VHP43" s="203"/>
      <c r="VHQ43" s="203"/>
      <c r="VHR43" s="203"/>
      <c r="VHS43" s="203"/>
      <c r="VHT43" s="203"/>
      <c r="VHU43" s="203"/>
      <c r="VHV43" s="203"/>
      <c r="VHW43" s="203"/>
      <c r="VHX43" s="203"/>
      <c r="VHY43" s="203"/>
      <c r="VHZ43" s="203"/>
      <c r="VIA43" s="203"/>
      <c r="VIB43" s="203"/>
      <c r="VIC43" s="203"/>
      <c r="VID43" s="203"/>
      <c r="VIE43" s="203"/>
      <c r="VIF43" s="203"/>
      <c r="VIG43" s="203"/>
      <c r="VIH43" s="203"/>
      <c r="VII43" s="203"/>
      <c r="VIJ43" s="203"/>
      <c r="VIK43" s="203"/>
      <c r="VIL43" s="203"/>
      <c r="VIM43" s="203"/>
      <c r="VIN43" s="203"/>
      <c r="VIO43" s="203"/>
      <c r="VIP43" s="203"/>
      <c r="VIQ43" s="203"/>
      <c r="VIR43" s="203"/>
      <c r="VIS43" s="203"/>
      <c r="VIT43" s="203"/>
      <c r="VIU43" s="203"/>
      <c r="VIV43" s="203"/>
      <c r="VIW43" s="203"/>
      <c r="VIX43" s="203"/>
      <c r="VIY43" s="203"/>
      <c r="VIZ43" s="203"/>
      <c r="VJA43" s="203"/>
      <c r="VJB43" s="203"/>
      <c r="VJC43" s="203"/>
      <c r="VJD43" s="203"/>
      <c r="VJE43" s="203"/>
      <c r="VJF43" s="203"/>
      <c r="VJG43" s="203"/>
      <c r="VJH43" s="203"/>
      <c r="VJI43" s="203"/>
      <c r="VJJ43" s="203"/>
      <c r="VJK43" s="203"/>
      <c r="VJL43" s="203"/>
      <c r="VJM43" s="203"/>
      <c r="VJN43" s="203"/>
      <c r="VJO43" s="203"/>
      <c r="VJP43" s="203"/>
      <c r="VJQ43" s="203"/>
      <c r="VJR43" s="203"/>
      <c r="VJS43" s="203"/>
      <c r="VJT43" s="203"/>
      <c r="VJU43" s="203"/>
      <c r="VJV43" s="203"/>
      <c r="VJW43" s="203"/>
      <c r="VJX43" s="203"/>
      <c r="VJY43" s="203"/>
      <c r="VJZ43" s="203"/>
      <c r="VKA43" s="203"/>
      <c r="VKB43" s="203"/>
      <c r="VKC43" s="203"/>
      <c r="VKD43" s="203"/>
      <c r="VKE43" s="203"/>
      <c r="VKF43" s="203"/>
      <c r="VKG43" s="203"/>
      <c r="VKH43" s="203"/>
      <c r="VKI43" s="203"/>
      <c r="VKJ43" s="203"/>
      <c r="VKK43" s="203"/>
      <c r="VKL43" s="203"/>
      <c r="VKM43" s="203"/>
      <c r="VKN43" s="203"/>
      <c r="VKO43" s="203"/>
      <c r="VKP43" s="203"/>
      <c r="VKQ43" s="203"/>
      <c r="VKR43" s="203"/>
      <c r="VKS43" s="203"/>
      <c r="VKT43" s="203"/>
      <c r="VKU43" s="203"/>
      <c r="VKV43" s="203"/>
      <c r="VKW43" s="203"/>
      <c r="VKX43" s="203"/>
      <c r="VKY43" s="203"/>
      <c r="VKZ43" s="203"/>
      <c r="VLA43" s="203"/>
      <c r="VLB43" s="203"/>
      <c r="VLC43" s="203"/>
      <c r="VLD43" s="203"/>
      <c r="VLE43" s="203"/>
      <c r="VLF43" s="203"/>
      <c r="VLG43" s="203"/>
      <c r="VLH43" s="203"/>
      <c r="VLI43" s="203"/>
      <c r="VLJ43" s="203"/>
      <c r="VLK43" s="203"/>
      <c r="VLL43" s="203"/>
      <c r="VLM43" s="203"/>
      <c r="VLN43" s="203"/>
      <c r="VLO43" s="203"/>
      <c r="VLP43" s="203"/>
      <c r="VLQ43" s="203"/>
      <c r="VLR43" s="203"/>
      <c r="VLS43" s="203"/>
      <c r="VLT43" s="203"/>
      <c r="VLU43" s="203"/>
      <c r="VLV43" s="203"/>
      <c r="VLW43" s="203"/>
      <c r="VLX43" s="203"/>
      <c r="VLY43" s="203"/>
      <c r="VLZ43" s="203"/>
      <c r="VMA43" s="203"/>
      <c r="VMB43" s="203"/>
      <c r="VMC43" s="203"/>
      <c r="VMD43" s="203"/>
      <c r="VME43" s="203"/>
      <c r="VMF43" s="203"/>
      <c r="VMG43" s="203"/>
      <c r="VMH43" s="203"/>
      <c r="VMI43" s="203"/>
      <c r="VMJ43" s="203"/>
      <c r="VMK43" s="203"/>
      <c r="VML43" s="203"/>
      <c r="VMM43" s="203"/>
      <c r="VMN43" s="203"/>
      <c r="VMO43" s="203"/>
      <c r="VMP43" s="203"/>
      <c r="VMQ43" s="203"/>
      <c r="VMR43" s="203"/>
      <c r="VMS43" s="203"/>
      <c r="VMT43" s="203"/>
      <c r="VMU43" s="203"/>
      <c r="VMV43" s="203"/>
      <c r="VMW43" s="203"/>
      <c r="VMX43" s="203"/>
      <c r="VMY43" s="203"/>
      <c r="VMZ43" s="203"/>
      <c r="VNA43" s="203"/>
      <c r="VNB43" s="203"/>
      <c r="VNC43" s="203"/>
      <c r="VND43" s="203"/>
      <c r="VNE43" s="203"/>
      <c r="VNF43" s="203"/>
      <c r="VNG43" s="203"/>
      <c r="VNH43" s="203"/>
      <c r="VNI43" s="203"/>
      <c r="VNJ43" s="203"/>
      <c r="VNK43" s="203"/>
      <c r="VNL43" s="203"/>
      <c r="VNM43" s="203"/>
      <c r="VNN43" s="203"/>
      <c r="VNO43" s="203"/>
      <c r="VNP43" s="203"/>
      <c r="VNQ43" s="203"/>
      <c r="VNR43" s="203"/>
      <c r="VNS43" s="203"/>
      <c r="VNT43" s="203"/>
      <c r="VNU43" s="203"/>
      <c r="VNV43" s="203"/>
      <c r="VNW43" s="203"/>
      <c r="VNX43" s="203"/>
      <c r="VNY43" s="203"/>
      <c r="VNZ43" s="203"/>
      <c r="VOA43" s="203"/>
      <c r="VOB43" s="203"/>
      <c r="VOC43" s="203"/>
      <c r="VOD43" s="203"/>
      <c r="VOE43" s="203"/>
      <c r="VOF43" s="203"/>
      <c r="VOG43" s="203"/>
      <c r="VOH43" s="203"/>
      <c r="VOI43" s="203"/>
      <c r="VOJ43" s="203"/>
      <c r="VOK43" s="203"/>
      <c r="VOL43" s="203"/>
      <c r="VOM43" s="203"/>
      <c r="VON43" s="203"/>
      <c r="VOO43" s="203"/>
      <c r="VOP43" s="203"/>
      <c r="VOQ43" s="203"/>
      <c r="VOR43" s="203"/>
      <c r="VOS43" s="203"/>
      <c r="VOT43" s="203"/>
      <c r="VOU43" s="203"/>
      <c r="VOV43" s="203"/>
      <c r="VOW43" s="203"/>
      <c r="VOX43" s="203"/>
      <c r="VOY43" s="203"/>
      <c r="VOZ43" s="203"/>
      <c r="VPA43" s="203"/>
      <c r="VPB43" s="203"/>
      <c r="VPC43" s="203"/>
      <c r="VPD43" s="203"/>
      <c r="VPE43" s="203"/>
      <c r="VPF43" s="203"/>
      <c r="VPG43" s="203"/>
      <c r="VPH43" s="203"/>
      <c r="VPI43" s="203"/>
      <c r="VPJ43" s="203"/>
      <c r="VPK43" s="203"/>
      <c r="VPL43" s="203"/>
      <c r="VPM43" s="203"/>
      <c r="VPN43" s="203"/>
      <c r="VPO43" s="203"/>
      <c r="VPP43" s="203"/>
      <c r="VPQ43" s="203"/>
      <c r="VPR43" s="203"/>
      <c r="VPS43" s="203"/>
      <c r="VPT43" s="203"/>
      <c r="VPU43" s="203"/>
      <c r="VPV43" s="203"/>
      <c r="VPW43" s="203"/>
      <c r="VPX43" s="203"/>
      <c r="VPY43" s="203"/>
      <c r="VPZ43" s="203"/>
      <c r="VQA43" s="203"/>
      <c r="VQB43" s="203"/>
      <c r="VQC43" s="203"/>
      <c r="VQD43" s="203"/>
      <c r="VQE43" s="203"/>
      <c r="VQF43" s="203"/>
      <c r="VQG43" s="203"/>
      <c r="VQH43" s="203"/>
      <c r="VQI43" s="203"/>
      <c r="VQJ43" s="203"/>
      <c r="VQK43" s="203"/>
      <c r="VQL43" s="203"/>
      <c r="VQM43" s="203"/>
      <c r="VQN43" s="203"/>
      <c r="VQO43" s="203"/>
      <c r="VQP43" s="203"/>
      <c r="VQQ43" s="203"/>
      <c r="VQR43" s="203"/>
      <c r="VQS43" s="203"/>
      <c r="VQT43" s="203"/>
      <c r="VQU43" s="203"/>
      <c r="VQV43" s="203"/>
      <c r="VQW43" s="203"/>
      <c r="VQX43" s="203"/>
      <c r="VQY43" s="203"/>
      <c r="VQZ43" s="203"/>
      <c r="VRA43" s="203"/>
      <c r="VRB43" s="203"/>
      <c r="VRC43" s="203"/>
      <c r="VRD43" s="203"/>
      <c r="VRE43" s="203"/>
      <c r="VRF43" s="203"/>
      <c r="VRG43" s="203"/>
      <c r="VRH43" s="203"/>
      <c r="VRI43" s="203"/>
      <c r="VRJ43" s="203"/>
      <c r="VRK43" s="203"/>
      <c r="VRL43" s="203"/>
      <c r="VRM43" s="203"/>
      <c r="VRN43" s="203"/>
      <c r="VRO43" s="203"/>
      <c r="VRP43" s="203"/>
      <c r="VRQ43" s="203"/>
      <c r="VRR43" s="203"/>
      <c r="VRS43" s="203"/>
      <c r="VRT43" s="203"/>
      <c r="VRU43" s="203"/>
      <c r="VRV43" s="203"/>
      <c r="VRW43" s="203"/>
      <c r="VRX43" s="203"/>
      <c r="VRY43" s="203"/>
      <c r="VRZ43" s="203"/>
      <c r="VSA43" s="203"/>
      <c r="VSB43" s="203"/>
      <c r="VSC43" s="203"/>
      <c r="VSD43" s="203"/>
      <c r="VSE43" s="203"/>
      <c r="VSF43" s="203"/>
      <c r="VSG43" s="203"/>
      <c r="VSH43" s="203"/>
      <c r="VSI43" s="203"/>
      <c r="VSJ43" s="203"/>
      <c r="VSK43" s="203"/>
      <c r="VSL43" s="203"/>
      <c r="VSM43" s="203"/>
      <c r="VSN43" s="203"/>
      <c r="VSO43" s="203"/>
      <c r="VSP43" s="203"/>
      <c r="VSQ43" s="203"/>
      <c r="VSR43" s="203"/>
      <c r="VSS43" s="203"/>
      <c r="VST43" s="203"/>
      <c r="VSU43" s="203"/>
      <c r="VSV43" s="203"/>
      <c r="VSW43" s="203"/>
      <c r="VSX43" s="203"/>
      <c r="VSY43" s="203"/>
      <c r="VSZ43" s="203"/>
      <c r="VTA43" s="203"/>
      <c r="VTB43" s="203"/>
      <c r="VTC43" s="203"/>
      <c r="VTD43" s="203"/>
      <c r="VTE43" s="203"/>
      <c r="VTF43" s="203"/>
      <c r="VTG43" s="203"/>
      <c r="VTH43" s="203"/>
      <c r="VTI43" s="203"/>
      <c r="VTJ43" s="203"/>
      <c r="VTK43" s="203"/>
      <c r="VTL43" s="203"/>
      <c r="VTM43" s="203"/>
      <c r="VTN43" s="203"/>
      <c r="VTO43" s="203"/>
      <c r="VTP43" s="203"/>
      <c r="VTQ43" s="203"/>
      <c r="VTR43" s="203"/>
      <c r="VTS43" s="203"/>
      <c r="VTT43" s="203"/>
      <c r="VTU43" s="203"/>
      <c r="VTV43" s="203"/>
      <c r="VTW43" s="203"/>
      <c r="VTX43" s="203"/>
      <c r="VTY43" s="203"/>
      <c r="VTZ43" s="203"/>
      <c r="VUA43" s="203"/>
      <c r="VUB43" s="203"/>
      <c r="VUC43" s="203"/>
      <c r="VUD43" s="203"/>
      <c r="VUE43" s="203"/>
      <c r="VUF43" s="203"/>
      <c r="VUG43" s="203"/>
      <c r="VUH43" s="203"/>
      <c r="VUI43" s="203"/>
      <c r="VUJ43" s="203"/>
      <c r="VUK43" s="203"/>
      <c r="VUL43" s="203"/>
      <c r="VUM43" s="203"/>
      <c r="VUN43" s="203"/>
      <c r="VUO43" s="203"/>
      <c r="VUP43" s="203"/>
      <c r="VUQ43" s="203"/>
      <c r="VUR43" s="203"/>
      <c r="VUS43" s="203"/>
      <c r="VUT43" s="203"/>
      <c r="VUU43" s="203"/>
      <c r="VUV43" s="203"/>
      <c r="VUW43" s="203"/>
      <c r="VUX43" s="203"/>
      <c r="VUY43" s="203"/>
      <c r="VUZ43" s="203"/>
      <c r="VVA43" s="203"/>
      <c r="VVB43" s="203"/>
      <c r="VVC43" s="203"/>
      <c r="VVD43" s="203"/>
      <c r="VVE43" s="203"/>
      <c r="VVF43" s="203"/>
      <c r="VVG43" s="203"/>
      <c r="VVH43" s="203"/>
      <c r="VVI43" s="203"/>
      <c r="VVJ43" s="203"/>
      <c r="VVK43" s="203"/>
      <c r="VVL43" s="203"/>
      <c r="VVM43" s="203"/>
      <c r="VVN43" s="203"/>
      <c r="VVO43" s="203"/>
      <c r="VVP43" s="203"/>
      <c r="VVQ43" s="203"/>
      <c r="VVR43" s="203"/>
      <c r="VVS43" s="203"/>
      <c r="VVT43" s="203"/>
      <c r="VVU43" s="203"/>
      <c r="VVV43" s="203"/>
      <c r="VVW43" s="203"/>
      <c r="VVX43" s="203"/>
      <c r="VVY43" s="203"/>
      <c r="VVZ43" s="203"/>
      <c r="VWA43" s="203"/>
      <c r="VWB43" s="203"/>
      <c r="VWC43" s="203"/>
      <c r="VWD43" s="203"/>
      <c r="VWE43" s="203"/>
      <c r="VWF43" s="203"/>
      <c r="VWG43" s="203"/>
      <c r="VWH43" s="203"/>
      <c r="VWI43" s="203"/>
      <c r="VWJ43" s="203"/>
      <c r="VWK43" s="203"/>
      <c r="VWL43" s="203"/>
      <c r="VWM43" s="203"/>
      <c r="VWN43" s="203"/>
      <c r="VWO43" s="203"/>
      <c r="VWP43" s="203"/>
      <c r="VWQ43" s="203"/>
      <c r="VWR43" s="203"/>
      <c r="VWS43" s="203"/>
      <c r="VWT43" s="203"/>
      <c r="VWU43" s="203"/>
      <c r="VWV43" s="203"/>
      <c r="VWW43" s="203"/>
      <c r="VWX43" s="203"/>
      <c r="VWY43" s="203"/>
      <c r="VWZ43" s="203"/>
      <c r="VXA43" s="203"/>
      <c r="VXB43" s="203"/>
      <c r="VXC43" s="203"/>
      <c r="VXD43" s="203"/>
      <c r="VXE43" s="203"/>
      <c r="VXF43" s="203"/>
      <c r="VXG43" s="203"/>
      <c r="VXH43" s="203"/>
      <c r="VXI43" s="203"/>
      <c r="VXJ43" s="203"/>
      <c r="VXK43" s="203"/>
      <c r="VXL43" s="203"/>
      <c r="VXM43" s="203"/>
      <c r="VXN43" s="203"/>
      <c r="VXO43" s="203"/>
      <c r="VXP43" s="203"/>
      <c r="VXQ43" s="203"/>
      <c r="VXR43" s="203"/>
      <c r="VXS43" s="203"/>
      <c r="VXT43" s="203"/>
      <c r="VXU43" s="203"/>
      <c r="VXV43" s="203"/>
      <c r="VXW43" s="203"/>
      <c r="VXX43" s="203"/>
      <c r="VXY43" s="203"/>
      <c r="VXZ43" s="203"/>
      <c r="VYA43" s="203"/>
      <c r="VYB43" s="203"/>
      <c r="VYC43" s="203"/>
      <c r="VYD43" s="203"/>
      <c r="VYE43" s="203"/>
      <c r="VYF43" s="203"/>
      <c r="VYG43" s="203"/>
      <c r="VYH43" s="203"/>
      <c r="VYI43" s="203"/>
      <c r="VYJ43" s="203"/>
      <c r="VYK43" s="203"/>
      <c r="VYL43" s="203"/>
      <c r="VYM43" s="203"/>
      <c r="VYN43" s="203"/>
      <c r="VYO43" s="203"/>
      <c r="VYP43" s="203"/>
      <c r="VYQ43" s="203"/>
      <c r="VYR43" s="203"/>
      <c r="VYS43" s="203"/>
      <c r="VYT43" s="203"/>
      <c r="VYU43" s="203"/>
      <c r="VYV43" s="203"/>
      <c r="VYW43" s="203"/>
      <c r="VYX43" s="203"/>
      <c r="VYY43" s="203"/>
      <c r="VYZ43" s="203"/>
      <c r="VZA43" s="203"/>
      <c r="VZB43" s="203"/>
      <c r="VZC43" s="203"/>
      <c r="VZD43" s="203"/>
      <c r="VZE43" s="203"/>
      <c r="VZF43" s="203"/>
      <c r="VZG43" s="203"/>
      <c r="VZH43" s="203"/>
      <c r="VZI43" s="203"/>
      <c r="VZJ43" s="203"/>
      <c r="VZK43" s="203"/>
      <c r="VZL43" s="203"/>
      <c r="VZM43" s="203"/>
      <c r="VZN43" s="203"/>
      <c r="VZO43" s="203"/>
      <c r="VZP43" s="203"/>
      <c r="VZQ43" s="203"/>
      <c r="VZR43" s="203"/>
      <c r="VZS43" s="203"/>
      <c r="VZT43" s="203"/>
      <c r="VZU43" s="203"/>
      <c r="VZV43" s="203"/>
      <c r="VZW43" s="203"/>
      <c r="VZX43" s="203"/>
      <c r="VZY43" s="203"/>
      <c r="VZZ43" s="203"/>
      <c r="WAA43" s="203"/>
      <c r="WAB43" s="203"/>
      <c r="WAC43" s="203"/>
      <c r="WAD43" s="203"/>
      <c r="WAE43" s="203"/>
      <c r="WAF43" s="203"/>
      <c r="WAG43" s="203"/>
      <c r="WAH43" s="203"/>
      <c r="WAI43" s="203"/>
      <c r="WAJ43" s="203"/>
      <c r="WAK43" s="203"/>
      <c r="WAL43" s="203"/>
      <c r="WAM43" s="203"/>
      <c r="WAN43" s="203"/>
      <c r="WAO43" s="203"/>
      <c r="WAP43" s="203"/>
      <c r="WAQ43" s="203"/>
      <c r="WAR43" s="203"/>
      <c r="WAS43" s="203"/>
      <c r="WAT43" s="203"/>
      <c r="WAU43" s="203"/>
      <c r="WAV43" s="203"/>
      <c r="WAW43" s="203"/>
      <c r="WAX43" s="203"/>
      <c r="WAY43" s="203"/>
      <c r="WAZ43" s="203"/>
      <c r="WBA43" s="203"/>
      <c r="WBB43" s="203"/>
      <c r="WBC43" s="203"/>
      <c r="WBD43" s="203"/>
      <c r="WBE43" s="203"/>
      <c r="WBF43" s="203"/>
      <c r="WBG43" s="203"/>
      <c r="WBH43" s="203"/>
      <c r="WBI43" s="203"/>
      <c r="WBJ43" s="203"/>
      <c r="WBK43" s="203"/>
      <c r="WBL43" s="203"/>
      <c r="WBM43" s="203"/>
      <c r="WBN43" s="203"/>
      <c r="WBO43" s="203"/>
      <c r="WBP43" s="203"/>
      <c r="WBQ43" s="203"/>
      <c r="WBR43" s="203"/>
      <c r="WBS43" s="203"/>
      <c r="WBT43" s="203"/>
      <c r="WBU43" s="203"/>
      <c r="WBV43" s="203"/>
      <c r="WBW43" s="203"/>
      <c r="WBX43" s="203"/>
      <c r="WBY43" s="203"/>
      <c r="WBZ43" s="203"/>
      <c r="WCA43" s="203"/>
      <c r="WCB43" s="203"/>
      <c r="WCC43" s="203"/>
      <c r="WCD43" s="203"/>
      <c r="WCE43" s="203"/>
      <c r="WCF43" s="203"/>
      <c r="WCG43" s="203"/>
      <c r="WCH43" s="203"/>
      <c r="WCI43" s="203"/>
      <c r="WCJ43" s="203"/>
      <c r="WCK43" s="203"/>
      <c r="WCL43" s="203"/>
      <c r="WCM43" s="203"/>
      <c r="WCN43" s="203"/>
      <c r="WCO43" s="203"/>
      <c r="WCP43" s="203"/>
      <c r="WCQ43" s="203"/>
      <c r="WCR43" s="203"/>
      <c r="WCS43" s="203"/>
      <c r="WCT43" s="203"/>
      <c r="WCU43" s="203"/>
      <c r="WCV43" s="203"/>
      <c r="WCW43" s="203"/>
      <c r="WCX43" s="203"/>
      <c r="WCY43" s="203"/>
      <c r="WCZ43" s="203"/>
      <c r="WDA43" s="203"/>
      <c r="WDB43" s="203"/>
      <c r="WDC43" s="203"/>
      <c r="WDD43" s="203"/>
      <c r="WDE43" s="203"/>
      <c r="WDF43" s="203"/>
      <c r="WDG43" s="203"/>
      <c r="WDH43" s="203"/>
      <c r="WDI43" s="203"/>
      <c r="WDJ43" s="203"/>
      <c r="WDK43" s="203"/>
      <c r="WDL43" s="203"/>
      <c r="WDM43" s="203"/>
      <c r="WDN43" s="203"/>
      <c r="WDO43" s="203"/>
      <c r="WDP43" s="203"/>
      <c r="WDQ43" s="203"/>
      <c r="WDR43" s="203"/>
      <c r="WDS43" s="203"/>
      <c r="WDT43" s="203"/>
      <c r="WDU43" s="203"/>
      <c r="WDV43" s="203"/>
      <c r="WDW43" s="203"/>
      <c r="WDX43" s="203"/>
      <c r="WDY43" s="203"/>
      <c r="WDZ43" s="203"/>
      <c r="WEA43" s="203"/>
      <c r="WEB43" s="203"/>
      <c r="WEC43" s="203"/>
      <c r="WED43" s="203"/>
      <c r="WEE43" s="203"/>
      <c r="WEF43" s="203"/>
      <c r="WEG43" s="203"/>
      <c r="WEH43" s="203"/>
      <c r="WEI43" s="203"/>
      <c r="WEJ43" s="203"/>
      <c r="WEK43" s="203"/>
      <c r="WEL43" s="203"/>
      <c r="WEM43" s="203"/>
      <c r="WEN43" s="203"/>
      <c r="WEO43" s="203"/>
      <c r="WEP43" s="203"/>
      <c r="WEQ43" s="203"/>
      <c r="WER43" s="203"/>
      <c r="WES43" s="203"/>
      <c r="WET43" s="203"/>
      <c r="WEU43" s="203"/>
      <c r="WEV43" s="203"/>
      <c r="WEW43" s="203"/>
      <c r="WEX43" s="203"/>
      <c r="WEY43" s="203"/>
      <c r="WEZ43" s="203"/>
      <c r="WFA43" s="203"/>
      <c r="WFB43" s="203"/>
      <c r="WFC43" s="203"/>
      <c r="WFD43" s="203"/>
      <c r="WFE43" s="203"/>
      <c r="WFF43" s="203"/>
      <c r="WFG43" s="203"/>
      <c r="WFH43" s="203"/>
      <c r="WFI43" s="203"/>
      <c r="WFJ43" s="203"/>
      <c r="WFK43" s="203"/>
      <c r="WFL43" s="203"/>
      <c r="WFM43" s="203"/>
      <c r="WFN43" s="203"/>
      <c r="WFO43" s="203"/>
      <c r="WFP43" s="203"/>
      <c r="WFQ43" s="203"/>
      <c r="WFR43" s="203"/>
      <c r="WFS43" s="203"/>
      <c r="WFT43" s="203"/>
      <c r="WFU43" s="203"/>
      <c r="WFV43" s="203"/>
      <c r="WFW43" s="203"/>
      <c r="WFX43" s="203"/>
      <c r="WFY43" s="203"/>
      <c r="WFZ43" s="203"/>
      <c r="WGA43" s="203"/>
      <c r="WGB43" s="203"/>
      <c r="WGC43" s="203"/>
      <c r="WGD43" s="203"/>
      <c r="WGE43" s="203"/>
      <c r="WGF43" s="203"/>
      <c r="WGG43" s="203"/>
      <c r="WGH43" s="203"/>
      <c r="WGI43" s="203"/>
      <c r="WGJ43" s="203"/>
      <c r="WGK43" s="203"/>
      <c r="WGL43" s="203"/>
      <c r="WGM43" s="203"/>
      <c r="WGN43" s="203"/>
      <c r="WGO43" s="203"/>
      <c r="WGP43" s="203"/>
      <c r="WGQ43" s="203"/>
      <c r="WGR43" s="203"/>
      <c r="WGS43" s="203"/>
      <c r="WGT43" s="203"/>
      <c r="WGU43" s="203"/>
      <c r="WGV43" s="203"/>
      <c r="WGW43" s="203"/>
      <c r="WGX43" s="203"/>
      <c r="WGY43" s="203"/>
      <c r="WGZ43" s="203"/>
      <c r="WHA43" s="203"/>
      <c r="WHB43" s="203"/>
      <c r="WHC43" s="203"/>
      <c r="WHD43" s="203"/>
      <c r="WHE43" s="203"/>
      <c r="WHF43" s="203"/>
      <c r="WHG43" s="203"/>
      <c r="WHH43" s="203"/>
      <c r="WHI43" s="203"/>
      <c r="WHJ43" s="203"/>
      <c r="WHK43" s="203"/>
      <c r="WHL43" s="203"/>
      <c r="WHM43" s="203"/>
      <c r="WHN43" s="203"/>
      <c r="WHO43" s="203"/>
      <c r="WHP43" s="203"/>
      <c r="WHQ43" s="203"/>
      <c r="WHR43" s="203"/>
      <c r="WHS43" s="203"/>
      <c r="WHT43" s="203"/>
      <c r="WHU43" s="203"/>
      <c r="WHV43" s="203"/>
      <c r="WHW43" s="203"/>
      <c r="WHX43" s="203"/>
      <c r="WHY43" s="203"/>
      <c r="WHZ43" s="203"/>
      <c r="WIA43" s="203"/>
      <c r="WIB43" s="203"/>
      <c r="WIC43" s="203"/>
      <c r="WID43" s="203"/>
      <c r="WIE43" s="203"/>
      <c r="WIF43" s="203"/>
      <c r="WIG43" s="203"/>
      <c r="WIH43" s="203"/>
      <c r="WII43" s="203"/>
      <c r="WIJ43" s="203"/>
      <c r="WIK43" s="203"/>
      <c r="WIL43" s="203"/>
      <c r="WIM43" s="203"/>
      <c r="WIN43" s="203"/>
      <c r="WIO43" s="203"/>
      <c r="WIP43" s="203"/>
      <c r="WIQ43" s="203"/>
      <c r="WIR43" s="203"/>
      <c r="WIS43" s="203"/>
      <c r="WIT43" s="203"/>
      <c r="WIU43" s="203"/>
      <c r="WIV43" s="203"/>
      <c r="WIW43" s="203"/>
      <c r="WIX43" s="203"/>
      <c r="WIY43" s="203"/>
      <c r="WIZ43" s="203"/>
      <c r="WJA43" s="203"/>
      <c r="WJB43" s="203"/>
      <c r="WJC43" s="203"/>
      <c r="WJD43" s="203"/>
      <c r="WJE43" s="203"/>
      <c r="WJF43" s="203"/>
      <c r="WJG43" s="203"/>
      <c r="WJH43" s="203"/>
      <c r="WJI43" s="203"/>
      <c r="WJJ43" s="203"/>
      <c r="WJK43" s="203"/>
      <c r="WJL43" s="203"/>
      <c r="WJM43" s="203"/>
      <c r="WJN43" s="203"/>
      <c r="WJO43" s="203"/>
      <c r="WJP43" s="203"/>
      <c r="WJQ43" s="203"/>
      <c r="WJR43" s="203"/>
      <c r="WJS43" s="203"/>
      <c r="WJT43" s="203"/>
      <c r="WJU43" s="203"/>
      <c r="WJV43" s="203"/>
      <c r="WJW43" s="203"/>
      <c r="WJX43" s="203"/>
      <c r="WJY43" s="203"/>
      <c r="WJZ43" s="203"/>
      <c r="WKA43" s="203"/>
      <c r="WKB43" s="203"/>
      <c r="WKC43" s="203"/>
      <c r="WKD43" s="203"/>
      <c r="WKE43" s="203"/>
      <c r="WKF43" s="203"/>
      <c r="WKG43" s="203"/>
      <c r="WKH43" s="203"/>
      <c r="WKI43" s="203"/>
      <c r="WKJ43" s="203"/>
      <c r="WKK43" s="203"/>
      <c r="WKL43" s="203"/>
      <c r="WKM43" s="203"/>
      <c r="WKN43" s="203"/>
      <c r="WKO43" s="203"/>
      <c r="WKP43" s="203"/>
      <c r="WKQ43" s="203"/>
      <c r="WKR43" s="203"/>
      <c r="WKS43" s="203"/>
      <c r="WKT43" s="203"/>
      <c r="WKU43" s="203"/>
      <c r="WKV43" s="203"/>
      <c r="WKW43" s="203"/>
      <c r="WKX43" s="203"/>
      <c r="WKY43" s="203"/>
      <c r="WKZ43" s="203"/>
      <c r="WLA43" s="203"/>
      <c r="WLB43" s="203"/>
      <c r="WLC43" s="203"/>
      <c r="WLD43" s="203"/>
      <c r="WLE43" s="203"/>
      <c r="WLF43" s="203"/>
      <c r="WLG43" s="203"/>
      <c r="WLH43" s="203"/>
      <c r="WLI43" s="203"/>
      <c r="WLJ43" s="203"/>
      <c r="WLK43" s="203"/>
      <c r="WLL43" s="203"/>
      <c r="WLM43" s="203"/>
      <c r="WLN43" s="203"/>
      <c r="WLO43" s="203"/>
      <c r="WLP43" s="203"/>
      <c r="WLQ43" s="203"/>
      <c r="WLR43" s="203"/>
      <c r="WLS43" s="203"/>
      <c r="WLT43" s="203"/>
      <c r="WLU43" s="203"/>
      <c r="WLV43" s="203"/>
      <c r="WLW43" s="203"/>
      <c r="WLX43" s="203"/>
      <c r="WLY43" s="203"/>
      <c r="WLZ43" s="203"/>
      <c r="WMA43" s="203"/>
      <c r="WMB43" s="203"/>
      <c r="WMC43" s="203"/>
      <c r="WMD43" s="203"/>
      <c r="WME43" s="203"/>
      <c r="WMF43" s="203"/>
      <c r="WMG43" s="203"/>
      <c r="WMH43" s="203"/>
      <c r="WMI43" s="203"/>
      <c r="WMJ43" s="203"/>
      <c r="WMK43" s="203"/>
      <c r="WML43" s="203"/>
      <c r="WMM43" s="203"/>
      <c r="WMN43" s="203"/>
      <c r="WMO43" s="203"/>
      <c r="WMP43" s="203"/>
      <c r="WMQ43" s="203"/>
      <c r="WMR43" s="203"/>
      <c r="WMS43" s="203"/>
      <c r="WMT43" s="203"/>
      <c r="WMU43" s="203"/>
      <c r="WMV43" s="203"/>
      <c r="WMW43" s="203"/>
      <c r="WMX43" s="203"/>
      <c r="WMY43" s="203"/>
      <c r="WMZ43" s="203"/>
      <c r="WNA43" s="203"/>
      <c r="WNB43" s="203"/>
      <c r="WNC43" s="203"/>
      <c r="WND43" s="203"/>
      <c r="WNE43" s="203"/>
      <c r="WNF43" s="203"/>
      <c r="WNG43" s="203"/>
      <c r="WNH43" s="203"/>
      <c r="WNI43" s="203"/>
      <c r="WNJ43" s="203"/>
      <c r="WNK43" s="203"/>
      <c r="WNL43" s="203"/>
      <c r="WNM43" s="203"/>
      <c r="WNN43" s="203"/>
      <c r="WNO43" s="203"/>
      <c r="WNP43" s="203"/>
      <c r="WNQ43" s="203"/>
      <c r="WNR43" s="203"/>
      <c r="WNS43" s="203"/>
      <c r="WNT43" s="203"/>
      <c r="WNU43" s="203"/>
      <c r="WNV43" s="203"/>
      <c r="WNW43" s="203"/>
      <c r="WNX43" s="203"/>
      <c r="WNY43" s="203"/>
      <c r="WNZ43" s="203"/>
      <c r="WOA43" s="203"/>
      <c r="WOB43" s="203"/>
      <c r="WOC43" s="203"/>
      <c r="WOD43" s="203"/>
      <c r="WOE43" s="203"/>
      <c r="WOF43" s="203"/>
      <c r="WOG43" s="203"/>
      <c r="WOH43" s="203"/>
      <c r="WOI43" s="203"/>
      <c r="WOJ43" s="203"/>
      <c r="WOK43" s="203"/>
      <c r="WOL43" s="203"/>
      <c r="WOM43" s="203"/>
      <c r="WON43" s="203"/>
      <c r="WOO43" s="203"/>
      <c r="WOP43" s="203"/>
      <c r="WOQ43" s="203"/>
      <c r="WOR43" s="203"/>
      <c r="WOS43" s="203"/>
      <c r="WOT43" s="203"/>
      <c r="WOU43" s="203"/>
      <c r="WOV43" s="203"/>
      <c r="WOW43" s="203"/>
      <c r="WOX43" s="203"/>
      <c r="WOY43" s="203"/>
      <c r="WOZ43" s="203"/>
      <c r="WPA43" s="203"/>
      <c r="WPB43" s="203"/>
      <c r="WPC43" s="203"/>
      <c r="WPD43" s="203"/>
      <c r="WPE43" s="203"/>
      <c r="WPF43" s="203"/>
      <c r="WPG43" s="203"/>
      <c r="WPH43" s="203"/>
      <c r="WPI43" s="203"/>
      <c r="WPJ43" s="203"/>
      <c r="WPK43" s="203"/>
      <c r="WPL43" s="203"/>
      <c r="WPM43" s="203"/>
      <c r="WPN43" s="203"/>
      <c r="WPO43" s="203"/>
      <c r="WPP43" s="203"/>
      <c r="WPQ43" s="203"/>
      <c r="WPR43" s="203"/>
      <c r="WPS43" s="203"/>
      <c r="WPT43" s="203"/>
      <c r="WPU43" s="203"/>
      <c r="WPV43" s="203"/>
      <c r="WPW43" s="203"/>
      <c r="WPX43" s="203"/>
      <c r="WPY43" s="203"/>
      <c r="WPZ43" s="203"/>
      <c r="WQA43" s="203"/>
      <c r="WQB43" s="203"/>
      <c r="WQC43" s="203"/>
      <c r="WQD43" s="203"/>
      <c r="WQE43" s="203"/>
      <c r="WQF43" s="203"/>
      <c r="WQG43" s="203"/>
      <c r="WQH43" s="203"/>
      <c r="WQI43" s="203"/>
      <c r="WQJ43" s="203"/>
      <c r="WQK43" s="203"/>
      <c r="WQL43" s="203"/>
      <c r="WQM43" s="203"/>
      <c r="WQN43" s="203"/>
      <c r="WQO43" s="203"/>
      <c r="WQP43" s="203"/>
      <c r="WQQ43" s="203"/>
      <c r="WQR43" s="203"/>
      <c r="WQS43" s="203"/>
      <c r="WQT43" s="203"/>
      <c r="WQU43" s="203"/>
      <c r="WQV43" s="203"/>
      <c r="WQW43" s="203"/>
      <c r="WQX43" s="203"/>
      <c r="WQY43" s="203"/>
      <c r="WQZ43" s="203"/>
      <c r="WRA43" s="203"/>
      <c r="WRB43" s="203"/>
      <c r="WRC43" s="203"/>
      <c r="WRD43" s="203"/>
      <c r="WRE43" s="203"/>
      <c r="WRF43" s="203"/>
      <c r="WRG43" s="203"/>
      <c r="WRH43" s="203"/>
      <c r="WRI43" s="203"/>
      <c r="WRJ43" s="203"/>
      <c r="WRK43" s="203"/>
      <c r="WRL43" s="203"/>
      <c r="WRM43" s="203"/>
      <c r="WRN43" s="203"/>
      <c r="WRO43" s="203"/>
      <c r="WRP43" s="203"/>
      <c r="WRQ43" s="203"/>
      <c r="WRR43" s="203"/>
      <c r="WRS43" s="203"/>
      <c r="WRT43" s="203"/>
      <c r="WRU43" s="203"/>
      <c r="WRV43" s="203"/>
      <c r="WRW43" s="203"/>
      <c r="WRX43" s="203"/>
      <c r="WRY43" s="203"/>
      <c r="WRZ43" s="203"/>
      <c r="WSA43" s="203"/>
      <c r="WSB43" s="203"/>
      <c r="WSC43" s="203"/>
      <c r="WSD43" s="203"/>
      <c r="WSE43" s="203"/>
      <c r="WSF43" s="203"/>
      <c r="WSG43" s="203"/>
      <c r="WSH43" s="203"/>
      <c r="WSI43" s="203"/>
      <c r="WSJ43" s="203"/>
      <c r="WSK43" s="203"/>
      <c r="WSL43" s="203"/>
      <c r="WSM43" s="203"/>
      <c r="WSN43" s="203"/>
      <c r="WSO43" s="203"/>
      <c r="WSP43" s="203"/>
      <c r="WSQ43" s="203"/>
      <c r="WSR43" s="203"/>
      <c r="WSS43" s="203"/>
      <c r="WST43" s="203"/>
      <c r="WSU43" s="203"/>
      <c r="WSV43" s="203"/>
      <c r="WSW43" s="203"/>
      <c r="WSX43" s="203"/>
      <c r="WSY43" s="203"/>
      <c r="WSZ43" s="203"/>
      <c r="WTA43" s="203"/>
      <c r="WTB43" s="203"/>
      <c r="WTC43" s="203"/>
      <c r="WTD43" s="203"/>
      <c r="WTE43" s="203"/>
      <c r="WTF43" s="203"/>
      <c r="WTG43" s="203"/>
      <c r="WTH43" s="203"/>
      <c r="WTI43" s="203"/>
      <c r="WTJ43" s="203"/>
      <c r="WTK43" s="203"/>
      <c r="WTL43" s="203"/>
      <c r="WTM43" s="203"/>
      <c r="WTN43" s="203"/>
      <c r="WTO43" s="203"/>
      <c r="WTP43" s="203"/>
      <c r="WTQ43" s="203"/>
      <c r="WTR43" s="203"/>
      <c r="WTS43" s="203"/>
      <c r="WTT43" s="203"/>
      <c r="WTU43" s="203"/>
      <c r="WTV43" s="203"/>
      <c r="WTW43" s="203"/>
      <c r="WTX43" s="203"/>
      <c r="WTY43" s="203"/>
      <c r="WTZ43" s="203"/>
      <c r="WUA43" s="203"/>
      <c r="WUB43" s="203"/>
      <c r="WUC43" s="203"/>
      <c r="WUD43" s="203"/>
      <c r="WUE43" s="203"/>
      <c r="WUF43" s="203"/>
      <c r="WUG43" s="203"/>
      <c r="WUH43" s="203"/>
      <c r="WUI43" s="203"/>
      <c r="WUJ43" s="203"/>
      <c r="WUK43" s="203"/>
      <c r="WUL43" s="203"/>
      <c r="WUM43" s="203"/>
      <c r="WUN43" s="203"/>
      <c r="WUO43" s="203"/>
      <c r="WUP43" s="203"/>
      <c r="WUQ43" s="203"/>
      <c r="WUR43" s="203"/>
      <c r="WUS43" s="203"/>
      <c r="WUT43" s="203"/>
      <c r="WUU43" s="203"/>
      <c r="WUV43" s="203"/>
      <c r="WUW43" s="203"/>
      <c r="WUX43" s="203"/>
      <c r="WUY43" s="203"/>
      <c r="WUZ43" s="203"/>
      <c r="WVA43" s="203"/>
      <c r="WVB43" s="203"/>
      <c r="WVC43" s="203"/>
      <c r="WVD43" s="203"/>
      <c r="WVE43" s="203"/>
      <c r="WVF43" s="203"/>
      <c r="WVG43" s="203"/>
      <c r="WVH43" s="203"/>
      <c r="WVI43" s="203"/>
      <c r="WVJ43" s="203"/>
      <c r="WVK43" s="203"/>
      <c r="WVL43" s="203"/>
      <c r="WVM43" s="203"/>
      <c r="WVN43" s="203"/>
      <c r="WVO43" s="203"/>
      <c r="WVP43" s="203"/>
      <c r="WVQ43" s="203"/>
      <c r="WVR43" s="203"/>
      <c r="WVS43" s="203"/>
      <c r="WVT43" s="203"/>
      <c r="WVU43" s="203"/>
      <c r="WVV43" s="203"/>
      <c r="WVW43" s="203"/>
      <c r="WVX43" s="203"/>
      <c r="WVY43" s="203"/>
      <c r="WVZ43" s="203"/>
      <c r="WWA43" s="203"/>
      <c r="WWB43" s="203"/>
      <c r="WWC43" s="203"/>
      <c r="WWD43" s="203"/>
      <c r="WWE43" s="203"/>
      <c r="WWF43" s="203"/>
      <c r="WWG43" s="203"/>
      <c r="WWH43" s="203"/>
      <c r="WWI43" s="203"/>
      <c r="WWJ43" s="203"/>
      <c r="WWK43" s="203"/>
      <c r="WWL43" s="203"/>
      <c r="WWM43" s="203"/>
      <c r="WWN43" s="203"/>
      <c r="WWO43" s="203"/>
      <c r="WWP43" s="203"/>
      <c r="WWQ43" s="203"/>
      <c r="WWR43" s="203"/>
      <c r="WWS43" s="203"/>
      <c r="WWT43" s="203"/>
      <c r="WWU43" s="203"/>
      <c r="WWV43" s="203"/>
      <c r="WWW43" s="203"/>
      <c r="WWX43" s="203"/>
      <c r="WWY43" s="203"/>
      <c r="WWZ43" s="203"/>
      <c r="WXA43" s="203"/>
      <c r="WXB43" s="203"/>
      <c r="WXC43" s="203"/>
      <c r="WXD43" s="203"/>
      <c r="WXE43" s="203"/>
      <c r="WXF43" s="203"/>
      <c r="WXG43" s="203"/>
      <c r="WXH43" s="203"/>
      <c r="WXI43" s="203"/>
      <c r="WXJ43" s="203"/>
      <c r="WXK43" s="203"/>
      <c r="WXL43" s="203"/>
      <c r="WXM43" s="203"/>
      <c r="WXN43" s="203"/>
      <c r="WXO43" s="203"/>
      <c r="WXP43" s="203"/>
      <c r="WXQ43" s="203"/>
      <c r="WXR43" s="203"/>
      <c r="WXS43" s="203"/>
      <c r="WXT43" s="203"/>
      <c r="WXU43" s="203"/>
      <c r="WXV43" s="203"/>
      <c r="WXW43" s="203"/>
      <c r="WXX43" s="203"/>
      <c r="WXY43" s="203"/>
      <c r="WXZ43" s="203"/>
      <c r="WYA43" s="203"/>
      <c r="WYB43" s="203"/>
      <c r="WYC43" s="203"/>
      <c r="WYD43" s="203"/>
      <c r="WYE43" s="203"/>
      <c r="WYF43" s="203"/>
      <c r="WYG43" s="203"/>
      <c r="WYH43" s="203"/>
      <c r="WYI43" s="203"/>
      <c r="WYJ43" s="203"/>
      <c r="WYK43" s="203"/>
      <c r="WYL43" s="203"/>
      <c r="WYM43" s="203"/>
      <c r="WYN43" s="203"/>
      <c r="WYO43" s="203"/>
      <c r="WYP43" s="203"/>
      <c r="WYQ43" s="203"/>
      <c r="WYR43" s="203"/>
      <c r="WYS43" s="203"/>
      <c r="WYT43" s="203"/>
      <c r="WYU43" s="203"/>
      <c r="WYV43" s="203"/>
      <c r="WYW43" s="203"/>
      <c r="WYX43" s="203"/>
      <c r="WYY43" s="203"/>
      <c r="WYZ43" s="203"/>
      <c r="WZA43" s="203"/>
      <c r="WZB43" s="203"/>
      <c r="WZC43" s="203"/>
      <c r="WZD43" s="203"/>
      <c r="WZE43" s="203"/>
      <c r="WZF43" s="203"/>
      <c r="WZG43" s="203"/>
      <c r="WZH43" s="203"/>
      <c r="WZI43" s="203"/>
      <c r="WZJ43" s="203"/>
      <c r="WZK43" s="203"/>
      <c r="WZL43" s="203"/>
      <c r="WZM43" s="203"/>
      <c r="WZN43" s="203"/>
      <c r="WZO43" s="203"/>
      <c r="WZP43" s="203"/>
      <c r="WZQ43" s="203"/>
      <c r="WZR43" s="203"/>
      <c r="WZS43" s="203"/>
      <c r="WZT43" s="203"/>
      <c r="WZU43" s="203"/>
      <c r="WZV43" s="203"/>
      <c r="WZW43" s="203"/>
      <c r="WZX43" s="203"/>
      <c r="WZY43" s="203"/>
      <c r="WZZ43" s="203"/>
      <c r="XAA43" s="203"/>
      <c r="XAB43" s="203"/>
      <c r="XAC43" s="203"/>
      <c r="XAD43" s="203"/>
      <c r="XAE43" s="203"/>
      <c r="XAF43" s="203"/>
      <c r="XAG43" s="203"/>
      <c r="XAH43" s="203"/>
      <c r="XAI43" s="203"/>
      <c r="XAJ43" s="203"/>
      <c r="XAK43" s="203"/>
      <c r="XAL43" s="203"/>
      <c r="XAM43" s="203"/>
      <c r="XAN43" s="203"/>
      <c r="XAO43" s="203"/>
      <c r="XAP43" s="203"/>
      <c r="XAQ43" s="203"/>
      <c r="XAR43" s="203"/>
      <c r="XAS43" s="203"/>
      <c r="XAT43" s="203"/>
      <c r="XAU43" s="203"/>
      <c r="XAV43" s="203"/>
      <c r="XAW43" s="203"/>
      <c r="XAX43" s="203"/>
      <c r="XAY43" s="203"/>
      <c r="XAZ43" s="203"/>
      <c r="XBA43" s="203"/>
      <c r="XBB43" s="203"/>
      <c r="XBC43" s="203"/>
      <c r="XBD43" s="203"/>
      <c r="XBE43" s="203"/>
      <c r="XBF43" s="203"/>
      <c r="XBG43" s="203"/>
      <c r="XBH43" s="203"/>
      <c r="XBI43" s="203"/>
      <c r="XBJ43" s="203"/>
      <c r="XBK43" s="203"/>
      <c r="XBL43" s="203"/>
      <c r="XBM43" s="203"/>
      <c r="XBN43" s="203"/>
      <c r="XBO43" s="203"/>
      <c r="XBP43" s="203"/>
      <c r="XBQ43" s="203"/>
      <c r="XBR43" s="203"/>
      <c r="XBS43" s="203"/>
      <c r="XBT43" s="203"/>
      <c r="XBU43" s="203"/>
      <c r="XBV43" s="203"/>
      <c r="XBW43" s="203"/>
      <c r="XBX43" s="203"/>
      <c r="XBY43" s="203"/>
      <c r="XBZ43" s="203"/>
      <c r="XCA43" s="203"/>
      <c r="XCB43" s="203"/>
      <c r="XCC43" s="203"/>
      <c r="XCD43" s="203"/>
      <c r="XCE43" s="203"/>
      <c r="XCF43" s="203"/>
      <c r="XCG43" s="203"/>
      <c r="XCH43" s="203"/>
      <c r="XCI43" s="203"/>
      <c r="XCJ43" s="203"/>
      <c r="XCK43" s="203"/>
      <c r="XCL43" s="203"/>
      <c r="XCM43" s="203"/>
      <c r="XCN43" s="203"/>
      <c r="XCO43" s="203"/>
      <c r="XCP43" s="203"/>
      <c r="XCQ43" s="203"/>
      <c r="XCR43" s="203"/>
      <c r="XCS43" s="203"/>
      <c r="XCT43" s="203"/>
      <c r="XCU43" s="203"/>
      <c r="XCV43" s="203"/>
      <c r="XCW43" s="203"/>
      <c r="XCX43" s="203"/>
      <c r="XCY43" s="203"/>
      <c r="XCZ43" s="203"/>
      <c r="XDA43" s="203"/>
      <c r="XDB43" s="203"/>
      <c r="XDC43" s="203"/>
      <c r="XDD43" s="203"/>
      <c r="XDE43" s="203"/>
      <c r="XDF43" s="203"/>
      <c r="XDG43" s="203"/>
      <c r="XDH43" s="203"/>
      <c r="XDI43" s="203"/>
      <c r="XDJ43" s="203"/>
      <c r="XDK43" s="203"/>
      <c r="XDL43" s="203"/>
      <c r="XDM43" s="203"/>
      <c r="XDN43" s="203"/>
      <c r="XDO43" s="203"/>
      <c r="XDP43" s="203"/>
      <c r="XDQ43" s="203"/>
      <c r="XDR43" s="203"/>
      <c r="XDS43" s="203"/>
      <c r="XDT43" s="203"/>
      <c r="XDU43" s="203"/>
      <c r="XDV43" s="203"/>
      <c r="XDW43" s="203"/>
      <c r="XDX43" s="203"/>
      <c r="XDY43" s="203"/>
      <c r="XDZ43" s="203"/>
      <c r="XEA43" s="203"/>
      <c r="XEB43" s="203"/>
      <c r="XEC43" s="203"/>
      <c r="XED43" s="203"/>
      <c r="XEE43" s="203"/>
      <c r="XEF43" s="203"/>
      <c r="XEG43" s="203"/>
      <c r="XEH43" s="203"/>
      <c r="XEI43" s="203"/>
    </row>
    <row r="44" spans="1:16363" s="218" customFormat="1" ht="13">
      <c r="A44" s="203" t="s">
        <v>534</v>
      </c>
      <c r="B44" s="217">
        <v>1.5840000000000001</v>
      </c>
      <c r="C44" s="218">
        <v>1.3706</v>
      </c>
      <c r="D44" s="130">
        <v>1.3864000000000001</v>
      </c>
      <c r="E44" s="130">
        <v>1.4838</v>
      </c>
      <c r="F44" s="130">
        <v>1.5817000000000001</v>
      </c>
      <c r="G44" s="130">
        <v>1.6167</v>
      </c>
      <c r="H44" s="130">
        <v>1.5086999999999999</v>
      </c>
      <c r="I44" s="130">
        <v>1.4237</v>
      </c>
      <c r="J44" s="130">
        <v>1.4678</v>
      </c>
      <c r="K44" s="130">
        <v>1.5593999999999999</v>
      </c>
      <c r="L44" s="130">
        <v>1.585</v>
      </c>
      <c r="M44" s="130">
        <v>1.3651</v>
      </c>
      <c r="N44" s="130">
        <v>1.3761000000000001</v>
      </c>
      <c r="O44" s="130">
        <v>1.2842</v>
      </c>
      <c r="P44" s="130">
        <v>1.3684000000000001</v>
      </c>
      <c r="Q44" s="130">
        <v>1.4661</v>
      </c>
      <c r="R44" s="218">
        <v>1.4186000000000001</v>
      </c>
      <c r="S44" s="218">
        <v>1.4659</v>
      </c>
      <c r="T44" s="218">
        <v>1.4646999999999999</v>
      </c>
      <c r="U44" s="384">
        <v>1.5294000000000001</v>
      </c>
      <c r="V44" s="203"/>
      <c r="W44" s="203"/>
      <c r="X44" s="203"/>
      <c r="Y44" s="203"/>
      <c r="Z44" s="203"/>
      <c r="AA44" s="203"/>
      <c r="AB44" s="203"/>
      <c r="AC44" s="203"/>
      <c r="AD44" s="203"/>
      <c r="AE44" s="203"/>
      <c r="AF44" s="203"/>
      <c r="AG44" s="203"/>
      <c r="AH44" s="203"/>
      <c r="AI44" s="203"/>
      <c r="AJ44" s="203"/>
      <c r="AK44" s="203"/>
      <c r="AL44" s="203"/>
      <c r="AM44" s="203"/>
      <c r="AN44" s="203"/>
      <c r="AO44" s="203"/>
      <c r="AP44" s="203"/>
      <c r="AQ44" s="203"/>
      <c r="AR44" s="203"/>
      <c r="AS44" s="203"/>
      <c r="AT44" s="203"/>
      <c r="AU44" s="203"/>
      <c r="AV44" s="203"/>
      <c r="AW44" s="203"/>
      <c r="AX44" s="203"/>
      <c r="AY44" s="203"/>
      <c r="AZ44" s="203"/>
      <c r="BA44" s="203"/>
      <c r="BB44" s="203"/>
      <c r="BC44" s="203"/>
      <c r="BD44" s="203"/>
      <c r="BE44" s="203"/>
      <c r="BF44" s="203"/>
      <c r="BG44" s="203"/>
      <c r="BH44" s="203"/>
      <c r="BI44" s="203"/>
      <c r="BJ44" s="203"/>
      <c r="BK44" s="203"/>
      <c r="BL44" s="203"/>
      <c r="BM44" s="203"/>
      <c r="BN44" s="203"/>
      <c r="BO44" s="203"/>
      <c r="BP44" s="203"/>
      <c r="BQ44" s="203"/>
      <c r="BR44" s="203"/>
      <c r="BS44" s="203"/>
      <c r="BT44" s="203"/>
      <c r="BU44" s="203"/>
      <c r="BV44" s="203"/>
      <c r="BW44" s="203"/>
      <c r="BX44" s="203"/>
      <c r="BY44" s="203"/>
      <c r="BZ44" s="203"/>
      <c r="CA44" s="203"/>
      <c r="CB44" s="203"/>
      <c r="CC44" s="203"/>
      <c r="CD44" s="203"/>
      <c r="CE44" s="203"/>
      <c r="CF44" s="203"/>
      <c r="CG44" s="203"/>
      <c r="CH44" s="203"/>
      <c r="CI44" s="203"/>
      <c r="CJ44" s="203"/>
      <c r="CK44" s="203"/>
      <c r="CL44" s="203"/>
      <c r="CM44" s="203"/>
      <c r="CN44" s="203"/>
      <c r="CO44" s="203"/>
      <c r="CP44" s="203"/>
      <c r="CQ44" s="203"/>
      <c r="CR44" s="203"/>
      <c r="CS44" s="203"/>
      <c r="CT44" s="203"/>
      <c r="CU44" s="203"/>
      <c r="CV44" s="203"/>
      <c r="CW44" s="203"/>
      <c r="CX44" s="203"/>
      <c r="CY44" s="203"/>
      <c r="CZ44" s="203"/>
      <c r="DA44" s="203"/>
      <c r="DB44" s="203"/>
      <c r="DC44" s="203"/>
      <c r="DD44" s="203"/>
      <c r="DE44" s="203"/>
      <c r="DF44" s="203"/>
      <c r="DG44" s="203"/>
      <c r="DH44" s="203"/>
      <c r="DI44" s="203"/>
      <c r="DJ44" s="203"/>
      <c r="DK44" s="203"/>
      <c r="DL44" s="203"/>
      <c r="DM44" s="203"/>
      <c r="DN44" s="203"/>
      <c r="DO44" s="203"/>
      <c r="DP44" s="203"/>
      <c r="DQ44" s="203"/>
      <c r="DR44" s="203"/>
      <c r="DS44" s="203"/>
      <c r="DT44" s="203"/>
      <c r="DU44" s="203"/>
      <c r="DV44" s="203"/>
      <c r="DW44" s="203"/>
      <c r="DX44" s="203"/>
      <c r="DY44" s="203"/>
      <c r="DZ44" s="203"/>
      <c r="EA44" s="203"/>
      <c r="EB44" s="203"/>
      <c r="EC44" s="203"/>
      <c r="ED44" s="203"/>
      <c r="EE44" s="203"/>
      <c r="EF44" s="203"/>
      <c r="EG44" s="203"/>
      <c r="EH44" s="203"/>
      <c r="EI44" s="203"/>
      <c r="EJ44" s="203"/>
      <c r="EK44" s="203"/>
      <c r="EL44" s="203"/>
      <c r="EM44" s="203"/>
      <c r="EN44" s="203"/>
      <c r="EO44" s="203"/>
      <c r="EP44" s="203"/>
      <c r="EQ44" s="203"/>
      <c r="ER44" s="203"/>
      <c r="ES44" s="203"/>
      <c r="ET44" s="203"/>
      <c r="EU44" s="203"/>
      <c r="EV44" s="203"/>
      <c r="EW44" s="203"/>
      <c r="EX44" s="203"/>
      <c r="EY44" s="203"/>
      <c r="EZ44" s="203"/>
      <c r="FA44" s="203"/>
      <c r="FB44" s="203"/>
      <c r="FC44" s="203"/>
      <c r="FD44" s="203"/>
      <c r="FE44" s="203"/>
      <c r="FF44" s="203"/>
      <c r="FG44" s="203"/>
      <c r="FH44" s="203"/>
      <c r="FI44" s="203"/>
      <c r="FJ44" s="203"/>
      <c r="FK44" s="203"/>
      <c r="FL44" s="203"/>
      <c r="FM44" s="203"/>
      <c r="FN44" s="203"/>
      <c r="FO44" s="203"/>
      <c r="FP44" s="203"/>
      <c r="FQ44" s="203"/>
      <c r="FR44" s="203"/>
      <c r="FS44" s="203"/>
      <c r="FT44" s="203"/>
      <c r="FU44" s="203"/>
      <c r="FV44" s="203"/>
      <c r="FW44" s="203"/>
      <c r="FX44" s="203"/>
      <c r="FY44" s="203"/>
      <c r="FZ44" s="203"/>
      <c r="GA44" s="203"/>
      <c r="GB44" s="203"/>
      <c r="GC44" s="203"/>
      <c r="GD44" s="203"/>
      <c r="GE44" s="203"/>
      <c r="GF44" s="203"/>
      <c r="GG44" s="203"/>
      <c r="GH44" s="203"/>
      <c r="GI44" s="203"/>
      <c r="GJ44" s="203"/>
      <c r="GK44" s="203"/>
      <c r="GL44" s="203"/>
      <c r="GM44" s="203"/>
      <c r="GN44" s="203"/>
      <c r="GO44" s="203"/>
      <c r="GP44" s="203"/>
      <c r="GQ44" s="203"/>
      <c r="GR44" s="203"/>
      <c r="GS44" s="203"/>
      <c r="GT44" s="203"/>
      <c r="GU44" s="203"/>
      <c r="GV44" s="203"/>
      <c r="GW44" s="203"/>
      <c r="GX44" s="203"/>
      <c r="GY44" s="203"/>
      <c r="GZ44" s="203"/>
      <c r="HA44" s="203"/>
      <c r="HB44" s="203"/>
      <c r="HC44" s="203"/>
      <c r="HD44" s="203"/>
      <c r="HE44" s="203"/>
      <c r="HF44" s="203"/>
      <c r="HG44" s="203"/>
      <c r="HH44" s="203"/>
      <c r="HI44" s="203"/>
      <c r="HJ44" s="203"/>
      <c r="HK44" s="203"/>
      <c r="HL44" s="203"/>
      <c r="HM44" s="203"/>
      <c r="HN44" s="203"/>
      <c r="HO44" s="203"/>
      <c r="HP44" s="203"/>
      <c r="HQ44" s="203"/>
      <c r="HR44" s="203"/>
      <c r="HS44" s="203"/>
      <c r="HT44" s="203"/>
      <c r="HU44" s="203"/>
      <c r="HV44" s="203"/>
      <c r="HW44" s="203"/>
      <c r="HX44" s="203"/>
      <c r="HY44" s="203"/>
      <c r="HZ44" s="203"/>
      <c r="IA44" s="203"/>
      <c r="IB44" s="203"/>
      <c r="IC44" s="203"/>
      <c r="ID44" s="203"/>
      <c r="IE44" s="203"/>
      <c r="IF44" s="203"/>
      <c r="IG44" s="203"/>
      <c r="IH44" s="203"/>
      <c r="II44" s="203"/>
      <c r="IJ44" s="203"/>
      <c r="IK44" s="203"/>
      <c r="IL44" s="203"/>
      <c r="IM44" s="203"/>
      <c r="IN44" s="203"/>
      <c r="IO44" s="203"/>
      <c r="IP44" s="203"/>
      <c r="IQ44" s="203"/>
      <c r="IR44" s="203"/>
      <c r="IS44" s="203"/>
      <c r="IT44" s="203"/>
      <c r="IU44" s="203"/>
      <c r="IV44" s="203"/>
      <c r="IW44" s="203"/>
      <c r="IX44" s="203"/>
      <c r="IY44" s="203"/>
      <c r="IZ44" s="203"/>
      <c r="JA44" s="203"/>
      <c r="JB44" s="203"/>
      <c r="JC44" s="203"/>
      <c r="JD44" s="203"/>
      <c r="JE44" s="203"/>
      <c r="JF44" s="203"/>
      <c r="JG44" s="203"/>
      <c r="JH44" s="203"/>
      <c r="JI44" s="203"/>
      <c r="JJ44" s="203"/>
      <c r="JK44" s="203"/>
      <c r="JL44" s="203"/>
      <c r="JM44" s="203"/>
      <c r="JN44" s="203"/>
      <c r="JO44" s="203"/>
      <c r="JP44" s="203"/>
      <c r="JQ44" s="203"/>
      <c r="JR44" s="203"/>
      <c r="JS44" s="203"/>
      <c r="JT44" s="203"/>
      <c r="JU44" s="203"/>
      <c r="JV44" s="203"/>
      <c r="JW44" s="203"/>
      <c r="JX44" s="203"/>
      <c r="JY44" s="203"/>
      <c r="JZ44" s="203"/>
      <c r="KA44" s="203"/>
      <c r="KB44" s="203"/>
      <c r="KC44" s="203"/>
      <c r="KD44" s="203"/>
      <c r="KE44" s="203"/>
      <c r="KF44" s="203"/>
      <c r="KG44" s="203"/>
      <c r="KH44" s="203"/>
      <c r="KI44" s="203"/>
      <c r="KJ44" s="203"/>
      <c r="KK44" s="203"/>
      <c r="KL44" s="203"/>
      <c r="KM44" s="203"/>
      <c r="KN44" s="203"/>
      <c r="KO44" s="203"/>
      <c r="KP44" s="203"/>
      <c r="KQ44" s="203"/>
      <c r="KR44" s="203"/>
      <c r="KS44" s="203"/>
      <c r="KT44" s="203"/>
      <c r="KU44" s="203"/>
      <c r="KV44" s="203"/>
      <c r="KW44" s="203"/>
      <c r="KX44" s="203"/>
      <c r="KY44" s="203"/>
      <c r="KZ44" s="203"/>
      <c r="LA44" s="203"/>
      <c r="LB44" s="203"/>
      <c r="LC44" s="203"/>
      <c r="LD44" s="203"/>
      <c r="LE44" s="203"/>
      <c r="LF44" s="203"/>
      <c r="LG44" s="203"/>
      <c r="LH44" s="203"/>
      <c r="LI44" s="203"/>
      <c r="LJ44" s="203"/>
      <c r="LK44" s="203"/>
      <c r="LL44" s="203"/>
      <c r="LM44" s="203"/>
      <c r="LN44" s="203"/>
      <c r="LO44" s="203"/>
      <c r="LP44" s="203"/>
      <c r="LQ44" s="203"/>
      <c r="LR44" s="203"/>
      <c r="LS44" s="203"/>
      <c r="LT44" s="203"/>
      <c r="LU44" s="203"/>
      <c r="LV44" s="203"/>
      <c r="LW44" s="203"/>
      <c r="LX44" s="203"/>
      <c r="LY44" s="203"/>
      <c r="LZ44" s="203"/>
      <c r="MA44" s="203"/>
      <c r="MB44" s="203"/>
      <c r="MC44" s="203"/>
      <c r="MD44" s="203"/>
      <c r="ME44" s="203"/>
      <c r="MF44" s="203"/>
      <c r="MG44" s="203"/>
      <c r="MH44" s="203"/>
      <c r="MI44" s="203"/>
      <c r="MJ44" s="203"/>
      <c r="MK44" s="203"/>
      <c r="ML44" s="203"/>
      <c r="MM44" s="203"/>
      <c r="MN44" s="203"/>
      <c r="MO44" s="203"/>
      <c r="MP44" s="203"/>
      <c r="MQ44" s="203"/>
      <c r="MR44" s="203"/>
      <c r="MS44" s="203"/>
      <c r="MT44" s="203"/>
      <c r="MU44" s="203"/>
      <c r="MV44" s="203"/>
      <c r="MW44" s="203"/>
      <c r="MX44" s="203"/>
      <c r="MY44" s="203"/>
      <c r="MZ44" s="203"/>
      <c r="NA44" s="203"/>
      <c r="NB44" s="203"/>
      <c r="NC44" s="203"/>
      <c r="ND44" s="203"/>
      <c r="NE44" s="203"/>
      <c r="NF44" s="203"/>
      <c r="NG44" s="203"/>
      <c r="NH44" s="203"/>
      <c r="NI44" s="203"/>
      <c r="NJ44" s="203"/>
      <c r="NK44" s="203"/>
      <c r="NL44" s="203"/>
      <c r="NM44" s="203"/>
      <c r="NN44" s="203"/>
      <c r="NO44" s="203"/>
      <c r="NP44" s="203"/>
      <c r="NQ44" s="203"/>
      <c r="NR44" s="203"/>
      <c r="NS44" s="203"/>
      <c r="NT44" s="203"/>
      <c r="NU44" s="203"/>
      <c r="NV44" s="203"/>
      <c r="NW44" s="203"/>
      <c r="NX44" s="203"/>
      <c r="NY44" s="203"/>
      <c r="NZ44" s="203"/>
      <c r="OA44" s="203"/>
      <c r="OB44" s="203"/>
      <c r="OC44" s="203"/>
      <c r="OD44" s="203"/>
      <c r="OE44" s="203"/>
      <c r="OF44" s="203"/>
      <c r="OG44" s="203"/>
      <c r="OH44" s="203"/>
      <c r="OI44" s="203"/>
      <c r="OJ44" s="203"/>
      <c r="OK44" s="203"/>
      <c r="OL44" s="203"/>
      <c r="OM44" s="203"/>
      <c r="ON44" s="203"/>
      <c r="OO44" s="203"/>
      <c r="OP44" s="203"/>
      <c r="OQ44" s="203"/>
      <c r="OR44" s="203"/>
      <c r="OS44" s="203"/>
      <c r="OT44" s="203"/>
      <c r="OU44" s="203"/>
      <c r="OV44" s="203"/>
      <c r="OW44" s="203"/>
      <c r="OX44" s="203"/>
      <c r="OY44" s="203"/>
      <c r="OZ44" s="203"/>
      <c r="PA44" s="203"/>
      <c r="PB44" s="203"/>
      <c r="PC44" s="203"/>
      <c r="PD44" s="203"/>
      <c r="PE44" s="203"/>
      <c r="PF44" s="203"/>
      <c r="PG44" s="203"/>
      <c r="PH44" s="203"/>
      <c r="PI44" s="203"/>
      <c r="PJ44" s="203"/>
      <c r="PK44" s="203"/>
      <c r="PL44" s="203"/>
      <c r="PM44" s="203"/>
      <c r="PN44" s="203"/>
      <c r="PO44" s="203"/>
      <c r="PP44" s="203"/>
      <c r="PQ44" s="203"/>
      <c r="PR44" s="203"/>
      <c r="PS44" s="203"/>
      <c r="PT44" s="203"/>
      <c r="PU44" s="203"/>
      <c r="PV44" s="203"/>
      <c r="PW44" s="203"/>
      <c r="PX44" s="203"/>
      <c r="PY44" s="203"/>
      <c r="PZ44" s="203"/>
      <c r="QA44" s="203"/>
      <c r="QB44" s="203"/>
      <c r="QC44" s="203"/>
      <c r="QD44" s="203"/>
      <c r="QE44" s="203"/>
      <c r="QF44" s="203"/>
      <c r="QG44" s="203"/>
      <c r="QH44" s="203"/>
      <c r="QI44" s="203"/>
      <c r="QJ44" s="203"/>
      <c r="QK44" s="203"/>
      <c r="QL44" s="203"/>
      <c r="QM44" s="203"/>
      <c r="QN44" s="203"/>
      <c r="QO44" s="203"/>
      <c r="QP44" s="203"/>
      <c r="QQ44" s="203"/>
      <c r="QR44" s="203"/>
      <c r="QS44" s="203"/>
      <c r="QT44" s="203"/>
      <c r="QU44" s="203"/>
      <c r="QV44" s="203"/>
      <c r="QW44" s="203"/>
      <c r="QX44" s="203"/>
      <c r="QY44" s="203"/>
      <c r="QZ44" s="203"/>
      <c r="RA44" s="203"/>
      <c r="RB44" s="203"/>
      <c r="RC44" s="203"/>
      <c r="RD44" s="203"/>
      <c r="RE44" s="203"/>
      <c r="RF44" s="203"/>
      <c r="RG44" s="203"/>
      <c r="RH44" s="203"/>
      <c r="RI44" s="203"/>
      <c r="RJ44" s="203"/>
      <c r="RK44" s="203"/>
      <c r="RL44" s="203"/>
      <c r="RM44" s="203"/>
      <c r="RN44" s="203"/>
      <c r="RO44" s="203"/>
      <c r="RP44" s="203"/>
      <c r="RQ44" s="203"/>
      <c r="RR44" s="203"/>
      <c r="RS44" s="203"/>
      <c r="RT44" s="203"/>
      <c r="RU44" s="203"/>
      <c r="RV44" s="203"/>
      <c r="RW44" s="203"/>
      <c r="RX44" s="203"/>
      <c r="RY44" s="203"/>
      <c r="RZ44" s="203"/>
      <c r="SA44" s="203"/>
      <c r="SB44" s="203"/>
      <c r="SC44" s="203"/>
      <c r="SD44" s="203"/>
      <c r="SE44" s="203"/>
      <c r="SF44" s="203"/>
      <c r="SG44" s="203"/>
      <c r="SH44" s="203"/>
      <c r="SI44" s="203"/>
      <c r="SJ44" s="203"/>
      <c r="SK44" s="203"/>
      <c r="SL44" s="203"/>
      <c r="SM44" s="203"/>
      <c r="SN44" s="203"/>
      <c r="SO44" s="203"/>
      <c r="SP44" s="203"/>
      <c r="SQ44" s="203"/>
      <c r="SR44" s="203"/>
      <c r="SS44" s="203"/>
      <c r="ST44" s="203"/>
      <c r="SU44" s="203"/>
      <c r="SV44" s="203"/>
      <c r="SW44" s="203"/>
      <c r="SX44" s="203"/>
      <c r="SY44" s="203"/>
      <c r="SZ44" s="203"/>
      <c r="TA44" s="203"/>
      <c r="TB44" s="203"/>
      <c r="TC44" s="203"/>
      <c r="TD44" s="203"/>
      <c r="TE44" s="203"/>
      <c r="TF44" s="203"/>
      <c r="TG44" s="203"/>
      <c r="TH44" s="203"/>
      <c r="TI44" s="203"/>
      <c r="TJ44" s="203"/>
      <c r="TK44" s="203"/>
      <c r="TL44" s="203"/>
      <c r="TM44" s="203"/>
      <c r="TN44" s="203"/>
      <c r="TO44" s="203"/>
      <c r="TP44" s="203"/>
      <c r="TQ44" s="203"/>
      <c r="TR44" s="203"/>
      <c r="TS44" s="203"/>
      <c r="TT44" s="203"/>
      <c r="TU44" s="203"/>
      <c r="TV44" s="203"/>
      <c r="TW44" s="203"/>
      <c r="TX44" s="203"/>
      <c r="TY44" s="203"/>
      <c r="TZ44" s="203"/>
      <c r="UA44" s="203"/>
      <c r="UB44" s="203"/>
      <c r="UC44" s="203"/>
      <c r="UD44" s="203"/>
      <c r="UE44" s="203"/>
      <c r="UF44" s="203"/>
      <c r="UG44" s="203"/>
      <c r="UH44" s="203"/>
      <c r="UI44" s="203"/>
      <c r="UJ44" s="203"/>
      <c r="UK44" s="203"/>
      <c r="UL44" s="203"/>
      <c r="UM44" s="203"/>
      <c r="UN44" s="203"/>
      <c r="UO44" s="203"/>
      <c r="UP44" s="203"/>
      <c r="UQ44" s="203"/>
      <c r="UR44" s="203"/>
      <c r="US44" s="203"/>
      <c r="UT44" s="203"/>
      <c r="UU44" s="203"/>
      <c r="UV44" s="203"/>
      <c r="UW44" s="203"/>
      <c r="UX44" s="203"/>
      <c r="UY44" s="203"/>
      <c r="UZ44" s="203"/>
      <c r="VA44" s="203"/>
      <c r="VB44" s="203"/>
      <c r="VC44" s="203"/>
      <c r="VD44" s="203"/>
      <c r="VE44" s="203"/>
      <c r="VF44" s="203"/>
      <c r="VG44" s="203"/>
      <c r="VH44" s="203"/>
      <c r="VI44" s="203"/>
      <c r="VJ44" s="203"/>
      <c r="VK44" s="203"/>
      <c r="VL44" s="203"/>
      <c r="VM44" s="203"/>
      <c r="VN44" s="203"/>
      <c r="VO44" s="203"/>
      <c r="VP44" s="203"/>
      <c r="VQ44" s="203"/>
      <c r="VR44" s="203"/>
      <c r="VS44" s="203"/>
      <c r="VT44" s="203"/>
      <c r="VU44" s="203"/>
      <c r="VV44" s="203"/>
      <c r="VW44" s="203"/>
      <c r="VX44" s="203"/>
      <c r="VY44" s="203"/>
      <c r="VZ44" s="203"/>
      <c r="WA44" s="203"/>
      <c r="WB44" s="203"/>
      <c r="WC44" s="203"/>
      <c r="WD44" s="203"/>
      <c r="WE44" s="203"/>
      <c r="WF44" s="203"/>
      <c r="WG44" s="203"/>
      <c r="WH44" s="203"/>
      <c r="WI44" s="203"/>
      <c r="WJ44" s="203"/>
      <c r="WK44" s="203"/>
      <c r="WL44" s="203"/>
      <c r="WM44" s="203"/>
      <c r="WN44" s="203"/>
      <c r="WO44" s="203"/>
      <c r="WP44" s="203"/>
      <c r="WQ44" s="203"/>
      <c r="WR44" s="203"/>
      <c r="WS44" s="203"/>
      <c r="WT44" s="203"/>
      <c r="WU44" s="203"/>
      <c r="WV44" s="203"/>
      <c r="WW44" s="203"/>
      <c r="WX44" s="203"/>
      <c r="WY44" s="203"/>
      <c r="WZ44" s="203"/>
      <c r="XA44" s="203"/>
      <c r="XB44" s="203"/>
      <c r="XC44" s="203"/>
      <c r="XD44" s="203"/>
      <c r="XE44" s="203"/>
      <c r="XF44" s="203"/>
      <c r="XG44" s="203"/>
      <c r="XH44" s="203"/>
      <c r="XI44" s="203"/>
      <c r="XJ44" s="203"/>
      <c r="XK44" s="203"/>
      <c r="XL44" s="203"/>
      <c r="XM44" s="203"/>
      <c r="XN44" s="203"/>
      <c r="XO44" s="203"/>
      <c r="XP44" s="203"/>
      <c r="XQ44" s="203"/>
      <c r="XR44" s="203"/>
      <c r="XS44" s="203"/>
      <c r="XT44" s="203"/>
      <c r="XU44" s="203"/>
      <c r="XV44" s="203"/>
      <c r="XW44" s="203"/>
      <c r="XX44" s="203"/>
      <c r="XY44" s="203"/>
      <c r="XZ44" s="203"/>
      <c r="YA44" s="203"/>
      <c r="YB44" s="203"/>
      <c r="YC44" s="203"/>
      <c r="YD44" s="203"/>
      <c r="YE44" s="203"/>
      <c r="YF44" s="203"/>
      <c r="YG44" s="203"/>
      <c r="YH44" s="203"/>
      <c r="YI44" s="203"/>
      <c r="YJ44" s="203"/>
      <c r="YK44" s="203"/>
      <c r="YL44" s="203"/>
      <c r="YM44" s="203"/>
      <c r="YN44" s="203"/>
      <c r="YO44" s="203"/>
      <c r="YP44" s="203"/>
      <c r="YQ44" s="203"/>
      <c r="YR44" s="203"/>
      <c r="YS44" s="203"/>
      <c r="YT44" s="203"/>
      <c r="YU44" s="203"/>
      <c r="YV44" s="203"/>
      <c r="YW44" s="203"/>
      <c r="YX44" s="203"/>
      <c r="YY44" s="203"/>
      <c r="YZ44" s="203"/>
      <c r="ZA44" s="203"/>
      <c r="ZB44" s="203"/>
      <c r="ZC44" s="203"/>
      <c r="ZD44" s="203"/>
      <c r="ZE44" s="203"/>
      <c r="ZF44" s="203"/>
      <c r="ZG44" s="203"/>
      <c r="ZH44" s="203"/>
      <c r="ZI44" s="203"/>
      <c r="ZJ44" s="203"/>
      <c r="ZK44" s="203"/>
      <c r="ZL44" s="203"/>
      <c r="ZM44" s="203"/>
      <c r="ZN44" s="203"/>
      <c r="ZO44" s="203"/>
      <c r="ZP44" s="203"/>
      <c r="ZQ44" s="203"/>
      <c r="ZR44" s="203"/>
      <c r="ZS44" s="203"/>
      <c r="ZT44" s="203"/>
      <c r="ZU44" s="203"/>
      <c r="ZV44" s="203"/>
      <c r="ZW44" s="203"/>
      <c r="ZX44" s="203"/>
      <c r="ZY44" s="203"/>
      <c r="ZZ44" s="203"/>
      <c r="AAA44" s="203"/>
      <c r="AAB44" s="203"/>
      <c r="AAC44" s="203"/>
      <c r="AAD44" s="203"/>
      <c r="AAE44" s="203"/>
      <c r="AAF44" s="203"/>
      <c r="AAG44" s="203"/>
      <c r="AAH44" s="203"/>
      <c r="AAI44" s="203"/>
      <c r="AAJ44" s="203"/>
      <c r="AAK44" s="203"/>
      <c r="AAL44" s="203"/>
      <c r="AAM44" s="203"/>
      <c r="AAN44" s="203"/>
      <c r="AAO44" s="203"/>
      <c r="AAP44" s="203"/>
      <c r="AAQ44" s="203"/>
      <c r="AAR44" s="203"/>
      <c r="AAS44" s="203"/>
      <c r="AAT44" s="203"/>
      <c r="AAU44" s="203"/>
      <c r="AAV44" s="203"/>
      <c r="AAW44" s="203"/>
      <c r="AAX44" s="203"/>
      <c r="AAY44" s="203"/>
      <c r="AAZ44" s="203"/>
      <c r="ABA44" s="203"/>
      <c r="ABB44" s="203"/>
      <c r="ABC44" s="203"/>
      <c r="ABD44" s="203"/>
      <c r="ABE44" s="203"/>
      <c r="ABF44" s="203"/>
      <c r="ABG44" s="203"/>
      <c r="ABH44" s="203"/>
      <c r="ABI44" s="203"/>
      <c r="ABJ44" s="203"/>
      <c r="ABK44" s="203"/>
      <c r="ABL44" s="203"/>
      <c r="ABM44" s="203"/>
      <c r="ABN44" s="203"/>
      <c r="ABO44" s="203"/>
      <c r="ABP44" s="203"/>
      <c r="ABQ44" s="203"/>
      <c r="ABR44" s="203"/>
      <c r="ABS44" s="203"/>
      <c r="ABT44" s="203"/>
      <c r="ABU44" s="203"/>
      <c r="ABV44" s="203"/>
      <c r="ABW44" s="203"/>
      <c r="ABX44" s="203"/>
      <c r="ABY44" s="203"/>
      <c r="ABZ44" s="203"/>
      <c r="ACA44" s="203"/>
      <c r="ACB44" s="203"/>
      <c r="ACC44" s="203"/>
      <c r="ACD44" s="203"/>
      <c r="ACE44" s="203"/>
      <c r="ACF44" s="203"/>
      <c r="ACG44" s="203"/>
      <c r="ACH44" s="203"/>
      <c r="ACI44" s="203"/>
      <c r="ACJ44" s="203"/>
      <c r="ACK44" s="203"/>
      <c r="ACL44" s="203"/>
      <c r="ACM44" s="203"/>
      <c r="ACN44" s="203"/>
      <c r="ACO44" s="203"/>
      <c r="ACP44" s="203"/>
      <c r="ACQ44" s="203"/>
      <c r="ACR44" s="203"/>
      <c r="ACS44" s="203"/>
      <c r="ACT44" s="203"/>
      <c r="ACU44" s="203"/>
      <c r="ACV44" s="203"/>
      <c r="ACW44" s="203"/>
      <c r="ACX44" s="203"/>
      <c r="ACY44" s="203"/>
      <c r="ACZ44" s="203"/>
      <c r="ADA44" s="203"/>
      <c r="ADB44" s="203"/>
      <c r="ADC44" s="203"/>
      <c r="ADD44" s="203"/>
      <c r="ADE44" s="203"/>
      <c r="ADF44" s="203"/>
      <c r="ADG44" s="203"/>
      <c r="ADH44" s="203"/>
      <c r="ADI44" s="203"/>
      <c r="ADJ44" s="203"/>
      <c r="ADK44" s="203"/>
      <c r="ADL44" s="203"/>
      <c r="ADM44" s="203"/>
      <c r="ADN44" s="203"/>
      <c r="ADO44" s="203"/>
      <c r="ADP44" s="203"/>
      <c r="ADQ44" s="203"/>
      <c r="ADR44" s="203"/>
      <c r="ADS44" s="203"/>
      <c r="ADT44" s="203"/>
      <c r="ADU44" s="203"/>
      <c r="ADV44" s="203"/>
      <c r="ADW44" s="203"/>
      <c r="ADX44" s="203"/>
      <c r="ADY44" s="203"/>
      <c r="ADZ44" s="203"/>
      <c r="AEA44" s="203"/>
      <c r="AEB44" s="203"/>
      <c r="AEC44" s="203"/>
      <c r="AED44" s="203"/>
      <c r="AEE44" s="203"/>
      <c r="AEF44" s="203"/>
      <c r="AEG44" s="203"/>
      <c r="AEH44" s="203"/>
      <c r="AEI44" s="203"/>
      <c r="AEJ44" s="203"/>
      <c r="AEK44" s="203"/>
      <c r="AEL44" s="203"/>
      <c r="AEM44" s="203"/>
      <c r="AEN44" s="203"/>
      <c r="AEO44" s="203"/>
      <c r="AEP44" s="203"/>
      <c r="AEQ44" s="203"/>
      <c r="AER44" s="203"/>
      <c r="AES44" s="203"/>
      <c r="AET44" s="203"/>
      <c r="AEU44" s="203"/>
      <c r="AEV44" s="203"/>
      <c r="AEW44" s="203"/>
      <c r="AEX44" s="203"/>
      <c r="AEY44" s="203"/>
      <c r="AEZ44" s="203"/>
      <c r="AFA44" s="203"/>
      <c r="AFB44" s="203"/>
      <c r="AFC44" s="203"/>
      <c r="AFD44" s="203"/>
      <c r="AFE44" s="203"/>
      <c r="AFF44" s="203"/>
      <c r="AFG44" s="203"/>
      <c r="AFH44" s="203"/>
      <c r="AFI44" s="203"/>
      <c r="AFJ44" s="203"/>
      <c r="AFK44" s="203"/>
      <c r="AFL44" s="203"/>
      <c r="AFM44" s="203"/>
      <c r="AFN44" s="203"/>
      <c r="AFO44" s="203"/>
      <c r="AFP44" s="203"/>
      <c r="AFQ44" s="203"/>
      <c r="AFR44" s="203"/>
      <c r="AFS44" s="203"/>
      <c r="AFT44" s="203"/>
      <c r="AFU44" s="203"/>
      <c r="AFV44" s="203"/>
      <c r="AFW44" s="203"/>
      <c r="AFX44" s="203"/>
      <c r="AFY44" s="203"/>
      <c r="AFZ44" s="203"/>
      <c r="AGA44" s="203"/>
      <c r="AGB44" s="203"/>
      <c r="AGC44" s="203"/>
      <c r="AGD44" s="203"/>
      <c r="AGE44" s="203"/>
      <c r="AGF44" s="203"/>
      <c r="AGG44" s="203"/>
      <c r="AGH44" s="203"/>
      <c r="AGI44" s="203"/>
      <c r="AGJ44" s="203"/>
      <c r="AGK44" s="203"/>
      <c r="AGL44" s="203"/>
      <c r="AGM44" s="203"/>
      <c r="AGN44" s="203"/>
      <c r="AGO44" s="203"/>
      <c r="AGP44" s="203"/>
      <c r="AGQ44" s="203"/>
      <c r="AGR44" s="203"/>
      <c r="AGS44" s="203"/>
      <c r="AGT44" s="203"/>
      <c r="AGU44" s="203"/>
      <c r="AGV44" s="203"/>
      <c r="AGW44" s="203"/>
      <c r="AGX44" s="203"/>
      <c r="AGY44" s="203"/>
      <c r="AGZ44" s="203"/>
      <c r="AHA44" s="203"/>
      <c r="AHB44" s="203"/>
      <c r="AHC44" s="203"/>
      <c r="AHD44" s="203"/>
      <c r="AHE44" s="203"/>
      <c r="AHF44" s="203"/>
      <c r="AHG44" s="203"/>
      <c r="AHH44" s="203"/>
      <c r="AHI44" s="203"/>
      <c r="AHJ44" s="203"/>
      <c r="AHK44" s="203"/>
      <c r="AHL44" s="203"/>
      <c r="AHM44" s="203"/>
      <c r="AHN44" s="203"/>
      <c r="AHO44" s="203"/>
      <c r="AHP44" s="203"/>
      <c r="AHQ44" s="203"/>
      <c r="AHR44" s="203"/>
      <c r="AHS44" s="203"/>
      <c r="AHT44" s="203"/>
      <c r="AHU44" s="203"/>
      <c r="AHV44" s="203"/>
      <c r="AHW44" s="203"/>
      <c r="AHX44" s="203"/>
      <c r="AHY44" s="203"/>
      <c r="AHZ44" s="203"/>
      <c r="AIA44" s="203"/>
      <c r="AIB44" s="203"/>
      <c r="AIC44" s="203"/>
      <c r="AID44" s="203"/>
      <c r="AIE44" s="203"/>
      <c r="AIF44" s="203"/>
      <c r="AIG44" s="203"/>
      <c r="AIH44" s="203"/>
      <c r="AII44" s="203"/>
      <c r="AIJ44" s="203"/>
      <c r="AIK44" s="203"/>
      <c r="AIL44" s="203"/>
      <c r="AIM44" s="203"/>
      <c r="AIN44" s="203"/>
      <c r="AIO44" s="203"/>
      <c r="AIP44" s="203"/>
      <c r="AIQ44" s="203"/>
      <c r="AIR44" s="203"/>
      <c r="AIS44" s="203"/>
      <c r="AIT44" s="203"/>
      <c r="AIU44" s="203"/>
      <c r="AIV44" s="203"/>
      <c r="AIW44" s="203"/>
      <c r="AIX44" s="203"/>
      <c r="AIY44" s="203"/>
      <c r="AIZ44" s="203"/>
      <c r="AJA44" s="203"/>
      <c r="AJB44" s="203"/>
      <c r="AJC44" s="203"/>
      <c r="AJD44" s="203"/>
      <c r="AJE44" s="203"/>
      <c r="AJF44" s="203"/>
      <c r="AJG44" s="203"/>
      <c r="AJH44" s="203"/>
      <c r="AJI44" s="203"/>
      <c r="AJJ44" s="203"/>
      <c r="AJK44" s="203"/>
      <c r="AJL44" s="203"/>
      <c r="AJM44" s="203"/>
      <c r="AJN44" s="203"/>
      <c r="AJO44" s="203"/>
      <c r="AJP44" s="203"/>
      <c r="AJQ44" s="203"/>
      <c r="AJR44" s="203"/>
      <c r="AJS44" s="203"/>
      <c r="AJT44" s="203"/>
      <c r="AJU44" s="203"/>
      <c r="AJV44" s="203"/>
      <c r="AJW44" s="203"/>
      <c r="AJX44" s="203"/>
      <c r="AJY44" s="203"/>
      <c r="AJZ44" s="203"/>
      <c r="AKA44" s="203"/>
      <c r="AKB44" s="203"/>
      <c r="AKC44" s="203"/>
      <c r="AKD44" s="203"/>
      <c r="AKE44" s="203"/>
      <c r="AKF44" s="203"/>
      <c r="AKG44" s="203"/>
      <c r="AKH44" s="203"/>
      <c r="AKI44" s="203"/>
      <c r="AKJ44" s="203"/>
      <c r="AKK44" s="203"/>
      <c r="AKL44" s="203"/>
      <c r="AKM44" s="203"/>
      <c r="AKN44" s="203"/>
      <c r="AKO44" s="203"/>
      <c r="AKP44" s="203"/>
      <c r="AKQ44" s="203"/>
      <c r="AKR44" s="203"/>
      <c r="AKS44" s="203"/>
      <c r="AKT44" s="203"/>
      <c r="AKU44" s="203"/>
      <c r="AKV44" s="203"/>
      <c r="AKW44" s="203"/>
      <c r="AKX44" s="203"/>
      <c r="AKY44" s="203"/>
      <c r="AKZ44" s="203"/>
      <c r="ALA44" s="203"/>
      <c r="ALB44" s="203"/>
      <c r="ALC44" s="203"/>
      <c r="ALD44" s="203"/>
      <c r="ALE44" s="203"/>
      <c r="ALF44" s="203"/>
      <c r="ALG44" s="203"/>
      <c r="ALH44" s="203"/>
      <c r="ALI44" s="203"/>
      <c r="ALJ44" s="203"/>
      <c r="ALK44" s="203"/>
      <c r="ALL44" s="203"/>
      <c r="ALM44" s="203"/>
      <c r="ALN44" s="203"/>
      <c r="ALO44" s="203"/>
      <c r="ALP44" s="203"/>
      <c r="ALQ44" s="203"/>
      <c r="ALR44" s="203"/>
      <c r="ALS44" s="203"/>
      <c r="ALT44" s="203"/>
      <c r="ALU44" s="203"/>
      <c r="ALV44" s="203"/>
      <c r="ALW44" s="203"/>
      <c r="ALX44" s="203"/>
      <c r="ALY44" s="203"/>
      <c r="ALZ44" s="203"/>
      <c r="AMA44" s="203"/>
      <c r="AMB44" s="203"/>
      <c r="AMC44" s="203"/>
      <c r="AMD44" s="203"/>
      <c r="AME44" s="203"/>
      <c r="AMF44" s="203"/>
      <c r="AMG44" s="203"/>
      <c r="AMH44" s="203"/>
      <c r="AMI44" s="203"/>
      <c r="AMJ44" s="203"/>
      <c r="AMK44" s="203"/>
      <c r="AML44" s="203"/>
      <c r="AMM44" s="203"/>
      <c r="AMN44" s="203"/>
      <c r="AMO44" s="203"/>
      <c r="AMP44" s="203"/>
      <c r="AMQ44" s="203"/>
      <c r="AMR44" s="203"/>
      <c r="AMS44" s="203"/>
      <c r="AMT44" s="203"/>
      <c r="AMU44" s="203"/>
      <c r="AMV44" s="203"/>
      <c r="AMW44" s="203"/>
      <c r="AMX44" s="203"/>
      <c r="AMY44" s="203"/>
      <c r="AMZ44" s="203"/>
      <c r="ANA44" s="203"/>
      <c r="ANB44" s="203"/>
      <c r="ANC44" s="203"/>
      <c r="AND44" s="203"/>
      <c r="ANE44" s="203"/>
      <c r="ANF44" s="203"/>
      <c r="ANG44" s="203"/>
      <c r="ANH44" s="203"/>
      <c r="ANI44" s="203"/>
      <c r="ANJ44" s="203"/>
      <c r="ANK44" s="203"/>
      <c r="ANL44" s="203"/>
      <c r="ANM44" s="203"/>
      <c r="ANN44" s="203"/>
      <c r="ANO44" s="203"/>
      <c r="ANP44" s="203"/>
      <c r="ANQ44" s="203"/>
      <c r="ANR44" s="203"/>
      <c r="ANS44" s="203"/>
      <c r="ANT44" s="203"/>
      <c r="ANU44" s="203"/>
      <c r="ANV44" s="203"/>
      <c r="ANW44" s="203"/>
      <c r="ANX44" s="203"/>
      <c r="ANY44" s="203"/>
      <c r="ANZ44" s="203"/>
      <c r="AOA44" s="203"/>
      <c r="AOB44" s="203"/>
      <c r="AOC44" s="203"/>
      <c r="AOD44" s="203"/>
      <c r="AOE44" s="203"/>
      <c r="AOF44" s="203"/>
      <c r="AOG44" s="203"/>
      <c r="AOH44" s="203"/>
      <c r="AOI44" s="203"/>
      <c r="AOJ44" s="203"/>
      <c r="AOK44" s="203"/>
      <c r="AOL44" s="203"/>
      <c r="AOM44" s="203"/>
      <c r="AON44" s="203"/>
      <c r="AOO44" s="203"/>
      <c r="AOP44" s="203"/>
      <c r="AOQ44" s="203"/>
      <c r="AOR44" s="203"/>
      <c r="AOS44" s="203"/>
      <c r="AOT44" s="203"/>
      <c r="AOU44" s="203"/>
      <c r="AOV44" s="203"/>
      <c r="AOW44" s="203"/>
      <c r="AOX44" s="203"/>
      <c r="AOY44" s="203"/>
      <c r="AOZ44" s="203"/>
      <c r="APA44" s="203"/>
      <c r="APB44" s="203"/>
      <c r="APC44" s="203"/>
      <c r="APD44" s="203"/>
      <c r="APE44" s="203"/>
      <c r="APF44" s="203"/>
      <c r="APG44" s="203"/>
      <c r="APH44" s="203"/>
      <c r="API44" s="203"/>
      <c r="APJ44" s="203"/>
      <c r="APK44" s="203"/>
      <c r="APL44" s="203"/>
      <c r="APM44" s="203"/>
      <c r="APN44" s="203"/>
      <c r="APO44" s="203"/>
      <c r="APP44" s="203"/>
      <c r="APQ44" s="203"/>
      <c r="APR44" s="203"/>
      <c r="APS44" s="203"/>
      <c r="APT44" s="203"/>
      <c r="APU44" s="203"/>
      <c r="APV44" s="203"/>
      <c r="APW44" s="203"/>
      <c r="APX44" s="203"/>
      <c r="APY44" s="203"/>
      <c r="APZ44" s="203"/>
      <c r="AQA44" s="203"/>
      <c r="AQB44" s="203"/>
      <c r="AQC44" s="203"/>
      <c r="AQD44" s="203"/>
      <c r="AQE44" s="203"/>
      <c r="AQF44" s="203"/>
      <c r="AQG44" s="203"/>
      <c r="AQH44" s="203"/>
      <c r="AQI44" s="203"/>
      <c r="AQJ44" s="203"/>
      <c r="AQK44" s="203"/>
      <c r="AQL44" s="203"/>
      <c r="AQM44" s="203"/>
      <c r="AQN44" s="203"/>
      <c r="AQO44" s="203"/>
      <c r="AQP44" s="203"/>
      <c r="AQQ44" s="203"/>
      <c r="AQR44" s="203"/>
      <c r="AQS44" s="203"/>
      <c r="AQT44" s="203"/>
      <c r="AQU44" s="203"/>
      <c r="AQV44" s="203"/>
      <c r="AQW44" s="203"/>
      <c r="AQX44" s="203"/>
      <c r="AQY44" s="203"/>
      <c r="AQZ44" s="203"/>
      <c r="ARA44" s="203"/>
      <c r="ARB44" s="203"/>
      <c r="ARC44" s="203"/>
      <c r="ARD44" s="203"/>
      <c r="ARE44" s="203"/>
      <c r="ARF44" s="203"/>
      <c r="ARG44" s="203"/>
      <c r="ARH44" s="203"/>
      <c r="ARI44" s="203"/>
      <c r="ARJ44" s="203"/>
      <c r="ARK44" s="203"/>
      <c r="ARL44" s="203"/>
      <c r="ARM44" s="203"/>
      <c r="ARN44" s="203"/>
      <c r="ARO44" s="203"/>
      <c r="ARP44" s="203"/>
      <c r="ARQ44" s="203"/>
      <c r="ARR44" s="203"/>
      <c r="ARS44" s="203"/>
      <c r="ART44" s="203"/>
      <c r="ARU44" s="203"/>
      <c r="ARV44" s="203"/>
      <c r="ARW44" s="203"/>
      <c r="ARX44" s="203"/>
      <c r="ARY44" s="203"/>
      <c r="ARZ44" s="203"/>
      <c r="ASA44" s="203"/>
      <c r="ASB44" s="203"/>
      <c r="ASC44" s="203"/>
      <c r="ASD44" s="203"/>
      <c r="ASE44" s="203"/>
      <c r="ASF44" s="203"/>
      <c r="ASG44" s="203"/>
      <c r="ASH44" s="203"/>
      <c r="ASI44" s="203"/>
      <c r="ASJ44" s="203"/>
      <c r="ASK44" s="203"/>
      <c r="ASL44" s="203"/>
      <c r="ASM44" s="203"/>
      <c r="ASN44" s="203"/>
      <c r="ASO44" s="203"/>
      <c r="ASP44" s="203"/>
      <c r="ASQ44" s="203"/>
      <c r="ASR44" s="203"/>
      <c r="ASS44" s="203"/>
      <c r="AST44" s="203"/>
      <c r="ASU44" s="203"/>
      <c r="ASV44" s="203"/>
      <c r="ASW44" s="203"/>
      <c r="ASX44" s="203"/>
      <c r="ASY44" s="203"/>
      <c r="ASZ44" s="203"/>
      <c r="ATA44" s="203"/>
      <c r="ATB44" s="203"/>
      <c r="ATC44" s="203"/>
      <c r="ATD44" s="203"/>
      <c r="ATE44" s="203"/>
      <c r="ATF44" s="203"/>
      <c r="ATG44" s="203"/>
      <c r="ATH44" s="203"/>
      <c r="ATI44" s="203"/>
      <c r="ATJ44" s="203"/>
      <c r="ATK44" s="203"/>
      <c r="ATL44" s="203"/>
      <c r="ATM44" s="203"/>
      <c r="ATN44" s="203"/>
      <c r="ATO44" s="203"/>
      <c r="ATP44" s="203"/>
      <c r="ATQ44" s="203"/>
      <c r="ATR44" s="203"/>
      <c r="ATS44" s="203"/>
      <c r="ATT44" s="203"/>
      <c r="ATU44" s="203"/>
      <c r="ATV44" s="203"/>
      <c r="ATW44" s="203"/>
      <c r="ATX44" s="203"/>
      <c r="ATY44" s="203"/>
      <c r="ATZ44" s="203"/>
      <c r="AUA44" s="203"/>
      <c r="AUB44" s="203"/>
      <c r="AUC44" s="203"/>
      <c r="AUD44" s="203"/>
      <c r="AUE44" s="203"/>
      <c r="AUF44" s="203"/>
      <c r="AUG44" s="203"/>
      <c r="AUH44" s="203"/>
      <c r="AUI44" s="203"/>
      <c r="AUJ44" s="203"/>
      <c r="AUK44" s="203"/>
      <c r="AUL44" s="203"/>
      <c r="AUM44" s="203"/>
      <c r="AUN44" s="203"/>
      <c r="AUO44" s="203"/>
      <c r="AUP44" s="203"/>
      <c r="AUQ44" s="203"/>
      <c r="AUR44" s="203"/>
      <c r="AUS44" s="203"/>
      <c r="AUT44" s="203"/>
      <c r="AUU44" s="203"/>
      <c r="AUV44" s="203"/>
      <c r="AUW44" s="203"/>
      <c r="AUX44" s="203"/>
      <c r="AUY44" s="203"/>
      <c r="AUZ44" s="203"/>
      <c r="AVA44" s="203"/>
      <c r="AVB44" s="203"/>
      <c r="AVC44" s="203"/>
      <c r="AVD44" s="203"/>
      <c r="AVE44" s="203"/>
      <c r="AVF44" s="203"/>
      <c r="AVG44" s="203"/>
      <c r="AVH44" s="203"/>
      <c r="AVI44" s="203"/>
      <c r="AVJ44" s="203"/>
      <c r="AVK44" s="203"/>
      <c r="AVL44" s="203"/>
      <c r="AVM44" s="203"/>
      <c r="AVN44" s="203"/>
      <c r="AVO44" s="203"/>
      <c r="AVP44" s="203"/>
      <c r="AVQ44" s="203"/>
      <c r="AVR44" s="203"/>
      <c r="AVS44" s="203"/>
      <c r="AVT44" s="203"/>
      <c r="AVU44" s="203"/>
      <c r="AVV44" s="203"/>
      <c r="AVW44" s="203"/>
      <c r="AVX44" s="203"/>
      <c r="AVY44" s="203"/>
      <c r="AVZ44" s="203"/>
      <c r="AWA44" s="203"/>
      <c r="AWB44" s="203"/>
      <c r="AWC44" s="203"/>
      <c r="AWD44" s="203"/>
      <c r="AWE44" s="203"/>
      <c r="AWF44" s="203"/>
      <c r="AWG44" s="203"/>
      <c r="AWH44" s="203"/>
      <c r="AWI44" s="203"/>
      <c r="AWJ44" s="203"/>
      <c r="AWK44" s="203"/>
      <c r="AWL44" s="203"/>
      <c r="AWM44" s="203"/>
      <c r="AWN44" s="203"/>
      <c r="AWO44" s="203"/>
      <c r="AWP44" s="203"/>
      <c r="AWQ44" s="203"/>
      <c r="AWR44" s="203"/>
      <c r="AWS44" s="203"/>
      <c r="AWT44" s="203"/>
      <c r="AWU44" s="203"/>
      <c r="AWV44" s="203"/>
      <c r="AWW44" s="203"/>
      <c r="AWX44" s="203"/>
      <c r="AWY44" s="203"/>
      <c r="AWZ44" s="203"/>
      <c r="AXA44" s="203"/>
      <c r="AXB44" s="203"/>
      <c r="AXC44" s="203"/>
      <c r="AXD44" s="203"/>
      <c r="AXE44" s="203"/>
      <c r="AXF44" s="203"/>
      <c r="AXG44" s="203"/>
      <c r="AXH44" s="203"/>
      <c r="AXI44" s="203"/>
      <c r="AXJ44" s="203"/>
      <c r="AXK44" s="203"/>
      <c r="AXL44" s="203"/>
      <c r="AXM44" s="203"/>
      <c r="AXN44" s="203"/>
      <c r="AXO44" s="203"/>
      <c r="AXP44" s="203"/>
      <c r="AXQ44" s="203"/>
      <c r="AXR44" s="203"/>
      <c r="AXS44" s="203"/>
      <c r="AXT44" s="203"/>
      <c r="AXU44" s="203"/>
      <c r="AXV44" s="203"/>
      <c r="AXW44" s="203"/>
      <c r="AXX44" s="203"/>
      <c r="AXY44" s="203"/>
      <c r="AXZ44" s="203"/>
      <c r="AYA44" s="203"/>
      <c r="AYB44" s="203"/>
      <c r="AYC44" s="203"/>
      <c r="AYD44" s="203"/>
      <c r="AYE44" s="203"/>
      <c r="AYF44" s="203"/>
      <c r="AYG44" s="203"/>
      <c r="AYH44" s="203"/>
      <c r="AYI44" s="203"/>
      <c r="AYJ44" s="203"/>
      <c r="AYK44" s="203"/>
      <c r="AYL44" s="203"/>
      <c r="AYM44" s="203"/>
      <c r="AYN44" s="203"/>
      <c r="AYO44" s="203"/>
      <c r="AYP44" s="203"/>
      <c r="AYQ44" s="203"/>
      <c r="AYR44" s="203"/>
      <c r="AYS44" s="203"/>
      <c r="AYT44" s="203"/>
      <c r="AYU44" s="203"/>
      <c r="AYV44" s="203"/>
      <c r="AYW44" s="203"/>
      <c r="AYX44" s="203"/>
      <c r="AYY44" s="203"/>
      <c r="AYZ44" s="203"/>
      <c r="AZA44" s="203"/>
      <c r="AZB44" s="203"/>
      <c r="AZC44" s="203"/>
      <c r="AZD44" s="203"/>
      <c r="AZE44" s="203"/>
      <c r="AZF44" s="203"/>
      <c r="AZG44" s="203"/>
      <c r="AZH44" s="203"/>
      <c r="AZI44" s="203"/>
      <c r="AZJ44" s="203"/>
      <c r="AZK44" s="203"/>
      <c r="AZL44" s="203"/>
      <c r="AZM44" s="203"/>
      <c r="AZN44" s="203"/>
      <c r="AZO44" s="203"/>
      <c r="AZP44" s="203"/>
      <c r="AZQ44" s="203"/>
      <c r="AZR44" s="203"/>
      <c r="AZS44" s="203"/>
      <c r="AZT44" s="203"/>
      <c r="AZU44" s="203"/>
      <c r="AZV44" s="203"/>
      <c r="AZW44" s="203"/>
      <c r="AZX44" s="203"/>
      <c r="AZY44" s="203"/>
      <c r="AZZ44" s="203"/>
      <c r="BAA44" s="203"/>
      <c r="BAB44" s="203"/>
      <c r="BAC44" s="203"/>
      <c r="BAD44" s="203"/>
      <c r="BAE44" s="203"/>
      <c r="BAF44" s="203"/>
      <c r="BAG44" s="203"/>
      <c r="BAH44" s="203"/>
      <c r="BAI44" s="203"/>
      <c r="BAJ44" s="203"/>
      <c r="BAK44" s="203"/>
      <c r="BAL44" s="203"/>
      <c r="BAM44" s="203"/>
      <c r="BAN44" s="203"/>
      <c r="BAO44" s="203"/>
      <c r="BAP44" s="203"/>
      <c r="BAQ44" s="203"/>
      <c r="BAR44" s="203"/>
      <c r="BAS44" s="203"/>
      <c r="BAT44" s="203"/>
      <c r="BAU44" s="203"/>
      <c r="BAV44" s="203"/>
      <c r="BAW44" s="203"/>
      <c r="BAX44" s="203"/>
      <c r="BAY44" s="203"/>
      <c r="BAZ44" s="203"/>
      <c r="BBA44" s="203"/>
      <c r="BBB44" s="203"/>
      <c r="BBC44" s="203"/>
      <c r="BBD44" s="203"/>
      <c r="BBE44" s="203"/>
      <c r="BBF44" s="203"/>
      <c r="BBG44" s="203"/>
      <c r="BBH44" s="203"/>
      <c r="BBI44" s="203"/>
      <c r="BBJ44" s="203"/>
      <c r="BBK44" s="203"/>
      <c r="BBL44" s="203"/>
      <c r="BBM44" s="203"/>
      <c r="BBN44" s="203"/>
      <c r="BBO44" s="203"/>
      <c r="BBP44" s="203"/>
      <c r="BBQ44" s="203"/>
      <c r="BBR44" s="203"/>
      <c r="BBS44" s="203"/>
      <c r="BBT44" s="203"/>
      <c r="BBU44" s="203"/>
      <c r="BBV44" s="203"/>
      <c r="BBW44" s="203"/>
      <c r="BBX44" s="203"/>
      <c r="BBY44" s="203"/>
      <c r="BBZ44" s="203"/>
      <c r="BCA44" s="203"/>
      <c r="BCB44" s="203"/>
      <c r="BCC44" s="203"/>
      <c r="BCD44" s="203"/>
      <c r="BCE44" s="203"/>
      <c r="BCF44" s="203"/>
      <c r="BCG44" s="203"/>
      <c r="BCH44" s="203"/>
      <c r="BCI44" s="203"/>
      <c r="BCJ44" s="203"/>
      <c r="BCK44" s="203"/>
      <c r="BCL44" s="203"/>
      <c r="BCM44" s="203"/>
      <c r="BCN44" s="203"/>
      <c r="BCO44" s="203"/>
      <c r="BCP44" s="203"/>
      <c r="BCQ44" s="203"/>
      <c r="BCR44" s="203"/>
      <c r="BCS44" s="203"/>
      <c r="BCT44" s="203"/>
      <c r="BCU44" s="203"/>
      <c r="BCV44" s="203"/>
      <c r="BCW44" s="203"/>
      <c r="BCX44" s="203"/>
      <c r="BCY44" s="203"/>
      <c r="BCZ44" s="203"/>
      <c r="BDA44" s="203"/>
      <c r="BDB44" s="203"/>
      <c r="BDC44" s="203"/>
      <c r="BDD44" s="203"/>
      <c r="BDE44" s="203"/>
      <c r="BDF44" s="203"/>
      <c r="BDG44" s="203"/>
      <c r="BDH44" s="203"/>
      <c r="BDI44" s="203"/>
      <c r="BDJ44" s="203"/>
      <c r="BDK44" s="203"/>
      <c r="BDL44" s="203"/>
      <c r="BDM44" s="203"/>
      <c r="BDN44" s="203"/>
      <c r="BDO44" s="203"/>
      <c r="BDP44" s="203"/>
      <c r="BDQ44" s="203"/>
      <c r="BDR44" s="203"/>
      <c r="BDS44" s="203"/>
      <c r="BDT44" s="203"/>
      <c r="BDU44" s="203"/>
      <c r="BDV44" s="203"/>
      <c r="BDW44" s="203"/>
      <c r="BDX44" s="203"/>
      <c r="BDY44" s="203"/>
      <c r="BDZ44" s="203"/>
      <c r="BEA44" s="203"/>
      <c r="BEB44" s="203"/>
      <c r="BEC44" s="203"/>
      <c r="BED44" s="203"/>
      <c r="BEE44" s="203"/>
      <c r="BEF44" s="203"/>
      <c r="BEG44" s="203"/>
      <c r="BEH44" s="203"/>
      <c r="BEI44" s="203"/>
      <c r="BEJ44" s="203"/>
      <c r="BEK44" s="203"/>
      <c r="BEL44" s="203"/>
      <c r="BEM44" s="203"/>
      <c r="BEN44" s="203"/>
      <c r="BEO44" s="203"/>
      <c r="BEP44" s="203"/>
      <c r="BEQ44" s="203"/>
      <c r="BER44" s="203"/>
      <c r="BES44" s="203"/>
      <c r="BET44" s="203"/>
      <c r="BEU44" s="203"/>
      <c r="BEV44" s="203"/>
      <c r="BEW44" s="203"/>
      <c r="BEX44" s="203"/>
      <c r="BEY44" s="203"/>
      <c r="BEZ44" s="203"/>
      <c r="BFA44" s="203"/>
      <c r="BFB44" s="203"/>
      <c r="BFC44" s="203"/>
      <c r="BFD44" s="203"/>
      <c r="BFE44" s="203"/>
      <c r="BFF44" s="203"/>
      <c r="BFG44" s="203"/>
      <c r="BFH44" s="203"/>
      <c r="BFI44" s="203"/>
      <c r="BFJ44" s="203"/>
      <c r="BFK44" s="203"/>
      <c r="BFL44" s="203"/>
      <c r="BFM44" s="203"/>
      <c r="BFN44" s="203"/>
      <c r="BFO44" s="203"/>
      <c r="BFP44" s="203"/>
      <c r="BFQ44" s="203"/>
      <c r="BFR44" s="203"/>
      <c r="BFS44" s="203"/>
      <c r="BFT44" s="203"/>
      <c r="BFU44" s="203"/>
      <c r="BFV44" s="203"/>
      <c r="BFW44" s="203"/>
      <c r="BFX44" s="203"/>
      <c r="BFY44" s="203"/>
      <c r="BFZ44" s="203"/>
      <c r="BGA44" s="203"/>
      <c r="BGB44" s="203"/>
      <c r="BGC44" s="203"/>
      <c r="BGD44" s="203"/>
      <c r="BGE44" s="203"/>
      <c r="BGF44" s="203"/>
      <c r="BGG44" s="203"/>
      <c r="BGH44" s="203"/>
      <c r="BGI44" s="203"/>
      <c r="BGJ44" s="203"/>
      <c r="BGK44" s="203"/>
      <c r="BGL44" s="203"/>
      <c r="BGM44" s="203"/>
      <c r="BGN44" s="203"/>
      <c r="BGO44" s="203"/>
      <c r="BGP44" s="203"/>
      <c r="BGQ44" s="203"/>
      <c r="BGR44" s="203"/>
      <c r="BGS44" s="203"/>
      <c r="BGT44" s="203"/>
      <c r="BGU44" s="203"/>
      <c r="BGV44" s="203"/>
      <c r="BGW44" s="203"/>
      <c r="BGX44" s="203"/>
      <c r="BGY44" s="203"/>
      <c r="BGZ44" s="203"/>
      <c r="BHA44" s="203"/>
      <c r="BHB44" s="203"/>
      <c r="BHC44" s="203"/>
      <c r="BHD44" s="203"/>
      <c r="BHE44" s="203"/>
      <c r="BHF44" s="203"/>
      <c r="BHG44" s="203"/>
      <c r="BHH44" s="203"/>
      <c r="BHI44" s="203"/>
      <c r="BHJ44" s="203"/>
      <c r="BHK44" s="203"/>
      <c r="BHL44" s="203"/>
      <c r="BHM44" s="203"/>
      <c r="BHN44" s="203"/>
      <c r="BHO44" s="203"/>
      <c r="BHP44" s="203"/>
      <c r="BHQ44" s="203"/>
      <c r="BHR44" s="203"/>
      <c r="BHS44" s="203"/>
      <c r="BHT44" s="203"/>
      <c r="BHU44" s="203"/>
      <c r="BHV44" s="203"/>
      <c r="BHW44" s="203"/>
      <c r="BHX44" s="203"/>
      <c r="BHY44" s="203"/>
      <c r="BHZ44" s="203"/>
      <c r="BIA44" s="203"/>
      <c r="BIB44" s="203"/>
      <c r="BIC44" s="203"/>
      <c r="BID44" s="203"/>
      <c r="BIE44" s="203"/>
      <c r="BIF44" s="203"/>
      <c r="BIG44" s="203"/>
      <c r="BIH44" s="203"/>
      <c r="BII44" s="203"/>
      <c r="BIJ44" s="203"/>
      <c r="BIK44" s="203"/>
      <c r="BIL44" s="203"/>
      <c r="BIM44" s="203"/>
      <c r="BIN44" s="203"/>
      <c r="BIO44" s="203"/>
      <c r="BIP44" s="203"/>
      <c r="BIQ44" s="203"/>
      <c r="BIR44" s="203"/>
      <c r="BIS44" s="203"/>
      <c r="BIT44" s="203"/>
      <c r="BIU44" s="203"/>
      <c r="BIV44" s="203"/>
      <c r="BIW44" s="203"/>
      <c r="BIX44" s="203"/>
      <c r="BIY44" s="203"/>
      <c r="BIZ44" s="203"/>
      <c r="BJA44" s="203"/>
      <c r="BJB44" s="203"/>
      <c r="BJC44" s="203"/>
      <c r="BJD44" s="203"/>
      <c r="BJE44" s="203"/>
      <c r="BJF44" s="203"/>
      <c r="BJG44" s="203"/>
      <c r="BJH44" s="203"/>
      <c r="BJI44" s="203"/>
      <c r="BJJ44" s="203"/>
      <c r="BJK44" s="203"/>
      <c r="BJL44" s="203"/>
      <c r="BJM44" s="203"/>
      <c r="BJN44" s="203"/>
      <c r="BJO44" s="203"/>
      <c r="BJP44" s="203"/>
      <c r="BJQ44" s="203"/>
      <c r="BJR44" s="203"/>
      <c r="BJS44" s="203"/>
      <c r="BJT44" s="203"/>
      <c r="BJU44" s="203"/>
      <c r="BJV44" s="203"/>
      <c r="BJW44" s="203"/>
      <c r="BJX44" s="203"/>
      <c r="BJY44" s="203"/>
      <c r="BJZ44" s="203"/>
      <c r="BKA44" s="203"/>
      <c r="BKB44" s="203"/>
      <c r="BKC44" s="203"/>
      <c r="BKD44" s="203"/>
      <c r="BKE44" s="203"/>
      <c r="BKF44" s="203"/>
      <c r="BKG44" s="203"/>
      <c r="BKH44" s="203"/>
      <c r="BKI44" s="203"/>
      <c r="BKJ44" s="203"/>
      <c r="BKK44" s="203"/>
      <c r="BKL44" s="203"/>
      <c r="BKM44" s="203"/>
      <c r="BKN44" s="203"/>
      <c r="BKO44" s="203"/>
      <c r="BKP44" s="203"/>
      <c r="BKQ44" s="203"/>
      <c r="BKR44" s="203"/>
      <c r="BKS44" s="203"/>
      <c r="BKT44" s="203"/>
      <c r="BKU44" s="203"/>
      <c r="BKV44" s="203"/>
      <c r="BKW44" s="203"/>
      <c r="BKX44" s="203"/>
      <c r="BKY44" s="203"/>
      <c r="BKZ44" s="203"/>
      <c r="BLA44" s="203"/>
      <c r="BLB44" s="203"/>
      <c r="BLC44" s="203"/>
      <c r="BLD44" s="203"/>
      <c r="BLE44" s="203"/>
      <c r="BLF44" s="203"/>
      <c r="BLG44" s="203"/>
      <c r="BLH44" s="203"/>
      <c r="BLI44" s="203"/>
      <c r="BLJ44" s="203"/>
      <c r="BLK44" s="203"/>
      <c r="BLL44" s="203"/>
      <c r="BLM44" s="203"/>
      <c r="BLN44" s="203"/>
      <c r="BLO44" s="203"/>
      <c r="BLP44" s="203"/>
      <c r="BLQ44" s="203"/>
      <c r="BLR44" s="203"/>
      <c r="BLS44" s="203"/>
      <c r="BLT44" s="203"/>
      <c r="BLU44" s="203"/>
      <c r="BLV44" s="203"/>
      <c r="BLW44" s="203"/>
      <c r="BLX44" s="203"/>
      <c r="BLY44" s="203"/>
      <c r="BLZ44" s="203"/>
      <c r="BMA44" s="203"/>
      <c r="BMB44" s="203"/>
      <c r="BMC44" s="203"/>
      <c r="BMD44" s="203"/>
      <c r="BME44" s="203"/>
      <c r="BMF44" s="203"/>
      <c r="BMG44" s="203"/>
      <c r="BMH44" s="203"/>
      <c r="BMI44" s="203"/>
      <c r="BMJ44" s="203"/>
      <c r="BMK44" s="203"/>
      <c r="BML44" s="203"/>
      <c r="BMM44" s="203"/>
      <c r="BMN44" s="203"/>
      <c r="BMO44" s="203"/>
      <c r="BMP44" s="203"/>
      <c r="BMQ44" s="203"/>
      <c r="BMR44" s="203"/>
      <c r="BMS44" s="203"/>
      <c r="BMT44" s="203"/>
      <c r="BMU44" s="203"/>
      <c r="BMV44" s="203"/>
      <c r="BMW44" s="203"/>
      <c r="BMX44" s="203"/>
      <c r="BMY44" s="203"/>
      <c r="BMZ44" s="203"/>
      <c r="BNA44" s="203"/>
      <c r="BNB44" s="203"/>
      <c r="BNC44" s="203"/>
      <c r="BND44" s="203"/>
      <c r="BNE44" s="203"/>
      <c r="BNF44" s="203"/>
      <c r="BNG44" s="203"/>
      <c r="BNH44" s="203"/>
      <c r="BNI44" s="203"/>
      <c r="BNJ44" s="203"/>
      <c r="BNK44" s="203"/>
      <c r="BNL44" s="203"/>
      <c r="BNM44" s="203"/>
      <c r="BNN44" s="203"/>
      <c r="BNO44" s="203"/>
      <c r="BNP44" s="203"/>
      <c r="BNQ44" s="203"/>
      <c r="BNR44" s="203"/>
      <c r="BNS44" s="203"/>
      <c r="BNT44" s="203"/>
      <c r="BNU44" s="203"/>
      <c r="BNV44" s="203"/>
      <c r="BNW44" s="203"/>
      <c r="BNX44" s="203"/>
      <c r="BNY44" s="203"/>
      <c r="BNZ44" s="203"/>
      <c r="BOA44" s="203"/>
      <c r="BOB44" s="203"/>
      <c r="BOC44" s="203"/>
      <c r="BOD44" s="203"/>
      <c r="BOE44" s="203"/>
      <c r="BOF44" s="203"/>
      <c r="BOG44" s="203"/>
      <c r="BOH44" s="203"/>
      <c r="BOI44" s="203"/>
      <c r="BOJ44" s="203"/>
      <c r="BOK44" s="203"/>
      <c r="BOL44" s="203"/>
      <c r="BOM44" s="203"/>
      <c r="BON44" s="203"/>
      <c r="BOO44" s="203"/>
      <c r="BOP44" s="203"/>
      <c r="BOQ44" s="203"/>
      <c r="BOR44" s="203"/>
      <c r="BOS44" s="203"/>
      <c r="BOT44" s="203"/>
      <c r="BOU44" s="203"/>
      <c r="BOV44" s="203"/>
      <c r="BOW44" s="203"/>
      <c r="BOX44" s="203"/>
      <c r="BOY44" s="203"/>
      <c r="BOZ44" s="203"/>
      <c r="BPA44" s="203"/>
      <c r="BPB44" s="203"/>
      <c r="BPC44" s="203"/>
      <c r="BPD44" s="203"/>
      <c r="BPE44" s="203"/>
      <c r="BPF44" s="203"/>
      <c r="BPG44" s="203"/>
      <c r="BPH44" s="203"/>
      <c r="BPI44" s="203"/>
      <c r="BPJ44" s="203"/>
      <c r="BPK44" s="203"/>
      <c r="BPL44" s="203"/>
      <c r="BPM44" s="203"/>
      <c r="BPN44" s="203"/>
      <c r="BPO44" s="203"/>
      <c r="BPP44" s="203"/>
      <c r="BPQ44" s="203"/>
      <c r="BPR44" s="203"/>
      <c r="BPS44" s="203"/>
      <c r="BPT44" s="203"/>
      <c r="BPU44" s="203"/>
      <c r="BPV44" s="203"/>
      <c r="BPW44" s="203"/>
      <c r="BPX44" s="203"/>
      <c r="BPY44" s="203"/>
      <c r="BPZ44" s="203"/>
      <c r="BQA44" s="203"/>
      <c r="BQB44" s="203"/>
      <c r="BQC44" s="203"/>
      <c r="BQD44" s="203"/>
      <c r="BQE44" s="203"/>
      <c r="BQF44" s="203"/>
      <c r="BQG44" s="203"/>
      <c r="BQH44" s="203"/>
      <c r="BQI44" s="203"/>
      <c r="BQJ44" s="203"/>
      <c r="BQK44" s="203"/>
      <c r="BQL44" s="203"/>
      <c r="BQM44" s="203"/>
      <c r="BQN44" s="203"/>
      <c r="BQO44" s="203"/>
      <c r="BQP44" s="203"/>
      <c r="BQQ44" s="203"/>
      <c r="BQR44" s="203"/>
      <c r="BQS44" s="203"/>
      <c r="BQT44" s="203"/>
      <c r="BQU44" s="203"/>
      <c r="BQV44" s="203"/>
      <c r="BQW44" s="203"/>
      <c r="BQX44" s="203"/>
      <c r="BQY44" s="203"/>
      <c r="BQZ44" s="203"/>
      <c r="BRA44" s="203"/>
      <c r="BRB44" s="203"/>
      <c r="BRC44" s="203"/>
      <c r="BRD44" s="203"/>
      <c r="BRE44" s="203"/>
      <c r="BRF44" s="203"/>
      <c r="BRG44" s="203"/>
      <c r="BRH44" s="203"/>
      <c r="BRI44" s="203"/>
      <c r="BRJ44" s="203"/>
      <c r="BRK44" s="203"/>
      <c r="BRL44" s="203"/>
      <c r="BRM44" s="203"/>
      <c r="BRN44" s="203"/>
      <c r="BRO44" s="203"/>
      <c r="BRP44" s="203"/>
      <c r="BRQ44" s="203"/>
      <c r="BRR44" s="203"/>
      <c r="BRS44" s="203"/>
      <c r="BRT44" s="203"/>
      <c r="BRU44" s="203"/>
      <c r="BRV44" s="203"/>
      <c r="BRW44" s="203"/>
      <c r="BRX44" s="203"/>
      <c r="BRY44" s="203"/>
      <c r="BRZ44" s="203"/>
      <c r="BSA44" s="203"/>
      <c r="BSB44" s="203"/>
      <c r="BSC44" s="203"/>
      <c r="BSD44" s="203"/>
      <c r="BSE44" s="203"/>
      <c r="BSF44" s="203"/>
      <c r="BSG44" s="203"/>
      <c r="BSH44" s="203"/>
      <c r="BSI44" s="203"/>
      <c r="BSJ44" s="203"/>
      <c r="BSK44" s="203"/>
      <c r="BSL44" s="203"/>
      <c r="BSM44" s="203"/>
      <c r="BSN44" s="203"/>
      <c r="BSO44" s="203"/>
      <c r="BSP44" s="203"/>
      <c r="BSQ44" s="203"/>
      <c r="BSR44" s="203"/>
      <c r="BSS44" s="203"/>
      <c r="BST44" s="203"/>
      <c r="BSU44" s="203"/>
      <c r="BSV44" s="203"/>
      <c r="BSW44" s="203"/>
      <c r="BSX44" s="203"/>
      <c r="BSY44" s="203"/>
      <c r="BSZ44" s="203"/>
      <c r="BTA44" s="203"/>
      <c r="BTB44" s="203"/>
      <c r="BTC44" s="203"/>
      <c r="BTD44" s="203"/>
      <c r="BTE44" s="203"/>
      <c r="BTF44" s="203"/>
      <c r="BTG44" s="203"/>
      <c r="BTH44" s="203"/>
      <c r="BTI44" s="203"/>
      <c r="BTJ44" s="203"/>
      <c r="BTK44" s="203"/>
      <c r="BTL44" s="203"/>
      <c r="BTM44" s="203"/>
      <c r="BTN44" s="203"/>
      <c r="BTO44" s="203"/>
      <c r="BTP44" s="203"/>
      <c r="BTQ44" s="203"/>
      <c r="BTR44" s="203"/>
      <c r="BTS44" s="203"/>
      <c r="BTT44" s="203"/>
      <c r="BTU44" s="203"/>
      <c r="BTV44" s="203"/>
      <c r="BTW44" s="203"/>
      <c r="BTX44" s="203"/>
      <c r="BTY44" s="203"/>
      <c r="BTZ44" s="203"/>
      <c r="BUA44" s="203"/>
      <c r="BUB44" s="203"/>
      <c r="BUC44" s="203"/>
      <c r="BUD44" s="203"/>
      <c r="BUE44" s="203"/>
      <c r="BUF44" s="203"/>
      <c r="BUG44" s="203"/>
      <c r="BUH44" s="203"/>
      <c r="BUI44" s="203"/>
      <c r="BUJ44" s="203"/>
      <c r="BUK44" s="203"/>
      <c r="BUL44" s="203"/>
      <c r="BUM44" s="203"/>
      <c r="BUN44" s="203"/>
      <c r="BUO44" s="203"/>
      <c r="BUP44" s="203"/>
      <c r="BUQ44" s="203"/>
      <c r="BUR44" s="203"/>
      <c r="BUS44" s="203"/>
      <c r="BUT44" s="203"/>
      <c r="BUU44" s="203"/>
      <c r="BUV44" s="203"/>
      <c r="BUW44" s="203"/>
      <c r="BUX44" s="203"/>
      <c r="BUY44" s="203"/>
      <c r="BUZ44" s="203"/>
      <c r="BVA44" s="203"/>
      <c r="BVB44" s="203"/>
      <c r="BVC44" s="203"/>
      <c r="BVD44" s="203"/>
      <c r="BVE44" s="203"/>
      <c r="BVF44" s="203"/>
      <c r="BVG44" s="203"/>
      <c r="BVH44" s="203"/>
      <c r="BVI44" s="203"/>
      <c r="BVJ44" s="203"/>
      <c r="BVK44" s="203"/>
      <c r="BVL44" s="203"/>
      <c r="BVM44" s="203"/>
      <c r="BVN44" s="203"/>
      <c r="BVO44" s="203"/>
      <c r="BVP44" s="203"/>
      <c r="BVQ44" s="203"/>
      <c r="BVR44" s="203"/>
      <c r="BVS44" s="203"/>
      <c r="BVT44" s="203"/>
      <c r="BVU44" s="203"/>
      <c r="BVV44" s="203"/>
      <c r="BVW44" s="203"/>
      <c r="BVX44" s="203"/>
      <c r="BVY44" s="203"/>
      <c r="BVZ44" s="203"/>
      <c r="BWA44" s="203"/>
      <c r="BWB44" s="203"/>
      <c r="BWC44" s="203"/>
      <c r="BWD44" s="203"/>
      <c r="BWE44" s="203"/>
      <c r="BWF44" s="203"/>
      <c r="BWG44" s="203"/>
      <c r="BWH44" s="203"/>
      <c r="BWI44" s="203"/>
      <c r="BWJ44" s="203"/>
      <c r="BWK44" s="203"/>
      <c r="BWL44" s="203"/>
      <c r="BWM44" s="203"/>
      <c r="BWN44" s="203"/>
      <c r="BWO44" s="203"/>
      <c r="BWP44" s="203"/>
      <c r="BWQ44" s="203"/>
      <c r="BWR44" s="203"/>
      <c r="BWS44" s="203"/>
      <c r="BWT44" s="203"/>
      <c r="BWU44" s="203"/>
      <c r="BWV44" s="203"/>
      <c r="BWW44" s="203"/>
      <c r="BWX44" s="203"/>
      <c r="BWY44" s="203"/>
      <c r="BWZ44" s="203"/>
      <c r="BXA44" s="203"/>
      <c r="BXB44" s="203"/>
      <c r="BXC44" s="203"/>
      <c r="BXD44" s="203"/>
      <c r="BXE44" s="203"/>
      <c r="BXF44" s="203"/>
      <c r="BXG44" s="203"/>
      <c r="BXH44" s="203"/>
      <c r="BXI44" s="203"/>
      <c r="BXJ44" s="203"/>
      <c r="BXK44" s="203"/>
      <c r="BXL44" s="203"/>
      <c r="BXM44" s="203"/>
      <c r="BXN44" s="203"/>
      <c r="BXO44" s="203"/>
      <c r="BXP44" s="203"/>
      <c r="BXQ44" s="203"/>
      <c r="BXR44" s="203"/>
      <c r="BXS44" s="203"/>
      <c r="BXT44" s="203"/>
      <c r="BXU44" s="203"/>
      <c r="BXV44" s="203"/>
      <c r="BXW44" s="203"/>
      <c r="BXX44" s="203"/>
      <c r="BXY44" s="203"/>
      <c r="BXZ44" s="203"/>
      <c r="BYA44" s="203"/>
      <c r="BYB44" s="203"/>
      <c r="BYC44" s="203"/>
      <c r="BYD44" s="203"/>
      <c r="BYE44" s="203"/>
      <c r="BYF44" s="203"/>
      <c r="BYG44" s="203"/>
      <c r="BYH44" s="203"/>
      <c r="BYI44" s="203"/>
      <c r="BYJ44" s="203"/>
      <c r="BYK44" s="203"/>
      <c r="BYL44" s="203"/>
      <c r="BYM44" s="203"/>
      <c r="BYN44" s="203"/>
      <c r="BYO44" s="203"/>
      <c r="BYP44" s="203"/>
      <c r="BYQ44" s="203"/>
      <c r="BYR44" s="203"/>
      <c r="BYS44" s="203"/>
      <c r="BYT44" s="203"/>
      <c r="BYU44" s="203"/>
      <c r="BYV44" s="203"/>
      <c r="BYW44" s="203"/>
      <c r="BYX44" s="203"/>
      <c r="BYY44" s="203"/>
      <c r="BYZ44" s="203"/>
      <c r="BZA44" s="203"/>
      <c r="BZB44" s="203"/>
      <c r="BZC44" s="203"/>
      <c r="BZD44" s="203"/>
      <c r="BZE44" s="203"/>
      <c r="BZF44" s="203"/>
      <c r="BZG44" s="203"/>
      <c r="BZH44" s="203"/>
      <c r="BZI44" s="203"/>
      <c r="BZJ44" s="203"/>
      <c r="BZK44" s="203"/>
      <c r="BZL44" s="203"/>
      <c r="BZM44" s="203"/>
      <c r="BZN44" s="203"/>
      <c r="BZO44" s="203"/>
      <c r="BZP44" s="203"/>
      <c r="BZQ44" s="203"/>
      <c r="BZR44" s="203"/>
      <c r="BZS44" s="203"/>
      <c r="BZT44" s="203"/>
      <c r="BZU44" s="203"/>
      <c r="BZV44" s="203"/>
      <c r="BZW44" s="203"/>
      <c r="BZX44" s="203"/>
      <c r="BZY44" s="203"/>
      <c r="BZZ44" s="203"/>
      <c r="CAA44" s="203"/>
      <c r="CAB44" s="203"/>
      <c r="CAC44" s="203"/>
      <c r="CAD44" s="203"/>
      <c r="CAE44" s="203"/>
      <c r="CAF44" s="203"/>
      <c r="CAG44" s="203"/>
      <c r="CAH44" s="203"/>
      <c r="CAI44" s="203"/>
      <c r="CAJ44" s="203"/>
      <c r="CAK44" s="203"/>
      <c r="CAL44" s="203"/>
      <c r="CAM44" s="203"/>
      <c r="CAN44" s="203"/>
      <c r="CAO44" s="203"/>
      <c r="CAP44" s="203"/>
      <c r="CAQ44" s="203"/>
      <c r="CAR44" s="203"/>
      <c r="CAS44" s="203"/>
      <c r="CAT44" s="203"/>
      <c r="CAU44" s="203"/>
      <c r="CAV44" s="203"/>
      <c r="CAW44" s="203"/>
      <c r="CAX44" s="203"/>
      <c r="CAY44" s="203"/>
      <c r="CAZ44" s="203"/>
      <c r="CBA44" s="203"/>
      <c r="CBB44" s="203"/>
      <c r="CBC44" s="203"/>
      <c r="CBD44" s="203"/>
      <c r="CBE44" s="203"/>
      <c r="CBF44" s="203"/>
      <c r="CBG44" s="203"/>
      <c r="CBH44" s="203"/>
      <c r="CBI44" s="203"/>
      <c r="CBJ44" s="203"/>
      <c r="CBK44" s="203"/>
      <c r="CBL44" s="203"/>
      <c r="CBM44" s="203"/>
      <c r="CBN44" s="203"/>
      <c r="CBO44" s="203"/>
      <c r="CBP44" s="203"/>
      <c r="CBQ44" s="203"/>
      <c r="CBR44" s="203"/>
      <c r="CBS44" s="203"/>
      <c r="CBT44" s="203"/>
      <c r="CBU44" s="203"/>
      <c r="CBV44" s="203"/>
      <c r="CBW44" s="203"/>
      <c r="CBX44" s="203"/>
      <c r="CBY44" s="203"/>
      <c r="CBZ44" s="203"/>
      <c r="CCA44" s="203"/>
      <c r="CCB44" s="203"/>
      <c r="CCC44" s="203"/>
      <c r="CCD44" s="203"/>
      <c r="CCE44" s="203"/>
      <c r="CCF44" s="203"/>
      <c r="CCG44" s="203"/>
      <c r="CCH44" s="203"/>
      <c r="CCI44" s="203"/>
      <c r="CCJ44" s="203"/>
      <c r="CCK44" s="203"/>
      <c r="CCL44" s="203"/>
      <c r="CCM44" s="203"/>
      <c r="CCN44" s="203"/>
      <c r="CCO44" s="203"/>
      <c r="CCP44" s="203"/>
      <c r="CCQ44" s="203"/>
      <c r="CCR44" s="203"/>
      <c r="CCS44" s="203"/>
      <c r="CCT44" s="203"/>
      <c r="CCU44" s="203"/>
      <c r="CCV44" s="203"/>
      <c r="CCW44" s="203"/>
      <c r="CCX44" s="203"/>
      <c r="CCY44" s="203"/>
      <c r="CCZ44" s="203"/>
      <c r="CDA44" s="203"/>
      <c r="CDB44" s="203"/>
      <c r="CDC44" s="203"/>
      <c r="CDD44" s="203"/>
      <c r="CDE44" s="203"/>
      <c r="CDF44" s="203"/>
      <c r="CDG44" s="203"/>
      <c r="CDH44" s="203"/>
      <c r="CDI44" s="203"/>
      <c r="CDJ44" s="203"/>
      <c r="CDK44" s="203"/>
      <c r="CDL44" s="203"/>
      <c r="CDM44" s="203"/>
      <c r="CDN44" s="203"/>
      <c r="CDO44" s="203"/>
      <c r="CDP44" s="203"/>
      <c r="CDQ44" s="203"/>
      <c r="CDR44" s="203"/>
      <c r="CDS44" s="203"/>
      <c r="CDT44" s="203"/>
      <c r="CDU44" s="203"/>
      <c r="CDV44" s="203"/>
      <c r="CDW44" s="203"/>
      <c r="CDX44" s="203"/>
      <c r="CDY44" s="203"/>
      <c r="CDZ44" s="203"/>
      <c r="CEA44" s="203"/>
      <c r="CEB44" s="203"/>
      <c r="CEC44" s="203"/>
      <c r="CED44" s="203"/>
      <c r="CEE44" s="203"/>
      <c r="CEF44" s="203"/>
      <c r="CEG44" s="203"/>
      <c r="CEH44" s="203"/>
      <c r="CEI44" s="203"/>
      <c r="CEJ44" s="203"/>
      <c r="CEK44" s="203"/>
      <c r="CEL44" s="203"/>
      <c r="CEM44" s="203"/>
      <c r="CEN44" s="203"/>
      <c r="CEO44" s="203"/>
      <c r="CEP44" s="203"/>
      <c r="CEQ44" s="203"/>
      <c r="CER44" s="203"/>
      <c r="CES44" s="203"/>
      <c r="CET44" s="203"/>
      <c r="CEU44" s="203"/>
      <c r="CEV44" s="203"/>
      <c r="CEW44" s="203"/>
      <c r="CEX44" s="203"/>
      <c r="CEY44" s="203"/>
      <c r="CEZ44" s="203"/>
      <c r="CFA44" s="203"/>
      <c r="CFB44" s="203"/>
      <c r="CFC44" s="203"/>
      <c r="CFD44" s="203"/>
      <c r="CFE44" s="203"/>
      <c r="CFF44" s="203"/>
      <c r="CFG44" s="203"/>
      <c r="CFH44" s="203"/>
      <c r="CFI44" s="203"/>
      <c r="CFJ44" s="203"/>
      <c r="CFK44" s="203"/>
      <c r="CFL44" s="203"/>
      <c r="CFM44" s="203"/>
      <c r="CFN44" s="203"/>
      <c r="CFO44" s="203"/>
      <c r="CFP44" s="203"/>
      <c r="CFQ44" s="203"/>
      <c r="CFR44" s="203"/>
      <c r="CFS44" s="203"/>
      <c r="CFT44" s="203"/>
      <c r="CFU44" s="203"/>
      <c r="CFV44" s="203"/>
      <c r="CFW44" s="203"/>
      <c r="CFX44" s="203"/>
      <c r="CFY44" s="203"/>
      <c r="CFZ44" s="203"/>
      <c r="CGA44" s="203"/>
      <c r="CGB44" s="203"/>
      <c r="CGC44" s="203"/>
      <c r="CGD44" s="203"/>
      <c r="CGE44" s="203"/>
      <c r="CGF44" s="203"/>
      <c r="CGG44" s="203"/>
      <c r="CGH44" s="203"/>
      <c r="CGI44" s="203"/>
      <c r="CGJ44" s="203"/>
      <c r="CGK44" s="203"/>
      <c r="CGL44" s="203"/>
      <c r="CGM44" s="203"/>
      <c r="CGN44" s="203"/>
      <c r="CGO44" s="203"/>
      <c r="CGP44" s="203"/>
      <c r="CGQ44" s="203"/>
      <c r="CGR44" s="203"/>
      <c r="CGS44" s="203"/>
      <c r="CGT44" s="203"/>
      <c r="CGU44" s="203"/>
      <c r="CGV44" s="203"/>
      <c r="CGW44" s="203"/>
      <c r="CGX44" s="203"/>
      <c r="CGY44" s="203"/>
      <c r="CGZ44" s="203"/>
      <c r="CHA44" s="203"/>
      <c r="CHB44" s="203"/>
      <c r="CHC44" s="203"/>
      <c r="CHD44" s="203"/>
      <c r="CHE44" s="203"/>
      <c r="CHF44" s="203"/>
      <c r="CHG44" s="203"/>
      <c r="CHH44" s="203"/>
      <c r="CHI44" s="203"/>
      <c r="CHJ44" s="203"/>
      <c r="CHK44" s="203"/>
      <c r="CHL44" s="203"/>
      <c r="CHM44" s="203"/>
      <c r="CHN44" s="203"/>
      <c r="CHO44" s="203"/>
      <c r="CHP44" s="203"/>
      <c r="CHQ44" s="203"/>
      <c r="CHR44" s="203"/>
      <c r="CHS44" s="203"/>
      <c r="CHT44" s="203"/>
      <c r="CHU44" s="203"/>
      <c r="CHV44" s="203"/>
      <c r="CHW44" s="203"/>
      <c r="CHX44" s="203"/>
      <c r="CHY44" s="203"/>
      <c r="CHZ44" s="203"/>
      <c r="CIA44" s="203"/>
      <c r="CIB44" s="203"/>
      <c r="CIC44" s="203"/>
      <c r="CID44" s="203"/>
      <c r="CIE44" s="203"/>
      <c r="CIF44" s="203"/>
      <c r="CIG44" s="203"/>
      <c r="CIH44" s="203"/>
      <c r="CII44" s="203"/>
      <c r="CIJ44" s="203"/>
      <c r="CIK44" s="203"/>
      <c r="CIL44" s="203"/>
      <c r="CIM44" s="203"/>
      <c r="CIN44" s="203"/>
      <c r="CIO44" s="203"/>
      <c r="CIP44" s="203"/>
      <c r="CIQ44" s="203"/>
      <c r="CIR44" s="203"/>
      <c r="CIS44" s="203"/>
      <c r="CIT44" s="203"/>
      <c r="CIU44" s="203"/>
      <c r="CIV44" s="203"/>
      <c r="CIW44" s="203"/>
      <c r="CIX44" s="203"/>
      <c r="CIY44" s="203"/>
      <c r="CIZ44" s="203"/>
      <c r="CJA44" s="203"/>
      <c r="CJB44" s="203"/>
      <c r="CJC44" s="203"/>
      <c r="CJD44" s="203"/>
      <c r="CJE44" s="203"/>
      <c r="CJF44" s="203"/>
      <c r="CJG44" s="203"/>
      <c r="CJH44" s="203"/>
      <c r="CJI44" s="203"/>
      <c r="CJJ44" s="203"/>
      <c r="CJK44" s="203"/>
      <c r="CJL44" s="203"/>
      <c r="CJM44" s="203"/>
      <c r="CJN44" s="203"/>
      <c r="CJO44" s="203"/>
      <c r="CJP44" s="203"/>
      <c r="CJQ44" s="203"/>
      <c r="CJR44" s="203"/>
      <c r="CJS44" s="203"/>
      <c r="CJT44" s="203"/>
      <c r="CJU44" s="203"/>
      <c r="CJV44" s="203"/>
      <c r="CJW44" s="203"/>
      <c r="CJX44" s="203"/>
      <c r="CJY44" s="203"/>
      <c r="CJZ44" s="203"/>
      <c r="CKA44" s="203"/>
      <c r="CKB44" s="203"/>
      <c r="CKC44" s="203"/>
      <c r="CKD44" s="203"/>
      <c r="CKE44" s="203"/>
      <c r="CKF44" s="203"/>
      <c r="CKG44" s="203"/>
      <c r="CKH44" s="203"/>
      <c r="CKI44" s="203"/>
      <c r="CKJ44" s="203"/>
      <c r="CKK44" s="203"/>
      <c r="CKL44" s="203"/>
      <c r="CKM44" s="203"/>
      <c r="CKN44" s="203"/>
      <c r="CKO44" s="203"/>
      <c r="CKP44" s="203"/>
      <c r="CKQ44" s="203"/>
      <c r="CKR44" s="203"/>
      <c r="CKS44" s="203"/>
      <c r="CKT44" s="203"/>
      <c r="CKU44" s="203"/>
      <c r="CKV44" s="203"/>
      <c r="CKW44" s="203"/>
      <c r="CKX44" s="203"/>
      <c r="CKY44" s="203"/>
      <c r="CKZ44" s="203"/>
      <c r="CLA44" s="203"/>
      <c r="CLB44" s="203"/>
      <c r="CLC44" s="203"/>
      <c r="CLD44" s="203"/>
      <c r="CLE44" s="203"/>
      <c r="CLF44" s="203"/>
      <c r="CLG44" s="203"/>
      <c r="CLH44" s="203"/>
      <c r="CLI44" s="203"/>
      <c r="CLJ44" s="203"/>
      <c r="CLK44" s="203"/>
      <c r="CLL44" s="203"/>
      <c r="CLM44" s="203"/>
      <c r="CLN44" s="203"/>
      <c r="CLO44" s="203"/>
      <c r="CLP44" s="203"/>
      <c r="CLQ44" s="203"/>
      <c r="CLR44" s="203"/>
      <c r="CLS44" s="203"/>
      <c r="CLT44" s="203"/>
      <c r="CLU44" s="203"/>
      <c r="CLV44" s="203"/>
      <c r="CLW44" s="203"/>
      <c r="CLX44" s="203"/>
      <c r="CLY44" s="203"/>
      <c r="CLZ44" s="203"/>
      <c r="CMA44" s="203"/>
      <c r="CMB44" s="203"/>
      <c r="CMC44" s="203"/>
      <c r="CMD44" s="203"/>
      <c r="CME44" s="203"/>
      <c r="CMF44" s="203"/>
      <c r="CMG44" s="203"/>
      <c r="CMH44" s="203"/>
      <c r="CMI44" s="203"/>
      <c r="CMJ44" s="203"/>
      <c r="CMK44" s="203"/>
      <c r="CML44" s="203"/>
      <c r="CMM44" s="203"/>
      <c r="CMN44" s="203"/>
      <c r="CMO44" s="203"/>
      <c r="CMP44" s="203"/>
      <c r="CMQ44" s="203"/>
      <c r="CMR44" s="203"/>
      <c r="CMS44" s="203"/>
      <c r="CMT44" s="203"/>
      <c r="CMU44" s="203"/>
      <c r="CMV44" s="203"/>
      <c r="CMW44" s="203"/>
      <c r="CMX44" s="203"/>
      <c r="CMY44" s="203"/>
      <c r="CMZ44" s="203"/>
      <c r="CNA44" s="203"/>
      <c r="CNB44" s="203"/>
      <c r="CNC44" s="203"/>
      <c r="CND44" s="203"/>
      <c r="CNE44" s="203"/>
      <c r="CNF44" s="203"/>
      <c r="CNG44" s="203"/>
      <c r="CNH44" s="203"/>
      <c r="CNI44" s="203"/>
      <c r="CNJ44" s="203"/>
      <c r="CNK44" s="203"/>
      <c r="CNL44" s="203"/>
      <c r="CNM44" s="203"/>
      <c r="CNN44" s="203"/>
      <c r="CNO44" s="203"/>
      <c r="CNP44" s="203"/>
      <c r="CNQ44" s="203"/>
      <c r="CNR44" s="203"/>
      <c r="CNS44" s="203"/>
      <c r="CNT44" s="203"/>
      <c r="CNU44" s="203"/>
      <c r="CNV44" s="203"/>
      <c r="CNW44" s="203"/>
      <c r="CNX44" s="203"/>
      <c r="CNY44" s="203"/>
      <c r="CNZ44" s="203"/>
      <c r="COA44" s="203"/>
      <c r="COB44" s="203"/>
      <c r="COC44" s="203"/>
      <c r="COD44" s="203"/>
      <c r="COE44" s="203"/>
      <c r="COF44" s="203"/>
      <c r="COG44" s="203"/>
      <c r="COH44" s="203"/>
      <c r="COI44" s="203"/>
      <c r="COJ44" s="203"/>
      <c r="COK44" s="203"/>
      <c r="COL44" s="203"/>
      <c r="COM44" s="203"/>
      <c r="CON44" s="203"/>
      <c r="COO44" s="203"/>
      <c r="COP44" s="203"/>
      <c r="COQ44" s="203"/>
      <c r="COR44" s="203"/>
      <c r="COS44" s="203"/>
      <c r="COT44" s="203"/>
      <c r="COU44" s="203"/>
      <c r="COV44" s="203"/>
      <c r="COW44" s="203"/>
      <c r="COX44" s="203"/>
      <c r="COY44" s="203"/>
      <c r="COZ44" s="203"/>
      <c r="CPA44" s="203"/>
      <c r="CPB44" s="203"/>
      <c r="CPC44" s="203"/>
      <c r="CPD44" s="203"/>
      <c r="CPE44" s="203"/>
      <c r="CPF44" s="203"/>
      <c r="CPG44" s="203"/>
      <c r="CPH44" s="203"/>
      <c r="CPI44" s="203"/>
      <c r="CPJ44" s="203"/>
      <c r="CPK44" s="203"/>
      <c r="CPL44" s="203"/>
      <c r="CPM44" s="203"/>
      <c r="CPN44" s="203"/>
      <c r="CPO44" s="203"/>
      <c r="CPP44" s="203"/>
      <c r="CPQ44" s="203"/>
      <c r="CPR44" s="203"/>
      <c r="CPS44" s="203"/>
      <c r="CPT44" s="203"/>
      <c r="CPU44" s="203"/>
      <c r="CPV44" s="203"/>
      <c r="CPW44" s="203"/>
      <c r="CPX44" s="203"/>
      <c r="CPY44" s="203"/>
      <c r="CPZ44" s="203"/>
      <c r="CQA44" s="203"/>
      <c r="CQB44" s="203"/>
      <c r="CQC44" s="203"/>
      <c r="CQD44" s="203"/>
      <c r="CQE44" s="203"/>
      <c r="CQF44" s="203"/>
      <c r="CQG44" s="203"/>
      <c r="CQH44" s="203"/>
      <c r="CQI44" s="203"/>
      <c r="CQJ44" s="203"/>
      <c r="CQK44" s="203"/>
      <c r="CQL44" s="203"/>
      <c r="CQM44" s="203"/>
      <c r="CQN44" s="203"/>
      <c r="CQO44" s="203"/>
      <c r="CQP44" s="203"/>
      <c r="CQQ44" s="203"/>
      <c r="CQR44" s="203"/>
      <c r="CQS44" s="203"/>
      <c r="CQT44" s="203"/>
      <c r="CQU44" s="203"/>
      <c r="CQV44" s="203"/>
      <c r="CQW44" s="203"/>
      <c r="CQX44" s="203"/>
      <c r="CQY44" s="203"/>
      <c r="CQZ44" s="203"/>
      <c r="CRA44" s="203"/>
      <c r="CRB44" s="203"/>
      <c r="CRC44" s="203"/>
      <c r="CRD44" s="203"/>
      <c r="CRE44" s="203"/>
      <c r="CRF44" s="203"/>
      <c r="CRG44" s="203"/>
      <c r="CRH44" s="203"/>
      <c r="CRI44" s="203"/>
      <c r="CRJ44" s="203"/>
      <c r="CRK44" s="203"/>
      <c r="CRL44" s="203"/>
      <c r="CRM44" s="203"/>
      <c r="CRN44" s="203"/>
      <c r="CRO44" s="203"/>
      <c r="CRP44" s="203"/>
      <c r="CRQ44" s="203"/>
      <c r="CRR44" s="203"/>
      <c r="CRS44" s="203"/>
      <c r="CRT44" s="203"/>
      <c r="CRU44" s="203"/>
      <c r="CRV44" s="203"/>
      <c r="CRW44" s="203"/>
      <c r="CRX44" s="203"/>
      <c r="CRY44" s="203"/>
      <c r="CRZ44" s="203"/>
      <c r="CSA44" s="203"/>
      <c r="CSB44" s="203"/>
      <c r="CSC44" s="203"/>
      <c r="CSD44" s="203"/>
      <c r="CSE44" s="203"/>
      <c r="CSF44" s="203"/>
      <c r="CSG44" s="203"/>
      <c r="CSH44" s="203"/>
      <c r="CSI44" s="203"/>
      <c r="CSJ44" s="203"/>
      <c r="CSK44" s="203"/>
      <c r="CSL44" s="203"/>
      <c r="CSM44" s="203"/>
      <c r="CSN44" s="203"/>
      <c r="CSO44" s="203"/>
      <c r="CSP44" s="203"/>
      <c r="CSQ44" s="203"/>
      <c r="CSR44" s="203"/>
      <c r="CSS44" s="203"/>
      <c r="CST44" s="203"/>
      <c r="CSU44" s="203"/>
      <c r="CSV44" s="203"/>
      <c r="CSW44" s="203"/>
      <c r="CSX44" s="203"/>
      <c r="CSY44" s="203"/>
      <c r="CSZ44" s="203"/>
      <c r="CTA44" s="203"/>
      <c r="CTB44" s="203"/>
      <c r="CTC44" s="203"/>
      <c r="CTD44" s="203"/>
      <c r="CTE44" s="203"/>
      <c r="CTF44" s="203"/>
      <c r="CTG44" s="203"/>
      <c r="CTH44" s="203"/>
      <c r="CTI44" s="203"/>
      <c r="CTJ44" s="203"/>
      <c r="CTK44" s="203"/>
      <c r="CTL44" s="203"/>
      <c r="CTM44" s="203"/>
      <c r="CTN44" s="203"/>
      <c r="CTO44" s="203"/>
      <c r="CTP44" s="203"/>
      <c r="CTQ44" s="203"/>
      <c r="CTR44" s="203"/>
      <c r="CTS44" s="203"/>
      <c r="CTT44" s="203"/>
      <c r="CTU44" s="203"/>
      <c r="CTV44" s="203"/>
      <c r="CTW44" s="203"/>
      <c r="CTX44" s="203"/>
      <c r="CTY44" s="203"/>
      <c r="CTZ44" s="203"/>
      <c r="CUA44" s="203"/>
      <c r="CUB44" s="203"/>
      <c r="CUC44" s="203"/>
      <c r="CUD44" s="203"/>
      <c r="CUE44" s="203"/>
      <c r="CUF44" s="203"/>
      <c r="CUG44" s="203"/>
      <c r="CUH44" s="203"/>
      <c r="CUI44" s="203"/>
      <c r="CUJ44" s="203"/>
      <c r="CUK44" s="203"/>
      <c r="CUL44" s="203"/>
      <c r="CUM44" s="203"/>
      <c r="CUN44" s="203"/>
      <c r="CUO44" s="203"/>
      <c r="CUP44" s="203"/>
      <c r="CUQ44" s="203"/>
      <c r="CUR44" s="203"/>
      <c r="CUS44" s="203"/>
      <c r="CUT44" s="203"/>
      <c r="CUU44" s="203"/>
      <c r="CUV44" s="203"/>
      <c r="CUW44" s="203"/>
      <c r="CUX44" s="203"/>
      <c r="CUY44" s="203"/>
      <c r="CUZ44" s="203"/>
      <c r="CVA44" s="203"/>
      <c r="CVB44" s="203"/>
      <c r="CVC44" s="203"/>
      <c r="CVD44" s="203"/>
      <c r="CVE44" s="203"/>
      <c r="CVF44" s="203"/>
      <c r="CVG44" s="203"/>
      <c r="CVH44" s="203"/>
      <c r="CVI44" s="203"/>
      <c r="CVJ44" s="203"/>
      <c r="CVK44" s="203"/>
      <c r="CVL44" s="203"/>
      <c r="CVM44" s="203"/>
      <c r="CVN44" s="203"/>
      <c r="CVO44" s="203"/>
      <c r="CVP44" s="203"/>
      <c r="CVQ44" s="203"/>
      <c r="CVR44" s="203"/>
      <c r="CVS44" s="203"/>
      <c r="CVT44" s="203"/>
      <c r="CVU44" s="203"/>
      <c r="CVV44" s="203"/>
      <c r="CVW44" s="203"/>
      <c r="CVX44" s="203"/>
      <c r="CVY44" s="203"/>
      <c r="CVZ44" s="203"/>
      <c r="CWA44" s="203"/>
      <c r="CWB44" s="203"/>
      <c r="CWC44" s="203"/>
      <c r="CWD44" s="203"/>
      <c r="CWE44" s="203"/>
      <c r="CWF44" s="203"/>
      <c r="CWG44" s="203"/>
      <c r="CWH44" s="203"/>
      <c r="CWI44" s="203"/>
      <c r="CWJ44" s="203"/>
      <c r="CWK44" s="203"/>
      <c r="CWL44" s="203"/>
      <c r="CWM44" s="203"/>
      <c r="CWN44" s="203"/>
      <c r="CWO44" s="203"/>
      <c r="CWP44" s="203"/>
      <c r="CWQ44" s="203"/>
      <c r="CWR44" s="203"/>
      <c r="CWS44" s="203"/>
      <c r="CWT44" s="203"/>
      <c r="CWU44" s="203"/>
      <c r="CWV44" s="203"/>
      <c r="CWW44" s="203"/>
      <c r="CWX44" s="203"/>
      <c r="CWY44" s="203"/>
      <c r="CWZ44" s="203"/>
      <c r="CXA44" s="203"/>
      <c r="CXB44" s="203"/>
      <c r="CXC44" s="203"/>
      <c r="CXD44" s="203"/>
      <c r="CXE44" s="203"/>
      <c r="CXF44" s="203"/>
      <c r="CXG44" s="203"/>
      <c r="CXH44" s="203"/>
      <c r="CXI44" s="203"/>
      <c r="CXJ44" s="203"/>
      <c r="CXK44" s="203"/>
      <c r="CXL44" s="203"/>
      <c r="CXM44" s="203"/>
      <c r="CXN44" s="203"/>
      <c r="CXO44" s="203"/>
      <c r="CXP44" s="203"/>
      <c r="CXQ44" s="203"/>
      <c r="CXR44" s="203"/>
      <c r="CXS44" s="203"/>
      <c r="CXT44" s="203"/>
      <c r="CXU44" s="203"/>
      <c r="CXV44" s="203"/>
      <c r="CXW44" s="203"/>
      <c r="CXX44" s="203"/>
      <c r="CXY44" s="203"/>
      <c r="CXZ44" s="203"/>
      <c r="CYA44" s="203"/>
      <c r="CYB44" s="203"/>
      <c r="CYC44" s="203"/>
      <c r="CYD44" s="203"/>
      <c r="CYE44" s="203"/>
      <c r="CYF44" s="203"/>
      <c r="CYG44" s="203"/>
      <c r="CYH44" s="203"/>
      <c r="CYI44" s="203"/>
      <c r="CYJ44" s="203"/>
      <c r="CYK44" s="203"/>
      <c r="CYL44" s="203"/>
      <c r="CYM44" s="203"/>
      <c r="CYN44" s="203"/>
      <c r="CYO44" s="203"/>
      <c r="CYP44" s="203"/>
      <c r="CYQ44" s="203"/>
      <c r="CYR44" s="203"/>
      <c r="CYS44" s="203"/>
      <c r="CYT44" s="203"/>
      <c r="CYU44" s="203"/>
      <c r="CYV44" s="203"/>
      <c r="CYW44" s="203"/>
      <c r="CYX44" s="203"/>
      <c r="CYY44" s="203"/>
      <c r="CYZ44" s="203"/>
      <c r="CZA44" s="203"/>
      <c r="CZB44" s="203"/>
      <c r="CZC44" s="203"/>
      <c r="CZD44" s="203"/>
      <c r="CZE44" s="203"/>
      <c r="CZF44" s="203"/>
      <c r="CZG44" s="203"/>
      <c r="CZH44" s="203"/>
      <c r="CZI44" s="203"/>
      <c r="CZJ44" s="203"/>
      <c r="CZK44" s="203"/>
      <c r="CZL44" s="203"/>
      <c r="CZM44" s="203"/>
      <c r="CZN44" s="203"/>
      <c r="CZO44" s="203"/>
      <c r="CZP44" s="203"/>
      <c r="CZQ44" s="203"/>
      <c r="CZR44" s="203"/>
      <c r="CZS44" s="203"/>
      <c r="CZT44" s="203"/>
      <c r="CZU44" s="203"/>
      <c r="CZV44" s="203"/>
      <c r="CZW44" s="203"/>
      <c r="CZX44" s="203"/>
      <c r="CZY44" s="203"/>
      <c r="CZZ44" s="203"/>
      <c r="DAA44" s="203"/>
      <c r="DAB44" s="203"/>
      <c r="DAC44" s="203"/>
      <c r="DAD44" s="203"/>
      <c r="DAE44" s="203"/>
      <c r="DAF44" s="203"/>
      <c r="DAG44" s="203"/>
      <c r="DAH44" s="203"/>
      <c r="DAI44" s="203"/>
      <c r="DAJ44" s="203"/>
      <c r="DAK44" s="203"/>
      <c r="DAL44" s="203"/>
      <c r="DAM44" s="203"/>
      <c r="DAN44" s="203"/>
      <c r="DAO44" s="203"/>
      <c r="DAP44" s="203"/>
      <c r="DAQ44" s="203"/>
      <c r="DAR44" s="203"/>
      <c r="DAS44" s="203"/>
      <c r="DAT44" s="203"/>
      <c r="DAU44" s="203"/>
      <c r="DAV44" s="203"/>
      <c r="DAW44" s="203"/>
      <c r="DAX44" s="203"/>
      <c r="DAY44" s="203"/>
      <c r="DAZ44" s="203"/>
      <c r="DBA44" s="203"/>
      <c r="DBB44" s="203"/>
      <c r="DBC44" s="203"/>
      <c r="DBD44" s="203"/>
      <c r="DBE44" s="203"/>
      <c r="DBF44" s="203"/>
      <c r="DBG44" s="203"/>
      <c r="DBH44" s="203"/>
      <c r="DBI44" s="203"/>
      <c r="DBJ44" s="203"/>
      <c r="DBK44" s="203"/>
      <c r="DBL44" s="203"/>
      <c r="DBM44" s="203"/>
      <c r="DBN44" s="203"/>
      <c r="DBO44" s="203"/>
      <c r="DBP44" s="203"/>
      <c r="DBQ44" s="203"/>
      <c r="DBR44" s="203"/>
      <c r="DBS44" s="203"/>
      <c r="DBT44" s="203"/>
      <c r="DBU44" s="203"/>
      <c r="DBV44" s="203"/>
      <c r="DBW44" s="203"/>
      <c r="DBX44" s="203"/>
      <c r="DBY44" s="203"/>
      <c r="DBZ44" s="203"/>
      <c r="DCA44" s="203"/>
      <c r="DCB44" s="203"/>
      <c r="DCC44" s="203"/>
      <c r="DCD44" s="203"/>
      <c r="DCE44" s="203"/>
      <c r="DCF44" s="203"/>
      <c r="DCG44" s="203"/>
      <c r="DCH44" s="203"/>
      <c r="DCI44" s="203"/>
      <c r="DCJ44" s="203"/>
      <c r="DCK44" s="203"/>
      <c r="DCL44" s="203"/>
      <c r="DCM44" s="203"/>
      <c r="DCN44" s="203"/>
      <c r="DCO44" s="203"/>
      <c r="DCP44" s="203"/>
      <c r="DCQ44" s="203"/>
      <c r="DCR44" s="203"/>
      <c r="DCS44" s="203"/>
      <c r="DCT44" s="203"/>
      <c r="DCU44" s="203"/>
      <c r="DCV44" s="203"/>
      <c r="DCW44" s="203"/>
      <c r="DCX44" s="203"/>
      <c r="DCY44" s="203"/>
      <c r="DCZ44" s="203"/>
      <c r="DDA44" s="203"/>
      <c r="DDB44" s="203"/>
      <c r="DDC44" s="203"/>
      <c r="DDD44" s="203"/>
      <c r="DDE44" s="203"/>
      <c r="DDF44" s="203"/>
      <c r="DDG44" s="203"/>
      <c r="DDH44" s="203"/>
      <c r="DDI44" s="203"/>
      <c r="DDJ44" s="203"/>
      <c r="DDK44" s="203"/>
      <c r="DDL44" s="203"/>
      <c r="DDM44" s="203"/>
      <c r="DDN44" s="203"/>
      <c r="DDO44" s="203"/>
      <c r="DDP44" s="203"/>
      <c r="DDQ44" s="203"/>
      <c r="DDR44" s="203"/>
      <c r="DDS44" s="203"/>
      <c r="DDT44" s="203"/>
      <c r="DDU44" s="203"/>
      <c r="DDV44" s="203"/>
      <c r="DDW44" s="203"/>
      <c r="DDX44" s="203"/>
      <c r="DDY44" s="203"/>
      <c r="DDZ44" s="203"/>
      <c r="DEA44" s="203"/>
      <c r="DEB44" s="203"/>
      <c r="DEC44" s="203"/>
      <c r="DED44" s="203"/>
      <c r="DEE44" s="203"/>
      <c r="DEF44" s="203"/>
      <c r="DEG44" s="203"/>
      <c r="DEH44" s="203"/>
      <c r="DEI44" s="203"/>
      <c r="DEJ44" s="203"/>
      <c r="DEK44" s="203"/>
      <c r="DEL44" s="203"/>
      <c r="DEM44" s="203"/>
      <c r="DEN44" s="203"/>
      <c r="DEO44" s="203"/>
      <c r="DEP44" s="203"/>
      <c r="DEQ44" s="203"/>
      <c r="DER44" s="203"/>
      <c r="DES44" s="203"/>
      <c r="DET44" s="203"/>
      <c r="DEU44" s="203"/>
      <c r="DEV44" s="203"/>
      <c r="DEW44" s="203"/>
      <c r="DEX44" s="203"/>
      <c r="DEY44" s="203"/>
      <c r="DEZ44" s="203"/>
      <c r="DFA44" s="203"/>
      <c r="DFB44" s="203"/>
      <c r="DFC44" s="203"/>
      <c r="DFD44" s="203"/>
      <c r="DFE44" s="203"/>
      <c r="DFF44" s="203"/>
      <c r="DFG44" s="203"/>
      <c r="DFH44" s="203"/>
      <c r="DFI44" s="203"/>
      <c r="DFJ44" s="203"/>
      <c r="DFK44" s="203"/>
      <c r="DFL44" s="203"/>
      <c r="DFM44" s="203"/>
      <c r="DFN44" s="203"/>
      <c r="DFO44" s="203"/>
      <c r="DFP44" s="203"/>
      <c r="DFQ44" s="203"/>
      <c r="DFR44" s="203"/>
      <c r="DFS44" s="203"/>
      <c r="DFT44" s="203"/>
      <c r="DFU44" s="203"/>
      <c r="DFV44" s="203"/>
      <c r="DFW44" s="203"/>
      <c r="DFX44" s="203"/>
      <c r="DFY44" s="203"/>
      <c r="DFZ44" s="203"/>
      <c r="DGA44" s="203"/>
      <c r="DGB44" s="203"/>
      <c r="DGC44" s="203"/>
      <c r="DGD44" s="203"/>
      <c r="DGE44" s="203"/>
      <c r="DGF44" s="203"/>
      <c r="DGG44" s="203"/>
      <c r="DGH44" s="203"/>
      <c r="DGI44" s="203"/>
      <c r="DGJ44" s="203"/>
      <c r="DGK44" s="203"/>
      <c r="DGL44" s="203"/>
      <c r="DGM44" s="203"/>
      <c r="DGN44" s="203"/>
      <c r="DGO44" s="203"/>
      <c r="DGP44" s="203"/>
      <c r="DGQ44" s="203"/>
      <c r="DGR44" s="203"/>
      <c r="DGS44" s="203"/>
      <c r="DGT44" s="203"/>
      <c r="DGU44" s="203"/>
      <c r="DGV44" s="203"/>
      <c r="DGW44" s="203"/>
      <c r="DGX44" s="203"/>
      <c r="DGY44" s="203"/>
      <c r="DGZ44" s="203"/>
      <c r="DHA44" s="203"/>
      <c r="DHB44" s="203"/>
      <c r="DHC44" s="203"/>
      <c r="DHD44" s="203"/>
      <c r="DHE44" s="203"/>
      <c r="DHF44" s="203"/>
      <c r="DHG44" s="203"/>
      <c r="DHH44" s="203"/>
      <c r="DHI44" s="203"/>
      <c r="DHJ44" s="203"/>
      <c r="DHK44" s="203"/>
      <c r="DHL44" s="203"/>
      <c r="DHM44" s="203"/>
      <c r="DHN44" s="203"/>
      <c r="DHO44" s="203"/>
      <c r="DHP44" s="203"/>
      <c r="DHQ44" s="203"/>
      <c r="DHR44" s="203"/>
      <c r="DHS44" s="203"/>
      <c r="DHT44" s="203"/>
      <c r="DHU44" s="203"/>
      <c r="DHV44" s="203"/>
      <c r="DHW44" s="203"/>
      <c r="DHX44" s="203"/>
      <c r="DHY44" s="203"/>
      <c r="DHZ44" s="203"/>
      <c r="DIA44" s="203"/>
      <c r="DIB44" s="203"/>
      <c r="DIC44" s="203"/>
      <c r="DID44" s="203"/>
      <c r="DIE44" s="203"/>
      <c r="DIF44" s="203"/>
      <c r="DIG44" s="203"/>
      <c r="DIH44" s="203"/>
      <c r="DII44" s="203"/>
      <c r="DIJ44" s="203"/>
      <c r="DIK44" s="203"/>
      <c r="DIL44" s="203"/>
      <c r="DIM44" s="203"/>
      <c r="DIN44" s="203"/>
      <c r="DIO44" s="203"/>
      <c r="DIP44" s="203"/>
      <c r="DIQ44" s="203"/>
      <c r="DIR44" s="203"/>
      <c r="DIS44" s="203"/>
      <c r="DIT44" s="203"/>
      <c r="DIU44" s="203"/>
      <c r="DIV44" s="203"/>
      <c r="DIW44" s="203"/>
      <c r="DIX44" s="203"/>
      <c r="DIY44" s="203"/>
      <c r="DIZ44" s="203"/>
      <c r="DJA44" s="203"/>
      <c r="DJB44" s="203"/>
      <c r="DJC44" s="203"/>
      <c r="DJD44" s="203"/>
      <c r="DJE44" s="203"/>
      <c r="DJF44" s="203"/>
      <c r="DJG44" s="203"/>
      <c r="DJH44" s="203"/>
      <c r="DJI44" s="203"/>
      <c r="DJJ44" s="203"/>
      <c r="DJK44" s="203"/>
      <c r="DJL44" s="203"/>
      <c r="DJM44" s="203"/>
      <c r="DJN44" s="203"/>
      <c r="DJO44" s="203"/>
      <c r="DJP44" s="203"/>
      <c r="DJQ44" s="203"/>
      <c r="DJR44" s="203"/>
      <c r="DJS44" s="203"/>
      <c r="DJT44" s="203"/>
      <c r="DJU44" s="203"/>
      <c r="DJV44" s="203"/>
      <c r="DJW44" s="203"/>
      <c r="DJX44" s="203"/>
      <c r="DJY44" s="203"/>
      <c r="DJZ44" s="203"/>
      <c r="DKA44" s="203"/>
      <c r="DKB44" s="203"/>
      <c r="DKC44" s="203"/>
      <c r="DKD44" s="203"/>
      <c r="DKE44" s="203"/>
      <c r="DKF44" s="203"/>
      <c r="DKG44" s="203"/>
      <c r="DKH44" s="203"/>
      <c r="DKI44" s="203"/>
      <c r="DKJ44" s="203"/>
      <c r="DKK44" s="203"/>
      <c r="DKL44" s="203"/>
      <c r="DKM44" s="203"/>
      <c r="DKN44" s="203"/>
      <c r="DKO44" s="203"/>
      <c r="DKP44" s="203"/>
      <c r="DKQ44" s="203"/>
      <c r="DKR44" s="203"/>
      <c r="DKS44" s="203"/>
      <c r="DKT44" s="203"/>
      <c r="DKU44" s="203"/>
      <c r="DKV44" s="203"/>
      <c r="DKW44" s="203"/>
      <c r="DKX44" s="203"/>
      <c r="DKY44" s="203"/>
      <c r="DKZ44" s="203"/>
      <c r="DLA44" s="203"/>
      <c r="DLB44" s="203"/>
      <c r="DLC44" s="203"/>
      <c r="DLD44" s="203"/>
      <c r="DLE44" s="203"/>
      <c r="DLF44" s="203"/>
      <c r="DLG44" s="203"/>
      <c r="DLH44" s="203"/>
      <c r="DLI44" s="203"/>
      <c r="DLJ44" s="203"/>
      <c r="DLK44" s="203"/>
      <c r="DLL44" s="203"/>
      <c r="DLM44" s="203"/>
      <c r="DLN44" s="203"/>
      <c r="DLO44" s="203"/>
      <c r="DLP44" s="203"/>
      <c r="DLQ44" s="203"/>
      <c r="DLR44" s="203"/>
      <c r="DLS44" s="203"/>
      <c r="DLT44" s="203"/>
      <c r="DLU44" s="203"/>
      <c r="DLV44" s="203"/>
      <c r="DLW44" s="203"/>
      <c r="DLX44" s="203"/>
      <c r="DLY44" s="203"/>
      <c r="DLZ44" s="203"/>
      <c r="DMA44" s="203"/>
      <c r="DMB44" s="203"/>
      <c r="DMC44" s="203"/>
      <c r="DMD44" s="203"/>
      <c r="DME44" s="203"/>
      <c r="DMF44" s="203"/>
      <c r="DMG44" s="203"/>
      <c r="DMH44" s="203"/>
      <c r="DMI44" s="203"/>
      <c r="DMJ44" s="203"/>
      <c r="DMK44" s="203"/>
      <c r="DML44" s="203"/>
      <c r="DMM44" s="203"/>
      <c r="DMN44" s="203"/>
      <c r="DMO44" s="203"/>
      <c r="DMP44" s="203"/>
      <c r="DMQ44" s="203"/>
      <c r="DMR44" s="203"/>
      <c r="DMS44" s="203"/>
      <c r="DMT44" s="203"/>
      <c r="DMU44" s="203"/>
      <c r="DMV44" s="203"/>
      <c r="DMW44" s="203"/>
      <c r="DMX44" s="203"/>
      <c r="DMY44" s="203"/>
      <c r="DMZ44" s="203"/>
      <c r="DNA44" s="203"/>
      <c r="DNB44" s="203"/>
      <c r="DNC44" s="203"/>
      <c r="DND44" s="203"/>
      <c r="DNE44" s="203"/>
      <c r="DNF44" s="203"/>
      <c r="DNG44" s="203"/>
      <c r="DNH44" s="203"/>
      <c r="DNI44" s="203"/>
      <c r="DNJ44" s="203"/>
      <c r="DNK44" s="203"/>
      <c r="DNL44" s="203"/>
      <c r="DNM44" s="203"/>
      <c r="DNN44" s="203"/>
      <c r="DNO44" s="203"/>
      <c r="DNP44" s="203"/>
      <c r="DNQ44" s="203"/>
      <c r="DNR44" s="203"/>
      <c r="DNS44" s="203"/>
      <c r="DNT44" s="203"/>
      <c r="DNU44" s="203"/>
      <c r="DNV44" s="203"/>
      <c r="DNW44" s="203"/>
      <c r="DNX44" s="203"/>
      <c r="DNY44" s="203"/>
      <c r="DNZ44" s="203"/>
      <c r="DOA44" s="203"/>
      <c r="DOB44" s="203"/>
      <c r="DOC44" s="203"/>
      <c r="DOD44" s="203"/>
      <c r="DOE44" s="203"/>
      <c r="DOF44" s="203"/>
      <c r="DOG44" s="203"/>
      <c r="DOH44" s="203"/>
      <c r="DOI44" s="203"/>
      <c r="DOJ44" s="203"/>
      <c r="DOK44" s="203"/>
      <c r="DOL44" s="203"/>
      <c r="DOM44" s="203"/>
      <c r="DON44" s="203"/>
      <c r="DOO44" s="203"/>
      <c r="DOP44" s="203"/>
      <c r="DOQ44" s="203"/>
      <c r="DOR44" s="203"/>
      <c r="DOS44" s="203"/>
      <c r="DOT44" s="203"/>
      <c r="DOU44" s="203"/>
      <c r="DOV44" s="203"/>
      <c r="DOW44" s="203"/>
      <c r="DOX44" s="203"/>
      <c r="DOY44" s="203"/>
      <c r="DOZ44" s="203"/>
      <c r="DPA44" s="203"/>
      <c r="DPB44" s="203"/>
      <c r="DPC44" s="203"/>
      <c r="DPD44" s="203"/>
      <c r="DPE44" s="203"/>
      <c r="DPF44" s="203"/>
      <c r="DPG44" s="203"/>
      <c r="DPH44" s="203"/>
      <c r="DPI44" s="203"/>
      <c r="DPJ44" s="203"/>
      <c r="DPK44" s="203"/>
      <c r="DPL44" s="203"/>
      <c r="DPM44" s="203"/>
      <c r="DPN44" s="203"/>
      <c r="DPO44" s="203"/>
      <c r="DPP44" s="203"/>
      <c r="DPQ44" s="203"/>
      <c r="DPR44" s="203"/>
      <c r="DPS44" s="203"/>
      <c r="DPT44" s="203"/>
      <c r="DPU44" s="203"/>
      <c r="DPV44" s="203"/>
      <c r="DPW44" s="203"/>
      <c r="DPX44" s="203"/>
      <c r="DPY44" s="203"/>
      <c r="DPZ44" s="203"/>
      <c r="DQA44" s="203"/>
      <c r="DQB44" s="203"/>
      <c r="DQC44" s="203"/>
      <c r="DQD44" s="203"/>
      <c r="DQE44" s="203"/>
      <c r="DQF44" s="203"/>
      <c r="DQG44" s="203"/>
      <c r="DQH44" s="203"/>
      <c r="DQI44" s="203"/>
      <c r="DQJ44" s="203"/>
      <c r="DQK44" s="203"/>
      <c r="DQL44" s="203"/>
      <c r="DQM44" s="203"/>
      <c r="DQN44" s="203"/>
      <c r="DQO44" s="203"/>
      <c r="DQP44" s="203"/>
      <c r="DQQ44" s="203"/>
      <c r="DQR44" s="203"/>
      <c r="DQS44" s="203"/>
      <c r="DQT44" s="203"/>
      <c r="DQU44" s="203"/>
      <c r="DQV44" s="203"/>
      <c r="DQW44" s="203"/>
      <c r="DQX44" s="203"/>
      <c r="DQY44" s="203"/>
      <c r="DQZ44" s="203"/>
      <c r="DRA44" s="203"/>
      <c r="DRB44" s="203"/>
      <c r="DRC44" s="203"/>
      <c r="DRD44" s="203"/>
      <c r="DRE44" s="203"/>
      <c r="DRF44" s="203"/>
      <c r="DRG44" s="203"/>
      <c r="DRH44" s="203"/>
      <c r="DRI44" s="203"/>
      <c r="DRJ44" s="203"/>
      <c r="DRK44" s="203"/>
      <c r="DRL44" s="203"/>
      <c r="DRM44" s="203"/>
      <c r="DRN44" s="203"/>
      <c r="DRO44" s="203"/>
      <c r="DRP44" s="203"/>
      <c r="DRQ44" s="203"/>
      <c r="DRR44" s="203"/>
      <c r="DRS44" s="203"/>
      <c r="DRT44" s="203"/>
      <c r="DRU44" s="203"/>
      <c r="DRV44" s="203"/>
      <c r="DRW44" s="203"/>
      <c r="DRX44" s="203"/>
      <c r="DRY44" s="203"/>
      <c r="DRZ44" s="203"/>
      <c r="DSA44" s="203"/>
      <c r="DSB44" s="203"/>
      <c r="DSC44" s="203"/>
      <c r="DSD44" s="203"/>
      <c r="DSE44" s="203"/>
      <c r="DSF44" s="203"/>
      <c r="DSG44" s="203"/>
      <c r="DSH44" s="203"/>
      <c r="DSI44" s="203"/>
      <c r="DSJ44" s="203"/>
      <c r="DSK44" s="203"/>
      <c r="DSL44" s="203"/>
      <c r="DSM44" s="203"/>
      <c r="DSN44" s="203"/>
      <c r="DSO44" s="203"/>
      <c r="DSP44" s="203"/>
      <c r="DSQ44" s="203"/>
      <c r="DSR44" s="203"/>
      <c r="DSS44" s="203"/>
      <c r="DST44" s="203"/>
      <c r="DSU44" s="203"/>
      <c r="DSV44" s="203"/>
      <c r="DSW44" s="203"/>
      <c r="DSX44" s="203"/>
      <c r="DSY44" s="203"/>
      <c r="DSZ44" s="203"/>
      <c r="DTA44" s="203"/>
      <c r="DTB44" s="203"/>
      <c r="DTC44" s="203"/>
      <c r="DTD44" s="203"/>
      <c r="DTE44" s="203"/>
      <c r="DTF44" s="203"/>
      <c r="DTG44" s="203"/>
      <c r="DTH44" s="203"/>
      <c r="DTI44" s="203"/>
      <c r="DTJ44" s="203"/>
      <c r="DTK44" s="203"/>
      <c r="DTL44" s="203"/>
      <c r="DTM44" s="203"/>
      <c r="DTN44" s="203"/>
      <c r="DTO44" s="203"/>
      <c r="DTP44" s="203"/>
      <c r="DTQ44" s="203"/>
      <c r="DTR44" s="203"/>
      <c r="DTS44" s="203"/>
      <c r="DTT44" s="203"/>
      <c r="DTU44" s="203"/>
      <c r="DTV44" s="203"/>
      <c r="DTW44" s="203"/>
      <c r="DTX44" s="203"/>
      <c r="DTY44" s="203"/>
      <c r="DTZ44" s="203"/>
      <c r="DUA44" s="203"/>
      <c r="DUB44" s="203"/>
      <c r="DUC44" s="203"/>
      <c r="DUD44" s="203"/>
      <c r="DUE44" s="203"/>
      <c r="DUF44" s="203"/>
      <c r="DUG44" s="203"/>
      <c r="DUH44" s="203"/>
      <c r="DUI44" s="203"/>
      <c r="DUJ44" s="203"/>
      <c r="DUK44" s="203"/>
      <c r="DUL44" s="203"/>
      <c r="DUM44" s="203"/>
      <c r="DUN44" s="203"/>
      <c r="DUO44" s="203"/>
      <c r="DUP44" s="203"/>
      <c r="DUQ44" s="203"/>
      <c r="DUR44" s="203"/>
      <c r="DUS44" s="203"/>
      <c r="DUT44" s="203"/>
      <c r="DUU44" s="203"/>
      <c r="DUV44" s="203"/>
      <c r="DUW44" s="203"/>
      <c r="DUX44" s="203"/>
      <c r="DUY44" s="203"/>
      <c r="DUZ44" s="203"/>
      <c r="DVA44" s="203"/>
      <c r="DVB44" s="203"/>
      <c r="DVC44" s="203"/>
      <c r="DVD44" s="203"/>
      <c r="DVE44" s="203"/>
      <c r="DVF44" s="203"/>
      <c r="DVG44" s="203"/>
      <c r="DVH44" s="203"/>
      <c r="DVI44" s="203"/>
      <c r="DVJ44" s="203"/>
      <c r="DVK44" s="203"/>
      <c r="DVL44" s="203"/>
      <c r="DVM44" s="203"/>
      <c r="DVN44" s="203"/>
      <c r="DVO44" s="203"/>
      <c r="DVP44" s="203"/>
      <c r="DVQ44" s="203"/>
      <c r="DVR44" s="203"/>
      <c r="DVS44" s="203"/>
      <c r="DVT44" s="203"/>
      <c r="DVU44" s="203"/>
      <c r="DVV44" s="203"/>
      <c r="DVW44" s="203"/>
      <c r="DVX44" s="203"/>
      <c r="DVY44" s="203"/>
      <c r="DVZ44" s="203"/>
      <c r="DWA44" s="203"/>
      <c r="DWB44" s="203"/>
      <c r="DWC44" s="203"/>
      <c r="DWD44" s="203"/>
      <c r="DWE44" s="203"/>
      <c r="DWF44" s="203"/>
      <c r="DWG44" s="203"/>
      <c r="DWH44" s="203"/>
      <c r="DWI44" s="203"/>
      <c r="DWJ44" s="203"/>
      <c r="DWK44" s="203"/>
      <c r="DWL44" s="203"/>
      <c r="DWM44" s="203"/>
      <c r="DWN44" s="203"/>
      <c r="DWO44" s="203"/>
      <c r="DWP44" s="203"/>
      <c r="DWQ44" s="203"/>
      <c r="DWR44" s="203"/>
      <c r="DWS44" s="203"/>
      <c r="DWT44" s="203"/>
      <c r="DWU44" s="203"/>
      <c r="DWV44" s="203"/>
      <c r="DWW44" s="203"/>
      <c r="DWX44" s="203"/>
      <c r="DWY44" s="203"/>
      <c r="DWZ44" s="203"/>
      <c r="DXA44" s="203"/>
      <c r="DXB44" s="203"/>
      <c r="DXC44" s="203"/>
      <c r="DXD44" s="203"/>
      <c r="DXE44" s="203"/>
      <c r="DXF44" s="203"/>
      <c r="DXG44" s="203"/>
      <c r="DXH44" s="203"/>
      <c r="DXI44" s="203"/>
      <c r="DXJ44" s="203"/>
      <c r="DXK44" s="203"/>
      <c r="DXL44" s="203"/>
      <c r="DXM44" s="203"/>
      <c r="DXN44" s="203"/>
      <c r="DXO44" s="203"/>
      <c r="DXP44" s="203"/>
      <c r="DXQ44" s="203"/>
      <c r="DXR44" s="203"/>
      <c r="DXS44" s="203"/>
      <c r="DXT44" s="203"/>
      <c r="DXU44" s="203"/>
      <c r="DXV44" s="203"/>
      <c r="DXW44" s="203"/>
      <c r="DXX44" s="203"/>
      <c r="DXY44" s="203"/>
      <c r="DXZ44" s="203"/>
      <c r="DYA44" s="203"/>
      <c r="DYB44" s="203"/>
      <c r="DYC44" s="203"/>
      <c r="DYD44" s="203"/>
      <c r="DYE44" s="203"/>
      <c r="DYF44" s="203"/>
      <c r="DYG44" s="203"/>
      <c r="DYH44" s="203"/>
      <c r="DYI44" s="203"/>
      <c r="DYJ44" s="203"/>
      <c r="DYK44" s="203"/>
      <c r="DYL44" s="203"/>
      <c r="DYM44" s="203"/>
      <c r="DYN44" s="203"/>
      <c r="DYO44" s="203"/>
      <c r="DYP44" s="203"/>
      <c r="DYQ44" s="203"/>
      <c r="DYR44" s="203"/>
      <c r="DYS44" s="203"/>
      <c r="DYT44" s="203"/>
      <c r="DYU44" s="203"/>
      <c r="DYV44" s="203"/>
      <c r="DYW44" s="203"/>
      <c r="DYX44" s="203"/>
      <c r="DYY44" s="203"/>
      <c r="DYZ44" s="203"/>
      <c r="DZA44" s="203"/>
      <c r="DZB44" s="203"/>
      <c r="DZC44" s="203"/>
      <c r="DZD44" s="203"/>
      <c r="DZE44" s="203"/>
      <c r="DZF44" s="203"/>
      <c r="DZG44" s="203"/>
      <c r="DZH44" s="203"/>
      <c r="DZI44" s="203"/>
      <c r="DZJ44" s="203"/>
      <c r="DZK44" s="203"/>
      <c r="DZL44" s="203"/>
      <c r="DZM44" s="203"/>
      <c r="DZN44" s="203"/>
      <c r="DZO44" s="203"/>
      <c r="DZP44" s="203"/>
      <c r="DZQ44" s="203"/>
      <c r="DZR44" s="203"/>
      <c r="DZS44" s="203"/>
      <c r="DZT44" s="203"/>
      <c r="DZU44" s="203"/>
      <c r="DZV44" s="203"/>
      <c r="DZW44" s="203"/>
      <c r="DZX44" s="203"/>
      <c r="DZY44" s="203"/>
      <c r="DZZ44" s="203"/>
      <c r="EAA44" s="203"/>
      <c r="EAB44" s="203"/>
      <c r="EAC44" s="203"/>
      <c r="EAD44" s="203"/>
      <c r="EAE44" s="203"/>
      <c r="EAF44" s="203"/>
      <c r="EAG44" s="203"/>
      <c r="EAH44" s="203"/>
      <c r="EAI44" s="203"/>
      <c r="EAJ44" s="203"/>
      <c r="EAK44" s="203"/>
      <c r="EAL44" s="203"/>
      <c r="EAM44" s="203"/>
      <c r="EAN44" s="203"/>
      <c r="EAO44" s="203"/>
      <c r="EAP44" s="203"/>
      <c r="EAQ44" s="203"/>
      <c r="EAR44" s="203"/>
      <c r="EAS44" s="203"/>
      <c r="EAT44" s="203"/>
      <c r="EAU44" s="203"/>
      <c r="EAV44" s="203"/>
      <c r="EAW44" s="203"/>
      <c r="EAX44" s="203"/>
      <c r="EAY44" s="203"/>
      <c r="EAZ44" s="203"/>
      <c r="EBA44" s="203"/>
      <c r="EBB44" s="203"/>
      <c r="EBC44" s="203"/>
      <c r="EBD44" s="203"/>
      <c r="EBE44" s="203"/>
      <c r="EBF44" s="203"/>
      <c r="EBG44" s="203"/>
      <c r="EBH44" s="203"/>
      <c r="EBI44" s="203"/>
      <c r="EBJ44" s="203"/>
      <c r="EBK44" s="203"/>
      <c r="EBL44" s="203"/>
      <c r="EBM44" s="203"/>
      <c r="EBN44" s="203"/>
      <c r="EBO44" s="203"/>
      <c r="EBP44" s="203"/>
      <c r="EBQ44" s="203"/>
      <c r="EBR44" s="203"/>
      <c r="EBS44" s="203"/>
      <c r="EBT44" s="203"/>
      <c r="EBU44" s="203"/>
      <c r="EBV44" s="203"/>
      <c r="EBW44" s="203"/>
      <c r="EBX44" s="203"/>
      <c r="EBY44" s="203"/>
      <c r="EBZ44" s="203"/>
      <c r="ECA44" s="203"/>
      <c r="ECB44" s="203"/>
      <c r="ECC44" s="203"/>
      <c r="ECD44" s="203"/>
      <c r="ECE44" s="203"/>
      <c r="ECF44" s="203"/>
      <c r="ECG44" s="203"/>
      <c r="ECH44" s="203"/>
      <c r="ECI44" s="203"/>
      <c r="ECJ44" s="203"/>
      <c r="ECK44" s="203"/>
      <c r="ECL44" s="203"/>
      <c r="ECM44" s="203"/>
      <c r="ECN44" s="203"/>
      <c r="ECO44" s="203"/>
      <c r="ECP44" s="203"/>
      <c r="ECQ44" s="203"/>
      <c r="ECR44" s="203"/>
      <c r="ECS44" s="203"/>
      <c r="ECT44" s="203"/>
      <c r="ECU44" s="203"/>
      <c r="ECV44" s="203"/>
      <c r="ECW44" s="203"/>
      <c r="ECX44" s="203"/>
      <c r="ECY44" s="203"/>
      <c r="ECZ44" s="203"/>
      <c r="EDA44" s="203"/>
      <c r="EDB44" s="203"/>
      <c r="EDC44" s="203"/>
      <c r="EDD44" s="203"/>
      <c r="EDE44" s="203"/>
      <c r="EDF44" s="203"/>
      <c r="EDG44" s="203"/>
      <c r="EDH44" s="203"/>
      <c r="EDI44" s="203"/>
      <c r="EDJ44" s="203"/>
      <c r="EDK44" s="203"/>
      <c r="EDL44" s="203"/>
      <c r="EDM44" s="203"/>
      <c r="EDN44" s="203"/>
      <c r="EDO44" s="203"/>
      <c r="EDP44" s="203"/>
      <c r="EDQ44" s="203"/>
      <c r="EDR44" s="203"/>
      <c r="EDS44" s="203"/>
      <c r="EDT44" s="203"/>
      <c r="EDU44" s="203"/>
      <c r="EDV44" s="203"/>
      <c r="EDW44" s="203"/>
      <c r="EDX44" s="203"/>
      <c r="EDY44" s="203"/>
      <c r="EDZ44" s="203"/>
      <c r="EEA44" s="203"/>
      <c r="EEB44" s="203"/>
      <c r="EEC44" s="203"/>
      <c r="EED44" s="203"/>
      <c r="EEE44" s="203"/>
      <c r="EEF44" s="203"/>
      <c r="EEG44" s="203"/>
      <c r="EEH44" s="203"/>
      <c r="EEI44" s="203"/>
      <c r="EEJ44" s="203"/>
      <c r="EEK44" s="203"/>
      <c r="EEL44" s="203"/>
      <c r="EEM44" s="203"/>
      <c r="EEN44" s="203"/>
      <c r="EEO44" s="203"/>
      <c r="EEP44" s="203"/>
      <c r="EEQ44" s="203"/>
      <c r="EER44" s="203"/>
      <c r="EES44" s="203"/>
      <c r="EET44" s="203"/>
      <c r="EEU44" s="203"/>
      <c r="EEV44" s="203"/>
      <c r="EEW44" s="203"/>
      <c r="EEX44" s="203"/>
      <c r="EEY44" s="203"/>
      <c r="EEZ44" s="203"/>
      <c r="EFA44" s="203"/>
      <c r="EFB44" s="203"/>
      <c r="EFC44" s="203"/>
      <c r="EFD44" s="203"/>
      <c r="EFE44" s="203"/>
      <c r="EFF44" s="203"/>
      <c r="EFG44" s="203"/>
      <c r="EFH44" s="203"/>
      <c r="EFI44" s="203"/>
      <c r="EFJ44" s="203"/>
      <c r="EFK44" s="203"/>
      <c r="EFL44" s="203"/>
      <c r="EFM44" s="203"/>
      <c r="EFN44" s="203"/>
      <c r="EFO44" s="203"/>
      <c r="EFP44" s="203"/>
      <c r="EFQ44" s="203"/>
      <c r="EFR44" s="203"/>
      <c r="EFS44" s="203"/>
      <c r="EFT44" s="203"/>
      <c r="EFU44" s="203"/>
      <c r="EFV44" s="203"/>
      <c r="EFW44" s="203"/>
      <c r="EFX44" s="203"/>
      <c r="EFY44" s="203"/>
      <c r="EFZ44" s="203"/>
      <c r="EGA44" s="203"/>
      <c r="EGB44" s="203"/>
      <c r="EGC44" s="203"/>
      <c r="EGD44" s="203"/>
      <c r="EGE44" s="203"/>
      <c r="EGF44" s="203"/>
      <c r="EGG44" s="203"/>
      <c r="EGH44" s="203"/>
      <c r="EGI44" s="203"/>
      <c r="EGJ44" s="203"/>
      <c r="EGK44" s="203"/>
      <c r="EGL44" s="203"/>
      <c r="EGM44" s="203"/>
      <c r="EGN44" s="203"/>
      <c r="EGO44" s="203"/>
      <c r="EGP44" s="203"/>
      <c r="EGQ44" s="203"/>
      <c r="EGR44" s="203"/>
      <c r="EGS44" s="203"/>
      <c r="EGT44" s="203"/>
      <c r="EGU44" s="203"/>
      <c r="EGV44" s="203"/>
      <c r="EGW44" s="203"/>
      <c r="EGX44" s="203"/>
      <c r="EGY44" s="203"/>
      <c r="EGZ44" s="203"/>
      <c r="EHA44" s="203"/>
      <c r="EHB44" s="203"/>
      <c r="EHC44" s="203"/>
      <c r="EHD44" s="203"/>
      <c r="EHE44" s="203"/>
      <c r="EHF44" s="203"/>
      <c r="EHG44" s="203"/>
      <c r="EHH44" s="203"/>
      <c r="EHI44" s="203"/>
      <c r="EHJ44" s="203"/>
      <c r="EHK44" s="203"/>
      <c r="EHL44" s="203"/>
      <c r="EHM44" s="203"/>
      <c r="EHN44" s="203"/>
      <c r="EHO44" s="203"/>
      <c r="EHP44" s="203"/>
      <c r="EHQ44" s="203"/>
      <c r="EHR44" s="203"/>
      <c r="EHS44" s="203"/>
      <c r="EHT44" s="203"/>
      <c r="EHU44" s="203"/>
      <c r="EHV44" s="203"/>
      <c r="EHW44" s="203"/>
      <c r="EHX44" s="203"/>
      <c r="EHY44" s="203"/>
      <c r="EHZ44" s="203"/>
      <c r="EIA44" s="203"/>
      <c r="EIB44" s="203"/>
      <c r="EIC44" s="203"/>
      <c r="EID44" s="203"/>
      <c r="EIE44" s="203"/>
      <c r="EIF44" s="203"/>
      <c r="EIG44" s="203"/>
      <c r="EIH44" s="203"/>
      <c r="EII44" s="203"/>
      <c r="EIJ44" s="203"/>
      <c r="EIK44" s="203"/>
      <c r="EIL44" s="203"/>
      <c r="EIM44" s="203"/>
      <c r="EIN44" s="203"/>
      <c r="EIO44" s="203"/>
      <c r="EIP44" s="203"/>
      <c r="EIQ44" s="203"/>
      <c r="EIR44" s="203"/>
      <c r="EIS44" s="203"/>
      <c r="EIT44" s="203"/>
      <c r="EIU44" s="203"/>
      <c r="EIV44" s="203"/>
      <c r="EIW44" s="203"/>
      <c r="EIX44" s="203"/>
      <c r="EIY44" s="203"/>
      <c r="EIZ44" s="203"/>
      <c r="EJA44" s="203"/>
      <c r="EJB44" s="203"/>
      <c r="EJC44" s="203"/>
      <c r="EJD44" s="203"/>
      <c r="EJE44" s="203"/>
      <c r="EJF44" s="203"/>
      <c r="EJG44" s="203"/>
      <c r="EJH44" s="203"/>
      <c r="EJI44" s="203"/>
      <c r="EJJ44" s="203"/>
      <c r="EJK44" s="203"/>
      <c r="EJL44" s="203"/>
      <c r="EJM44" s="203"/>
      <c r="EJN44" s="203"/>
      <c r="EJO44" s="203"/>
      <c r="EJP44" s="203"/>
      <c r="EJQ44" s="203"/>
      <c r="EJR44" s="203"/>
      <c r="EJS44" s="203"/>
      <c r="EJT44" s="203"/>
      <c r="EJU44" s="203"/>
      <c r="EJV44" s="203"/>
      <c r="EJW44" s="203"/>
      <c r="EJX44" s="203"/>
      <c r="EJY44" s="203"/>
      <c r="EJZ44" s="203"/>
      <c r="EKA44" s="203"/>
      <c r="EKB44" s="203"/>
      <c r="EKC44" s="203"/>
      <c r="EKD44" s="203"/>
      <c r="EKE44" s="203"/>
      <c r="EKF44" s="203"/>
      <c r="EKG44" s="203"/>
      <c r="EKH44" s="203"/>
      <c r="EKI44" s="203"/>
      <c r="EKJ44" s="203"/>
      <c r="EKK44" s="203"/>
      <c r="EKL44" s="203"/>
      <c r="EKM44" s="203"/>
      <c r="EKN44" s="203"/>
      <c r="EKO44" s="203"/>
      <c r="EKP44" s="203"/>
      <c r="EKQ44" s="203"/>
      <c r="EKR44" s="203"/>
      <c r="EKS44" s="203"/>
      <c r="EKT44" s="203"/>
      <c r="EKU44" s="203"/>
      <c r="EKV44" s="203"/>
      <c r="EKW44" s="203"/>
      <c r="EKX44" s="203"/>
      <c r="EKY44" s="203"/>
      <c r="EKZ44" s="203"/>
      <c r="ELA44" s="203"/>
      <c r="ELB44" s="203"/>
      <c r="ELC44" s="203"/>
      <c r="ELD44" s="203"/>
      <c r="ELE44" s="203"/>
      <c r="ELF44" s="203"/>
      <c r="ELG44" s="203"/>
      <c r="ELH44" s="203"/>
      <c r="ELI44" s="203"/>
      <c r="ELJ44" s="203"/>
      <c r="ELK44" s="203"/>
      <c r="ELL44" s="203"/>
      <c r="ELM44" s="203"/>
      <c r="ELN44" s="203"/>
      <c r="ELO44" s="203"/>
      <c r="ELP44" s="203"/>
      <c r="ELQ44" s="203"/>
      <c r="ELR44" s="203"/>
      <c r="ELS44" s="203"/>
      <c r="ELT44" s="203"/>
      <c r="ELU44" s="203"/>
      <c r="ELV44" s="203"/>
      <c r="ELW44" s="203"/>
      <c r="ELX44" s="203"/>
      <c r="ELY44" s="203"/>
      <c r="ELZ44" s="203"/>
      <c r="EMA44" s="203"/>
      <c r="EMB44" s="203"/>
      <c r="EMC44" s="203"/>
      <c r="EMD44" s="203"/>
      <c r="EME44" s="203"/>
      <c r="EMF44" s="203"/>
      <c r="EMG44" s="203"/>
      <c r="EMH44" s="203"/>
      <c r="EMI44" s="203"/>
      <c r="EMJ44" s="203"/>
      <c r="EMK44" s="203"/>
      <c r="EML44" s="203"/>
      <c r="EMM44" s="203"/>
      <c r="EMN44" s="203"/>
      <c r="EMO44" s="203"/>
      <c r="EMP44" s="203"/>
      <c r="EMQ44" s="203"/>
      <c r="EMR44" s="203"/>
      <c r="EMS44" s="203"/>
      <c r="EMT44" s="203"/>
      <c r="EMU44" s="203"/>
      <c r="EMV44" s="203"/>
      <c r="EMW44" s="203"/>
      <c r="EMX44" s="203"/>
      <c r="EMY44" s="203"/>
      <c r="EMZ44" s="203"/>
      <c r="ENA44" s="203"/>
      <c r="ENB44" s="203"/>
      <c r="ENC44" s="203"/>
      <c r="END44" s="203"/>
      <c r="ENE44" s="203"/>
      <c r="ENF44" s="203"/>
      <c r="ENG44" s="203"/>
      <c r="ENH44" s="203"/>
      <c r="ENI44" s="203"/>
      <c r="ENJ44" s="203"/>
      <c r="ENK44" s="203"/>
      <c r="ENL44" s="203"/>
      <c r="ENM44" s="203"/>
      <c r="ENN44" s="203"/>
      <c r="ENO44" s="203"/>
      <c r="ENP44" s="203"/>
      <c r="ENQ44" s="203"/>
      <c r="ENR44" s="203"/>
      <c r="ENS44" s="203"/>
      <c r="ENT44" s="203"/>
      <c r="ENU44" s="203"/>
      <c r="ENV44" s="203"/>
      <c r="ENW44" s="203"/>
      <c r="ENX44" s="203"/>
      <c r="ENY44" s="203"/>
      <c r="ENZ44" s="203"/>
      <c r="EOA44" s="203"/>
      <c r="EOB44" s="203"/>
      <c r="EOC44" s="203"/>
      <c r="EOD44" s="203"/>
      <c r="EOE44" s="203"/>
      <c r="EOF44" s="203"/>
      <c r="EOG44" s="203"/>
      <c r="EOH44" s="203"/>
      <c r="EOI44" s="203"/>
      <c r="EOJ44" s="203"/>
      <c r="EOK44" s="203"/>
      <c r="EOL44" s="203"/>
      <c r="EOM44" s="203"/>
      <c r="EON44" s="203"/>
      <c r="EOO44" s="203"/>
      <c r="EOP44" s="203"/>
      <c r="EOQ44" s="203"/>
      <c r="EOR44" s="203"/>
      <c r="EOS44" s="203"/>
      <c r="EOT44" s="203"/>
      <c r="EOU44" s="203"/>
      <c r="EOV44" s="203"/>
      <c r="EOW44" s="203"/>
      <c r="EOX44" s="203"/>
      <c r="EOY44" s="203"/>
      <c r="EOZ44" s="203"/>
      <c r="EPA44" s="203"/>
      <c r="EPB44" s="203"/>
      <c r="EPC44" s="203"/>
      <c r="EPD44" s="203"/>
      <c r="EPE44" s="203"/>
      <c r="EPF44" s="203"/>
      <c r="EPG44" s="203"/>
      <c r="EPH44" s="203"/>
      <c r="EPI44" s="203"/>
      <c r="EPJ44" s="203"/>
      <c r="EPK44" s="203"/>
      <c r="EPL44" s="203"/>
      <c r="EPM44" s="203"/>
      <c r="EPN44" s="203"/>
      <c r="EPO44" s="203"/>
      <c r="EPP44" s="203"/>
      <c r="EPQ44" s="203"/>
      <c r="EPR44" s="203"/>
      <c r="EPS44" s="203"/>
      <c r="EPT44" s="203"/>
      <c r="EPU44" s="203"/>
      <c r="EPV44" s="203"/>
      <c r="EPW44" s="203"/>
      <c r="EPX44" s="203"/>
      <c r="EPY44" s="203"/>
      <c r="EPZ44" s="203"/>
      <c r="EQA44" s="203"/>
      <c r="EQB44" s="203"/>
      <c r="EQC44" s="203"/>
      <c r="EQD44" s="203"/>
      <c r="EQE44" s="203"/>
      <c r="EQF44" s="203"/>
      <c r="EQG44" s="203"/>
      <c r="EQH44" s="203"/>
      <c r="EQI44" s="203"/>
      <c r="EQJ44" s="203"/>
      <c r="EQK44" s="203"/>
      <c r="EQL44" s="203"/>
      <c r="EQM44" s="203"/>
      <c r="EQN44" s="203"/>
      <c r="EQO44" s="203"/>
      <c r="EQP44" s="203"/>
      <c r="EQQ44" s="203"/>
      <c r="EQR44" s="203"/>
      <c r="EQS44" s="203"/>
      <c r="EQT44" s="203"/>
      <c r="EQU44" s="203"/>
      <c r="EQV44" s="203"/>
      <c r="EQW44" s="203"/>
      <c r="EQX44" s="203"/>
      <c r="EQY44" s="203"/>
      <c r="EQZ44" s="203"/>
      <c r="ERA44" s="203"/>
      <c r="ERB44" s="203"/>
      <c r="ERC44" s="203"/>
      <c r="ERD44" s="203"/>
      <c r="ERE44" s="203"/>
      <c r="ERF44" s="203"/>
      <c r="ERG44" s="203"/>
      <c r="ERH44" s="203"/>
      <c r="ERI44" s="203"/>
      <c r="ERJ44" s="203"/>
      <c r="ERK44" s="203"/>
      <c r="ERL44" s="203"/>
      <c r="ERM44" s="203"/>
      <c r="ERN44" s="203"/>
      <c r="ERO44" s="203"/>
      <c r="ERP44" s="203"/>
      <c r="ERQ44" s="203"/>
      <c r="ERR44" s="203"/>
      <c r="ERS44" s="203"/>
      <c r="ERT44" s="203"/>
      <c r="ERU44" s="203"/>
      <c r="ERV44" s="203"/>
      <c r="ERW44" s="203"/>
      <c r="ERX44" s="203"/>
      <c r="ERY44" s="203"/>
      <c r="ERZ44" s="203"/>
      <c r="ESA44" s="203"/>
      <c r="ESB44" s="203"/>
      <c r="ESC44" s="203"/>
      <c r="ESD44" s="203"/>
      <c r="ESE44" s="203"/>
      <c r="ESF44" s="203"/>
      <c r="ESG44" s="203"/>
      <c r="ESH44" s="203"/>
      <c r="ESI44" s="203"/>
      <c r="ESJ44" s="203"/>
      <c r="ESK44" s="203"/>
      <c r="ESL44" s="203"/>
      <c r="ESM44" s="203"/>
      <c r="ESN44" s="203"/>
      <c r="ESO44" s="203"/>
      <c r="ESP44" s="203"/>
      <c r="ESQ44" s="203"/>
      <c r="ESR44" s="203"/>
      <c r="ESS44" s="203"/>
      <c r="EST44" s="203"/>
      <c r="ESU44" s="203"/>
      <c r="ESV44" s="203"/>
      <c r="ESW44" s="203"/>
      <c r="ESX44" s="203"/>
      <c r="ESY44" s="203"/>
      <c r="ESZ44" s="203"/>
      <c r="ETA44" s="203"/>
      <c r="ETB44" s="203"/>
      <c r="ETC44" s="203"/>
      <c r="ETD44" s="203"/>
      <c r="ETE44" s="203"/>
      <c r="ETF44" s="203"/>
      <c r="ETG44" s="203"/>
      <c r="ETH44" s="203"/>
      <c r="ETI44" s="203"/>
      <c r="ETJ44" s="203"/>
      <c r="ETK44" s="203"/>
      <c r="ETL44" s="203"/>
      <c r="ETM44" s="203"/>
      <c r="ETN44" s="203"/>
      <c r="ETO44" s="203"/>
      <c r="ETP44" s="203"/>
      <c r="ETQ44" s="203"/>
      <c r="ETR44" s="203"/>
      <c r="ETS44" s="203"/>
      <c r="ETT44" s="203"/>
      <c r="ETU44" s="203"/>
      <c r="ETV44" s="203"/>
      <c r="ETW44" s="203"/>
      <c r="ETX44" s="203"/>
      <c r="ETY44" s="203"/>
      <c r="ETZ44" s="203"/>
      <c r="EUA44" s="203"/>
      <c r="EUB44" s="203"/>
      <c r="EUC44" s="203"/>
      <c r="EUD44" s="203"/>
      <c r="EUE44" s="203"/>
      <c r="EUF44" s="203"/>
      <c r="EUG44" s="203"/>
      <c r="EUH44" s="203"/>
      <c r="EUI44" s="203"/>
      <c r="EUJ44" s="203"/>
      <c r="EUK44" s="203"/>
      <c r="EUL44" s="203"/>
      <c r="EUM44" s="203"/>
      <c r="EUN44" s="203"/>
      <c r="EUO44" s="203"/>
      <c r="EUP44" s="203"/>
      <c r="EUQ44" s="203"/>
      <c r="EUR44" s="203"/>
      <c r="EUS44" s="203"/>
      <c r="EUT44" s="203"/>
      <c r="EUU44" s="203"/>
      <c r="EUV44" s="203"/>
      <c r="EUW44" s="203"/>
      <c r="EUX44" s="203"/>
      <c r="EUY44" s="203"/>
      <c r="EUZ44" s="203"/>
      <c r="EVA44" s="203"/>
      <c r="EVB44" s="203"/>
      <c r="EVC44" s="203"/>
      <c r="EVD44" s="203"/>
      <c r="EVE44" s="203"/>
      <c r="EVF44" s="203"/>
      <c r="EVG44" s="203"/>
      <c r="EVH44" s="203"/>
      <c r="EVI44" s="203"/>
      <c r="EVJ44" s="203"/>
      <c r="EVK44" s="203"/>
      <c r="EVL44" s="203"/>
      <c r="EVM44" s="203"/>
      <c r="EVN44" s="203"/>
      <c r="EVO44" s="203"/>
      <c r="EVP44" s="203"/>
      <c r="EVQ44" s="203"/>
      <c r="EVR44" s="203"/>
      <c r="EVS44" s="203"/>
      <c r="EVT44" s="203"/>
      <c r="EVU44" s="203"/>
      <c r="EVV44" s="203"/>
      <c r="EVW44" s="203"/>
      <c r="EVX44" s="203"/>
      <c r="EVY44" s="203"/>
      <c r="EVZ44" s="203"/>
      <c r="EWA44" s="203"/>
      <c r="EWB44" s="203"/>
      <c r="EWC44" s="203"/>
      <c r="EWD44" s="203"/>
      <c r="EWE44" s="203"/>
      <c r="EWF44" s="203"/>
      <c r="EWG44" s="203"/>
      <c r="EWH44" s="203"/>
      <c r="EWI44" s="203"/>
      <c r="EWJ44" s="203"/>
      <c r="EWK44" s="203"/>
      <c r="EWL44" s="203"/>
      <c r="EWM44" s="203"/>
      <c r="EWN44" s="203"/>
      <c r="EWO44" s="203"/>
      <c r="EWP44" s="203"/>
      <c r="EWQ44" s="203"/>
      <c r="EWR44" s="203"/>
      <c r="EWS44" s="203"/>
      <c r="EWT44" s="203"/>
      <c r="EWU44" s="203"/>
      <c r="EWV44" s="203"/>
      <c r="EWW44" s="203"/>
      <c r="EWX44" s="203"/>
      <c r="EWY44" s="203"/>
      <c r="EWZ44" s="203"/>
      <c r="EXA44" s="203"/>
      <c r="EXB44" s="203"/>
      <c r="EXC44" s="203"/>
      <c r="EXD44" s="203"/>
      <c r="EXE44" s="203"/>
      <c r="EXF44" s="203"/>
      <c r="EXG44" s="203"/>
      <c r="EXH44" s="203"/>
      <c r="EXI44" s="203"/>
      <c r="EXJ44" s="203"/>
      <c r="EXK44" s="203"/>
      <c r="EXL44" s="203"/>
      <c r="EXM44" s="203"/>
      <c r="EXN44" s="203"/>
      <c r="EXO44" s="203"/>
      <c r="EXP44" s="203"/>
      <c r="EXQ44" s="203"/>
      <c r="EXR44" s="203"/>
      <c r="EXS44" s="203"/>
      <c r="EXT44" s="203"/>
      <c r="EXU44" s="203"/>
      <c r="EXV44" s="203"/>
      <c r="EXW44" s="203"/>
      <c r="EXX44" s="203"/>
      <c r="EXY44" s="203"/>
      <c r="EXZ44" s="203"/>
      <c r="EYA44" s="203"/>
      <c r="EYB44" s="203"/>
      <c r="EYC44" s="203"/>
      <c r="EYD44" s="203"/>
      <c r="EYE44" s="203"/>
      <c r="EYF44" s="203"/>
      <c r="EYG44" s="203"/>
      <c r="EYH44" s="203"/>
      <c r="EYI44" s="203"/>
      <c r="EYJ44" s="203"/>
      <c r="EYK44" s="203"/>
      <c r="EYL44" s="203"/>
      <c r="EYM44" s="203"/>
      <c r="EYN44" s="203"/>
      <c r="EYO44" s="203"/>
      <c r="EYP44" s="203"/>
      <c r="EYQ44" s="203"/>
      <c r="EYR44" s="203"/>
      <c r="EYS44" s="203"/>
      <c r="EYT44" s="203"/>
      <c r="EYU44" s="203"/>
      <c r="EYV44" s="203"/>
      <c r="EYW44" s="203"/>
      <c r="EYX44" s="203"/>
      <c r="EYY44" s="203"/>
      <c r="EYZ44" s="203"/>
      <c r="EZA44" s="203"/>
      <c r="EZB44" s="203"/>
      <c r="EZC44" s="203"/>
      <c r="EZD44" s="203"/>
      <c r="EZE44" s="203"/>
      <c r="EZF44" s="203"/>
      <c r="EZG44" s="203"/>
      <c r="EZH44" s="203"/>
      <c r="EZI44" s="203"/>
      <c r="EZJ44" s="203"/>
      <c r="EZK44" s="203"/>
      <c r="EZL44" s="203"/>
      <c r="EZM44" s="203"/>
      <c r="EZN44" s="203"/>
      <c r="EZO44" s="203"/>
      <c r="EZP44" s="203"/>
      <c r="EZQ44" s="203"/>
      <c r="EZR44" s="203"/>
      <c r="EZS44" s="203"/>
      <c r="EZT44" s="203"/>
      <c r="EZU44" s="203"/>
      <c r="EZV44" s="203"/>
      <c r="EZW44" s="203"/>
      <c r="EZX44" s="203"/>
      <c r="EZY44" s="203"/>
      <c r="EZZ44" s="203"/>
      <c r="FAA44" s="203"/>
      <c r="FAB44" s="203"/>
      <c r="FAC44" s="203"/>
      <c r="FAD44" s="203"/>
      <c r="FAE44" s="203"/>
      <c r="FAF44" s="203"/>
      <c r="FAG44" s="203"/>
      <c r="FAH44" s="203"/>
      <c r="FAI44" s="203"/>
      <c r="FAJ44" s="203"/>
      <c r="FAK44" s="203"/>
      <c r="FAL44" s="203"/>
      <c r="FAM44" s="203"/>
      <c r="FAN44" s="203"/>
      <c r="FAO44" s="203"/>
      <c r="FAP44" s="203"/>
      <c r="FAQ44" s="203"/>
      <c r="FAR44" s="203"/>
      <c r="FAS44" s="203"/>
      <c r="FAT44" s="203"/>
      <c r="FAU44" s="203"/>
      <c r="FAV44" s="203"/>
      <c r="FAW44" s="203"/>
      <c r="FAX44" s="203"/>
      <c r="FAY44" s="203"/>
      <c r="FAZ44" s="203"/>
      <c r="FBA44" s="203"/>
      <c r="FBB44" s="203"/>
      <c r="FBC44" s="203"/>
      <c r="FBD44" s="203"/>
      <c r="FBE44" s="203"/>
      <c r="FBF44" s="203"/>
      <c r="FBG44" s="203"/>
      <c r="FBH44" s="203"/>
      <c r="FBI44" s="203"/>
      <c r="FBJ44" s="203"/>
      <c r="FBK44" s="203"/>
      <c r="FBL44" s="203"/>
      <c r="FBM44" s="203"/>
      <c r="FBN44" s="203"/>
      <c r="FBO44" s="203"/>
      <c r="FBP44" s="203"/>
      <c r="FBQ44" s="203"/>
      <c r="FBR44" s="203"/>
      <c r="FBS44" s="203"/>
      <c r="FBT44" s="203"/>
      <c r="FBU44" s="203"/>
      <c r="FBV44" s="203"/>
      <c r="FBW44" s="203"/>
      <c r="FBX44" s="203"/>
      <c r="FBY44" s="203"/>
      <c r="FBZ44" s="203"/>
      <c r="FCA44" s="203"/>
      <c r="FCB44" s="203"/>
      <c r="FCC44" s="203"/>
      <c r="FCD44" s="203"/>
      <c r="FCE44" s="203"/>
      <c r="FCF44" s="203"/>
      <c r="FCG44" s="203"/>
      <c r="FCH44" s="203"/>
      <c r="FCI44" s="203"/>
      <c r="FCJ44" s="203"/>
      <c r="FCK44" s="203"/>
      <c r="FCL44" s="203"/>
      <c r="FCM44" s="203"/>
      <c r="FCN44" s="203"/>
      <c r="FCO44" s="203"/>
      <c r="FCP44" s="203"/>
      <c r="FCQ44" s="203"/>
      <c r="FCR44" s="203"/>
      <c r="FCS44" s="203"/>
      <c r="FCT44" s="203"/>
      <c r="FCU44" s="203"/>
      <c r="FCV44" s="203"/>
      <c r="FCW44" s="203"/>
      <c r="FCX44" s="203"/>
      <c r="FCY44" s="203"/>
      <c r="FCZ44" s="203"/>
      <c r="FDA44" s="203"/>
      <c r="FDB44" s="203"/>
      <c r="FDC44" s="203"/>
      <c r="FDD44" s="203"/>
      <c r="FDE44" s="203"/>
      <c r="FDF44" s="203"/>
      <c r="FDG44" s="203"/>
      <c r="FDH44" s="203"/>
      <c r="FDI44" s="203"/>
      <c r="FDJ44" s="203"/>
      <c r="FDK44" s="203"/>
      <c r="FDL44" s="203"/>
      <c r="FDM44" s="203"/>
      <c r="FDN44" s="203"/>
      <c r="FDO44" s="203"/>
      <c r="FDP44" s="203"/>
      <c r="FDQ44" s="203"/>
      <c r="FDR44" s="203"/>
      <c r="FDS44" s="203"/>
      <c r="FDT44" s="203"/>
      <c r="FDU44" s="203"/>
      <c r="FDV44" s="203"/>
      <c r="FDW44" s="203"/>
      <c r="FDX44" s="203"/>
      <c r="FDY44" s="203"/>
      <c r="FDZ44" s="203"/>
      <c r="FEA44" s="203"/>
      <c r="FEB44" s="203"/>
      <c r="FEC44" s="203"/>
      <c r="FED44" s="203"/>
      <c r="FEE44" s="203"/>
      <c r="FEF44" s="203"/>
      <c r="FEG44" s="203"/>
      <c r="FEH44" s="203"/>
      <c r="FEI44" s="203"/>
      <c r="FEJ44" s="203"/>
      <c r="FEK44" s="203"/>
      <c r="FEL44" s="203"/>
      <c r="FEM44" s="203"/>
      <c r="FEN44" s="203"/>
      <c r="FEO44" s="203"/>
      <c r="FEP44" s="203"/>
      <c r="FEQ44" s="203"/>
      <c r="FER44" s="203"/>
      <c r="FES44" s="203"/>
      <c r="FET44" s="203"/>
      <c r="FEU44" s="203"/>
      <c r="FEV44" s="203"/>
      <c r="FEW44" s="203"/>
      <c r="FEX44" s="203"/>
      <c r="FEY44" s="203"/>
      <c r="FEZ44" s="203"/>
      <c r="FFA44" s="203"/>
      <c r="FFB44" s="203"/>
      <c r="FFC44" s="203"/>
      <c r="FFD44" s="203"/>
      <c r="FFE44" s="203"/>
      <c r="FFF44" s="203"/>
      <c r="FFG44" s="203"/>
      <c r="FFH44" s="203"/>
      <c r="FFI44" s="203"/>
      <c r="FFJ44" s="203"/>
      <c r="FFK44" s="203"/>
      <c r="FFL44" s="203"/>
      <c r="FFM44" s="203"/>
      <c r="FFN44" s="203"/>
      <c r="FFO44" s="203"/>
      <c r="FFP44" s="203"/>
      <c r="FFQ44" s="203"/>
      <c r="FFR44" s="203"/>
      <c r="FFS44" s="203"/>
      <c r="FFT44" s="203"/>
      <c r="FFU44" s="203"/>
      <c r="FFV44" s="203"/>
      <c r="FFW44" s="203"/>
      <c r="FFX44" s="203"/>
      <c r="FFY44" s="203"/>
      <c r="FFZ44" s="203"/>
      <c r="FGA44" s="203"/>
      <c r="FGB44" s="203"/>
      <c r="FGC44" s="203"/>
      <c r="FGD44" s="203"/>
      <c r="FGE44" s="203"/>
      <c r="FGF44" s="203"/>
      <c r="FGG44" s="203"/>
      <c r="FGH44" s="203"/>
      <c r="FGI44" s="203"/>
      <c r="FGJ44" s="203"/>
      <c r="FGK44" s="203"/>
      <c r="FGL44" s="203"/>
      <c r="FGM44" s="203"/>
      <c r="FGN44" s="203"/>
      <c r="FGO44" s="203"/>
      <c r="FGP44" s="203"/>
      <c r="FGQ44" s="203"/>
      <c r="FGR44" s="203"/>
      <c r="FGS44" s="203"/>
      <c r="FGT44" s="203"/>
      <c r="FGU44" s="203"/>
      <c r="FGV44" s="203"/>
      <c r="FGW44" s="203"/>
      <c r="FGX44" s="203"/>
      <c r="FGY44" s="203"/>
      <c r="FGZ44" s="203"/>
      <c r="FHA44" s="203"/>
      <c r="FHB44" s="203"/>
      <c r="FHC44" s="203"/>
      <c r="FHD44" s="203"/>
      <c r="FHE44" s="203"/>
      <c r="FHF44" s="203"/>
      <c r="FHG44" s="203"/>
      <c r="FHH44" s="203"/>
      <c r="FHI44" s="203"/>
      <c r="FHJ44" s="203"/>
      <c r="FHK44" s="203"/>
      <c r="FHL44" s="203"/>
      <c r="FHM44" s="203"/>
      <c r="FHN44" s="203"/>
      <c r="FHO44" s="203"/>
      <c r="FHP44" s="203"/>
      <c r="FHQ44" s="203"/>
      <c r="FHR44" s="203"/>
      <c r="FHS44" s="203"/>
      <c r="FHT44" s="203"/>
      <c r="FHU44" s="203"/>
      <c r="FHV44" s="203"/>
      <c r="FHW44" s="203"/>
      <c r="FHX44" s="203"/>
      <c r="FHY44" s="203"/>
      <c r="FHZ44" s="203"/>
      <c r="FIA44" s="203"/>
      <c r="FIB44" s="203"/>
      <c r="FIC44" s="203"/>
      <c r="FID44" s="203"/>
      <c r="FIE44" s="203"/>
      <c r="FIF44" s="203"/>
      <c r="FIG44" s="203"/>
      <c r="FIH44" s="203"/>
      <c r="FII44" s="203"/>
      <c r="FIJ44" s="203"/>
      <c r="FIK44" s="203"/>
      <c r="FIL44" s="203"/>
      <c r="FIM44" s="203"/>
      <c r="FIN44" s="203"/>
      <c r="FIO44" s="203"/>
      <c r="FIP44" s="203"/>
      <c r="FIQ44" s="203"/>
      <c r="FIR44" s="203"/>
      <c r="FIS44" s="203"/>
      <c r="FIT44" s="203"/>
      <c r="FIU44" s="203"/>
      <c r="FIV44" s="203"/>
      <c r="FIW44" s="203"/>
      <c r="FIX44" s="203"/>
      <c r="FIY44" s="203"/>
      <c r="FIZ44" s="203"/>
      <c r="FJA44" s="203"/>
      <c r="FJB44" s="203"/>
      <c r="FJC44" s="203"/>
      <c r="FJD44" s="203"/>
      <c r="FJE44" s="203"/>
      <c r="FJF44" s="203"/>
      <c r="FJG44" s="203"/>
      <c r="FJH44" s="203"/>
      <c r="FJI44" s="203"/>
      <c r="FJJ44" s="203"/>
      <c r="FJK44" s="203"/>
      <c r="FJL44" s="203"/>
      <c r="FJM44" s="203"/>
      <c r="FJN44" s="203"/>
      <c r="FJO44" s="203"/>
      <c r="FJP44" s="203"/>
      <c r="FJQ44" s="203"/>
      <c r="FJR44" s="203"/>
      <c r="FJS44" s="203"/>
      <c r="FJT44" s="203"/>
      <c r="FJU44" s="203"/>
      <c r="FJV44" s="203"/>
      <c r="FJW44" s="203"/>
      <c r="FJX44" s="203"/>
      <c r="FJY44" s="203"/>
      <c r="FJZ44" s="203"/>
      <c r="FKA44" s="203"/>
      <c r="FKB44" s="203"/>
      <c r="FKC44" s="203"/>
      <c r="FKD44" s="203"/>
      <c r="FKE44" s="203"/>
      <c r="FKF44" s="203"/>
      <c r="FKG44" s="203"/>
      <c r="FKH44" s="203"/>
      <c r="FKI44" s="203"/>
      <c r="FKJ44" s="203"/>
      <c r="FKK44" s="203"/>
      <c r="FKL44" s="203"/>
      <c r="FKM44" s="203"/>
      <c r="FKN44" s="203"/>
      <c r="FKO44" s="203"/>
      <c r="FKP44" s="203"/>
      <c r="FKQ44" s="203"/>
      <c r="FKR44" s="203"/>
      <c r="FKS44" s="203"/>
      <c r="FKT44" s="203"/>
      <c r="FKU44" s="203"/>
      <c r="FKV44" s="203"/>
      <c r="FKW44" s="203"/>
      <c r="FKX44" s="203"/>
      <c r="FKY44" s="203"/>
      <c r="FKZ44" s="203"/>
      <c r="FLA44" s="203"/>
      <c r="FLB44" s="203"/>
      <c r="FLC44" s="203"/>
      <c r="FLD44" s="203"/>
      <c r="FLE44" s="203"/>
      <c r="FLF44" s="203"/>
      <c r="FLG44" s="203"/>
      <c r="FLH44" s="203"/>
      <c r="FLI44" s="203"/>
      <c r="FLJ44" s="203"/>
      <c r="FLK44" s="203"/>
      <c r="FLL44" s="203"/>
      <c r="FLM44" s="203"/>
      <c r="FLN44" s="203"/>
      <c r="FLO44" s="203"/>
      <c r="FLP44" s="203"/>
      <c r="FLQ44" s="203"/>
      <c r="FLR44" s="203"/>
      <c r="FLS44" s="203"/>
      <c r="FLT44" s="203"/>
      <c r="FLU44" s="203"/>
      <c r="FLV44" s="203"/>
      <c r="FLW44" s="203"/>
      <c r="FLX44" s="203"/>
      <c r="FLY44" s="203"/>
      <c r="FLZ44" s="203"/>
      <c r="FMA44" s="203"/>
      <c r="FMB44" s="203"/>
      <c r="FMC44" s="203"/>
      <c r="FMD44" s="203"/>
      <c r="FME44" s="203"/>
      <c r="FMF44" s="203"/>
      <c r="FMG44" s="203"/>
      <c r="FMH44" s="203"/>
      <c r="FMI44" s="203"/>
      <c r="FMJ44" s="203"/>
      <c r="FMK44" s="203"/>
      <c r="FML44" s="203"/>
      <c r="FMM44" s="203"/>
      <c r="FMN44" s="203"/>
      <c r="FMO44" s="203"/>
      <c r="FMP44" s="203"/>
      <c r="FMQ44" s="203"/>
      <c r="FMR44" s="203"/>
      <c r="FMS44" s="203"/>
      <c r="FMT44" s="203"/>
      <c r="FMU44" s="203"/>
      <c r="FMV44" s="203"/>
      <c r="FMW44" s="203"/>
      <c r="FMX44" s="203"/>
      <c r="FMY44" s="203"/>
      <c r="FMZ44" s="203"/>
      <c r="FNA44" s="203"/>
      <c r="FNB44" s="203"/>
      <c r="FNC44" s="203"/>
      <c r="FND44" s="203"/>
      <c r="FNE44" s="203"/>
      <c r="FNF44" s="203"/>
      <c r="FNG44" s="203"/>
      <c r="FNH44" s="203"/>
      <c r="FNI44" s="203"/>
      <c r="FNJ44" s="203"/>
      <c r="FNK44" s="203"/>
      <c r="FNL44" s="203"/>
      <c r="FNM44" s="203"/>
      <c r="FNN44" s="203"/>
      <c r="FNO44" s="203"/>
      <c r="FNP44" s="203"/>
      <c r="FNQ44" s="203"/>
      <c r="FNR44" s="203"/>
      <c r="FNS44" s="203"/>
      <c r="FNT44" s="203"/>
      <c r="FNU44" s="203"/>
      <c r="FNV44" s="203"/>
      <c r="FNW44" s="203"/>
      <c r="FNX44" s="203"/>
      <c r="FNY44" s="203"/>
      <c r="FNZ44" s="203"/>
      <c r="FOA44" s="203"/>
      <c r="FOB44" s="203"/>
      <c r="FOC44" s="203"/>
      <c r="FOD44" s="203"/>
      <c r="FOE44" s="203"/>
      <c r="FOF44" s="203"/>
      <c r="FOG44" s="203"/>
      <c r="FOH44" s="203"/>
      <c r="FOI44" s="203"/>
      <c r="FOJ44" s="203"/>
      <c r="FOK44" s="203"/>
      <c r="FOL44" s="203"/>
      <c r="FOM44" s="203"/>
      <c r="FON44" s="203"/>
      <c r="FOO44" s="203"/>
      <c r="FOP44" s="203"/>
      <c r="FOQ44" s="203"/>
      <c r="FOR44" s="203"/>
      <c r="FOS44" s="203"/>
      <c r="FOT44" s="203"/>
      <c r="FOU44" s="203"/>
      <c r="FOV44" s="203"/>
      <c r="FOW44" s="203"/>
      <c r="FOX44" s="203"/>
      <c r="FOY44" s="203"/>
      <c r="FOZ44" s="203"/>
      <c r="FPA44" s="203"/>
      <c r="FPB44" s="203"/>
      <c r="FPC44" s="203"/>
      <c r="FPD44" s="203"/>
      <c r="FPE44" s="203"/>
      <c r="FPF44" s="203"/>
      <c r="FPG44" s="203"/>
      <c r="FPH44" s="203"/>
      <c r="FPI44" s="203"/>
      <c r="FPJ44" s="203"/>
      <c r="FPK44" s="203"/>
      <c r="FPL44" s="203"/>
      <c r="FPM44" s="203"/>
      <c r="FPN44" s="203"/>
      <c r="FPO44" s="203"/>
      <c r="FPP44" s="203"/>
      <c r="FPQ44" s="203"/>
      <c r="FPR44" s="203"/>
      <c r="FPS44" s="203"/>
      <c r="FPT44" s="203"/>
      <c r="FPU44" s="203"/>
      <c r="FPV44" s="203"/>
      <c r="FPW44" s="203"/>
      <c r="FPX44" s="203"/>
      <c r="FPY44" s="203"/>
      <c r="FPZ44" s="203"/>
      <c r="FQA44" s="203"/>
      <c r="FQB44" s="203"/>
      <c r="FQC44" s="203"/>
      <c r="FQD44" s="203"/>
      <c r="FQE44" s="203"/>
      <c r="FQF44" s="203"/>
      <c r="FQG44" s="203"/>
      <c r="FQH44" s="203"/>
      <c r="FQI44" s="203"/>
      <c r="FQJ44" s="203"/>
      <c r="FQK44" s="203"/>
      <c r="FQL44" s="203"/>
      <c r="FQM44" s="203"/>
      <c r="FQN44" s="203"/>
      <c r="FQO44" s="203"/>
      <c r="FQP44" s="203"/>
      <c r="FQQ44" s="203"/>
      <c r="FQR44" s="203"/>
      <c r="FQS44" s="203"/>
      <c r="FQT44" s="203"/>
      <c r="FQU44" s="203"/>
      <c r="FQV44" s="203"/>
      <c r="FQW44" s="203"/>
      <c r="FQX44" s="203"/>
      <c r="FQY44" s="203"/>
      <c r="FQZ44" s="203"/>
      <c r="FRA44" s="203"/>
      <c r="FRB44" s="203"/>
      <c r="FRC44" s="203"/>
      <c r="FRD44" s="203"/>
      <c r="FRE44" s="203"/>
      <c r="FRF44" s="203"/>
      <c r="FRG44" s="203"/>
      <c r="FRH44" s="203"/>
      <c r="FRI44" s="203"/>
      <c r="FRJ44" s="203"/>
      <c r="FRK44" s="203"/>
      <c r="FRL44" s="203"/>
      <c r="FRM44" s="203"/>
      <c r="FRN44" s="203"/>
      <c r="FRO44" s="203"/>
      <c r="FRP44" s="203"/>
      <c r="FRQ44" s="203"/>
      <c r="FRR44" s="203"/>
      <c r="FRS44" s="203"/>
      <c r="FRT44" s="203"/>
      <c r="FRU44" s="203"/>
      <c r="FRV44" s="203"/>
      <c r="FRW44" s="203"/>
      <c r="FRX44" s="203"/>
      <c r="FRY44" s="203"/>
      <c r="FRZ44" s="203"/>
      <c r="FSA44" s="203"/>
      <c r="FSB44" s="203"/>
      <c r="FSC44" s="203"/>
      <c r="FSD44" s="203"/>
      <c r="FSE44" s="203"/>
      <c r="FSF44" s="203"/>
      <c r="FSG44" s="203"/>
      <c r="FSH44" s="203"/>
      <c r="FSI44" s="203"/>
      <c r="FSJ44" s="203"/>
      <c r="FSK44" s="203"/>
      <c r="FSL44" s="203"/>
      <c r="FSM44" s="203"/>
      <c r="FSN44" s="203"/>
      <c r="FSO44" s="203"/>
      <c r="FSP44" s="203"/>
      <c r="FSQ44" s="203"/>
      <c r="FSR44" s="203"/>
      <c r="FSS44" s="203"/>
      <c r="FST44" s="203"/>
      <c r="FSU44" s="203"/>
      <c r="FSV44" s="203"/>
      <c r="FSW44" s="203"/>
      <c r="FSX44" s="203"/>
      <c r="FSY44" s="203"/>
      <c r="FSZ44" s="203"/>
      <c r="FTA44" s="203"/>
      <c r="FTB44" s="203"/>
      <c r="FTC44" s="203"/>
      <c r="FTD44" s="203"/>
      <c r="FTE44" s="203"/>
      <c r="FTF44" s="203"/>
      <c r="FTG44" s="203"/>
      <c r="FTH44" s="203"/>
      <c r="FTI44" s="203"/>
      <c r="FTJ44" s="203"/>
      <c r="FTK44" s="203"/>
      <c r="FTL44" s="203"/>
      <c r="FTM44" s="203"/>
      <c r="FTN44" s="203"/>
      <c r="FTO44" s="203"/>
      <c r="FTP44" s="203"/>
      <c r="FTQ44" s="203"/>
      <c r="FTR44" s="203"/>
      <c r="FTS44" s="203"/>
      <c r="FTT44" s="203"/>
      <c r="FTU44" s="203"/>
      <c r="FTV44" s="203"/>
      <c r="FTW44" s="203"/>
      <c r="FTX44" s="203"/>
      <c r="FTY44" s="203"/>
      <c r="FTZ44" s="203"/>
      <c r="FUA44" s="203"/>
      <c r="FUB44" s="203"/>
      <c r="FUC44" s="203"/>
      <c r="FUD44" s="203"/>
      <c r="FUE44" s="203"/>
      <c r="FUF44" s="203"/>
      <c r="FUG44" s="203"/>
      <c r="FUH44" s="203"/>
      <c r="FUI44" s="203"/>
      <c r="FUJ44" s="203"/>
      <c r="FUK44" s="203"/>
      <c r="FUL44" s="203"/>
      <c r="FUM44" s="203"/>
      <c r="FUN44" s="203"/>
      <c r="FUO44" s="203"/>
      <c r="FUP44" s="203"/>
      <c r="FUQ44" s="203"/>
      <c r="FUR44" s="203"/>
      <c r="FUS44" s="203"/>
      <c r="FUT44" s="203"/>
      <c r="FUU44" s="203"/>
      <c r="FUV44" s="203"/>
      <c r="FUW44" s="203"/>
      <c r="FUX44" s="203"/>
      <c r="FUY44" s="203"/>
      <c r="FUZ44" s="203"/>
      <c r="FVA44" s="203"/>
      <c r="FVB44" s="203"/>
      <c r="FVC44" s="203"/>
      <c r="FVD44" s="203"/>
      <c r="FVE44" s="203"/>
      <c r="FVF44" s="203"/>
      <c r="FVG44" s="203"/>
      <c r="FVH44" s="203"/>
      <c r="FVI44" s="203"/>
      <c r="FVJ44" s="203"/>
      <c r="FVK44" s="203"/>
      <c r="FVL44" s="203"/>
      <c r="FVM44" s="203"/>
      <c r="FVN44" s="203"/>
      <c r="FVO44" s="203"/>
      <c r="FVP44" s="203"/>
      <c r="FVQ44" s="203"/>
      <c r="FVR44" s="203"/>
      <c r="FVS44" s="203"/>
      <c r="FVT44" s="203"/>
      <c r="FVU44" s="203"/>
      <c r="FVV44" s="203"/>
      <c r="FVW44" s="203"/>
      <c r="FVX44" s="203"/>
      <c r="FVY44" s="203"/>
      <c r="FVZ44" s="203"/>
      <c r="FWA44" s="203"/>
      <c r="FWB44" s="203"/>
      <c r="FWC44" s="203"/>
      <c r="FWD44" s="203"/>
      <c r="FWE44" s="203"/>
      <c r="FWF44" s="203"/>
      <c r="FWG44" s="203"/>
      <c r="FWH44" s="203"/>
      <c r="FWI44" s="203"/>
      <c r="FWJ44" s="203"/>
      <c r="FWK44" s="203"/>
      <c r="FWL44" s="203"/>
      <c r="FWM44" s="203"/>
      <c r="FWN44" s="203"/>
      <c r="FWO44" s="203"/>
      <c r="FWP44" s="203"/>
      <c r="FWQ44" s="203"/>
      <c r="FWR44" s="203"/>
      <c r="FWS44" s="203"/>
      <c r="FWT44" s="203"/>
      <c r="FWU44" s="203"/>
      <c r="FWV44" s="203"/>
      <c r="FWW44" s="203"/>
      <c r="FWX44" s="203"/>
      <c r="FWY44" s="203"/>
      <c r="FWZ44" s="203"/>
      <c r="FXA44" s="203"/>
      <c r="FXB44" s="203"/>
      <c r="FXC44" s="203"/>
      <c r="FXD44" s="203"/>
      <c r="FXE44" s="203"/>
      <c r="FXF44" s="203"/>
      <c r="FXG44" s="203"/>
      <c r="FXH44" s="203"/>
      <c r="FXI44" s="203"/>
      <c r="FXJ44" s="203"/>
      <c r="FXK44" s="203"/>
      <c r="FXL44" s="203"/>
      <c r="FXM44" s="203"/>
      <c r="FXN44" s="203"/>
      <c r="FXO44" s="203"/>
      <c r="FXP44" s="203"/>
      <c r="FXQ44" s="203"/>
      <c r="FXR44" s="203"/>
      <c r="FXS44" s="203"/>
      <c r="FXT44" s="203"/>
      <c r="FXU44" s="203"/>
      <c r="FXV44" s="203"/>
      <c r="FXW44" s="203"/>
      <c r="FXX44" s="203"/>
      <c r="FXY44" s="203"/>
      <c r="FXZ44" s="203"/>
      <c r="FYA44" s="203"/>
      <c r="FYB44" s="203"/>
      <c r="FYC44" s="203"/>
      <c r="FYD44" s="203"/>
      <c r="FYE44" s="203"/>
      <c r="FYF44" s="203"/>
      <c r="FYG44" s="203"/>
      <c r="FYH44" s="203"/>
      <c r="FYI44" s="203"/>
      <c r="FYJ44" s="203"/>
      <c r="FYK44" s="203"/>
      <c r="FYL44" s="203"/>
      <c r="FYM44" s="203"/>
      <c r="FYN44" s="203"/>
      <c r="FYO44" s="203"/>
      <c r="FYP44" s="203"/>
      <c r="FYQ44" s="203"/>
      <c r="FYR44" s="203"/>
      <c r="FYS44" s="203"/>
      <c r="FYT44" s="203"/>
      <c r="FYU44" s="203"/>
      <c r="FYV44" s="203"/>
      <c r="FYW44" s="203"/>
      <c r="FYX44" s="203"/>
      <c r="FYY44" s="203"/>
      <c r="FYZ44" s="203"/>
      <c r="FZA44" s="203"/>
      <c r="FZB44" s="203"/>
      <c r="FZC44" s="203"/>
      <c r="FZD44" s="203"/>
      <c r="FZE44" s="203"/>
      <c r="FZF44" s="203"/>
      <c r="FZG44" s="203"/>
      <c r="FZH44" s="203"/>
      <c r="FZI44" s="203"/>
      <c r="FZJ44" s="203"/>
      <c r="FZK44" s="203"/>
      <c r="FZL44" s="203"/>
      <c r="FZM44" s="203"/>
      <c r="FZN44" s="203"/>
      <c r="FZO44" s="203"/>
      <c r="FZP44" s="203"/>
      <c r="FZQ44" s="203"/>
      <c r="FZR44" s="203"/>
      <c r="FZS44" s="203"/>
      <c r="FZT44" s="203"/>
      <c r="FZU44" s="203"/>
      <c r="FZV44" s="203"/>
      <c r="FZW44" s="203"/>
      <c r="FZX44" s="203"/>
      <c r="FZY44" s="203"/>
      <c r="FZZ44" s="203"/>
      <c r="GAA44" s="203"/>
      <c r="GAB44" s="203"/>
      <c r="GAC44" s="203"/>
      <c r="GAD44" s="203"/>
      <c r="GAE44" s="203"/>
      <c r="GAF44" s="203"/>
      <c r="GAG44" s="203"/>
      <c r="GAH44" s="203"/>
      <c r="GAI44" s="203"/>
      <c r="GAJ44" s="203"/>
      <c r="GAK44" s="203"/>
      <c r="GAL44" s="203"/>
      <c r="GAM44" s="203"/>
      <c r="GAN44" s="203"/>
      <c r="GAO44" s="203"/>
      <c r="GAP44" s="203"/>
      <c r="GAQ44" s="203"/>
      <c r="GAR44" s="203"/>
      <c r="GAS44" s="203"/>
      <c r="GAT44" s="203"/>
      <c r="GAU44" s="203"/>
      <c r="GAV44" s="203"/>
      <c r="GAW44" s="203"/>
      <c r="GAX44" s="203"/>
      <c r="GAY44" s="203"/>
      <c r="GAZ44" s="203"/>
      <c r="GBA44" s="203"/>
      <c r="GBB44" s="203"/>
      <c r="GBC44" s="203"/>
      <c r="GBD44" s="203"/>
      <c r="GBE44" s="203"/>
      <c r="GBF44" s="203"/>
      <c r="GBG44" s="203"/>
      <c r="GBH44" s="203"/>
      <c r="GBI44" s="203"/>
      <c r="GBJ44" s="203"/>
      <c r="GBK44" s="203"/>
      <c r="GBL44" s="203"/>
      <c r="GBM44" s="203"/>
      <c r="GBN44" s="203"/>
      <c r="GBO44" s="203"/>
      <c r="GBP44" s="203"/>
      <c r="GBQ44" s="203"/>
      <c r="GBR44" s="203"/>
      <c r="GBS44" s="203"/>
      <c r="GBT44" s="203"/>
      <c r="GBU44" s="203"/>
      <c r="GBV44" s="203"/>
      <c r="GBW44" s="203"/>
      <c r="GBX44" s="203"/>
      <c r="GBY44" s="203"/>
      <c r="GBZ44" s="203"/>
      <c r="GCA44" s="203"/>
      <c r="GCB44" s="203"/>
      <c r="GCC44" s="203"/>
      <c r="GCD44" s="203"/>
      <c r="GCE44" s="203"/>
      <c r="GCF44" s="203"/>
      <c r="GCG44" s="203"/>
      <c r="GCH44" s="203"/>
      <c r="GCI44" s="203"/>
      <c r="GCJ44" s="203"/>
      <c r="GCK44" s="203"/>
      <c r="GCL44" s="203"/>
      <c r="GCM44" s="203"/>
      <c r="GCN44" s="203"/>
      <c r="GCO44" s="203"/>
      <c r="GCP44" s="203"/>
      <c r="GCQ44" s="203"/>
      <c r="GCR44" s="203"/>
      <c r="GCS44" s="203"/>
      <c r="GCT44" s="203"/>
      <c r="GCU44" s="203"/>
      <c r="GCV44" s="203"/>
      <c r="GCW44" s="203"/>
      <c r="GCX44" s="203"/>
      <c r="GCY44" s="203"/>
      <c r="GCZ44" s="203"/>
      <c r="GDA44" s="203"/>
      <c r="GDB44" s="203"/>
      <c r="GDC44" s="203"/>
      <c r="GDD44" s="203"/>
      <c r="GDE44" s="203"/>
      <c r="GDF44" s="203"/>
      <c r="GDG44" s="203"/>
      <c r="GDH44" s="203"/>
      <c r="GDI44" s="203"/>
      <c r="GDJ44" s="203"/>
      <c r="GDK44" s="203"/>
      <c r="GDL44" s="203"/>
      <c r="GDM44" s="203"/>
      <c r="GDN44" s="203"/>
      <c r="GDO44" s="203"/>
      <c r="GDP44" s="203"/>
      <c r="GDQ44" s="203"/>
      <c r="GDR44" s="203"/>
      <c r="GDS44" s="203"/>
      <c r="GDT44" s="203"/>
      <c r="GDU44" s="203"/>
      <c r="GDV44" s="203"/>
      <c r="GDW44" s="203"/>
      <c r="GDX44" s="203"/>
      <c r="GDY44" s="203"/>
      <c r="GDZ44" s="203"/>
      <c r="GEA44" s="203"/>
      <c r="GEB44" s="203"/>
      <c r="GEC44" s="203"/>
      <c r="GED44" s="203"/>
      <c r="GEE44" s="203"/>
      <c r="GEF44" s="203"/>
      <c r="GEG44" s="203"/>
      <c r="GEH44" s="203"/>
      <c r="GEI44" s="203"/>
      <c r="GEJ44" s="203"/>
      <c r="GEK44" s="203"/>
      <c r="GEL44" s="203"/>
      <c r="GEM44" s="203"/>
      <c r="GEN44" s="203"/>
      <c r="GEO44" s="203"/>
      <c r="GEP44" s="203"/>
      <c r="GEQ44" s="203"/>
      <c r="GER44" s="203"/>
      <c r="GES44" s="203"/>
      <c r="GET44" s="203"/>
      <c r="GEU44" s="203"/>
      <c r="GEV44" s="203"/>
      <c r="GEW44" s="203"/>
      <c r="GEX44" s="203"/>
      <c r="GEY44" s="203"/>
      <c r="GEZ44" s="203"/>
      <c r="GFA44" s="203"/>
      <c r="GFB44" s="203"/>
      <c r="GFC44" s="203"/>
      <c r="GFD44" s="203"/>
      <c r="GFE44" s="203"/>
      <c r="GFF44" s="203"/>
      <c r="GFG44" s="203"/>
      <c r="GFH44" s="203"/>
      <c r="GFI44" s="203"/>
      <c r="GFJ44" s="203"/>
      <c r="GFK44" s="203"/>
      <c r="GFL44" s="203"/>
      <c r="GFM44" s="203"/>
      <c r="GFN44" s="203"/>
      <c r="GFO44" s="203"/>
      <c r="GFP44" s="203"/>
      <c r="GFQ44" s="203"/>
      <c r="GFR44" s="203"/>
      <c r="GFS44" s="203"/>
      <c r="GFT44" s="203"/>
      <c r="GFU44" s="203"/>
      <c r="GFV44" s="203"/>
      <c r="GFW44" s="203"/>
      <c r="GFX44" s="203"/>
      <c r="GFY44" s="203"/>
      <c r="GFZ44" s="203"/>
      <c r="GGA44" s="203"/>
      <c r="GGB44" s="203"/>
      <c r="GGC44" s="203"/>
      <c r="GGD44" s="203"/>
      <c r="GGE44" s="203"/>
      <c r="GGF44" s="203"/>
      <c r="GGG44" s="203"/>
      <c r="GGH44" s="203"/>
      <c r="GGI44" s="203"/>
      <c r="GGJ44" s="203"/>
      <c r="GGK44" s="203"/>
      <c r="GGL44" s="203"/>
      <c r="GGM44" s="203"/>
      <c r="GGN44" s="203"/>
      <c r="GGO44" s="203"/>
      <c r="GGP44" s="203"/>
      <c r="GGQ44" s="203"/>
      <c r="GGR44" s="203"/>
      <c r="GGS44" s="203"/>
      <c r="GGT44" s="203"/>
      <c r="GGU44" s="203"/>
      <c r="GGV44" s="203"/>
      <c r="GGW44" s="203"/>
      <c r="GGX44" s="203"/>
      <c r="GGY44" s="203"/>
      <c r="GGZ44" s="203"/>
      <c r="GHA44" s="203"/>
      <c r="GHB44" s="203"/>
      <c r="GHC44" s="203"/>
      <c r="GHD44" s="203"/>
      <c r="GHE44" s="203"/>
      <c r="GHF44" s="203"/>
      <c r="GHG44" s="203"/>
      <c r="GHH44" s="203"/>
      <c r="GHI44" s="203"/>
      <c r="GHJ44" s="203"/>
      <c r="GHK44" s="203"/>
      <c r="GHL44" s="203"/>
      <c r="GHM44" s="203"/>
      <c r="GHN44" s="203"/>
      <c r="GHO44" s="203"/>
      <c r="GHP44" s="203"/>
      <c r="GHQ44" s="203"/>
      <c r="GHR44" s="203"/>
      <c r="GHS44" s="203"/>
      <c r="GHT44" s="203"/>
      <c r="GHU44" s="203"/>
      <c r="GHV44" s="203"/>
      <c r="GHW44" s="203"/>
      <c r="GHX44" s="203"/>
      <c r="GHY44" s="203"/>
      <c r="GHZ44" s="203"/>
      <c r="GIA44" s="203"/>
      <c r="GIB44" s="203"/>
      <c r="GIC44" s="203"/>
      <c r="GID44" s="203"/>
      <c r="GIE44" s="203"/>
      <c r="GIF44" s="203"/>
      <c r="GIG44" s="203"/>
      <c r="GIH44" s="203"/>
      <c r="GII44" s="203"/>
      <c r="GIJ44" s="203"/>
      <c r="GIK44" s="203"/>
      <c r="GIL44" s="203"/>
      <c r="GIM44" s="203"/>
      <c r="GIN44" s="203"/>
      <c r="GIO44" s="203"/>
      <c r="GIP44" s="203"/>
      <c r="GIQ44" s="203"/>
      <c r="GIR44" s="203"/>
      <c r="GIS44" s="203"/>
      <c r="GIT44" s="203"/>
      <c r="GIU44" s="203"/>
      <c r="GIV44" s="203"/>
      <c r="GIW44" s="203"/>
      <c r="GIX44" s="203"/>
      <c r="GIY44" s="203"/>
      <c r="GIZ44" s="203"/>
      <c r="GJA44" s="203"/>
      <c r="GJB44" s="203"/>
      <c r="GJC44" s="203"/>
      <c r="GJD44" s="203"/>
      <c r="GJE44" s="203"/>
      <c r="GJF44" s="203"/>
      <c r="GJG44" s="203"/>
      <c r="GJH44" s="203"/>
      <c r="GJI44" s="203"/>
      <c r="GJJ44" s="203"/>
      <c r="GJK44" s="203"/>
      <c r="GJL44" s="203"/>
      <c r="GJM44" s="203"/>
      <c r="GJN44" s="203"/>
      <c r="GJO44" s="203"/>
      <c r="GJP44" s="203"/>
      <c r="GJQ44" s="203"/>
      <c r="GJR44" s="203"/>
      <c r="GJS44" s="203"/>
      <c r="GJT44" s="203"/>
      <c r="GJU44" s="203"/>
      <c r="GJV44" s="203"/>
      <c r="GJW44" s="203"/>
      <c r="GJX44" s="203"/>
      <c r="GJY44" s="203"/>
      <c r="GJZ44" s="203"/>
      <c r="GKA44" s="203"/>
      <c r="GKB44" s="203"/>
      <c r="GKC44" s="203"/>
      <c r="GKD44" s="203"/>
      <c r="GKE44" s="203"/>
      <c r="GKF44" s="203"/>
      <c r="GKG44" s="203"/>
      <c r="GKH44" s="203"/>
      <c r="GKI44" s="203"/>
      <c r="GKJ44" s="203"/>
      <c r="GKK44" s="203"/>
      <c r="GKL44" s="203"/>
      <c r="GKM44" s="203"/>
      <c r="GKN44" s="203"/>
      <c r="GKO44" s="203"/>
      <c r="GKP44" s="203"/>
      <c r="GKQ44" s="203"/>
      <c r="GKR44" s="203"/>
      <c r="GKS44" s="203"/>
      <c r="GKT44" s="203"/>
      <c r="GKU44" s="203"/>
      <c r="GKV44" s="203"/>
      <c r="GKW44" s="203"/>
      <c r="GKX44" s="203"/>
      <c r="GKY44" s="203"/>
      <c r="GKZ44" s="203"/>
      <c r="GLA44" s="203"/>
      <c r="GLB44" s="203"/>
      <c r="GLC44" s="203"/>
      <c r="GLD44" s="203"/>
      <c r="GLE44" s="203"/>
      <c r="GLF44" s="203"/>
      <c r="GLG44" s="203"/>
      <c r="GLH44" s="203"/>
      <c r="GLI44" s="203"/>
      <c r="GLJ44" s="203"/>
      <c r="GLK44" s="203"/>
      <c r="GLL44" s="203"/>
      <c r="GLM44" s="203"/>
      <c r="GLN44" s="203"/>
      <c r="GLO44" s="203"/>
      <c r="GLP44" s="203"/>
      <c r="GLQ44" s="203"/>
      <c r="GLR44" s="203"/>
      <c r="GLS44" s="203"/>
      <c r="GLT44" s="203"/>
      <c r="GLU44" s="203"/>
      <c r="GLV44" s="203"/>
      <c r="GLW44" s="203"/>
      <c r="GLX44" s="203"/>
      <c r="GLY44" s="203"/>
      <c r="GLZ44" s="203"/>
      <c r="GMA44" s="203"/>
      <c r="GMB44" s="203"/>
      <c r="GMC44" s="203"/>
      <c r="GMD44" s="203"/>
      <c r="GME44" s="203"/>
      <c r="GMF44" s="203"/>
      <c r="GMG44" s="203"/>
      <c r="GMH44" s="203"/>
      <c r="GMI44" s="203"/>
      <c r="GMJ44" s="203"/>
      <c r="GMK44" s="203"/>
      <c r="GML44" s="203"/>
      <c r="GMM44" s="203"/>
      <c r="GMN44" s="203"/>
      <c r="GMO44" s="203"/>
      <c r="GMP44" s="203"/>
      <c r="GMQ44" s="203"/>
      <c r="GMR44" s="203"/>
      <c r="GMS44" s="203"/>
      <c r="GMT44" s="203"/>
      <c r="GMU44" s="203"/>
      <c r="GMV44" s="203"/>
      <c r="GMW44" s="203"/>
      <c r="GMX44" s="203"/>
      <c r="GMY44" s="203"/>
      <c r="GMZ44" s="203"/>
      <c r="GNA44" s="203"/>
      <c r="GNB44" s="203"/>
      <c r="GNC44" s="203"/>
      <c r="GND44" s="203"/>
      <c r="GNE44" s="203"/>
      <c r="GNF44" s="203"/>
      <c r="GNG44" s="203"/>
      <c r="GNH44" s="203"/>
      <c r="GNI44" s="203"/>
      <c r="GNJ44" s="203"/>
      <c r="GNK44" s="203"/>
      <c r="GNL44" s="203"/>
      <c r="GNM44" s="203"/>
      <c r="GNN44" s="203"/>
      <c r="GNO44" s="203"/>
      <c r="GNP44" s="203"/>
      <c r="GNQ44" s="203"/>
      <c r="GNR44" s="203"/>
      <c r="GNS44" s="203"/>
      <c r="GNT44" s="203"/>
      <c r="GNU44" s="203"/>
      <c r="GNV44" s="203"/>
      <c r="GNW44" s="203"/>
      <c r="GNX44" s="203"/>
      <c r="GNY44" s="203"/>
      <c r="GNZ44" s="203"/>
      <c r="GOA44" s="203"/>
      <c r="GOB44" s="203"/>
      <c r="GOC44" s="203"/>
      <c r="GOD44" s="203"/>
      <c r="GOE44" s="203"/>
      <c r="GOF44" s="203"/>
      <c r="GOG44" s="203"/>
      <c r="GOH44" s="203"/>
      <c r="GOI44" s="203"/>
      <c r="GOJ44" s="203"/>
      <c r="GOK44" s="203"/>
      <c r="GOL44" s="203"/>
      <c r="GOM44" s="203"/>
      <c r="GON44" s="203"/>
      <c r="GOO44" s="203"/>
      <c r="GOP44" s="203"/>
      <c r="GOQ44" s="203"/>
      <c r="GOR44" s="203"/>
      <c r="GOS44" s="203"/>
      <c r="GOT44" s="203"/>
      <c r="GOU44" s="203"/>
      <c r="GOV44" s="203"/>
      <c r="GOW44" s="203"/>
      <c r="GOX44" s="203"/>
      <c r="GOY44" s="203"/>
      <c r="GOZ44" s="203"/>
      <c r="GPA44" s="203"/>
      <c r="GPB44" s="203"/>
      <c r="GPC44" s="203"/>
      <c r="GPD44" s="203"/>
      <c r="GPE44" s="203"/>
      <c r="GPF44" s="203"/>
      <c r="GPG44" s="203"/>
      <c r="GPH44" s="203"/>
      <c r="GPI44" s="203"/>
      <c r="GPJ44" s="203"/>
      <c r="GPK44" s="203"/>
      <c r="GPL44" s="203"/>
      <c r="GPM44" s="203"/>
      <c r="GPN44" s="203"/>
      <c r="GPO44" s="203"/>
      <c r="GPP44" s="203"/>
      <c r="GPQ44" s="203"/>
      <c r="GPR44" s="203"/>
      <c r="GPS44" s="203"/>
      <c r="GPT44" s="203"/>
      <c r="GPU44" s="203"/>
      <c r="GPV44" s="203"/>
      <c r="GPW44" s="203"/>
      <c r="GPX44" s="203"/>
      <c r="GPY44" s="203"/>
      <c r="GPZ44" s="203"/>
      <c r="GQA44" s="203"/>
      <c r="GQB44" s="203"/>
      <c r="GQC44" s="203"/>
      <c r="GQD44" s="203"/>
      <c r="GQE44" s="203"/>
      <c r="GQF44" s="203"/>
      <c r="GQG44" s="203"/>
      <c r="GQH44" s="203"/>
      <c r="GQI44" s="203"/>
      <c r="GQJ44" s="203"/>
      <c r="GQK44" s="203"/>
      <c r="GQL44" s="203"/>
      <c r="GQM44" s="203"/>
      <c r="GQN44" s="203"/>
      <c r="GQO44" s="203"/>
      <c r="GQP44" s="203"/>
      <c r="GQQ44" s="203"/>
      <c r="GQR44" s="203"/>
      <c r="GQS44" s="203"/>
      <c r="GQT44" s="203"/>
      <c r="GQU44" s="203"/>
      <c r="GQV44" s="203"/>
      <c r="GQW44" s="203"/>
      <c r="GQX44" s="203"/>
      <c r="GQY44" s="203"/>
      <c r="GQZ44" s="203"/>
      <c r="GRA44" s="203"/>
      <c r="GRB44" s="203"/>
      <c r="GRC44" s="203"/>
      <c r="GRD44" s="203"/>
      <c r="GRE44" s="203"/>
      <c r="GRF44" s="203"/>
      <c r="GRG44" s="203"/>
      <c r="GRH44" s="203"/>
      <c r="GRI44" s="203"/>
      <c r="GRJ44" s="203"/>
      <c r="GRK44" s="203"/>
      <c r="GRL44" s="203"/>
      <c r="GRM44" s="203"/>
      <c r="GRN44" s="203"/>
      <c r="GRO44" s="203"/>
      <c r="GRP44" s="203"/>
      <c r="GRQ44" s="203"/>
      <c r="GRR44" s="203"/>
      <c r="GRS44" s="203"/>
      <c r="GRT44" s="203"/>
      <c r="GRU44" s="203"/>
      <c r="GRV44" s="203"/>
      <c r="GRW44" s="203"/>
      <c r="GRX44" s="203"/>
      <c r="GRY44" s="203"/>
      <c r="GRZ44" s="203"/>
      <c r="GSA44" s="203"/>
      <c r="GSB44" s="203"/>
      <c r="GSC44" s="203"/>
      <c r="GSD44" s="203"/>
      <c r="GSE44" s="203"/>
      <c r="GSF44" s="203"/>
      <c r="GSG44" s="203"/>
      <c r="GSH44" s="203"/>
      <c r="GSI44" s="203"/>
      <c r="GSJ44" s="203"/>
      <c r="GSK44" s="203"/>
      <c r="GSL44" s="203"/>
      <c r="GSM44" s="203"/>
      <c r="GSN44" s="203"/>
      <c r="GSO44" s="203"/>
      <c r="GSP44" s="203"/>
      <c r="GSQ44" s="203"/>
      <c r="GSR44" s="203"/>
      <c r="GSS44" s="203"/>
      <c r="GST44" s="203"/>
      <c r="GSU44" s="203"/>
      <c r="GSV44" s="203"/>
      <c r="GSW44" s="203"/>
      <c r="GSX44" s="203"/>
      <c r="GSY44" s="203"/>
      <c r="GSZ44" s="203"/>
      <c r="GTA44" s="203"/>
      <c r="GTB44" s="203"/>
      <c r="GTC44" s="203"/>
      <c r="GTD44" s="203"/>
      <c r="GTE44" s="203"/>
      <c r="GTF44" s="203"/>
      <c r="GTG44" s="203"/>
      <c r="GTH44" s="203"/>
      <c r="GTI44" s="203"/>
      <c r="GTJ44" s="203"/>
      <c r="GTK44" s="203"/>
      <c r="GTL44" s="203"/>
      <c r="GTM44" s="203"/>
      <c r="GTN44" s="203"/>
      <c r="GTO44" s="203"/>
      <c r="GTP44" s="203"/>
      <c r="GTQ44" s="203"/>
      <c r="GTR44" s="203"/>
      <c r="GTS44" s="203"/>
      <c r="GTT44" s="203"/>
      <c r="GTU44" s="203"/>
      <c r="GTV44" s="203"/>
      <c r="GTW44" s="203"/>
      <c r="GTX44" s="203"/>
      <c r="GTY44" s="203"/>
      <c r="GTZ44" s="203"/>
      <c r="GUA44" s="203"/>
      <c r="GUB44" s="203"/>
      <c r="GUC44" s="203"/>
      <c r="GUD44" s="203"/>
      <c r="GUE44" s="203"/>
      <c r="GUF44" s="203"/>
      <c r="GUG44" s="203"/>
      <c r="GUH44" s="203"/>
      <c r="GUI44" s="203"/>
      <c r="GUJ44" s="203"/>
      <c r="GUK44" s="203"/>
      <c r="GUL44" s="203"/>
      <c r="GUM44" s="203"/>
      <c r="GUN44" s="203"/>
      <c r="GUO44" s="203"/>
      <c r="GUP44" s="203"/>
      <c r="GUQ44" s="203"/>
      <c r="GUR44" s="203"/>
      <c r="GUS44" s="203"/>
      <c r="GUT44" s="203"/>
      <c r="GUU44" s="203"/>
      <c r="GUV44" s="203"/>
      <c r="GUW44" s="203"/>
      <c r="GUX44" s="203"/>
      <c r="GUY44" s="203"/>
      <c r="GUZ44" s="203"/>
      <c r="GVA44" s="203"/>
      <c r="GVB44" s="203"/>
      <c r="GVC44" s="203"/>
      <c r="GVD44" s="203"/>
      <c r="GVE44" s="203"/>
      <c r="GVF44" s="203"/>
      <c r="GVG44" s="203"/>
      <c r="GVH44" s="203"/>
      <c r="GVI44" s="203"/>
      <c r="GVJ44" s="203"/>
      <c r="GVK44" s="203"/>
      <c r="GVL44" s="203"/>
      <c r="GVM44" s="203"/>
      <c r="GVN44" s="203"/>
      <c r="GVO44" s="203"/>
      <c r="GVP44" s="203"/>
      <c r="GVQ44" s="203"/>
      <c r="GVR44" s="203"/>
      <c r="GVS44" s="203"/>
      <c r="GVT44" s="203"/>
      <c r="GVU44" s="203"/>
      <c r="GVV44" s="203"/>
      <c r="GVW44" s="203"/>
      <c r="GVX44" s="203"/>
      <c r="GVY44" s="203"/>
      <c r="GVZ44" s="203"/>
      <c r="GWA44" s="203"/>
      <c r="GWB44" s="203"/>
      <c r="GWC44" s="203"/>
      <c r="GWD44" s="203"/>
      <c r="GWE44" s="203"/>
      <c r="GWF44" s="203"/>
      <c r="GWG44" s="203"/>
      <c r="GWH44" s="203"/>
      <c r="GWI44" s="203"/>
      <c r="GWJ44" s="203"/>
      <c r="GWK44" s="203"/>
      <c r="GWL44" s="203"/>
      <c r="GWM44" s="203"/>
      <c r="GWN44" s="203"/>
      <c r="GWO44" s="203"/>
      <c r="GWP44" s="203"/>
      <c r="GWQ44" s="203"/>
      <c r="GWR44" s="203"/>
      <c r="GWS44" s="203"/>
      <c r="GWT44" s="203"/>
      <c r="GWU44" s="203"/>
      <c r="GWV44" s="203"/>
      <c r="GWW44" s="203"/>
      <c r="GWX44" s="203"/>
      <c r="GWY44" s="203"/>
      <c r="GWZ44" s="203"/>
      <c r="GXA44" s="203"/>
      <c r="GXB44" s="203"/>
      <c r="GXC44" s="203"/>
      <c r="GXD44" s="203"/>
      <c r="GXE44" s="203"/>
      <c r="GXF44" s="203"/>
      <c r="GXG44" s="203"/>
      <c r="GXH44" s="203"/>
      <c r="GXI44" s="203"/>
      <c r="GXJ44" s="203"/>
      <c r="GXK44" s="203"/>
      <c r="GXL44" s="203"/>
      <c r="GXM44" s="203"/>
      <c r="GXN44" s="203"/>
      <c r="GXO44" s="203"/>
      <c r="GXP44" s="203"/>
      <c r="GXQ44" s="203"/>
      <c r="GXR44" s="203"/>
      <c r="GXS44" s="203"/>
      <c r="GXT44" s="203"/>
      <c r="GXU44" s="203"/>
      <c r="GXV44" s="203"/>
      <c r="GXW44" s="203"/>
      <c r="GXX44" s="203"/>
      <c r="GXY44" s="203"/>
      <c r="GXZ44" s="203"/>
      <c r="GYA44" s="203"/>
      <c r="GYB44" s="203"/>
      <c r="GYC44" s="203"/>
      <c r="GYD44" s="203"/>
      <c r="GYE44" s="203"/>
      <c r="GYF44" s="203"/>
      <c r="GYG44" s="203"/>
      <c r="GYH44" s="203"/>
      <c r="GYI44" s="203"/>
      <c r="GYJ44" s="203"/>
      <c r="GYK44" s="203"/>
      <c r="GYL44" s="203"/>
      <c r="GYM44" s="203"/>
      <c r="GYN44" s="203"/>
      <c r="GYO44" s="203"/>
      <c r="GYP44" s="203"/>
      <c r="GYQ44" s="203"/>
      <c r="GYR44" s="203"/>
      <c r="GYS44" s="203"/>
      <c r="GYT44" s="203"/>
      <c r="GYU44" s="203"/>
      <c r="GYV44" s="203"/>
      <c r="GYW44" s="203"/>
      <c r="GYX44" s="203"/>
      <c r="GYY44" s="203"/>
      <c r="GYZ44" s="203"/>
      <c r="GZA44" s="203"/>
      <c r="GZB44" s="203"/>
      <c r="GZC44" s="203"/>
      <c r="GZD44" s="203"/>
      <c r="GZE44" s="203"/>
      <c r="GZF44" s="203"/>
      <c r="GZG44" s="203"/>
      <c r="GZH44" s="203"/>
      <c r="GZI44" s="203"/>
      <c r="GZJ44" s="203"/>
      <c r="GZK44" s="203"/>
      <c r="GZL44" s="203"/>
      <c r="GZM44" s="203"/>
      <c r="GZN44" s="203"/>
      <c r="GZO44" s="203"/>
      <c r="GZP44" s="203"/>
      <c r="GZQ44" s="203"/>
      <c r="GZR44" s="203"/>
      <c r="GZS44" s="203"/>
      <c r="GZT44" s="203"/>
      <c r="GZU44" s="203"/>
      <c r="GZV44" s="203"/>
      <c r="GZW44" s="203"/>
      <c r="GZX44" s="203"/>
      <c r="GZY44" s="203"/>
      <c r="GZZ44" s="203"/>
      <c r="HAA44" s="203"/>
      <c r="HAB44" s="203"/>
      <c r="HAC44" s="203"/>
      <c r="HAD44" s="203"/>
      <c r="HAE44" s="203"/>
      <c r="HAF44" s="203"/>
      <c r="HAG44" s="203"/>
      <c r="HAH44" s="203"/>
      <c r="HAI44" s="203"/>
      <c r="HAJ44" s="203"/>
      <c r="HAK44" s="203"/>
      <c r="HAL44" s="203"/>
      <c r="HAM44" s="203"/>
      <c r="HAN44" s="203"/>
      <c r="HAO44" s="203"/>
      <c r="HAP44" s="203"/>
      <c r="HAQ44" s="203"/>
      <c r="HAR44" s="203"/>
      <c r="HAS44" s="203"/>
      <c r="HAT44" s="203"/>
      <c r="HAU44" s="203"/>
      <c r="HAV44" s="203"/>
      <c r="HAW44" s="203"/>
      <c r="HAX44" s="203"/>
      <c r="HAY44" s="203"/>
      <c r="HAZ44" s="203"/>
      <c r="HBA44" s="203"/>
      <c r="HBB44" s="203"/>
      <c r="HBC44" s="203"/>
      <c r="HBD44" s="203"/>
      <c r="HBE44" s="203"/>
      <c r="HBF44" s="203"/>
      <c r="HBG44" s="203"/>
      <c r="HBH44" s="203"/>
      <c r="HBI44" s="203"/>
      <c r="HBJ44" s="203"/>
      <c r="HBK44" s="203"/>
      <c r="HBL44" s="203"/>
      <c r="HBM44" s="203"/>
      <c r="HBN44" s="203"/>
      <c r="HBO44" s="203"/>
      <c r="HBP44" s="203"/>
      <c r="HBQ44" s="203"/>
      <c r="HBR44" s="203"/>
      <c r="HBS44" s="203"/>
      <c r="HBT44" s="203"/>
      <c r="HBU44" s="203"/>
      <c r="HBV44" s="203"/>
      <c r="HBW44" s="203"/>
      <c r="HBX44" s="203"/>
      <c r="HBY44" s="203"/>
      <c r="HBZ44" s="203"/>
      <c r="HCA44" s="203"/>
      <c r="HCB44" s="203"/>
      <c r="HCC44" s="203"/>
      <c r="HCD44" s="203"/>
      <c r="HCE44" s="203"/>
      <c r="HCF44" s="203"/>
      <c r="HCG44" s="203"/>
      <c r="HCH44" s="203"/>
      <c r="HCI44" s="203"/>
      <c r="HCJ44" s="203"/>
      <c r="HCK44" s="203"/>
      <c r="HCL44" s="203"/>
      <c r="HCM44" s="203"/>
      <c r="HCN44" s="203"/>
      <c r="HCO44" s="203"/>
      <c r="HCP44" s="203"/>
      <c r="HCQ44" s="203"/>
      <c r="HCR44" s="203"/>
      <c r="HCS44" s="203"/>
      <c r="HCT44" s="203"/>
      <c r="HCU44" s="203"/>
      <c r="HCV44" s="203"/>
      <c r="HCW44" s="203"/>
      <c r="HCX44" s="203"/>
      <c r="HCY44" s="203"/>
      <c r="HCZ44" s="203"/>
      <c r="HDA44" s="203"/>
      <c r="HDB44" s="203"/>
      <c r="HDC44" s="203"/>
      <c r="HDD44" s="203"/>
      <c r="HDE44" s="203"/>
      <c r="HDF44" s="203"/>
      <c r="HDG44" s="203"/>
      <c r="HDH44" s="203"/>
      <c r="HDI44" s="203"/>
      <c r="HDJ44" s="203"/>
      <c r="HDK44" s="203"/>
      <c r="HDL44" s="203"/>
      <c r="HDM44" s="203"/>
      <c r="HDN44" s="203"/>
      <c r="HDO44" s="203"/>
      <c r="HDP44" s="203"/>
      <c r="HDQ44" s="203"/>
      <c r="HDR44" s="203"/>
      <c r="HDS44" s="203"/>
      <c r="HDT44" s="203"/>
      <c r="HDU44" s="203"/>
      <c r="HDV44" s="203"/>
      <c r="HDW44" s="203"/>
      <c r="HDX44" s="203"/>
      <c r="HDY44" s="203"/>
      <c r="HDZ44" s="203"/>
      <c r="HEA44" s="203"/>
      <c r="HEB44" s="203"/>
      <c r="HEC44" s="203"/>
      <c r="HED44" s="203"/>
      <c r="HEE44" s="203"/>
      <c r="HEF44" s="203"/>
      <c r="HEG44" s="203"/>
      <c r="HEH44" s="203"/>
      <c r="HEI44" s="203"/>
      <c r="HEJ44" s="203"/>
      <c r="HEK44" s="203"/>
      <c r="HEL44" s="203"/>
      <c r="HEM44" s="203"/>
      <c r="HEN44" s="203"/>
      <c r="HEO44" s="203"/>
      <c r="HEP44" s="203"/>
      <c r="HEQ44" s="203"/>
      <c r="HER44" s="203"/>
      <c r="HES44" s="203"/>
      <c r="HET44" s="203"/>
      <c r="HEU44" s="203"/>
      <c r="HEV44" s="203"/>
      <c r="HEW44" s="203"/>
      <c r="HEX44" s="203"/>
      <c r="HEY44" s="203"/>
      <c r="HEZ44" s="203"/>
      <c r="HFA44" s="203"/>
      <c r="HFB44" s="203"/>
      <c r="HFC44" s="203"/>
      <c r="HFD44" s="203"/>
      <c r="HFE44" s="203"/>
      <c r="HFF44" s="203"/>
      <c r="HFG44" s="203"/>
      <c r="HFH44" s="203"/>
      <c r="HFI44" s="203"/>
      <c r="HFJ44" s="203"/>
      <c r="HFK44" s="203"/>
      <c r="HFL44" s="203"/>
      <c r="HFM44" s="203"/>
      <c r="HFN44" s="203"/>
      <c r="HFO44" s="203"/>
      <c r="HFP44" s="203"/>
      <c r="HFQ44" s="203"/>
      <c r="HFR44" s="203"/>
      <c r="HFS44" s="203"/>
      <c r="HFT44" s="203"/>
      <c r="HFU44" s="203"/>
      <c r="HFV44" s="203"/>
      <c r="HFW44" s="203"/>
      <c r="HFX44" s="203"/>
      <c r="HFY44" s="203"/>
      <c r="HFZ44" s="203"/>
      <c r="HGA44" s="203"/>
      <c r="HGB44" s="203"/>
      <c r="HGC44" s="203"/>
      <c r="HGD44" s="203"/>
      <c r="HGE44" s="203"/>
      <c r="HGF44" s="203"/>
      <c r="HGG44" s="203"/>
      <c r="HGH44" s="203"/>
      <c r="HGI44" s="203"/>
      <c r="HGJ44" s="203"/>
      <c r="HGK44" s="203"/>
      <c r="HGL44" s="203"/>
      <c r="HGM44" s="203"/>
      <c r="HGN44" s="203"/>
      <c r="HGO44" s="203"/>
      <c r="HGP44" s="203"/>
      <c r="HGQ44" s="203"/>
      <c r="HGR44" s="203"/>
      <c r="HGS44" s="203"/>
      <c r="HGT44" s="203"/>
      <c r="HGU44" s="203"/>
      <c r="HGV44" s="203"/>
      <c r="HGW44" s="203"/>
      <c r="HGX44" s="203"/>
      <c r="HGY44" s="203"/>
      <c r="HGZ44" s="203"/>
      <c r="HHA44" s="203"/>
      <c r="HHB44" s="203"/>
      <c r="HHC44" s="203"/>
      <c r="HHD44" s="203"/>
      <c r="HHE44" s="203"/>
      <c r="HHF44" s="203"/>
      <c r="HHG44" s="203"/>
      <c r="HHH44" s="203"/>
      <c r="HHI44" s="203"/>
      <c r="HHJ44" s="203"/>
      <c r="HHK44" s="203"/>
      <c r="HHL44" s="203"/>
      <c r="HHM44" s="203"/>
      <c r="HHN44" s="203"/>
      <c r="HHO44" s="203"/>
      <c r="HHP44" s="203"/>
      <c r="HHQ44" s="203"/>
      <c r="HHR44" s="203"/>
      <c r="HHS44" s="203"/>
      <c r="HHT44" s="203"/>
      <c r="HHU44" s="203"/>
      <c r="HHV44" s="203"/>
      <c r="HHW44" s="203"/>
      <c r="HHX44" s="203"/>
      <c r="HHY44" s="203"/>
      <c r="HHZ44" s="203"/>
      <c r="HIA44" s="203"/>
      <c r="HIB44" s="203"/>
      <c r="HIC44" s="203"/>
      <c r="HID44" s="203"/>
      <c r="HIE44" s="203"/>
      <c r="HIF44" s="203"/>
      <c r="HIG44" s="203"/>
      <c r="HIH44" s="203"/>
      <c r="HII44" s="203"/>
      <c r="HIJ44" s="203"/>
      <c r="HIK44" s="203"/>
      <c r="HIL44" s="203"/>
      <c r="HIM44" s="203"/>
      <c r="HIN44" s="203"/>
      <c r="HIO44" s="203"/>
      <c r="HIP44" s="203"/>
      <c r="HIQ44" s="203"/>
      <c r="HIR44" s="203"/>
      <c r="HIS44" s="203"/>
      <c r="HIT44" s="203"/>
      <c r="HIU44" s="203"/>
      <c r="HIV44" s="203"/>
      <c r="HIW44" s="203"/>
      <c r="HIX44" s="203"/>
      <c r="HIY44" s="203"/>
      <c r="HIZ44" s="203"/>
      <c r="HJA44" s="203"/>
      <c r="HJB44" s="203"/>
      <c r="HJC44" s="203"/>
      <c r="HJD44" s="203"/>
      <c r="HJE44" s="203"/>
      <c r="HJF44" s="203"/>
      <c r="HJG44" s="203"/>
      <c r="HJH44" s="203"/>
      <c r="HJI44" s="203"/>
      <c r="HJJ44" s="203"/>
      <c r="HJK44" s="203"/>
      <c r="HJL44" s="203"/>
      <c r="HJM44" s="203"/>
      <c r="HJN44" s="203"/>
      <c r="HJO44" s="203"/>
      <c r="HJP44" s="203"/>
      <c r="HJQ44" s="203"/>
      <c r="HJR44" s="203"/>
      <c r="HJS44" s="203"/>
      <c r="HJT44" s="203"/>
      <c r="HJU44" s="203"/>
      <c r="HJV44" s="203"/>
      <c r="HJW44" s="203"/>
      <c r="HJX44" s="203"/>
      <c r="HJY44" s="203"/>
      <c r="HJZ44" s="203"/>
      <c r="HKA44" s="203"/>
      <c r="HKB44" s="203"/>
      <c r="HKC44" s="203"/>
      <c r="HKD44" s="203"/>
      <c r="HKE44" s="203"/>
      <c r="HKF44" s="203"/>
      <c r="HKG44" s="203"/>
      <c r="HKH44" s="203"/>
      <c r="HKI44" s="203"/>
      <c r="HKJ44" s="203"/>
      <c r="HKK44" s="203"/>
      <c r="HKL44" s="203"/>
      <c r="HKM44" s="203"/>
      <c r="HKN44" s="203"/>
      <c r="HKO44" s="203"/>
      <c r="HKP44" s="203"/>
      <c r="HKQ44" s="203"/>
      <c r="HKR44" s="203"/>
      <c r="HKS44" s="203"/>
      <c r="HKT44" s="203"/>
      <c r="HKU44" s="203"/>
      <c r="HKV44" s="203"/>
      <c r="HKW44" s="203"/>
      <c r="HKX44" s="203"/>
      <c r="HKY44" s="203"/>
      <c r="HKZ44" s="203"/>
      <c r="HLA44" s="203"/>
      <c r="HLB44" s="203"/>
      <c r="HLC44" s="203"/>
      <c r="HLD44" s="203"/>
      <c r="HLE44" s="203"/>
      <c r="HLF44" s="203"/>
      <c r="HLG44" s="203"/>
      <c r="HLH44" s="203"/>
      <c r="HLI44" s="203"/>
      <c r="HLJ44" s="203"/>
      <c r="HLK44" s="203"/>
      <c r="HLL44" s="203"/>
      <c r="HLM44" s="203"/>
      <c r="HLN44" s="203"/>
      <c r="HLO44" s="203"/>
      <c r="HLP44" s="203"/>
      <c r="HLQ44" s="203"/>
      <c r="HLR44" s="203"/>
      <c r="HLS44" s="203"/>
      <c r="HLT44" s="203"/>
      <c r="HLU44" s="203"/>
      <c r="HLV44" s="203"/>
      <c r="HLW44" s="203"/>
      <c r="HLX44" s="203"/>
      <c r="HLY44" s="203"/>
      <c r="HLZ44" s="203"/>
      <c r="HMA44" s="203"/>
      <c r="HMB44" s="203"/>
      <c r="HMC44" s="203"/>
      <c r="HMD44" s="203"/>
      <c r="HME44" s="203"/>
      <c r="HMF44" s="203"/>
      <c r="HMG44" s="203"/>
      <c r="HMH44" s="203"/>
      <c r="HMI44" s="203"/>
      <c r="HMJ44" s="203"/>
      <c r="HMK44" s="203"/>
      <c r="HML44" s="203"/>
      <c r="HMM44" s="203"/>
      <c r="HMN44" s="203"/>
      <c r="HMO44" s="203"/>
      <c r="HMP44" s="203"/>
      <c r="HMQ44" s="203"/>
      <c r="HMR44" s="203"/>
      <c r="HMS44" s="203"/>
      <c r="HMT44" s="203"/>
      <c r="HMU44" s="203"/>
      <c r="HMV44" s="203"/>
      <c r="HMW44" s="203"/>
      <c r="HMX44" s="203"/>
      <c r="HMY44" s="203"/>
      <c r="HMZ44" s="203"/>
      <c r="HNA44" s="203"/>
      <c r="HNB44" s="203"/>
      <c r="HNC44" s="203"/>
      <c r="HND44" s="203"/>
      <c r="HNE44" s="203"/>
      <c r="HNF44" s="203"/>
      <c r="HNG44" s="203"/>
      <c r="HNH44" s="203"/>
      <c r="HNI44" s="203"/>
      <c r="HNJ44" s="203"/>
      <c r="HNK44" s="203"/>
      <c r="HNL44" s="203"/>
      <c r="HNM44" s="203"/>
      <c r="HNN44" s="203"/>
      <c r="HNO44" s="203"/>
      <c r="HNP44" s="203"/>
      <c r="HNQ44" s="203"/>
      <c r="HNR44" s="203"/>
      <c r="HNS44" s="203"/>
      <c r="HNT44" s="203"/>
      <c r="HNU44" s="203"/>
      <c r="HNV44" s="203"/>
      <c r="HNW44" s="203"/>
      <c r="HNX44" s="203"/>
      <c r="HNY44" s="203"/>
      <c r="HNZ44" s="203"/>
      <c r="HOA44" s="203"/>
      <c r="HOB44" s="203"/>
      <c r="HOC44" s="203"/>
      <c r="HOD44" s="203"/>
      <c r="HOE44" s="203"/>
      <c r="HOF44" s="203"/>
      <c r="HOG44" s="203"/>
      <c r="HOH44" s="203"/>
      <c r="HOI44" s="203"/>
      <c r="HOJ44" s="203"/>
      <c r="HOK44" s="203"/>
      <c r="HOL44" s="203"/>
      <c r="HOM44" s="203"/>
      <c r="HON44" s="203"/>
      <c r="HOO44" s="203"/>
      <c r="HOP44" s="203"/>
      <c r="HOQ44" s="203"/>
      <c r="HOR44" s="203"/>
      <c r="HOS44" s="203"/>
      <c r="HOT44" s="203"/>
      <c r="HOU44" s="203"/>
      <c r="HOV44" s="203"/>
      <c r="HOW44" s="203"/>
      <c r="HOX44" s="203"/>
      <c r="HOY44" s="203"/>
      <c r="HOZ44" s="203"/>
      <c r="HPA44" s="203"/>
      <c r="HPB44" s="203"/>
      <c r="HPC44" s="203"/>
      <c r="HPD44" s="203"/>
      <c r="HPE44" s="203"/>
      <c r="HPF44" s="203"/>
      <c r="HPG44" s="203"/>
      <c r="HPH44" s="203"/>
      <c r="HPI44" s="203"/>
      <c r="HPJ44" s="203"/>
      <c r="HPK44" s="203"/>
      <c r="HPL44" s="203"/>
      <c r="HPM44" s="203"/>
      <c r="HPN44" s="203"/>
      <c r="HPO44" s="203"/>
      <c r="HPP44" s="203"/>
      <c r="HPQ44" s="203"/>
      <c r="HPR44" s="203"/>
      <c r="HPS44" s="203"/>
      <c r="HPT44" s="203"/>
      <c r="HPU44" s="203"/>
      <c r="HPV44" s="203"/>
      <c r="HPW44" s="203"/>
      <c r="HPX44" s="203"/>
      <c r="HPY44" s="203"/>
      <c r="HPZ44" s="203"/>
      <c r="HQA44" s="203"/>
      <c r="HQB44" s="203"/>
      <c r="HQC44" s="203"/>
      <c r="HQD44" s="203"/>
      <c r="HQE44" s="203"/>
      <c r="HQF44" s="203"/>
      <c r="HQG44" s="203"/>
      <c r="HQH44" s="203"/>
      <c r="HQI44" s="203"/>
      <c r="HQJ44" s="203"/>
      <c r="HQK44" s="203"/>
      <c r="HQL44" s="203"/>
      <c r="HQM44" s="203"/>
      <c r="HQN44" s="203"/>
      <c r="HQO44" s="203"/>
      <c r="HQP44" s="203"/>
      <c r="HQQ44" s="203"/>
      <c r="HQR44" s="203"/>
      <c r="HQS44" s="203"/>
      <c r="HQT44" s="203"/>
      <c r="HQU44" s="203"/>
      <c r="HQV44" s="203"/>
      <c r="HQW44" s="203"/>
      <c r="HQX44" s="203"/>
      <c r="HQY44" s="203"/>
      <c r="HQZ44" s="203"/>
      <c r="HRA44" s="203"/>
      <c r="HRB44" s="203"/>
      <c r="HRC44" s="203"/>
      <c r="HRD44" s="203"/>
      <c r="HRE44" s="203"/>
      <c r="HRF44" s="203"/>
      <c r="HRG44" s="203"/>
      <c r="HRH44" s="203"/>
      <c r="HRI44" s="203"/>
      <c r="HRJ44" s="203"/>
      <c r="HRK44" s="203"/>
      <c r="HRL44" s="203"/>
      <c r="HRM44" s="203"/>
      <c r="HRN44" s="203"/>
      <c r="HRO44" s="203"/>
      <c r="HRP44" s="203"/>
      <c r="HRQ44" s="203"/>
      <c r="HRR44" s="203"/>
      <c r="HRS44" s="203"/>
      <c r="HRT44" s="203"/>
      <c r="HRU44" s="203"/>
      <c r="HRV44" s="203"/>
      <c r="HRW44" s="203"/>
      <c r="HRX44" s="203"/>
      <c r="HRY44" s="203"/>
      <c r="HRZ44" s="203"/>
      <c r="HSA44" s="203"/>
      <c r="HSB44" s="203"/>
      <c r="HSC44" s="203"/>
      <c r="HSD44" s="203"/>
      <c r="HSE44" s="203"/>
      <c r="HSF44" s="203"/>
      <c r="HSG44" s="203"/>
      <c r="HSH44" s="203"/>
      <c r="HSI44" s="203"/>
      <c r="HSJ44" s="203"/>
      <c r="HSK44" s="203"/>
      <c r="HSL44" s="203"/>
      <c r="HSM44" s="203"/>
      <c r="HSN44" s="203"/>
      <c r="HSO44" s="203"/>
      <c r="HSP44" s="203"/>
      <c r="HSQ44" s="203"/>
      <c r="HSR44" s="203"/>
      <c r="HSS44" s="203"/>
      <c r="HST44" s="203"/>
      <c r="HSU44" s="203"/>
      <c r="HSV44" s="203"/>
      <c r="HSW44" s="203"/>
      <c r="HSX44" s="203"/>
      <c r="HSY44" s="203"/>
      <c r="HSZ44" s="203"/>
      <c r="HTA44" s="203"/>
      <c r="HTB44" s="203"/>
      <c r="HTC44" s="203"/>
      <c r="HTD44" s="203"/>
      <c r="HTE44" s="203"/>
      <c r="HTF44" s="203"/>
      <c r="HTG44" s="203"/>
      <c r="HTH44" s="203"/>
      <c r="HTI44" s="203"/>
      <c r="HTJ44" s="203"/>
      <c r="HTK44" s="203"/>
      <c r="HTL44" s="203"/>
      <c r="HTM44" s="203"/>
      <c r="HTN44" s="203"/>
      <c r="HTO44" s="203"/>
      <c r="HTP44" s="203"/>
      <c r="HTQ44" s="203"/>
      <c r="HTR44" s="203"/>
      <c r="HTS44" s="203"/>
      <c r="HTT44" s="203"/>
      <c r="HTU44" s="203"/>
      <c r="HTV44" s="203"/>
      <c r="HTW44" s="203"/>
      <c r="HTX44" s="203"/>
      <c r="HTY44" s="203"/>
      <c r="HTZ44" s="203"/>
      <c r="HUA44" s="203"/>
      <c r="HUB44" s="203"/>
      <c r="HUC44" s="203"/>
      <c r="HUD44" s="203"/>
      <c r="HUE44" s="203"/>
      <c r="HUF44" s="203"/>
      <c r="HUG44" s="203"/>
      <c r="HUH44" s="203"/>
      <c r="HUI44" s="203"/>
      <c r="HUJ44" s="203"/>
      <c r="HUK44" s="203"/>
      <c r="HUL44" s="203"/>
      <c r="HUM44" s="203"/>
      <c r="HUN44" s="203"/>
      <c r="HUO44" s="203"/>
      <c r="HUP44" s="203"/>
      <c r="HUQ44" s="203"/>
      <c r="HUR44" s="203"/>
      <c r="HUS44" s="203"/>
      <c r="HUT44" s="203"/>
      <c r="HUU44" s="203"/>
      <c r="HUV44" s="203"/>
      <c r="HUW44" s="203"/>
      <c r="HUX44" s="203"/>
      <c r="HUY44" s="203"/>
      <c r="HUZ44" s="203"/>
      <c r="HVA44" s="203"/>
      <c r="HVB44" s="203"/>
      <c r="HVC44" s="203"/>
      <c r="HVD44" s="203"/>
      <c r="HVE44" s="203"/>
      <c r="HVF44" s="203"/>
      <c r="HVG44" s="203"/>
      <c r="HVH44" s="203"/>
      <c r="HVI44" s="203"/>
      <c r="HVJ44" s="203"/>
      <c r="HVK44" s="203"/>
      <c r="HVL44" s="203"/>
      <c r="HVM44" s="203"/>
      <c r="HVN44" s="203"/>
      <c r="HVO44" s="203"/>
      <c r="HVP44" s="203"/>
      <c r="HVQ44" s="203"/>
      <c r="HVR44" s="203"/>
      <c r="HVS44" s="203"/>
      <c r="HVT44" s="203"/>
      <c r="HVU44" s="203"/>
      <c r="HVV44" s="203"/>
      <c r="HVW44" s="203"/>
      <c r="HVX44" s="203"/>
      <c r="HVY44" s="203"/>
      <c r="HVZ44" s="203"/>
      <c r="HWA44" s="203"/>
      <c r="HWB44" s="203"/>
      <c r="HWC44" s="203"/>
      <c r="HWD44" s="203"/>
      <c r="HWE44" s="203"/>
      <c r="HWF44" s="203"/>
      <c r="HWG44" s="203"/>
      <c r="HWH44" s="203"/>
      <c r="HWI44" s="203"/>
      <c r="HWJ44" s="203"/>
      <c r="HWK44" s="203"/>
      <c r="HWL44" s="203"/>
      <c r="HWM44" s="203"/>
      <c r="HWN44" s="203"/>
      <c r="HWO44" s="203"/>
      <c r="HWP44" s="203"/>
      <c r="HWQ44" s="203"/>
      <c r="HWR44" s="203"/>
      <c r="HWS44" s="203"/>
      <c r="HWT44" s="203"/>
      <c r="HWU44" s="203"/>
      <c r="HWV44" s="203"/>
      <c r="HWW44" s="203"/>
      <c r="HWX44" s="203"/>
      <c r="HWY44" s="203"/>
      <c r="HWZ44" s="203"/>
      <c r="HXA44" s="203"/>
      <c r="HXB44" s="203"/>
      <c r="HXC44" s="203"/>
      <c r="HXD44" s="203"/>
      <c r="HXE44" s="203"/>
      <c r="HXF44" s="203"/>
      <c r="HXG44" s="203"/>
      <c r="HXH44" s="203"/>
      <c r="HXI44" s="203"/>
      <c r="HXJ44" s="203"/>
      <c r="HXK44" s="203"/>
      <c r="HXL44" s="203"/>
      <c r="HXM44" s="203"/>
      <c r="HXN44" s="203"/>
      <c r="HXO44" s="203"/>
      <c r="HXP44" s="203"/>
      <c r="HXQ44" s="203"/>
      <c r="HXR44" s="203"/>
      <c r="HXS44" s="203"/>
      <c r="HXT44" s="203"/>
      <c r="HXU44" s="203"/>
      <c r="HXV44" s="203"/>
      <c r="HXW44" s="203"/>
      <c r="HXX44" s="203"/>
      <c r="HXY44" s="203"/>
      <c r="HXZ44" s="203"/>
      <c r="HYA44" s="203"/>
      <c r="HYB44" s="203"/>
      <c r="HYC44" s="203"/>
      <c r="HYD44" s="203"/>
      <c r="HYE44" s="203"/>
      <c r="HYF44" s="203"/>
      <c r="HYG44" s="203"/>
      <c r="HYH44" s="203"/>
      <c r="HYI44" s="203"/>
      <c r="HYJ44" s="203"/>
      <c r="HYK44" s="203"/>
      <c r="HYL44" s="203"/>
      <c r="HYM44" s="203"/>
      <c r="HYN44" s="203"/>
      <c r="HYO44" s="203"/>
      <c r="HYP44" s="203"/>
      <c r="HYQ44" s="203"/>
      <c r="HYR44" s="203"/>
      <c r="HYS44" s="203"/>
      <c r="HYT44" s="203"/>
      <c r="HYU44" s="203"/>
      <c r="HYV44" s="203"/>
      <c r="HYW44" s="203"/>
      <c r="HYX44" s="203"/>
      <c r="HYY44" s="203"/>
      <c r="HYZ44" s="203"/>
      <c r="HZA44" s="203"/>
      <c r="HZB44" s="203"/>
      <c r="HZC44" s="203"/>
      <c r="HZD44" s="203"/>
      <c r="HZE44" s="203"/>
      <c r="HZF44" s="203"/>
      <c r="HZG44" s="203"/>
      <c r="HZH44" s="203"/>
      <c r="HZI44" s="203"/>
      <c r="HZJ44" s="203"/>
      <c r="HZK44" s="203"/>
      <c r="HZL44" s="203"/>
      <c r="HZM44" s="203"/>
      <c r="HZN44" s="203"/>
      <c r="HZO44" s="203"/>
      <c r="HZP44" s="203"/>
      <c r="HZQ44" s="203"/>
      <c r="HZR44" s="203"/>
      <c r="HZS44" s="203"/>
      <c r="HZT44" s="203"/>
      <c r="HZU44" s="203"/>
      <c r="HZV44" s="203"/>
      <c r="HZW44" s="203"/>
      <c r="HZX44" s="203"/>
      <c r="HZY44" s="203"/>
      <c r="HZZ44" s="203"/>
      <c r="IAA44" s="203"/>
      <c r="IAB44" s="203"/>
      <c r="IAC44" s="203"/>
      <c r="IAD44" s="203"/>
      <c r="IAE44" s="203"/>
      <c r="IAF44" s="203"/>
      <c r="IAG44" s="203"/>
      <c r="IAH44" s="203"/>
      <c r="IAI44" s="203"/>
      <c r="IAJ44" s="203"/>
      <c r="IAK44" s="203"/>
      <c r="IAL44" s="203"/>
      <c r="IAM44" s="203"/>
      <c r="IAN44" s="203"/>
      <c r="IAO44" s="203"/>
      <c r="IAP44" s="203"/>
      <c r="IAQ44" s="203"/>
      <c r="IAR44" s="203"/>
      <c r="IAS44" s="203"/>
      <c r="IAT44" s="203"/>
      <c r="IAU44" s="203"/>
      <c r="IAV44" s="203"/>
      <c r="IAW44" s="203"/>
      <c r="IAX44" s="203"/>
      <c r="IAY44" s="203"/>
      <c r="IAZ44" s="203"/>
      <c r="IBA44" s="203"/>
      <c r="IBB44" s="203"/>
      <c r="IBC44" s="203"/>
      <c r="IBD44" s="203"/>
      <c r="IBE44" s="203"/>
      <c r="IBF44" s="203"/>
      <c r="IBG44" s="203"/>
      <c r="IBH44" s="203"/>
      <c r="IBI44" s="203"/>
      <c r="IBJ44" s="203"/>
      <c r="IBK44" s="203"/>
      <c r="IBL44" s="203"/>
      <c r="IBM44" s="203"/>
      <c r="IBN44" s="203"/>
      <c r="IBO44" s="203"/>
      <c r="IBP44" s="203"/>
      <c r="IBQ44" s="203"/>
      <c r="IBR44" s="203"/>
      <c r="IBS44" s="203"/>
      <c r="IBT44" s="203"/>
      <c r="IBU44" s="203"/>
      <c r="IBV44" s="203"/>
      <c r="IBW44" s="203"/>
      <c r="IBX44" s="203"/>
      <c r="IBY44" s="203"/>
      <c r="IBZ44" s="203"/>
      <c r="ICA44" s="203"/>
      <c r="ICB44" s="203"/>
      <c r="ICC44" s="203"/>
      <c r="ICD44" s="203"/>
      <c r="ICE44" s="203"/>
      <c r="ICF44" s="203"/>
      <c r="ICG44" s="203"/>
      <c r="ICH44" s="203"/>
      <c r="ICI44" s="203"/>
      <c r="ICJ44" s="203"/>
      <c r="ICK44" s="203"/>
      <c r="ICL44" s="203"/>
      <c r="ICM44" s="203"/>
      <c r="ICN44" s="203"/>
      <c r="ICO44" s="203"/>
      <c r="ICP44" s="203"/>
      <c r="ICQ44" s="203"/>
      <c r="ICR44" s="203"/>
      <c r="ICS44" s="203"/>
      <c r="ICT44" s="203"/>
      <c r="ICU44" s="203"/>
      <c r="ICV44" s="203"/>
      <c r="ICW44" s="203"/>
      <c r="ICX44" s="203"/>
      <c r="ICY44" s="203"/>
      <c r="ICZ44" s="203"/>
      <c r="IDA44" s="203"/>
      <c r="IDB44" s="203"/>
      <c r="IDC44" s="203"/>
      <c r="IDD44" s="203"/>
      <c r="IDE44" s="203"/>
      <c r="IDF44" s="203"/>
      <c r="IDG44" s="203"/>
      <c r="IDH44" s="203"/>
      <c r="IDI44" s="203"/>
      <c r="IDJ44" s="203"/>
      <c r="IDK44" s="203"/>
      <c r="IDL44" s="203"/>
      <c r="IDM44" s="203"/>
      <c r="IDN44" s="203"/>
      <c r="IDO44" s="203"/>
      <c r="IDP44" s="203"/>
      <c r="IDQ44" s="203"/>
      <c r="IDR44" s="203"/>
      <c r="IDS44" s="203"/>
      <c r="IDT44" s="203"/>
      <c r="IDU44" s="203"/>
      <c r="IDV44" s="203"/>
      <c r="IDW44" s="203"/>
      <c r="IDX44" s="203"/>
      <c r="IDY44" s="203"/>
      <c r="IDZ44" s="203"/>
      <c r="IEA44" s="203"/>
      <c r="IEB44" s="203"/>
      <c r="IEC44" s="203"/>
      <c r="IED44" s="203"/>
      <c r="IEE44" s="203"/>
      <c r="IEF44" s="203"/>
      <c r="IEG44" s="203"/>
      <c r="IEH44" s="203"/>
      <c r="IEI44" s="203"/>
      <c r="IEJ44" s="203"/>
      <c r="IEK44" s="203"/>
      <c r="IEL44" s="203"/>
      <c r="IEM44" s="203"/>
      <c r="IEN44" s="203"/>
      <c r="IEO44" s="203"/>
      <c r="IEP44" s="203"/>
      <c r="IEQ44" s="203"/>
      <c r="IER44" s="203"/>
      <c r="IES44" s="203"/>
      <c r="IET44" s="203"/>
      <c r="IEU44" s="203"/>
      <c r="IEV44" s="203"/>
      <c r="IEW44" s="203"/>
      <c r="IEX44" s="203"/>
      <c r="IEY44" s="203"/>
      <c r="IEZ44" s="203"/>
      <c r="IFA44" s="203"/>
      <c r="IFB44" s="203"/>
      <c r="IFC44" s="203"/>
      <c r="IFD44" s="203"/>
      <c r="IFE44" s="203"/>
      <c r="IFF44" s="203"/>
      <c r="IFG44" s="203"/>
      <c r="IFH44" s="203"/>
      <c r="IFI44" s="203"/>
      <c r="IFJ44" s="203"/>
      <c r="IFK44" s="203"/>
      <c r="IFL44" s="203"/>
      <c r="IFM44" s="203"/>
      <c r="IFN44" s="203"/>
      <c r="IFO44" s="203"/>
      <c r="IFP44" s="203"/>
      <c r="IFQ44" s="203"/>
      <c r="IFR44" s="203"/>
      <c r="IFS44" s="203"/>
      <c r="IFT44" s="203"/>
      <c r="IFU44" s="203"/>
      <c r="IFV44" s="203"/>
      <c r="IFW44" s="203"/>
      <c r="IFX44" s="203"/>
      <c r="IFY44" s="203"/>
      <c r="IFZ44" s="203"/>
      <c r="IGA44" s="203"/>
      <c r="IGB44" s="203"/>
      <c r="IGC44" s="203"/>
      <c r="IGD44" s="203"/>
      <c r="IGE44" s="203"/>
      <c r="IGF44" s="203"/>
      <c r="IGG44" s="203"/>
      <c r="IGH44" s="203"/>
      <c r="IGI44" s="203"/>
      <c r="IGJ44" s="203"/>
      <c r="IGK44" s="203"/>
      <c r="IGL44" s="203"/>
      <c r="IGM44" s="203"/>
      <c r="IGN44" s="203"/>
      <c r="IGO44" s="203"/>
      <c r="IGP44" s="203"/>
      <c r="IGQ44" s="203"/>
      <c r="IGR44" s="203"/>
      <c r="IGS44" s="203"/>
      <c r="IGT44" s="203"/>
      <c r="IGU44" s="203"/>
      <c r="IGV44" s="203"/>
      <c r="IGW44" s="203"/>
      <c r="IGX44" s="203"/>
      <c r="IGY44" s="203"/>
      <c r="IGZ44" s="203"/>
      <c r="IHA44" s="203"/>
      <c r="IHB44" s="203"/>
      <c r="IHC44" s="203"/>
      <c r="IHD44" s="203"/>
      <c r="IHE44" s="203"/>
      <c r="IHF44" s="203"/>
      <c r="IHG44" s="203"/>
      <c r="IHH44" s="203"/>
      <c r="IHI44" s="203"/>
      <c r="IHJ44" s="203"/>
      <c r="IHK44" s="203"/>
      <c r="IHL44" s="203"/>
      <c r="IHM44" s="203"/>
      <c r="IHN44" s="203"/>
      <c r="IHO44" s="203"/>
      <c r="IHP44" s="203"/>
      <c r="IHQ44" s="203"/>
      <c r="IHR44" s="203"/>
      <c r="IHS44" s="203"/>
      <c r="IHT44" s="203"/>
      <c r="IHU44" s="203"/>
      <c r="IHV44" s="203"/>
      <c r="IHW44" s="203"/>
      <c r="IHX44" s="203"/>
      <c r="IHY44" s="203"/>
      <c r="IHZ44" s="203"/>
      <c r="IIA44" s="203"/>
      <c r="IIB44" s="203"/>
      <c r="IIC44" s="203"/>
      <c r="IID44" s="203"/>
      <c r="IIE44" s="203"/>
      <c r="IIF44" s="203"/>
      <c r="IIG44" s="203"/>
      <c r="IIH44" s="203"/>
      <c r="III44" s="203"/>
      <c r="IIJ44" s="203"/>
      <c r="IIK44" s="203"/>
      <c r="IIL44" s="203"/>
      <c r="IIM44" s="203"/>
      <c r="IIN44" s="203"/>
      <c r="IIO44" s="203"/>
      <c r="IIP44" s="203"/>
      <c r="IIQ44" s="203"/>
      <c r="IIR44" s="203"/>
      <c r="IIS44" s="203"/>
      <c r="IIT44" s="203"/>
      <c r="IIU44" s="203"/>
      <c r="IIV44" s="203"/>
      <c r="IIW44" s="203"/>
      <c r="IIX44" s="203"/>
      <c r="IIY44" s="203"/>
      <c r="IIZ44" s="203"/>
      <c r="IJA44" s="203"/>
      <c r="IJB44" s="203"/>
      <c r="IJC44" s="203"/>
      <c r="IJD44" s="203"/>
      <c r="IJE44" s="203"/>
      <c r="IJF44" s="203"/>
      <c r="IJG44" s="203"/>
      <c r="IJH44" s="203"/>
      <c r="IJI44" s="203"/>
      <c r="IJJ44" s="203"/>
      <c r="IJK44" s="203"/>
      <c r="IJL44" s="203"/>
      <c r="IJM44" s="203"/>
      <c r="IJN44" s="203"/>
      <c r="IJO44" s="203"/>
      <c r="IJP44" s="203"/>
      <c r="IJQ44" s="203"/>
      <c r="IJR44" s="203"/>
      <c r="IJS44" s="203"/>
      <c r="IJT44" s="203"/>
      <c r="IJU44" s="203"/>
      <c r="IJV44" s="203"/>
      <c r="IJW44" s="203"/>
      <c r="IJX44" s="203"/>
      <c r="IJY44" s="203"/>
      <c r="IJZ44" s="203"/>
      <c r="IKA44" s="203"/>
      <c r="IKB44" s="203"/>
      <c r="IKC44" s="203"/>
      <c r="IKD44" s="203"/>
      <c r="IKE44" s="203"/>
      <c r="IKF44" s="203"/>
      <c r="IKG44" s="203"/>
      <c r="IKH44" s="203"/>
      <c r="IKI44" s="203"/>
      <c r="IKJ44" s="203"/>
      <c r="IKK44" s="203"/>
      <c r="IKL44" s="203"/>
      <c r="IKM44" s="203"/>
      <c r="IKN44" s="203"/>
      <c r="IKO44" s="203"/>
      <c r="IKP44" s="203"/>
      <c r="IKQ44" s="203"/>
      <c r="IKR44" s="203"/>
      <c r="IKS44" s="203"/>
      <c r="IKT44" s="203"/>
      <c r="IKU44" s="203"/>
      <c r="IKV44" s="203"/>
      <c r="IKW44" s="203"/>
      <c r="IKX44" s="203"/>
      <c r="IKY44" s="203"/>
      <c r="IKZ44" s="203"/>
      <c r="ILA44" s="203"/>
      <c r="ILB44" s="203"/>
      <c r="ILC44" s="203"/>
      <c r="ILD44" s="203"/>
      <c r="ILE44" s="203"/>
      <c r="ILF44" s="203"/>
      <c r="ILG44" s="203"/>
      <c r="ILH44" s="203"/>
      <c r="ILI44" s="203"/>
      <c r="ILJ44" s="203"/>
      <c r="ILK44" s="203"/>
      <c r="ILL44" s="203"/>
      <c r="ILM44" s="203"/>
      <c r="ILN44" s="203"/>
      <c r="ILO44" s="203"/>
      <c r="ILP44" s="203"/>
      <c r="ILQ44" s="203"/>
      <c r="ILR44" s="203"/>
      <c r="ILS44" s="203"/>
      <c r="ILT44" s="203"/>
      <c r="ILU44" s="203"/>
      <c r="ILV44" s="203"/>
      <c r="ILW44" s="203"/>
      <c r="ILX44" s="203"/>
      <c r="ILY44" s="203"/>
      <c r="ILZ44" s="203"/>
      <c r="IMA44" s="203"/>
      <c r="IMB44" s="203"/>
      <c r="IMC44" s="203"/>
      <c r="IMD44" s="203"/>
      <c r="IME44" s="203"/>
      <c r="IMF44" s="203"/>
      <c r="IMG44" s="203"/>
      <c r="IMH44" s="203"/>
      <c r="IMI44" s="203"/>
      <c r="IMJ44" s="203"/>
      <c r="IMK44" s="203"/>
      <c r="IML44" s="203"/>
      <c r="IMM44" s="203"/>
      <c r="IMN44" s="203"/>
      <c r="IMO44" s="203"/>
      <c r="IMP44" s="203"/>
      <c r="IMQ44" s="203"/>
      <c r="IMR44" s="203"/>
      <c r="IMS44" s="203"/>
      <c r="IMT44" s="203"/>
      <c r="IMU44" s="203"/>
      <c r="IMV44" s="203"/>
      <c r="IMW44" s="203"/>
      <c r="IMX44" s="203"/>
      <c r="IMY44" s="203"/>
      <c r="IMZ44" s="203"/>
      <c r="INA44" s="203"/>
      <c r="INB44" s="203"/>
      <c r="INC44" s="203"/>
      <c r="IND44" s="203"/>
      <c r="INE44" s="203"/>
      <c r="INF44" s="203"/>
      <c r="ING44" s="203"/>
      <c r="INH44" s="203"/>
      <c r="INI44" s="203"/>
      <c r="INJ44" s="203"/>
      <c r="INK44" s="203"/>
      <c r="INL44" s="203"/>
      <c r="INM44" s="203"/>
      <c r="INN44" s="203"/>
      <c r="INO44" s="203"/>
      <c r="INP44" s="203"/>
      <c r="INQ44" s="203"/>
      <c r="INR44" s="203"/>
      <c r="INS44" s="203"/>
      <c r="INT44" s="203"/>
      <c r="INU44" s="203"/>
      <c r="INV44" s="203"/>
      <c r="INW44" s="203"/>
      <c r="INX44" s="203"/>
      <c r="INY44" s="203"/>
      <c r="INZ44" s="203"/>
      <c r="IOA44" s="203"/>
      <c r="IOB44" s="203"/>
      <c r="IOC44" s="203"/>
      <c r="IOD44" s="203"/>
      <c r="IOE44" s="203"/>
      <c r="IOF44" s="203"/>
      <c r="IOG44" s="203"/>
      <c r="IOH44" s="203"/>
      <c r="IOI44" s="203"/>
      <c r="IOJ44" s="203"/>
      <c r="IOK44" s="203"/>
      <c r="IOL44" s="203"/>
      <c r="IOM44" s="203"/>
      <c r="ION44" s="203"/>
      <c r="IOO44" s="203"/>
      <c r="IOP44" s="203"/>
      <c r="IOQ44" s="203"/>
      <c r="IOR44" s="203"/>
      <c r="IOS44" s="203"/>
      <c r="IOT44" s="203"/>
      <c r="IOU44" s="203"/>
      <c r="IOV44" s="203"/>
      <c r="IOW44" s="203"/>
      <c r="IOX44" s="203"/>
      <c r="IOY44" s="203"/>
      <c r="IOZ44" s="203"/>
      <c r="IPA44" s="203"/>
      <c r="IPB44" s="203"/>
      <c r="IPC44" s="203"/>
      <c r="IPD44" s="203"/>
      <c r="IPE44" s="203"/>
      <c r="IPF44" s="203"/>
      <c r="IPG44" s="203"/>
      <c r="IPH44" s="203"/>
      <c r="IPI44" s="203"/>
      <c r="IPJ44" s="203"/>
      <c r="IPK44" s="203"/>
      <c r="IPL44" s="203"/>
      <c r="IPM44" s="203"/>
      <c r="IPN44" s="203"/>
      <c r="IPO44" s="203"/>
      <c r="IPP44" s="203"/>
      <c r="IPQ44" s="203"/>
      <c r="IPR44" s="203"/>
      <c r="IPS44" s="203"/>
      <c r="IPT44" s="203"/>
      <c r="IPU44" s="203"/>
      <c r="IPV44" s="203"/>
      <c r="IPW44" s="203"/>
      <c r="IPX44" s="203"/>
      <c r="IPY44" s="203"/>
      <c r="IPZ44" s="203"/>
      <c r="IQA44" s="203"/>
      <c r="IQB44" s="203"/>
      <c r="IQC44" s="203"/>
      <c r="IQD44" s="203"/>
      <c r="IQE44" s="203"/>
      <c r="IQF44" s="203"/>
      <c r="IQG44" s="203"/>
      <c r="IQH44" s="203"/>
      <c r="IQI44" s="203"/>
      <c r="IQJ44" s="203"/>
      <c r="IQK44" s="203"/>
      <c r="IQL44" s="203"/>
      <c r="IQM44" s="203"/>
      <c r="IQN44" s="203"/>
      <c r="IQO44" s="203"/>
      <c r="IQP44" s="203"/>
      <c r="IQQ44" s="203"/>
      <c r="IQR44" s="203"/>
      <c r="IQS44" s="203"/>
      <c r="IQT44" s="203"/>
      <c r="IQU44" s="203"/>
      <c r="IQV44" s="203"/>
      <c r="IQW44" s="203"/>
      <c r="IQX44" s="203"/>
      <c r="IQY44" s="203"/>
      <c r="IQZ44" s="203"/>
      <c r="IRA44" s="203"/>
      <c r="IRB44" s="203"/>
      <c r="IRC44" s="203"/>
      <c r="IRD44" s="203"/>
      <c r="IRE44" s="203"/>
      <c r="IRF44" s="203"/>
      <c r="IRG44" s="203"/>
      <c r="IRH44" s="203"/>
      <c r="IRI44" s="203"/>
      <c r="IRJ44" s="203"/>
      <c r="IRK44" s="203"/>
      <c r="IRL44" s="203"/>
      <c r="IRM44" s="203"/>
      <c r="IRN44" s="203"/>
      <c r="IRO44" s="203"/>
      <c r="IRP44" s="203"/>
      <c r="IRQ44" s="203"/>
      <c r="IRR44" s="203"/>
      <c r="IRS44" s="203"/>
      <c r="IRT44" s="203"/>
      <c r="IRU44" s="203"/>
      <c r="IRV44" s="203"/>
      <c r="IRW44" s="203"/>
      <c r="IRX44" s="203"/>
      <c r="IRY44" s="203"/>
      <c r="IRZ44" s="203"/>
      <c r="ISA44" s="203"/>
      <c r="ISB44" s="203"/>
      <c r="ISC44" s="203"/>
      <c r="ISD44" s="203"/>
      <c r="ISE44" s="203"/>
      <c r="ISF44" s="203"/>
      <c r="ISG44" s="203"/>
      <c r="ISH44" s="203"/>
      <c r="ISI44" s="203"/>
      <c r="ISJ44" s="203"/>
      <c r="ISK44" s="203"/>
      <c r="ISL44" s="203"/>
      <c r="ISM44" s="203"/>
      <c r="ISN44" s="203"/>
      <c r="ISO44" s="203"/>
      <c r="ISP44" s="203"/>
      <c r="ISQ44" s="203"/>
      <c r="ISR44" s="203"/>
      <c r="ISS44" s="203"/>
      <c r="IST44" s="203"/>
      <c r="ISU44" s="203"/>
      <c r="ISV44" s="203"/>
      <c r="ISW44" s="203"/>
      <c r="ISX44" s="203"/>
      <c r="ISY44" s="203"/>
      <c r="ISZ44" s="203"/>
      <c r="ITA44" s="203"/>
      <c r="ITB44" s="203"/>
      <c r="ITC44" s="203"/>
      <c r="ITD44" s="203"/>
      <c r="ITE44" s="203"/>
      <c r="ITF44" s="203"/>
      <c r="ITG44" s="203"/>
      <c r="ITH44" s="203"/>
      <c r="ITI44" s="203"/>
      <c r="ITJ44" s="203"/>
      <c r="ITK44" s="203"/>
      <c r="ITL44" s="203"/>
      <c r="ITM44" s="203"/>
      <c r="ITN44" s="203"/>
      <c r="ITO44" s="203"/>
      <c r="ITP44" s="203"/>
      <c r="ITQ44" s="203"/>
      <c r="ITR44" s="203"/>
      <c r="ITS44" s="203"/>
      <c r="ITT44" s="203"/>
      <c r="ITU44" s="203"/>
      <c r="ITV44" s="203"/>
      <c r="ITW44" s="203"/>
      <c r="ITX44" s="203"/>
      <c r="ITY44" s="203"/>
      <c r="ITZ44" s="203"/>
      <c r="IUA44" s="203"/>
      <c r="IUB44" s="203"/>
      <c r="IUC44" s="203"/>
      <c r="IUD44" s="203"/>
      <c r="IUE44" s="203"/>
      <c r="IUF44" s="203"/>
      <c r="IUG44" s="203"/>
      <c r="IUH44" s="203"/>
      <c r="IUI44" s="203"/>
      <c r="IUJ44" s="203"/>
      <c r="IUK44" s="203"/>
      <c r="IUL44" s="203"/>
      <c r="IUM44" s="203"/>
      <c r="IUN44" s="203"/>
      <c r="IUO44" s="203"/>
      <c r="IUP44" s="203"/>
      <c r="IUQ44" s="203"/>
      <c r="IUR44" s="203"/>
      <c r="IUS44" s="203"/>
      <c r="IUT44" s="203"/>
      <c r="IUU44" s="203"/>
      <c r="IUV44" s="203"/>
      <c r="IUW44" s="203"/>
      <c r="IUX44" s="203"/>
      <c r="IUY44" s="203"/>
      <c r="IUZ44" s="203"/>
      <c r="IVA44" s="203"/>
      <c r="IVB44" s="203"/>
      <c r="IVC44" s="203"/>
      <c r="IVD44" s="203"/>
      <c r="IVE44" s="203"/>
      <c r="IVF44" s="203"/>
      <c r="IVG44" s="203"/>
      <c r="IVH44" s="203"/>
      <c r="IVI44" s="203"/>
      <c r="IVJ44" s="203"/>
      <c r="IVK44" s="203"/>
      <c r="IVL44" s="203"/>
      <c r="IVM44" s="203"/>
      <c r="IVN44" s="203"/>
      <c r="IVO44" s="203"/>
      <c r="IVP44" s="203"/>
      <c r="IVQ44" s="203"/>
      <c r="IVR44" s="203"/>
      <c r="IVS44" s="203"/>
      <c r="IVT44" s="203"/>
      <c r="IVU44" s="203"/>
      <c r="IVV44" s="203"/>
      <c r="IVW44" s="203"/>
      <c r="IVX44" s="203"/>
      <c r="IVY44" s="203"/>
      <c r="IVZ44" s="203"/>
      <c r="IWA44" s="203"/>
      <c r="IWB44" s="203"/>
      <c r="IWC44" s="203"/>
      <c r="IWD44" s="203"/>
      <c r="IWE44" s="203"/>
      <c r="IWF44" s="203"/>
      <c r="IWG44" s="203"/>
      <c r="IWH44" s="203"/>
      <c r="IWI44" s="203"/>
      <c r="IWJ44" s="203"/>
      <c r="IWK44" s="203"/>
      <c r="IWL44" s="203"/>
      <c r="IWM44" s="203"/>
      <c r="IWN44" s="203"/>
      <c r="IWO44" s="203"/>
      <c r="IWP44" s="203"/>
      <c r="IWQ44" s="203"/>
      <c r="IWR44" s="203"/>
      <c r="IWS44" s="203"/>
      <c r="IWT44" s="203"/>
      <c r="IWU44" s="203"/>
      <c r="IWV44" s="203"/>
      <c r="IWW44" s="203"/>
      <c r="IWX44" s="203"/>
      <c r="IWY44" s="203"/>
      <c r="IWZ44" s="203"/>
      <c r="IXA44" s="203"/>
      <c r="IXB44" s="203"/>
      <c r="IXC44" s="203"/>
      <c r="IXD44" s="203"/>
      <c r="IXE44" s="203"/>
      <c r="IXF44" s="203"/>
      <c r="IXG44" s="203"/>
      <c r="IXH44" s="203"/>
      <c r="IXI44" s="203"/>
      <c r="IXJ44" s="203"/>
      <c r="IXK44" s="203"/>
      <c r="IXL44" s="203"/>
      <c r="IXM44" s="203"/>
      <c r="IXN44" s="203"/>
      <c r="IXO44" s="203"/>
      <c r="IXP44" s="203"/>
      <c r="IXQ44" s="203"/>
      <c r="IXR44" s="203"/>
      <c r="IXS44" s="203"/>
      <c r="IXT44" s="203"/>
      <c r="IXU44" s="203"/>
      <c r="IXV44" s="203"/>
      <c r="IXW44" s="203"/>
      <c r="IXX44" s="203"/>
      <c r="IXY44" s="203"/>
      <c r="IXZ44" s="203"/>
      <c r="IYA44" s="203"/>
      <c r="IYB44" s="203"/>
      <c r="IYC44" s="203"/>
      <c r="IYD44" s="203"/>
      <c r="IYE44" s="203"/>
      <c r="IYF44" s="203"/>
      <c r="IYG44" s="203"/>
      <c r="IYH44" s="203"/>
      <c r="IYI44" s="203"/>
      <c r="IYJ44" s="203"/>
      <c r="IYK44" s="203"/>
      <c r="IYL44" s="203"/>
      <c r="IYM44" s="203"/>
      <c r="IYN44" s="203"/>
      <c r="IYO44" s="203"/>
      <c r="IYP44" s="203"/>
      <c r="IYQ44" s="203"/>
      <c r="IYR44" s="203"/>
      <c r="IYS44" s="203"/>
      <c r="IYT44" s="203"/>
      <c r="IYU44" s="203"/>
      <c r="IYV44" s="203"/>
      <c r="IYW44" s="203"/>
      <c r="IYX44" s="203"/>
      <c r="IYY44" s="203"/>
      <c r="IYZ44" s="203"/>
      <c r="IZA44" s="203"/>
      <c r="IZB44" s="203"/>
      <c r="IZC44" s="203"/>
      <c r="IZD44" s="203"/>
      <c r="IZE44" s="203"/>
      <c r="IZF44" s="203"/>
      <c r="IZG44" s="203"/>
      <c r="IZH44" s="203"/>
      <c r="IZI44" s="203"/>
      <c r="IZJ44" s="203"/>
      <c r="IZK44" s="203"/>
      <c r="IZL44" s="203"/>
      <c r="IZM44" s="203"/>
      <c r="IZN44" s="203"/>
      <c r="IZO44" s="203"/>
      <c r="IZP44" s="203"/>
      <c r="IZQ44" s="203"/>
      <c r="IZR44" s="203"/>
      <c r="IZS44" s="203"/>
      <c r="IZT44" s="203"/>
      <c r="IZU44" s="203"/>
      <c r="IZV44" s="203"/>
      <c r="IZW44" s="203"/>
      <c r="IZX44" s="203"/>
      <c r="IZY44" s="203"/>
      <c r="IZZ44" s="203"/>
      <c r="JAA44" s="203"/>
      <c r="JAB44" s="203"/>
      <c r="JAC44" s="203"/>
      <c r="JAD44" s="203"/>
      <c r="JAE44" s="203"/>
      <c r="JAF44" s="203"/>
      <c r="JAG44" s="203"/>
      <c r="JAH44" s="203"/>
      <c r="JAI44" s="203"/>
      <c r="JAJ44" s="203"/>
      <c r="JAK44" s="203"/>
      <c r="JAL44" s="203"/>
      <c r="JAM44" s="203"/>
      <c r="JAN44" s="203"/>
      <c r="JAO44" s="203"/>
      <c r="JAP44" s="203"/>
      <c r="JAQ44" s="203"/>
      <c r="JAR44" s="203"/>
      <c r="JAS44" s="203"/>
      <c r="JAT44" s="203"/>
      <c r="JAU44" s="203"/>
      <c r="JAV44" s="203"/>
      <c r="JAW44" s="203"/>
      <c r="JAX44" s="203"/>
      <c r="JAY44" s="203"/>
      <c r="JAZ44" s="203"/>
      <c r="JBA44" s="203"/>
      <c r="JBB44" s="203"/>
      <c r="JBC44" s="203"/>
      <c r="JBD44" s="203"/>
      <c r="JBE44" s="203"/>
      <c r="JBF44" s="203"/>
      <c r="JBG44" s="203"/>
      <c r="JBH44" s="203"/>
      <c r="JBI44" s="203"/>
      <c r="JBJ44" s="203"/>
      <c r="JBK44" s="203"/>
      <c r="JBL44" s="203"/>
      <c r="JBM44" s="203"/>
      <c r="JBN44" s="203"/>
      <c r="JBO44" s="203"/>
      <c r="JBP44" s="203"/>
      <c r="JBQ44" s="203"/>
      <c r="JBR44" s="203"/>
      <c r="JBS44" s="203"/>
      <c r="JBT44" s="203"/>
      <c r="JBU44" s="203"/>
      <c r="JBV44" s="203"/>
      <c r="JBW44" s="203"/>
      <c r="JBX44" s="203"/>
      <c r="JBY44" s="203"/>
      <c r="JBZ44" s="203"/>
      <c r="JCA44" s="203"/>
      <c r="JCB44" s="203"/>
      <c r="JCC44" s="203"/>
      <c r="JCD44" s="203"/>
      <c r="JCE44" s="203"/>
      <c r="JCF44" s="203"/>
      <c r="JCG44" s="203"/>
      <c r="JCH44" s="203"/>
      <c r="JCI44" s="203"/>
      <c r="JCJ44" s="203"/>
      <c r="JCK44" s="203"/>
      <c r="JCL44" s="203"/>
      <c r="JCM44" s="203"/>
      <c r="JCN44" s="203"/>
      <c r="JCO44" s="203"/>
      <c r="JCP44" s="203"/>
      <c r="JCQ44" s="203"/>
      <c r="JCR44" s="203"/>
      <c r="JCS44" s="203"/>
      <c r="JCT44" s="203"/>
      <c r="JCU44" s="203"/>
      <c r="JCV44" s="203"/>
      <c r="JCW44" s="203"/>
      <c r="JCX44" s="203"/>
      <c r="JCY44" s="203"/>
      <c r="JCZ44" s="203"/>
      <c r="JDA44" s="203"/>
      <c r="JDB44" s="203"/>
      <c r="JDC44" s="203"/>
      <c r="JDD44" s="203"/>
      <c r="JDE44" s="203"/>
      <c r="JDF44" s="203"/>
      <c r="JDG44" s="203"/>
      <c r="JDH44" s="203"/>
      <c r="JDI44" s="203"/>
      <c r="JDJ44" s="203"/>
      <c r="JDK44" s="203"/>
      <c r="JDL44" s="203"/>
      <c r="JDM44" s="203"/>
      <c r="JDN44" s="203"/>
      <c r="JDO44" s="203"/>
      <c r="JDP44" s="203"/>
      <c r="JDQ44" s="203"/>
      <c r="JDR44" s="203"/>
      <c r="JDS44" s="203"/>
      <c r="JDT44" s="203"/>
      <c r="JDU44" s="203"/>
      <c r="JDV44" s="203"/>
      <c r="JDW44" s="203"/>
      <c r="JDX44" s="203"/>
      <c r="JDY44" s="203"/>
      <c r="JDZ44" s="203"/>
      <c r="JEA44" s="203"/>
      <c r="JEB44" s="203"/>
      <c r="JEC44" s="203"/>
      <c r="JED44" s="203"/>
      <c r="JEE44" s="203"/>
      <c r="JEF44" s="203"/>
      <c r="JEG44" s="203"/>
      <c r="JEH44" s="203"/>
      <c r="JEI44" s="203"/>
      <c r="JEJ44" s="203"/>
      <c r="JEK44" s="203"/>
      <c r="JEL44" s="203"/>
      <c r="JEM44" s="203"/>
      <c r="JEN44" s="203"/>
      <c r="JEO44" s="203"/>
      <c r="JEP44" s="203"/>
      <c r="JEQ44" s="203"/>
      <c r="JER44" s="203"/>
      <c r="JES44" s="203"/>
      <c r="JET44" s="203"/>
      <c r="JEU44" s="203"/>
      <c r="JEV44" s="203"/>
      <c r="JEW44" s="203"/>
      <c r="JEX44" s="203"/>
      <c r="JEY44" s="203"/>
      <c r="JEZ44" s="203"/>
      <c r="JFA44" s="203"/>
      <c r="JFB44" s="203"/>
      <c r="JFC44" s="203"/>
      <c r="JFD44" s="203"/>
      <c r="JFE44" s="203"/>
      <c r="JFF44" s="203"/>
      <c r="JFG44" s="203"/>
      <c r="JFH44" s="203"/>
      <c r="JFI44" s="203"/>
      <c r="JFJ44" s="203"/>
      <c r="JFK44" s="203"/>
      <c r="JFL44" s="203"/>
      <c r="JFM44" s="203"/>
      <c r="JFN44" s="203"/>
      <c r="JFO44" s="203"/>
      <c r="JFP44" s="203"/>
      <c r="JFQ44" s="203"/>
      <c r="JFR44" s="203"/>
      <c r="JFS44" s="203"/>
      <c r="JFT44" s="203"/>
      <c r="JFU44" s="203"/>
      <c r="JFV44" s="203"/>
      <c r="JFW44" s="203"/>
      <c r="JFX44" s="203"/>
      <c r="JFY44" s="203"/>
      <c r="JFZ44" s="203"/>
      <c r="JGA44" s="203"/>
      <c r="JGB44" s="203"/>
      <c r="JGC44" s="203"/>
      <c r="JGD44" s="203"/>
      <c r="JGE44" s="203"/>
      <c r="JGF44" s="203"/>
      <c r="JGG44" s="203"/>
      <c r="JGH44" s="203"/>
      <c r="JGI44" s="203"/>
      <c r="JGJ44" s="203"/>
      <c r="JGK44" s="203"/>
      <c r="JGL44" s="203"/>
      <c r="JGM44" s="203"/>
      <c r="JGN44" s="203"/>
      <c r="JGO44" s="203"/>
      <c r="JGP44" s="203"/>
      <c r="JGQ44" s="203"/>
      <c r="JGR44" s="203"/>
      <c r="JGS44" s="203"/>
      <c r="JGT44" s="203"/>
      <c r="JGU44" s="203"/>
      <c r="JGV44" s="203"/>
      <c r="JGW44" s="203"/>
      <c r="JGX44" s="203"/>
      <c r="JGY44" s="203"/>
      <c r="JGZ44" s="203"/>
      <c r="JHA44" s="203"/>
      <c r="JHB44" s="203"/>
      <c r="JHC44" s="203"/>
      <c r="JHD44" s="203"/>
      <c r="JHE44" s="203"/>
      <c r="JHF44" s="203"/>
      <c r="JHG44" s="203"/>
      <c r="JHH44" s="203"/>
      <c r="JHI44" s="203"/>
      <c r="JHJ44" s="203"/>
      <c r="JHK44" s="203"/>
      <c r="JHL44" s="203"/>
      <c r="JHM44" s="203"/>
      <c r="JHN44" s="203"/>
      <c r="JHO44" s="203"/>
      <c r="JHP44" s="203"/>
      <c r="JHQ44" s="203"/>
      <c r="JHR44" s="203"/>
      <c r="JHS44" s="203"/>
      <c r="JHT44" s="203"/>
      <c r="JHU44" s="203"/>
      <c r="JHV44" s="203"/>
      <c r="JHW44" s="203"/>
      <c r="JHX44" s="203"/>
      <c r="JHY44" s="203"/>
      <c r="JHZ44" s="203"/>
      <c r="JIA44" s="203"/>
      <c r="JIB44" s="203"/>
      <c r="JIC44" s="203"/>
      <c r="JID44" s="203"/>
      <c r="JIE44" s="203"/>
      <c r="JIF44" s="203"/>
      <c r="JIG44" s="203"/>
      <c r="JIH44" s="203"/>
      <c r="JII44" s="203"/>
      <c r="JIJ44" s="203"/>
      <c r="JIK44" s="203"/>
      <c r="JIL44" s="203"/>
      <c r="JIM44" s="203"/>
      <c r="JIN44" s="203"/>
      <c r="JIO44" s="203"/>
      <c r="JIP44" s="203"/>
      <c r="JIQ44" s="203"/>
      <c r="JIR44" s="203"/>
      <c r="JIS44" s="203"/>
      <c r="JIT44" s="203"/>
      <c r="JIU44" s="203"/>
      <c r="JIV44" s="203"/>
      <c r="JIW44" s="203"/>
      <c r="JIX44" s="203"/>
      <c r="JIY44" s="203"/>
      <c r="JIZ44" s="203"/>
      <c r="JJA44" s="203"/>
      <c r="JJB44" s="203"/>
      <c r="JJC44" s="203"/>
      <c r="JJD44" s="203"/>
      <c r="JJE44" s="203"/>
      <c r="JJF44" s="203"/>
      <c r="JJG44" s="203"/>
      <c r="JJH44" s="203"/>
      <c r="JJI44" s="203"/>
      <c r="JJJ44" s="203"/>
      <c r="JJK44" s="203"/>
      <c r="JJL44" s="203"/>
      <c r="JJM44" s="203"/>
      <c r="JJN44" s="203"/>
      <c r="JJO44" s="203"/>
      <c r="JJP44" s="203"/>
      <c r="JJQ44" s="203"/>
      <c r="JJR44" s="203"/>
      <c r="JJS44" s="203"/>
      <c r="JJT44" s="203"/>
      <c r="JJU44" s="203"/>
      <c r="JJV44" s="203"/>
      <c r="JJW44" s="203"/>
      <c r="JJX44" s="203"/>
      <c r="JJY44" s="203"/>
      <c r="JJZ44" s="203"/>
      <c r="JKA44" s="203"/>
      <c r="JKB44" s="203"/>
      <c r="JKC44" s="203"/>
      <c r="JKD44" s="203"/>
      <c r="JKE44" s="203"/>
      <c r="JKF44" s="203"/>
      <c r="JKG44" s="203"/>
      <c r="JKH44" s="203"/>
      <c r="JKI44" s="203"/>
      <c r="JKJ44" s="203"/>
      <c r="JKK44" s="203"/>
      <c r="JKL44" s="203"/>
      <c r="JKM44" s="203"/>
      <c r="JKN44" s="203"/>
      <c r="JKO44" s="203"/>
      <c r="JKP44" s="203"/>
      <c r="JKQ44" s="203"/>
      <c r="JKR44" s="203"/>
      <c r="JKS44" s="203"/>
      <c r="JKT44" s="203"/>
      <c r="JKU44" s="203"/>
      <c r="JKV44" s="203"/>
      <c r="JKW44" s="203"/>
      <c r="JKX44" s="203"/>
      <c r="JKY44" s="203"/>
      <c r="JKZ44" s="203"/>
      <c r="JLA44" s="203"/>
      <c r="JLB44" s="203"/>
      <c r="JLC44" s="203"/>
      <c r="JLD44" s="203"/>
      <c r="JLE44" s="203"/>
      <c r="JLF44" s="203"/>
      <c r="JLG44" s="203"/>
      <c r="JLH44" s="203"/>
      <c r="JLI44" s="203"/>
      <c r="JLJ44" s="203"/>
      <c r="JLK44" s="203"/>
      <c r="JLL44" s="203"/>
      <c r="JLM44" s="203"/>
      <c r="JLN44" s="203"/>
      <c r="JLO44" s="203"/>
      <c r="JLP44" s="203"/>
      <c r="JLQ44" s="203"/>
      <c r="JLR44" s="203"/>
      <c r="JLS44" s="203"/>
      <c r="JLT44" s="203"/>
      <c r="JLU44" s="203"/>
      <c r="JLV44" s="203"/>
      <c r="JLW44" s="203"/>
      <c r="JLX44" s="203"/>
      <c r="JLY44" s="203"/>
      <c r="JLZ44" s="203"/>
      <c r="JMA44" s="203"/>
      <c r="JMB44" s="203"/>
      <c r="JMC44" s="203"/>
      <c r="JMD44" s="203"/>
      <c r="JME44" s="203"/>
      <c r="JMF44" s="203"/>
      <c r="JMG44" s="203"/>
      <c r="JMH44" s="203"/>
      <c r="JMI44" s="203"/>
      <c r="JMJ44" s="203"/>
      <c r="JMK44" s="203"/>
      <c r="JML44" s="203"/>
      <c r="JMM44" s="203"/>
      <c r="JMN44" s="203"/>
      <c r="JMO44" s="203"/>
      <c r="JMP44" s="203"/>
      <c r="JMQ44" s="203"/>
      <c r="JMR44" s="203"/>
      <c r="JMS44" s="203"/>
      <c r="JMT44" s="203"/>
      <c r="JMU44" s="203"/>
      <c r="JMV44" s="203"/>
      <c r="JMW44" s="203"/>
      <c r="JMX44" s="203"/>
      <c r="JMY44" s="203"/>
      <c r="JMZ44" s="203"/>
      <c r="JNA44" s="203"/>
      <c r="JNB44" s="203"/>
      <c r="JNC44" s="203"/>
      <c r="JND44" s="203"/>
      <c r="JNE44" s="203"/>
      <c r="JNF44" s="203"/>
      <c r="JNG44" s="203"/>
      <c r="JNH44" s="203"/>
      <c r="JNI44" s="203"/>
      <c r="JNJ44" s="203"/>
      <c r="JNK44" s="203"/>
      <c r="JNL44" s="203"/>
      <c r="JNM44" s="203"/>
      <c r="JNN44" s="203"/>
      <c r="JNO44" s="203"/>
      <c r="JNP44" s="203"/>
      <c r="JNQ44" s="203"/>
      <c r="JNR44" s="203"/>
      <c r="JNS44" s="203"/>
      <c r="JNT44" s="203"/>
      <c r="JNU44" s="203"/>
      <c r="JNV44" s="203"/>
      <c r="JNW44" s="203"/>
      <c r="JNX44" s="203"/>
      <c r="JNY44" s="203"/>
      <c r="JNZ44" s="203"/>
      <c r="JOA44" s="203"/>
      <c r="JOB44" s="203"/>
      <c r="JOC44" s="203"/>
      <c r="JOD44" s="203"/>
      <c r="JOE44" s="203"/>
      <c r="JOF44" s="203"/>
      <c r="JOG44" s="203"/>
      <c r="JOH44" s="203"/>
      <c r="JOI44" s="203"/>
      <c r="JOJ44" s="203"/>
      <c r="JOK44" s="203"/>
      <c r="JOL44" s="203"/>
      <c r="JOM44" s="203"/>
      <c r="JON44" s="203"/>
      <c r="JOO44" s="203"/>
      <c r="JOP44" s="203"/>
      <c r="JOQ44" s="203"/>
      <c r="JOR44" s="203"/>
      <c r="JOS44" s="203"/>
      <c r="JOT44" s="203"/>
      <c r="JOU44" s="203"/>
      <c r="JOV44" s="203"/>
      <c r="JOW44" s="203"/>
      <c r="JOX44" s="203"/>
      <c r="JOY44" s="203"/>
      <c r="JOZ44" s="203"/>
      <c r="JPA44" s="203"/>
      <c r="JPB44" s="203"/>
      <c r="JPC44" s="203"/>
      <c r="JPD44" s="203"/>
      <c r="JPE44" s="203"/>
      <c r="JPF44" s="203"/>
      <c r="JPG44" s="203"/>
      <c r="JPH44" s="203"/>
      <c r="JPI44" s="203"/>
      <c r="JPJ44" s="203"/>
      <c r="JPK44" s="203"/>
      <c r="JPL44" s="203"/>
      <c r="JPM44" s="203"/>
      <c r="JPN44" s="203"/>
      <c r="JPO44" s="203"/>
      <c r="JPP44" s="203"/>
      <c r="JPQ44" s="203"/>
      <c r="JPR44" s="203"/>
      <c r="JPS44" s="203"/>
      <c r="JPT44" s="203"/>
      <c r="JPU44" s="203"/>
      <c r="JPV44" s="203"/>
      <c r="JPW44" s="203"/>
      <c r="JPX44" s="203"/>
      <c r="JPY44" s="203"/>
      <c r="JPZ44" s="203"/>
      <c r="JQA44" s="203"/>
      <c r="JQB44" s="203"/>
      <c r="JQC44" s="203"/>
      <c r="JQD44" s="203"/>
      <c r="JQE44" s="203"/>
      <c r="JQF44" s="203"/>
      <c r="JQG44" s="203"/>
      <c r="JQH44" s="203"/>
      <c r="JQI44" s="203"/>
      <c r="JQJ44" s="203"/>
      <c r="JQK44" s="203"/>
      <c r="JQL44" s="203"/>
      <c r="JQM44" s="203"/>
      <c r="JQN44" s="203"/>
      <c r="JQO44" s="203"/>
      <c r="JQP44" s="203"/>
      <c r="JQQ44" s="203"/>
      <c r="JQR44" s="203"/>
      <c r="JQS44" s="203"/>
      <c r="JQT44" s="203"/>
      <c r="JQU44" s="203"/>
      <c r="JQV44" s="203"/>
      <c r="JQW44" s="203"/>
      <c r="JQX44" s="203"/>
      <c r="JQY44" s="203"/>
      <c r="JQZ44" s="203"/>
      <c r="JRA44" s="203"/>
      <c r="JRB44" s="203"/>
      <c r="JRC44" s="203"/>
      <c r="JRD44" s="203"/>
      <c r="JRE44" s="203"/>
      <c r="JRF44" s="203"/>
      <c r="JRG44" s="203"/>
      <c r="JRH44" s="203"/>
      <c r="JRI44" s="203"/>
      <c r="JRJ44" s="203"/>
      <c r="JRK44" s="203"/>
      <c r="JRL44" s="203"/>
      <c r="JRM44" s="203"/>
      <c r="JRN44" s="203"/>
      <c r="JRO44" s="203"/>
      <c r="JRP44" s="203"/>
      <c r="JRQ44" s="203"/>
      <c r="JRR44" s="203"/>
      <c r="JRS44" s="203"/>
      <c r="JRT44" s="203"/>
      <c r="JRU44" s="203"/>
      <c r="JRV44" s="203"/>
      <c r="JRW44" s="203"/>
      <c r="JRX44" s="203"/>
      <c r="JRY44" s="203"/>
      <c r="JRZ44" s="203"/>
      <c r="JSA44" s="203"/>
      <c r="JSB44" s="203"/>
      <c r="JSC44" s="203"/>
      <c r="JSD44" s="203"/>
      <c r="JSE44" s="203"/>
      <c r="JSF44" s="203"/>
      <c r="JSG44" s="203"/>
      <c r="JSH44" s="203"/>
      <c r="JSI44" s="203"/>
      <c r="JSJ44" s="203"/>
      <c r="JSK44" s="203"/>
      <c r="JSL44" s="203"/>
      <c r="JSM44" s="203"/>
      <c r="JSN44" s="203"/>
      <c r="JSO44" s="203"/>
      <c r="JSP44" s="203"/>
      <c r="JSQ44" s="203"/>
      <c r="JSR44" s="203"/>
      <c r="JSS44" s="203"/>
      <c r="JST44" s="203"/>
      <c r="JSU44" s="203"/>
      <c r="JSV44" s="203"/>
      <c r="JSW44" s="203"/>
      <c r="JSX44" s="203"/>
      <c r="JSY44" s="203"/>
      <c r="JSZ44" s="203"/>
      <c r="JTA44" s="203"/>
      <c r="JTB44" s="203"/>
      <c r="JTC44" s="203"/>
      <c r="JTD44" s="203"/>
      <c r="JTE44" s="203"/>
      <c r="JTF44" s="203"/>
      <c r="JTG44" s="203"/>
      <c r="JTH44" s="203"/>
      <c r="JTI44" s="203"/>
      <c r="JTJ44" s="203"/>
      <c r="JTK44" s="203"/>
      <c r="JTL44" s="203"/>
      <c r="JTM44" s="203"/>
      <c r="JTN44" s="203"/>
      <c r="JTO44" s="203"/>
      <c r="JTP44" s="203"/>
      <c r="JTQ44" s="203"/>
      <c r="JTR44" s="203"/>
      <c r="JTS44" s="203"/>
      <c r="JTT44" s="203"/>
      <c r="JTU44" s="203"/>
      <c r="JTV44" s="203"/>
      <c r="JTW44" s="203"/>
      <c r="JTX44" s="203"/>
      <c r="JTY44" s="203"/>
      <c r="JTZ44" s="203"/>
      <c r="JUA44" s="203"/>
      <c r="JUB44" s="203"/>
      <c r="JUC44" s="203"/>
      <c r="JUD44" s="203"/>
      <c r="JUE44" s="203"/>
      <c r="JUF44" s="203"/>
      <c r="JUG44" s="203"/>
      <c r="JUH44" s="203"/>
      <c r="JUI44" s="203"/>
      <c r="JUJ44" s="203"/>
      <c r="JUK44" s="203"/>
      <c r="JUL44" s="203"/>
      <c r="JUM44" s="203"/>
      <c r="JUN44" s="203"/>
      <c r="JUO44" s="203"/>
      <c r="JUP44" s="203"/>
      <c r="JUQ44" s="203"/>
      <c r="JUR44" s="203"/>
      <c r="JUS44" s="203"/>
      <c r="JUT44" s="203"/>
      <c r="JUU44" s="203"/>
      <c r="JUV44" s="203"/>
      <c r="JUW44" s="203"/>
      <c r="JUX44" s="203"/>
      <c r="JUY44" s="203"/>
      <c r="JUZ44" s="203"/>
      <c r="JVA44" s="203"/>
      <c r="JVB44" s="203"/>
      <c r="JVC44" s="203"/>
      <c r="JVD44" s="203"/>
      <c r="JVE44" s="203"/>
      <c r="JVF44" s="203"/>
      <c r="JVG44" s="203"/>
      <c r="JVH44" s="203"/>
      <c r="JVI44" s="203"/>
      <c r="JVJ44" s="203"/>
      <c r="JVK44" s="203"/>
      <c r="JVL44" s="203"/>
      <c r="JVM44" s="203"/>
      <c r="JVN44" s="203"/>
      <c r="JVO44" s="203"/>
      <c r="JVP44" s="203"/>
      <c r="JVQ44" s="203"/>
      <c r="JVR44" s="203"/>
      <c r="JVS44" s="203"/>
      <c r="JVT44" s="203"/>
      <c r="JVU44" s="203"/>
      <c r="JVV44" s="203"/>
      <c r="JVW44" s="203"/>
      <c r="JVX44" s="203"/>
      <c r="JVY44" s="203"/>
      <c r="JVZ44" s="203"/>
      <c r="JWA44" s="203"/>
      <c r="JWB44" s="203"/>
      <c r="JWC44" s="203"/>
      <c r="JWD44" s="203"/>
      <c r="JWE44" s="203"/>
      <c r="JWF44" s="203"/>
      <c r="JWG44" s="203"/>
      <c r="JWH44" s="203"/>
      <c r="JWI44" s="203"/>
      <c r="JWJ44" s="203"/>
      <c r="JWK44" s="203"/>
      <c r="JWL44" s="203"/>
      <c r="JWM44" s="203"/>
      <c r="JWN44" s="203"/>
      <c r="JWO44" s="203"/>
      <c r="JWP44" s="203"/>
      <c r="JWQ44" s="203"/>
      <c r="JWR44" s="203"/>
      <c r="JWS44" s="203"/>
      <c r="JWT44" s="203"/>
      <c r="JWU44" s="203"/>
      <c r="JWV44" s="203"/>
      <c r="JWW44" s="203"/>
      <c r="JWX44" s="203"/>
      <c r="JWY44" s="203"/>
      <c r="JWZ44" s="203"/>
      <c r="JXA44" s="203"/>
      <c r="JXB44" s="203"/>
      <c r="JXC44" s="203"/>
      <c r="JXD44" s="203"/>
      <c r="JXE44" s="203"/>
      <c r="JXF44" s="203"/>
      <c r="JXG44" s="203"/>
      <c r="JXH44" s="203"/>
      <c r="JXI44" s="203"/>
      <c r="JXJ44" s="203"/>
      <c r="JXK44" s="203"/>
      <c r="JXL44" s="203"/>
      <c r="JXM44" s="203"/>
      <c r="JXN44" s="203"/>
      <c r="JXO44" s="203"/>
      <c r="JXP44" s="203"/>
      <c r="JXQ44" s="203"/>
      <c r="JXR44" s="203"/>
      <c r="JXS44" s="203"/>
      <c r="JXT44" s="203"/>
      <c r="JXU44" s="203"/>
      <c r="JXV44" s="203"/>
      <c r="JXW44" s="203"/>
      <c r="JXX44" s="203"/>
      <c r="JXY44" s="203"/>
      <c r="JXZ44" s="203"/>
      <c r="JYA44" s="203"/>
      <c r="JYB44" s="203"/>
      <c r="JYC44" s="203"/>
      <c r="JYD44" s="203"/>
      <c r="JYE44" s="203"/>
      <c r="JYF44" s="203"/>
      <c r="JYG44" s="203"/>
      <c r="JYH44" s="203"/>
      <c r="JYI44" s="203"/>
      <c r="JYJ44" s="203"/>
      <c r="JYK44" s="203"/>
      <c r="JYL44" s="203"/>
      <c r="JYM44" s="203"/>
      <c r="JYN44" s="203"/>
      <c r="JYO44" s="203"/>
      <c r="JYP44" s="203"/>
      <c r="JYQ44" s="203"/>
      <c r="JYR44" s="203"/>
      <c r="JYS44" s="203"/>
      <c r="JYT44" s="203"/>
      <c r="JYU44" s="203"/>
      <c r="JYV44" s="203"/>
      <c r="JYW44" s="203"/>
      <c r="JYX44" s="203"/>
      <c r="JYY44" s="203"/>
      <c r="JYZ44" s="203"/>
      <c r="JZA44" s="203"/>
      <c r="JZB44" s="203"/>
      <c r="JZC44" s="203"/>
      <c r="JZD44" s="203"/>
      <c r="JZE44" s="203"/>
      <c r="JZF44" s="203"/>
      <c r="JZG44" s="203"/>
      <c r="JZH44" s="203"/>
      <c r="JZI44" s="203"/>
      <c r="JZJ44" s="203"/>
      <c r="JZK44" s="203"/>
      <c r="JZL44" s="203"/>
      <c r="JZM44" s="203"/>
      <c r="JZN44" s="203"/>
      <c r="JZO44" s="203"/>
      <c r="JZP44" s="203"/>
      <c r="JZQ44" s="203"/>
      <c r="JZR44" s="203"/>
      <c r="JZS44" s="203"/>
      <c r="JZT44" s="203"/>
      <c r="JZU44" s="203"/>
      <c r="JZV44" s="203"/>
      <c r="JZW44" s="203"/>
      <c r="JZX44" s="203"/>
      <c r="JZY44" s="203"/>
      <c r="JZZ44" s="203"/>
      <c r="KAA44" s="203"/>
      <c r="KAB44" s="203"/>
      <c r="KAC44" s="203"/>
      <c r="KAD44" s="203"/>
      <c r="KAE44" s="203"/>
      <c r="KAF44" s="203"/>
      <c r="KAG44" s="203"/>
      <c r="KAH44" s="203"/>
      <c r="KAI44" s="203"/>
      <c r="KAJ44" s="203"/>
      <c r="KAK44" s="203"/>
      <c r="KAL44" s="203"/>
      <c r="KAM44" s="203"/>
      <c r="KAN44" s="203"/>
      <c r="KAO44" s="203"/>
      <c r="KAP44" s="203"/>
      <c r="KAQ44" s="203"/>
      <c r="KAR44" s="203"/>
      <c r="KAS44" s="203"/>
      <c r="KAT44" s="203"/>
      <c r="KAU44" s="203"/>
      <c r="KAV44" s="203"/>
      <c r="KAW44" s="203"/>
      <c r="KAX44" s="203"/>
      <c r="KAY44" s="203"/>
      <c r="KAZ44" s="203"/>
      <c r="KBA44" s="203"/>
      <c r="KBB44" s="203"/>
      <c r="KBC44" s="203"/>
      <c r="KBD44" s="203"/>
      <c r="KBE44" s="203"/>
      <c r="KBF44" s="203"/>
      <c r="KBG44" s="203"/>
      <c r="KBH44" s="203"/>
      <c r="KBI44" s="203"/>
      <c r="KBJ44" s="203"/>
      <c r="KBK44" s="203"/>
      <c r="KBL44" s="203"/>
      <c r="KBM44" s="203"/>
      <c r="KBN44" s="203"/>
      <c r="KBO44" s="203"/>
      <c r="KBP44" s="203"/>
      <c r="KBQ44" s="203"/>
      <c r="KBR44" s="203"/>
      <c r="KBS44" s="203"/>
      <c r="KBT44" s="203"/>
      <c r="KBU44" s="203"/>
      <c r="KBV44" s="203"/>
      <c r="KBW44" s="203"/>
      <c r="KBX44" s="203"/>
      <c r="KBY44" s="203"/>
      <c r="KBZ44" s="203"/>
      <c r="KCA44" s="203"/>
      <c r="KCB44" s="203"/>
      <c r="KCC44" s="203"/>
      <c r="KCD44" s="203"/>
      <c r="KCE44" s="203"/>
      <c r="KCF44" s="203"/>
      <c r="KCG44" s="203"/>
      <c r="KCH44" s="203"/>
      <c r="KCI44" s="203"/>
      <c r="KCJ44" s="203"/>
      <c r="KCK44" s="203"/>
      <c r="KCL44" s="203"/>
      <c r="KCM44" s="203"/>
      <c r="KCN44" s="203"/>
      <c r="KCO44" s="203"/>
      <c r="KCP44" s="203"/>
      <c r="KCQ44" s="203"/>
      <c r="KCR44" s="203"/>
      <c r="KCS44" s="203"/>
      <c r="KCT44" s="203"/>
      <c r="KCU44" s="203"/>
      <c r="KCV44" s="203"/>
      <c r="KCW44" s="203"/>
      <c r="KCX44" s="203"/>
      <c r="KCY44" s="203"/>
      <c r="KCZ44" s="203"/>
      <c r="KDA44" s="203"/>
      <c r="KDB44" s="203"/>
      <c r="KDC44" s="203"/>
      <c r="KDD44" s="203"/>
      <c r="KDE44" s="203"/>
      <c r="KDF44" s="203"/>
      <c r="KDG44" s="203"/>
      <c r="KDH44" s="203"/>
      <c r="KDI44" s="203"/>
      <c r="KDJ44" s="203"/>
      <c r="KDK44" s="203"/>
      <c r="KDL44" s="203"/>
      <c r="KDM44" s="203"/>
      <c r="KDN44" s="203"/>
      <c r="KDO44" s="203"/>
      <c r="KDP44" s="203"/>
      <c r="KDQ44" s="203"/>
      <c r="KDR44" s="203"/>
      <c r="KDS44" s="203"/>
      <c r="KDT44" s="203"/>
      <c r="KDU44" s="203"/>
      <c r="KDV44" s="203"/>
      <c r="KDW44" s="203"/>
      <c r="KDX44" s="203"/>
      <c r="KDY44" s="203"/>
      <c r="KDZ44" s="203"/>
      <c r="KEA44" s="203"/>
      <c r="KEB44" s="203"/>
      <c r="KEC44" s="203"/>
      <c r="KED44" s="203"/>
      <c r="KEE44" s="203"/>
      <c r="KEF44" s="203"/>
      <c r="KEG44" s="203"/>
      <c r="KEH44" s="203"/>
      <c r="KEI44" s="203"/>
      <c r="KEJ44" s="203"/>
      <c r="KEK44" s="203"/>
      <c r="KEL44" s="203"/>
      <c r="KEM44" s="203"/>
      <c r="KEN44" s="203"/>
      <c r="KEO44" s="203"/>
      <c r="KEP44" s="203"/>
      <c r="KEQ44" s="203"/>
      <c r="KER44" s="203"/>
      <c r="KES44" s="203"/>
      <c r="KET44" s="203"/>
      <c r="KEU44" s="203"/>
      <c r="KEV44" s="203"/>
      <c r="KEW44" s="203"/>
      <c r="KEX44" s="203"/>
      <c r="KEY44" s="203"/>
      <c r="KEZ44" s="203"/>
      <c r="KFA44" s="203"/>
      <c r="KFB44" s="203"/>
      <c r="KFC44" s="203"/>
      <c r="KFD44" s="203"/>
      <c r="KFE44" s="203"/>
      <c r="KFF44" s="203"/>
      <c r="KFG44" s="203"/>
      <c r="KFH44" s="203"/>
      <c r="KFI44" s="203"/>
      <c r="KFJ44" s="203"/>
      <c r="KFK44" s="203"/>
      <c r="KFL44" s="203"/>
      <c r="KFM44" s="203"/>
      <c r="KFN44" s="203"/>
      <c r="KFO44" s="203"/>
      <c r="KFP44" s="203"/>
      <c r="KFQ44" s="203"/>
      <c r="KFR44" s="203"/>
      <c r="KFS44" s="203"/>
      <c r="KFT44" s="203"/>
      <c r="KFU44" s="203"/>
      <c r="KFV44" s="203"/>
      <c r="KFW44" s="203"/>
      <c r="KFX44" s="203"/>
      <c r="KFY44" s="203"/>
      <c r="KFZ44" s="203"/>
      <c r="KGA44" s="203"/>
      <c r="KGB44" s="203"/>
      <c r="KGC44" s="203"/>
      <c r="KGD44" s="203"/>
      <c r="KGE44" s="203"/>
      <c r="KGF44" s="203"/>
      <c r="KGG44" s="203"/>
      <c r="KGH44" s="203"/>
      <c r="KGI44" s="203"/>
      <c r="KGJ44" s="203"/>
      <c r="KGK44" s="203"/>
      <c r="KGL44" s="203"/>
      <c r="KGM44" s="203"/>
      <c r="KGN44" s="203"/>
      <c r="KGO44" s="203"/>
      <c r="KGP44" s="203"/>
      <c r="KGQ44" s="203"/>
      <c r="KGR44" s="203"/>
      <c r="KGS44" s="203"/>
      <c r="KGT44" s="203"/>
      <c r="KGU44" s="203"/>
      <c r="KGV44" s="203"/>
      <c r="KGW44" s="203"/>
      <c r="KGX44" s="203"/>
      <c r="KGY44" s="203"/>
      <c r="KGZ44" s="203"/>
      <c r="KHA44" s="203"/>
      <c r="KHB44" s="203"/>
      <c r="KHC44" s="203"/>
      <c r="KHD44" s="203"/>
      <c r="KHE44" s="203"/>
      <c r="KHF44" s="203"/>
      <c r="KHG44" s="203"/>
      <c r="KHH44" s="203"/>
      <c r="KHI44" s="203"/>
      <c r="KHJ44" s="203"/>
      <c r="KHK44" s="203"/>
      <c r="KHL44" s="203"/>
      <c r="KHM44" s="203"/>
      <c r="KHN44" s="203"/>
      <c r="KHO44" s="203"/>
      <c r="KHP44" s="203"/>
      <c r="KHQ44" s="203"/>
      <c r="KHR44" s="203"/>
      <c r="KHS44" s="203"/>
      <c r="KHT44" s="203"/>
      <c r="KHU44" s="203"/>
      <c r="KHV44" s="203"/>
      <c r="KHW44" s="203"/>
      <c r="KHX44" s="203"/>
      <c r="KHY44" s="203"/>
      <c r="KHZ44" s="203"/>
      <c r="KIA44" s="203"/>
      <c r="KIB44" s="203"/>
      <c r="KIC44" s="203"/>
      <c r="KID44" s="203"/>
      <c r="KIE44" s="203"/>
      <c r="KIF44" s="203"/>
      <c r="KIG44" s="203"/>
      <c r="KIH44" s="203"/>
      <c r="KII44" s="203"/>
      <c r="KIJ44" s="203"/>
      <c r="KIK44" s="203"/>
      <c r="KIL44" s="203"/>
      <c r="KIM44" s="203"/>
      <c r="KIN44" s="203"/>
      <c r="KIO44" s="203"/>
      <c r="KIP44" s="203"/>
      <c r="KIQ44" s="203"/>
      <c r="KIR44" s="203"/>
      <c r="KIS44" s="203"/>
      <c r="KIT44" s="203"/>
      <c r="KIU44" s="203"/>
      <c r="KIV44" s="203"/>
      <c r="KIW44" s="203"/>
      <c r="KIX44" s="203"/>
      <c r="KIY44" s="203"/>
      <c r="KIZ44" s="203"/>
      <c r="KJA44" s="203"/>
      <c r="KJB44" s="203"/>
      <c r="KJC44" s="203"/>
      <c r="KJD44" s="203"/>
      <c r="KJE44" s="203"/>
      <c r="KJF44" s="203"/>
      <c r="KJG44" s="203"/>
      <c r="KJH44" s="203"/>
      <c r="KJI44" s="203"/>
      <c r="KJJ44" s="203"/>
      <c r="KJK44" s="203"/>
      <c r="KJL44" s="203"/>
      <c r="KJM44" s="203"/>
      <c r="KJN44" s="203"/>
      <c r="KJO44" s="203"/>
      <c r="KJP44" s="203"/>
      <c r="KJQ44" s="203"/>
      <c r="KJR44" s="203"/>
      <c r="KJS44" s="203"/>
      <c r="KJT44" s="203"/>
      <c r="KJU44" s="203"/>
      <c r="KJV44" s="203"/>
      <c r="KJW44" s="203"/>
      <c r="KJX44" s="203"/>
      <c r="KJY44" s="203"/>
      <c r="KJZ44" s="203"/>
      <c r="KKA44" s="203"/>
      <c r="KKB44" s="203"/>
      <c r="KKC44" s="203"/>
      <c r="KKD44" s="203"/>
      <c r="KKE44" s="203"/>
      <c r="KKF44" s="203"/>
      <c r="KKG44" s="203"/>
      <c r="KKH44" s="203"/>
      <c r="KKI44" s="203"/>
      <c r="KKJ44" s="203"/>
      <c r="KKK44" s="203"/>
      <c r="KKL44" s="203"/>
      <c r="KKM44" s="203"/>
      <c r="KKN44" s="203"/>
      <c r="KKO44" s="203"/>
      <c r="KKP44" s="203"/>
      <c r="KKQ44" s="203"/>
      <c r="KKR44" s="203"/>
      <c r="KKS44" s="203"/>
      <c r="KKT44" s="203"/>
      <c r="KKU44" s="203"/>
      <c r="KKV44" s="203"/>
      <c r="KKW44" s="203"/>
      <c r="KKX44" s="203"/>
      <c r="KKY44" s="203"/>
      <c r="KKZ44" s="203"/>
      <c r="KLA44" s="203"/>
      <c r="KLB44" s="203"/>
      <c r="KLC44" s="203"/>
      <c r="KLD44" s="203"/>
      <c r="KLE44" s="203"/>
      <c r="KLF44" s="203"/>
      <c r="KLG44" s="203"/>
      <c r="KLH44" s="203"/>
      <c r="KLI44" s="203"/>
      <c r="KLJ44" s="203"/>
      <c r="KLK44" s="203"/>
      <c r="KLL44" s="203"/>
      <c r="KLM44" s="203"/>
      <c r="KLN44" s="203"/>
      <c r="KLO44" s="203"/>
      <c r="KLP44" s="203"/>
      <c r="KLQ44" s="203"/>
      <c r="KLR44" s="203"/>
      <c r="KLS44" s="203"/>
      <c r="KLT44" s="203"/>
      <c r="KLU44" s="203"/>
      <c r="KLV44" s="203"/>
      <c r="KLW44" s="203"/>
      <c r="KLX44" s="203"/>
      <c r="KLY44" s="203"/>
      <c r="KLZ44" s="203"/>
      <c r="KMA44" s="203"/>
      <c r="KMB44" s="203"/>
      <c r="KMC44" s="203"/>
      <c r="KMD44" s="203"/>
      <c r="KME44" s="203"/>
      <c r="KMF44" s="203"/>
      <c r="KMG44" s="203"/>
      <c r="KMH44" s="203"/>
      <c r="KMI44" s="203"/>
      <c r="KMJ44" s="203"/>
      <c r="KMK44" s="203"/>
      <c r="KML44" s="203"/>
      <c r="KMM44" s="203"/>
      <c r="KMN44" s="203"/>
      <c r="KMO44" s="203"/>
      <c r="KMP44" s="203"/>
      <c r="KMQ44" s="203"/>
      <c r="KMR44" s="203"/>
      <c r="KMS44" s="203"/>
      <c r="KMT44" s="203"/>
      <c r="KMU44" s="203"/>
      <c r="KMV44" s="203"/>
      <c r="KMW44" s="203"/>
      <c r="KMX44" s="203"/>
      <c r="KMY44" s="203"/>
      <c r="KMZ44" s="203"/>
      <c r="KNA44" s="203"/>
      <c r="KNB44" s="203"/>
      <c r="KNC44" s="203"/>
      <c r="KND44" s="203"/>
      <c r="KNE44" s="203"/>
      <c r="KNF44" s="203"/>
      <c r="KNG44" s="203"/>
      <c r="KNH44" s="203"/>
      <c r="KNI44" s="203"/>
      <c r="KNJ44" s="203"/>
      <c r="KNK44" s="203"/>
      <c r="KNL44" s="203"/>
      <c r="KNM44" s="203"/>
      <c r="KNN44" s="203"/>
      <c r="KNO44" s="203"/>
      <c r="KNP44" s="203"/>
      <c r="KNQ44" s="203"/>
      <c r="KNR44" s="203"/>
      <c r="KNS44" s="203"/>
      <c r="KNT44" s="203"/>
      <c r="KNU44" s="203"/>
      <c r="KNV44" s="203"/>
      <c r="KNW44" s="203"/>
      <c r="KNX44" s="203"/>
      <c r="KNY44" s="203"/>
      <c r="KNZ44" s="203"/>
      <c r="KOA44" s="203"/>
      <c r="KOB44" s="203"/>
      <c r="KOC44" s="203"/>
      <c r="KOD44" s="203"/>
      <c r="KOE44" s="203"/>
      <c r="KOF44" s="203"/>
      <c r="KOG44" s="203"/>
      <c r="KOH44" s="203"/>
      <c r="KOI44" s="203"/>
      <c r="KOJ44" s="203"/>
      <c r="KOK44" s="203"/>
      <c r="KOL44" s="203"/>
      <c r="KOM44" s="203"/>
      <c r="KON44" s="203"/>
      <c r="KOO44" s="203"/>
      <c r="KOP44" s="203"/>
      <c r="KOQ44" s="203"/>
      <c r="KOR44" s="203"/>
      <c r="KOS44" s="203"/>
      <c r="KOT44" s="203"/>
      <c r="KOU44" s="203"/>
      <c r="KOV44" s="203"/>
      <c r="KOW44" s="203"/>
      <c r="KOX44" s="203"/>
      <c r="KOY44" s="203"/>
      <c r="KOZ44" s="203"/>
      <c r="KPA44" s="203"/>
      <c r="KPB44" s="203"/>
      <c r="KPC44" s="203"/>
      <c r="KPD44" s="203"/>
      <c r="KPE44" s="203"/>
      <c r="KPF44" s="203"/>
      <c r="KPG44" s="203"/>
      <c r="KPH44" s="203"/>
      <c r="KPI44" s="203"/>
      <c r="KPJ44" s="203"/>
      <c r="KPK44" s="203"/>
      <c r="KPL44" s="203"/>
      <c r="KPM44" s="203"/>
      <c r="KPN44" s="203"/>
      <c r="KPO44" s="203"/>
      <c r="KPP44" s="203"/>
      <c r="KPQ44" s="203"/>
      <c r="KPR44" s="203"/>
      <c r="KPS44" s="203"/>
      <c r="KPT44" s="203"/>
      <c r="KPU44" s="203"/>
      <c r="KPV44" s="203"/>
      <c r="KPW44" s="203"/>
      <c r="KPX44" s="203"/>
      <c r="KPY44" s="203"/>
      <c r="KPZ44" s="203"/>
      <c r="KQA44" s="203"/>
      <c r="KQB44" s="203"/>
      <c r="KQC44" s="203"/>
      <c r="KQD44" s="203"/>
      <c r="KQE44" s="203"/>
      <c r="KQF44" s="203"/>
      <c r="KQG44" s="203"/>
      <c r="KQH44" s="203"/>
      <c r="KQI44" s="203"/>
      <c r="KQJ44" s="203"/>
      <c r="KQK44" s="203"/>
      <c r="KQL44" s="203"/>
      <c r="KQM44" s="203"/>
      <c r="KQN44" s="203"/>
      <c r="KQO44" s="203"/>
      <c r="KQP44" s="203"/>
      <c r="KQQ44" s="203"/>
      <c r="KQR44" s="203"/>
      <c r="KQS44" s="203"/>
      <c r="KQT44" s="203"/>
      <c r="KQU44" s="203"/>
      <c r="KQV44" s="203"/>
      <c r="KQW44" s="203"/>
      <c r="KQX44" s="203"/>
      <c r="KQY44" s="203"/>
      <c r="KQZ44" s="203"/>
      <c r="KRA44" s="203"/>
      <c r="KRB44" s="203"/>
      <c r="KRC44" s="203"/>
      <c r="KRD44" s="203"/>
      <c r="KRE44" s="203"/>
      <c r="KRF44" s="203"/>
      <c r="KRG44" s="203"/>
      <c r="KRH44" s="203"/>
      <c r="KRI44" s="203"/>
      <c r="KRJ44" s="203"/>
      <c r="KRK44" s="203"/>
      <c r="KRL44" s="203"/>
      <c r="KRM44" s="203"/>
      <c r="KRN44" s="203"/>
      <c r="KRO44" s="203"/>
      <c r="KRP44" s="203"/>
      <c r="KRQ44" s="203"/>
      <c r="KRR44" s="203"/>
      <c r="KRS44" s="203"/>
      <c r="KRT44" s="203"/>
      <c r="KRU44" s="203"/>
      <c r="KRV44" s="203"/>
      <c r="KRW44" s="203"/>
      <c r="KRX44" s="203"/>
      <c r="KRY44" s="203"/>
      <c r="KRZ44" s="203"/>
      <c r="KSA44" s="203"/>
      <c r="KSB44" s="203"/>
      <c r="KSC44" s="203"/>
      <c r="KSD44" s="203"/>
      <c r="KSE44" s="203"/>
      <c r="KSF44" s="203"/>
      <c r="KSG44" s="203"/>
      <c r="KSH44" s="203"/>
      <c r="KSI44" s="203"/>
      <c r="KSJ44" s="203"/>
      <c r="KSK44" s="203"/>
      <c r="KSL44" s="203"/>
      <c r="KSM44" s="203"/>
      <c r="KSN44" s="203"/>
      <c r="KSO44" s="203"/>
      <c r="KSP44" s="203"/>
      <c r="KSQ44" s="203"/>
      <c r="KSR44" s="203"/>
      <c r="KSS44" s="203"/>
      <c r="KST44" s="203"/>
      <c r="KSU44" s="203"/>
      <c r="KSV44" s="203"/>
      <c r="KSW44" s="203"/>
      <c r="KSX44" s="203"/>
      <c r="KSY44" s="203"/>
      <c r="KSZ44" s="203"/>
      <c r="KTA44" s="203"/>
      <c r="KTB44" s="203"/>
      <c r="KTC44" s="203"/>
      <c r="KTD44" s="203"/>
      <c r="KTE44" s="203"/>
      <c r="KTF44" s="203"/>
      <c r="KTG44" s="203"/>
      <c r="KTH44" s="203"/>
      <c r="KTI44" s="203"/>
      <c r="KTJ44" s="203"/>
      <c r="KTK44" s="203"/>
      <c r="KTL44" s="203"/>
      <c r="KTM44" s="203"/>
      <c r="KTN44" s="203"/>
      <c r="KTO44" s="203"/>
      <c r="KTP44" s="203"/>
      <c r="KTQ44" s="203"/>
      <c r="KTR44" s="203"/>
      <c r="KTS44" s="203"/>
      <c r="KTT44" s="203"/>
      <c r="KTU44" s="203"/>
      <c r="KTV44" s="203"/>
      <c r="KTW44" s="203"/>
      <c r="KTX44" s="203"/>
      <c r="KTY44" s="203"/>
      <c r="KTZ44" s="203"/>
      <c r="KUA44" s="203"/>
      <c r="KUB44" s="203"/>
      <c r="KUC44" s="203"/>
      <c r="KUD44" s="203"/>
      <c r="KUE44" s="203"/>
      <c r="KUF44" s="203"/>
      <c r="KUG44" s="203"/>
      <c r="KUH44" s="203"/>
      <c r="KUI44" s="203"/>
      <c r="KUJ44" s="203"/>
      <c r="KUK44" s="203"/>
      <c r="KUL44" s="203"/>
      <c r="KUM44" s="203"/>
      <c r="KUN44" s="203"/>
      <c r="KUO44" s="203"/>
      <c r="KUP44" s="203"/>
      <c r="KUQ44" s="203"/>
      <c r="KUR44" s="203"/>
      <c r="KUS44" s="203"/>
      <c r="KUT44" s="203"/>
      <c r="KUU44" s="203"/>
      <c r="KUV44" s="203"/>
      <c r="KUW44" s="203"/>
      <c r="KUX44" s="203"/>
      <c r="KUY44" s="203"/>
      <c r="KUZ44" s="203"/>
      <c r="KVA44" s="203"/>
      <c r="KVB44" s="203"/>
      <c r="KVC44" s="203"/>
      <c r="KVD44" s="203"/>
      <c r="KVE44" s="203"/>
      <c r="KVF44" s="203"/>
      <c r="KVG44" s="203"/>
      <c r="KVH44" s="203"/>
      <c r="KVI44" s="203"/>
      <c r="KVJ44" s="203"/>
      <c r="KVK44" s="203"/>
      <c r="KVL44" s="203"/>
      <c r="KVM44" s="203"/>
      <c r="KVN44" s="203"/>
      <c r="KVO44" s="203"/>
      <c r="KVP44" s="203"/>
      <c r="KVQ44" s="203"/>
      <c r="KVR44" s="203"/>
      <c r="KVS44" s="203"/>
      <c r="KVT44" s="203"/>
      <c r="KVU44" s="203"/>
      <c r="KVV44" s="203"/>
      <c r="KVW44" s="203"/>
      <c r="KVX44" s="203"/>
      <c r="KVY44" s="203"/>
      <c r="KVZ44" s="203"/>
      <c r="KWA44" s="203"/>
      <c r="KWB44" s="203"/>
      <c r="KWC44" s="203"/>
      <c r="KWD44" s="203"/>
      <c r="KWE44" s="203"/>
      <c r="KWF44" s="203"/>
      <c r="KWG44" s="203"/>
      <c r="KWH44" s="203"/>
      <c r="KWI44" s="203"/>
      <c r="KWJ44" s="203"/>
      <c r="KWK44" s="203"/>
      <c r="KWL44" s="203"/>
      <c r="KWM44" s="203"/>
      <c r="KWN44" s="203"/>
      <c r="KWO44" s="203"/>
      <c r="KWP44" s="203"/>
      <c r="KWQ44" s="203"/>
      <c r="KWR44" s="203"/>
      <c r="KWS44" s="203"/>
      <c r="KWT44" s="203"/>
      <c r="KWU44" s="203"/>
      <c r="KWV44" s="203"/>
      <c r="KWW44" s="203"/>
      <c r="KWX44" s="203"/>
      <c r="KWY44" s="203"/>
      <c r="KWZ44" s="203"/>
      <c r="KXA44" s="203"/>
      <c r="KXB44" s="203"/>
      <c r="KXC44" s="203"/>
      <c r="KXD44" s="203"/>
      <c r="KXE44" s="203"/>
      <c r="KXF44" s="203"/>
      <c r="KXG44" s="203"/>
      <c r="KXH44" s="203"/>
      <c r="KXI44" s="203"/>
      <c r="KXJ44" s="203"/>
      <c r="KXK44" s="203"/>
      <c r="KXL44" s="203"/>
      <c r="KXM44" s="203"/>
      <c r="KXN44" s="203"/>
      <c r="KXO44" s="203"/>
      <c r="KXP44" s="203"/>
      <c r="KXQ44" s="203"/>
      <c r="KXR44" s="203"/>
      <c r="KXS44" s="203"/>
      <c r="KXT44" s="203"/>
      <c r="KXU44" s="203"/>
      <c r="KXV44" s="203"/>
      <c r="KXW44" s="203"/>
      <c r="KXX44" s="203"/>
      <c r="KXY44" s="203"/>
      <c r="KXZ44" s="203"/>
      <c r="KYA44" s="203"/>
      <c r="KYB44" s="203"/>
      <c r="KYC44" s="203"/>
      <c r="KYD44" s="203"/>
      <c r="KYE44" s="203"/>
      <c r="KYF44" s="203"/>
      <c r="KYG44" s="203"/>
      <c r="KYH44" s="203"/>
      <c r="KYI44" s="203"/>
      <c r="KYJ44" s="203"/>
      <c r="KYK44" s="203"/>
      <c r="KYL44" s="203"/>
      <c r="KYM44" s="203"/>
      <c r="KYN44" s="203"/>
      <c r="KYO44" s="203"/>
      <c r="KYP44" s="203"/>
      <c r="KYQ44" s="203"/>
      <c r="KYR44" s="203"/>
      <c r="KYS44" s="203"/>
      <c r="KYT44" s="203"/>
      <c r="KYU44" s="203"/>
      <c r="KYV44" s="203"/>
      <c r="KYW44" s="203"/>
      <c r="KYX44" s="203"/>
      <c r="KYY44" s="203"/>
      <c r="KYZ44" s="203"/>
      <c r="KZA44" s="203"/>
      <c r="KZB44" s="203"/>
      <c r="KZC44" s="203"/>
      <c r="KZD44" s="203"/>
      <c r="KZE44" s="203"/>
      <c r="KZF44" s="203"/>
      <c r="KZG44" s="203"/>
      <c r="KZH44" s="203"/>
      <c r="KZI44" s="203"/>
      <c r="KZJ44" s="203"/>
      <c r="KZK44" s="203"/>
      <c r="KZL44" s="203"/>
      <c r="KZM44" s="203"/>
      <c r="KZN44" s="203"/>
      <c r="KZO44" s="203"/>
      <c r="KZP44" s="203"/>
      <c r="KZQ44" s="203"/>
      <c r="KZR44" s="203"/>
      <c r="KZS44" s="203"/>
      <c r="KZT44" s="203"/>
      <c r="KZU44" s="203"/>
      <c r="KZV44" s="203"/>
      <c r="KZW44" s="203"/>
      <c r="KZX44" s="203"/>
      <c r="KZY44" s="203"/>
      <c r="KZZ44" s="203"/>
      <c r="LAA44" s="203"/>
      <c r="LAB44" s="203"/>
      <c r="LAC44" s="203"/>
      <c r="LAD44" s="203"/>
      <c r="LAE44" s="203"/>
      <c r="LAF44" s="203"/>
      <c r="LAG44" s="203"/>
      <c r="LAH44" s="203"/>
      <c r="LAI44" s="203"/>
      <c r="LAJ44" s="203"/>
      <c r="LAK44" s="203"/>
      <c r="LAL44" s="203"/>
      <c r="LAM44" s="203"/>
      <c r="LAN44" s="203"/>
      <c r="LAO44" s="203"/>
      <c r="LAP44" s="203"/>
      <c r="LAQ44" s="203"/>
      <c r="LAR44" s="203"/>
      <c r="LAS44" s="203"/>
      <c r="LAT44" s="203"/>
      <c r="LAU44" s="203"/>
      <c r="LAV44" s="203"/>
      <c r="LAW44" s="203"/>
      <c r="LAX44" s="203"/>
      <c r="LAY44" s="203"/>
      <c r="LAZ44" s="203"/>
      <c r="LBA44" s="203"/>
      <c r="LBB44" s="203"/>
      <c r="LBC44" s="203"/>
      <c r="LBD44" s="203"/>
      <c r="LBE44" s="203"/>
      <c r="LBF44" s="203"/>
      <c r="LBG44" s="203"/>
      <c r="LBH44" s="203"/>
      <c r="LBI44" s="203"/>
      <c r="LBJ44" s="203"/>
      <c r="LBK44" s="203"/>
      <c r="LBL44" s="203"/>
      <c r="LBM44" s="203"/>
      <c r="LBN44" s="203"/>
      <c r="LBO44" s="203"/>
      <c r="LBP44" s="203"/>
      <c r="LBQ44" s="203"/>
      <c r="LBR44" s="203"/>
      <c r="LBS44" s="203"/>
      <c r="LBT44" s="203"/>
      <c r="LBU44" s="203"/>
      <c r="LBV44" s="203"/>
      <c r="LBW44" s="203"/>
      <c r="LBX44" s="203"/>
      <c r="LBY44" s="203"/>
      <c r="LBZ44" s="203"/>
      <c r="LCA44" s="203"/>
      <c r="LCB44" s="203"/>
      <c r="LCC44" s="203"/>
      <c r="LCD44" s="203"/>
      <c r="LCE44" s="203"/>
      <c r="LCF44" s="203"/>
      <c r="LCG44" s="203"/>
      <c r="LCH44" s="203"/>
      <c r="LCI44" s="203"/>
      <c r="LCJ44" s="203"/>
      <c r="LCK44" s="203"/>
      <c r="LCL44" s="203"/>
      <c r="LCM44" s="203"/>
      <c r="LCN44" s="203"/>
      <c r="LCO44" s="203"/>
      <c r="LCP44" s="203"/>
      <c r="LCQ44" s="203"/>
      <c r="LCR44" s="203"/>
      <c r="LCS44" s="203"/>
      <c r="LCT44" s="203"/>
      <c r="LCU44" s="203"/>
      <c r="LCV44" s="203"/>
      <c r="LCW44" s="203"/>
      <c r="LCX44" s="203"/>
      <c r="LCY44" s="203"/>
      <c r="LCZ44" s="203"/>
      <c r="LDA44" s="203"/>
      <c r="LDB44" s="203"/>
      <c r="LDC44" s="203"/>
      <c r="LDD44" s="203"/>
      <c r="LDE44" s="203"/>
      <c r="LDF44" s="203"/>
      <c r="LDG44" s="203"/>
      <c r="LDH44" s="203"/>
      <c r="LDI44" s="203"/>
      <c r="LDJ44" s="203"/>
      <c r="LDK44" s="203"/>
      <c r="LDL44" s="203"/>
      <c r="LDM44" s="203"/>
      <c r="LDN44" s="203"/>
      <c r="LDO44" s="203"/>
      <c r="LDP44" s="203"/>
      <c r="LDQ44" s="203"/>
      <c r="LDR44" s="203"/>
      <c r="LDS44" s="203"/>
      <c r="LDT44" s="203"/>
      <c r="LDU44" s="203"/>
      <c r="LDV44" s="203"/>
      <c r="LDW44" s="203"/>
      <c r="LDX44" s="203"/>
      <c r="LDY44" s="203"/>
      <c r="LDZ44" s="203"/>
      <c r="LEA44" s="203"/>
      <c r="LEB44" s="203"/>
      <c r="LEC44" s="203"/>
      <c r="LED44" s="203"/>
      <c r="LEE44" s="203"/>
      <c r="LEF44" s="203"/>
      <c r="LEG44" s="203"/>
      <c r="LEH44" s="203"/>
      <c r="LEI44" s="203"/>
      <c r="LEJ44" s="203"/>
      <c r="LEK44" s="203"/>
      <c r="LEL44" s="203"/>
      <c r="LEM44" s="203"/>
      <c r="LEN44" s="203"/>
      <c r="LEO44" s="203"/>
      <c r="LEP44" s="203"/>
      <c r="LEQ44" s="203"/>
      <c r="LER44" s="203"/>
      <c r="LES44" s="203"/>
      <c r="LET44" s="203"/>
      <c r="LEU44" s="203"/>
      <c r="LEV44" s="203"/>
      <c r="LEW44" s="203"/>
      <c r="LEX44" s="203"/>
      <c r="LEY44" s="203"/>
      <c r="LEZ44" s="203"/>
      <c r="LFA44" s="203"/>
      <c r="LFB44" s="203"/>
      <c r="LFC44" s="203"/>
      <c r="LFD44" s="203"/>
      <c r="LFE44" s="203"/>
      <c r="LFF44" s="203"/>
      <c r="LFG44" s="203"/>
      <c r="LFH44" s="203"/>
      <c r="LFI44" s="203"/>
      <c r="LFJ44" s="203"/>
      <c r="LFK44" s="203"/>
      <c r="LFL44" s="203"/>
      <c r="LFM44" s="203"/>
      <c r="LFN44" s="203"/>
      <c r="LFO44" s="203"/>
      <c r="LFP44" s="203"/>
      <c r="LFQ44" s="203"/>
      <c r="LFR44" s="203"/>
      <c r="LFS44" s="203"/>
      <c r="LFT44" s="203"/>
      <c r="LFU44" s="203"/>
      <c r="LFV44" s="203"/>
      <c r="LFW44" s="203"/>
      <c r="LFX44" s="203"/>
      <c r="LFY44" s="203"/>
      <c r="LFZ44" s="203"/>
      <c r="LGA44" s="203"/>
      <c r="LGB44" s="203"/>
      <c r="LGC44" s="203"/>
      <c r="LGD44" s="203"/>
      <c r="LGE44" s="203"/>
      <c r="LGF44" s="203"/>
      <c r="LGG44" s="203"/>
      <c r="LGH44" s="203"/>
      <c r="LGI44" s="203"/>
      <c r="LGJ44" s="203"/>
      <c r="LGK44" s="203"/>
      <c r="LGL44" s="203"/>
      <c r="LGM44" s="203"/>
      <c r="LGN44" s="203"/>
      <c r="LGO44" s="203"/>
      <c r="LGP44" s="203"/>
      <c r="LGQ44" s="203"/>
      <c r="LGR44" s="203"/>
      <c r="LGS44" s="203"/>
      <c r="LGT44" s="203"/>
      <c r="LGU44" s="203"/>
      <c r="LGV44" s="203"/>
      <c r="LGW44" s="203"/>
      <c r="LGX44" s="203"/>
      <c r="LGY44" s="203"/>
      <c r="LGZ44" s="203"/>
      <c r="LHA44" s="203"/>
      <c r="LHB44" s="203"/>
      <c r="LHC44" s="203"/>
      <c r="LHD44" s="203"/>
      <c r="LHE44" s="203"/>
      <c r="LHF44" s="203"/>
      <c r="LHG44" s="203"/>
      <c r="LHH44" s="203"/>
      <c r="LHI44" s="203"/>
      <c r="LHJ44" s="203"/>
      <c r="LHK44" s="203"/>
      <c r="LHL44" s="203"/>
      <c r="LHM44" s="203"/>
      <c r="LHN44" s="203"/>
      <c r="LHO44" s="203"/>
      <c r="LHP44" s="203"/>
      <c r="LHQ44" s="203"/>
      <c r="LHR44" s="203"/>
      <c r="LHS44" s="203"/>
      <c r="LHT44" s="203"/>
      <c r="LHU44" s="203"/>
      <c r="LHV44" s="203"/>
      <c r="LHW44" s="203"/>
      <c r="LHX44" s="203"/>
      <c r="LHY44" s="203"/>
      <c r="LHZ44" s="203"/>
      <c r="LIA44" s="203"/>
      <c r="LIB44" s="203"/>
      <c r="LIC44" s="203"/>
      <c r="LID44" s="203"/>
      <c r="LIE44" s="203"/>
      <c r="LIF44" s="203"/>
      <c r="LIG44" s="203"/>
      <c r="LIH44" s="203"/>
      <c r="LII44" s="203"/>
      <c r="LIJ44" s="203"/>
      <c r="LIK44" s="203"/>
      <c r="LIL44" s="203"/>
      <c r="LIM44" s="203"/>
      <c r="LIN44" s="203"/>
      <c r="LIO44" s="203"/>
      <c r="LIP44" s="203"/>
      <c r="LIQ44" s="203"/>
      <c r="LIR44" s="203"/>
      <c r="LIS44" s="203"/>
      <c r="LIT44" s="203"/>
      <c r="LIU44" s="203"/>
      <c r="LIV44" s="203"/>
      <c r="LIW44" s="203"/>
      <c r="LIX44" s="203"/>
      <c r="LIY44" s="203"/>
      <c r="LIZ44" s="203"/>
      <c r="LJA44" s="203"/>
      <c r="LJB44" s="203"/>
      <c r="LJC44" s="203"/>
      <c r="LJD44" s="203"/>
      <c r="LJE44" s="203"/>
      <c r="LJF44" s="203"/>
      <c r="LJG44" s="203"/>
      <c r="LJH44" s="203"/>
      <c r="LJI44" s="203"/>
      <c r="LJJ44" s="203"/>
      <c r="LJK44" s="203"/>
      <c r="LJL44" s="203"/>
      <c r="LJM44" s="203"/>
      <c r="LJN44" s="203"/>
      <c r="LJO44" s="203"/>
      <c r="LJP44" s="203"/>
      <c r="LJQ44" s="203"/>
      <c r="LJR44" s="203"/>
      <c r="LJS44" s="203"/>
      <c r="LJT44" s="203"/>
      <c r="LJU44" s="203"/>
      <c r="LJV44" s="203"/>
      <c r="LJW44" s="203"/>
      <c r="LJX44" s="203"/>
      <c r="LJY44" s="203"/>
      <c r="LJZ44" s="203"/>
      <c r="LKA44" s="203"/>
      <c r="LKB44" s="203"/>
      <c r="LKC44" s="203"/>
      <c r="LKD44" s="203"/>
      <c r="LKE44" s="203"/>
      <c r="LKF44" s="203"/>
      <c r="LKG44" s="203"/>
      <c r="LKH44" s="203"/>
      <c r="LKI44" s="203"/>
      <c r="LKJ44" s="203"/>
      <c r="LKK44" s="203"/>
      <c r="LKL44" s="203"/>
      <c r="LKM44" s="203"/>
      <c r="LKN44" s="203"/>
      <c r="LKO44" s="203"/>
      <c r="LKP44" s="203"/>
      <c r="LKQ44" s="203"/>
      <c r="LKR44" s="203"/>
      <c r="LKS44" s="203"/>
      <c r="LKT44" s="203"/>
      <c r="LKU44" s="203"/>
      <c r="LKV44" s="203"/>
      <c r="LKW44" s="203"/>
      <c r="LKX44" s="203"/>
      <c r="LKY44" s="203"/>
      <c r="LKZ44" s="203"/>
      <c r="LLA44" s="203"/>
      <c r="LLB44" s="203"/>
      <c r="LLC44" s="203"/>
      <c r="LLD44" s="203"/>
      <c r="LLE44" s="203"/>
      <c r="LLF44" s="203"/>
      <c r="LLG44" s="203"/>
      <c r="LLH44" s="203"/>
      <c r="LLI44" s="203"/>
      <c r="LLJ44" s="203"/>
      <c r="LLK44" s="203"/>
      <c r="LLL44" s="203"/>
      <c r="LLM44" s="203"/>
      <c r="LLN44" s="203"/>
      <c r="LLO44" s="203"/>
      <c r="LLP44" s="203"/>
      <c r="LLQ44" s="203"/>
      <c r="LLR44" s="203"/>
      <c r="LLS44" s="203"/>
      <c r="LLT44" s="203"/>
      <c r="LLU44" s="203"/>
      <c r="LLV44" s="203"/>
      <c r="LLW44" s="203"/>
      <c r="LLX44" s="203"/>
      <c r="LLY44" s="203"/>
      <c r="LLZ44" s="203"/>
      <c r="LMA44" s="203"/>
      <c r="LMB44" s="203"/>
      <c r="LMC44" s="203"/>
      <c r="LMD44" s="203"/>
      <c r="LME44" s="203"/>
      <c r="LMF44" s="203"/>
      <c r="LMG44" s="203"/>
      <c r="LMH44" s="203"/>
      <c r="LMI44" s="203"/>
      <c r="LMJ44" s="203"/>
      <c r="LMK44" s="203"/>
      <c r="LML44" s="203"/>
      <c r="LMM44" s="203"/>
      <c r="LMN44" s="203"/>
      <c r="LMO44" s="203"/>
      <c r="LMP44" s="203"/>
      <c r="LMQ44" s="203"/>
      <c r="LMR44" s="203"/>
      <c r="LMS44" s="203"/>
      <c r="LMT44" s="203"/>
      <c r="LMU44" s="203"/>
      <c r="LMV44" s="203"/>
      <c r="LMW44" s="203"/>
      <c r="LMX44" s="203"/>
      <c r="LMY44" s="203"/>
      <c r="LMZ44" s="203"/>
      <c r="LNA44" s="203"/>
      <c r="LNB44" s="203"/>
      <c r="LNC44" s="203"/>
      <c r="LND44" s="203"/>
      <c r="LNE44" s="203"/>
      <c r="LNF44" s="203"/>
      <c r="LNG44" s="203"/>
      <c r="LNH44" s="203"/>
      <c r="LNI44" s="203"/>
      <c r="LNJ44" s="203"/>
      <c r="LNK44" s="203"/>
      <c r="LNL44" s="203"/>
      <c r="LNM44" s="203"/>
      <c r="LNN44" s="203"/>
      <c r="LNO44" s="203"/>
      <c r="LNP44" s="203"/>
      <c r="LNQ44" s="203"/>
      <c r="LNR44" s="203"/>
      <c r="LNS44" s="203"/>
      <c r="LNT44" s="203"/>
      <c r="LNU44" s="203"/>
      <c r="LNV44" s="203"/>
      <c r="LNW44" s="203"/>
      <c r="LNX44" s="203"/>
      <c r="LNY44" s="203"/>
      <c r="LNZ44" s="203"/>
      <c r="LOA44" s="203"/>
      <c r="LOB44" s="203"/>
      <c r="LOC44" s="203"/>
      <c r="LOD44" s="203"/>
      <c r="LOE44" s="203"/>
      <c r="LOF44" s="203"/>
      <c r="LOG44" s="203"/>
      <c r="LOH44" s="203"/>
      <c r="LOI44" s="203"/>
      <c r="LOJ44" s="203"/>
      <c r="LOK44" s="203"/>
      <c r="LOL44" s="203"/>
      <c r="LOM44" s="203"/>
      <c r="LON44" s="203"/>
      <c r="LOO44" s="203"/>
      <c r="LOP44" s="203"/>
      <c r="LOQ44" s="203"/>
      <c r="LOR44" s="203"/>
      <c r="LOS44" s="203"/>
      <c r="LOT44" s="203"/>
      <c r="LOU44" s="203"/>
      <c r="LOV44" s="203"/>
      <c r="LOW44" s="203"/>
      <c r="LOX44" s="203"/>
      <c r="LOY44" s="203"/>
      <c r="LOZ44" s="203"/>
      <c r="LPA44" s="203"/>
      <c r="LPB44" s="203"/>
      <c r="LPC44" s="203"/>
      <c r="LPD44" s="203"/>
      <c r="LPE44" s="203"/>
      <c r="LPF44" s="203"/>
      <c r="LPG44" s="203"/>
      <c r="LPH44" s="203"/>
      <c r="LPI44" s="203"/>
      <c r="LPJ44" s="203"/>
      <c r="LPK44" s="203"/>
      <c r="LPL44" s="203"/>
      <c r="LPM44" s="203"/>
      <c r="LPN44" s="203"/>
      <c r="LPO44" s="203"/>
      <c r="LPP44" s="203"/>
      <c r="LPQ44" s="203"/>
      <c r="LPR44" s="203"/>
      <c r="LPS44" s="203"/>
      <c r="LPT44" s="203"/>
      <c r="LPU44" s="203"/>
      <c r="LPV44" s="203"/>
      <c r="LPW44" s="203"/>
      <c r="LPX44" s="203"/>
      <c r="LPY44" s="203"/>
      <c r="LPZ44" s="203"/>
      <c r="LQA44" s="203"/>
      <c r="LQB44" s="203"/>
      <c r="LQC44" s="203"/>
      <c r="LQD44" s="203"/>
      <c r="LQE44" s="203"/>
      <c r="LQF44" s="203"/>
      <c r="LQG44" s="203"/>
      <c r="LQH44" s="203"/>
      <c r="LQI44" s="203"/>
      <c r="LQJ44" s="203"/>
      <c r="LQK44" s="203"/>
      <c r="LQL44" s="203"/>
      <c r="LQM44" s="203"/>
      <c r="LQN44" s="203"/>
      <c r="LQO44" s="203"/>
      <c r="LQP44" s="203"/>
      <c r="LQQ44" s="203"/>
      <c r="LQR44" s="203"/>
      <c r="LQS44" s="203"/>
      <c r="LQT44" s="203"/>
      <c r="LQU44" s="203"/>
      <c r="LQV44" s="203"/>
      <c r="LQW44" s="203"/>
      <c r="LQX44" s="203"/>
      <c r="LQY44" s="203"/>
      <c r="LQZ44" s="203"/>
      <c r="LRA44" s="203"/>
      <c r="LRB44" s="203"/>
      <c r="LRC44" s="203"/>
      <c r="LRD44" s="203"/>
      <c r="LRE44" s="203"/>
      <c r="LRF44" s="203"/>
      <c r="LRG44" s="203"/>
      <c r="LRH44" s="203"/>
      <c r="LRI44" s="203"/>
      <c r="LRJ44" s="203"/>
      <c r="LRK44" s="203"/>
      <c r="LRL44" s="203"/>
      <c r="LRM44" s="203"/>
      <c r="LRN44" s="203"/>
      <c r="LRO44" s="203"/>
      <c r="LRP44" s="203"/>
      <c r="LRQ44" s="203"/>
      <c r="LRR44" s="203"/>
      <c r="LRS44" s="203"/>
      <c r="LRT44" s="203"/>
      <c r="LRU44" s="203"/>
      <c r="LRV44" s="203"/>
      <c r="LRW44" s="203"/>
      <c r="LRX44" s="203"/>
      <c r="LRY44" s="203"/>
      <c r="LRZ44" s="203"/>
      <c r="LSA44" s="203"/>
      <c r="LSB44" s="203"/>
      <c r="LSC44" s="203"/>
      <c r="LSD44" s="203"/>
      <c r="LSE44" s="203"/>
      <c r="LSF44" s="203"/>
      <c r="LSG44" s="203"/>
      <c r="LSH44" s="203"/>
      <c r="LSI44" s="203"/>
      <c r="LSJ44" s="203"/>
      <c r="LSK44" s="203"/>
      <c r="LSL44" s="203"/>
      <c r="LSM44" s="203"/>
      <c r="LSN44" s="203"/>
      <c r="LSO44" s="203"/>
      <c r="LSP44" s="203"/>
      <c r="LSQ44" s="203"/>
      <c r="LSR44" s="203"/>
      <c r="LSS44" s="203"/>
      <c r="LST44" s="203"/>
      <c r="LSU44" s="203"/>
      <c r="LSV44" s="203"/>
      <c r="LSW44" s="203"/>
      <c r="LSX44" s="203"/>
      <c r="LSY44" s="203"/>
      <c r="LSZ44" s="203"/>
      <c r="LTA44" s="203"/>
      <c r="LTB44" s="203"/>
      <c r="LTC44" s="203"/>
      <c r="LTD44" s="203"/>
      <c r="LTE44" s="203"/>
      <c r="LTF44" s="203"/>
      <c r="LTG44" s="203"/>
      <c r="LTH44" s="203"/>
      <c r="LTI44" s="203"/>
      <c r="LTJ44" s="203"/>
      <c r="LTK44" s="203"/>
      <c r="LTL44" s="203"/>
      <c r="LTM44" s="203"/>
      <c r="LTN44" s="203"/>
      <c r="LTO44" s="203"/>
      <c r="LTP44" s="203"/>
      <c r="LTQ44" s="203"/>
      <c r="LTR44" s="203"/>
      <c r="LTS44" s="203"/>
      <c r="LTT44" s="203"/>
      <c r="LTU44" s="203"/>
      <c r="LTV44" s="203"/>
      <c r="LTW44" s="203"/>
      <c r="LTX44" s="203"/>
      <c r="LTY44" s="203"/>
      <c r="LTZ44" s="203"/>
      <c r="LUA44" s="203"/>
      <c r="LUB44" s="203"/>
      <c r="LUC44" s="203"/>
      <c r="LUD44" s="203"/>
      <c r="LUE44" s="203"/>
      <c r="LUF44" s="203"/>
      <c r="LUG44" s="203"/>
      <c r="LUH44" s="203"/>
      <c r="LUI44" s="203"/>
      <c r="LUJ44" s="203"/>
      <c r="LUK44" s="203"/>
      <c r="LUL44" s="203"/>
      <c r="LUM44" s="203"/>
      <c r="LUN44" s="203"/>
      <c r="LUO44" s="203"/>
      <c r="LUP44" s="203"/>
      <c r="LUQ44" s="203"/>
      <c r="LUR44" s="203"/>
      <c r="LUS44" s="203"/>
      <c r="LUT44" s="203"/>
      <c r="LUU44" s="203"/>
      <c r="LUV44" s="203"/>
      <c r="LUW44" s="203"/>
      <c r="LUX44" s="203"/>
      <c r="LUY44" s="203"/>
      <c r="LUZ44" s="203"/>
      <c r="LVA44" s="203"/>
      <c r="LVB44" s="203"/>
      <c r="LVC44" s="203"/>
      <c r="LVD44" s="203"/>
      <c r="LVE44" s="203"/>
      <c r="LVF44" s="203"/>
      <c r="LVG44" s="203"/>
      <c r="LVH44" s="203"/>
      <c r="LVI44" s="203"/>
      <c r="LVJ44" s="203"/>
      <c r="LVK44" s="203"/>
      <c r="LVL44" s="203"/>
      <c r="LVM44" s="203"/>
      <c r="LVN44" s="203"/>
      <c r="LVO44" s="203"/>
      <c r="LVP44" s="203"/>
      <c r="LVQ44" s="203"/>
      <c r="LVR44" s="203"/>
      <c r="LVS44" s="203"/>
      <c r="LVT44" s="203"/>
      <c r="LVU44" s="203"/>
      <c r="LVV44" s="203"/>
      <c r="LVW44" s="203"/>
      <c r="LVX44" s="203"/>
      <c r="LVY44" s="203"/>
      <c r="LVZ44" s="203"/>
      <c r="LWA44" s="203"/>
      <c r="LWB44" s="203"/>
      <c r="LWC44" s="203"/>
      <c r="LWD44" s="203"/>
      <c r="LWE44" s="203"/>
      <c r="LWF44" s="203"/>
      <c r="LWG44" s="203"/>
      <c r="LWH44" s="203"/>
      <c r="LWI44" s="203"/>
      <c r="LWJ44" s="203"/>
      <c r="LWK44" s="203"/>
      <c r="LWL44" s="203"/>
      <c r="LWM44" s="203"/>
      <c r="LWN44" s="203"/>
      <c r="LWO44" s="203"/>
      <c r="LWP44" s="203"/>
      <c r="LWQ44" s="203"/>
      <c r="LWR44" s="203"/>
      <c r="LWS44" s="203"/>
      <c r="LWT44" s="203"/>
      <c r="LWU44" s="203"/>
      <c r="LWV44" s="203"/>
      <c r="LWW44" s="203"/>
      <c r="LWX44" s="203"/>
      <c r="LWY44" s="203"/>
      <c r="LWZ44" s="203"/>
      <c r="LXA44" s="203"/>
      <c r="LXB44" s="203"/>
      <c r="LXC44" s="203"/>
      <c r="LXD44" s="203"/>
      <c r="LXE44" s="203"/>
      <c r="LXF44" s="203"/>
      <c r="LXG44" s="203"/>
      <c r="LXH44" s="203"/>
      <c r="LXI44" s="203"/>
      <c r="LXJ44" s="203"/>
      <c r="LXK44" s="203"/>
      <c r="LXL44" s="203"/>
      <c r="LXM44" s="203"/>
      <c r="LXN44" s="203"/>
      <c r="LXO44" s="203"/>
      <c r="LXP44" s="203"/>
      <c r="LXQ44" s="203"/>
      <c r="LXR44" s="203"/>
      <c r="LXS44" s="203"/>
      <c r="LXT44" s="203"/>
      <c r="LXU44" s="203"/>
      <c r="LXV44" s="203"/>
      <c r="LXW44" s="203"/>
      <c r="LXX44" s="203"/>
      <c r="LXY44" s="203"/>
      <c r="LXZ44" s="203"/>
      <c r="LYA44" s="203"/>
      <c r="LYB44" s="203"/>
      <c r="LYC44" s="203"/>
      <c r="LYD44" s="203"/>
      <c r="LYE44" s="203"/>
      <c r="LYF44" s="203"/>
      <c r="LYG44" s="203"/>
      <c r="LYH44" s="203"/>
      <c r="LYI44" s="203"/>
      <c r="LYJ44" s="203"/>
      <c r="LYK44" s="203"/>
      <c r="LYL44" s="203"/>
      <c r="LYM44" s="203"/>
      <c r="LYN44" s="203"/>
      <c r="LYO44" s="203"/>
      <c r="LYP44" s="203"/>
      <c r="LYQ44" s="203"/>
      <c r="LYR44" s="203"/>
      <c r="LYS44" s="203"/>
      <c r="LYT44" s="203"/>
      <c r="LYU44" s="203"/>
      <c r="LYV44" s="203"/>
      <c r="LYW44" s="203"/>
      <c r="LYX44" s="203"/>
      <c r="LYY44" s="203"/>
      <c r="LYZ44" s="203"/>
      <c r="LZA44" s="203"/>
      <c r="LZB44" s="203"/>
      <c r="LZC44" s="203"/>
      <c r="LZD44" s="203"/>
      <c r="LZE44" s="203"/>
      <c r="LZF44" s="203"/>
      <c r="LZG44" s="203"/>
      <c r="LZH44" s="203"/>
      <c r="LZI44" s="203"/>
      <c r="LZJ44" s="203"/>
      <c r="LZK44" s="203"/>
      <c r="LZL44" s="203"/>
      <c r="LZM44" s="203"/>
      <c r="LZN44" s="203"/>
      <c r="LZO44" s="203"/>
      <c r="LZP44" s="203"/>
      <c r="LZQ44" s="203"/>
      <c r="LZR44" s="203"/>
      <c r="LZS44" s="203"/>
      <c r="LZT44" s="203"/>
      <c r="LZU44" s="203"/>
      <c r="LZV44" s="203"/>
      <c r="LZW44" s="203"/>
      <c r="LZX44" s="203"/>
      <c r="LZY44" s="203"/>
      <c r="LZZ44" s="203"/>
      <c r="MAA44" s="203"/>
      <c r="MAB44" s="203"/>
      <c r="MAC44" s="203"/>
      <c r="MAD44" s="203"/>
      <c r="MAE44" s="203"/>
      <c r="MAF44" s="203"/>
      <c r="MAG44" s="203"/>
      <c r="MAH44" s="203"/>
      <c r="MAI44" s="203"/>
      <c r="MAJ44" s="203"/>
      <c r="MAK44" s="203"/>
      <c r="MAL44" s="203"/>
      <c r="MAM44" s="203"/>
      <c r="MAN44" s="203"/>
      <c r="MAO44" s="203"/>
      <c r="MAP44" s="203"/>
      <c r="MAQ44" s="203"/>
      <c r="MAR44" s="203"/>
      <c r="MAS44" s="203"/>
      <c r="MAT44" s="203"/>
      <c r="MAU44" s="203"/>
      <c r="MAV44" s="203"/>
      <c r="MAW44" s="203"/>
      <c r="MAX44" s="203"/>
      <c r="MAY44" s="203"/>
      <c r="MAZ44" s="203"/>
      <c r="MBA44" s="203"/>
      <c r="MBB44" s="203"/>
      <c r="MBC44" s="203"/>
      <c r="MBD44" s="203"/>
      <c r="MBE44" s="203"/>
      <c r="MBF44" s="203"/>
      <c r="MBG44" s="203"/>
      <c r="MBH44" s="203"/>
      <c r="MBI44" s="203"/>
      <c r="MBJ44" s="203"/>
      <c r="MBK44" s="203"/>
      <c r="MBL44" s="203"/>
      <c r="MBM44" s="203"/>
      <c r="MBN44" s="203"/>
      <c r="MBO44" s="203"/>
      <c r="MBP44" s="203"/>
      <c r="MBQ44" s="203"/>
      <c r="MBR44" s="203"/>
      <c r="MBS44" s="203"/>
      <c r="MBT44" s="203"/>
      <c r="MBU44" s="203"/>
      <c r="MBV44" s="203"/>
      <c r="MBW44" s="203"/>
      <c r="MBX44" s="203"/>
      <c r="MBY44" s="203"/>
      <c r="MBZ44" s="203"/>
      <c r="MCA44" s="203"/>
      <c r="MCB44" s="203"/>
      <c r="MCC44" s="203"/>
      <c r="MCD44" s="203"/>
      <c r="MCE44" s="203"/>
      <c r="MCF44" s="203"/>
      <c r="MCG44" s="203"/>
      <c r="MCH44" s="203"/>
      <c r="MCI44" s="203"/>
      <c r="MCJ44" s="203"/>
      <c r="MCK44" s="203"/>
      <c r="MCL44" s="203"/>
      <c r="MCM44" s="203"/>
      <c r="MCN44" s="203"/>
      <c r="MCO44" s="203"/>
      <c r="MCP44" s="203"/>
      <c r="MCQ44" s="203"/>
      <c r="MCR44" s="203"/>
      <c r="MCS44" s="203"/>
      <c r="MCT44" s="203"/>
      <c r="MCU44" s="203"/>
      <c r="MCV44" s="203"/>
      <c r="MCW44" s="203"/>
      <c r="MCX44" s="203"/>
      <c r="MCY44" s="203"/>
      <c r="MCZ44" s="203"/>
      <c r="MDA44" s="203"/>
      <c r="MDB44" s="203"/>
      <c r="MDC44" s="203"/>
      <c r="MDD44" s="203"/>
      <c r="MDE44" s="203"/>
      <c r="MDF44" s="203"/>
      <c r="MDG44" s="203"/>
      <c r="MDH44" s="203"/>
      <c r="MDI44" s="203"/>
      <c r="MDJ44" s="203"/>
      <c r="MDK44" s="203"/>
      <c r="MDL44" s="203"/>
      <c r="MDM44" s="203"/>
      <c r="MDN44" s="203"/>
      <c r="MDO44" s="203"/>
      <c r="MDP44" s="203"/>
      <c r="MDQ44" s="203"/>
      <c r="MDR44" s="203"/>
      <c r="MDS44" s="203"/>
      <c r="MDT44" s="203"/>
      <c r="MDU44" s="203"/>
      <c r="MDV44" s="203"/>
      <c r="MDW44" s="203"/>
      <c r="MDX44" s="203"/>
      <c r="MDY44" s="203"/>
      <c r="MDZ44" s="203"/>
      <c r="MEA44" s="203"/>
      <c r="MEB44" s="203"/>
      <c r="MEC44" s="203"/>
      <c r="MED44" s="203"/>
      <c r="MEE44" s="203"/>
      <c r="MEF44" s="203"/>
      <c r="MEG44" s="203"/>
      <c r="MEH44" s="203"/>
      <c r="MEI44" s="203"/>
      <c r="MEJ44" s="203"/>
      <c r="MEK44" s="203"/>
      <c r="MEL44" s="203"/>
      <c r="MEM44" s="203"/>
      <c r="MEN44" s="203"/>
      <c r="MEO44" s="203"/>
      <c r="MEP44" s="203"/>
      <c r="MEQ44" s="203"/>
      <c r="MER44" s="203"/>
      <c r="MES44" s="203"/>
      <c r="MET44" s="203"/>
      <c r="MEU44" s="203"/>
      <c r="MEV44" s="203"/>
      <c r="MEW44" s="203"/>
      <c r="MEX44" s="203"/>
      <c r="MEY44" s="203"/>
      <c r="MEZ44" s="203"/>
      <c r="MFA44" s="203"/>
      <c r="MFB44" s="203"/>
      <c r="MFC44" s="203"/>
      <c r="MFD44" s="203"/>
      <c r="MFE44" s="203"/>
      <c r="MFF44" s="203"/>
      <c r="MFG44" s="203"/>
      <c r="MFH44" s="203"/>
      <c r="MFI44" s="203"/>
      <c r="MFJ44" s="203"/>
      <c r="MFK44" s="203"/>
      <c r="MFL44" s="203"/>
      <c r="MFM44" s="203"/>
      <c r="MFN44" s="203"/>
      <c r="MFO44" s="203"/>
      <c r="MFP44" s="203"/>
      <c r="MFQ44" s="203"/>
      <c r="MFR44" s="203"/>
      <c r="MFS44" s="203"/>
      <c r="MFT44" s="203"/>
      <c r="MFU44" s="203"/>
      <c r="MFV44" s="203"/>
      <c r="MFW44" s="203"/>
      <c r="MFX44" s="203"/>
      <c r="MFY44" s="203"/>
      <c r="MFZ44" s="203"/>
      <c r="MGA44" s="203"/>
      <c r="MGB44" s="203"/>
      <c r="MGC44" s="203"/>
      <c r="MGD44" s="203"/>
      <c r="MGE44" s="203"/>
      <c r="MGF44" s="203"/>
      <c r="MGG44" s="203"/>
      <c r="MGH44" s="203"/>
      <c r="MGI44" s="203"/>
      <c r="MGJ44" s="203"/>
      <c r="MGK44" s="203"/>
      <c r="MGL44" s="203"/>
      <c r="MGM44" s="203"/>
      <c r="MGN44" s="203"/>
      <c r="MGO44" s="203"/>
      <c r="MGP44" s="203"/>
      <c r="MGQ44" s="203"/>
      <c r="MGR44" s="203"/>
      <c r="MGS44" s="203"/>
      <c r="MGT44" s="203"/>
      <c r="MGU44" s="203"/>
      <c r="MGV44" s="203"/>
      <c r="MGW44" s="203"/>
      <c r="MGX44" s="203"/>
      <c r="MGY44" s="203"/>
      <c r="MGZ44" s="203"/>
      <c r="MHA44" s="203"/>
      <c r="MHB44" s="203"/>
      <c r="MHC44" s="203"/>
      <c r="MHD44" s="203"/>
      <c r="MHE44" s="203"/>
      <c r="MHF44" s="203"/>
      <c r="MHG44" s="203"/>
      <c r="MHH44" s="203"/>
      <c r="MHI44" s="203"/>
      <c r="MHJ44" s="203"/>
      <c r="MHK44" s="203"/>
      <c r="MHL44" s="203"/>
      <c r="MHM44" s="203"/>
      <c r="MHN44" s="203"/>
      <c r="MHO44" s="203"/>
      <c r="MHP44" s="203"/>
      <c r="MHQ44" s="203"/>
      <c r="MHR44" s="203"/>
      <c r="MHS44" s="203"/>
      <c r="MHT44" s="203"/>
      <c r="MHU44" s="203"/>
      <c r="MHV44" s="203"/>
      <c r="MHW44" s="203"/>
      <c r="MHX44" s="203"/>
      <c r="MHY44" s="203"/>
      <c r="MHZ44" s="203"/>
      <c r="MIA44" s="203"/>
      <c r="MIB44" s="203"/>
      <c r="MIC44" s="203"/>
      <c r="MID44" s="203"/>
      <c r="MIE44" s="203"/>
      <c r="MIF44" s="203"/>
      <c r="MIG44" s="203"/>
      <c r="MIH44" s="203"/>
      <c r="MII44" s="203"/>
      <c r="MIJ44" s="203"/>
      <c r="MIK44" s="203"/>
      <c r="MIL44" s="203"/>
      <c r="MIM44" s="203"/>
      <c r="MIN44" s="203"/>
      <c r="MIO44" s="203"/>
      <c r="MIP44" s="203"/>
      <c r="MIQ44" s="203"/>
      <c r="MIR44" s="203"/>
      <c r="MIS44" s="203"/>
      <c r="MIT44" s="203"/>
      <c r="MIU44" s="203"/>
      <c r="MIV44" s="203"/>
      <c r="MIW44" s="203"/>
      <c r="MIX44" s="203"/>
      <c r="MIY44" s="203"/>
      <c r="MIZ44" s="203"/>
      <c r="MJA44" s="203"/>
      <c r="MJB44" s="203"/>
      <c r="MJC44" s="203"/>
      <c r="MJD44" s="203"/>
      <c r="MJE44" s="203"/>
      <c r="MJF44" s="203"/>
      <c r="MJG44" s="203"/>
      <c r="MJH44" s="203"/>
      <c r="MJI44" s="203"/>
      <c r="MJJ44" s="203"/>
      <c r="MJK44" s="203"/>
      <c r="MJL44" s="203"/>
      <c r="MJM44" s="203"/>
      <c r="MJN44" s="203"/>
      <c r="MJO44" s="203"/>
      <c r="MJP44" s="203"/>
      <c r="MJQ44" s="203"/>
      <c r="MJR44" s="203"/>
      <c r="MJS44" s="203"/>
      <c r="MJT44" s="203"/>
      <c r="MJU44" s="203"/>
      <c r="MJV44" s="203"/>
      <c r="MJW44" s="203"/>
      <c r="MJX44" s="203"/>
      <c r="MJY44" s="203"/>
      <c r="MJZ44" s="203"/>
      <c r="MKA44" s="203"/>
      <c r="MKB44" s="203"/>
      <c r="MKC44" s="203"/>
      <c r="MKD44" s="203"/>
      <c r="MKE44" s="203"/>
      <c r="MKF44" s="203"/>
      <c r="MKG44" s="203"/>
      <c r="MKH44" s="203"/>
      <c r="MKI44" s="203"/>
      <c r="MKJ44" s="203"/>
      <c r="MKK44" s="203"/>
      <c r="MKL44" s="203"/>
      <c r="MKM44" s="203"/>
      <c r="MKN44" s="203"/>
      <c r="MKO44" s="203"/>
      <c r="MKP44" s="203"/>
      <c r="MKQ44" s="203"/>
      <c r="MKR44" s="203"/>
      <c r="MKS44" s="203"/>
      <c r="MKT44" s="203"/>
      <c r="MKU44" s="203"/>
      <c r="MKV44" s="203"/>
      <c r="MKW44" s="203"/>
      <c r="MKX44" s="203"/>
      <c r="MKY44" s="203"/>
      <c r="MKZ44" s="203"/>
      <c r="MLA44" s="203"/>
      <c r="MLB44" s="203"/>
      <c r="MLC44" s="203"/>
      <c r="MLD44" s="203"/>
      <c r="MLE44" s="203"/>
      <c r="MLF44" s="203"/>
      <c r="MLG44" s="203"/>
      <c r="MLH44" s="203"/>
      <c r="MLI44" s="203"/>
      <c r="MLJ44" s="203"/>
      <c r="MLK44" s="203"/>
      <c r="MLL44" s="203"/>
      <c r="MLM44" s="203"/>
      <c r="MLN44" s="203"/>
      <c r="MLO44" s="203"/>
      <c r="MLP44" s="203"/>
      <c r="MLQ44" s="203"/>
      <c r="MLR44" s="203"/>
      <c r="MLS44" s="203"/>
      <c r="MLT44" s="203"/>
      <c r="MLU44" s="203"/>
      <c r="MLV44" s="203"/>
      <c r="MLW44" s="203"/>
      <c r="MLX44" s="203"/>
      <c r="MLY44" s="203"/>
      <c r="MLZ44" s="203"/>
      <c r="MMA44" s="203"/>
      <c r="MMB44" s="203"/>
      <c r="MMC44" s="203"/>
      <c r="MMD44" s="203"/>
      <c r="MME44" s="203"/>
      <c r="MMF44" s="203"/>
      <c r="MMG44" s="203"/>
      <c r="MMH44" s="203"/>
      <c r="MMI44" s="203"/>
      <c r="MMJ44" s="203"/>
      <c r="MMK44" s="203"/>
      <c r="MML44" s="203"/>
      <c r="MMM44" s="203"/>
      <c r="MMN44" s="203"/>
      <c r="MMO44" s="203"/>
      <c r="MMP44" s="203"/>
      <c r="MMQ44" s="203"/>
      <c r="MMR44" s="203"/>
      <c r="MMS44" s="203"/>
      <c r="MMT44" s="203"/>
      <c r="MMU44" s="203"/>
      <c r="MMV44" s="203"/>
      <c r="MMW44" s="203"/>
      <c r="MMX44" s="203"/>
      <c r="MMY44" s="203"/>
      <c r="MMZ44" s="203"/>
      <c r="MNA44" s="203"/>
      <c r="MNB44" s="203"/>
      <c r="MNC44" s="203"/>
      <c r="MND44" s="203"/>
      <c r="MNE44" s="203"/>
      <c r="MNF44" s="203"/>
      <c r="MNG44" s="203"/>
      <c r="MNH44" s="203"/>
      <c r="MNI44" s="203"/>
      <c r="MNJ44" s="203"/>
      <c r="MNK44" s="203"/>
      <c r="MNL44" s="203"/>
      <c r="MNM44" s="203"/>
      <c r="MNN44" s="203"/>
      <c r="MNO44" s="203"/>
      <c r="MNP44" s="203"/>
      <c r="MNQ44" s="203"/>
      <c r="MNR44" s="203"/>
      <c r="MNS44" s="203"/>
      <c r="MNT44" s="203"/>
      <c r="MNU44" s="203"/>
      <c r="MNV44" s="203"/>
      <c r="MNW44" s="203"/>
      <c r="MNX44" s="203"/>
      <c r="MNY44" s="203"/>
      <c r="MNZ44" s="203"/>
      <c r="MOA44" s="203"/>
      <c r="MOB44" s="203"/>
      <c r="MOC44" s="203"/>
      <c r="MOD44" s="203"/>
      <c r="MOE44" s="203"/>
      <c r="MOF44" s="203"/>
      <c r="MOG44" s="203"/>
      <c r="MOH44" s="203"/>
      <c r="MOI44" s="203"/>
      <c r="MOJ44" s="203"/>
      <c r="MOK44" s="203"/>
      <c r="MOL44" s="203"/>
      <c r="MOM44" s="203"/>
      <c r="MON44" s="203"/>
      <c r="MOO44" s="203"/>
      <c r="MOP44" s="203"/>
      <c r="MOQ44" s="203"/>
      <c r="MOR44" s="203"/>
      <c r="MOS44" s="203"/>
      <c r="MOT44" s="203"/>
      <c r="MOU44" s="203"/>
      <c r="MOV44" s="203"/>
      <c r="MOW44" s="203"/>
      <c r="MOX44" s="203"/>
      <c r="MOY44" s="203"/>
      <c r="MOZ44" s="203"/>
      <c r="MPA44" s="203"/>
      <c r="MPB44" s="203"/>
      <c r="MPC44" s="203"/>
      <c r="MPD44" s="203"/>
      <c r="MPE44" s="203"/>
      <c r="MPF44" s="203"/>
      <c r="MPG44" s="203"/>
      <c r="MPH44" s="203"/>
      <c r="MPI44" s="203"/>
      <c r="MPJ44" s="203"/>
      <c r="MPK44" s="203"/>
      <c r="MPL44" s="203"/>
      <c r="MPM44" s="203"/>
      <c r="MPN44" s="203"/>
      <c r="MPO44" s="203"/>
      <c r="MPP44" s="203"/>
      <c r="MPQ44" s="203"/>
      <c r="MPR44" s="203"/>
      <c r="MPS44" s="203"/>
      <c r="MPT44" s="203"/>
      <c r="MPU44" s="203"/>
      <c r="MPV44" s="203"/>
      <c r="MPW44" s="203"/>
      <c r="MPX44" s="203"/>
      <c r="MPY44" s="203"/>
      <c r="MPZ44" s="203"/>
      <c r="MQA44" s="203"/>
      <c r="MQB44" s="203"/>
      <c r="MQC44" s="203"/>
      <c r="MQD44" s="203"/>
      <c r="MQE44" s="203"/>
      <c r="MQF44" s="203"/>
      <c r="MQG44" s="203"/>
      <c r="MQH44" s="203"/>
      <c r="MQI44" s="203"/>
      <c r="MQJ44" s="203"/>
      <c r="MQK44" s="203"/>
      <c r="MQL44" s="203"/>
      <c r="MQM44" s="203"/>
      <c r="MQN44" s="203"/>
      <c r="MQO44" s="203"/>
      <c r="MQP44" s="203"/>
      <c r="MQQ44" s="203"/>
      <c r="MQR44" s="203"/>
      <c r="MQS44" s="203"/>
      <c r="MQT44" s="203"/>
      <c r="MQU44" s="203"/>
      <c r="MQV44" s="203"/>
      <c r="MQW44" s="203"/>
      <c r="MQX44" s="203"/>
      <c r="MQY44" s="203"/>
      <c r="MQZ44" s="203"/>
      <c r="MRA44" s="203"/>
      <c r="MRB44" s="203"/>
      <c r="MRC44" s="203"/>
      <c r="MRD44" s="203"/>
      <c r="MRE44" s="203"/>
      <c r="MRF44" s="203"/>
      <c r="MRG44" s="203"/>
      <c r="MRH44" s="203"/>
      <c r="MRI44" s="203"/>
      <c r="MRJ44" s="203"/>
      <c r="MRK44" s="203"/>
      <c r="MRL44" s="203"/>
      <c r="MRM44" s="203"/>
      <c r="MRN44" s="203"/>
      <c r="MRO44" s="203"/>
      <c r="MRP44" s="203"/>
      <c r="MRQ44" s="203"/>
      <c r="MRR44" s="203"/>
      <c r="MRS44" s="203"/>
      <c r="MRT44" s="203"/>
      <c r="MRU44" s="203"/>
      <c r="MRV44" s="203"/>
      <c r="MRW44" s="203"/>
      <c r="MRX44" s="203"/>
      <c r="MRY44" s="203"/>
      <c r="MRZ44" s="203"/>
      <c r="MSA44" s="203"/>
      <c r="MSB44" s="203"/>
      <c r="MSC44" s="203"/>
      <c r="MSD44" s="203"/>
      <c r="MSE44" s="203"/>
      <c r="MSF44" s="203"/>
      <c r="MSG44" s="203"/>
      <c r="MSH44" s="203"/>
      <c r="MSI44" s="203"/>
      <c r="MSJ44" s="203"/>
      <c r="MSK44" s="203"/>
      <c r="MSL44" s="203"/>
      <c r="MSM44" s="203"/>
      <c r="MSN44" s="203"/>
      <c r="MSO44" s="203"/>
      <c r="MSP44" s="203"/>
      <c r="MSQ44" s="203"/>
      <c r="MSR44" s="203"/>
      <c r="MSS44" s="203"/>
      <c r="MST44" s="203"/>
      <c r="MSU44" s="203"/>
      <c r="MSV44" s="203"/>
      <c r="MSW44" s="203"/>
      <c r="MSX44" s="203"/>
      <c r="MSY44" s="203"/>
      <c r="MSZ44" s="203"/>
      <c r="MTA44" s="203"/>
      <c r="MTB44" s="203"/>
      <c r="MTC44" s="203"/>
      <c r="MTD44" s="203"/>
      <c r="MTE44" s="203"/>
      <c r="MTF44" s="203"/>
      <c r="MTG44" s="203"/>
      <c r="MTH44" s="203"/>
      <c r="MTI44" s="203"/>
      <c r="MTJ44" s="203"/>
      <c r="MTK44" s="203"/>
      <c r="MTL44" s="203"/>
      <c r="MTM44" s="203"/>
      <c r="MTN44" s="203"/>
      <c r="MTO44" s="203"/>
      <c r="MTP44" s="203"/>
      <c r="MTQ44" s="203"/>
      <c r="MTR44" s="203"/>
      <c r="MTS44" s="203"/>
      <c r="MTT44" s="203"/>
      <c r="MTU44" s="203"/>
      <c r="MTV44" s="203"/>
      <c r="MTW44" s="203"/>
      <c r="MTX44" s="203"/>
      <c r="MTY44" s="203"/>
      <c r="MTZ44" s="203"/>
      <c r="MUA44" s="203"/>
      <c r="MUB44" s="203"/>
      <c r="MUC44" s="203"/>
      <c r="MUD44" s="203"/>
      <c r="MUE44" s="203"/>
      <c r="MUF44" s="203"/>
      <c r="MUG44" s="203"/>
      <c r="MUH44" s="203"/>
      <c r="MUI44" s="203"/>
      <c r="MUJ44" s="203"/>
      <c r="MUK44" s="203"/>
      <c r="MUL44" s="203"/>
      <c r="MUM44" s="203"/>
      <c r="MUN44" s="203"/>
      <c r="MUO44" s="203"/>
      <c r="MUP44" s="203"/>
      <c r="MUQ44" s="203"/>
      <c r="MUR44" s="203"/>
      <c r="MUS44" s="203"/>
      <c r="MUT44" s="203"/>
      <c r="MUU44" s="203"/>
      <c r="MUV44" s="203"/>
      <c r="MUW44" s="203"/>
      <c r="MUX44" s="203"/>
      <c r="MUY44" s="203"/>
      <c r="MUZ44" s="203"/>
      <c r="MVA44" s="203"/>
      <c r="MVB44" s="203"/>
      <c r="MVC44" s="203"/>
      <c r="MVD44" s="203"/>
      <c r="MVE44" s="203"/>
      <c r="MVF44" s="203"/>
      <c r="MVG44" s="203"/>
      <c r="MVH44" s="203"/>
      <c r="MVI44" s="203"/>
      <c r="MVJ44" s="203"/>
      <c r="MVK44" s="203"/>
      <c r="MVL44" s="203"/>
      <c r="MVM44" s="203"/>
      <c r="MVN44" s="203"/>
      <c r="MVO44" s="203"/>
      <c r="MVP44" s="203"/>
      <c r="MVQ44" s="203"/>
      <c r="MVR44" s="203"/>
      <c r="MVS44" s="203"/>
      <c r="MVT44" s="203"/>
      <c r="MVU44" s="203"/>
      <c r="MVV44" s="203"/>
      <c r="MVW44" s="203"/>
      <c r="MVX44" s="203"/>
      <c r="MVY44" s="203"/>
      <c r="MVZ44" s="203"/>
      <c r="MWA44" s="203"/>
      <c r="MWB44" s="203"/>
      <c r="MWC44" s="203"/>
      <c r="MWD44" s="203"/>
      <c r="MWE44" s="203"/>
      <c r="MWF44" s="203"/>
      <c r="MWG44" s="203"/>
      <c r="MWH44" s="203"/>
      <c r="MWI44" s="203"/>
      <c r="MWJ44" s="203"/>
      <c r="MWK44" s="203"/>
      <c r="MWL44" s="203"/>
      <c r="MWM44" s="203"/>
      <c r="MWN44" s="203"/>
      <c r="MWO44" s="203"/>
      <c r="MWP44" s="203"/>
      <c r="MWQ44" s="203"/>
      <c r="MWR44" s="203"/>
      <c r="MWS44" s="203"/>
      <c r="MWT44" s="203"/>
      <c r="MWU44" s="203"/>
      <c r="MWV44" s="203"/>
      <c r="MWW44" s="203"/>
      <c r="MWX44" s="203"/>
      <c r="MWY44" s="203"/>
      <c r="MWZ44" s="203"/>
      <c r="MXA44" s="203"/>
      <c r="MXB44" s="203"/>
      <c r="MXC44" s="203"/>
      <c r="MXD44" s="203"/>
      <c r="MXE44" s="203"/>
      <c r="MXF44" s="203"/>
      <c r="MXG44" s="203"/>
      <c r="MXH44" s="203"/>
      <c r="MXI44" s="203"/>
      <c r="MXJ44" s="203"/>
      <c r="MXK44" s="203"/>
      <c r="MXL44" s="203"/>
      <c r="MXM44" s="203"/>
      <c r="MXN44" s="203"/>
      <c r="MXO44" s="203"/>
      <c r="MXP44" s="203"/>
      <c r="MXQ44" s="203"/>
      <c r="MXR44" s="203"/>
      <c r="MXS44" s="203"/>
      <c r="MXT44" s="203"/>
      <c r="MXU44" s="203"/>
      <c r="MXV44" s="203"/>
      <c r="MXW44" s="203"/>
      <c r="MXX44" s="203"/>
      <c r="MXY44" s="203"/>
      <c r="MXZ44" s="203"/>
      <c r="MYA44" s="203"/>
      <c r="MYB44" s="203"/>
      <c r="MYC44" s="203"/>
      <c r="MYD44" s="203"/>
      <c r="MYE44" s="203"/>
      <c r="MYF44" s="203"/>
      <c r="MYG44" s="203"/>
      <c r="MYH44" s="203"/>
      <c r="MYI44" s="203"/>
      <c r="MYJ44" s="203"/>
      <c r="MYK44" s="203"/>
      <c r="MYL44" s="203"/>
      <c r="MYM44" s="203"/>
      <c r="MYN44" s="203"/>
      <c r="MYO44" s="203"/>
      <c r="MYP44" s="203"/>
      <c r="MYQ44" s="203"/>
      <c r="MYR44" s="203"/>
      <c r="MYS44" s="203"/>
      <c r="MYT44" s="203"/>
      <c r="MYU44" s="203"/>
      <c r="MYV44" s="203"/>
      <c r="MYW44" s="203"/>
      <c r="MYX44" s="203"/>
      <c r="MYY44" s="203"/>
      <c r="MYZ44" s="203"/>
      <c r="MZA44" s="203"/>
      <c r="MZB44" s="203"/>
      <c r="MZC44" s="203"/>
      <c r="MZD44" s="203"/>
      <c r="MZE44" s="203"/>
      <c r="MZF44" s="203"/>
      <c r="MZG44" s="203"/>
      <c r="MZH44" s="203"/>
      <c r="MZI44" s="203"/>
      <c r="MZJ44" s="203"/>
      <c r="MZK44" s="203"/>
      <c r="MZL44" s="203"/>
      <c r="MZM44" s="203"/>
      <c r="MZN44" s="203"/>
      <c r="MZO44" s="203"/>
      <c r="MZP44" s="203"/>
      <c r="MZQ44" s="203"/>
      <c r="MZR44" s="203"/>
      <c r="MZS44" s="203"/>
      <c r="MZT44" s="203"/>
      <c r="MZU44" s="203"/>
      <c r="MZV44" s="203"/>
      <c r="MZW44" s="203"/>
      <c r="MZX44" s="203"/>
      <c r="MZY44" s="203"/>
      <c r="MZZ44" s="203"/>
      <c r="NAA44" s="203"/>
      <c r="NAB44" s="203"/>
      <c r="NAC44" s="203"/>
      <c r="NAD44" s="203"/>
      <c r="NAE44" s="203"/>
      <c r="NAF44" s="203"/>
      <c r="NAG44" s="203"/>
      <c r="NAH44" s="203"/>
      <c r="NAI44" s="203"/>
      <c r="NAJ44" s="203"/>
      <c r="NAK44" s="203"/>
      <c r="NAL44" s="203"/>
      <c r="NAM44" s="203"/>
      <c r="NAN44" s="203"/>
      <c r="NAO44" s="203"/>
      <c r="NAP44" s="203"/>
      <c r="NAQ44" s="203"/>
      <c r="NAR44" s="203"/>
      <c r="NAS44" s="203"/>
      <c r="NAT44" s="203"/>
      <c r="NAU44" s="203"/>
      <c r="NAV44" s="203"/>
      <c r="NAW44" s="203"/>
      <c r="NAX44" s="203"/>
      <c r="NAY44" s="203"/>
      <c r="NAZ44" s="203"/>
      <c r="NBA44" s="203"/>
      <c r="NBB44" s="203"/>
      <c r="NBC44" s="203"/>
      <c r="NBD44" s="203"/>
      <c r="NBE44" s="203"/>
      <c r="NBF44" s="203"/>
      <c r="NBG44" s="203"/>
      <c r="NBH44" s="203"/>
      <c r="NBI44" s="203"/>
      <c r="NBJ44" s="203"/>
      <c r="NBK44" s="203"/>
      <c r="NBL44" s="203"/>
      <c r="NBM44" s="203"/>
      <c r="NBN44" s="203"/>
      <c r="NBO44" s="203"/>
      <c r="NBP44" s="203"/>
      <c r="NBQ44" s="203"/>
      <c r="NBR44" s="203"/>
      <c r="NBS44" s="203"/>
      <c r="NBT44" s="203"/>
      <c r="NBU44" s="203"/>
      <c r="NBV44" s="203"/>
      <c r="NBW44" s="203"/>
      <c r="NBX44" s="203"/>
      <c r="NBY44" s="203"/>
      <c r="NBZ44" s="203"/>
      <c r="NCA44" s="203"/>
      <c r="NCB44" s="203"/>
      <c r="NCC44" s="203"/>
      <c r="NCD44" s="203"/>
      <c r="NCE44" s="203"/>
      <c r="NCF44" s="203"/>
      <c r="NCG44" s="203"/>
      <c r="NCH44" s="203"/>
      <c r="NCI44" s="203"/>
      <c r="NCJ44" s="203"/>
      <c r="NCK44" s="203"/>
      <c r="NCL44" s="203"/>
      <c r="NCM44" s="203"/>
      <c r="NCN44" s="203"/>
      <c r="NCO44" s="203"/>
      <c r="NCP44" s="203"/>
      <c r="NCQ44" s="203"/>
      <c r="NCR44" s="203"/>
      <c r="NCS44" s="203"/>
      <c r="NCT44" s="203"/>
      <c r="NCU44" s="203"/>
      <c r="NCV44" s="203"/>
      <c r="NCW44" s="203"/>
      <c r="NCX44" s="203"/>
      <c r="NCY44" s="203"/>
      <c r="NCZ44" s="203"/>
      <c r="NDA44" s="203"/>
      <c r="NDB44" s="203"/>
      <c r="NDC44" s="203"/>
      <c r="NDD44" s="203"/>
      <c r="NDE44" s="203"/>
      <c r="NDF44" s="203"/>
      <c r="NDG44" s="203"/>
      <c r="NDH44" s="203"/>
      <c r="NDI44" s="203"/>
      <c r="NDJ44" s="203"/>
      <c r="NDK44" s="203"/>
      <c r="NDL44" s="203"/>
      <c r="NDM44" s="203"/>
      <c r="NDN44" s="203"/>
      <c r="NDO44" s="203"/>
      <c r="NDP44" s="203"/>
      <c r="NDQ44" s="203"/>
      <c r="NDR44" s="203"/>
      <c r="NDS44" s="203"/>
      <c r="NDT44" s="203"/>
      <c r="NDU44" s="203"/>
      <c r="NDV44" s="203"/>
      <c r="NDW44" s="203"/>
      <c r="NDX44" s="203"/>
      <c r="NDY44" s="203"/>
      <c r="NDZ44" s="203"/>
      <c r="NEA44" s="203"/>
      <c r="NEB44" s="203"/>
      <c r="NEC44" s="203"/>
      <c r="NED44" s="203"/>
      <c r="NEE44" s="203"/>
      <c r="NEF44" s="203"/>
      <c r="NEG44" s="203"/>
      <c r="NEH44" s="203"/>
      <c r="NEI44" s="203"/>
      <c r="NEJ44" s="203"/>
      <c r="NEK44" s="203"/>
      <c r="NEL44" s="203"/>
      <c r="NEM44" s="203"/>
      <c r="NEN44" s="203"/>
      <c r="NEO44" s="203"/>
      <c r="NEP44" s="203"/>
      <c r="NEQ44" s="203"/>
      <c r="NER44" s="203"/>
      <c r="NES44" s="203"/>
      <c r="NET44" s="203"/>
      <c r="NEU44" s="203"/>
      <c r="NEV44" s="203"/>
      <c r="NEW44" s="203"/>
      <c r="NEX44" s="203"/>
      <c r="NEY44" s="203"/>
      <c r="NEZ44" s="203"/>
      <c r="NFA44" s="203"/>
      <c r="NFB44" s="203"/>
      <c r="NFC44" s="203"/>
      <c r="NFD44" s="203"/>
      <c r="NFE44" s="203"/>
      <c r="NFF44" s="203"/>
      <c r="NFG44" s="203"/>
      <c r="NFH44" s="203"/>
      <c r="NFI44" s="203"/>
      <c r="NFJ44" s="203"/>
      <c r="NFK44" s="203"/>
      <c r="NFL44" s="203"/>
      <c r="NFM44" s="203"/>
      <c r="NFN44" s="203"/>
      <c r="NFO44" s="203"/>
      <c r="NFP44" s="203"/>
      <c r="NFQ44" s="203"/>
      <c r="NFR44" s="203"/>
      <c r="NFS44" s="203"/>
      <c r="NFT44" s="203"/>
      <c r="NFU44" s="203"/>
      <c r="NFV44" s="203"/>
      <c r="NFW44" s="203"/>
      <c r="NFX44" s="203"/>
      <c r="NFY44" s="203"/>
      <c r="NFZ44" s="203"/>
      <c r="NGA44" s="203"/>
      <c r="NGB44" s="203"/>
      <c r="NGC44" s="203"/>
      <c r="NGD44" s="203"/>
      <c r="NGE44" s="203"/>
      <c r="NGF44" s="203"/>
      <c r="NGG44" s="203"/>
      <c r="NGH44" s="203"/>
      <c r="NGI44" s="203"/>
      <c r="NGJ44" s="203"/>
      <c r="NGK44" s="203"/>
      <c r="NGL44" s="203"/>
      <c r="NGM44" s="203"/>
      <c r="NGN44" s="203"/>
      <c r="NGO44" s="203"/>
      <c r="NGP44" s="203"/>
      <c r="NGQ44" s="203"/>
      <c r="NGR44" s="203"/>
      <c r="NGS44" s="203"/>
      <c r="NGT44" s="203"/>
      <c r="NGU44" s="203"/>
      <c r="NGV44" s="203"/>
      <c r="NGW44" s="203"/>
      <c r="NGX44" s="203"/>
      <c r="NGY44" s="203"/>
      <c r="NGZ44" s="203"/>
      <c r="NHA44" s="203"/>
      <c r="NHB44" s="203"/>
      <c r="NHC44" s="203"/>
      <c r="NHD44" s="203"/>
      <c r="NHE44" s="203"/>
      <c r="NHF44" s="203"/>
      <c r="NHG44" s="203"/>
      <c r="NHH44" s="203"/>
      <c r="NHI44" s="203"/>
      <c r="NHJ44" s="203"/>
      <c r="NHK44" s="203"/>
      <c r="NHL44" s="203"/>
      <c r="NHM44" s="203"/>
      <c r="NHN44" s="203"/>
      <c r="NHO44" s="203"/>
      <c r="NHP44" s="203"/>
      <c r="NHQ44" s="203"/>
      <c r="NHR44" s="203"/>
      <c r="NHS44" s="203"/>
      <c r="NHT44" s="203"/>
      <c r="NHU44" s="203"/>
      <c r="NHV44" s="203"/>
      <c r="NHW44" s="203"/>
      <c r="NHX44" s="203"/>
      <c r="NHY44" s="203"/>
      <c r="NHZ44" s="203"/>
      <c r="NIA44" s="203"/>
      <c r="NIB44" s="203"/>
      <c r="NIC44" s="203"/>
      <c r="NID44" s="203"/>
      <c r="NIE44" s="203"/>
      <c r="NIF44" s="203"/>
      <c r="NIG44" s="203"/>
      <c r="NIH44" s="203"/>
      <c r="NII44" s="203"/>
      <c r="NIJ44" s="203"/>
      <c r="NIK44" s="203"/>
      <c r="NIL44" s="203"/>
      <c r="NIM44" s="203"/>
      <c r="NIN44" s="203"/>
      <c r="NIO44" s="203"/>
      <c r="NIP44" s="203"/>
      <c r="NIQ44" s="203"/>
      <c r="NIR44" s="203"/>
      <c r="NIS44" s="203"/>
      <c r="NIT44" s="203"/>
      <c r="NIU44" s="203"/>
      <c r="NIV44" s="203"/>
      <c r="NIW44" s="203"/>
      <c r="NIX44" s="203"/>
      <c r="NIY44" s="203"/>
      <c r="NIZ44" s="203"/>
      <c r="NJA44" s="203"/>
      <c r="NJB44" s="203"/>
      <c r="NJC44" s="203"/>
      <c r="NJD44" s="203"/>
      <c r="NJE44" s="203"/>
      <c r="NJF44" s="203"/>
      <c r="NJG44" s="203"/>
      <c r="NJH44" s="203"/>
      <c r="NJI44" s="203"/>
      <c r="NJJ44" s="203"/>
      <c r="NJK44" s="203"/>
      <c r="NJL44" s="203"/>
      <c r="NJM44" s="203"/>
      <c r="NJN44" s="203"/>
      <c r="NJO44" s="203"/>
      <c r="NJP44" s="203"/>
      <c r="NJQ44" s="203"/>
      <c r="NJR44" s="203"/>
      <c r="NJS44" s="203"/>
      <c r="NJT44" s="203"/>
      <c r="NJU44" s="203"/>
      <c r="NJV44" s="203"/>
      <c r="NJW44" s="203"/>
      <c r="NJX44" s="203"/>
      <c r="NJY44" s="203"/>
      <c r="NJZ44" s="203"/>
      <c r="NKA44" s="203"/>
      <c r="NKB44" s="203"/>
      <c r="NKC44" s="203"/>
      <c r="NKD44" s="203"/>
      <c r="NKE44" s="203"/>
      <c r="NKF44" s="203"/>
      <c r="NKG44" s="203"/>
      <c r="NKH44" s="203"/>
      <c r="NKI44" s="203"/>
      <c r="NKJ44" s="203"/>
      <c r="NKK44" s="203"/>
      <c r="NKL44" s="203"/>
      <c r="NKM44" s="203"/>
      <c r="NKN44" s="203"/>
      <c r="NKO44" s="203"/>
      <c r="NKP44" s="203"/>
      <c r="NKQ44" s="203"/>
      <c r="NKR44" s="203"/>
      <c r="NKS44" s="203"/>
      <c r="NKT44" s="203"/>
      <c r="NKU44" s="203"/>
      <c r="NKV44" s="203"/>
      <c r="NKW44" s="203"/>
      <c r="NKX44" s="203"/>
      <c r="NKY44" s="203"/>
      <c r="NKZ44" s="203"/>
      <c r="NLA44" s="203"/>
      <c r="NLB44" s="203"/>
      <c r="NLC44" s="203"/>
      <c r="NLD44" s="203"/>
      <c r="NLE44" s="203"/>
      <c r="NLF44" s="203"/>
      <c r="NLG44" s="203"/>
      <c r="NLH44" s="203"/>
      <c r="NLI44" s="203"/>
      <c r="NLJ44" s="203"/>
      <c r="NLK44" s="203"/>
      <c r="NLL44" s="203"/>
      <c r="NLM44" s="203"/>
      <c r="NLN44" s="203"/>
      <c r="NLO44" s="203"/>
      <c r="NLP44" s="203"/>
      <c r="NLQ44" s="203"/>
      <c r="NLR44" s="203"/>
      <c r="NLS44" s="203"/>
      <c r="NLT44" s="203"/>
      <c r="NLU44" s="203"/>
      <c r="NLV44" s="203"/>
      <c r="NLW44" s="203"/>
      <c r="NLX44" s="203"/>
      <c r="NLY44" s="203"/>
      <c r="NLZ44" s="203"/>
      <c r="NMA44" s="203"/>
      <c r="NMB44" s="203"/>
      <c r="NMC44" s="203"/>
      <c r="NMD44" s="203"/>
      <c r="NME44" s="203"/>
      <c r="NMF44" s="203"/>
      <c r="NMG44" s="203"/>
      <c r="NMH44" s="203"/>
      <c r="NMI44" s="203"/>
      <c r="NMJ44" s="203"/>
      <c r="NMK44" s="203"/>
      <c r="NML44" s="203"/>
      <c r="NMM44" s="203"/>
      <c r="NMN44" s="203"/>
      <c r="NMO44" s="203"/>
      <c r="NMP44" s="203"/>
      <c r="NMQ44" s="203"/>
      <c r="NMR44" s="203"/>
      <c r="NMS44" s="203"/>
      <c r="NMT44" s="203"/>
      <c r="NMU44" s="203"/>
      <c r="NMV44" s="203"/>
      <c r="NMW44" s="203"/>
      <c r="NMX44" s="203"/>
      <c r="NMY44" s="203"/>
      <c r="NMZ44" s="203"/>
      <c r="NNA44" s="203"/>
      <c r="NNB44" s="203"/>
      <c r="NNC44" s="203"/>
      <c r="NND44" s="203"/>
      <c r="NNE44" s="203"/>
      <c r="NNF44" s="203"/>
      <c r="NNG44" s="203"/>
      <c r="NNH44" s="203"/>
      <c r="NNI44" s="203"/>
      <c r="NNJ44" s="203"/>
      <c r="NNK44" s="203"/>
      <c r="NNL44" s="203"/>
      <c r="NNM44" s="203"/>
      <c r="NNN44" s="203"/>
      <c r="NNO44" s="203"/>
      <c r="NNP44" s="203"/>
      <c r="NNQ44" s="203"/>
      <c r="NNR44" s="203"/>
      <c r="NNS44" s="203"/>
      <c r="NNT44" s="203"/>
      <c r="NNU44" s="203"/>
      <c r="NNV44" s="203"/>
      <c r="NNW44" s="203"/>
      <c r="NNX44" s="203"/>
      <c r="NNY44" s="203"/>
      <c r="NNZ44" s="203"/>
      <c r="NOA44" s="203"/>
      <c r="NOB44" s="203"/>
      <c r="NOC44" s="203"/>
      <c r="NOD44" s="203"/>
      <c r="NOE44" s="203"/>
      <c r="NOF44" s="203"/>
      <c r="NOG44" s="203"/>
      <c r="NOH44" s="203"/>
      <c r="NOI44" s="203"/>
      <c r="NOJ44" s="203"/>
      <c r="NOK44" s="203"/>
      <c r="NOL44" s="203"/>
      <c r="NOM44" s="203"/>
      <c r="NON44" s="203"/>
      <c r="NOO44" s="203"/>
      <c r="NOP44" s="203"/>
      <c r="NOQ44" s="203"/>
      <c r="NOR44" s="203"/>
      <c r="NOS44" s="203"/>
      <c r="NOT44" s="203"/>
      <c r="NOU44" s="203"/>
      <c r="NOV44" s="203"/>
      <c r="NOW44" s="203"/>
      <c r="NOX44" s="203"/>
      <c r="NOY44" s="203"/>
      <c r="NOZ44" s="203"/>
      <c r="NPA44" s="203"/>
      <c r="NPB44" s="203"/>
      <c r="NPC44" s="203"/>
      <c r="NPD44" s="203"/>
      <c r="NPE44" s="203"/>
      <c r="NPF44" s="203"/>
      <c r="NPG44" s="203"/>
      <c r="NPH44" s="203"/>
      <c r="NPI44" s="203"/>
      <c r="NPJ44" s="203"/>
      <c r="NPK44" s="203"/>
      <c r="NPL44" s="203"/>
      <c r="NPM44" s="203"/>
      <c r="NPN44" s="203"/>
      <c r="NPO44" s="203"/>
      <c r="NPP44" s="203"/>
      <c r="NPQ44" s="203"/>
      <c r="NPR44" s="203"/>
      <c r="NPS44" s="203"/>
      <c r="NPT44" s="203"/>
      <c r="NPU44" s="203"/>
      <c r="NPV44" s="203"/>
      <c r="NPW44" s="203"/>
      <c r="NPX44" s="203"/>
      <c r="NPY44" s="203"/>
      <c r="NPZ44" s="203"/>
      <c r="NQA44" s="203"/>
      <c r="NQB44" s="203"/>
      <c r="NQC44" s="203"/>
      <c r="NQD44" s="203"/>
      <c r="NQE44" s="203"/>
      <c r="NQF44" s="203"/>
      <c r="NQG44" s="203"/>
      <c r="NQH44" s="203"/>
      <c r="NQI44" s="203"/>
      <c r="NQJ44" s="203"/>
      <c r="NQK44" s="203"/>
      <c r="NQL44" s="203"/>
      <c r="NQM44" s="203"/>
      <c r="NQN44" s="203"/>
      <c r="NQO44" s="203"/>
      <c r="NQP44" s="203"/>
      <c r="NQQ44" s="203"/>
      <c r="NQR44" s="203"/>
      <c r="NQS44" s="203"/>
      <c r="NQT44" s="203"/>
      <c r="NQU44" s="203"/>
      <c r="NQV44" s="203"/>
      <c r="NQW44" s="203"/>
      <c r="NQX44" s="203"/>
      <c r="NQY44" s="203"/>
      <c r="NQZ44" s="203"/>
      <c r="NRA44" s="203"/>
      <c r="NRB44" s="203"/>
      <c r="NRC44" s="203"/>
      <c r="NRD44" s="203"/>
      <c r="NRE44" s="203"/>
      <c r="NRF44" s="203"/>
      <c r="NRG44" s="203"/>
      <c r="NRH44" s="203"/>
      <c r="NRI44" s="203"/>
      <c r="NRJ44" s="203"/>
      <c r="NRK44" s="203"/>
      <c r="NRL44" s="203"/>
      <c r="NRM44" s="203"/>
      <c r="NRN44" s="203"/>
      <c r="NRO44" s="203"/>
      <c r="NRP44" s="203"/>
      <c r="NRQ44" s="203"/>
      <c r="NRR44" s="203"/>
      <c r="NRS44" s="203"/>
      <c r="NRT44" s="203"/>
      <c r="NRU44" s="203"/>
      <c r="NRV44" s="203"/>
      <c r="NRW44" s="203"/>
      <c r="NRX44" s="203"/>
      <c r="NRY44" s="203"/>
      <c r="NRZ44" s="203"/>
      <c r="NSA44" s="203"/>
      <c r="NSB44" s="203"/>
      <c r="NSC44" s="203"/>
      <c r="NSD44" s="203"/>
      <c r="NSE44" s="203"/>
      <c r="NSF44" s="203"/>
      <c r="NSG44" s="203"/>
      <c r="NSH44" s="203"/>
      <c r="NSI44" s="203"/>
      <c r="NSJ44" s="203"/>
      <c r="NSK44" s="203"/>
      <c r="NSL44" s="203"/>
      <c r="NSM44" s="203"/>
      <c r="NSN44" s="203"/>
      <c r="NSO44" s="203"/>
      <c r="NSP44" s="203"/>
      <c r="NSQ44" s="203"/>
      <c r="NSR44" s="203"/>
      <c r="NSS44" s="203"/>
      <c r="NST44" s="203"/>
      <c r="NSU44" s="203"/>
      <c r="NSV44" s="203"/>
      <c r="NSW44" s="203"/>
      <c r="NSX44" s="203"/>
      <c r="NSY44" s="203"/>
      <c r="NSZ44" s="203"/>
      <c r="NTA44" s="203"/>
      <c r="NTB44" s="203"/>
      <c r="NTC44" s="203"/>
      <c r="NTD44" s="203"/>
      <c r="NTE44" s="203"/>
      <c r="NTF44" s="203"/>
      <c r="NTG44" s="203"/>
      <c r="NTH44" s="203"/>
      <c r="NTI44" s="203"/>
      <c r="NTJ44" s="203"/>
      <c r="NTK44" s="203"/>
      <c r="NTL44" s="203"/>
      <c r="NTM44" s="203"/>
      <c r="NTN44" s="203"/>
      <c r="NTO44" s="203"/>
      <c r="NTP44" s="203"/>
      <c r="NTQ44" s="203"/>
      <c r="NTR44" s="203"/>
      <c r="NTS44" s="203"/>
      <c r="NTT44" s="203"/>
      <c r="NTU44" s="203"/>
      <c r="NTV44" s="203"/>
      <c r="NTW44" s="203"/>
      <c r="NTX44" s="203"/>
      <c r="NTY44" s="203"/>
      <c r="NTZ44" s="203"/>
      <c r="NUA44" s="203"/>
      <c r="NUB44" s="203"/>
      <c r="NUC44" s="203"/>
      <c r="NUD44" s="203"/>
      <c r="NUE44" s="203"/>
      <c r="NUF44" s="203"/>
      <c r="NUG44" s="203"/>
      <c r="NUH44" s="203"/>
      <c r="NUI44" s="203"/>
      <c r="NUJ44" s="203"/>
      <c r="NUK44" s="203"/>
      <c r="NUL44" s="203"/>
      <c r="NUM44" s="203"/>
      <c r="NUN44" s="203"/>
      <c r="NUO44" s="203"/>
      <c r="NUP44" s="203"/>
      <c r="NUQ44" s="203"/>
      <c r="NUR44" s="203"/>
      <c r="NUS44" s="203"/>
      <c r="NUT44" s="203"/>
      <c r="NUU44" s="203"/>
      <c r="NUV44" s="203"/>
      <c r="NUW44" s="203"/>
      <c r="NUX44" s="203"/>
      <c r="NUY44" s="203"/>
      <c r="NUZ44" s="203"/>
      <c r="NVA44" s="203"/>
      <c r="NVB44" s="203"/>
      <c r="NVC44" s="203"/>
      <c r="NVD44" s="203"/>
      <c r="NVE44" s="203"/>
      <c r="NVF44" s="203"/>
      <c r="NVG44" s="203"/>
      <c r="NVH44" s="203"/>
      <c r="NVI44" s="203"/>
      <c r="NVJ44" s="203"/>
      <c r="NVK44" s="203"/>
      <c r="NVL44" s="203"/>
      <c r="NVM44" s="203"/>
      <c r="NVN44" s="203"/>
      <c r="NVO44" s="203"/>
      <c r="NVP44" s="203"/>
      <c r="NVQ44" s="203"/>
      <c r="NVR44" s="203"/>
      <c r="NVS44" s="203"/>
      <c r="NVT44" s="203"/>
      <c r="NVU44" s="203"/>
      <c r="NVV44" s="203"/>
      <c r="NVW44" s="203"/>
      <c r="NVX44" s="203"/>
      <c r="NVY44" s="203"/>
      <c r="NVZ44" s="203"/>
      <c r="NWA44" s="203"/>
      <c r="NWB44" s="203"/>
      <c r="NWC44" s="203"/>
      <c r="NWD44" s="203"/>
      <c r="NWE44" s="203"/>
      <c r="NWF44" s="203"/>
      <c r="NWG44" s="203"/>
      <c r="NWH44" s="203"/>
      <c r="NWI44" s="203"/>
      <c r="NWJ44" s="203"/>
      <c r="NWK44" s="203"/>
      <c r="NWL44" s="203"/>
      <c r="NWM44" s="203"/>
      <c r="NWN44" s="203"/>
      <c r="NWO44" s="203"/>
      <c r="NWP44" s="203"/>
      <c r="NWQ44" s="203"/>
      <c r="NWR44" s="203"/>
      <c r="NWS44" s="203"/>
      <c r="NWT44" s="203"/>
      <c r="NWU44" s="203"/>
      <c r="NWV44" s="203"/>
      <c r="NWW44" s="203"/>
      <c r="NWX44" s="203"/>
      <c r="NWY44" s="203"/>
      <c r="NWZ44" s="203"/>
      <c r="NXA44" s="203"/>
      <c r="NXB44" s="203"/>
      <c r="NXC44" s="203"/>
      <c r="NXD44" s="203"/>
      <c r="NXE44" s="203"/>
      <c r="NXF44" s="203"/>
      <c r="NXG44" s="203"/>
      <c r="NXH44" s="203"/>
      <c r="NXI44" s="203"/>
      <c r="NXJ44" s="203"/>
      <c r="NXK44" s="203"/>
      <c r="NXL44" s="203"/>
      <c r="NXM44" s="203"/>
      <c r="NXN44" s="203"/>
      <c r="NXO44" s="203"/>
      <c r="NXP44" s="203"/>
      <c r="NXQ44" s="203"/>
      <c r="NXR44" s="203"/>
      <c r="NXS44" s="203"/>
      <c r="NXT44" s="203"/>
      <c r="NXU44" s="203"/>
      <c r="NXV44" s="203"/>
      <c r="NXW44" s="203"/>
      <c r="NXX44" s="203"/>
      <c r="NXY44" s="203"/>
      <c r="NXZ44" s="203"/>
      <c r="NYA44" s="203"/>
      <c r="NYB44" s="203"/>
      <c r="NYC44" s="203"/>
      <c r="NYD44" s="203"/>
      <c r="NYE44" s="203"/>
      <c r="NYF44" s="203"/>
      <c r="NYG44" s="203"/>
      <c r="NYH44" s="203"/>
      <c r="NYI44" s="203"/>
      <c r="NYJ44" s="203"/>
      <c r="NYK44" s="203"/>
      <c r="NYL44" s="203"/>
      <c r="NYM44" s="203"/>
      <c r="NYN44" s="203"/>
      <c r="NYO44" s="203"/>
      <c r="NYP44" s="203"/>
      <c r="NYQ44" s="203"/>
      <c r="NYR44" s="203"/>
      <c r="NYS44" s="203"/>
      <c r="NYT44" s="203"/>
      <c r="NYU44" s="203"/>
      <c r="NYV44" s="203"/>
      <c r="NYW44" s="203"/>
      <c r="NYX44" s="203"/>
      <c r="NYY44" s="203"/>
      <c r="NYZ44" s="203"/>
      <c r="NZA44" s="203"/>
      <c r="NZB44" s="203"/>
      <c r="NZC44" s="203"/>
      <c r="NZD44" s="203"/>
      <c r="NZE44" s="203"/>
      <c r="NZF44" s="203"/>
      <c r="NZG44" s="203"/>
      <c r="NZH44" s="203"/>
      <c r="NZI44" s="203"/>
      <c r="NZJ44" s="203"/>
      <c r="NZK44" s="203"/>
      <c r="NZL44" s="203"/>
      <c r="NZM44" s="203"/>
      <c r="NZN44" s="203"/>
      <c r="NZO44" s="203"/>
      <c r="NZP44" s="203"/>
      <c r="NZQ44" s="203"/>
      <c r="NZR44" s="203"/>
      <c r="NZS44" s="203"/>
      <c r="NZT44" s="203"/>
      <c r="NZU44" s="203"/>
      <c r="NZV44" s="203"/>
      <c r="NZW44" s="203"/>
      <c r="NZX44" s="203"/>
      <c r="NZY44" s="203"/>
      <c r="NZZ44" s="203"/>
      <c r="OAA44" s="203"/>
      <c r="OAB44" s="203"/>
      <c r="OAC44" s="203"/>
      <c r="OAD44" s="203"/>
      <c r="OAE44" s="203"/>
      <c r="OAF44" s="203"/>
      <c r="OAG44" s="203"/>
      <c r="OAH44" s="203"/>
      <c r="OAI44" s="203"/>
      <c r="OAJ44" s="203"/>
      <c r="OAK44" s="203"/>
      <c r="OAL44" s="203"/>
      <c r="OAM44" s="203"/>
      <c r="OAN44" s="203"/>
      <c r="OAO44" s="203"/>
      <c r="OAP44" s="203"/>
      <c r="OAQ44" s="203"/>
      <c r="OAR44" s="203"/>
      <c r="OAS44" s="203"/>
      <c r="OAT44" s="203"/>
      <c r="OAU44" s="203"/>
      <c r="OAV44" s="203"/>
      <c r="OAW44" s="203"/>
      <c r="OAX44" s="203"/>
      <c r="OAY44" s="203"/>
      <c r="OAZ44" s="203"/>
      <c r="OBA44" s="203"/>
      <c r="OBB44" s="203"/>
      <c r="OBC44" s="203"/>
      <c r="OBD44" s="203"/>
      <c r="OBE44" s="203"/>
      <c r="OBF44" s="203"/>
      <c r="OBG44" s="203"/>
      <c r="OBH44" s="203"/>
      <c r="OBI44" s="203"/>
      <c r="OBJ44" s="203"/>
      <c r="OBK44" s="203"/>
      <c r="OBL44" s="203"/>
      <c r="OBM44" s="203"/>
      <c r="OBN44" s="203"/>
      <c r="OBO44" s="203"/>
      <c r="OBP44" s="203"/>
      <c r="OBQ44" s="203"/>
      <c r="OBR44" s="203"/>
      <c r="OBS44" s="203"/>
      <c r="OBT44" s="203"/>
      <c r="OBU44" s="203"/>
      <c r="OBV44" s="203"/>
      <c r="OBW44" s="203"/>
      <c r="OBX44" s="203"/>
      <c r="OBY44" s="203"/>
      <c r="OBZ44" s="203"/>
      <c r="OCA44" s="203"/>
      <c r="OCB44" s="203"/>
      <c r="OCC44" s="203"/>
      <c r="OCD44" s="203"/>
      <c r="OCE44" s="203"/>
      <c r="OCF44" s="203"/>
      <c r="OCG44" s="203"/>
      <c r="OCH44" s="203"/>
      <c r="OCI44" s="203"/>
      <c r="OCJ44" s="203"/>
      <c r="OCK44" s="203"/>
      <c r="OCL44" s="203"/>
      <c r="OCM44" s="203"/>
      <c r="OCN44" s="203"/>
      <c r="OCO44" s="203"/>
      <c r="OCP44" s="203"/>
      <c r="OCQ44" s="203"/>
      <c r="OCR44" s="203"/>
      <c r="OCS44" s="203"/>
      <c r="OCT44" s="203"/>
      <c r="OCU44" s="203"/>
      <c r="OCV44" s="203"/>
      <c r="OCW44" s="203"/>
      <c r="OCX44" s="203"/>
      <c r="OCY44" s="203"/>
      <c r="OCZ44" s="203"/>
      <c r="ODA44" s="203"/>
      <c r="ODB44" s="203"/>
      <c r="ODC44" s="203"/>
      <c r="ODD44" s="203"/>
      <c r="ODE44" s="203"/>
      <c r="ODF44" s="203"/>
      <c r="ODG44" s="203"/>
      <c r="ODH44" s="203"/>
      <c r="ODI44" s="203"/>
      <c r="ODJ44" s="203"/>
      <c r="ODK44" s="203"/>
      <c r="ODL44" s="203"/>
      <c r="ODM44" s="203"/>
      <c r="ODN44" s="203"/>
      <c r="ODO44" s="203"/>
      <c r="ODP44" s="203"/>
      <c r="ODQ44" s="203"/>
      <c r="ODR44" s="203"/>
      <c r="ODS44" s="203"/>
      <c r="ODT44" s="203"/>
      <c r="ODU44" s="203"/>
      <c r="ODV44" s="203"/>
      <c r="ODW44" s="203"/>
      <c r="ODX44" s="203"/>
      <c r="ODY44" s="203"/>
      <c r="ODZ44" s="203"/>
      <c r="OEA44" s="203"/>
      <c r="OEB44" s="203"/>
      <c r="OEC44" s="203"/>
      <c r="OED44" s="203"/>
      <c r="OEE44" s="203"/>
      <c r="OEF44" s="203"/>
      <c r="OEG44" s="203"/>
      <c r="OEH44" s="203"/>
      <c r="OEI44" s="203"/>
      <c r="OEJ44" s="203"/>
      <c r="OEK44" s="203"/>
      <c r="OEL44" s="203"/>
      <c r="OEM44" s="203"/>
      <c r="OEN44" s="203"/>
      <c r="OEO44" s="203"/>
      <c r="OEP44" s="203"/>
      <c r="OEQ44" s="203"/>
      <c r="OER44" s="203"/>
      <c r="OES44" s="203"/>
      <c r="OET44" s="203"/>
      <c r="OEU44" s="203"/>
      <c r="OEV44" s="203"/>
      <c r="OEW44" s="203"/>
      <c r="OEX44" s="203"/>
      <c r="OEY44" s="203"/>
      <c r="OEZ44" s="203"/>
      <c r="OFA44" s="203"/>
      <c r="OFB44" s="203"/>
      <c r="OFC44" s="203"/>
      <c r="OFD44" s="203"/>
      <c r="OFE44" s="203"/>
      <c r="OFF44" s="203"/>
      <c r="OFG44" s="203"/>
      <c r="OFH44" s="203"/>
      <c r="OFI44" s="203"/>
      <c r="OFJ44" s="203"/>
      <c r="OFK44" s="203"/>
      <c r="OFL44" s="203"/>
      <c r="OFM44" s="203"/>
      <c r="OFN44" s="203"/>
      <c r="OFO44" s="203"/>
      <c r="OFP44" s="203"/>
      <c r="OFQ44" s="203"/>
      <c r="OFR44" s="203"/>
      <c r="OFS44" s="203"/>
      <c r="OFT44" s="203"/>
      <c r="OFU44" s="203"/>
      <c r="OFV44" s="203"/>
      <c r="OFW44" s="203"/>
      <c r="OFX44" s="203"/>
      <c r="OFY44" s="203"/>
      <c r="OFZ44" s="203"/>
      <c r="OGA44" s="203"/>
      <c r="OGB44" s="203"/>
      <c r="OGC44" s="203"/>
      <c r="OGD44" s="203"/>
      <c r="OGE44" s="203"/>
      <c r="OGF44" s="203"/>
      <c r="OGG44" s="203"/>
      <c r="OGH44" s="203"/>
      <c r="OGI44" s="203"/>
      <c r="OGJ44" s="203"/>
      <c r="OGK44" s="203"/>
      <c r="OGL44" s="203"/>
      <c r="OGM44" s="203"/>
      <c r="OGN44" s="203"/>
      <c r="OGO44" s="203"/>
      <c r="OGP44" s="203"/>
      <c r="OGQ44" s="203"/>
      <c r="OGR44" s="203"/>
      <c r="OGS44" s="203"/>
      <c r="OGT44" s="203"/>
      <c r="OGU44" s="203"/>
      <c r="OGV44" s="203"/>
      <c r="OGW44" s="203"/>
      <c r="OGX44" s="203"/>
      <c r="OGY44" s="203"/>
      <c r="OGZ44" s="203"/>
      <c r="OHA44" s="203"/>
      <c r="OHB44" s="203"/>
      <c r="OHC44" s="203"/>
      <c r="OHD44" s="203"/>
      <c r="OHE44" s="203"/>
      <c r="OHF44" s="203"/>
      <c r="OHG44" s="203"/>
      <c r="OHH44" s="203"/>
      <c r="OHI44" s="203"/>
      <c r="OHJ44" s="203"/>
      <c r="OHK44" s="203"/>
      <c r="OHL44" s="203"/>
      <c r="OHM44" s="203"/>
      <c r="OHN44" s="203"/>
      <c r="OHO44" s="203"/>
      <c r="OHP44" s="203"/>
      <c r="OHQ44" s="203"/>
      <c r="OHR44" s="203"/>
      <c r="OHS44" s="203"/>
      <c r="OHT44" s="203"/>
      <c r="OHU44" s="203"/>
      <c r="OHV44" s="203"/>
      <c r="OHW44" s="203"/>
      <c r="OHX44" s="203"/>
      <c r="OHY44" s="203"/>
      <c r="OHZ44" s="203"/>
      <c r="OIA44" s="203"/>
      <c r="OIB44" s="203"/>
      <c r="OIC44" s="203"/>
      <c r="OID44" s="203"/>
      <c r="OIE44" s="203"/>
      <c r="OIF44" s="203"/>
      <c r="OIG44" s="203"/>
      <c r="OIH44" s="203"/>
      <c r="OII44" s="203"/>
      <c r="OIJ44" s="203"/>
      <c r="OIK44" s="203"/>
      <c r="OIL44" s="203"/>
      <c r="OIM44" s="203"/>
      <c r="OIN44" s="203"/>
      <c r="OIO44" s="203"/>
      <c r="OIP44" s="203"/>
      <c r="OIQ44" s="203"/>
      <c r="OIR44" s="203"/>
      <c r="OIS44" s="203"/>
      <c r="OIT44" s="203"/>
      <c r="OIU44" s="203"/>
      <c r="OIV44" s="203"/>
      <c r="OIW44" s="203"/>
      <c r="OIX44" s="203"/>
      <c r="OIY44" s="203"/>
      <c r="OIZ44" s="203"/>
      <c r="OJA44" s="203"/>
      <c r="OJB44" s="203"/>
      <c r="OJC44" s="203"/>
      <c r="OJD44" s="203"/>
      <c r="OJE44" s="203"/>
      <c r="OJF44" s="203"/>
      <c r="OJG44" s="203"/>
      <c r="OJH44" s="203"/>
      <c r="OJI44" s="203"/>
      <c r="OJJ44" s="203"/>
      <c r="OJK44" s="203"/>
      <c r="OJL44" s="203"/>
      <c r="OJM44" s="203"/>
      <c r="OJN44" s="203"/>
      <c r="OJO44" s="203"/>
      <c r="OJP44" s="203"/>
      <c r="OJQ44" s="203"/>
      <c r="OJR44" s="203"/>
      <c r="OJS44" s="203"/>
      <c r="OJT44" s="203"/>
      <c r="OJU44" s="203"/>
      <c r="OJV44" s="203"/>
      <c r="OJW44" s="203"/>
      <c r="OJX44" s="203"/>
      <c r="OJY44" s="203"/>
      <c r="OJZ44" s="203"/>
      <c r="OKA44" s="203"/>
      <c r="OKB44" s="203"/>
      <c r="OKC44" s="203"/>
      <c r="OKD44" s="203"/>
      <c r="OKE44" s="203"/>
      <c r="OKF44" s="203"/>
      <c r="OKG44" s="203"/>
      <c r="OKH44" s="203"/>
      <c r="OKI44" s="203"/>
      <c r="OKJ44" s="203"/>
      <c r="OKK44" s="203"/>
      <c r="OKL44" s="203"/>
      <c r="OKM44" s="203"/>
      <c r="OKN44" s="203"/>
      <c r="OKO44" s="203"/>
      <c r="OKP44" s="203"/>
      <c r="OKQ44" s="203"/>
      <c r="OKR44" s="203"/>
      <c r="OKS44" s="203"/>
      <c r="OKT44" s="203"/>
      <c r="OKU44" s="203"/>
      <c r="OKV44" s="203"/>
      <c r="OKW44" s="203"/>
      <c r="OKX44" s="203"/>
      <c r="OKY44" s="203"/>
      <c r="OKZ44" s="203"/>
      <c r="OLA44" s="203"/>
      <c r="OLB44" s="203"/>
      <c r="OLC44" s="203"/>
      <c r="OLD44" s="203"/>
      <c r="OLE44" s="203"/>
      <c r="OLF44" s="203"/>
      <c r="OLG44" s="203"/>
      <c r="OLH44" s="203"/>
      <c r="OLI44" s="203"/>
      <c r="OLJ44" s="203"/>
      <c r="OLK44" s="203"/>
      <c r="OLL44" s="203"/>
      <c r="OLM44" s="203"/>
      <c r="OLN44" s="203"/>
      <c r="OLO44" s="203"/>
      <c r="OLP44" s="203"/>
      <c r="OLQ44" s="203"/>
      <c r="OLR44" s="203"/>
      <c r="OLS44" s="203"/>
      <c r="OLT44" s="203"/>
      <c r="OLU44" s="203"/>
      <c r="OLV44" s="203"/>
      <c r="OLW44" s="203"/>
      <c r="OLX44" s="203"/>
      <c r="OLY44" s="203"/>
      <c r="OLZ44" s="203"/>
      <c r="OMA44" s="203"/>
      <c r="OMB44" s="203"/>
      <c r="OMC44" s="203"/>
      <c r="OMD44" s="203"/>
      <c r="OME44" s="203"/>
      <c r="OMF44" s="203"/>
      <c r="OMG44" s="203"/>
      <c r="OMH44" s="203"/>
      <c r="OMI44" s="203"/>
      <c r="OMJ44" s="203"/>
      <c r="OMK44" s="203"/>
      <c r="OML44" s="203"/>
      <c r="OMM44" s="203"/>
      <c r="OMN44" s="203"/>
      <c r="OMO44" s="203"/>
      <c r="OMP44" s="203"/>
      <c r="OMQ44" s="203"/>
      <c r="OMR44" s="203"/>
      <c r="OMS44" s="203"/>
      <c r="OMT44" s="203"/>
      <c r="OMU44" s="203"/>
      <c r="OMV44" s="203"/>
      <c r="OMW44" s="203"/>
      <c r="OMX44" s="203"/>
      <c r="OMY44" s="203"/>
      <c r="OMZ44" s="203"/>
      <c r="ONA44" s="203"/>
      <c r="ONB44" s="203"/>
      <c r="ONC44" s="203"/>
      <c r="OND44" s="203"/>
      <c r="ONE44" s="203"/>
      <c r="ONF44" s="203"/>
      <c r="ONG44" s="203"/>
      <c r="ONH44" s="203"/>
      <c r="ONI44" s="203"/>
      <c r="ONJ44" s="203"/>
      <c r="ONK44" s="203"/>
      <c r="ONL44" s="203"/>
      <c r="ONM44" s="203"/>
      <c r="ONN44" s="203"/>
      <c r="ONO44" s="203"/>
      <c r="ONP44" s="203"/>
      <c r="ONQ44" s="203"/>
      <c r="ONR44" s="203"/>
      <c r="ONS44" s="203"/>
      <c r="ONT44" s="203"/>
      <c r="ONU44" s="203"/>
      <c r="ONV44" s="203"/>
      <c r="ONW44" s="203"/>
      <c r="ONX44" s="203"/>
      <c r="ONY44" s="203"/>
      <c r="ONZ44" s="203"/>
      <c r="OOA44" s="203"/>
      <c r="OOB44" s="203"/>
      <c r="OOC44" s="203"/>
      <c r="OOD44" s="203"/>
      <c r="OOE44" s="203"/>
      <c r="OOF44" s="203"/>
      <c r="OOG44" s="203"/>
      <c r="OOH44" s="203"/>
      <c r="OOI44" s="203"/>
      <c r="OOJ44" s="203"/>
      <c r="OOK44" s="203"/>
      <c r="OOL44" s="203"/>
      <c r="OOM44" s="203"/>
      <c r="OON44" s="203"/>
      <c r="OOO44" s="203"/>
      <c r="OOP44" s="203"/>
      <c r="OOQ44" s="203"/>
      <c r="OOR44" s="203"/>
      <c r="OOS44" s="203"/>
      <c r="OOT44" s="203"/>
      <c r="OOU44" s="203"/>
      <c r="OOV44" s="203"/>
      <c r="OOW44" s="203"/>
      <c r="OOX44" s="203"/>
      <c r="OOY44" s="203"/>
      <c r="OOZ44" s="203"/>
      <c r="OPA44" s="203"/>
      <c r="OPB44" s="203"/>
      <c r="OPC44" s="203"/>
      <c r="OPD44" s="203"/>
      <c r="OPE44" s="203"/>
      <c r="OPF44" s="203"/>
      <c r="OPG44" s="203"/>
      <c r="OPH44" s="203"/>
      <c r="OPI44" s="203"/>
      <c r="OPJ44" s="203"/>
      <c r="OPK44" s="203"/>
      <c r="OPL44" s="203"/>
      <c r="OPM44" s="203"/>
      <c r="OPN44" s="203"/>
      <c r="OPO44" s="203"/>
      <c r="OPP44" s="203"/>
      <c r="OPQ44" s="203"/>
      <c r="OPR44" s="203"/>
      <c r="OPS44" s="203"/>
      <c r="OPT44" s="203"/>
      <c r="OPU44" s="203"/>
      <c r="OPV44" s="203"/>
      <c r="OPW44" s="203"/>
      <c r="OPX44" s="203"/>
      <c r="OPY44" s="203"/>
      <c r="OPZ44" s="203"/>
      <c r="OQA44" s="203"/>
      <c r="OQB44" s="203"/>
      <c r="OQC44" s="203"/>
      <c r="OQD44" s="203"/>
      <c r="OQE44" s="203"/>
      <c r="OQF44" s="203"/>
      <c r="OQG44" s="203"/>
      <c r="OQH44" s="203"/>
      <c r="OQI44" s="203"/>
      <c r="OQJ44" s="203"/>
      <c r="OQK44" s="203"/>
      <c r="OQL44" s="203"/>
      <c r="OQM44" s="203"/>
      <c r="OQN44" s="203"/>
      <c r="OQO44" s="203"/>
      <c r="OQP44" s="203"/>
      <c r="OQQ44" s="203"/>
      <c r="OQR44" s="203"/>
      <c r="OQS44" s="203"/>
      <c r="OQT44" s="203"/>
      <c r="OQU44" s="203"/>
      <c r="OQV44" s="203"/>
      <c r="OQW44" s="203"/>
      <c r="OQX44" s="203"/>
      <c r="OQY44" s="203"/>
      <c r="OQZ44" s="203"/>
      <c r="ORA44" s="203"/>
      <c r="ORB44" s="203"/>
      <c r="ORC44" s="203"/>
      <c r="ORD44" s="203"/>
      <c r="ORE44" s="203"/>
      <c r="ORF44" s="203"/>
      <c r="ORG44" s="203"/>
      <c r="ORH44" s="203"/>
      <c r="ORI44" s="203"/>
      <c r="ORJ44" s="203"/>
      <c r="ORK44" s="203"/>
      <c r="ORL44" s="203"/>
      <c r="ORM44" s="203"/>
      <c r="ORN44" s="203"/>
      <c r="ORO44" s="203"/>
      <c r="ORP44" s="203"/>
      <c r="ORQ44" s="203"/>
      <c r="ORR44" s="203"/>
      <c r="ORS44" s="203"/>
      <c r="ORT44" s="203"/>
      <c r="ORU44" s="203"/>
      <c r="ORV44" s="203"/>
      <c r="ORW44" s="203"/>
      <c r="ORX44" s="203"/>
      <c r="ORY44" s="203"/>
      <c r="ORZ44" s="203"/>
      <c r="OSA44" s="203"/>
      <c r="OSB44" s="203"/>
      <c r="OSC44" s="203"/>
      <c r="OSD44" s="203"/>
      <c r="OSE44" s="203"/>
      <c r="OSF44" s="203"/>
      <c r="OSG44" s="203"/>
      <c r="OSH44" s="203"/>
      <c r="OSI44" s="203"/>
      <c r="OSJ44" s="203"/>
      <c r="OSK44" s="203"/>
      <c r="OSL44" s="203"/>
      <c r="OSM44" s="203"/>
      <c r="OSN44" s="203"/>
      <c r="OSO44" s="203"/>
      <c r="OSP44" s="203"/>
      <c r="OSQ44" s="203"/>
      <c r="OSR44" s="203"/>
      <c r="OSS44" s="203"/>
      <c r="OST44" s="203"/>
      <c r="OSU44" s="203"/>
      <c r="OSV44" s="203"/>
      <c r="OSW44" s="203"/>
      <c r="OSX44" s="203"/>
      <c r="OSY44" s="203"/>
      <c r="OSZ44" s="203"/>
      <c r="OTA44" s="203"/>
      <c r="OTB44" s="203"/>
      <c r="OTC44" s="203"/>
      <c r="OTD44" s="203"/>
      <c r="OTE44" s="203"/>
      <c r="OTF44" s="203"/>
      <c r="OTG44" s="203"/>
      <c r="OTH44" s="203"/>
      <c r="OTI44" s="203"/>
      <c r="OTJ44" s="203"/>
      <c r="OTK44" s="203"/>
      <c r="OTL44" s="203"/>
      <c r="OTM44" s="203"/>
      <c r="OTN44" s="203"/>
      <c r="OTO44" s="203"/>
      <c r="OTP44" s="203"/>
      <c r="OTQ44" s="203"/>
      <c r="OTR44" s="203"/>
      <c r="OTS44" s="203"/>
      <c r="OTT44" s="203"/>
      <c r="OTU44" s="203"/>
      <c r="OTV44" s="203"/>
      <c r="OTW44" s="203"/>
      <c r="OTX44" s="203"/>
      <c r="OTY44" s="203"/>
      <c r="OTZ44" s="203"/>
      <c r="OUA44" s="203"/>
      <c r="OUB44" s="203"/>
      <c r="OUC44" s="203"/>
      <c r="OUD44" s="203"/>
      <c r="OUE44" s="203"/>
      <c r="OUF44" s="203"/>
      <c r="OUG44" s="203"/>
      <c r="OUH44" s="203"/>
      <c r="OUI44" s="203"/>
      <c r="OUJ44" s="203"/>
      <c r="OUK44" s="203"/>
      <c r="OUL44" s="203"/>
      <c r="OUM44" s="203"/>
      <c r="OUN44" s="203"/>
      <c r="OUO44" s="203"/>
      <c r="OUP44" s="203"/>
      <c r="OUQ44" s="203"/>
      <c r="OUR44" s="203"/>
      <c r="OUS44" s="203"/>
      <c r="OUT44" s="203"/>
      <c r="OUU44" s="203"/>
      <c r="OUV44" s="203"/>
      <c r="OUW44" s="203"/>
      <c r="OUX44" s="203"/>
      <c r="OUY44" s="203"/>
      <c r="OUZ44" s="203"/>
      <c r="OVA44" s="203"/>
      <c r="OVB44" s="203"/>
      <c r="OVC44" s="203"/>
      <c r="OVD44" s="203"/>
      <c r="OVE44" s="203"/>
      <c r="OVF44" s="203"/>
      <c r="OVG44" s="203"/>
      <c r="OVH44" s="203"/>
      <c r="OVI44" s="203"/>
      <c r="OVJ44" s="203"/>
      <c r="OVK44" s="203"/>
      <c r="OVL44" s="203"/>
      <c r="OVM44" s="203"/>
      <c r="OVN44" s="203"/>
      <c r="OVO44" s="203"/>
      <c r="OVP44" s="203"/>
      <c r="OVQ44" s="203"/>
      <c r="OVR44" s="203"/>
      <c r="OVS44" s="203"/>
      <c r="OVT44" s="203"/>
      <c r="OVU44" s="203"/>
      <c r="OVV44" s="203"/>
      <c r="OVW44" s="203"/>
      <c r="OVX44" s="203"/>
      <c r="OVY44" s="203"/>
      <c r="OVZ44" s="203"/>
      <c r="OWA44" s="203"/>
      <c r="OWB44" s="203"/>
      <c r="OWC44" s="203"/>
      <c r="OWD44" s="203"/>
      <c r="OWE44" s="203"/>
      <c r="OWF44" s="203"/>
      <c r="OWG44" s="203"/>
      <c r="OWH44" s="203"/>
      <c r="OWI44" s="203"/>
      <c r="OWJ44" s="203"/>
      <c r="OWK44" s="203"/>
      <c r="OWL44" s="203"/>
      <c r="OWM44" s="203"/>
      <c r="OWN44" s="203"/>
      <c r="OWO44" s="203"/>
      <c r="OWP44" s="203"/>
      <c r="OWQ44" s="203"/>
      <c r="OWR44" s="203"/>
      <c r="OWS44" s="203"/>
      <c r="OWT44" s="203"/>
      <c r="OWU44" s="203"/>
      <c r="OWV44" s="203"/>
      <c r="OWW44" s="203"/>
      <c r="OWX44" s="203"/>
      <c r="OWY44" s="203"/>
      <c r="OWZ44" s="203"/>
      <c r="OXA44" s="203"/>
      <c r="OXB44" s="203"/>
      <c r="OXC44" s="203"/>
      <c r="OXD44" s="203"/>
      <c r="OXE44" s="203"/>
      <c r="OXF44" s="203"/>
      <c r="OXG44" s="203"/>
      <c r="OXH44" s="203"/>
      <c r="OXI44" s="203"/>
      <c r="OXJ44" s="203"/>
      <c r="OXK44" s="203"/>
      <c r="OXL44" s="203"/>
      <c r="OXM44" s="203"/>
      <c r="OXN44" s="203"/>
      <c r="OXO44" s="203"/>
      <c r="OXP44" s="203"/>
      <c r="OXQ44" s="203"/>
      <c r="OXR44" s="203"/>
      <c r="OXS44" s="203"/>
      <c r="OXT44" s="203"/>
      <c r="OXU44" s="203"/>
      <c r="OXV44" s="203"/>
      <c r="OXW44" s="203"/>
      <c r="OXX44" s="203"/>
      <c r="OXY44" s="203"/>
      <c r="OXZ44" s="203"/>
      <c r="OYA44" s="203"/>
      <c r="OYB44" s="203"/>
      <c r="OYC44" s="203"/>
      <c r="OYD44" s="203"/>
      <c r="OYE44" s="203"/>
      <c r="OYF44" s="203"/>
      <c r="OYG44" s="203"/>
      <c r="OYH44" s="203"/>
      <c r="OYI44" s="203"/>
      <c r="OYJ44" s="203"/>
      <c r="OYK44" s="203"/>
      <c r="OYL44" s="203"/>
      <c r="OYM44" s="203"/>
      <c r="OYN44" s="203"/>
      <c r="OYO44" s="203"/>
      <c r="OYP44" s="203"/>
      <c r="OYQ44" s="203"/>
      <c r="OYR44" s="203"/>
      <c r="OYS44" s="203"/>
      <c r="OYT44" s="203"/>
      <c r="OYU44" s="203"/>
      <c r="OYV44" s="203"/>
      <c r="OYW44" s="203"/>
      <c r="OYX44" s="203"/>
      <c r="OYY44" s="203"/>
      <c r="OYZ44" s="203"/>
      <c r="OZA44" s="203"/>
      <c r="OZB44" s="203"/>
      <c r="OZC44" s="203"/>
      <c r="OZD44" s="203"/>
      <c r="OZE44" s="203"/>
      <c r="OZF44" s="203"/>
      <c r="OZG44" s="203"/>
      <c r="OZH44" s="203"/>
      <c r="OZI44" s="203"/>
      <c r="OZJ44" s="203"/>
      <c r="OZK44" s="203"/>
      <c r="OZL44" s="203"/>
      <c r="OZM44" s="203"/>
      <c r="OZN44" s="203"/>
      <c r="OZO44" s="203"/>
      <c r="OZP44" s="203"/>
      <c r="OZQ44" s="203"/>
      <c r="OZR44" s="203"/>
      <c r="OZS44" s="203"/>
      <c r="OZT44" s="203"/>
      <c r="OZU44" s="203"/>
      <c r="OZV44" s="203"/>
      <c r="OZW44" s="203"/>
      <c r="OZX44" s="203"/>
      <c r="OZY44" s="203"/>
      <c r="OZZ44" s="203"/>
      <c r="PAA44" s="203"/>
      <c r="PAB44" s="203"/>
      <c r="PAC44" s="203"/>
      <c r="PAD44" s="203"/>
      <c r="PAE44" s="203"/>
      <c r="PAF44" s="203"/>
      <c r="PAG44" s="203"/>
      <c r="PAH44" s="203"/>
      <c r="PAI44" s="203"/>
      <c r="PAJ44" s="203"/>
      <c r="PAK44" s="203"/>
      <c r="PAL44" s="203"/>
      <c r="PAM44" s="203"/>
      <c r="PAN44" s="203"/>
      <c r="PAO44" s="203"/>
      <c r="PAP44" s="203"/>
      <c r="PAQ44" s="203"/>
      <c r="PAR44" s="203"/>
      <c r="PAS44" s="203"/>
      <c r="PAT44" s="203"/>
      <c r="PAU44" s="203"/>
      <c r="PAV44" s="203"/>
      <c r="PAW44" s="203"/>
      <c r="PAX44" s="203"/>
      <c r="PAY44" s="203"/>
      <c r="PAZ44" s="203"/>
      <c r="PBA44" s="203"/>
      <c r="PBB44" s="203"/>
      <c r="PBC44" s="203"/>
      <c r="PBD44" s="203"/>
      <c r="PBE44" s="203"/>
      <c r="PBF44" s="203"/>
      <c r="PBG44" s="203"/>
      <c r="PBH44" s="203"/>
      <c r="PBI44" s="203"/>
      <c r="PBJ44" s="203"/>
      <c r="PBK44" s="203"/>
      <c r="PBL44" s="203"/>
      <c r="PBM44" s="203"/>
      <c r="PBN44" s="203"/>
      <c r="PBO44" s="203"/>
      <c r="PBP44" s="203"/>
      <c r="PBQ44" s="203"/>
      <c r="PBR44" s="203"/>
      <c r="PBS44" s="203"/>
      <c r="PBT44" s="203"/>
      <c r="PBU44" s="203"/>
      <c r="PBV44" s="203"/>
      <c r="PBW44" s="203"/>
      <c r="PBX44" s="203"/>
      <c r="PBY44" s="203"/>
      <c r="PBZ44" s="203"/>
      <c r="PCA44" s="203"/>
      <c r="PCB44" s="203"/>
      <c r="PCC44" s="203"/>
      <c r="PCD44" s="203"/>
      <c r="PCE44" s="203"/>
      <c r="PCF44" s="203"/>
      <c r="PCG44" s="203"/>
      <c r="PCH44" s="203"/>
      <c r="PCI44" s="203"/>
      <c r="PCJ44" s="203"/>
      <c r="PCK44" s="203"/>
      <c r="PCL44" s="203"/>
      <c r="PCM44" s="203"/>
      <c r="PCN44" s="203"/>
      <c r="PCO44" s="203"/>
      <c r="PCP44" s="203"/>
      <c r="PCQ44" s="203"/>
      <c r="PCR44" s="203"/>
      <c r="PCS44" s="203"/>
      <c r="PCT44" s="203"/>
      <c r="PCU44" s="203"/>
      <c r="PCV44" s="203"/>
      <c r="PCW44" s="203"/>
      <c r="PCX44" s="203"/>
      <c r="PCY44" s="203"/>
      <c r="PCZ44" s="203"/>
      <c r="PDA44" s="203"/>
      <c r="PDB44" s="203"/>
      <c r="PDC44" s="203"/>
      <c r="PDD44" s="203"/>
      <c r="PDE44" s="203"/>
      <c r="PDF44" s="203"/>
      <c r="PDG44" s="203"/>
      <c r="PDH44" s="203"/>
      <c r="PDI44" s="203"/>
      <c r="PDJ44" s="203"/>
      <c r="PDK44" s="203"/>
      <c r="PDL44" s="203"/>
      <c r="PDM44" s="203"/>
      <c r="PDN44" s="203"/>
      <c r="PDO44" s="203"/>
      <c r="PDP44" s="203"/>
      <c r="PDQ44" s="203"/>
      <c r="PDR44" s="203"/>
      <c r="PDS44" s="203"/>
      <c r="PDT44" s="203"/>
      <c r="PDU44" s="203"/>
      <c r="PDV44" s="203"/>
      <c r="PDW44" s="203"/>
      <c r="PDX44" s="203"/>
      <c r="PDY44" s="203"/>
      <c r="PDZ44" s="203"/>
      <c r="PEA44" s="203"/>
      <c r="PEB44" s="203"/>
      <c r="PEC44" s="203"/>
      <c r="PED44" s="203"/>
      <c r="PEE44" s="203"/>
      <c r="PEF44" s="203"/>
      <c r="PEG44" s="203"/>
      <c r="PEH44" s="203"/>
      <c r="PEI44" s="203"/>
      <c r="PEJ44" s="203"/>
      <c r="PEK44" s="203"/>
      <c r="PEL44" s="203"/>
      <c r="PEM44" s="203"/>
      <c r="PEN44" s="203"/>
      <c r="PEO44" s="203"/>
      <c r="PEP44" s="203"/>
      <c r="PEQ44" s="203"/>
      <c r="PER44" s="203"/>
      <c r="PES44" s="203"/>
      <c r="PET44" s="203"/>
      <c r="PEU44" s="203"/>
      <c r="PEV44" s="203"/>
      <c r="PEW44" s="203"/>
      <c r="PEX44" s="203"/>
      <c r="PEY44" s="203"/>
      <c r="PEZ44" s="203"/>
      <c r="PFA44" s="203"/>
      <c r="PFB44" s="203"/>
      <c r="PFC44" s="203"/>
      <c r="PFD44" s="203"/>
      <c r="PFE44" s="203"/>
      <c r="PFF44" s="203"/>
      <c r="PFG44" s="203"/>
      <c r="PFH44" s="203"/>
      <c r="PFI44" s="203"/>
      <c r="PFJ44" s="203"/>
      <c r="PFK44" s="203"/>
      <c r="PFL44" s="203"/>
      <c r="PFM44" s="203"/>
      <c r="PFN44" s="203"/>
      <c r="PFO44" s="203"/>
      <c r="PFP44" s="203"/>
      <c r="PFQ44" s="203"/>
      <c r="PFR44" s="203"/>
      <c r="PFS44" s="203"/>
      <c r="PFT44" s="203"/>
      <c r="PFU44" s="203"/>
      <c r="PFV44" s="203"/>
      <c r="PFW44" s="203"/>
      <c r="PFX44" s="203"/>
      <c r="PFY44" s="203"/>
      <c r="PFZ44" s="203"/>
      <c r="PGA44" s="203"/>
      <c r="PGB44" s="203"/>
      <c r="PGC44" s="203"/>
      <c r="PGD44" s="203"/>
      <c r="PGE44" s="203"/>
      <c r="PGF44" s="203"/>
      <c r="PGG44" s="203"/>
      <c r="PGH44" s="203"/>
      <c r="PGI44" s="203"/>
      <c r="PGJ44" s="203"/>
      <c r="PGK44" s="203"/>
      <c r="PGL44" s="203"/>
      <c r="PGM44" s="203"/>
      <c r="PGN44" s="203"/>
      <c r="PGO44" s="203"/>
      <c r="PGP44" s="203"/>
      <c r="PGQ44" s="203"/>
      <c r="PGR44" s="203"/>
      <c r="PGS44" s="203"/>
      <c r="PGT44" s="203"/>
      <c r="PGU44" s="203"/>
      <c r="PGV44" s="203"/>
      <c r="PGW44" s="203"/>
      <c r="PGX44" s="203"/>
      <c r="PGY44" s="203"/>
      <c r="PGZ44" s="203"/>
      <c r="PHA44" s="203"/>
      <c r="PHB44" s="203"/>
      <c r="PHC44" s="203"/>
      <c r="PHD44" s="203"/>
      <c r="PHE44" s="203"/>
      <c r="PHF44" s="203"/>
      <c r="PHG44" s="203"/>
      <c r="PHH44" s="203"/>
      <c r="PHI44" s="203"/>
      <c r="PHJ44" s="203"/>
      <c r="PHK44" s="203"/>
      <c r="PHL44" s="203"/>
      <c r="PHM44" s="203"/>
      <c r="PHN44" s="203"/>
      <c r="PHO44" s="203"/>
      <c r="PHP44" s="203"/>
      <c r="PHQ44" s="203"/>
      <c r="PHR44" s="203"/>
      <c r="PHS44" s="203"/>
      <c r="PHT44" s="203"/>
      <c r="PHU44" s="203"/>
      <c r="PHV44" s="203"/>
      <c r="PHW44" s="203"/>
      <c r="PHX44" s="203"/>
      <c r="PHY44" s="203"/>
      <c r="PHZ44" s="203"/>
      <c r="PIA44" s="203"/>
      <c r="PIB44" s="203"/>
      <c r="PIC44" s="203"/>
      <c r="PID44" s="203"/>
      <c r="PIE44" s="203"/>
      <c r="PIF44" s="203"/>
      <c r="PIG44" s="203"/>
      <c r="PIH44" s="203"/>
      <c r="PII44" s="203"/>
      <c r="PIJ44" s="203"/>
      <c r="PIK44" s="203"/>
      <c r="PIL44" s="203"/>
      <c r="PIM44" s="203"/>
      <c r="PIN44" s="203"/>
      <c r="PIO44" s="203"/>
      <c r="PIP44" s="203"/>
      <c r="PIQ44" s="203"/>
      <c r="PIR44" s="203"/>
      <c r="PIS44" s="203"/>
      <c r="PIT44" s="203"/>
      <c r="PIU44" s="203"/>
      <c r="PIV44" s="203"/>
      <c r="PIW44" s="203"/>
      <c r="PIX44" s="203"/>
      <c r="PIY44" s="203"/>
      <c r="PIZ44" s="203"/>
      <c r="PJA44" s="203"/>
      <c r="PJB44" s="203"/>
      <c r="PJC44" s="203"/>
      <c r="PJD44" s="203"/>
      <c r="PJE44" s="203"/>
      <c r="PJF44" s="203"/>
      <c r="PJG44" s="203"/>
      <c r="PJH44" s="203"/>
      <c r="PJI44" s="203"/>
      <c r="PJJ44" s="203"/>
      <c r="PJK44" s="203"/>
      <c r="PJL44" s="203"/>
      <c r="PJM44" s="203"/>
      <c r="PJN44" s="203"/>
      <c r="PJO44" s="203"/>
      <c r="PJP44" s="203"/>
      <c r="PJQ44" s="203"/>
      <c r="PJR44" s="203"/>
      <c r="PJS44" s="203"/>
      <c r="PJT44" s="203"/>
      <c r="PJU44" s="203"/>
      <c r="PJV44" s="203"/>
      <c r="PJW44" s="203"/>
      <c r="PJX44" s="203"/>
      <c r="PJY44" s="203"/>
      <c r="PJZ44" s="203"/>
      <c r="PKA44" s="203"/>
      <c r="PKB44" s="203"/>
      <c r="PKC44" s="203"/>
      <c r="PKD44" s="203"/>
      <c r="PKE44" s="203"/>
      <c r="PKF44" s="203"/>
      <c r="PKG44" s="203"/>
      <c r="PKH44" s="203"/>
      <c r="PKI44" s="203"/>
      <c r="PKJ44" s="203"/>
      <c r="PKK44" s="203"/>
      <c r="PKL44" s="203"/>
      <c r="PKM44" s="203"/>
      <c r="PKN44" s="203"/>
      <c r="PKO44" s="203"/>
      <c r="PKP44" s="203"/>
      <c r="PKQ44" s="203"/>
      <c r="PKR44" s="203"/>
      <c r="PKS44" s="203"/>
      <c r="PKT44" s="203"/>
      <c r="PKU44" s="203"/>
      <c r="PKV44" s="203"/>
      <c r="PKW44" s="203"/>
      <c r="PKX44" s="203"/>
      <c r="PKY44" s="203"/>
      <c r="PKZ44" s="203"/>
      <c r="PLA44" s="203"/>
      <c r="PLB44" s="203"/>
      <c r="PLC44" s="203"/>
      <c r="PLD44" s="203"/>
      <c r="PLE44" s="203"/>
      <c r="PLF44" s="203"/>
      <c r="PLG44" s="203"/>
      <c r="PLH44" s="203"/>
      <c r="PLI44" s="203"/>
      <c r="PLJ44" s="203"/>
      <c r="PLK44" s="203"/>
      <c r="PLL44" s="203"/>
      <c r="PLM44" s="203"/>
      <c r="PLN44" s="203"/>
      <c r="PLO44" s="203"/>
      <c r="PLP44" s="203"/>
      <c r="PLQ44" s="203"/>
      <c r="PLR44" s="203"/>
      <c r="PLS44" s="203"/>
      <c r="PLT44" s="203"/>
      <c r="PLU44" s="203"/>
      <c r="PLV44" s="203"/>
      <c r="PLW44" s="203"/>
      <c r="PLX44" s="203"/>
      <c r="PLY44" s="203"/>
      <c r="PLZ44" s="203"/>
      <c r="PMA44" s="203"/>
      <c r="PMB44" s="203"/>
      <c r="PMC44" s="203"/>
      <c r="PMD44" s="203"/>
      <c r="PME44" s="203"/>
      <c r="PMF44" s="203"/>
      <c r="PMG44" s="203"/>
      <c r="PMH44" s="203"/>
      <c r="PMI44" s="203"/>
      <c r="PMJ44" s="203"/>
      <c r="PMK44" s="203"/>
      <c r="PML44" s="203"/>
      <c r="PMM44" s="203"/>
      <c r="PMN44" s="203"/>
      <c r="PMO44" s="203"/>
      <c r="PMP44" s="203"/>
      <c r="PMQ44" s="203"/>
      <c r="PMR44" s="203"/>
      <c r="PMS44" s="203"/>
      <c r="PMT44" s="203"/>
      <c r="PMU44" s="203"/>
      <c r="PMV44" s="203"/>
      <c r="PMW44" s="203"/>
      <c r="PMX44" s="203"/>
      <c r="PMY44" s="203"/>
      <c r="PMZ44" s="203"/>
      <c r="PNA44" s="203"/>
      <c r="PNB44" s="203"/>
      <c r="PNC44" s="203"/>
      <c r="PND44" s="203"/>
      <c r="PNE44" s="203"/>
      <c r="PNF44" s="203"/>
      <c r="PNG44" s="203"/>
      <c r="PNH44" s="203"/>
      <c r="PNI44" s="203"/>
      <c r="PNJ44" s="203"/>
      <c r="PNK44" s="203"/>
      <c r="PNL44" s="203"/>
      <c r="PNM44" s="203"/>
      <c r="PNN44" s="203"/>
      <c r="PNO44" s="203"/>
      <c r="PNP44" s="203"/>
      <c r="PNQ44" s="203"/>
      <c r="PNR44" s="203"/>
      <c r="PNS44" s="203"/>
      <c r="PNT44" s="203"/>
      <c r="PNU44" s="203"/>
      <c r="PNV44" s="203"/>
      <c r="PNW44" s="203"/>
      <c r="PNX44" s="203"/>
      <c r="PNY44" s="203"/>
      <c r="PNZ44" s="203"/>
      <c r="POA44" s="203"/>
      <c r="POB44" s="203"/>
      <c r="POC44" s="203"/>
      <c r="POD44" s="203"/>
      <c r="POE44" s="203"/>
      <c r="POF44" s="203"/>
      <c r="POG44" s="203"/>
      <c r="POH44" s="203"/>
      <c r="POI44" s="203"/>
      <c r="POJ44" s="203"/>
      <c r="POK44" s="203"/>
      <c r="POL44" s="203"/>
      <c r="POM44" s="203"/>
      <c r="PON44" s="203"/>
      <c r="POO44" s="203"/>
      <c r="POP44" s="203"/>
      <c r="POQ44" s="203"/>
      <c r="POR44" s="203"/>
      <c r="POS44" s="203"/>
      <c r="POT44" s="203"/>
      <c r="POU44" s="203"/>
      <c r="POV44" s="203"/>
      <c r="POW44" s="203"/>
      <c r="POX44" s="203"/>
      <c r="POY44" s="203"/>
      <c r="POZ44" s="203"/>
      <c r="PPA44" s="203"/>
      <c r="PPB44" s="203"/>
      <c r="PPC44" s="203"/>
      <c r="PPD44" s="203"/>
      <c r="PPE44" s="203"/>
      <c r="PPF44" s="203"/>
      <c r="PPG44" s="203"/>
      <c r="PPH44" s="203"/>
      <c r="PPI44" s="203"/>
      <c r="PPJ44" s="203"/>
      <c r="PPK44" s="203"/>
      <c r="PPL44" s="203"/>
      <c r="PPM44" s="203"/>
      <c r="PPN44" s="203"/>
      <c r="PPO44" s="203"/>
      <c r="PPP44" s="203"/>
      <c r="PPQ44" s="203"/>
      <c r="PPR44" s="203"/>
      <c r="PPS44" s="203"/>
      <c r="PPT44" s="203"/>
      <c r="PPU44" s="203"/>
      <c r="PPV44" s="203"/>
      <c r="PPW44" s="203"/>
      <c r="PPX44" s="203"/>
      <c r="PPY44" s="203"/>
      <c r="PPZ44" s="203"/>
      <c r="PQA44" s="203"/>
      <c r="PQB44" s="203"/>
      <c r="PQC44" s="203"/>
      <c r="PQD44" s="203"/>
      <c r="PQE44" s="203"/>
      <c r="PQF44" s="203"/>
      <c r="PQG44" s="203"/>
      <c r="PQH44" s="203"/>
      <c r="PQI44" s="203"/>
      <c r="PQJ44" s="203"/>
      <c r="PQK44" s="203"/>
      <c r="PQL44" s="203"/>
      <c r="PQM44" s="203"/>
      <c r="PQN44" s="203"/>
      <c r="PQO44" s="203"/>
      <c r="PQP44" s="203"/>
      <c r="PQQ44" s="203"/>
      <c r="PQR44" s="203"/>
      <c r="PQS44" s="203"/>
      <c r="PQT44" s="203"/>
      <c r="PQU44" s="203"/>
      <c r="PQV44" s="203"/>
      <c r="PQW44" s="203"/>
      <c r="PQX44" s="203"/>
      <c r="PQY44" s="203"/>
      <c r="PQZ44" s="203"/>
      <c r="PRA44" s="203"/>
      <c r="PRB44" s="203"/>
      <c r="PRC44" s="203"/>
      <c r="PRD44" s="203"/>
      <c r="PRE44" s="203"/>
      <c r="PRF44" s="203"/>
      <c r="PRG44" s="203"/>
      <c r="PRH44" s="203"/>
      <c r="PRI44" s="203"/>
      <c r="PRJ44" s="203"/>
      <c r="PRK44" s="203"/>
      <c r="PRL44" s="203"/>
      <c r="PRM44" s="203"/>
      <c r="PRN44" s="203"/>
      <c r="PRO44" s="203"/>
      <c r="PRP44" s="203"/>
      <c r="PRQ44" s="203"/>
      <c r="PRR44" s="203"/>
      <c r="PRS44" s="203"/>
      <c r="PRT44" s="203"/>
      <c r="PRU44" s="203"/>
      <c r="PRV44" s="203"/>
      <c r="PRW44" s="203"/>
      <c r="PRX44" s="203"/>
      <c r="PRY44" s="203"/>
      <c r="PRZ44" s="203"/>
      <c r="PSA44" s="203"/>
      <c r="PSB44" s="203"/>
      <c r="PSC44" s="203"/>
      <c r="PSD44" s="203"/>
      <c r="PSE44" s="203"/>
      <c r="PSF44" s="203"/>
      <c r="PSG44" s="203"/>
      <c r="PSH44" s="203"/>
      <c r="PSI44" s="203"/>
      <c r="PSJ44" s="203"/>
      <c r="PSK44" s="203"/>
      <c r="PSL44" s="203"/>
      <c r="PSM44" s="203"/>
      <c r="PSN44" s="203"/>
      <c r="PSO44" s="203"/>
      <c r="PSP44" s="203"/>
      <c r="PSQ44" s="203"/>
      <c r="PSR44" s="203"/>
      <c r="PSS44" s="203"/>
      <c r="PST44" s="203"/>
      <c r="PSU44" s="203"/>
      <c r="PSV44" s="203"/>
      <c r="PSW44" s="203"/>
      <c r="PSX44" s="203"/>
      <c r="PSY44" s="203"/>
      <c r="PSZ44" s="203"/>
      <c r="PTA44" s="203"/>
      <c r="PTB44" s="203"/>
      <c r="PTC44" s="203"/>
      <c r="PTD44" s="203"/>
      <c r="PTE44" s="203"/>
      <c r="PTF44" s="203"/>
      <c r="PTG44" s="203"/>
      <c r="PTH44" s="203"/>
      <c r="PTI44" s="203"/>
      <c r="PTJ44" s="203"/>
      <c r="PTK44" s="203"/>
      <c r="PTL44" s="203"/>
      <c r="PTM44" s="203"/>
      <c r="PTN44" s="203"/>
      <c r="PTO44" s="203"/>
      <c r="PTP44" s="203"/>
      <c r="PTQ44" s="203"/>
      <c r="PTR44" s="203"/>
      <c r="PTS44" s="203"/>
      <c r="PTT44" s="203"/>
      <c r="PTU44" s="203"/>
      <c r="PTV44" s="203"/>
      <c r="PTW44" s="203"/>
      <c r="PTX44" s="203"/>
      <c r="PTY44" s="203"/>
      <c r="PTZ44" s="203"/>
      <c r="PUA44" s="203"/>
      <c r="PUB44" s="203"/>
      <c r="PUC44" s="203"/>
      <c r="PUD44" s="203"/>
      <c r="PUE44" s="203"/>
      <c r="PUF44" s="203"/>
      <c r="PUG44" s="203"/>
      <c r="PUH44" s="203"/>
      <c r="PUI44" s="203"/>
      <c r="PUJ44" s="203"/>
      <c r="PUK44" s="203"/>
      <c r="PUL44" s="203"/>
      <c r="PUM44" s="203"/>
      <c r="PUN44" s="203"/>
      <c r="PUO44" s="203"/>
      <c r="PUP44" s="203"/>
      <c r="PUQ44" s="203"/>
      <c r="PUR44" s="203"/>
      <c r="PUS44" s="203"/>
      <c r="PUT44" s="203"/>
      <c r="PUU44" s="203"/>
      <c r="PUV44" s="203"/>
      <c r="PUW44" s="203"/>
      <c r="PUX44" s="203"/>
      <c r="PUY44" s="203"/>
      <c r="PUZ44" s="203"/>
      <c r="PVA44" s="203"/>
      <c r="PVB44" s="203"/>
      <c r="PVC44" s="203"/>
      <c r="PVD44" s="203"/>
      <c r="PVE44" s="203"/>
      <c r="PVF44" s="203"/>
      <c r="PVG44" s="203"/>
      <c r="PVH44" s="203"/>
      <c r="PVI44" s="203"/>
      <c r="PVJ44" s="203"/>
      <c r="PVK44" s="203"/>
      <c r="PVL44" s="203"/>
      <c r="PVM44" s="203"/>
      <c r="PVN44" s="203"/>
      <c r="PVO44" s="203"/>
      <c r="PVP44" s="203"/>
      <c r="PVQ44" s="203"/>
      <c r="PVR44" s="203"/>
      <c r="PVS44" s="203"/>
      <c r="PVT44" s="203"/>
      <c r="PVU44" s="203"/>
      <c r="PVV44" s="203"/>
      <c r="PVW44" s="203"/>
      <c r="PVX44" s="203"/>
      <c r="PVY44" s="203"/>
      <c r="PVZ44" s="203"/>
      <c r="PWA44" s="203"/>
      <c r="PWB44" s="203"/>
      <c r="PWC44" s="203"/>
      <c r="PWD44" s="203"/>
      <c r="PWE44" s="203"/>
      <c r="PWF44" s="203"/>
      <c r="PWG44" s="203"/>
      <c r="PWH44" s="203"/>
      <c r="PWI44" s="203"/>
      <c r="PWJ44" s="203"/>
      <c r="PWK44" s="203"/>
      <c r="PWL44" s="203"/>
      <c r="PWM44" s="203"/>
      <c r="PWN44" s="203"/>
      <c r="PWO44" s="203"/>
      <c r="PWP44" s="203"/>
      <c r="PWQ44" s="203"/>
      <c r="PWR44" s="203"/>
      <c r="PWS44" s="203"/>
      <c r="PWT44" s="203"/>
      <c r="PWU44" s="203"/>
      <c r="PWV44" s="203"/>
      <c r="PWW44" s="203"/>
      <c r="PWX44" s="203"/>
      <c r="PWY44" s="203"/>
      <c r="PWZ44" s="203"/>
      <c r="PXA44" s="203"/>
      <c r="PXB44" s="203"/>
      <c r="PXC44" s="203"/>
      <c r="PXD44" s="203"/>
      <c r="PXE44" s="203"/>
      <c r="PXF44" s="203"/>
      <c r="PXG44" s="203"/>
      <c r="PXH44" s="203"/>
      <c r="PXI44" s="203"/>
      <c r="PXJ44" s="203"/>
      <c r="PXK44" s="203"/>
      <c r="PXL44" s="203"/>
      <c r="PXM44" s="203"/>
      <c r="PXN44" s="203"/>
      <c r="PXO44" s="203"/>
      <c r="PXP44" s="203"/>
      <c r="PXQ44" s="203"/>
      <c r="PXR44" s="203"/>
      <c r="PXS44" s="203"/>
      <c r="PXT44" s="203"/>
      <c r="PXU44" s="203"/>
      <c r="PXV44" s="203"/>
      <c r="PXW44" s="203"/>
      <c r="PXX44" s="203"/>
      <c r="PXY44" s="203"/>
      <c r="PXZ44" s="203"/>
      <c r="PYA44" s="203"/>
      <c r="PYB44" s="203"/>
      <c r="PYC44" s="203"/>
      <c r="PYD44" s="203"/>
      <c r="PYE44" s="203"/>
      <c r="PYF44" s="203"/>
      <c r="PYG44" s="203"/>
      <c r="PYH44" s="203"/>
      <c r="PYI44" s="203"/>
      <c r="PYJ44" s="203"/>
      <c r="PYK44" s="203"/>
      <c r="PYL44" s="203"/>
      <c r="PYM44" s="203"/>
      <c r="PYN44" s="203"/>
      <c r="PYO44" s="203"/>
      <c r="PYP44" s="203"/>
      <c r="PYQ44" s="203"/>
      <c r="PYR44" s="203"/>
      <c r="PYS44" s="203"/>
      <c r="PYT44" s="203"/>
      <c r="PYU44" s="203"/>
      <c r="PYV44" s="203"/>
      <c r="PYW44" s="203"/>
      <c r="PYX44" s="203"/>
      <c r="PYY44" s="203"/>
      <c r="PYZ44" s="203"/>
      <c r="PZA44" s="203"/>
      <c r="PZB44" s="203"/>
      <c r="PZC44" s="203"/>
      <c r="PZD44" s="203"/>
      <c r="PZE44" s="203"/>
      <c r="PZF44" s="203"/>
      <c r="PZG44" s="203"/>
      <c r="PZH44" s="203"/>
      <c r="PZI44" s="203"/>
      <c r="PZJ44" s="203"/>
      <c r="PZK44" s="203"/>
      <c r="PZL44" s="203"/>
      <c r="PZM44" s="203"/>
      <c r="PZN44" s="203"/>
      <c r="PZO44" s="203"/>
      <c r="PZP44" s="203"/>
      <c r="PZQ44" s="203"/>
      <c r="PZR44" s="203"/>
      <c r="PZS44" s="203"/>
      <c r="PZT44" s="203"/>
      <c r="PZU44" s="203"/>
      <c r="PZV44" s="203"/>
      <c r="PZW44" s="203"/>
      <c r="PZX44" s="203"/>
      <c r="PZY44" s="203"/>
      <c r="PZZ44" s="203"/>
      <c r="QAA44" s="203"/>
      <c r="QAB44" s="203"/>
      <c r="QAC44" s="203"/>
      <c r="QAD44" s="203"/>
      <c r="QAE44" s="203"/>
      <c r="QAF44" s="203"/>
      <c r="QAG44" s="203"/>
      <c r="QAH44" s="203"/>
      <c r="QAI44" s="203"/>
      <c r="QAJ44" s="203"/>
      <c r="QAK44" s="203"/>
      <c r="QAL44" s="203"/>
      <c r="QAM44" s="203"/>
      <c r="QAN44" s="203"/>
      <c r="QAO44" s="203"/>
      <c r="QAP44" s="203"/>
      <c r="QAQ44" s="203"/>
      <c r="QAR44" s="203"/>
      <c r="QAS44" s="203"/>
      <c r="QAT44" s="203"/>
      <c r="QAU44" s="203"/>
      <c r="QAV44" s="203"/>
      <c r="QAW44" s="203"/>
      <c r="QAX44" s="203"/>
      <c r="QAY44" s="203"/>
      <c r="QAZ44" s="203"/>
      <c r="QBA44" s="203"/>
      <c r="QBB44" s="203"/>
      <c r="QBC44" s="203"/>
      <c r="QBD44" s="203"/>
      <c r="QBE44" s="203"/>
      <c r="QBF44" s="203"/>
      <c r="QBG44" s="203"/>
      <c r="QBH44" s="203"/>
      <c r="QBI44" s="203"/>
      <c r="QBJ44" s="203"/>
      <c r="QBK44" s="203"/>
      <c r="QBL44" s="203"/>
      <c r="QBM44" s="203"/>
      <c r="QBN44" s="203"/>
      <c r="QBO44" s="203"/>
      <c r="QBP44" s="203"/>
      <c r="QBQ44" s="203"/>
      <c r="QBR44" s="203"/>
      <c r="QBS44" s="203"/>
      <c r="QBT44" s="203"/>
      <c r="QBU44" s="203"/>
      <c r="QBV44" s="203"/>
      <c r="QBW44" s="203"/>
      <c r="QBX44" s="203"/>
      <c r="QBY44" s="203"/>
      <c r="QBZ44" s="203"/>
      <c r="QCA44" s="203"/>
      <c r="QCB44" s="203"/>
      <c r="QCC44" s="203"/>
      <c r="QCD44" s="203"/>
      <c r="QCE44" s="203"/>
      <c r="QCF44" s="203"/>
      <c r="QCG44" s="203"/>
      <c r="QCH44" s="203"/>
      <c r="QCI44" s="203"/>
      <c r="QCJ44" s="203"/>
      <c r="QCK44" s="203"/>
      <c r="QCL44" s="203"/>
      <c r="QCM44" s="203"/>
      <c r="QCN44" s="203"/>
      <c r="QCO44" s="203"/>
      <c r="QCP44" s="203"/>
      <c r="QCQ44" s="203"/>
      <c r="QCR44" s="203"/>
      <c r="QCS44" s="203"/>
      <c r="QCT44" s="203"/>
      <c r="QCU44" s="203"/>
      <c r="QCV44" s="203"/>
      <c r="QCW44" s="203"/>
      <c r="QCX44" s="203"/>
      <c r="QCY44" s="203"/>
      <c r="QCZ44" s="203"/>
      <c r="QDA44" s="203"/>
      <c r="QDB44" s="203"/>
      <c r="QDC44" s="203"/>
      <c r="QDD44" s="203"/>
      <c r="QDE44" s="203"/>
      <c r="QDF44" s="203"/>
      <c r="QDG44" s="203"/>
      <c r="QDH44" s="203"/>
      <c r="QDI44" s="203"/>
      <c r="QDJ44" s="203"/>
      <c r="QDK44" s="203"/>
      <c r="QDL44" s="203"/>
      <c r="QDM44" s="203"/>
      <c r="QDN44" s="203"/>
      <c r="QDO44" s="203"/>
      <c r="QDP44" s="203"/>
      <c r="QDQ44" s="203"/>
      <c r="QDR44" s="203"/>
      <c r="QDS44" s="203"/>
      <c r="QDT44" s="203"/>
      <c r="QDU44" s="203"/>
      <c r="QDV44" s="203"/>
      <c r="QDW44" s="203"/>
      <c r="QDX44" s="203"/>
      <c r="QDY44" s="203"/>
      <c r="QDZ44" s="203"/>
      <c r="QEA44" s="203"/>
      <c r="QEB44" s="203"/>
      <c r="QEC44" s="203"/>
      <c r="QED44" s="203"/>
      <c r="QEE44" s="203"/>
      <c r="QEF44" s="203"/>
      <c r="QEG44" s="203"/>
      <c r="QEH44" s="203"/>
      <c r="QEI44" s="203"/>
      <c r="QEJ44" s="203"/>
      <c r="QEK44" s="203"/>
      <c r="QEL44" s="203"/>
      <c r="QEM44" s="203"/>
      <c r="QEN44" s="203"/>
      <c r="QEO44" s="203"/>
      <c r="QEP44" s="203"/>
      <c r="QEQ44" s="203"/>
      <c r="QER44" s="203"/>
      <c r="QES44" s="203"/>
      <c r="QET44" s="203"/>
      <c r="QEU44" s="203"/>
      <c r="QEV44" s="203"/>
      <c r="QEW44" s="203"/>
      <c r="QEX44" s="203"/>
      <c r="QEY44" s="203"/>
      <c r="QEZ44" s="203"/>
      <c r="QFA44" s="203"/>
      <c r="QFB44" s="203"/>
      <c r="QFC44" s="203"/>
      <c r="QFD44" s="203"/>
      <c r="QFE44" s="203"/>
      <c r="QFF44" s="203"/>
      <c r="QFG44" s="203"/>
      <c r="QFH44" s="203"/>
      <c r="QFI44" s="203"/>
      <c r="QFJ44" s="203"/>
      <c r="QFK44" s="203"/>
      <c r="QFL44" s="203"/>
      <c r="QFM44" s="203"/>
      <c r="QFN44" s="203"/>
      <c r="QFO44" s="203"/>
      <c r="QFP44" s="203"/>
      <c r="QFQ44" s="203"/>
      <c r="QFR44" s="203"/>
      <c r="QFS44" s="203"/>
      <c r="QFT44" s="203"/>
      <c r="QFU44" s="203"/>
      <c r="QFV44" s="203"/>
      <c r="QFW44" s="203"/>
      <c r="QFX44" s="203"/>
      <c r="QFY44" s="203"/>
      <c r="QFZ44" s="203"/>
      <c r="QGA44" s="203"/>
      <c r="QGB44" s="203"/>
      <c r="QGC44" s="203"/>
      <c r="QGD44" s="203"/>
      <c r="QGE44" s="203"/>
      <c r="QGF44" s="203"/>
      <c r="QGG44" s="203"/>
      <c r="QGH44" s="203"/>
      <c r="QGI44" s="203"/>
      <c r="QGJ44" s="203"/>
      <c r="QGK44" s="203"/>
      <c r="QGL44" s="203"/>
      <c r="QGM44" s="203"/>
      <c r="QGN44" s="203"/>
      <c r="QGO44" s="203"/>
      <c r="QGP44" s="203"/>
      <c r="QGQ44" s="203"/>
      <c r="QGR44" s="203"/>
      <c r="QGS44" s="203"/>
      <c r="QGT44" s="203"/>
      <c r="QGU44" s="203"/>
      <c r="QGV44" s="203"/>
      <c r="QGW44" s="203"/>
      <c r="QGX44" s="203"/>
      <c r="QGY44" s="203"/>
      <c r="QGZ44" s="203"/>
      <c r="QHA44" s="203"/>
      <c r="QHB44" s="203"/>
      <c r="QHC44" s="203"/>
      <c r="QHD44" s="203"/>
      <c r="QHE44" s="203"/>
      <c r="QHF44" s="203"/>
      <c r="QHG44" s="203"/>
      <c r="QHH44" s="203"/>
      <c r="QHI44" s="203"/>
      <c r="QHJ44" s="203"/>
      <c r="QHK44" s="203"/>
      <c r="QHL44" s="203"/>
      <c r="QHM44" s="203"/>
      <c r="QHN44" s="203"/>
      <c r="QHO44" s="203"/>
      <c r="QHP44" s="203"/>
      <c r="QHQ44" s="203"/>
      <c r="QHR44" s="203"/>
      <c r="QHS44" s="203"/>
      <c r="QHT44" s="203"/>
      <c r="QHU44" s="203"/>
      <c r="QHV44" s="203"/>
      <c r="QHW44" s="203"/>
      <c r="QHX44" s="203"/>
      <c r="QHY44" s="203"/>
      <c r="QHZ44" s="203"/>
      <c r="QIA44" s="203"/>
      <c r="QIB44" s="203"/>
      <c r="QIC44" s="203"/>
      <c r="QID44" s="203"/>
      <c r="QIE44" s="203"/>
      <c r="QIF44" s="203"/>
      <c r="QIG44" s="203"/>
      <c r="QIH44" s="203"/>
      <c r="QII44" s="203"/>
      <c r="QIJ44" s="203"/>
      <c r="QIK44" s="203"/>
      <c r="QIL44" s="203"/>
      <c r="QIM44" s="203"/>
      <c r="QIN44" s="203"/>
      <c r="QIO44" s="203"/>
      <c r="QIP44" s="203"/>
      <c r="QIQ44" s="203"/>
      <c r="QIR44" s="203"/>
      <c r="QIS44" s="203"/>
      <c r="QIT44" s="203"/>
      <c r="QIU44" s="203"/>
      <c r="QIV44" s="203"/>
      <c r="QIW44" s="203"/>
      <c r="QIX44" s="203"/>
      <c r="QIY44" s="203"/>
      <c r="QIZ44" s="203"/>
      <c r="QJA44" s="203"/>
      <c r="QJB44" s="203"/>
      <c r="QJC44" s="203"/>
      <c r="QJD44" s="203"/>
      <c r="QJE44" s="203"/>
      <c r="QJF44" s="203"/>
      <c r="QJG44" s="203"/>
      <c r="QJH44" s="203"/>
      <c r="QJI44" s="203"/>
      <c r="QJJ44" s="203"/>
      <c r="QJK44" s="203"/>
      <c r="QJL44" s="203"/>
      <c r="QJM44" s="203"/>
      <c r="QJN44" s="203"/>
      <c r="QJO44" s="203"/>
      <c r="QJP44" s="203"/>
      <c r="QJQ44" s="203"/>
      <c r="QJR44" s="203"/>
      <c r="QJS44" s="203"/>
      <c r="QJT44" s="203"/>
      <c r="QJU44" s="203"/>
      <c r="QJV44" s="203"/>
      <c r="QJW44" s="203"/>
      <c r="QJX44" s="203"/>
      <c r="QJY44" s="203"/>
      <c r="QJZ44" s="203"/>
      <c r="QKA44" s="203"/>
      <c r="QKB44" s="203"/>
      <c r="QKC44" s="203"/>
      <c r="QKD44" s="203"/>
      <c r="QKE44" s="203"/>
      <c r="QKF44" s="203"/>
      <c r="QKG44" s="203"/>
      <c r="QKH44" s="203"/>
      <c r="QKI44" s="203"/>
      <c r="QKJ44" s="203"/>
      <c r="QKK44" s="203"/>
      <c r="QKL44" s="203"/>
      <c r="QKM44" s="203"/>
      <c r="QKN44" s="203"/>
      <c r="QKO44" s="203"/>
      <c r="QKP44" s="203"/>
      <c r="QKQ44" s="203"/>
      <c r="QKR44" s="203"/>
      <c r="QKS44" s="203"/>
      <c r="QKT44" s="203"/>
      <c r="QKU44" s="203"/>
      <c r="QKV44" s="203"/>
      <c r="QKW44" s="203"/>
      <c r="QKX44" s="203"/>
      <c r="QKY44" s="203"/>
      <c r="QKZ44" s="203"/>
      <c r="QLA44" s="203"/>
      <c r="QLB44" s="203"/>
      <c r="QLC44" s="203"/>
      <c r="QLD44" s="203"/>
      <c r="QLE44" s="203"/>
      <c r="QLF44" s="203"/>
      <c r="QLG44" s="203"/>
      <c r="QLH44" s="203"/>
      <c r="QLI44" s="203"/>
      <c r="QLJ44" s="203"/>
      <c r="QLK44" s="203"/>
      <c r="QLL44" s="203"/>
      <c r="QLM44" s="203"/>
      <c r="QLN44" s="203"/>
      <c r="QLO44" s="203"/>
      <c r="QLP44" s="203"/>
      <c r="QLQ44" s="203"/>
      <c r="QLR44" s="203"/>
      <c r="QLS44" s="203"/>
      <c r="QLT44" s="203"/>
      <c r="QLU44" s="203"/>
      <c r="QLV44" s="203"/>
      <c r="QLW44" s="203"/>
      <c r="QLX44" s="203"/>
      <c r="QLY44" s="203"/>
      <c r="QLZ44" s="203"/>
      <c r="QMA44" s="203"/>
      <c r="QMB44" s="203"/>
      <c r="QMC44" s="203"/>
      <c r="QMD44" s="203"/>
      <c r="QME44" s="203"/>
      <c r="QMF44" s="203"/>
      <c r="QMG44" s="203"/>
      <c r="QMH44" s="203"/>
      <c r="QMI44" s="203"/>
      <c r="QMJ44" s="203"/>
      <c r="QMK44" s="203"/>
      <c r="QML44" s="203"/>
      <c r="QMM44" s="203"/>
      <c r="QMN44" s="203"/>
      <c r="QMO44" s="203"/>
      <c r="QMP44" s="203"/>
      <c r="QMQ44" s="203"/>
      <c r="QMR44" s="203"/>
      <c r="QMS44" s="203"/>
      <c r="QMT44" s="203"/>
      <c r="QMU44" s="203"/>
      <c r="QMV44" s="203"/>
      <c r="QMW44" s="203"/>
      <c r="QMX44" s="203"/>
      <c r="QMY44" s="203"/>
      <c r="QMZ44" s="203"/>
      <c r="QNA44" s="203"/>
      <c r="QNB44" s="203"/>
      <c r="QNC44" s="203"/>
      <c r="QND44" s="203"/>
      <c r="QNE44" s="203"/>
      <c r="QNF44" s="203"/>
      <c r="QNG44" s="203"/>
      <c r="QNH44" s="203"/>
      <c r="QNI44" s="203"/>
      <c r="QNJ44" s="203"/>
      <c r="QNK44" s="203"/>
      <c r="QNL44" s="203"/>
      <c r="QNM44" s="203"/>
      <c r="QNN44" s="203"/>
      <c r="QNO44" s="203"/>
      <c r="QNP44" s="203"/>
      <c r="QNQ44" s="203"/>
      <c r="QNR44" s="203"/>
      <c r="QNS44" s="203"/>
      <c r="QNT44" s="203"/>
      <c r="QNU44" s="203"/>
      <c r="QNV44" s="203"/>
      <c r="QNW44" s="203"/>
      <c r="QNX44" s="203"/>
      <c r="QNY44" s="203"/>
      <c r="QNZ44" s="203"/>
      <c r="QOA44" s="203"/>
      <c r="QOB44" s="203"/>
      <c r="QOC44" s="203"/>
      <c r="QOD44" s="203"/>
      <c r="QOE44" s="203"/>
      <c r="QOF44" s="203"/>
      <c r="QOG44" s="203"/>
      <c r="QOH44" s="203"/>
      <c r="QOI44" s="203"/>
      <c r="QOJ44" s="203"/>
      <c r="QOK44" s="203"/>
      <c r="QOL44" s="203"/>
      <c r="QOM44" s="203"/>
      <c r="QON44" s="203"/>
      <c r="QOO44" s="203"/>
      <c r="QOP44" s="203"/>
      <c r="QOQ44" s="203"/>
      <c r="QOR44" s="203"/>
      <c r="QOS44" s="203"/>
      <c r="QOT44" s="203"/>
      <c r="QOU44" s="203"/>
      <c r="QOV44" s="203"/>
      <c r="QOW44" s="203"/>
      <c r="QOX44" s="203"/>
      <c r="QOY44" s="203"/>
      <c r="QOZ44" s="203"/>
      <c r="QPA44" s="203"/>
      <c r="QPB44" s="203"/>
      <c r="QPC44" s="203"/>
      <c r="QPD44" s="203"/>
      <c r="QPE44" s="203"/>
      <c r="QPF44" s="203"/>
      <c r="QPG44" s="203"/>
      <c r="QPH44" s="203"/>
      <c r="QPI44" s="203"/>
      <c r="QPJ44" s="203"/>
      <c r="QPK44" s="203"/>
      <c r="QPL44" s="203"/>
      <c r="QPM44" s="203"/>
      <c r="QPN44" s="203"/>
      <c r="QPO44" s="203"/>
      <c r="QPP44" s="203"/>
      <c r="QPQ44" s="203"/>
      <c r="QPR44" s="203"/>
      <c r="QPS44" s="203"/>
      <c r="QPT44" s="203"/>
      <c r="QPU44" s="203"/>
      <c r="QPV44" s="203"/>
      <c r="QPW44" s="203"/>
      <c r="QPX44" s="203"/>
      <c r="QPY44" s="203"/>
      <c r="QPZ44" s="203"/>
      <c r="QQA44" s="203"/>
      <c r="QQB44" s="203"/>
      <c r="QQC44" s="203"/>
      <c r="QQD44" s="203"/>
      <c r="QQE44" s="203"/>
      <c r="QQF44" s="203"/>
      <c r="QQG44" s="203"/>
      <c r="QQH44" s="203"/>
      <c r="QQI44" s="203"/>
      <c r="QQJ44" s="203"/>
      <c r="QQK44" s="203"/>
      <c r="QQL44" s="203"/>
      <c r="QQM44" s="203"/>
      <c r="QQN44" s="203"/>
      <c r="QQO44" s="203"/>
      <c r="QQP44" s="203"/>
      <c r="QQQ44" s="203"/>
      <c r="QQR44" s="203"/>
      <c r="QQS44" s="203"/>
      <c r="QQT44" s="203"/>
      <c r="QQU44" s="203"/>
      <c r="QQV44" s="203"/>
      <c r="QQW44" s="203"/>
      <c r="QQX44" s="203"/>
      <c r="QQY44" s="203"/>
      <c r="QQZ44" s="203"/>
      <c r="QRA44" s="203"/>
      <c r="QRB44" s="203"/>
      <c r="QRC44" s="203"/>
      <c r="QRD44" s="203"/>
      <c r="QRE44" s="203"/>
      <c r="QRF44" s="203"/>
      <c r="QRG44" s="203"/>
      <c r="QRH44" s="203"/>
      <c r="QRI44" s="203"/>
      <c r="QRJ44" s="203"/>
      <c r="QRK44" s="203"/>
      <c r="QRL44" s="203"/>
      <c r="QRM44" s="203"/>
      <c r="QRN44" s="203"/>
      <c r="QRO44" s="203"/>
      <c r="QRP44" s="203"/>
      <c r="QRQ44" s="203"/>
      <c r="QRR44" s="203"/>
      <c r="QRS44" s="203"/>
      <c r="QRT44" s="203"/>
      <c r="QRU44" s="203"/>
      <c r="QRV44" s="203"/>
      <c r="QRW44" s="203"/>
      <c r="QRX44" s="203"/>
      <c r="QRY44" s="203"/>
      <c r="QRZ44" s="203"/>
      <c r="QSA44" s="203"/>
      <c r="QSB44" s="203"/>
      <c r="QSC44" s="203"/>
      <c r="QSD44" s="203"/>
      <c r="QSE44" s="203"/>
      <c r="QSF44" s="203"/>
      <c r="QSG44" s="203"/>
      <c r="QSH44" s="203"/>
      <c r="QSI44" s="203"/>
      <c r="QSJ44" s="203"/>
      <c r="QSK44" s="203"/>
      <c r="QSL44" s="203"/>
      <c r="QSM44" s="203"/>
      <c r="QSN44" s="203"/>
      <c r="QSO44" s="203"/>
      <c r="QSP44" s="203"/>
      <c r="QSQ44" s="203"/>
      <c r="QSR44" s="203"/>
      <c r="QSS44" s="203"/>
      <c r="QST44" s="203"/>
      <c r="QSU44" s="203"/>
      <c r="QSV44" s="203"/>
      <c r="QSW44" s="203"/>
      <c r="QSX44" s="203"/>
      <c r="QSY44" s="203"/>
      <c r="QSZ44" s="203"/>
      <c r="QTA44" s="203"/>
      <c r="QTB44" s="203"/>
      <c r="QTC44" s="203"/>
      <c r="QTD44" s="203"/>
      <c r="QTE44" s="203"/>
      <c r="QTF44" s="203"/>
      <c r="QTG44" s="203"/>
      <c r="QTH44" s="203"/>
      <c r="QTI44" s="203"/>
      <c r="QTJ44" s="203"/>
      <c r="QTK44" s="203"/>
      <c r="QTL44" s="203"/>
      <c r="QTM44" s="203"/>
      <c r="QTN44" s="203"/>
      <c r="QTO44" s="203"/>
      <c r="QTP44" s="203"/>
      <c r="QTQ44" s="203"/>
      <c r="QTR44" s="203"/>
      <c r="QTS44" s="203"/>
      <c r="QTT44" s="203"/>
      <c r="QTU44" s="203"/>
      <c r="QTV44" s="203"/>
      <c r="QTW44" s="203"/>
      <c r="QTX44" s="203"/>
      <c r="QTY44" s="203"/>
      <c r="QTZ44" s="203"/>
      <c r="QUA44" s="203"/>
      <c r="QUB44" s="203"/>
      <c r="QUC44" s="203"/>
      <c r="QUD44" s="203"/>
      <c r="QUE44" s="203"/>
      <c r="QUF44" s="203"/>
      <c r="QUG44" s="203"/>
      <c r="QUH44" s="203"/>
      <c r="QUI44" s="203"/>
      <c r="QUJ44" s="203"/>
      <c r="QUK44" s="203"/>
      <c r="QUL44" s="203"/>
      <c r="QUM44" s="203"/>
      <c r="QUN44" s="203"/>
      <c r="QUO44" s="203"/>
      <c r="QUP44" s="203"/>
      <c r="QUQ44" s="203"/>
      <c r="QUR44" s="203"/>
      <c r="QUS44" s="203"/>
      <c r="QUT44" s="203"/>
      <c r="QUU44" s="203"/>
      <c r="QUV44" s="203"/>
      <c r="QUW44" s="203"/>
      <c r="QUX44" s="203"/>
      <c r="QUY44" s="203"/>
      <c r="QUZ44" s="203"/>
      <c r="QVA44" s="203"/>
      <c r="QVB44" s="203"/>
      <c r="QVC44" s="203"/>
      <c r="QVD44" s="203"/>
      <c r="QVE44" s="203"/>
      <c r="QVF44" s="203"/>
      <c r="QVG44" s="203"/>
      <c r="QVH44" s="203"/>
      <c r="QVI44" s="203"/>
      <c r="QVJ44" s="203"/>
      <c r="QVK44" s="203"/>
      <c r="QVL44" s="203"/>
      <c r="QVM44" s="203"/>
      <c r="QVN44" s="203"/>
      <c r="QVO44" s="203"/>
      <c r="QVP44" s="203"/>
      <c r="QVQ44" s="203"/>
      <c r="QVR44" s="203"/>
      <c r="QVS44" s="203"/>
      <c r="QVT44" s="203"/>
      <c r="QVU44" s="203"/>
      <c r="QVV44" s="203"/>
      <c r="QVW44" s="203"/>
      <c r="QVX44" s="203"/>
      <c r="QVY44" s="203"/>
      <c r="QVZ44" s="203"/>
      <c r="QWA44" s="203"/>
      <c r="QWB44" s="203"/>
      <c r="QWC44" s="203"/>
      <c r="QWD44" s="203"/>
      <c r="QWE44" s="203"/>
      <c r="QWF44" s="203"/>
      <c r="QWG44" s="203"/>
      <c r="QWH44" s="203"/>
      <c r="QWI44" s="203"/>
      <c r="QWJ44" s="203"/>
      <c r="QWK44" s="203"/>
      <c r="QWL44" s="203"/>
      <c r="QWM44" s="203"/>
      <c r="QWN44" s="203"/>
      <c r="QWO44" s="203"/>
      <c r="QWP44" s="203"/>
      <c r="QWQ44" s="203"/>
      <c r="QWR44" s="203"/>
      <c r="QWS44" s="203"/>
      <c r="QWT44" s="203"/>
      <c r="QWU44" s="203"/>
      <c r="QWV44" s="203"/>
      <c r="QWW44" s="203"/>
      <c r="QWX44" s="203"/>
      <c r="QWY44" s="203"/>
      <c r="QWZ44" s="203"/>
      <c r="QXA44" s="203"/>
      <c r="QXB44" s="203"/>
      <c r="QXC44" s="203"/>
      <c r="QXD44" s="203"/>
      <c r="QXE44" s="203"/>
      <c r="QXF44" s="203"/>
      <c r="QXG44" s="203"/>
      <c r="QXH44" s="203"/>
      <c r="QXI44" s="203"/>
      <c r="QXJ44" s="203"/>
      <c r="QXK44" s="203"/>
      <c r="QXL44" s="203"/>
      <c r="QXM44" s="203"/>
      <c r="QXN44" s="203"/>
      <c r="QXO44" s="203"/>
      <c r="QXP44" s="203"/>
      <c r="QXQ44" s="203"/>
      <c r="QXR44" s="203"/>
      <c r="QXS44" s="203"/>
      <c r="QXT44" s="203"/>
      <c r="QXU44" s="203"/>
      <c r="QXV44" s="203"/>
      <c r="QXW44" s="203"/>
      <c r="QXX44" s="203"/>
      <c r="QXY44" s="203"/>
      <c r="QXZ44" s="203"/>
      <c r="QYA44" s="203"/>
      <c r="QYB44" s="203"/>
      <c r="QYC44" s="203"/>
      <c r="QYD44" s="203"/>
      <c r="QYE44" s="203"/>
      <c r="QYF44" s="203"/>
      <c r="QYG44" s="203"/>
      <c r="QYH44" s="203"/>
      <c r="QYI44" s="203"/>
      <c r="QYJ44" s="203"/>
      <c r="QYK44" s="203"/>
      <c r="QYL44" s="203"/>
      <c r="QYM44" s="203"/>
      <c r="QYN44" s="203"/>
      <c r="QYO44" s="203"/>
      <c r="QYP44" s="203"/>
      <c r="QYQ44" s="203"/>
      <c r="QYR44" s="203"/>
      <c r="QYS44" s="203"/>
      <c r="QYT44" s="203"/>
      <c r="QYU44" s="203"/>
      <c r="QYV44" s="203"/>
      <c r="QYW44" s="203"/>
      <c r="QYX44" s="203"/>
      <c r="QYY44" s="203"/>
      <c r="QYZ44" s="203"/>
      <c r="QZA44" s="203"/>
      <c r="QZB44" s="203"/>
      <c r="QZC44" s="203"/>
      <c r="QZD44" s="203"/>
      <c r="QZE44" s="203"/>
      <c r="QZF44" s="203"/>
      <c r="QZG44" s="203"/>
      <c r="QZH44" s="203"/>
      <c r="QZI44" s="203"/>
      <c r="QZJ44" s="203"/>
      <c r="QZK44" s="203"/>
      <c r="QZL44" s="203"/>
      <c r="QZM44" s="203"/>
      <c r="QZN44" s="203"/>
      <c r="QZO44" s="203"/>
      <c r="QZP44" s="203"/>
      <c r="QZQ44" s="203"/>
      <c r="QZR44" s="203"/>
      <c r="QZS44" s="203"/>
      <c r="QZT44" s="203"/>
      <c r="QZU44" s="203"/>
      <c r="QZV44" s="203"/>
      <c r="QZW44" s="203"/>
      <c r="QZX44" s="203"/>
      <c r="QZY44" s="203"/>
      <c r="QZZ44" s="203"/>
      <c r="RAA44" s="203"/>
      <c r="RAB44" s="203"/>
      <c r="RAC44" s="203"/>
      <c r="RAD44" s="203"/>
      <c r="RAE44" s="203"/>
      <c r="RAF44" s="203"/>
      <c r="RAG44" s="203"/>
      <c r="RAH44" s="203"/>
      <c r="RAI44" s="203"/>
      <c r="RAJ44" s="203"/>
      <c r="RAK44" s="203"/>
      <c r="RAL44" s="203"/>
      <c r="RAM44" s="203"/>
      <c r="RAN44" s="203"/>
      <c r="RAO44" s="203"/>
      <c r="RAP44" s="203"/>
      <c r="RAQ44" s="203"/>
      <c r="RAR44" s="203"/>
      <c r="RAS44" s="203"/>
      <c r="RAT44" s="203"/>
      <c r="RAU44" s="203"/>
      <c r="RAV44" s="203"/>
      <c r="RAW44" s="203"/>
      <c r="RAX44" s="203"/>
      <c r="RAY44" s="203"/>
      <c r="RAZ44" s="203"/>
      <c r="RBA44" s="203"/>
      <c r="RBB44" s="203"/>
      <c r="RBC44" s="203"/>
      <c r="RBD44" s="203"/>
      <c r="RBE44" s="203"/>
      <c r="RBF44" s="203"/>
      <c r="RBG44" s="203"/>
      <c r="RBH44" s="203"/>
      <c r="RBI44" s="203"/>
      <c r="RBJ44" s="203"/>
      <c r="RBK44" s="203"/>
      <c r="RBL44" s="203"/>
      <c r="RBM44" s="203"/>
      <c r="RBN44" s="203"/>
      <c r="RBO44" s="203"/>
      <c r="RBP44" s="203"/>
      <c r="RBQ44" s="203"/>
      <c r="RBR44" s="203"/>
      <c r="RBS44" s="203"/>
      <c r="RBT44" s="203"/>
      <c r="RBU44" s="203"/>
      <c r="RBV44" s="203"/>
      <c r="RBW44" s="203"/>
      <c r="RBX44" s="203"/>
      <c r="RBY44" s="203"/>
      <c r="RBZ44" s="203"/>
      <c r="RCA44" s="203"/>
      <c r="RCB44" s="203"/>
      <c r="RCC44" s="203"/>
      <c r="RCD44" s="203"/>
      <c r="RCE44" s="203"/>
      <c r="RCF44" s="203"/>
      <c r="RCG44" s="203"/>
      <c r="RCH44" s="203"/>
      <c r="RCI44" s="203"/>
      <c r="RCJ44" s="203"/>
      <c r="RCK44" s="203"/>
      <c r="RCL44" s="203"/>
      <c r="RCM44" s="203"/>
      <c r="RCN44" s="203"/>
      <c r="RCO44" s="203"/>
      <c r="RCP44" s="203"/>
      <c r="RCQ44" s="203"/>
      <c r="RCR44" s="203"/>
      <c r="RCS44" s="203"/>
      <c r="RCT44" s="203"/>
      <c r="RCU44" s="203"/>
      <c r="RCV44" s="203"/>
      <c r="RCW44" s="203"/>
      <c r="RCX44" s="203"/>
      <c r="RCY44" s="203"/>
      <c r="RCZ44" s="203"/>
      <c r="RDA44" s="203"/>
      <c r="RDB44" s="203"/>
      <c r="RDC44" s="203"/>
      <c r="RDD44" s="203"/>
      <c r="RDE44" s="203"/>
      <c r="RDF44" s="203"/>
      <c r="RDG44" s="203"/>
      <c r="RDH44" s="203"/>
      <c r="RDI44" s="203"/>
      <c r="RDJ44" s="203"/>
      <c r="RDK44" s="203"/>
      <c r="RDL44" s="203"/>
      <c r="RDM44" s="203"/>
      <c r="RDN44" s="203"/>
      <c r="RDO44" s="203"/>
      <c r="RDP44" s="203"/>
      <c r="RDQ44" s="203"/>
      <c r="RDR44" s="203"/>
      <c r="RDS44" s="203"/>
      <c r="RDT44" s="203"/>
      <c r="RDU44" s="203"/>
      <c r="RDV44" s="203"/>
      <c r="RDW44" s="203"/>
      <c r="RDX44" s="203"/>
      <c r="RDY44" s="203"/>
      <c r="RDZ44" s="203"/>
      <c r="REA44" s="203"/>
      <c r="REB44" s="203"/>
      <c r="REC44" s="203"/>
      <c r="RED44" s="203"/>
      <c r="REE44" s="203"/>
      <c r="REF44" s="203"/>
      <c r="REG44" s="203"/>
      <c r="REH44" s="203"/>
      <c r="REI44" s="203"/>
      <c r="REJ44" s="203"/>
      <c r="REK44" s="203"/>
      <c r="REL44" s="203"/>
      <c r="REM44" s="203"/>
      <c r="REN44" s="203"/>
      <c r="REO44" s="203"/>
      <c r="REP44" s="203"/>
      <c r="REQ44" s="203"/>
      <c r="RER44" s="203"/>
      <c r="RES44" s="203"/>
      <c r="RET44" s="203"/>
      <c r="REU44" s="203"/>
      <c r="REV44" s="203"/>
      <c r="REW44" s="203"/>
      <c r="REX44" s="203"/>
      <c r="REY44" s="203"/>
      <c r="REZ44" s="203"/>
      <c r="RFA44" s="203"/>
      <c r="RFB44" s="203"/>
      <c r="RFC44" s="203"/>
      <c r="RFD44" s="203"/>
      <c r="RFE44" s="203"/>
      <c r="RFF44" s="203"/>
      <c r="RFG44" s="203"/>
      <c r="RFH44" s="203"/>
      <c r="RFI44" s="203"/>
      <c r="RFJ44" s="203"/>
      <c r="RFK44" s="203"/>
      <c r="RFL44" s="203"/>
      <c r="RFM44" s="203"/>
      <c r="RFN44" s="203"/>
      <c r="RFO44" s="203"/>
      <c r="RFP44" s="203"/>
      <c r="RFQ44" s="203"/>
      <c r="RFR44" s="203"/>
      <c r="RFS44" s="203"/>
      <c r="RFT44" s="203"/>
      <c r="RFU44" s="203"/>
      <c r="RFV44" s="203"/>
      <c r="RFW44" s="203"/>
      <c r="RFX44" s="203"/>
      <c r="RFY44" s="203"/>
      <c r="RFZ44" s="203"/>
      <c r="RGA44" s="203"/>
      <c r="RGB44" s="203"/>
      <c r="RGC44" s="203"/>
      <c r="RGD44" s="203"/>
      <c r="RGE44" s="203"/>
      <c r="RGF44" s="203"/>
      <c r="RGG44" s="203"/>
      <c r="RGH44" s="203"/>
      <c r="RGI44" s="203"/>
      <c r="RGJ44" s="203"/>
      <c r="RGK44" s="203"/>
      <c r="RGL44" s="203"/>
      <c r="RGM44" s="203"/>
      <c r="RGN44" s="203"/>
      <c r="RGO44" s="203"/>
      <c r="RGP44" s="203"/>
      <c r="RGQ44" s="203"/>
      <c r="RGR44" s="203"/>
      <c r="RGS44" s="203"/>
      <c r="RGT44" s="203"/>
      <c r="RGU44" s="203"/>
      <c r="RGV44" s="203"/>
      <c r="RGW44" s="203"/>
      <c r="RGX44" s="203"/>
      <c r="RGY44" s="203"/>
      <c r="RGZ44" s="203"/>
      <c r="RHA44" s="203"/>
      <c r="RHB44" s="203"/>
      <c r="RHC44" s="203"/>
      <c r="RHD44" s="203"/>
      <c r="RHE44" s="203"/>
      <c r="RHF44" s="203"/>
      <c r="RHG44" s="203"/>
      <c r="RHH44" s="203"/>
      <c r="RHI44" s="203"/>
      <c r="RHJ44" s="203"/>
      <c r="RHK44" s="203"/>
      <c r="RHL44" s="203"/>
      <c r="RHM44" s="203"/>
      <c r="RHN44" s="203"/>
      <c r="RHO44" s="203"/>
      <c r="RHP44" s="203"/>
      <c r="RHQ44" s="203"/>
      <c r="RHR44" s="203"/>
      <c r="RHS44" s="203"/>
      <c r="RHT44" s="203"/>
      <c r="RHU44" s="203"/>
      <c r="RHV44" s="203"/>
      <c r="RHW44" s="203"/>
      <c r="RHX44" s="203"/>
      <c r="RHY44" s="203"/>
      <c r="RHZ44" s="203"/>
      <c r="RIA44" s="203"/>
      <c r="RIB44" s="203"/>
      <c r="RIC44" s="203"/>
      <c r="RID44" s="203"/>
      <c r="RIE44" s="203"/>
      <c r="RIF44" s="203"/>
      <c r="RIG44" s="203"/>
      <c r="RIH44" s="203"/>
      <c r="RII44" s="203"/>
      <c r="RIJ44" s="203"/>
      <c r="RIK44" s="203"/>
      <c r="RIL44" s="203"/>
      <c r="RIM44" s="203"/>
      <c r="RIN44" s="203"/>
      <c r="RIO44" s="203"/>
      <c r="RIP44" s="203"/>
      <c r="RIQ44" s="203"/>
      <c r="RIR44" s="203"/>
      <c r="RIS44" s="203"/>
      <c r="RIT44" s="203"/>
      <c r="RIU44" s="203"/>
      <c r="RIV44" s="203"/>
      <c r="RIW44" s="203"/>
      <c r="RIX44" s="203"/>
      <c r="RIY44" s="203"/>
      <c r="RIZ44" s="203"/>
      <c r="RJA44" s="203"/>
      <c r="RJB44" s="203"/>
      <c r="RJC44" s="203"/>
      <c r="RJD44" s="203"/>
      <c r="RJE44" s="203"/>
      <c r="RJF44" s="203"/>
      <c r="RJG44" s="203"/>
      <c r="RJH44" s="203"/>
      <c r="RJI44" s="203"/>
      <c r="RJJ44" s="203"/>
      <c r="RJK44" s="203"/>
      <c r="RJL44" s="203"/>
      <c r="RJM44" s="203"/>
      <c r="RJN44" s="203"/>
      <c r="RJO44" s="203"/>
      <c r="RJP44" s="203"/>
      <c r="RJQ44" s="203"/>
      <c r="RJR44" s="203"/>
      <c r="RJS44" s="203"/>
      <c r="RJT44" s="203"/>
      <c r="RJU44" s="203"/>
      <c r="RJV44" s="203"/>
      <c r="RJW44" s="203"/>
      <c r="RJX44" s="203"/>
      <c r="RJY44" s="203"/>
      <c r="RJZ44" s="203"/>
      <c r="RKA44" s="203"/>
      <c r="RKB44" s="203"/>
      <c r="RKC44" s="203"/>
      <c r="RKD44" s="203"/>
      <c r="RKE44" s="203"/>
      <c r="RKF44" s="203"/>
      <c r="RKG44" s="203"/>
      <c r="RKH44" s="203"/>
      <c r="RKI44" s="203"/>
      <c r="RKJ44" s="203"/>
      <c r="RKK44" s="203"/>
      <c r="RKL44" s="203"/>
      <c r="RKM44" s="203"/>
      <c r="RKN44" s="203"/>
      <c r="RKO44" s="203"/>
      <c r="RKP44" s="203"/>
      <c r="RKQ44" s="203"/>
      <c r="RKR44" s="203"/>
      <c r="RKS44" s="203"/>
      <c r="RKT44" s="203"/>
      <c r="RKU44" s="203"/>
      <c r="RKV44" s="203"/>
      <c r="RKW44" s="203"/>
      <c r="RKX44" s="203"/>
      <c r="RKY44" s="203"/>
      <c r="RKZ44" s="203"/>
      <c r="RLA44" s="203"/>
      <c r="RLB44" s="203"/>
      <c r="RLC44" s="203"/>
      <c r="RLD44" s="203"/>
      <c r="RLE44" s="203"/>
      <c r="RLF44" s="203"/>
      <c r="RLG44" s="203"/>
      <c r="RLH44" s="203"/>
      <c r="RLI44" s="203"/>
      <c r="RLJ44" s="203"/>
      <c r="RLK44" s="203"/>
      <c r="RLL44" s="203"/>
      <c r="RLM44" s="203"/>
      <c r="RLN44" s="203"/>
      <c r="RLO44" s="203"/>
      <c r="RLP44" s="203"/>
      <c r="RLQ44" s="203"/>
      <c r="RLR44" s="203"/>
      <c r="RLS44" s="203"/>
      <c r="RLT44" s="203"/>
      <c r="RLU44" s="203"/>
      <c r="RLV44" s="203"/>
      <c r="RLW44" s="203"/>
      <c r="RLX44" s="203"/>
      <c r="RLY44" s="203"/>
      <c r="RLZ44" s="203"/>
      <c r="RMA44" s="203"/>
      <c r="RMB44" s="203"/>
      <c r="RMC44" s="203"/>
      <c r="RMD44" s="203"/>
      <c r="RME44" s="203"/>
      <c r="RMF44" s="203"/>
      <c r="RMG44" s="203"/>
      <c r="RMH44" s="203"/>
      <c r="RMI44" s="203"/>
      <c r="RMJ44" s="203"/>
      <c r="RMK44" s="203"/>
      <c r="RML44" s="203"/>
      <c r="RMM44" s="203"/>
      <c r="RMN44" s="203"/>
      <c r="RMO44" s="203"/>
      <c r="RMP44" s="203"/>
      <c r="RMQ44" s="203"/>
      <c r="RMR44" s="203"/>
      <c r="RMS44" s="203"/>
      <c r="RMT44" s="203"/>
      <c r="RMU44" s="203"/>
      <c r="RMV44" s="203"/>
      <c r="RMW44" s="203"/>
      <c r="RMX44" s="203"/>
      <c r="RMY44" s="203"/>
      <c r="RMZ44" s="203"/>
      <c r="RNA44" s="203"/>
      <c r="RNB44" s="203"/>
      <c r="RNC44" s="203"/>
      <c r="RND44" s="203"/>
      <c r="RNE44" s="203"/>
      <c r="RNF44" s="203"/>
      <c r="RNG44" s="203"/>
      <c r="RNH44" s="203"/>
      <c r="RNI44" s="203"/>
      <c r="RNJ44" s="203"/>
      <c r="RNK44" s="203"/>
      <c r="RNL44" s="203"/>
      <c r="RNM44" s="203"/>
      <c r="RNN44" s="203"/>
      <c r="RNO44" s="203"/>
      <c r="RNP44" s="203"/>
      <c r="RNQ44" s="203"/>
      <c r="RNR44" s="203"/>
      <c r="RNS44" s="203"/>
      <c r="RNT44" s="203"/>
      <c r="RNU44" s="203"/>
      <c r="RNV44" s="203"/>
      <c r="RNW44" s="203"/>
      <c r="RNX44" s="203"/>
      <c r="RNY44" s="203"/>
      <c r="RNZ44" s="203"/>
      <c r="ROA44" s="203"/>
      <c r="ROB44" s="203"/>
      <c r="ROC44" s="203"/>
      <c r="ROD44" s="203"/>
      <c r="ROE44" s="203"/>
      <c r="ROF44" s="203"/>
      <c r="ROG44" s="203"/>
      <c r="ROH44" s="203"/>
      <c r="ROI44" s="203"/>
      <c r="ROJ44" s="203"/>
      <c r="ROK44" s="203"/>
      <c r="ROL44" s="203"/>
      <c r="ROM44" s="203"/>
      <c r="RON44" s="203"/>
      <c r="ROO44" s="203"/>
      <c r="ROP44" s="203"/>
      <c r="ROQ44" s="203"/>
      <c r="ROR44" s="203"/>
      <c r="ROS44" s="203"/>
      <c r="ROT44" s="203"/>
      <c r="ROU44" s="203"/>
      <c r="ROV44" s="203"/>
      <c r="ROW44" s="203"/>
      <c r="ROX44" s="203"/>
      <c r="ROY44" s="203"/>
      <c r="ROZ44" s="203"/>
      <c r="RPA44" s="203"/>
      <c r="RPB44" s="203"/>
      <c r="RPC44" s="203"/>
      <c r="RPD44" s="203"/>
      <c r="RPE44" s="203"/>
      <c r="RPF44" s="203"/>
      <c r="RPG44" s="203"/>
      <c r="RPH44" s="203"/>
      <c r="RPI44" s="203"/>
      <c r="RPJ44" s="203"/>
      <c r="RPK44" s="203"/>
      <c r="RPL44" s="203"/>
      <c r="RPM44" s="203"/>
      <c r="RPN44" s="203"/>
      <c r="RPO44" s="203"/>
      <c r="RPP44" s="203"/>
      <c r="RPQ44" s="203"/>
      <c r="RPR44" s="203"/>
      <c r="RPS44" s="203"/>
      <c r="RPT44" s="203"/>
      <c r="RPU44" s="203"/>
      <c r="RPV44" s="203"/>
      <c r="RPW44" s="203"/>
      <c r="RPX44" s="203"/>
      <c r="RPY44" s="203"/>
      <c r="RPZ44" s="203"/>
      <c r="RQA44" s="203"/>
      <c r="RQB44" s="203"/>
      <c r="RQC44" s="203"/>
      <c r="RQD44" s="203"/>
      <c r="RQE44" s="203"/>
      <c r="RQF44" s="203"/>
      <c r="RQG44" s="203"/>
      <c r="RQH44" s="203"/>
      <c r="RQI44" s="203"/>
      <c r="RQJ44" s="203"/>
      <c r="RQK44" s="203"/>
      <c r="RQL44" s="203"/>
      <c r="RQM44" s="203"/>
      <c r="RQN44" s="203"/>
      <c r="RQO44" s="203"/>
      <c r="RQP44" s="203"/>
      <c r="RQQ44" s="203"/>
      <c r="RQR44" s="203"/>
      <c r="RQS44" s="203"/>
      <c r="RQT44" s="203"/>
      <c r="RQU44" s="203"/>
      <c r="RQV44" s="203"/>
      <c r="RQW44" s="203"/>
      <c r="RQX44" s="203"/>
      <c r="RQY44" s="203"/>
      <c r="RQZ44" s="203"/>
      <c r="RRA44" s="203"/>
      <c r="RRB44" s="203"/>
      <c r="RRC44" s="203"/>
      <c r="RRD44" s="203"/>
      <c r="RRE44" s="203"/>
      <c r="RRF44" s="203"/>
      <c r="RRG44" s="203"/>
      <c r="RRH44" s="203"/>
      <c r="RRI44" s="203"/>
      <c r="RRJ44" s="203"/>
      <c r="RRK44" s="203"/>
      <c r="RRL44" s="203"/>
      <c r="RRM44" s="203"/>
      <c r="RRN44" s="203"/>
      <c r="RRO44" s="203"/>
      <c r="RRP44" s="203"/>
      <c r="RRQ44" s="203"/>
      <c r="RRR44" s="203"/>
      <c r="RRS44" s="203"/>
      <c r="RRT44" s="203"/>
      <c r="RRU44" s="203"/>
      <c r="RRV44" s="203"/>
      <c r="RRW44" s="203"/>
      <c r="RRX44" s="203"/>
      <c r="RRY44" s="203"/>
      <c r="RRZ44" s="203"/>
      <c r="RSA44" s="203"/>
      <c r="RSB44" s="203"/>
      <c r="RSC44" s="203"/>
      <c r="RSD44" s="203"/>
      <c r="RSE44" s="203"/>
      <c r="RSF44" s="203"/>
      <c r="RSG44" s="203"/>
      <c r="RSH44" s="203"/>
      <c r="RSI44" s="203"/>
      <c r="RSJ44" s="203"/>
      <c r="RSK44" s="203"/>
      <c r="RSL44" s="203"/>
      <c r="RSM44" s="203"/>
      <c r="RSN44" s="203"/>
      <c r="RSO44" s="203"/>
      <c r="RSP44" s="203"/>
      <c r="RSQ44" s="203"/>
      <c r="RSR44" s="203"/>
      <c r="RSS44" s="203"/>
      <c r="RST44" s="203"/>
      <c r="RSU44" s="203"/>
      <c r="RSV44" s="203"/>
      <c r="RSW44" s="203"/>
      <c r="RSX44" s="203"/>
      <c r="RSY44" s="203"/>
      <c r="RSZ44" s="203"/>
      <c r="RTA44" s="203"/>
      <c r="RTB44" s="203"/>
      <c r="RTC44" s="203"/>
      <c r="RTD44" s="203"/>
      <c r="RTE44" s="203"/>
      <c r="RTF44" s="203"/>
      <c r="RTG44" s="203"/>
      <c r="RTH44" s="203"/>
      <c r="RTI44" s="203"/>
      <c r="RTJ44" s="203"/>
      <c r="RTK44" s="203"/>
      <c r="RTL44" s="203"/>
      <c r="RTM44" s="203"/>
      <c r="RTN44" s="203"/>
      <c r="RTO44" s="203"/>
      <c r="RTP44" s="203"/>
      <c r="RTQ44" s="203"/>
      <c r="RTR44" s="203"/>
      <c r="RTS44" s="203"/>
      <c r="RTT44" s="203"/>
      <c r="RTU44" s="203"/>
      <c r="RTV44" s="203"/>
      <c r="RTW44" s="203"/>
      <c r="RTX44" s="203"/>
      <c r="RTY44" s="203"/>
      <c r="RTZ44" s="203"/>
      <c r="RUA44" s="203"/>
      <c r="RUB44" s="203"/>
      <c r="RUC44" s="203"/>
      <c r="RUD44" s="203"/>
      <c r="RUE44" s="203"/>
      <c r="RUF44" s="203"/>
      <c r="RUG44" s="203"/>
      <c r="RUH44" s="203"/>
      <c r="RUI44" s="203"/>
      <c r="RUJ44" s="203"/>
      <c r="RUK44" s="203"/>
      <c r="RUL44" s="203"/>
      <c r="RUM44" s="203"/>
      <c r="RUN44" s="203"/>
      <c r="RUO44" s="203"/>
      <c r="RUP44" s="203"/>
      <c r="RUQ44" s="203"/>
      <c r="RUR44" s="203"/>
      <c r="RUS44" s="203"/>
      <c r="RUT44" s="203"/>
      <c r="RUU44" s="203"/>
      <c r="RUV44" s="203"/>
      <c r="RUW44" s="203"/>
      <c r="RUX44" s="203"/>
      <c r="RUY44" s="203"/>
      <c r="RUZ44" s="203"/>
      <c r="RVA44" s="203"/>
      <c r="RVB44" s="203"/>
      <c r="RVC44" s="203"/>
      <c r="RVD44" s="203"/>
      <c r="RVE44" s="203"/>
      <c r="RVF44" s="203"/>
      <c r="RVG44" s="203"/>
      <c r="RVH44" s="203"/>
      <c r="RVI44" s="203"/>
      <c r="RVJ44" s="203"/>
      <c r="RVK44" s="203"/>
      <c r="RVL44" s="203"/>
      <c r="RVM44" s="203"/>
      <c r="RVN44" s="203"/>
      <c r="RVO44" s="203"/>
      <c r="RVP44" s="203"/>
      <c r="RVQ44" s="203"/>
      <c r="RVR44" s="203"/>
      <c r="RVS44" s="203"/>
      <c r="RVT44" s="203"/>
      <c r="RVU44" s="203"/>
      <c r="RVV44" s="203"/>
      <c r="RVW44" s="203"/>
      <c r="RVX44" s="203"/>
      <c r="RVY44" s="203"/>
      <c r="RVZ44" s="203"/>
      <c r="RWA44" s="203"/>
      <c r="RWB44" s="203"/>
      <c r="RWC44" s="203"/>
      <c r="RWD44" s="203"/>
      <c r="RWE44" s="203"/>
      <c r="RWF44" s="203"/>
      <c r="RWG44" s="203"/>
      <c r="RWH44" s="203"/>
      <c r="RWI44" s="203"/>
      <c r="RWJ44" s="203"/>
      <c r="RWK44" s="203"/>
      <c r="RWL44" s="203"/>
      <c r="RWM44" s="203"/>
      <c r="RWN44" s="203"/>
      <c r="RWO44" s="203"/>
      <c r="RWP44" s="203"/>
      <c r="RWQ44" s="203"/>
      <c r="RWR44" s="203"/>
      <c r="RWS44" s="203"/>
      <c r="RWT44" s="203"/>
      <c r="RWU44" s="203"/>
      <c r="RWV44" s="203"/>
      <c r="RWW44" s="203"/>
      <c r="RWX44" s="203"/>
      <c r="RWY44" s="203"/>
      <c r="RWZ44" s="203"/>
      <c r="RXA44" s="203"/>
      <c r="RXB44" s="203"/>
      <c r="RXC44" s="203"/>
      <c r="RXD44" s="203"/>
      <c r="RXE44" s="203"/>
      <c r="RXF44" s="203"/>
      <c r="RXG44" s="203"/>
      <c r="RXH44" s="203"/>
      <c r="RXI44" s="203"/>
      <c r="RXJ44" s="203"/>
      <c r="RXK44" s="203"/>
      <c r="RXL44" s="203"/>
      <c r="RXM44" s="203"/>
      <c r="RXN44" s="203"/>
      <c r="RXO44" s="203"/>
      <c r="RXP44" s="203"/>
      <c r="RXQ44" s="203"/>
      <c r="RXR44" s="203"/>
      <c r="RXS44" s="203"/>
      <c r="RXT44" s="203"/>
      <c r="RXU44" s="203"/>
      <c r="RXV44" s="203"/>
      <c r="RXW44" s="203"/>
      <c r="RXX44" s="203"/>
      <c r="RXY44" s="203"/>
      <c r="RXZ44" s="203"/>
      <c r="RYA44" s="203"/>
      <c r="RYB44" s="203"/>
      <c r="RYC44" s="203"/>
      <c r="RYD44" s="203"/>
      <c r="RYE44" s="203"/>
      <c r="RYF44" s="203"/>
      <c r="RYG44" s="203"/>
      <c r="RYH44" s="203"/>
      <c r="RYI44" s="203"/>
      <c r="RYJ44" s="203"/>
      <c r="RYK44" s="203"/>
      <c r="RYL44" s="203"/>
      <c r="RYM44" s="203"/>
      <c r="RYN44" s="203"/>
      <c r="RYO44" s="203"/>
      <c r="RYP44" s="203"/>
      <c r="RYQ44" s="203"/>
      <c r="RYR44" s="203"/>
      <c r="RYS44" s="203"/>
      <c r="RYT44" s="203"/>
      <c r="RYU44" s="203"/>
      <c r="RYV44" s="203"/>
      <c r="RYW44" s="203"/>
      <c r="RYX44" s="203"/>
      <c r="RYY44" s="203"/>
      <c r="RYZ44" s="203"/>
      <c r="RZA44" s="203"/>
      <c r="RZB44" s="203"/>
      <c r="RZC44" s="203"/>
      <c r="RZD44" s="203"/>
      <c r="RZE44" s="203"/>
      <c r="RZF44" s="203"/>
      <c r="RZG44" s="203"/>
      <c r="RZH44" s="203"/>
      <c r="RZI44" s="203"/>
      <c r="RZJ44" s="203"/>
      <c r="RZK44" s="203"/>
      <c r="RZL44" s="203"/>
      <c r="RZM44" s="203"/>
      <c r="RZN44" s="203"/>
      <c r="RZO44" s="203"/>
      <c r="RZP44" s="203"/>
      <c r="RZQ44" s="203"/>
      <c r="RZR44" s="203"/>
      <c r="RZS44" s="203"/>
      <c r="RZT44" s="203"/>
      <c r="RZU44" s="203"/>
      <c r="RZV44" s="203"/>
      <c r="RZW44" s="203"/>
      <c r="RZX44" s="203"/>
      <c r="RZY44" s="203"/>
      <c r="RZZ44" s="203"/>
      <c r="SAA44" s="203"/>
      <c r="SAB44" s="203"/>
      <c r="SAC44" s="203"/>
      <c r="SAD44" s="203"/>
      <c r="SAE44" s="203"/>
      <c r="SAF44" s="203"/>
      <c r="SAG44" s="203"/>
      <c r="SAH44" s="203"/>
      <c r="SAI44" s="203"/>
      <c r="SAJ44" s="203"/>
      <c r="SAK44" s="203"/>
      <c r="SAL44" s="203"/>
      <c r="SAM44" s="203"/>
      <c r="SAN44" s="203"/>
      <c r="SAO44" s="203"/>
      <c r="SAP44" s="203"/>
      <c r="SAQ44" s="203"/>
      <c r="SAR44" s="203"/>
      <c r="SAS44" s="203"/>
      <c r="SAT44" s="203"/>
      <c r="SAU44" s="203"/>
      <c r="SAV44" s="203"/>
      <c r="SAW44" s="203"/>
      <c r="SAX44" s="203"/>
      <c r="SAY44" s="203"/>
      <c r="SAZ44" s="203"/>
      <c r="SBA44" s="203"/>
      <c r="SBB44" s="203"/>
      <c r="SBC44" s="203"/>
      <c r="SBD44" s="203"/>
      <c r="SBE44" s="203"/>
      <c r="SBF44" s="203"/>
      <c r="SBG44" s="203"/>
      <c r="SBH44" s="203"/>
      <c r="SBI44" s="203"/>
      <c r="SBJ44" s="203"/>
      <c r="SBK44" s="203"/>
      <c r="SBL44" s="203"/>
      <c r="SBM44" s="203"/>
      <c r="SBN44" s="203"/>
      <c r="SBO44" s="203"/>
      <c r="SBP44" s="203"/>
      <c r="SBQ44" s="203"/>
      <c r="SBR44" s="203"/>
      <c r="SBS44" s="203"/>
      <c r="SBT44" s="203"/>
      <c r="SBU44" s="203"/>
      <c r="SBV44" s="203"/>
      <c r="SBW44" s="203"/>
      <c r="SBX44" s="203"/>
      <c r="SBY44" s="203"/>
      <c r="SBZ44" s="203"/>
      <c r="SCA44" s="203"/>
      <c r="SCB44" s="203"/>
      <c r="SCC44" s="203"/>
      <c r="SCD44" s="203"/>
      <c r="SCE44" s="203"/>
      <c r="SCF44" s="203"/>
      <c r="SCG44" s="203"/>
      <c r="SCH44" s="203"/>
      <c r="SCI44" s="203"/>
      <c r="SCJ44" s="203"/>
      <c r="SCK44" s="203"/>
      <c r="SCL44" s="203"/>
      <c r="SCM44" s="203"/>
      <c r="SCN44" s="203"/>
      <c r="SCO44" s="203"/>
      <c r="SCP44" s="203"/>
      <c r="SCQ44" s="203"/>
      <c r="SCR44" s="203"/>
      <c r="SCS44" s="203"/>
      <c r="SCT44" s="203"/>
      <c r="SCU44" s="203"/>
      <c r="SCV44" s="203"/>
      <c r="SCW44" s="203"/>
      <c r="SCX44" s="203"/>
      <c r="SCY44" s="203"/>
      <c r="SCZ44" s="203"/>
      <c r="SDA44" s="203"/>
      <c r="SDB44" s="203"/>
      <c r="SDC44" s="203"/>
      <c r="SDD44" s="203"/>
      <c r="SDE44" s="203"/>
      <c r="SDF44" s="203"/>
      <c r="SDG44" s="203"/>
      <c r="SDH44" s="203"/>
      <c r="SDI44" s="203"/>
      <c r="SDJ44" s="203"/>
      <c r="SDK44" s="203"/>
      <c r="SDL44" s="203"/>
      <c r="SDM44" s="203"/>
      <c r="SDN44" s="203"/>
      <c r="SDO44" s="203"/>
      <c r="SDP44" s="203"/>
      <c r="SDQ44" s="203"/>
      <c r="SDR44" s="203"/>
      <c r="SDS44" s="203"/>
      <c r="SDT44" s="203"/>
      <c r="SDU44" s="203"/>
      <c r="SDV44" s="203"/>
      <c r="SDW44" s="203"/>
      <c r="SDX44" s="203"/>
      <c r="SDY44" s="203"/>
      <c r="SDZ44" s="203"/>
      <c r="SEA44" s="203"/>
      <c r="SEB44" s="203"/>
      <c r="SEC44" s="203"/>
      <c r="SED44" s="203"/>
      <c r="SEE44" s="203"/>
      <c r="SEF44" s="203"/>
      <c r="SEG44" s="203"/>
      <c r="SEH44" s="203"/>
      <c r="SEI44" s="203"/>
      <c r="SEJ44" s="203"/>
      <c r="SEK44" s="203"/>
      <c r="SEL44" s="203"/>
      <c r="SEM44" s="203"/>
      <c r="SEN44" s="203"/>
      <c r="SEO44" s="203"/>
      <c r="SEP44" s="203"/>
      <c r="SEQ44" s="203"/>
      <c r="SER44" s="203"/>
      <c r="SES44" s="203"/>
      <c r="SET44" s="203"/>
      <c r="SEU44" s="203"/>
      <c r="SEV44" s="203"/>
      <c r="SEW44" s="203"/>
      <c r="SEX44" s="203"/>
      <c r="SEY44" s="203"/>
      <c r="SEZ44" s="203"/>
      <c r="SFA44" s="203"/>
      <c r="SFB44" s="203"/>
      <c r="SFC44" s="203"/>
      <c r="SFD44" s="203"/>
      <c r="SFE44" s="203"/>
      <c r="SFF44" s="203"/>
      <c r="SFG44" s="203"/>
      <c r="SFH44" s="203"/>
      <c r="SFI44" s="203"/>
      <c r="SFJ44" s="203"/>
      <c r="SFK44" s="203"/>
      <c r="SFL44" s="203"/>
      <c r="SFM44" s="203"/>
      <c r="SFN44" s="203"/>
      <c r="SFO44" s="203"/>
      <c r="SFP44" s="203"/>
      <c r="SFQ44" s="203"/>
      <c r="SFR44" s="203"/>
      <c r="SFS44" s="203"/>
      <c r="SFT44" s="203"/>
      <c r="SFU44" s="203"/>
      <c r="SFV44" s="203"/>
      <c r="SFW44" s="203"/>
      <c r="SFX44" s="203"/>
      <c r="SFY44" s="203"/>
      <c r="SFZ44" s="203"/>
      <c r="SGA44" s="203"/>
      <c r="SGB44" s="203"/>
      <c r="SGC44" s="203"/>
      <c r="SGD44" s="203"/>
      <c r="SGE44" s="203"/>
      <c r="SGF44" s="203"/>
      <c r="SGG44" s="203"/>
      <c r="SGH44" s="203"/>
      <c r="SGI44" s="203"/>
      <c r="SGJ44" s="203"/>
      <c r="SGK44" s="203"/>
      <c r="SGL44" s="203"/>
      <c r="SGM44" s="203"/>
      <c r="SGN44" s="203"/>
      <c r="SGO44" s="203"/>
      <c r="SGP44" s="203"/>
      <c r="SGQ44" s="203"/>
      <c r="SGR44" s="203"/>
      <c r="SGS44" s="203"/>
      <c r="SGT44" s="203"/>
      <c r="SGU44" s="203"/>
      <c r="SGV44" s="203"/>
      <c r="SGW44" s="203"/>
      <c r="SGX44" s="203"/>
      <c r="SGY44" s="203"/>
      <c r="SGZ44" s="203"/>
      <c r="SHA44" s="203"/>
      <c r="SHB44" s="203"/>
      <c r="SHC44" s="203"/>
      <c r="SHD44" s="203"/>
      <c r="SHE44" s="203"/>
      <c r="SHF44" s="203"/>
      <c r="SHG44" s="203"/>
      <c r="SHH44" s="203"/>
      <c r="SHI44" s="203"/>
      <c r="SHJ44" s="203"/>
      <c r="SHK44" s="203"/>
      <c r="SHL44" s="203"/>
      <c r="SHM44" s="203"/>
      <c r="SHN44" s="203"/>
      <c r="SHO44" s="203"/>
      <c r="SHP44" s="203"/>
      <c r="SHQ44" s="203"/>
      <c r="SHR44" s="203"/>
      <c r="SHS44" s="203"/>
      <c r="SHT44" s="203"/>
      <c r="SHU44" s="203"/>
      <c r="SHV44" s="203"/>
      <c r="SHW44" s="203"/>
      <c r="SHX44" s="203"/>
      <c r="SHY44" s="203"/>
      <c r="SHZ44" s="203"/>
      <c r="SIA44" s="203"/>
      <c r="SIB44" s="203"/>
      <c r="SIC44" s="203"/>
      <c r="SID44" s="203"/>
      <c r="SIE44" s="203"/>
      <c r="SIF44" s="203"/>
      <c r="SIG44" s="203"/>
      <c r="SIH44" s="203"/>
      <c r="SII44" s="203"/>
      <c r="SIJ44" s="203"/>
      <c r="SIK44" s="203"/>
      <c r="SIL44" s="203"/>
      <c r="SIM44" s="203"/>
      <c r="SIN44" s="203"/>
      <c r="SIO44" s="203"/>
      <c r="SIP44" s="203"/>
      <c r="SIQ44" s="203"/>
      <c r="SIR44" s="203"/>
      <c r="SIS44" s="203"/>
      <c r="SIT44" s="203"/>
      <c r="SIU44" s="203"/>
      <c r="SIV44" s="203"/>
      <c r="SIW44" s="203"/>
      <c r="SIX44" s="203"/>
      <c r="SIY44" s="203"/>
      <c r="SIZ44" s="203"/>
      <c r="SJA44" s="203"/>
      <c r="SJB44" s="203"/>
      <c r="SJC44" s="203"/>
      <c r="SJD44" s="203"/>
      <c r="SJE44" s="203"/>
      <c r="SJF44" s="203"/>
      <c r="SJG44" s="203"/>
      <c r="SJH44" s="203"/>
      <c r="SJI44" s="203"/>
      <c r="SJJ44" s="203"/>
      <c r="SJK44" s="203"/>
      <c r="SJL44" s="203"/>
      <c r="SJM44" s="203"/>
      <c r="SJN44" s="203"/>
      <c r="SJO44" s="203"/>
      <c r="SJP44" s="203"/>
      <c r="SJQ44" s="203"/>
      <c r="SJR44" s="203"/>
      <c r="SJS44" s="203"/>
      <c r="SJT44" s="203"/>
      <c r="SJU44" s="203"/>
      <c r="SJV44" s="203"/>
      <c r="SJW44" s="203"/>
      <c r="SJX44" s="203"/>
      <c r="SJY44" s="203"/>
      <c r="SJZ44" s="203"/>
      <c r="SKA44" s="203"/>
      <c r="SKB44" s="203"/>
      <c r="SKC44" s="203"/>
      <c r="SKD44" s="203"/>
      <c r="SKE44" s="203"/>
      <c r="SKF44" s="203"/>
      <c r="SKG44" s="203"/>
      <c r="SKH44" s="203"/>
      <c r="SKI44" s="203"/>
      <c r="SKJ44" s="203"/>
      <c r="SKK44" s="203"/>
      <c r="SKL44" s="203"/>
      <c r="SKM44" s="203"/>
      <c r="SKN44" s="203"/>
      <c r="SKO44" s="203"/>
      <c r="SKP44" s="203"/>
      <c r="SKQ44" s="203"/>
      <c r="SKR44" s="203"/>
      <c r="SKS44" s="203"/>
      <c r="SKT44" s="203"/>
      <c r="SKU44" s="203"/>
      <c r="SKV44" s="203"/>
      <c r="SKW44" s="203"/>
      <c r="SKX44" s="203"/>
      <c r="SKY44" s="203"/>
      <c r="SKZ44" s="203"/>
      <c r="SLA44" s="203"/>
      <c r="SLB44" s="203"/>
      <c r="SLC44" s="203"/>
      <c r="SLD44" s="203"/>
      <c r="SLE44" s="203"/>
      <c r="SLF44" s="203"/>
      <c r="SLG44" s="203"/>
      <c r="SLH44" s="203"/>
      <c r="SLI44" s="203"/>
      <c r="SLJ44" s="203"/>
      <c r="SLK44" s="203"/>
      <c r="SLL44" s="203"/>
      <c r="SLM44" s="203"/>
      <c r="SLN44" s="203"/>
      <c r="SLO44" s="203"/>
      <c r="SLP44" s="203"/>
      <c r="SLQ44" s="203"/>
      <c r="SLR44" s="203"/>
      <c r="SLS44" s="203"/>
      <c r="SLT44" s="203"/>
      <c r="SLU44" s="203"/>
      <c r="SLV44" s="203"/>
      <c r="SLW44" s="203"/>
      <c r="SLX44" s="203"/>
      <c r="SLY44" s="203"/>
      <c r="SLZ44" s="203"/>
      <c r="SMA44" s="203"/>
      <c r="SMB44" s="203"/>
      <c r="SMC44" s="203"/>
      <c r="SMD44" s="203"/>
      <c r="SME44" s="203"/>
      <c r="SMF44" s="203"/>
      <c r="SMG44" s="203"/>
      <c r="SMH44" s="203"/>
      <c r="SMI44" s="203"/>
      <c r="SMJ44" s="203"/>
      <c r="SMK44" s="203"/>
      <c r="SML44" s="203"/>
      <c r="SMM44" s="203"/>
      <c r="SMN44" s="203"/>
      <c r="SMO44" s="203"/>
      <c r="SMP44" s="203"/>
      <c r="SMQ44" s="203"/>
      <c r="SMR44" s="203"/>
      <c r="SMS44" s="203"/>
      <c r="SMT44" s="203"/>
      <c r="SMU44" s="203"/>
      <c r="SMV44" s="203"/>
      <c r="SMW44" s="203"/>
      <c r="SMX44" s="203"/>
      <c r="SMY44" s="203"/>
      <c r="SMZ44" s="203"/>
      <c r="SNA44" s="203"/>
      <c r="SNB44" s="203"/>
      <c r="SNC44" s="203"/>
      <c r="SND44" s="203"/>
      <c r="SNE44" s="203"/>
      <c r="SNF44" s="203"/>
      <c r="SNG44" s="203"/>
      <c r="SNH44" s="203"/>
      <c r="SNI44" s="203"/>
      <c r="SNJ44" s="203"/>
      <c r="SNK44" s="203"/>
      <c r="SNL44" s="203"/>
      <c r="SNM44" s="203"/>
      <c r="SNN44" s="203"/>
      <c r="SNO44" s="203"/>
      <c r="SNP44" s="203"/>
      <c r="SNQ44" s="203"/>
      <c r="SNR44" s="203"/>
      <c r="SNS44" s="203"/>
      <c r="SNT44" s="203"/>
      <c r="SNU44" s="203"/>
      <c r="SNV44" s="203"/>
      <c r="SNW44" s="203"/>
      <c r="SNX44" s="203"/>
      <c r="SNY44" s="203"/>
      <c r="SNZ44" s="203"/>
      <c r="SOA44" s="203"/>
      <c r="SOB44" s="203"/>
      <c r="SOC44" s="203"/>
      <c r="SOD44" s="203"/>
      <c r="SOE44" s="203"/>
      <c r="SOF44" s="203"/>
      <c r="SOG44" s="203"/>
      <c r="SOH44" s="203"/>
      <c r="SOI44" s="203"/>
      <c r="SOJ44" s="203"/>
      <c r="SOK44" s="203"/>
      <c r="SOL44" s="203"/>
      <c r="SOM44" s="203"/>
      <c r="SON44" s="203"/>
      <c r="SOO44" s="203"/>
      <c r="SOP44" s="203"/>
      <c r="SOQ44" s="203"/>
      <c r="SOR44" s="203"/>
      <c r="SOS44" s="203"/>
      <c r="SOT44" s="203"/>
      <c r="SOU44" s="203"/>
      <c r="SOV44" s="203"/>
      <c r="SOW44" s="203"/>
      <c r="SOX44" s="203"/>
      <c r="SOY44" s="203"/>
      <c r="SOZ44" s="203"/>
      <c r="SPA44" s="203"/>
      <c r="SPB44" s="203"/>
      <c r="SPC44" s="203"/>
      <c r="SPD44" s="203"/>
      <c r="SPE44" s="203"/>
      <c r="SPF44" s="203"/>
      <c r="SPG44" s="203"/>
      <c r="SPH44" s="203"/>
      <c r="SPI44" s="203"/>
      <c r="SPJ44" s="203"/>
      <c r="SPK44" s="203"/>
      <c r="SPL44" s="203"/>
      <c r="SPM44" s="203"/>
      <c r="SPN44" s="203"/>
      <c r="SPO44" s="203"/>
      <c r="SPP44" s="203"/>
      <c r="SPQ44" s="203"/>
      <c r="SPR44" s="203"/>
      <c r="SPS44" s="203"/>
      <c r="SPT44" s="203"/>
      <c r="SPU44" s="203"/>
      <c r="SPV44" s="203"/>
      <c r="SPW44" s="203"/>
      <c r="SPX44" s="203"/>
      <c r="SPY44" s="203"/>
      <c r="SPZ44" s="203"/>
      <c r="SQA44" s="203"/>
      <c r="SQB44" s="203"/>
      <c r="SQC44" s="203"/>
      <c r="SQD44" s="203"/>
      <c r="SQE44" s="203"/>
      <c r="SQF44" s="203"/>
      <c r="SQG44" s="203"/>
      <c r="SQH44" s="203"/>
      <c r="SQI44" s="203"/>
      <c r="SQJ44" s="203"/>
      <c r="SQK44" s="203"/>
      <c r="SQL44" s="203"/>
      <c r="SQM44" s="203"/>
      <c r="SQN44" s="203"/>
      <c r="SQO44" s="203"/>
      <c r="SQP44" s="203"/>
      <c r="SQQ44" s="203"/>
      <c r="SQR44" s="203"/>
      <c r="SQS44" s="203"/>
      <c r="SQT44" s="203"/>
      <c r="SQU44" s="203"/>
      <c r="SQV44" s="203"/>
      <c r="SQW44" s="203"/>
      <c r="SQX44" s="203"/>
      <c r="SQY44" s="203"/>
      <c r="SQZ44" s="203"/>
      <c r="SRA44" s="203"/>
      <c r="SRB44" s="203"/>
      <c r="SRC44" s="203"/>
      <c r="SRD44" s="203"/>
      <c r="SRE44" s="203"/>
      <c r="SRF44" s="203"/>
      <c r="SRG44" s="203"/>
      <c r="SRH44" s="203"/>
      <c r="SRI44" s="203"/>
      <c r="SRJ44" s="203"/>
      <c r="SRK44" s="203"/>
      <c r="SRL44" s="203"/>
      <c r="SRM44" s="203"/>
      <c r="SRN44" s="203"/>
      <c r="SRO44" s="203"/>
      <c r="SRP44" s="203"/>
      <c r="SRQ44" s="203"/>
      <c r="SRR44" s="203"/>
      <c r="SRS44" s="203"/>
      <c r="SRT44" s="203"/>
      <c r="SRU44" s="203"/>
      <c r="SRV44" s="203"/>
      <c r="SRW44" s="203"/>
      <c r="SRX44" s="203"/>
      <c r="SRY44" s="203"/>
      <c r="SRZ44" s="203"/>
      <c r="SSA44" s="203"/>
      <c r="SSB44" s="203"/>
      <c r="SSC44" s="203"/>
      <c r="SSD44" s="203"/>
      <c r="SSE44" s="203"/>
      <c r="SSF44" s="203"/>
      <c r="SSG44" s="203"/>
      <c r="SSH44" s="203"/>
      <c r="SSI44" s="203"/>
      <c r="SSJ44" s="203"/>
      <c r="SSK44" s="203"/>
      <c r="SSL44" s="203"/>
      <c r="SSM44" s="203"/>
      <c r="SSN44" s="203"/>
      <c r="SSO44" s="203"/>
      <c r="SSP44" s="203"/>
      <c r="SSQ44" s="203"/>
      <c r="SSR44" s="203"/>
      <c r="SSS44" s="203"/>
      <c r="SST44" s="203"/>
      <c r="SSU44" s="203"/>
      <c r="SSV44" s="203"/>
      <c r="SSW44" s="203"/>
      <c r="SSX44" s="203"/>
      <c r="SSY44" s="203"/>
      <c r="SSZ44" s="203"/>
      <c r="STA44" s="203"/>
      <c r="STB44" s="203"/>
      <c r="STC44" s="203"/>
      <c r="STD44" s="203"/>
      <c r="STE44" s="203"/>
      <c r="STF44" s="203"/>
      <c r="STG44" s="203"/>
      <c r="STH44" s="203"/>
      <c r="STI44" s="203"/>
      <c r="STJ44" s="203"/>
      <c r="STK44" s="203"/>
      <c r="STL44" s="203"/>
      <c r="STM44" s="203"/>
      <c r="STN44" s="203"/>
      <c r="STO44" s="203"/>
      <c r="STP44" s="203"/>
      <c r="STQ44" s="203"/>
      <c r="STR44" s="203"/>
      <c r="STS44" s="203"/>
      <c r="STT44" s="203"/>
      <c r="STU44" s="203"/>
      <c r="STV44" s="203"/>
      <c r="STW44" s="203"/>
      <c r="STX44" s="203"/>
      <c r="STY44" s="203"/>
      <c r="STZ44" s="203"/>
      <c r="SUA44" s="203"/>
      <c r="SUB44" s="203"/>
      <c r="SUC44" s="203"/>
      <c r="SUD44" s="203"/>
      <c r="SUE44" s="203"/>
      <c r="SUF44" s="203"/>
      <c r="SUG44" s="203"/>
      <c r="SUH44" s="203"/>
      <c r="SUI44" s="203"/>
      <c r="SUJ44" s="203"/>
      <c r="SUK44" s="203"/>
      <c r="SUL44" s="203"/>
      <c r="SUM44" s="203"/>
      <c r="SUN44" s="203"/>
      <c r="SUO44" s="203"/>
      <c r="SUP44" s="203"/>
      <c r="SUQ44" s="203"/>
      <c r="SUR44" s="203"/>
      <c r="SUS44" s="203"/>
      <c r="SUT44" s="203"/>
      <c r="SUU44" s="203"/>
      <c r="SUV44" s="203"/>
      <c r="SUW44" s="203"/>
      <c r="SUX44" s="203"/>
      <c r="SUY44" s="203"/>
      <c r="SUZ44" s="203"/>
      <c r="SVA44" s="203"/>
      <c r="SVB44" s="203"/>
      <c r="SVC44" s="203"/>
      <c r="SVD44" s="203"/>
      <c r="SVE44" s="203"/>
      <c r="SVF44" s="203"/>
      <c r="SVG44" s="203"/>
      <c r="SVH44" s="203"/>
      <c r="SVI44" s="203"/>
      <c r="SVJ44" s="203"/>
      <c r="SVK44" s="203"/>
      <c r="SVL44" s="203"/>
      <c r="SVM44" s="203"/>
      <c r="SVN44" s="203"/>
      <c r="SVO44" s="203"/>
      <c r="SVP44" s="203"/>
      <c r="SVQ44" s="203"/>
      <c r="SVR44" s="203"/>
      <c r="SVS44" s="203"/>
      <c r="SVT44" s="203"/>
      <c r="SVU44" s="203"/>
      <c r="SVV44" s="203"/>
      <c r="SVW44" s="203"/>
      <c r="SVX44" s="203"/>
      <c r="SVY44" s="203"/>
      <c r="SVZ44" s="203"/>
      <c r="SWA44" s="203"/>
      <c r="SWB44" s="203"/>
      <c r="SWC44" s="203"/>
      <c r="SWD44" s="203"/>
      <c r="SWE44" s="203"/>
      <c r="SWF44" s="203"/>
      <c r="SWG44" s="203"/>
      <c r="SWH44" s="203"/>
      <c r="SWI44" s="203"/>
      <c r="SWJ44" s="203"/>
      <c r="SWK44" s="203"/>
      <c r="SWL44" s="203"/>
      <c r="SWM44" s="203"/>
      <c r="SWN44" s="203"/>
      <c r="SWO44" s="203"/>
      <c r="SWP44" s="203"/>
      <c r="SWQ44" s="203"/>
      <c r="SWR44" s="203"/>
      <c r="SWS44" s="203"/>
      <c r="SWT44" s="203"/>
      <c r="SWU44" s="203"/>
      <c r="SWV44" s="203"/>
      <c r="SWW44" s="203"/>
      <c r="SWX44" s="203"/>
      <c r="SWY44" s="203"/>
      <c r="SWZ44" s="203"/>
      <c r="SXA44" s="203"/>
      <c r="SXB44" s="203"/>
      <c r="SXC44" s="203"/>
      <c r="SXD44" s="203"/>
      <c r="SXE44" s="203"/>
      <c r="SXF44" s="203"/>
      <c r="SXG44" s="203"/>
      <c r="SXH44" s="203"/>
      <c r="SXI44" s="203"/>
      <c r="SXJ44" s="203"/>
      <c r="SXK44" s="203"/>
      <c r="SXL44" s="203"/>
      <c r="SXM44" s="203"/>
      <c r="SXN44" s="203"/>
      <c r="SXO44" s="203"/>
      <c r="SXP44" s="203"/>
      <c r="SXQ44" s="203"/>
      <c r="SXR44" s="203"/>
      <c r="SXS44" s="203"/>
      <c r="SXT44" s="203"/>
      <c r="SXU44" s="203"/>
      <c r="SXV44" s="203"/>
      <c r="SXW44" s="203"/>
      <c r="SXX44" s="203"/>
      <c r="SXY44" s="203"/>
      <c r="SXZ44" s="203"/>
      <c r="SYA44" s="203"/>
      <c r="SYB44" s="203"/>
      <c r="SYC44" s="203"/>
      <c r="SYD44" s="203"/>
      <c r="SYE44" s="203"/>
      <c r="SYF44" s="203"/>
      <c r="SYG44" s="203"/>
      <c r="SYH44" s="203"/>
      <c r="SYI44" s="203"/>
      <c r="SYJ44" s="203"/>
      <c r="SYK44" s="203"/>
      <c r="SYL44" s="203"/>
      <c r="SYM44" s="203"/>
      <c r="SYN44" s="203"/>
      <c r="SYO44" s="203"/>
      <c r="SYP44" s="203"/>
      <c r="SYQ44" s="203"/>
      <c r="SYR44" s="203"/>
      <c r="SYS44" s="203"/>
      <c r="SYT44" s="203"/>
      <c r="SYU44" s="203"/>
      <c r="SYV44" s="203"/>
      <c r="SYW44" s="203"/>
      <c r="SYX44" s="203"/>
      <c r="SYY44" s="203"/>
      <c r="SYZ44" s="203"/>
      <c r="SZA44" s="203"/>
      <c r="SZB44" s="203"/>
      <c r="SZC44" s="203"/>
      <c r="SZD44" s="203"/>
      <c r="SZE44" s="203"/>
      <c r="SZF44" s="203"/>
      <c r="SZG44" s="203"/>
      <c r="SZH44" s="203"/>
      <c r="SZI44" s="203"/>
      <c r="SZJ44" s="203"/>
      <c r="SZK44" s="203"/>
      <c r="SZL44" s="203"/>
      <c r="SZM44" s="203"/>
      <c r="SZN44" s="203"/>
      <c r="SZO44" s="203"/>
      <c r="SZP44" s="203"/>
      <c r="SZQ44" s="203"/>
      <c r="SZR44" s="203"/>
      <c r="SZS44" s="203"/>
      <c r="SZT44" s="203"/>
      <c r="SZU44" s="203"/>
      <c r="SZV44" s="203"/>
      <c r="SZW44" s="203"/>
      <c r="SZX44" s="203"/>
      <c r="SZY44" s="203"/>
      <c r="SZZ44" s="203"/>
      <c r="TAA44" s="203"/>
      <c r="TAB44" s="203"/>
      <c r="TAC44" s="203"/>
      <c r="TAD44" s="203"/>
      <c r="TAE44" s="203"/>
      <c r="TAF44" s="203"/>
      <c r="TAG44" s="203"/>
      <c r="TAH44" s="203"/>
      <c r="TAI44" s="203"/>
      <c r="TAJ44" s="203"/>
      <c r="TAK44" s="203"/>
      <c r="TAL44" s="203"/>
      <c r="TAM44" s="203"/>
      <c r="TAN44" s="203"/>
      <c r="TAO44" s="203"/>
      <c r="TAP44" s="203"/>
      <c r="TAQ44" s="203"/>
      <c r="TAR44" s="203"/>
      <c r="TAS44" s="203"/>
      <c r="TAT44" s="203"/>
      <c r="TAU44" s="203"/>
      <c r="TAV44" s="203"/>
      <c r="TAW44" s="203"/>
      <c r="TAX44" s="203"/>
      <c r="TAY44" s="203"/>
      <c r="TAZ44" s="203"/>
      <c r="TBA44" s="203"/>
      <c r="TBB44" s="203"/>
      <c r="TBC44" s="203"/>
      <c r="TBD44" s="203"/>
      <c r="TBE44" s="203"/>
      <c r="TBF44" s="203"/>
      <c r="TBG44" s="203"/>
      <c r="TBH44" s="203"/>
      <c r="TBI44" s="203"/>
      <c r="TBJ44" s="203"/>
      <c r="TBK44" s="203"/>
      <c r="TBL44" s="203"/>
      <c r="TBM44" s="203"/>
      <c r="TBN44" s="203"/>
      <c r="TBO44" s="203"/>
      <c r="TBP44" s="203"/>
      <c r="TBQ44" s="203"/>
      <c r="TBR44" s="203"/>
      <c r="TBS44" s="203"/>
      <c r="TBT44" s="203"/>
      <c r="TBU44" s="203"/>
      <c r="TBV44" s="203"/>
      <c r="TBW44" s="203"/>
      <c r="TBX44" s="203"/>
      <c r="TBY44" s="203"/>
      <c r="TBZ44" s="203"/>
      <c r="TCA44" s="203"/>
      <c r="TCB44" s="203"/>
      <c r="TCC44" s="203"/>
      <c r="TCD44" s="203"/>
      <c r="TCE44" s="203"/>
      <c r="TCF44" s="203"/>
      <c r="TCG44" s="203"/>
      <c r="TCH44" s="203"/>
      <c r="TCI44" s="203"/>
      <c r="TCJ44" s="203"/>
      <c r="TCK44" s="203"/>
      <c r="TCL44" s="203"/>
      <c r="TCM44" s="203"/>
      <c r="TCN44" s="203"/>
      <c r="TCO44" s="203"/>
      <c r="TCP44" s="203"/>
      <c r="TCQ44" s="203"/>
      <c r="TCR44" s="203"/>
      <c r="TCS44" s="203"/>
      <c r="TCT44" s="203"/>
      <c r="TCU44" s="203"/>
      <c r="TCV44" s="203"/>
      <c r="TCW44" s="203"/>
      <c r="TCX44" s="203"/>
      <c r="TCY44" s="203"/>
      <c r="TCZ44" s="203"/>
      <c r="TDA44" s="203"/>
      <c r="TDB44" s="203"/>
      <c r="TDC44" s="203"/>
      <c r="TDD44" s="203"/>
      <c r="TDE44" s="203"/>
      <c r="TDF44" s="203"/>
      <c r="TDG44" s="203"/>
      <c r="TDH44" s="203"/>
      <c r="TDI44" s="203"/>
      <c r="TDJ44" s="203"/>
      <c r="TDK44" s="203"/>
      <c r="TDL44" s="203"/>
      <c r="TDM44" s="203"/>
      <c r="TDN44" s="203"/>
      <c r="TDO44" s="203"/>
      <c r="TDP44" s="203"/>
      <c r="TDQ44" s="203"/>
      <c r="TDR44" s="203"/>
      <c r="TDS44" s="203"/>
      <c r="TDT44" s="203"/>
      <c r="TDU44" s="203"/>
      <c r="TDV44" s="203"/>
      <c r="TDW44" s="203"/>
      <c r="TDX44" s="203"/>
      <c r="TDY44" s="203"/>
      <c r="TDZ44" s="203"/>
      <c r="TEA44" s="203"/>
      <c r="TEB44" s="203"/>
      <c r="TEC44" s="203"/>
      <c r="TED44" s="203"/>
      <c r="TEE44" s="203"/>
      <c r="TEF44" s="203"/>
      <c r="TEG44" s="203"/>
      <c r="TEH44" s="203"/>
      <c r="TEI44" s="203"/>
      <c r="TEJ44" s="203"/>
      <c r="TEK44" s="203"/>
      <c r="TEL44" s="203"/>
      <c r="TEM44" s="203"/>
      <c r="TEN44" s="203"/>
      <c r="TEO44" s="203"/>
      <c r="TEP44" s="203"/>
      <c r="TEQ44" s="203"/>
      <c r="TER44" s="203"/>
      <c r="TES44" s="203"/>
      <c r="TET44" s="203"/>
      <c r="TEU44" s="203"/>
      <c r="TEV44" s="203"/>
      <c r="TEW44" s="203"/>
      <c r="TEX44" s="203"/>
      <c r="TEY44" s="203"/>
      <c r="TEZ44" s="203"/>
      <c r="TFA44" s="203"/>
      <c r="TFB44" s="203"/>
      <c r="TFC44" s="203"/>
      <c r="TFD44" s="203"/>
      <c r="TFE44" s="203"/>
      <c r="TFF44" s="203"/>
      <c r="TFG44" s="203"/>
      <c r="TFH44" s="203"/>
      <c r="TFI44" s="203"/>
      <c r="TFJ44" s="203"/>
      <c r="TFK44" s="203"/>
      <c r="TFL44" s="203"/>
      <c r="TFM44" s="203"/>
      <c r="TFN44" s="203"/>
      <c r="TFO44" s="203"/>
      <c r="TFP44" s="203"/>
      <c r="TFQ44" s="203"/>
      <c r="TFR44" s="203"/>
      <c r="TFS44" s="203"/>
      <c r="TFT44" s="203"/>
      <c r="TFU44" s="203"/>
      <c r="TFV44" s="203"/>
      <c r="TFW44" s="203"/>
      <c r="TFX44" s="203"/>
      <c r="TFY44" s="203"/>
      <c r="TFZ44" s="203"/>
      <c r="TGA44" s="203"/>
      <c r="TGB44" s="203"/>
      <c r="TGC44" s="203"/>
      <c r="TGD44" s="203"/>
      <c r="TGE44" s="203"/>
      <c r="TGF44" s="203"/>
      <c r="TGG44" s="203"/>
      <c r="TGH44" s="203"/>
      <c r="TGI44" s="203"/>
      <c r="TGJ44" s="203"/>
      <c r="TGK44" s="203"/>
      <c r="TGL44" s="203"/>
      <c r="TGM44" s="203"/>
      <c r="TGN44" s="203"/>
      <c r="TGO44" s="203"/>
      <c r="TGP44" s="203"/>
      <c r="TGQ44" s="203"/>
      <c r="TGR44" s="203"/>
      <c r="TGS44" s="203"/>
      <c r="TGT44" s="203"/>
      <c r="TGU44" s="203"/>
      <c r="TGV44" s="203"/>
      <c r="TGW44" s="203"/>
      <c r="TGX44" s="203"/>
      <c r="TGY44" s="203"/>
      <c r="TGZ44" s="203"/>
      <c r="THA44" s="203"/>
      <c r="THB44" s="203"/>
      <c r="THC44" s="203"/>
      <c r="THD44" s="203"/>
      <c r="THE44" s="203"/>
      <c r="THF44" s="203"/>
      <c r="THG44" s="203"/>
      <c r="THH44" s="203"/>
      <c r="THI44" s="203"/>
      <c r="THJ44" s="203"/>
      <c r="THK44" s="203"/>
      <c r="THL44" s="203"/>
      <c r="THM44" s="203"/>
      <c r="THN44" s="203"/>
      <c r="THO44" s="203"/>
      <c r="THP44" s="203"/>
      <c r="THQ44" s="203"/>
      <c r="THR44" s="203"/>
      <c r="THS44" s="203"/>
      <c r="THT44" s="203"/>
      <c r="THU44" s="203"/>
      <c r="THV44" s="203"/>
      <c r="THW44" s="203"/>
      <c r="THX44" s="203"/>
      <c r="THY44" s="203"/>
      <c r="THZ44" s="203"/>
      <c r="TIA44" s="203"/>
      <c r="TIB44" s="203"/>
      <c r="TIC44" s="203"/>
      <c r="TID44" s="203"/>
      <c r="TIE44" s="203"/>
      <c r="TIF44" s="203"/>
      <c r="TIG44" s="203"/>
      <c r="TIH44" s="203"/>
      <c r="TII44" s="203"/>
      <c r="TIJ44" s="203"/>
      <c r="TIK44" s="203"/>
      <c r="TIL44" s="203"/>
      <c r="TIM44" s="203"/>
      <c r="TIN44" s="203"/>
      <c r="TIO44" s="203"/>
      <c r="TIP44" s="203"/>
      <c r="TIQ44" s="203"/>
      <c r="TIR44" s="203"/>
      <c r="TIS44" s="203"/>
      <c r="TIT44" s="203"/>
      <c r="TIU44" s="203"/>
      <c r="TIV44" s="203"/>
      <c r="TIW44" s="203"/>
      <c r="TIX44" s="203"/>
      <c r="TIY44" s="203"/>
      <c r="TIZ44" s="203"/>
      <c r="TJA44" s="203"/>
      <c r="TJB44" s="203"/>
      <c r="TJC44" s="203"/>
      <c r="TJD44" s="203"/>
      <c r="TJE44" s="203"/>
      <c r="TJF44" s="203"/>
      <c r="TJG44" s="203"/>
      <c r="TJH44" s="203"/>
      <c r="TJI44" s="203"/>
      <c r="TJJ44" s="203"/>
      <c r="TJK44" s="203"/>
      <c r="TJL44" s="203"/>
      <c r="TJM44" s="203"/>
      <c r="TJN44" s="203"/>
      <c r="TJO44" s="203"/>
      <c r="TJP44" s="203"/>
      <c r="TJQ44" s="203"/>
      <c r="TJR44" s="203"/>
      <c r="TJS44" s="203"/>
      <c r="TJT44" s="203"/>
      <c r="TJU44" s="203"/>
      <c r="TJV44" s="203"/>
      <c r="TJW44" s="203"/>
      <c r="TJX44" s="203"/>
      <c r="TJY44" s="203"/>
      <c r="TJZ44" s="203"/>
      <c r="TKA44" s="203"/>
      <c r="TKB44" s="203"/>
      <c r="TKC44" s="203"/>
      <c r="TKD44" s="203"/>
      <c r="TKE44" s="203"/>
      <c r="TKF44" s="203"/>
      <c r="TKG44" s="203"/>
      <c r="TKH44" s="203"/>
      <c r="TKI44" s="203"/>
      <c r="TKJ44" s="203"/>
      <c r="TKK44" s="203"/>
      <c r="TKL44" s="203"/>
      <c r="TKM44" s="203"/>
      <c r="TKN44" s="203"/>
      <c r="TKO44" s="203"/>
      <c r="TKP44" s="203"/>
      <c r="TKQ44" s="203"/>
      <c r="TKR44" s="203"/>
      <c r="TKS44" s="203"/>
      <c r="TKT44" s="203"/>
      <c r="TKU44" s="203"/>
      <c r="TKV44" s="203"/>
      <c r="TKW44" s="203"/>
      <c r="TKX44" s="203"/>
      <c r="TKY44" s="203"/>
      <c r="TKZ44" s="203"/>
      <c r="TLA44" s="203"/>
      <c r="TLB44" s="203"/>
      <c r="TLC44" s="203"/>
      <c r="TLD44" s="203"/>
      <c r="TLE44" s="203"/>
      <c r="TLF44" s="203"/>
      <c r="TLG44" s="203"/>
      <c r="TLH44" s="203"/>
      <c r="TLI44" s="203"/>
      <c r="TLJ44" s="203"/>
      <c r="TLK44" s="203"/>
      <c r="TLL44" s="203"/>
      <c r="TLM44" s="203"/>
      <c r="TLN44" s="203"/>
      <c r="TLO44" s="203"/>
      <c r="TLP44" s="203"/>
      <c r="TLQ44" s="203"/>
      <c r="TLR44" s="203"/>
      <c r="TLS44" s="203"/>
      <c r="TLT44" s="203"/>
      <c r="TLU44" s="203"/>
      <c r="TLV44" s="203"/>
      <c r="TLW44" s="203"/>
      <c r="TLX44" s="203"/>
      <c r="TLY44" s="203"/>
      <c r="TLZ44" s="203"/>
      <c r="TMA44" s="203"/>
      <c r="TMB44" s="203"/>
      <c r="TMC44" s="203"/>
      <c r="TMD44" s="203"/>
      <c r="TME44" s="203"/>
      <c r="TMF44" s="203"/>
      <c r="TMG44" s="203"/>
      <c r="TMH44" s="203"/>
      <c r="TMI44" s="203"/>
      <c r="TMJ44" s="203"/>
      <c r="TMK44" s="203"/>
      <c r="TML44" s="203"/>
      <c r="TMM44" s="203"/>
      <c r="TMN44" s="203"/>
      <c r="TMO44" s="203"/>
      <c r="TMP44" s="203"/>
      <c r="TMQ44" s="203"/>
      <c r="TMR44" s="203"/>
      <c r="TMS44" s="203"/>
      <c r="TMT44" s="203"/>
      <c r="TMU44" s="203"/>
      <c r="TMV44" s="203"/>
      <c r="TMW44" s="203"/>
      <c r="TMX44" s="203"/>
      <c r="TMY44" s="203"/>
      <c r="TMZ44" s="203"/>
      <c r="TNA44" s="203"/>
      <c r="TNB44" s="203"/>
      <c r="TNC44" s="203"/>
      <c r="TND44" s="203"/>
      <c r="TNE44" s="203"/>
      <c r="TNF44" s="203"/>
      <c r="TNG44" s="203"/>
      <c r="TNH44" s="203"/>
      <c r="TNI44" s="203"/>
      <c r="TNJ44" s="203"/>
      <c r="TNK44" s="203"/>
      <c r="TNL44" s="203"/>
      <c r="TNM44" s="203"/>
      <c r="TNN44" s="203"/>
      <c r="TNO44" s="203"/>
      <c r="TNP44" s="203"/>
      <c r="TNQ44" s="203"/>
      <c r="TNR44" s="203"/>
      <c r="TNS44" s="203"/>
      <c r="TNT44" s="203"/>
      <c r="TNU44" s="203"/>
      <c r="TNV44" s="203"/>
      <c r="TNW44" s="203"/>
      <c r="TNX44" s="203"/>
      <c r="TNY44" s="203"/>
      <c r="TNZ44" s="203"/>
      <c r="TOA44" s="203"/>
      <c r="TOB44" s="203"/>
      <c r="TOC44" s="203"/>
      <c r="TOD44" s="203"/>
      <c r="TOE44" s="203"/>
      <c r="TOF44" s="203"/>
      <c r="TOG44" s="203"/>
      <c r="TOH44" s="203"/>
      <c r="TOI44" s="203"/>
      <c r="TOJ44" s="203"/>
      <c r="TOK44" s="203"/>
      <c r="TOL44" s="203"/>
      <c r="TOM44" s="203"/>
      <c r="TON44" s="203"/>
      <c r="TOO44" s="203"/>
      <c r="TOP44" s="203"/>
      <c r="TOQ44" s="203"/>
      <c r="TOR44" s="203"/>
      <c r="TOS44" s="203"/>
      <c r="TOT44" s="203"/>
      <c r="TOU44" s="203"/>
      <c r="TOV44" s="203"/>
      <c r="TOW44" s="203"/>
      <c r="TOX44" s="203"/>
      <c r="TOY44" s="203"/>
      <c r="TOZ44" s="203"/>
      <c r="TPA44" s="203"/>
      <c r="TPB44" s="203"/>
      <c r="TPC44" s="203"/>
      <c r="TPD44" s="203"/>
      <c r="TPE44" s="203"/>
      <c r="TPF44" s="203"/>
      <c r="TPG44" s="203"/>
      <c r="TPH44" s="203"/>
      <c r="TPI44" s="203"/>
      <c r="TPJ44" s="203"/>
      <c r="TPK44" s="203"/>
      <c r="TPL44" s="203"/>
      <c r="TPM44" s="203"/>
      <c r="TPN44" s="203"/>
      <c r="TPO44" s="203"/>
      <c r="TPP44" s="203"/>
      <c r="TPQ44" s="203"/>
      <c r="TPR44" s="203"/>
      <c r="TPS44" s="203"/>
      <c r="TPT44" s="203"/>
      <c r="TPU44" s="203"/>
      <c r="TPV44" s="203"/>
      <c r="TPW44" s="203"/>
      <c r="TPX44" s="203"/>
      <c r="TPY44" s="203"/>
      <c r="TPZ44" s="203"/>
      <c r="TQA44" s="203"/>
      <c r="TQB44" s="203"/>
      <c r="TQC44" s="203"/>
      <c r="TQD44" s="203"/>
      <c r="TQE44" s="203"/>
      <c r="TQF44" s="203"/>
      <c r="TQG44" s="203"/>
      <c r="TQH44" s="203"/>
      <c r="TQI44" s="203"/>
      <c r="TQJ44" s="203"/>
      <c r="TQK44" s="203"/>
      <c r="TQL44" s="203"/>
      <c r="TQM44" s="203"/>
      <c r="TQN44" s="203"/>
      <c r="TQO44" s="203"/>
      <c r="TQP44" s="203"/>
      <c r="TQQ44" s="203"/>
      <c r="TQR44" s="203"/>
      <c r="TQS44" s="203"/>
      <c r="TQT44" s="203"/>
      <c r="TQU44" s="203"/>
      <c r="TQV44" s="203"/>
      <c r="TQW44" s="203"/>
      <c r="TQX44" s="203"/>
      <c r="TQY44" s="203"/>
      <c r="TQZ44" s="203"/>
      <c r="TRA44" s="203"/>
      <c r="TRB44" s="203"/>
      <c r="TRC44" s="203"/>
      <c r="TRD44" s="203"/>
      <c r="TRE44" s="203"/>
      <c r="TRF44" s="203"/>
      <c r="TRG44" s="203"/>
      <c r="TRH44" s="203"/>
      <c r="TRI44" s="203"/>
      <c r="TRJ44" s="203"/>
      <c r="TRK44" s="203"/>
      <c r="TRL44" s="203"/>
      <c r="TRM44" s="203"/>
      <c r="TRN44" s="203"/>
      <c r="TRO44" s="203"/>
      <c r="TRP44" s="203"/>
      <c r="TRQ44" s="203"/>
      <c r="TRR44" s="203"/>
      <c r="TRS44" s="203"/>
      <c r="TRT44" s="203"/>
      <c r="TRU44" s="203"/>
      <c r="TRV44" s="203"/>
      <c r="TRW44" s="203"/>
      <c r="TRX44" s="203"/>
      <c r="TRY44" s="203"/>
      <c r="TRZ44" s="203"/>
      <c r="TSA44" s="203"/>
      <c r="TSB44" s="203"/>
      <c r="TSC44" s="203"/>
      <c r="TSD44" s="203"/>
      <c r="TSE44" s="203"/>
      <c r="TSF44" s="203"/>
      <c r="TSG44" s="203"/>
      <c r="TSH44" s="203"/>
      <c r="TSI44" s="203"/>
      <c r="TSJ44" s="203"/>
      <c r="TSK44" s="203"/>
      <c r="TSL44" s="203"/>
      <c r="TSM44" s="203"/>
      <c r="TSN44" s="203"/>
      <c r="TSO44" s="203"/>
      <c r="TSP44" s="203"/>
      <c r="TSQ44" s="203"/>
      <c r="TSR44" s="203"/>
      <c r="TSS44" s="203"/>
      <c r="TST44" s="203"/>
      <c r="TSU44" s="203"/>
      <c r="TSV44" s="203"/>
      <c r="TSW44" s="203"/>
      <c r="TSX44" s="203"/>
      <c r="TSY44" s="203"/>
      <c r="TSZ44" s="203"/>
      <c r="TTA44" s="203"/>
      <c r="TTB44" s="203"/>
      <c r="TTC44" s="203"/>
      <c r="TTD44" s="203"/>
      <c r="TTE44" s="203"/>
      <c r="TTF44" s="203"/>
      <c r="TTG44" s="203"/>
      <c r="TTH44" s="203"/>
      <c r="TTI44" s="203"/>
      <c r="TTJ44" s="203"/>
      <c r="TTK44" s="203"/>
      <c r="TTL44" s="203"/>
      <c r="TTM44" s="203"/>
      <c r="TTN44" s="203"/>
      <c r="TTO44" s="203"/>
      <c r="TTP44" s="203"/>
      <c r="TTQ44" s="203"/>
      <c r="TTR44" s="203"/>
      <c r="TTS44" s="203"/>
      <c r="TTT44" s="203"/>
      <c r="TTU44" s="203"/>
      <c r="TTV44" s="203"/>
      <c r="TTW44" s="203"/>
      <c r="TTX44" s="203"/>
      <c r="TTY44" s="203"/>
      <c r="TTZ44" s="203"/>
      <c r="TUA44" s="203"/>
      <c r="TUB44" s="203"/>
      <c r="TUC44" s="203"/>
      <c r="TUD44" s="203"/>
      <c r="TUE44" s="203"/>
      <c r="TUF44" s="203"/>
      <c r="TUG44" s="203"/>
      <c r="TUH44" s="203"/>
      <c r="TUI44" s="203"/>
      <c r="TUJ44" s="203"/>
      <c r="TUK44" s="203"/>
      <c r="TUL44" s="203"/>
      <c r="TUM44" s="203"/>
      <c r="TUN44" s="203"/>
      <c r="TUO44" s="203"/>
      <c r="TUP44" s="203"/>
      <c r="TUQ44" s="203"/>
      <c r="TUR44" s="203"/>
      <c r="TUS44" s="203"/>
      <c r="TUT44" s="203"/>
      <c r="TUU44" s="203"/>
      <c r="TUV44" s="203"/>
      <c r="TUW44" s="203"/>
      <c r="TUX44" s="203"/>
      <c r="TUY44" s="203"/>
      <c r="TUZ44" s="203"/>
      <c r="TVA44" s="203"/>
      <c r="TVB44" s="203"/>
      <c r="TVC44" s="203"/>
      <c r="TVD44" s="203"/>
      <c r="TVE44" s="203"/>
      <c r="TVF44" s="203"/>
      <c r="TVG44" s="203"/>
      <c r="TVH44" s="203"/>
      <c r="TVI44" s="203"/>
      <c r="TVJ44" s="203"/>
      <c r="TVK44" s="203"/>
      <c r="TVL44" s="203"/>
      <c r="TVM44" s="203"/>
      <c r="TVN44" s="203"/>
      <c r="TVO44" s="203"/>
      <c r="TVP44" s="203"/>
      <c r="TVQ44" s="203"/>
      <c r="TVR44" s="203"/>
      <c r="TVS44" s="203"/>
      <c r="TVT44" s="203"/>
      <c r="TVU44" s="203"/>
      <c r="TVV44" s="203"/>
      <c r="TVW44" s="203"/>
      <c r="TVX44" s="203"/>
      <c r="TVY44" s="203"/>
      <c r="TVZ44" s="203"/>
      <c r="TWA44" s="203"/>
      <c r="TWB44" s="203"/>
      <c r="TWC44" s="203"/>
      <c r="TWD44" s="203"/>
      <c r="TWE44" s="203"/>
      <c r="TWF44" s="203"/>
      <c r="TWG44" s="203"/>
      <c r="TWH44" s="203"/>
      <c r="TWI44" s="203"/>
      <c r="TWJ44" s="203"/>
      <c r="TWK44" s="203"/>
      <c r="TWL44" s="203"/>
      <c r="TWM44" s="203"/>
      <c r="TWN44" s="203"/>
      <c r="TWO44" s="203"/>
      <c r="TWP44" s="203"/>
      <c r="TWQ44" s="203"/>
      <c r="TWR44" s="203"/>
      <c r="TWS44" s="203"/>
      <c r="TWT44" s="203"/>
      <c r="TWU44" s="203"/>
      <c r="TWV44" s="203"/>
      <c r="TWW44" s="203"/>
      <c r="TWX44" s="203"/>
      <c r="TWY44" s="203"/>
      <c r="TWZ44" s="203"/>
      <c r="TXA44" s="203"/>
      <c r="TXB44" s="203"/>
      <c r="TXC44" s="203"/>
      <c r="TXD44" s="203"/>
      <c r="TXE44" s="203"/>
      <c r="TXF44" s="203"/>
      <c r="TXG44" s="203"/>
      <c r="TXH44" s="203"/>
      <c r="TXI44" s="203"/>
      <c r="TXJ44" s="203"/>
      <c r="TXK44" s="203"/>
      <c r="TXL44" s="203"/>
      <c r="TXM44" s="203"/>
      <c r="TXN44" s="203"/>
      <c r="TXO44" s="203"/>
      <c r="TXP44" s="203"/>
      <c r="TXQ44" s="203"/>
      <c r="TXR44" s="203"/>
      <c r="TXS44" s="203"/>
      <c r="TXT44" s="203"/>
      <c r="TXU44" s="203"/>
      <c r="TXV44" s="203"/>
      <c r="TXW44" s="203"/>
      <c r="TXX44" s="203"/>
      <c r="TXY44" s="203"/>
      <c r="TXZ44" s="203"/>
      <c r="TYA44" s="203"/>
      <c r="TYB44" s="203"/>
      <c r="TYC44" s="203"/>
      <c r="TYD44" s="203"/>
      <c r="TYE44" s="203"/>
      <c r="TYF44" s="203"/>
      <c r="TYG44" s="203"/>
      <c r="TYH44" s="203"/>
      <c r="TYI44" s="203"/>
      <c r="TYJ44" s="203"/>
      <c r="TYK44" s="203"/>
      <c r="TYL44" s="203"/>
      <c r="TYM44" s="203"/>
      <c r="TYN44" s="203"/>
      <c r="TYO44" s="203"/>
      <c r="TYP44" s="203"/>
      <c r="TYQ44" s="203"/>
      <c r="TYR44" s="203"/>
      <c r="TYS44" s="203"/>
      <c r="TYT44" s="203"/>
      <c r="TYU44" s="203"/>
      <c r="TYV44" s="203"/>
      <c r="TYW44" s="203"/>
      <c r="TYX44" s="203"/>
      <c r="TYY44" s="203"/>
      <c r="TYZ44" s="203"/>
      <c r="TZA44" s="203"/>
      <c r="TZB44" s="203"/>
      <c r="TZC44" s="203"/>
      <c r="TZD44" s="203"/>
      <c r="TZE44" s="203"/>
      <c r="TZF44" s="203"/>
      <c r="TZG44" s="203"/>
      <c r="TZH44" s="203"/>
      <c r="TZI44" s="203"/>
      <c r="TZJ44" s="203"/>
      <c r="TZK44" s="203"/>
      <c r="TZL44" s="203"/>
      <c r="TZM44" s="203"/>
      <c r="TZN44" s="203"/>
      <c r="TZO44" s="203"/>
      <c r="TZP44" s="203"/>
      <c r="TZQ44" s="203"/>
      <c r="TZR44" s="203"/>
      <c r="TZS44" s="203"/>
      <c r="TZT44" s="203"/>
      <c r="TZU44" s="203"/>
      <c r="TZV44" s="203"/>
      <c r="TZW44" s="203"/>
      <c r="TZX44" s="203"/>
      <c r="TZY44" s="203"/>
      <c r="TZZ44" s="203"/>
      <c r="UAA44" s="203"/>
      <c r="UAB44" s="203"/>
      <c r="UAC44" s="203"/>
      <c r="UAD44" s="203"/>
      <c r="UAE44" s="203"/>
      <c r="UAF44" s="203"/>
      <c r="UAG44" s="203"/>
      <c r="UAH44" s="203"/>
      <c r="UAI44" s="203"/>
      <c r="UAJ44" s="203"/>
      <c r="UAK44" s="203"/>
      <c r="UAL44" s="203"/>
      <c r="UAM44" s="203"/>
      <c r="UAN44" s="203"/>
      <c r="UAO44" s="203"/>
      <c r="UAP44" s="203"/>
      <c r="UAQ44" s="203"/>
      <c r="UAR44" s="203"/>
      <c r="UAS44" s="203"/>
      <c r="UAT44" s="203"/>
      <c r="UAU44" s="203"/>
      <c r="UAV44" s="203"/>
      <c r="UAW44" s="203"/>
      <c r="UAX44" s="203"/>
      <c r="UAY44" s="203"/>
      <c r="UAZ44" s="203"/>
      <c r="UBA44" s="203"/>
      <c r="UBB44" s="203"/>
      <c r="UBC44" s="203"/>
      <c r="UBD44" s="203"/>
      <c r="UBE44" s="203"/>
      <c r="UBF44" s="203"/>
      <c r="UBG44" s="203"/>
      <c r="UBH44" s="203"/>
      <c r="UBI44" s="203"/>
      <c r="UBJ44" s="203"/>
      <c r="UBK44" s="203"/>
      <c r="UBL44" s="203"/>
      <c r="UBM44" s="203"/>
      <c r="UBN44" s="203"/>
      <c r="UBO44" s="203"/>
      <c r="UBP44" s="203"/>
      <c r="UBQ44" s="203"/>
      <c r="UBR44" s="203"/>
      <c r="UBS44" s="203"/>
      <c r="UBT44" s="203"/>
      <c r="UBU44" s="203"/>
      <c r="UBV44" s="203"/>
      <c r="UBW44" s="203"/>
      <c r="UBX44" s="203"/>
      <c r="UBY44" s="203"/>
      <c r="UBZ44" s="203"/>
      <c r="UCA44" s="203"/>
      <c r="UCB44" s="203"/>
      <c r="UCC44" s="203"/>
      <c r="UCD44" s="203"/>
      <c r="UCE44" s="203"/>
      <c r="UCF44" s="203"/>
      <c r="UCG44" s="203"/>
      <c r="UCH44" s="203"/>
      <c r="UCI44" s="203"/>
      <c r="UCJ44" s="203"/>
      <c r="UCK44" s="203"/>
      <c r="UCL44" s="203"/>
      <c r="UCM44" s="203"/>
      <c r="UCN44" s="203"/>
      <c r="UCO44" s="203"/>
      <c r="UCP44" s="203"/>
      <c r="UCQ44" s="203"/>
      <c r="UCR44" s="203"/>
      <c r="UCS44" s="203"/>
      <c r="UCT44" s="203"/>
      <c r="UCU44" s="203"/>
      <c r="UCV44" s="203"/>
      <c r="UCW44" s="203"/>
      <c r="UCX44" s="203"/>
      <c r="UCY44" s="203"/>
      <c r="UCZ44" s="203"/>
      <c r="UDA44" s="203"/>
      <c r="UDB44" s="203"/>
      <c r="UDC44" s="203"/>
      <c r="UDD44" s="203"/>
      <c r="UDE44" s="203"/>
      <c r="UDF44" s="203"/>
      <c r="UDG44" s="203"/>
      <c r="UDH44" s="203"/>
      <c r="UDI44" s="203"/>
      <c r="UDJ44" s="203"/>
      <c r="UDK44" s="203"/>
      <c r="UDL44" s="203"/>
      <c r="UDM44" s="203"/>
      <c r="UDN44" s="203"/>
      <c r="UDO44" s="203"/>
      <c r="UDP44" s="203"/>
      <c r="UDQ44" s="203"/>
      <c r="UDR44" s="203"/>
      <c r="UDS44" s="203"/>
      <c r="UDT44" s="203"/>
      <c r="UDU44" s="203"/>
      <c r="UDV44" s="203"/>
      <c r="UDW44" s="203"/>
      <c r="UDX44" s="203"/>
      <c r="UDY44" s="203"/>
      <c r="UDZ44" s="203"/>
      <c r="UEA44" s="203"/>
      <c r="UEB44" s="203"/>
      <c r="UEC44" s="203"/>
      <c r="UED44" s="203"/>
      <c r="UEE44" s="203"/>
      <c r="UEF44" s="203"/>
      <c r="UEG44" s="203"/>
      <c r="UEH44" s="203"/>
      <c r="UEI44" s="203"/>
      <c r="UEJ44" s="203"/>
      <c r="UEK44" s="203"/>
      <c r="UEL44" s="203"/>
      <c r="UEM44" s="203"/>
      <c r="UEN44" s="203"/>
      <c r="UEO44" s="203"/>
      <c r="UEP44" s="203"/>
      <c r="UEQ44" s="203"/>
      <c r="UER44" s="203"/>
      <c r="UES44" s="203"/>
      <c r="UET44" s="203"/>
      <c r="UEU44" s="203"/>
      <c r="UEV44" s="203"/>
      <c r="UEW44" s="203"/>
      <c r="UEX44" s="203"/>
      <c r="UEY44" s="203"/>
      <c r="UEZ44" s="203"/>
      <c r="UFA44" s="203"/>
      <c r="UFB44" s="203"/>
      <c r="UFC44" s="203"/>
      <c r="UFD44" s="203"/>
      <c r="UFE44" s="203"/>
      <c r="UFF44" s="203"/>
      <c r="UFG44" s="203"/>
      <c r="UFH44" s="203"/>
      <c r="UFI44" s="203"/>
      <c r="UFJ44" s="203"/>
      <c r="UFK44" s="203"/>
      <c r="UFL44" s="203"/>
      <c r="UFM44" s="203"/>
      <c r="UFN44" s="203"/>
      <c r="UFO44" s="203"/>
      <c r="UFP44" s="203"/>
      <c r="UFQ44" s="203"/>
      <c r="UFR44" s="203"/>
      <c r="UFS44" s="203"/>
      <c r="UFT44" s="203"/>
      <c r="UFU44" s="203"/>
      <c r="UFV44" s="203"/>
      <c r="UFW44" s="203"/>
      <c r="UFX44" s="203"/>
      <c r="UFY44" s="203"/>
      <c r="UFZ44" s="203"/>
      <c r="UGA44" s="203"/>
      <c r="UGB44" s="203"/>
      <c r="UGC44" s="203"/>
      <c r="UGD44" s="203"/>
      <c r="UGE44" s="203"/>
      <c r="UGF44" s="203"/>
      <c r="UGG44" s="203"/>
      <c r="UGH44" s="203"/>
      <c r="UGI44" s="203"/>
      <c r="UGJ44" s="203"/>
      <c r="UGK44" s="203"/>
      <c r="UGL44" s="203"/>
      <c r="UGM44" s="203"/>
      <c r="UGN44" s="203"/>
      <c r="UGO44" s="203"/>
      <c r="UGP44" s="203"/>
      <c r="UGQ44" s="203"/>
      <c r="UGR44" s="203"/>
      <c r="UGS44" s="203"/>
      <c r="UGT44" s="203"/>
      <c r="UGU44" s="203"/>
      <c r="UGV44" s="203"/>
      <c r="UGW44" s="203"/>
      <c r="UGX44" s="203"/>
      <c r="UGY44" s="203"/>
      <c r="UGZ44" s="203"/>
      <c r="UHA44" s="203"/>
      <c r="UHB44" s="203"/>
      <c r="UHC44" s="203"/>
      <c r="UHD44" s="203"/>
      <c r="UHE44" s="203"/>
      <c r="UHF44" s="203"/>
      <c r="UHG44" s="203"/>
      <c r="UHH44" s="203"/>
      <c r="UHI44" s="203"/>
      <c r="UHJ44" s="203"/>
      <c r="UHK44" s="203"/>
      <c r="UHL44" s="203"/>
      <c r="UHM44" s="203"/>
      <c r="UHN44" s="203"/>
      <c r="UHO44" s="203"/>
      <c r="UHP44" s="203"/>
      <c r="UHQ44" s="203"/>
      <c r="UHR44" s="203"/>
      <c r="UHS44" s="203"/>
      <c r="UHT44" s="203"/>
      <c r="UHU44" s="203"/>
      <c r="UHV44" s="203"/>
      <c r="UHW44" s="203"/>
      <c r="UHX44" s="203"/>
      <c r="UHY44" s="203"/>
      <c r="UHZ44" s="203"/>
      <c r="UIA44" s="203"/>
      <c r="UIB44" s="203"/>
      <c r="UIC44" s="203"/>
      <c r="UID44" s="203"/>
      <c r="UIE44" s="203"/>
      <c r="UIF44" s="203"/>
      <c r="UIG44" s="203"/>
      <c r="UIH44" s="203"/>
      <c r="UII44" s="203"/>
      <c r="UIJ44" s="203"/>
      <c r="UIK44" s="203"/>
      <c r="UIL44" s="203"/>
      <c r="UIM44" s="203"/>
      <c r="UIN44" s="203"/>
      <c r="UIO44" s="203"/>
      <c r="UIP44" s="203"/>
      <c r="UIQ44" s="203"/>
      <c r="UIR44" s="203"/>
      <c r="UIS44" s="203"/>
      <c r="UIT44" s="203"/>
      <c r="UIU44" s="203"/>
      <c r="UIV44" s="203"/>
      <c r="UIW44" s="203"/>
      <c r="UIX44" s="203"/>
      <c r="UIY44" s="203"/>
      <c r="UIZ44" s="203"/>
      <c r="UJA44" s="203"/>
      <c r="UJB44" s="203"/>
      <c r="UJC44" s="203"/>
      <c r="UJD44" s="203"/>
      <c r="UJE44" s="203"/>
      <c r="UJF44" s="203"/>
      <c r="UJG44" s="203"/>
      <c r="UJH44" s="203"/>
      <c r="UJI44" s="203"/>
      <c r="UJJ44" s="203"/>
      <c r="UJK44" s="203"/>
      <c r="UJL44" s="203"/>
      <c r="UJM44" s="203"/>
      <c r="UJN44" s="203"/>
      <c r="UJO44" s="203"/>
      <c r="UJP44" s="203"/>
      <c r="UJQ44" s="203"/>
      <c r="UJR44" s="203"/>
      <c r="UJS44" s="203"/>
      <c r="UJT44" s="203"/>
      <c r="UJU44" s="203"/>
      <c r="UJV44" s="203"/>
      <c r="UJW44" s="203"/>
      <c r="UJX44" s="203"/>
      <c r="UJY44" s="203"/>
      <c r="UJZ44" s="203"/>
      <c r="UKA44" s="203"/>
      <c r="UKB44" s="203"/>
      <c r="UKC44" s="203"/>
      <c r="UKD44" s="203"/>
      <c r="UKE44" s="203"/>
      <c r="UKF44" s="203"/>
      <c r="UKG44" s="203"/>
      <c r="UKH44" s="203"/>
      <c r="UKI44" s="203"/>
      <c r="UKJ44" s="203"/>
      <c r="UKK44" s="203"/>
      <c r="UKL44" s="203"/>
      <c r="UKM44" s="203"/>
      <c r="UKN44" s="203"/>
      <c r="UKO44" s="203"/>
      <c r="UKP44" s="203"/>
      <c r="UKQ44" s="203"/>
      <c r="UKR44" s="203"/>
      <c r="UKS44" s="203"/>
      <c r="UKT44" s="203"/>
      <c r="UKU44" s="203"/>
      <c r="UKV44" s="203"/>
      <c r="UKW44" s="203"/>
      <c r="UKX44" s="203"/>
      <c r="UKY44" s="203"/>
      <c r="UKZ44" s="203"/>
      <c r="ULA44" s="203"/>
      <c r="ULB44" s="203"/>
      <c r="ULC44" s="203"/>
      <c r="ULD44" s="203"/>
      <c r="ULE44" s="203"/>
      <c r="ULF44" s="203"/>
      <c r="ULG44" s="203"/>
      <c r="ULH44" s="203"/>
      <c r="ULI44" s="203"/>
      <c r="ULJ44" s="203"/>
      <c r="ULK44" s="203"/>
      <c r="ULL44" s="203"/>
      <c r="ULM44" s="203"/>
      <c r="ULN44" s="203"/>
      <c r="ULO44" s="203"/>
      <c r="ULP44" s="203"/>
      <c r="ULQ44" s="203"/>
      <c r="ULR44" s="203"/>
      <c r="ULS44" s="203"/>
      <c r="ULT44" s="203"/>
      <c r="ULU44" s="203"/>
      <c r="ULV44" s="203"/>
      <c r="ULW44" s="203"/>
      <c r="ULX44" s="203"/>
      <c r="ULY44" s="203"/>
      <c r="ULZ44" s="203"/>
      <c r="UMA44" s="203"/>
      <c r="UMB44" s="203"/>
      <c r="UMC44" s="203"/>
      <c r="UMD44" s="203"/>
      <c r="UME44" s="203"/>
      <c r="UMF44" s="203"/>
      <c r="UMG44" s="203"/>
      <c r="UMH44" s="203"/>
      <c r="UMI44" s="203"/>
      <c r="UMJ44" s="203"/>
      <c r="UMK44" s="203"/>
      <c r="UML44" s="203"/>
      <c r="UMM44" s="203"/>
      <c r="UMN44" s="203"/>
      <c r="UMO44" s="203"/>
      <c r="UMP44" s="203"/>
      <c r="UMQ44" s="203"/>
      <c r="UMR44" s="203"/>
      <c r="UMS44" s="203"/>
      <c r="UMT44" s="203"/>
      <c r="UMU44" s="203"/>
      <c r="UMV44" s="203"/>
      <c r="UMW44" s="203"/>
      <c r="UMX44" s="203"/>
      <c r="UMY44" s="203"/>
      <c r="UMZ44" s="203"/>
      <c r="UNA44" s="203"/>
      <c r="UNB44" s="203"/>
      <c r="UNC44" s="203"/>
      <c r="UND44" s="203"/>
      <c r="UNE44" s="203"/>
      <c r="UNF44" s="203"/>
      <c r="UNG44" s="203"/>
      <c r="UNH44" s="203"/>
      <c r="UNI44" s="203"/>
      <c r="UNJ44" s="203"/>
      <c r="UNK44" s="203"/>
      <c r="UNL44" s="203"/>
      <c r="UNM44" s="203"/>
      <c r="UNN44" s="203"/>
      <c r="UNO44" s="203"/>
      <c r="UNP44" s="203"/>
      <c r="UNQ44" s="203"/>
      <c r="UNR44" s="203"/>
      <c r="UNS44" s="203"/>
      <c r="UNT44" s="203"/>
      <c r="UNU44" s="203"/>
      <c r="UNV44" s="203"/>
      <c r="UNW44" s="203"/>
      <c r="UNX44" s="203"/>
      <c r="UNY44" s="203"/>
      <c r="UNZ44" s="203"/>
      <c r="UOA44" s="203"/>
      <c r="UOB44" s="203"/>
      <c r="UOC44" s="203"/>
      <c r="UOD44" s="203"/>
      <c r="UOE44" s="203"/>
      <c r="UOF44" s="203"/>
      <c r="UOG44" s="203"/>
      <c r="UOH44" s="203"/>
      <c r="UOI44" s="203"/>
      <c r="UOJ44" s="203"/>
      <c r="UOK44" s="203"/>
      <c r="UOL44" s="203"/>
      <c r="UOM44" s="203"/>
      <c r="UON44" s="203"/>
      <c r="UOO44" s="203"/>
      <c r="UOP44" s="203"/>
      <c r="UOQ44" s="203"/>
      <c r="UOR44" s="203"/>
      <c r="UOS44" s="203"/>
      <c r="UOT44" s="203"/>
      <c r="UOU44" s="203"/>
      <c r="UOV44" s="203"/>
      <c r="UOW44" s="203"/>
      <c r="UOX44" s="203"/>
      <c r="UOY44" s="203"/>
      <c r="UOZ44" s="203"/>
      <c r="UPA44" s="203"/>
      <c r="UPB44" s="203"/>
      <c r="UPC44" s="203"/>
      <c r="UPD44" s="203"/>
      <c r="UPE44" s="203"/>
      <c r="UPF44" s="203"/>
      <c r="UPG44" s="203"/>
      <c r="UPH44" s="203"/>
      <c r="UPI44" s="203"/>
      <c r="UPJ44" s="203"/>
      <c r="UPK44" s="203"/>
      <c r="UPL44" s="203"/>
      <c r="UPM44" s="203"/>
      <c r="UPN44" s="203"/>
      <c r="UPO44" s="203"/>
      <c r="UPP44" s="203"/>
      <c r="UPQ44" s="203"/>
      <c r="UPR44" s="203"/>
      <c r="UPS44" s="203"/>
      <c r="UPT44" s="203"/>
      <c r="UPU44" s="203"/>
      <c r="UPV44" s="203"/>
      <c r="UPW44" s="203"/>
      <c r="UPX44" s="203"/>
      <c r="UPY44" s="203"/>
      <c r="UPZ44" s="203"/>
      <c r="UQA44" s="203"/>
      <c r="UQB44" s="203"/>
      <c r="UQC44" s="203"/>
      <c r="UQD44" s="203"/>
      <c r="UQE44" s="203"/>
      <c r="UQF44" s="203"/>
      <c r="UQG44" s="203"/>
      <c r="UQH44" s="203"/>
      <c r="UQI44" s="203"/>
      <c r="UQJ44" s="203"/>
      <c r="UQK44" s="203"/>
      <c r="UQL44" s="203"/>
      <c r="UQM44" s="203"/>
      <c r="UQN44" s="203"/>
      <c r="UQO44" s="203"/>
      <c r="UQP44" s="203"/>
      <c r="UQQ44" s="203"/>
      <c r="UQR44" s="203"/>
      <c r="UQS44" s="203"/>
      <c r="UQT44" s="203"/>
      <c r="UQU44" s="203"/>
      <c r="UQV44" s="203"/>
      <c r="UQW44" s="203"/>
      <c r="UQX44" s="203"/>
      <c r="UQY44" s="203"/>
      <c r="UQZ44" s="203"/>
      <c r="URA44" s="203"/>
      <c r="URB44" s="203"/>
      <c r="URC44" s="203"/>
      <c r="URD44" s="203"/>
      <c r="URE44" s="203"/>
      <c r="URF44" s="203"/>
      <c r="URG44" s="203"/>
      <c r="URH44" s="203"/>
      <c r="URI44" s="203"/>
      <c r="URJ44" s="203"/>
      <c r="URK44" s="203"/>
      <c r="URL44" s="203"/>
      <c r="URM44" s="203"/>
      <c r="URN44" s="203"/>
      <c r="URO44" s="203"/>
      <c r="URP44" s="203"/>
      <c r="URQ44" s="203"/>
      <c r="URR44" s="203"/>
      <c r="URS44" s="203"/>
      <c r="URT44" s="203"/>
      <c r="URU44" s="203"/>
      <c r="URV44" s="203"/>
      <c r="URW44" s="203"/>
      <c r="URX44" s="203"/>
      <c r="URY44" s="203"/>
      <c r="URZ44" s="203"/>
      <c r="USA44" s="203"/>
      <c r="USB44" s="203"/>
      <c r="USC44" s="203"/>
      <c r="USD44" s="203"/>
      <c r="USE44" s="203"/>
      <c r="USF44" s="203"/>
      <c r="USG44" s="203"/>
      <c r="USH44" s="203"/>
      <c r="USI44" s="203"/>
      <c r="USJ44" s="203"/>
      <c r="USK44" s="203"/>
      <c r="USL44" s="203"/>
      <c r="USM44" s="203"/>
      <c r="USN44" s="203"/>
      <c r="USO44" s="203"/>
      <c r="USP44" s="203"/>
      <c r="USQ44" s="203"/>
      <c r="USR44" s="203"/>
      <c r="USS44" s="203"/>
      <c r="UST44" s="203"/>
      <c r="USU44" s="203"/>
      <c r="USV44" s="203"/>
      <c r="USW44" s="203"/>
      <c r="USX44" s="203"/>
      <c r="USY44" s="203"/>
      <c r="USZ44" s="203"/>
      <c r="UTA44" s="203"/>
      <c r="UTB44" s="203"/>
      <c r="UTC44" s="203"/>
      <c r="UTD44" s="203"/>
      <c r="UTE44" s="203"/>
      <c r="UTF44" s="203"/>
      <c r="UTG44" s="203"/>
      <c r="UTH44" s="203"/>
      <c r="UTI44" s="203"/>
      <c r="UTJ44" s="203"/>
      <c r="UTK44" s="203"/>
      <c r="UTL44" s="203"/>
      <c r="UTM44" s="203"/>
      <c r="UTN44" s="203"/>
      <c r="UTO44" s="203"/>
      <c r="UTP44" s="203"/>
      <c r="UTQ44" s="203"/>
      <c r="UTR44" s="203"/>
      <c r="UTS44" s="203"/>
      <c r="UTT44" s="203"/>
      <c r="UTU44" s="203"/>
      <c r="UTV44" s="203"/>
      <c r="UTW44" s="203"/>
      <c r="UTX44" s="203"/>
      <c r="UTY44" s="203"/>
      <c r="UTZ44" s="203"/>
      <c r="UUA44" s="203"/>
      <c r="UUB44" s="203"/>
      <c r="UUC44" s="203"/>
      <c r="UUD44" s="203"/>
      <c r="UUE44" s="203"/>
      <c r="UUF44" s="203"/>
      <c r="UUG44" s="203"/>
      <c r="UUH44" s="203"/>
      <c r="UUI44" s="203"/>
      <c r="UUJ44" s="203"/>
      <c r="UUK44" s="203"/>
      <c r="UUL44" s="203"/>
      <c r="UUM44" s="203"/>
      <c r="UUN44" s="203"/>
      <c r="UUO44" s="203"/>
      <c r="UUP44" s="203"/>
      <c r="UUQ44" s="203"/>
      <c r="UUR44" s="203"/>
      <c r="UUS44" s="203"/>
      <c r="UUT44" s="203"/>
      <c r="UUU44" s="203"/>
      <c r="UUV44" s="203"/>
      <c r="UUW44" s="203"/>
      <c r="UUX44" s="203"/>
      <c r="UUY44" s="203"/>
      <c r="UUZ44" s="203"/>
      <c r="UVA44" s="203"/>
      <c r="UVB44" s="203"/>
      <c r="UVC44" s="203"/>
      <c r="UVD44" s="203"/>
      <c r="UVE44" s="203"/>
      <c r="UVF44" s="203"/>
      <c r="UVG44" s="203"/>
      <c r="UVH44" s="203"/>
      <c r="UVI44" s="203"/>
      <c r="UVJ44" s="203"/>
      <c r="UVK44" s="203"/>
      <c r="UVL44" s="203"/>
      <c r="UVM44" s="203"/>
      <c r="UVN44" s="203"/>
      <c r="UVO44" s="203"/>
      <c r="UVP44" s="203"/>
      <c r="UVQ44" s="203"/>
      <c r="UVR44" s="203"/>
      <c r="UVS44" s="203"/>
      <c r="UVT44" s="203"/>
      <c r="UVU44" s="203"/>
      <c r="UVV44" s="203"/>
      <c r="UVW44" s="203"/>
      <c r="UVX44" s="203"/>
      <c r="UVY44" s="203"/>
      <c r="UVZ44" s="203"/>
      <c r="UWA44" s="203"/>
      <c r="UWB44" s="203"/>
      <c r="UWC44" s="203"/>
      <c r="UWD44" s="203"/>
      <c r="UWE44" s="203"/>
      <c r="UWF44" s="203"/>
      <c r="UWG44" s="203"/>
      <c r="UWH44" s="203"/>
      <c r="UWI44" s="203"/>
      <c r="UWJ44" s="203"/>
      <c r="UWK44" s="203"/>
      <c r="UWL44" s="203"/>
      <c r="UWM44" s="203"/>
      <c r="UWN44" s="203"/>
      <c r="UWO44" s="203"/>
      <c r="UWP44" s="203"/>
      <c r="UWQ44" s="203"/>
      <c r="UWR44" s="203"/>
      <c r="UWS44" s="203"/>
      <c r="UWT44" s="203"/>
      <c r="UWU44" s="203"/>
      <c r="UWV44" s="203"/>
      <c r="UWW44" s="203"/>
      <c r="UWX44" s="203"/>
      <c r="UWY44" s="203"/>
      <c r="UWZ44" s="203"/>
      <c r="UXA44" s="203"/>
      <c r="UXB44" s="203"/>
      <c r="UXC44" s="203"/>
      <c r="UXD44" s="203"/>
      <c r="UXE44" s="203"/>
      <c r="UXF44" s="203"/>
      <c r="UXG44" s="203"/>
      <c r="UXH44" s="203"/>
      <c r="UXI44" s="203"/>
      <c r="UXJ44" s="203"/>
      <c r="UXK44" s="203"/>
      <c r="UXL44" s="203"/>
      <c r="UXM44" s="203"/>
      <c r="UXN44" s="203"/>
      <c r="UXO44" s="203"/>
      <c r="UXP44" s="203"/>
      <c r="UXQ44" s="203"/>
      <c r="UXR44" s="203"/>
      <c r="UXS44" s="203"/>
      <c r="UXT44" s="203"/>
      <c r="UXU44" s="203"/>
      <c r="UXV44" s="203"/>
      <c r="UXW44" s="203"/>
      <c r="UXX44" s="203"/>
      <c r="UXY44" s="203"/>
      <c r="UXZ44" s="203"/>
      <c r="UYA44" s="203"/>
      <c r="UYB44" s="203"/>
      <c r="UYC44" s="203"/>
      <c r="UYD44" s="203"/>
      <c r="UYE44" s="203"/>
      <c r="UYF44" s="203"/>
      <c r="UYG44" s="203"/>
      <c r="UYH44" s="203"/>
      <c r="UYI44" s="203"/>
      <c r="UYJ44" s="203"/>
      <c r="UYK44" s="203"/>
      <c r="UYL44" s="203"/>
      <c r="UYM44" s="203"/>
      <c r="UYN44" s="203"/>
      <c r="UYO44" s="203"/>
      <c r="UYP44" s="203"/>
      <c r="UYQ44" s="203"/>
      <c r="UYR44" s="203"/>
      <c r="UYS44" s="203"/>
      <c r="UYT44" s="203"/>
      <c r="UYU44" s="203"/>
      <c r="UYV44" s="203"/>
      <c r="UYW44" s="203"/>
      <c r="UYX44" s="203"/>
      <c r="UYY44" s="203"/>
      <c r="UYZ44" s="203"/>
      <c r="UZA44" s="203"/>
      <c r="UZB44" s="203"/>
      <c r="UZC44" s="203"/>
      <c r="UZD44" s="203"/>
      <c r="UZE44" s="203"/>
      <c r="UZF44" s="203"/>
      <c r="UZG44" s="203"/>
      <c r="UZH44" s="203"/>
      <c r="UZI44" s="203"/>
      <c r="UZJ44" s="203"/>
      <c r="UZK44" s="203"/>
      <c r="UZL44" s="203"/>
      <c r="UZM44" s="203"/>
      <c r="UZN44" s="203"/>
      <c r="UZO44" s="203"/>
      <c r="UZP44" s="203"/>
      <c r="UZQ44" s="203"/>
      <c r="UZR44" s="203"/>
      <c r="UZS44" s="203"/>
      <c r="UZT44" s="203"/>
      <c r="UZU44" s="203"/>
      <c r="UZV44" s="203"/>
      <c r="UZW44" s="203"/>
      <c r="UZX44" s="203"/>
      <c r="UZY44" s="203"/>
      <c r="UZZ44" s="203"/>
      <c r="VAA44" s="203"/>
      <c r="VAB44" s="203"/>
      <c r="VAC44" s="203"/>
      <c r="VAD44" s="203"/>
      <c r="VAE44" s="203"/>
      <c r="VAF44" s="203"/>
      <c r="VAG44" s="203"/>
      <c r="VAH44" s="203"/>
      <c r="VAI44" s="203"/>
      <c r="VAJ44" s="203"/>
      <c r="VAK44" s="203"/>
      <c r="VAL44" s="203"/>
      <c r="VAM44" s="203"/>
      <c r="VAN44" s="203"/>
      <c r="VAO44" s="203"/>
      <c r="VAP44" s="203"/>
      <c r="VAQ44" s="203"/>
      <c r="VAR44" s="203"/>
      <c r="VAS44" s="203"/>
      <c r="VAT44" s="203"/>
      <c r="VAU44" s="203"/>
      <c r="VAV44" s="203"/>
      <c r="VAW44" s="203"/>
      <c r="VAX44" s="203"/>
      <c r="VAY44" s="203"/>
      <c r="VAZ44" s="203"/>
      <c r="VBA44" s="203"/>
      <c r="VBB44" s="203"/>
      <c r="VBC44" s="203"/>
      <c r="VBD44" s="203"/>
      <c r="VBE44" s="203"/>
      <c r="VBF44" s="203"/>
      <c r="VBG44" s="203"/>
      <c r="VBH44" s="203"/>
      <c r="VBI44" s="203"/>
      <c r="VBJ44" s="203"/>
      <c r="VBK44" s="203"/>
      <c r="VBL44" s="203"/>
      <c r="VBM44" s="203"/>
      <c r="VBN44" s="203"/>
      <c r="VBO44" s="203"/>
      <c r="VBP44" s="203"/>
      <c r="VBQ44" s="203"/>
      <c r="VBR44" s="203"/>
      <c r="VBS44" s="203"/>
      <c r="VBT44" s="203"/>
      <c r="VBU44" s="203"/>
      <c r="VBV44" s="203"/>
      <c r="VBW44" s="203"/>
      <c r="VBX44" s="203"/>
      <c r="VBY44" s="203"/>
      <c r="VBZ44" s="203"/>
      <c r="VCA44" s="203"/>
      <c r="VCB44" s="203"/>
      <c r="VCC44" s="203"/>
      <c r="VCD44" s="203"/>
      <c r="VCE44" s="203"/>
      <c r="VCF44" s="203"/>
      <c r="VCG44" s="203"/>
      <c r="VCH44" s="203"/>
      <c r="VCI44" s="203"/>
      <c r="VCJ44" s="203"/>
      <c r="VCK44" s="203"/>
      <c r="VCL44" s="203"/>
      <c r="VCM44" s="203"/>
      <c r="VCN44" s="203"/>
      <c r="VCO44" s="203"/>
      <c r="VCP44" s="203"/>
      <c r="VCQ44" s="203"/>
      <c r="VCR44" s="203"/>
      <c r="VCS44" s="203"/>
      <c r="VCT44" s="203"/>
      <c r="VCU44" s="203"/>
      <c r="VCV44" s="203"/>
      <c r="VCW44" s="203"/>
      <c r="VCX44" s="203"/>
      <c r="VCY44" s="203"/>
      <c r="VCZ44" s="203"/>
      <c r="VDA44" s="203"/>
      <c r="VDB44" s="203"/>
      <c r="VDC44" s="203"/>
      <c r="VDD44" s="203"/>
      <c r="VDE44" s="203"/>
      <c r="VDF44" s="203"/>
      <c r="VDG44" s="203"/>
      <c r="VDH44" s="203"/>
      <c r="VDI44" s="203"/>
      <c r="VDJ44" s="203"/>
      <c r="VDK44" s="203"/>
      <c r="VDL44" s="203"/>
      <c r="VDM44" s="203"/>
      <c r="VDN44" s="203"/>
      <c r="VDO44" s="203"/>
      <c r="VDP44" s="203"/>
      <c r="VDQ44" s="203"/>
      <c r="VDR44" s="203"/>
      <c r="VDS44" s="203"/>
      <c r="VDT44" s="203"/>
      <c r="VDU44" s="203"/>
      <c r="VDV44" s="203"/>
      <c r="VDW44" s="203"/>
      <c r="VDX44" s="203"/>
      <c r="VDY44" s="203"/>
      <c r="VDZ44" s="203"/>
      <c r="VEA44" s="203"/>
      <c r="VEB44" s="203"/>
      <c r="VEC44" s="203"/>
      <c r="VED44" s="203"/>
      <c r="VEE44" s="203"/>
      <c r="VEF44" s="203"/>
      <c r="VEG44" s="203"/>
      <c r="VEH44" s="203"/>
      <c r="VEI44" s="203"/>
      <c r="VEJ44" s="203"/>
      <c r="VEK44" s="203"/>
      <c r="VEL44" s="203"/>
      <c r="VEM44" s="203"/>
      <c r="VEN44" s="203"/>
      <c r="VEO44" s="203"/>
      <c r="VEP44" s="203"/>
      <c r="VEQ44" s="203"/>
      <c r="VER44" s="203"/>
      <c r="VES44" s="203"/>
      <c r="VET44" s="203"/>
      <c r="VEU44" s="203"/>
      <c r="VEV44" s="203"/>
      <c r="VEW44" s="203"/>
      <c r="VEX44" s="203"/>
      <c r="VEY44" s="203"/>
      <c r="VEZ44" s="203"/>
      <c r="VFA44" s="203"/>
      <c r="VFB44" s="203"/>
      <c r="VFC44" s="203"/>
      <c r="VFD44" s="203"/>
      <c r="VFE44" s="203"/>
      <c r="VFF44" s="203"/>
      <c r="VFG44" s="203"/>
      <c r="VFH44" s="203"/>
      <c r="VFI44" s="203"/>
      <c r="VFJ44" s="203"/>
      <c r="VFK44" s="203"/>
      <c r="VFL44" s="203"/>
      <c r="VFM44" s="203"/>
      <c r="VFN44" s="203"/>
      <c r="VFO44" s="203"/>
      <c r="VFP44" s="203"/>
      <c r="VFQ44" s="203"/>
      <c r="VFR44" s="203"/>
      <c r="VFS44" s="203"/>
      <c r="VFT44" s="203"/>
      <c r="VFU44" s="203"/>
      <c r="VFV44" s="203"/>
      <c r="VFW44" s="203"/>
      <c r="VFX44" s="203"/>
      <c r="VFY44" s="203"/>
      <c r="VFZ44" s="203"/>
      <c r="VGA44" s="203"/>
      <c r="VGB44" s="203"/>
      <c r="VGC44" s="203"/>
      <c r="VGD44" s="203"/>
      <c r="VGE44" s="203"/>
      <c r="VGF44" s="203"/>
      <c r="VGG44" s="203"/>
      <c r="VGH44" s="203"/>
      <c r="VGI44" s="203"/>
      <c r="VGJ44" s="203"/>
      <c r="VGK44" s="203"/>
      <c r="VGL44" s="203"/>
      <c r="VGM44" s="203"/>
      <c r="VGN44" s="203"/>
      <c r="VGO44" s="203"/>
      <c r="VGP44" s="203"/>
      <c r="VGQ44" s="203"/>
      <c r="VGR44" s="203"/>
      <c r="VGS44" s="203"/>
      <c r="VGT44" s="203"/>
      <c r="VGU44" s="203"/>
      <c r="VGV44" s="203"/>
      <c r="VGW44" s="203"/>
      <c r="VGX44" s="203"/>
      <c r="VGY44" s="203"/>
      <c r="VGZ44" s="203"/>
      <c r="VHA44" s="203"/>
      <c r="VHB44" s="203"/>
      <c r="VHC44" s="203"/>
      <c r="VHD44" s="203"/>
      <c r="VHE44" s="203"/>
      <c r="VHF44" s="203"/>
      <c r="VHG44" s="203"/>
      <c r="VHH44" s="203"/>
      <c r="VHI44" s="203"/>
      <c r="VHJ44" s="203"/>
      <c r="VHK44" s="203"/>
      <c r="VHL44" s="203"/>
      <c r="VHM44" s="203"/>
      <c r="VHN44" s="203"/>
      <c r="VHO44" s="203"/>
      <c r="VHP44" s="203"/>
      <c r="VHQ44" s="203"/>
      <c r="VHR44" s="203"/>
      <c r="VHS44" s="203"/>
      <c r="VHT44" s="203"/>
      <c r="VHU44" s="203"/>
      <c r="VHV44" s="203"/>
      <c r="VHW44" s="203"/>
      <c r="VHX44" s="203"/>
      <c r="VHY44" s="203"/>
      <c r="VHZ44" s="203"/>
      <c r="VIA44" s="203"/>
      <c r="VIB44" s="203"/>
      <c r="VIC44" s="203"/>
      <c r="VID44" s="203"/>
      <c r="VIE44" s="203"/>
      <c r="VIF44" s="203"/>
      <c r="VIG44" s="203"/>
      <c r="VIH44" s="203"/>
      <c r="VII44" s="203"/>
      <c r="VIJ44" s="203"/>
      <c r="VIK44" s="203"/>
      <c r="VIL44" s="203"/>
      <c r="VIM44" s="203"/>
      <c r="VIN44" s="203"/>
      <c r="VIO44" s="203"/>
      <c r="VIP44" s="203"/>
      <c r="VIQ44" s="203"/>
      <c r="VIR44" s="203"/>
      <c r="VIS44" s="203"/>
      <c r="VIT44" s="203"/>
      <c r="VIU44" s="203"/>
      <c r="VIV44" s="203"/>
      <c r="VIW44" s="203"/>
      <c r="VIX44" s="203"/>
      <c r="VIY44" s="203"/>
      <c r="VIZ44" s="203"/>
      <c r="VJA44" s="203"/>
      <c r="VJB44" s="203"/>
      <c r="VJC44" s="203"/>
      <c r="VJD44" s="203"/>
      <c r="VJE44" s="203"/>
      <c r="VJF44" s="203"/>
      <c r="VJG44" s="203"/>
      <c r="VJH44" s="203"/>
      <c r="VJI44" s="203"/>
      <c r="VJJ44" s="203"/>
      <c r="VJK44" s="203"/>
      <c r="VJL44" s="203"/>
      <c r="VJM44" s="203"/>
      <c r="VJN44" s="203"/>
      <c r="VJO44" s="203"/>
      <c r="VJP44" s="203"/>
      <c r="VJQ44" s="203"/>
      <c r="VJR44" s="203"/>
      <c r="VJS44" s="203"/>
      <c r="VJT44" s="203"/>
      <c r="VJU44" s="203"/>
      <c r="VJV44" s="203"/>
      <c r="VJW44" s="203"/>
      <c r="VJX44" s="203"/>
      <c r="VJY44" s="203"/>
      <c r="VJZ44" s="203"/>
      <c r="VKA44" s="203"/>
      <c r="VKB44" s="203"/>
      <c r="VKC44" s="203"/>
      <c r="VKD44" s="203"/>
      <c r="VKE44" s="203"/>
      <c r="VKF44" s="203"/>
      <c r="VKG44" s="203"/>
      <c r="VKH44" s="203"/>
      <c r="VKI44" s="203"/>
      <c r="VKJ44" s="203"/>
      <c r="VKK44" s="203"/>
      <c r="VKL44" s="203"/>
      <c r="VKM44" s="203"/>
      <c r="VKN44" s="203"/>
      <c r="VKO44" s="203"/>
      <c r="VKP44" s="203"/>
      <c r="VKQ44" s="203"/>
      <c r="VKR44" s="203"/>
      <c r="VKS44" s="203"/>
      <c r="VKT44" s="203"/>
      <c r="VKU44" s="203"/>
      <c r="VKV44" s="203"/>
      <c r="VKW44" s="203"/>
      <c r="VKX44" s="203"/>
      <c r="VKY44" s="203"/>
      <c r="VKZ44" s="203"/>
      <c r="VLA44" s="203"/>
      <c r="VLB44" s="203"/>
      <c r="VLC44" s="203"/>
      <c r="VLD44" s="203"/>
      <c r="VLE44" s="203"/>
      <c r="VLF44" s="203"/>
      <c r="VLG44" s="203"/>
      <c r="VLH44" s="203"/>
      <c r="VLI44" s="203"/>
      <c r="VLJ44" s="203"/>
      <c r="VLK44" s="203"/>
      <c r="VLL44" s="203"/>
      <c r="VLM44" s="203"/>
      <c r="VLN44" s="203"/>
      <c r="VLO44" s="203"/>
      <c r="VLP44" s="203"/>
      <c r="VLQ44" s="203"/>
      <c r="VLR44" s="203"/>
      <c r="VLS44" s="203"/>
      <c r="VLT44" s="203"/>
      <c r="VLU44" s="203"/>
      <c r="VLV44" s="203"/>
      <c r="VLW44" s="203"/>
      <c r="VLX44" s="203"/>
      <c r="VLY44" s="203"/>
      <c r="VLZ44" s="203"/>
      <c r="VMA44" s="203"/>
      <c r="VMB44" s="203"/>
      <c r="VMC44" s="203"/>
      <c r="VMD44" s="203"/>
      <c r="VME44" s="203"/>
      <c r="VMF44" s="203"/>
      <c r="VMG44" s="203"/>
      <c r="VMH44" s="203"/>
      <c r="VMI44" s="203"/>
      <c r="VMJ44" s="203"/>
      <c r="VMK44" s="203"/>
      <c r="VML44" s="203"/>
      <c r="VMM44" s="203"/>
      <c r="VMN44" s="203"/>
      <c r="VMO44" s="203"/>
      <c r="VMP44" s="203"/>
      <c r="VMQ44" s="203"/>
      <c r="VMR44" s="203"/>
      <c r="VMS44" s="203"/>
      <c r="VMT44" s="203"/>
      <c r="VMU44" s="203"/>
      <c r="VMV44" s="203"/>
      <c r="VMW44" s="203"/>
      <c r="VMX44" s="203"/>
      <c r="VMY44" s="203"/>
      <c r="VMZ44" s="203"/>
      <c r="VNA44" s="203"/>
      <c r="VNB44" s="203"/>
      <c r="VNC44" s="203"/>
      <c r="VND44" s="203"/>
      <c r="VNE44" s="203"/>
      <c r="VNF44" s="203"/>
      <c r="VNG44" s="203"/>
      <c r="VNH44" s="203"/>
      <c r="VNI44" s="203"/>
      <c r="VNJ44" s="203"/>
      <c r="VNK44" s="203"/>
      <c r="VNL44" s="203"/>
      <c r="VNM44" s="203"/>
      <c r="VNN44" s="203"/>
      <c r="VNO44" s="203"/>
      <c r="VNP44" s="203"/>
      <c r="VNQ44" s="203"/>
      <c r="VNR44" s="203"/>
      <c r="VNS44" s="203"/>
      <c r="VNT44" s="203"/>
      <c r="VNU44" s="203"/>
      <c r="VNV44" s="203"/>
      <c r="VNW44" s="203"/>
      <c r="VNX44" s="203"/>
      <c r="VNY44" s="203"/>
      <c r="VNZ44" s="203"/>
      <c r="VOA44" s="203"/>
      <c r="VOB44" s="203"/>
      <c r="VOC44" s="203"/>
      <c r="VOD44" s="203"/>
      <c r="VOE44" s="203"/>
      <c r="VOF44" s="203"/>
      <c r="VOG44" s="203"/>
      <c r="VOH44" s="203"/>
      <c r="VOI44" s="203"/>
      <c r="VOJ44" s="203"/>
      <c r="VOK44" s="203"/>
      <c r="VOL44" s="203"/>
      <c r="VOM44" s="203"/>
      <c r="VON44" s="203"/>
      <c r="VOO44" s="203"/>
      <c r="VOP44" s="203"/>
      <c r="VOQ44" s="203"/>
      <c r="VOR44" s="203"/>
      <c r="VOS44" s="203"/>
      <c r="VOT44" s="203"/>
      <c r="VOU44" s="203"/>
      <c r="VOV44" s="203"/>
      <c r="VOW44" s="203"/>
      <c r="VOX44" s="203"/>
      <c r="VOY44" s="203"/>
      <c r="VOZ44" s="203"/>
      <c r="VPA44" s="203"/>
      <c r="VPB44" s="203"/>
      <c r="VPC44" s="203"/>
      <c r="VPD44" s="203"/>
      <c r="VPE44" s="203"/>
      <c r="VPF44" s="203"/>
      <c r="VPG44" s="203"/>
      <c r="VPH44" s="203"/>
      <c r="VPI44" s="203"/>
      <c r="VPJ44" s="203"/>
      <c r="VPK44" s="203"/>
      <c r="VPL44" s="203"/>
      <c r="VPM44" s="203"/>
      <c r="VPN44" s="203"/>
      <c r="VPO44" s="203"/>
      <c r="VPP44" s="203"/>
      <c r="VPQ44" s="203"/>
      <c r="VPR44" s="203"/>
      <c r="VPS44" s="203"/>
      <c r="VPT44" s="203"/>
      <c r="VPU44" s="203"/>
      <c r="VPV44" s="203"/>
      <c r="VPW44" s="203"/>
      <c r="VPX44" s="203"/>
      <c r="VPY44" s="203"/>
      <c r="VPZ44" s="203"/>
      <c r="VQA44" s="203"/>
      <c r="VQB44" s="203"/>
      <c r="VQC44" s="203"/>
      <c r="VQD44" s="203"/>
      <c r="VQE44" s="203"/>
      <c r="VQF44" s="203"/>
      <c r="VQG44" s="203"/>
      <c r="VQH44" s="203"/>
      <c r="VQI44" s="203"/>
      <c r="VQJ44" s="203"/>
      <c r="VQK44" s="203"/>
      <c r="VQL44" s="203"/>
      <c r="VQM44" s="203"/>
      <c r="VQN44" s="203"/>
      <c r="VQO44" s="203"/>
      <c r="VQP44" s="203"/>
      <c r="VQQ44" s="203"/>
      <c r="VQR44" s="203"/>
      <c r="VQS44" s="203"/>
      <c r="VQT44" s="203"/>
      <c r="VQU44" s="203"/>
      <c r="VQV44" s="203"/>
      <c r="VQW44" s="203"/>
      <c r="VQX44" s="203"/>
      <c r="VQY44" s="203"/>
      <c r="VQZ44" s="203"/>
      <c r="VRA44" s="203"/>
      <c r="VRB44" s="203"/>
      <c r="VRC44" s="203"/>
      <c r="VRD44" s="203"/>
      <c r="VRE44" s="203"/>
      <c r="VRF44" s="203"/>
      <c r="VRG44" s="203"/>
      <c r="VRH44" s="203"/>
      <c r="VRI44" s="203"/>
      <c r="VRJ44" s="203"/>
      <c r="VRK44" s="203"/>
      <c r="VRL44" s="203"/>
      <c r="VRM44" s="203"/>
      <c r="VRN44" s="203"/>
      <c r="VRO44" s="203"/>
      <c r="VRP44" s="203"/>
      <c r="VRQ44" s="203"/>
      <c r="VRR44" s="203"/>
      <c r="VRS44" s="203"/>
      <c r="VRT44" s="203"/>
      <c r="VRU44" s="203"/>
      <c r="VRV44" s="203"/>
      <c r="VRW44" s="203"/>
      <c r="VRX44" s="203"/>
      <c r="VRY44" s="203"/>
      <c r="VRZ44" s="203"/>
      <c r="VSA44" s="203"/>
      <c r="VSB44" s="203"/>
      <c r="VSC44" s="203"/>
      <c r="VSD44" s="203"/>
      <c r="VSE44" s="203"/>
      <c r="VSF44" s="203"/>
      <c r="VSG44" s="203"/>
      <c r="VSH44" s="203"/>
      <c r="VSI44" s="203"/>
      <c r="VSJ44" s="203"/>
      <c r="VSK44" s="203"/>
      <c r="VSL44" s="203"/>
      <c r="VSM44" s="203"/>
      <c r="VSN44" s="203"/>
      <c r="VSO44" s="203"/>
      <c r="VSP44" s="203"/>
      <c r="VSQ44" s="203"/>
      <c r="VSR44" s="203"/>
      <c r="VSS44" s="203"/>
      <c r="VST44" s="203"/>
      <c r="VSU44" s="203"/>
      <c r="VSV44" s="203"/>
      <c r="VSW44" s="203"/>
      <c r="VSX44" s="203"/>
      <c r="VSY44" s="203"/>
      <c r="VSZ44" s="203"/>
      <c r="VTA44" s="203"/>
      <c r="VTB44" s="203"/>
      <c r="VTC44" s="203"/>
      <c r="VTD44" s="203"/>
      <c r="VTE44" s="203"/>
      <c r="VTF44" s="203"/>
      <c r="VTG44" s="203"/>
      <c r="VTH44" s="203"/>
      <c r="VTI44" s="203"/>
      <c r="VTJ44" s="203"/>
      <c r="VTK44" s="203"/>
      <c r="VTL44" s="203"/>
      <c r="VTM44" s="203"/>
      <c r="VTN44" s="203"/>
      <c r="VTO44" s="203"/>
      <c r="VTP44" s="203"/>
      <c r="VTQ44" s="203"/>
      <c r="VTR44" s="203"/>
      <c r="VTS44" s="203"/>
      <c r="VTT44" s="203"/>
      <c r="VTU44" s="203"/>
      <c r="VTV44" s="203"/>
      <c r="VTW44" s="203"/>
      <c r="VTX44" s="203"/>
      <c r="VTY44" s="203"/>
      <c r="VTZ44" s="203"/>
      <c r="VUA44" s="203"/>
      <c r="VUB44" s="203"/>
      <c r="VUC44" s="203"/>
      <c r="VUD44" s="203"/>
      <c r="VUE44" s="203"/>
      <c r="VUF44" s="203"/>
      <c r="VUG44" s="203"/>
      <c r="VUH44" s="203"/>
      <c r="VUI44" s="203"/>
      <c r="VUJ44" s="203"/>
      <c r="VUK44" s="203"/>
      <c r="VUL44" s="203"/>
      <c r="VUM44" s="203"/>
      <c r="VUN44" s="203"/>
      <c r="VUO44" s="203"/>
      <c r="VUP44" s="203"/>
      <c r="VUQ44" s="203"/>
      <c r="VUR44" s="203"/>
      <c r="VUS44" s="203"/>
      <c r="VUT44" s="203"/>
      <c r="VUU44" s="203"/>
      <c r="VUV44" s="203"/>
      <c r="VUW44" s="203"/>
      <c r="VUX44" s="203"/>
      <c r="VUY44" s="203"/>
      <c r="VUZ44" s="203"/>
      <c r="VVA44" s="203"/>
      <c r="VVB44" s="203"/>
      <c r="VVC44" s="203"/>
      <c r="VVD44" s="203"/>
      <c r="VVE44" s="203"/>
      <c r="VVF44" s="203"/>
      <c r="VVG44" s="203"/>
      <c r="VVH44" s="203"/>
      <c r="VVI44" s="203"/>
      <c r="VVJ44" s="203"/>
      <c r="VVK44" s="203"/>
      <c r="VVL44" s="203"/>
      <c r="VVM44" s="203"/>
      <c r="VVN44" s="203"/>
      <c r="VVO44" s="203"/>
      <c r="VVP44" s="203"/>
      <c r="VVQ44" s="203"/>
      <c r="VVR44" s="203"/>
      <c r="VVS44" s="203"/>
      <c r="VVT44" s="203"/>
      <c r="VVU44" s="203"/>
      <c r="VVV44" s="203"/>
      <c r="VVW44" s="203"/>
      <c r="VVX44" s="203"/>
      <c r="VVY44" s="203"/>
      <c r="VVZ44" s="203"/>
      <c r="VWA44" s="203"/>
      <c r="VWB44" s="203"/>
      <c r="VWC44" s="203"/>
      <c r="VWD44" s="203"/>
      <c r="VWE44" s="203"/>
      <c r="VWF44" s="203"/>
      <c r="VWG44" s="203"/>
      <c r="VWH44" s="203"/>
      <c r="VWI44" s="203"/>
      <c r="VWJ44" s="203"/>
      <c r="VWK44" s="203"/>
      <c r="VWL44" s="203"/>
      <c r="VWM44" s="203"/>
      <c r="VWN44" s="203"/>
      <c r="VWO44" s="203"/>
      <c r="VWP44" s="203"/>
      <c r="VWQ44" s="203"/>
      <c r="VWR44" s="203"/>
      <c r="VWS44" s="203"/>
      <c r="VWT44" s="203"/>
      <c r="VWU44" s="203"/>
      <c r="VWV44" s="203"/>
      <c r="VWW44" s="203"/>
      <c r="VWX44" s="203"/>
      <c r="VWY44" s="203"/>
      <c r="VWZ44" s="203"/>
      <c r="VXA44" s="203"/>
      <c r="VXB44" s="203"/>
      <c r="VXC44" s="203"/>
      <c r="VXD44" s="203"/>
      <c r="VXE44" s="203"/>
      <c r="VXF44" s="203"/>
      <c r="VXG44" s="203"/>
      <c r="VXH44" s="203"/>
      <c r="VXI44" s="203"/>
      <c r="VXJ44" s="203"/>
      <c r="VXK44" s="203"/>
      <c r="VXL44" s="203"/>
      <c r="VXM44" s="203"/>
      <c r="VXN44" s="203"/>
      <c r="VXO44" s="203"/>
      <c r="VXP44" s="203"/>
      <c r="VXQ44" s="203"/>
      <c r="VXR44" s="203"/>
      <c r="VXS44" s="203"/>
      <c r="VXT44" s="203"/>
      <c r="VXU44" s="203"/>
      <c r="VXV44" s="203"/>
      <c r="VXW44" s="203"/>
      <c r="VXX44" s="203"/>
      <c r="VXY44" s="203"/>
      <c r="VXZ44" s="203"/>
      <c r="VYA44" s="203"/>
      <c r="VYB44" s="203"/>
      <c r="VYC44" s="203"/>
      <c r="VYD44" s="203"/>
      <c r="VYE44" s="203"/>
      <c r="VYF44" s="203"/>
      <c r="VYG44" s="203"/>
      <c r="VYH44" s="203"/>
      <c r="VYI44" s="203"/>
      <c r="VYJ44" s="203"/>
      <c r="VYK44" s="203"/>
      <c r="VYL44" s="203"/>
      <c r="VYM44" s="203"/>
      <c r="VYN44" s="203"/>
      <c r="VYO44" s="203"/>
      <c r="VYP44" s="203"/>
      <c r="VYQ44" s="203"/>
      <c r="VYR44" s="203"/>
      <c r="VYS44" s="203"/>
      <c r="VYT44" s="203"/>
      <c r="VYU44" s="203"/>
      <c r="VYV44" s="203"/>
      <c r="VYW44" s="203"/>
      <c r="VYX44" s="203"/>
      <c r="VYY44" s="203"/>
      <c r="VYZ44" s="203"/>
      <c r="VZA44" s="203"/>
      <c r="VZB44" s="203"/>
      <c r="VZC44" s="203"/>
      <c r="VZD44" s="203"/>
      <c r="VZE44" s="203"/>
      <c r="VZF44" s="203"/>
      <c r="VZG44" s="203"/>
      <c r="VZH44" s="203"/>
      <c r="VZI44" s="203"/>
      <c r="VZJ44" s="203"/>
      <c r="VZK44" s="203"/>
      <c r="VZL44" s="203"/>
      <c r="VZM44" s="203"/>
      <c r="VZN44" s="203"/>
      <c r="VZO44" s="203"/>
      <c r="VZP44" s="203"/>
      <c r="VZQ44" s="203"/>
      <c r="VZR44" s="203"/>
      <c r="VZS44" s="203"/>
      <c r="VZT44" s="203"/>
      <c r="VZU44" s="203"/>
      <c r="VZV44" s="203"/>
      <c r="VZW44" s="203"/>
      <c r="VZX44" s="203"/>
      <c r="VZY44" s="203"/>
      <c r="VZZ44" s="203"/>
      <c r="WAA44" s="203"/>
      <c r="WAB44" s="203"/>
      <c r="WAC44" s="203"/>
      <c r="WAD44" s="203"/>
      <c r="WAE44" s="203"/>
      <c r="WAF44" s="203"/>
      <c r="WAG44" s="203"/>
      <c r="WAH44" s="203"/>
      <c r="WAI44" s="203"/>
      <c r="WAJ44" s="203"/>
      <c r="WAK44" s="203"/>
      <c r="WAL44" s="203"/>
      <c r="WAM44" s="203"/>
      <c r="WAN44" s="203"/>
      <c r="WAO44" s="203"/>
      <c r="WAP44" s="203"/>
      <c r="WAQ44" s="203"/>
      <c r="WAR44" s="203"/>
      <c r="WAS44" s="203"/>
      <c r="WAT44" s="203"/>
      <c r="WAU44" s="203"/>
      <c r="WAV44" s="203"/>
      <c r="WAW44" s="203"/>
      <c r="WAX44" s="203"/>
      <c r="WAY44" s="203"/>
      <c r="WAZ44" s="203"/>
      <c r="WBA44" s="203"/>
      <c r="WBB44" s="203"/>
      <c r="WBC44" s="203"/>
      <c r="WBD44" s="203"/>
      <c r="WBE44" s="203"/>
      <c r="WBF44" s="203"/>
      <c r="WBG44" s="203"/>
      <c r="WBH44" s="203"/>
      <c r="WBI44" s="203"/>
      <c r="WBJ44" s="203"/>
      <c r="WBK44" s="203"/>
      <c r="WBL44" s="203"/>
      <c r="WBM44" s="203"/>
      <c r="WBN44" s="203"/>
      <c r="WBO44" s="203"/>
      <c r="WBP44" s="203"/>
      <c r="WBQ44" s="203"/>
      <c r="WBR44" s="203"/>
      <c r="WBS44" s="203"/>
      <c r="WBT44" s="203"/>
      <c r="WBU44" s="203"/>
      <c r="WBV44" s="203"/>
      <c r="WBW44" s="203"/>
      <c r="WBX44" s="203"/>
      <c r="WBY44" s="203"/>
      <c r="WBZ44" s="203"/>
      <c r="WCA44" s="203"/>
      <c r="WCB44" s="203"/>
      <c r="WCC44" s="203"/>
      <c r="WCD44" s="203"/>
      <c r="WCE44" s="203"/>
      <c r="WCF44" s="203"/>
      <c r="WCG44" s="203"/>
      <c r="WCH44" s="203"/>
      <c r="WCI44" s="203"/>
      <c r="WCJ44" s="203"/>
      <c r="WCK44" s="203"/>
      <c r="WCL44" s="203"/>
      <c r="WCM44" s="203"/>
      <c r="WCN44" s="203"/>
      <c r="WCO44" s="203"/>
      <c r="WCP44" s="203"/>
      <c r="WCQ44" s="203"/>
      <c r="WCR44" s="203"/>
      <c r="WCS44" s="203"/>
      <c r="WCT44" s="203"/>
      <c r="WCU44" s="203"/>
      <c r="WCV44" s="203"/>
      <c r="WCW44" s="203"/>
      <c r="WCX44" s="203"/>
      <c r="WCY44" s="203"/>
      <c r="WCZ44" s="203"/>
      <c r="WDA44" s="203"/>
      <c r="WDB44" s="203"/>
      <c r="WDC44" s="203"/>
      <c r="WDD44" s="203"/>
      <c r="WDE44" s="203"/>
      <c r="WDF44" s="203"/>
      <c r="WDG44" s="203"/>
      <c r="WDH44" s="203"/>
      <c r="WDI44" s="203"/>
      <c r="WDJ44" s="203"/>
      <c r="WDK44" s="203"/>
      <c r="WDL44" s="203"/>
      <c r="WDM44" s="203"/>
      <c r="WDN44" s="203"/>
      <c r="WDO44" s="203"/>
      <c r="WDP44" s="203"/>
      <c r="WDQ44" s="203"/>
      <c r="WDR44" s="203"/>
      <c r="WDS44" s="203"/>
      <c r="WDT44" s="203"/>
      <c r="WDU44" s="203"/>
      <c r="WDV44" s="203"/>
      <c r="WDW44" s="203"/>
      <c r="WDX44" s="203"/>
      <c r="WDY44" s="203"/>
      <c r="WDZ44" s="203"/>
      <c r="WEA44" s="203"/>
      <c r="WEB44" s="203"/>
      <c r="WEC44" s="203"/>
      <c r="WED44" s="203"/>
      <c r="WEE44" s="203"/>
      <c r="WEF44" s="203"/>
      <c r="WEG44" s="203"/>
      <c r="WEH44" s="203"/>
      <c r="WEI44" s="203"/>
      <c r="WEJ44" s="203"/>
      <c r="WEK44" s="203"/>
      <c r="WEL44" s="203"/>
      <c r="WEM44" s="203"/>
      <c r="WEN44" s="203"/>
      <c r="WEO44" s="203"/>
      <c r="WEP44" s="203"/>
      <c r="WEQ44" s="203"/>
      <c r="WER44" s="203"/>
      <c r="WES44" s="203"/>
      <c r="WET44" s="203"/>
      <c r="WEU44" s="203"/>
      <c r="WEV44" s="203"/>
      <c r="WEW44" s="203"/>
      <c r="WEX44" s="203"/>
      <c r="WEY44" s="203"/>
      <c r="WEZ44" s="203"/>
      <c r="WFA44" s="203"/>
      <c r="WFB44" s="203"/>
      <c r="WFC44" s="203"/>
      <c r="WFD44" s="203"/>
      <c r="WFE44" s="203"/>
      <c r="WFF44" s="203"/>
      <c r="WFG44" s="203"/>
      <c r="WFH44" s="203"/>
      <c r="WFI44" s="203"/>
      <c r="WFJ44" s="203"/>
      <c r="WFK44" s="203"/>
      <c r="WFL44" s="203"/>
      <c r="WFM44" s="203"/>
      <c r="WFN44" s="203"/>
      <c r="WFO44" s="203"/>
      <c r="WFP44" s="203"/>
      <c r="WFQ44" s="203"/>
      <c r="WFR44" s="203"/>
      <c r="WFS44" s="203"/>
      <c r="WFT44" s="203"/>
      <c r="WFU44" s="203"/>
      <c r="WFV44" s="203"/>
      <c r="WFW44" s="203"/>
      <c r="WFX44" s="203"/>
      <c r="WFY44" s="203"/>
      <c r="WFZ44" s="203"/>
      <c r="WGA44" s="203"/>
      <c r="WGB44" s="203"/>
      <c r="WGC44" s="203"/>
      <c r="WGD44" s="203"/>
      <c r="WGE44" s="203"/>
      <c r="WGF44" s="203"/>
      <c r="WGG44" s="203"/>
      <c r="WGH44" s="203"/>
      <c r="WGI44" s="203"/>
      <c r="WGJ44" s="203"/>
      <c r="WGK44" s="203"/>
      <c r="WGL44" s="203"/>
      <c r="WGM44" s="203"/>
      <c r="WGN44" s="203"/>
      <c r="WGO44" s="203"/>
      <c r="WGP44" s="203"/>
      <c r="WGQ44" s="203"/>
      <c r="WGR44" s="203"/>
      <c r="WGS44" s="203"/>
      <c r="WGT44" s="203"/>
      <c r="WGU44" s="203"/>
      <c r="WGV44" s="203"/>
      <c r="WGW44" s="203"/>
      <c r="WGX44" s="203"/>
      <c r="WGY44" s="203"/>
      <c r="WGZ44" s="203"/>
      <c r="WHA44" s="203"/>
      <c r="WHB44" s="203"/>
      <c r="WHC44" s="203"/>
      <c r="WHD44" s="203"/>
      <c r="WHE44" s="203"/>
      <c r="WHF44" s="203"/>
      <c r="WHG44" s="203"/>
      <c r="WHH44" s="203"/>
      <c r="WHI44" s="203"/>
      <c r="WHJ44" s="203"/>
      <c r="WHK44" s="203"/>
      <c r="WHL44" s="203"/>
      <c r="WHM44" s="203"/>
      <c r="WHN44" s="203"/>
      <c r="WHO44" s="203"/>
      <c r="WHP44" s="203"/>
      <c r="WHQ44" s="203"/>
      <c r="WHR44" s="203"/>
      <c r="WHS44" s="203"/>
      <c r="WHT44" s="203"/>
      <c r="WHU44" s="203"/>
      <c r="WHV44" s="203"/>
      <c r="WHW44" s="203"/>
      <c r="WHX44" s="203"/>
      <c r="WHY44" s="203"/>
      <c r="WHZ44" s="203"/>
      <c r="WIA44" s="203"/>
      <c r="WIB44" s="203"/>
      <c r="WIC44" s="203"/>
      <c r="WID44" s="203"/>
      <c r="WIE44" s="203"/>
      <c r="WIF44" s="203"/>
      <c r="WIG44" s="203"/>
      <c r="WIH44" s="203"/>
      <c r="WII44" s="203"/>
      <c r="WIJ44" s="203"/>
      <c r="WIK44" s="203"/>
      <c r="WIL44" s="203"/>
      <c r="WIM44" s="203"/>
      <c r="WIN44" s="203"/>
      <c r="WIO44" s="203"/>
      <c r="WIP44" s="203"/>
      <c r="WIQ44" s="203"/>
      <c r="WIR44" s="203"/>
      <c r="WIS44" s="203"/>
      <c r="WIT44" s="203"/>
      <c r="WIU44" s="203"/>
      <c r="WIV44" s="203"/>
      <c r="WIW44" s="203"/>
      <c r="WIX44" s="203"/>
      <c r="WIY44" s="203"/>
      <c r="WIZ44" s="203"/>
      <c r="WJA44" s="203"/>
      <c r="WJB44" s="203"/>
      <c r="WJC44" s="203"/>
      <c r="WJD44" s="203"/>
      <c r="WJE44" s="203"/>
      <c r="WJF44" s="203"/>
      <c r="WJG44" s="203"/>
      <c r="WJH44" s="203"/>
      <c r="WJI44" s="203"/>
      <c r="WJJ44" s="203"/>
      <c r="WJK44" s="203"/>
      <c r="WJL44" s="203"/>
      <c r="WJM44" s="203"/>
      <c r="WJN44" s="203"/>
      <c r="WJO44" s="203"/>
      <c r="WJP44" s="203"/>
      <c r="WJQ44" s="203"/>
      <c r="WJR44" s="203"/>
      <c r="WJS44" s="203"/>
      <c r="WJT44" s="203"/>
      <c r="WJU44" s="203"/>
      <c r="WJV44" s="203"/>
      <c r="WJW44" s="203"/>
      <c r="WJX44" s="203"/>
      <c r="WJY44" s="203"/>
      <c r="WJZ44" s="203"/>
      <c r="WKA44" s="203"/>
      <c r="WKB44" s="203"/>
      <c r="WKC44" s="203"/>
      <c r="WKD44" s="203"/>
      <c r="WKE44" s="203"/>
      <c r="WKF44" s="203"/>
      <c r="WKG44" s="203"/>
      <c r="WKH44" s="203"/>
      <c r="WKI44" s="203"/>
      <c r="WKJ44" s="203"/>
      <c r="WKK44" s="203"/>
      <c r="WKL44" s="203"/>
      <c r="WKM44" s="203"/>
      <c r="WKN44" s="203"/>
      <c r="WKO44" s="203"/>
      <c r="WKP44" s="203"/>
      <c r="WKQ44" s="203"/>
      <c r="WKR44" s="203"/>
      <c r="WKS44" s="203"/>
      <c r="WKT44" s="203"/>
      <c r="WKU44" s="203"/>
      <c r="WKV44" s="203"/>
      <c r="WKW44" s="203"/>
      <c r="WKX44" s="203"/>
      <c r="WKY44" s="203"/>
      <c r="WKZ44" s="203"/>
      <c r="WLA44" s="203"/>
      <c r="WLB44" s="203"/>
      <c r="WLC44" s="203"/>
      <c r="WLD44" s="203"/>
      <c r="WLE44" s="203"/>
      <c r="WLF44" s="203"/>
      <c r="WLG44" s="203"/>
      <c r="WLH44" s="203"/>
      <c r="WLI44" s="203"/>
      <c r="WLJ44" s="203"/>
      <c r="WLK44" s="203"/>
      <c r="WLL44" s="203"/>
      <c r="WLM44" s="203"/>
      <c r="WLN44" s="203"/>
      <c r="WLO44" s="203"/>
      <c r="WLP44" s="203"/>
      <c r="WLQ44" s="203"/>
      <c r="WLR44" s="203"/>
      <c r="WLS44" s="203"/>
      <c r="WLT44" s="203"/>
      <c r="WLU44" s="203"/>
      <c r="WLV44" s="203"/>
      <c r="WLW44" s="203"/>
      <c r="WLX44" s="203"/>
      <c r="WLY44" s="203"/>
      <c r="WLZ44" s="203"/>
      <c r="WMA44" s="203"/>
      <c r="WMB44" s="203"/>
      <c r="WMC44" s="203"/>
      <c r="WMD44" s="203"/>
      <c r="WME44" s="203"/>
      <c r="WMF44" s="203"/>
      <c r="WMG44" s="203"/>
      <c r="WMH44" s="203"/>
      <c r="WMI44" s="203"/>
      <c r="WMJ44" s="203"/>
      <c r="WMK44" s="203"/>
      <c r="WML44" s="203"/>
      <c r="WMM44" s="203"/>
      <c r="WMN44" s="203"/>
      <c r="WMO44" s="203"/>
      <c r="WMP44" s="203"/>
      <c r="WMQ44" s="203"/>
      <c r="WMR44" s="203"/>
      <c r="WMS44" s="203"/>
      <c r="WMT44" s="203"/>
      <c r="WMU44" s="203"/>
      <c r="WMV44" s="203"/>
      <c r="WMW44" s="203"/>
      <c r="WMX44" s="203"/>
      <c r="WMY44" s="203"/>
      <c r="WMZ44" s="203"/>
      <c r="WNA44" s="203"/>
      <c r="WNB44" s="203"/>
      <c r="WNC44" s="203"/>
      <c r="WND44" s="203"/>
      <c r="WNE44" s="203"/>
      <c r="WNF44" s="203"/>
      <c r="WNG44" s="203"/>
      <c r="WNH44" s="203"/>
      <c r="WNI44" s="203"/>
      <c r="WNJ44" s="203"/>
      <c r="WNK44" s="203"/>
      <c r="WNL44" s="203"/>
      <c r="WNM44" s="203"/>
      <c r="WNN44" s="203"/>
      <c r="WNO44" s="203"/>
      <c r="WNP44" s="203"/>
      <c r="WNQ44" s="203"/>
      <c r="WNR44" s="203"/>
      <c r="WNS44" s="203"/>
      <c r="WNT44" s="203"/>
      <c r="WNU44" s="203"/>
      <c r="WNV44" s="203"/>
      <c r="WNW44" s="203"/>
      <c r="WNX44" s="203"/>
      <c r="WNY44" s="203"/>
      <c r="WNZ44" s="203"/>
      <c r="WOA44" s="203"/>
      <c r="WOB44" s="203"/>
      <c r="WOC44" s="203"/>
      <c r="WOD44" s="203"/>
      <c r="WOE44" s="203"/>
      <c r="WOF44" s="203"/>
      <c r="WOG44" s="203"/>
      <c r="WOH44" s="203"/>
      <c r="WOI44" s="203"/>
      <c r="WOJ44" s="203"/>
      <c r="WOK44" s="203"/>
      <c r="WOL44" s="203"/>
      <c r="WOM44" s="203"/>
      <c r="WON44" s="203"/>
      <c r="WOO44" s="203"/>
      <c r="WOP44" s="203"/>
      <c r="WOQ44" s="203"/>
      <c r="WOR44" s="203"/>
      <c r="WOS44" s="203"/>
      <c r="WOT44" s="203"/>
      <c r="WOU44" s="203"/>
      <c r="WOV44" s="203"/>
      <c r="WOW44" s="203"/>
      <c r="WOX44" s="203"/>
      <c r="WOY44" s="203"/>
      <c r="WOZ44" s="203"/>
      <c r="WPA44" s="203"/>
      <c r="WPB44" s="203"/>
      <c r="WPC44" s="203"/>
      <c r="WPD44" s="203"/>
      <c r="WPE44" s="203"/>
      <c r="WPF44" s="203"/>
      <c r="WPG44" s="203"/>
      <c r="WPH44" s="203"/>
      <c r="WPI44" s="203"/>
      <c r="WPJ44" s="203"/>
      <c r="WPK44" s="203"/>
      <c r="WPL44" s="203"/>
      <c r="WPM44" s="203"/>
      <c r="WPN44" s="203"/>
      <c r="WPO44" s="203"/>
      <c r="WPP44" s="203"/>
      <c r="WPQ44" s="203"/>
      <c r="WPR44" s="203"/>
      <c r="WPS44" s="203"/>
      <c r="WPT44" s="203"/>
      <c r="WPU44" s="203"/>
      <c r="WPV44" s="203"/>
      <c r="WPW44" s="203"/>
      <c r="WPX44" s="203"/>
      <c r="WPY44" s="203"/>
      <c r="WPZ44" s="203"/>
      <c r="WQA44" s="203"/>
      <c r="WQB44" s="203"/>
      <c r="WQC44" s="203"/>
      <c r="WQD44" s="203"/>
      <c r="WQE44" s="203"/>
      <c r="WQF44" s="203"/>
      <c r="WQG44" s="203"/>
      <c r="WQH44" s="203"/>
      <c r="WQI44" s="203"/>
      <c r="WQJ44" s="203"/>
      <c r="WQK44" s="203"/>
      <c r="WQL44" s="203"/>
      <c r="WQM44" s="203"/>
      <c r="WQN44" s="203"/>
      <c r="WQO44" s="203"/>
      <c r="WQP44" s="203"/>
      <c r="WQQ44" s="203"/>
      <c r="WQR44" s="203"/>
      <c r="WQS44" s="203"/>
      <c r="WQT44" s="203"/>
      <c r="WQU44" s="203"/>
      <c r="WQV44" s="203"/>
      <c r="WQW44" s="203"/>
      <c r="WQX44" s="203"/>
      <c r="WQY44" s="203"/>
      <c r="WQZ44" s="203"/>
      <c r="WRA44" s="203"/>
      <c r="WRB44" s="203"/>
      <c r="WRC44" s="203"/>
      <c r="WRD44" s="203"/>
      <c r="WRE44" s="203"/>
      <c r="WRF44" s="203"/>
      <c r="WRG44" s="203"/>
      <c r="WRH44" s="203"/>
      <c r="WRI44" s="203"/>
      <c r="WRJ44" s="203"/>
      <c r="WRK44" s="203"/>
      <c r="WRL44" s="203"/>
      <c r="WRM44" s="203"/>
      <c r="WRN44" s="203"/>
      <c r="WRO44" s="203"/>
      <c r="WRP44" s="203"/>
      <c r="WRQ44" s="203"/>
      <c r="WRR44" s="203"/>
      <c r="WRS44" s="203"/>
      <c r="WRT44" s="203"/>
      <c r="WRU44" s="203"/>
      <c r="WRV44" s="203"/>
      <c r="WRW44" s="203"/>
      <c r="WRX44" s="203"/>
      <c r="WRY44" s="203"/>
      <c r="WRZ44" s="203"/>
      <c r="WSA44" s="203"/>
      <c r="WSB44" s="203"/>
      <c r="WSC44" s="203"/>
      <c r="WSD44" s="203"/>
      <c r="WSE44" s="203"/>
      <c r="WSF44" s="203"/>
      <c r="WSG44" s="203"/>
      <c r="WSH44" s="203"/>
      <c r="WSI44" s="203"/>
      <c r="WSJ44" s="203"/>
      <c r="WSK44" s="203"/>
      <c r="WSL44" s="203"/>
      <c r="WSM44" s="203"/>
      <c r="WSN44" s="203"/>
      <c r="WSO44" s="203"/>
      <c r="WSP44" s="203"/>
      <c r="WSQ44" s="203"/>
      <c r="WSR44" s="203"/>
      <c r="WSS44" s="203"/>
      <c r="WST44" s="203"/>
      <c r="WSU44" s="203"/>
      <c r="WSV44" s="203"/>
      <c r="WSW44" s="203"/>
      <c r="WSX44" s="203"/>
      <c r="WSY44" s="203"/>
      <c r="WSZ44" s="203"/>
      <c r="WTA44" s="203"/>
      <c r="WTB44" s="203"/>
      <c r="WTC44" s="203"/>
      <c r="WTD44" s="203"/>
      <c r="WTE44" s="203"/>
      <c r="WTF44" s="203"/>
      <c r="WTG44" s="203"/>
      <c r="WTH44" s="203"/>
      <c r="WTI44" s="203"/>
      <c r="WTJ44" s="203"/>
      <c r="WTK44" s="203"/>
      <c r="WTL44" s="203"/>
      <c r="WTM44" s="203"/>
      <c r="WTN44" s="203"/>
      <c r="WTO44" s="203"/>
      <c r="WTP44" s="203"/>
      <c r="WTQ44" s="203"/>
      <c r="WTR44" s="203"/>
      <c r="WTS44" s="203"/>
      <c r="WTT44" s="203"/>
      <c r="WTU44" s="203"/>
      <c r="WTV44" s="203"/>
      <c r="WTW44" s="203"/>
      <c r="WTX44" s="203"/>
      <c r="WTY44" s="203"/>
      <c r="WTZ44" s="203"/>
      <c r="WUA44" s="203"/>
      <c r="WUB44" s="203"/>
      <c r="WUC44" s="203"/>
      <c r="WUD44" s="203"/>
      <c r="WUE44" s="203"/>
      <c r="WUF44" s="203"/>
      <c r="WUG44" s="203"/>
      <c r="WUH44" s="203"/>
      <c r="WUI44" s="203"/>
      <c r="WUJ44" s="203"/>
      <c r="WUK44" s="203"/>
      <c r="WUL44" s="203"/>
      <c r="WUM44" s="203"/>
      <c r="WUN44" s="203"/>
      <c r="WUO44" s="203"/>
      <c r="WUP44" s="203"/>
      <c r="WUQ44" s="203"/>
      <c r="WUR44" s="203"/>
      <c r="WUS44" s="203"/>
      <c r="WUT44" s="203"/>
      <c r="WUU44" s="203"/>
      <c r="WUV44" s="203"/>
      <c r="WUW44" s="203"/>
      <c r="WUX44" s="203"/>
      <c r="WUY44" s="203"/>
      <c r="WUZ44" s="203"/>
      <c r="WVA44" s="203"/>
      <c r="WVB44" s="203"/>
      <c r="WVC44" s="203"/>
      <c r="WVD44" s="203"/>
      <c r="WVE44" s="203"/>
      <c r="WVF44" s="203"/>
      <c r="WVG44" s="203"/>
      <c r="WVH44" s="203"/>
      <c r="WVI44" s="203"/>
      <c r="WVJ44" s="203"/>
      <c r="WVK44" s="203"/>
      <c r="WVL44" s="203"/>
      <c r="WVM44" s="203"/>
      <c r="WVN44" s="203"/>
      <c r="WVO44" s="203"/>
      <c r="WVP44" s="203"/>
      <c r="WVQ44" s="203"/>
      <c r="WVR44" s="203"/>
      <c r="WVS44" s="203"/>
      <c r="WVT44" s="203"/>
      <c r="WVU44" s="203"/>
      <c r="WVV44" s="203"/>
      <c r="WVW44" s="203"/>
      <c r="WVX44" s="203"/>
      <c r="WVY44" s="203"/>
      <c r="WVZ44" s="203"/>
      <c r="WWA44" s="203"/>
      <c r="WWB44" s="203"/>
      <c r="WWC44" s="203"/>
      <c r="WWD44" s="203"/>
      <c r="WWE44" s="203"/>
      <c r="WWF44" s="203"/>
      <c r="WWG44" s="203"/>
      <c r="WWH44" s="203"/>
      <c r="WWI44" s="203"/>
      <c r="WWJ44" s="203"/>
      <c r="WWK44" s="203"/>
      <c r="WWL44" s="203"/>
      <c r="WWM44" s="203"/>
      <c r="WWN44" s="203"/>
      <c r="WWO44" s="203"/>
      <c r="WWP44" s="203"/>
      <c r="WWQ44" s="203"/>
      <c r="WWR44" s="203"/>
      <c r="WWS44" s="203"/>
      <c r="WWT44" s="203"/>
      <c r="WWU44" s="203"/>
      <c r="WWV44" s="203"/>
      <c r="WWW44" s="203"/>
      <c r="WWX44" s="203"/>
      <c r="WWY44" s="203"/>
      <c r="WWZ44" s="203"/>
      <c r="WXA44" s="203"/>
      <c r="WXB44" s="203"/>
      <c r="WXC44" s="203"/>
      <c r="WXD44" s="203"/>
      <c r="WXE44" s="203"/>
      <c r="WXF44" s="203"/>
      <c r="WXG44" s="203"/>
      <c r="WXH44" s="203"/>
      <c r="WXI44" s="203"/>
      <c r="WXJ44" s="203"/>
      <c r="WXK44" s="203"/>
      <c r="WXL44" s="203"/>
      <c r="WXM44" s="203"/>
      <c r="WXN44" s="203"/>
      <c r="WXO44" s="203"/>
      <c r="WXP44" s="203"/>
      <c r="WXQ44" s="203"/>
      <c r="WXR44" s="203"/>
      <c r="WXS44" s="203"/>
      <c r="WXT44" s="203"/>
      <c r="WXU44" s="203"/>
      <c r="WXV44" s="203"/>
      <c r="WXW44" s="203"/>
      <c r="WXX44" s="203"/>
      <c r="WXY44" s="203"/>
      <c r="WXZ44" s="203"/>
      <c r="WYA44" s="203"/>
      <c r="WYB44" s="203"/>
      <c r="WYC44" s="203"/>
      <c r="WYD44" s="203"/>
      <c r="WYE44" s="203"/>
      <c r="WYF44" s="203"/>
      <c r="WYG44" s="203"/>
      <c r="WYH44" s="203"/>
      <c r="WYI44" s="203"/>
      <c r="WYJ44" s="203"/>
      <c r="WYK44" s="203"/>
      <c r="WYL44" s="203"/>
      <c r="WYM44" s="203"/>
      <c r="WYN44" s="203"/>
      <c r="WYO44" s="203"/>
      <c r="WYP44" s="203"/>
      <c r="WYQ44" s="203"/>
      <c r="WYR44" s="203"/>
      <c r="WYS44" s="203"/>
      <c r="WYT44" s="203"/>
      <c r="WYU44" s="203"/>
      <c r="WYV44" s="203"/>
      <c r="WYW44" s="203"/>
      <c r="WYX44" s="203"/>
      <c r="WYY44" s="203"/>
      <c r="WYZ44" s="203"/>
      <c r="WZA44" s="203"/>
      <c r="WZB44" s="203"/>
      <c r="WZC44" s="203"/>
      <c r="WZD44" s="203"/>
      <c r="WZE44" s="203"/>
      <c r="WZF44" s="203"/>
      <c r="WZG44" s="203"/>
      <c r="WZH44" s="203"/>
      <c r="WZI44" s="203"/>
      <c r="WZJ44" s="203"/>
      <c r="WZK44" s="203"/>
      <c r="WZL44" s="203"/>
      <c r="WZM44" s="203"/>
      <c r="WZN44" s="203"/>
      <c r="WZO44" s="203"/>
      <c r="WZP44" s="203"/>
      <c r="WZQ44" s="203"/>
      <c r="WZR44" s="203"/>
      <c r="WZS44" s="203"/>
      <c r="WZT44" s="203"/>
      <c r="WZU44" s="203"/>
      <c r="WZV44" s="203"/>
      <c r="WZW44" s="203"/>
      <c r="WZX44" s="203"/>
      <c r="WZY44" s="203"/>
      <c r="WZZ44" s="203"/>
      <c r="XAA44" s="203"/>
      <c r="XAB44" s="203"/>
      <c r="XAC44" s="203"/>
      <c r="XAD44" s="203"/>
      <c r="XAE44" s="203"/>
      <c r="XAF44" s="203"/>
      <c r="XAG44" s="203"/>
      <c r="XAH44" s="203"/>
      <c r="XAI44" s="203"/>
      <c r="XAJ44" s="203"/>
      <c r="XAK44" s="203"/>
      <c r="XAL44" s="203"/>
      <c r="XAM44" s="203"/>
      <c r="XAN44" s="203"/>
      <c r="XAO44" s="203"/>
      <c r="XAP44" s="203"/>
      <c r="XAQ44" s="203"/>
      <c r="XAR44" s="203"/>
      <c r="XAS44" s="203"/>
      <c r="XAT44" s="203"/>
      <c r="XAU44" s="203"/>
      <c r="XAV44" s="203"/>
      <c r="XAW44" s="203"/>
      <c r="XAX44" s="203"/>
      <c r="XAY44" s="203"/>
      <c r="XAZ44" s="203"/>
      <c r="XBA44" s="203"/>
      <c r="XBB44" s="203"/>
      <c r="XBC44" s="203"/>
      <c r="XBD44" s="203"/>
      <c r="XBE44" s="203"/>
      <c r="XBF44" s="203"/>
      <c r="XBG44" s="203"/>
      <c r="XBH44" s="203"/>
      <c r="XBI44" s="203"/>
      <c r="XBJ44" s="203"/>
      <c r="XBK44" s="203"/>
      <c r="XBL44" s="203"/>
      <c r="XBM44" s="203"/>
      <c r="XBN44" s="203"/>
      <c r="XBO44" s="203"/>
      <c r="XBP44" s="203"/>
      <c r="XBQ44" s="203"/>
      <c r="XBR44" s="203"/>
      <c r="XBS44" s="203"/>
      <c r="XBT44" s="203"/>
      <c r="XBU44" s="203"/>
      <c r="XBV44" s="203"/>
      <c r="XBW44" s="203"/>
      <c r="XBX44" s="203"/>
      <c r="XBY44" s="203"/>
      <c r="XBZ44" s="203"/>
      <c r="XCA44" s="203"/>
      <c r="XCB44" s="203"/>
      <c r="XCC44" s="203"/>
      <c r="XCD44" s="203"/>
      <c r="XCE44" s="203"/>
      <c r="XCF44" s="203"/>
      <c r="XCG44" s="203"/>
      <c r="XCH44" s="203"/>
      <c r="XCI44" s="203"/>
      <c r="XCJ44" s="203"/>
      <c r="XCK44" s="203"/>
      <c r="XCL44" s="203"/>
      <c r="XCM44" s="203"/>
      <c r="XCN44" s="203"/>
      <c r="XCO44" s="203"/>
      <c r="XCP44" s="203"/>
      <c r="XCQ44" s="203"/>
      <c r="XCR44" s="203"/>
      <c r="XCS44" s="203"/>
      <c r="XCT44" s="203"/>
      <c r="XCU44" s="203"/>
      <c r="XCV44" s="203"/>
      <c r="XCW44" s="203"/>
      <c r="XCX44" s="203"/>
      <c r="XCY44" s="203"/>
      <c r="XCZ44" s="203"/>
      <c r="XDA44" s="203"/>
      <c r="XDB44" s="203"/>
      <c r="XDC44" s="203"/>
      <c r="XDD44" s="203"/>
      <c r="XDE44" s="203"/>
      <c r="XDF44" s="203"/>
      <c r="XDG44" s="203"/>
      <c r="XDH44" s="203"/>
      <c r="XDI44" s="203"/>
      <c r="XDJ44" s="203"/>
      <c r="XDK44" s="203"/>
      <c r="XDL44" s="203"/>
      <c r="XDM44" s="203"/>
      <c r="XDN44" s="203"/>
      <c r="XDO44" s="203"/>
      <c r="XDP44" s="203"/>
      <c r="XDQ44" s="203"/>
      <c r="XDR44" s="203"/>
      <c r="XDS44" s="203"/>
      <c r="XDT44" s="203"/>
      <c r="XDU44" s="203"/>
      <c r="XDV44" s="203"/>
      <c r="XDW44" s="203"/>
      <c r="XDX44" s="203"/>
      <c r="XDY44" s="203"/>
      <c r="XDZ44" s="203"/>
      <c r="XEA44" s="203"/>
      <c r="XEB44" s="203"/>
      <c r="XEC44" s="203"/>
      <c r="XED44" s="203"/>
      <c r="XEE44" s="203"/>
      <c r="XEF44" s="203"/>
      <c r="XEG44" s="203"/>
      <c r="XEH44" s="203"/>
      <c r="XEI44" s="203"/>
    </row>
    <row r="45" spans="1:16363" ht="13">
      <c r="A45" s="36" t="s">
        <v>13</v>
      </c>
      <c r="B45" s="130">
        <v>77.180000000000007</v>
      </c>
      <c r="C45" s="130">
        <v>72.58</v>
      </c>
      <c r="D45" s="130">
        <v>87.42</v>
      </c>
      <c r="E45" s="130">
        <v>86.18</v>
      </c>
      <c r="F45" s="130">
        <v>86.67</v>
      </c>
      <c r="G45" s="130">
        <v>87.15</v>
      </c>
      <c r="H45" s="130">
        <v>78.209999999999994</v>
      </c>
      <c r="I45" s="130">
        <v>87.92</v>
      </c>
      <c r="J45" s="130">
        <v>87.69</v>
      </c>
      <c r="K45" s="130">
        <v>127.48</v>
      </c>
      <c r="L45" s="130">
        <v>172.73</v>
      </c>
      <c r="M45" s="130">
        <v>161.94999999999999</v>
      </c>
      <c r="N45" s="130">
        <v>161.49</v>
      </c>
      <c r="O45" s="130">
        <v>160.93</v>
      </c>
      <c r="P45" s="130">
        <v>162.19999999999999</v>
      </c>
      <c r="Q45" s="137">
        <v>154.85</v>
      </c>
      <c r="R45" s="71">
        <v>144.38999999999999</v>
      </c>
      <c r="S45" s="137">
        <v>131.01</v>
      </c>
      <c r="T45" s="137">
        <v>120.54</v>
      </c>
      <c r="U45">
        <v>127.89</v>
      </c>
    </row>
    <row r="46" spans="1:16363" s="159" customFormat="1" ht="13">
      <c r="A46" s="36" t="s">
        <v>382</v>
      </c>
      <c r="B46" s="130">
        <v>121.32</v>
      </c>
      <c r="C46" s="130">
        <v>99.47</v>
      </c>
      <c r="D46" s="130">
        <v>108.68</v>
      </c>
      <c r="E46" s="130">
        <v>118.06</v>
      </c>
      <c r="F46" s="130">
        <v>130.97</v>
      </c>
      <c r="G46" s="130">
        <v>134.44</v>
      </c>
      <c r="H46" s="130">
        <v>136.85</v>
      </c>
      <c r="I46" s="130">
        <v>146.02000000000001</v>
      </c>
      <c r="J46" s="130">
        <v>161.25</v>
      </c>
      <c r="K46" s="130">
        <v>152.44999999999999</v>
      </c>
      <c r="L46" s="130">
        <v>130.34</v>
      </c>
      <c r="M46" s="130">
        <v>116.24</v>
      </c>
      <c r="N46" s="130">
        <v>110.96</v>
      </c>
      <c r="O46" s="130">
        <v>102.49</v>
      </c>
      <c r="P46" s="130">
        <v>129.66</v>
      </c>
      <c r="Q46" s="137">
        <v>140.31</v>
      </c>
      <c r="R46" s="71">
        <v>134.31</v>
      </c>
      <c r="S46" s="199">
        <v>120.2</v>
      </c>
      <c r="T46" s="137">
        <v>126.71</v>
      </c>
      <c r="U46" s="159">
        <v>130.4</v>
      </c>
    </row>
    <row r="47" spans="1:16363" ht="13">
      <c r="A47" s="36" t="s">
        <v>58</v>
      </c>
      <c r="B47" s="135">
        <v>8.3103999999999996</v>
      </c>
      <c r="C47" s="135">
        <v>8.1128999999999998</v>
      </c>
      <c r="D47" s="135">
        <v>8.0484000000000009</v>
      </c>
      <c r="E47" s="135">
        <v>7.5086000000000004</v>
      </c>
      <c r="F47" s="135">
        <v>8.0032999999999994</v>
      </c>
      <c r="G47" s="135">
        <v>8.3696999999999999</v>
      </c>
      <c r="H47" s="135">
        <v>8.0091999999999999</v>
      </c>
      <c r="I47" s="135">
        <v>8.0472000000000001</v>
      </c>
      <c r="J47" s="135">
        <v>8.0165000000000006</v>
      </c>
      <c r="K47" s="135">
        <v>8.2236999999999991</v>
      </c>
      <c r="L47" s="135">
        <v>8.7278000000000002</v>
      </c>
      <c r="M47" s="135">
        <v>8.0043000000000006</v>
      </c>
      <c r="N47" s="135">
        <v>7.7934000000000001</v>
      </c>
      <c r="O47" s="135">
        <v>7.4751000000000003</v>
      </c>
      <c r="P47" s="135">
        <v>7.8067000000000002</v>
      </c>
      <c r="Q47" s="135">
        <v>8.3544</v>
      </c>
      <c r="R47" s="160">
        <v>8.9496000000000002</v>
      </c>
      <c r="S47" s="199">
        <v>9.2905999999999995</v>
      </c>
      <c r="T47" s="135">
        <v>9.327</v>
      </c>
      <c r="U47" s="388">
        <v>9.5975000000000001</v>
      </c>
    </row>
    <row r="48" spans="1:16363" ht="13">
      <c r="A48" s="203" t="s">
        <v>14</v>
      </c>
      <c r="B48" s="135">
        <v>26.518699999999999</v>
      </c>
      <c r="C48" s="135">
        <v>26.0182</v>
      </c>
      <c r="D48" s="135">
        <v>26.151</v>
      </c>
      <c r="E48" s="135">
        <v>29.7028</v>
      </c>
      <c r="F48" s="135">
        <v>34.669899999999998</v>
      </c>
      <c r="G48" s="135">
        <v>35.819200000000002</v>
      </c>
      <c r="H48" s="135">
        <v>35.188400000000001</v>
      </c>
      <c r="I48" s="135">
        <v>34.111699999999999</v>
      </c>
      <c r="J48" s="135">
        <v>35.018300000000004</v>
      </c>
      <c r="K48" s="135">
        <v>36.420699999999997</v>
      </c>
      <c r="L48" s="135">
        <v>44.137599999999999</v>
      </c>
      <c r="M48" s="135">
        <v>40.262900000000002</v>
      </c>
      <c r="N48" s="135">
        <v>40.884599999999999</v>
      </c>
      <c r="O48" s="135">
        <v>39.926200000000001</v>
      </c>
      <c r="P48" s="135">
        <v>42.337000000000003</v>
      </c>
      <c r="Q48" s="135">
        <v>50.951799999999999</v>
      </c>
      <c r="R48" s="160">
        <v>68.072000000000003</v>
      </c>
      <c r="S48" s="199">
        <v>74.144599999999997</v>
      </c>
      <c r="T48" s="135">
        <v>65.938299999999998</v>
      </c>
      <c r="U48" s="388">
        <v>74.041600000000003</v>
      </c>
    </row>
    <row r="49" spans="1:21" s="238" customFormat="1" ht="13">
      <c r="A49" s="203" t="s">
        <v>605</v>
      </c>
      <c r="B49" s="135"/>
      <c r="C49" s="135"/>
      <c r="D49" s="135"/>
      <c r="E49" s="135">
        <v>1.6912</v>
      </c>
      <c r="F49" s="135">
        <v>1.9702999999999999</v>
      </c>
      <c r="G49" s="135">
        <v>2.1015999999999999</v>
      </c>
      <c r="H49" s="135">
        <v>2.0701999999999998</v>
      </c>
      <c r="I49" s="135">
        <v>1.9941</v>
      </c>
      <c r="J49" s="135">
        <v>2.0636000000000001</v>
      </c>
      <c r="K49" s="135">
        <v>2.0762</v>
      </c>
      <c r="L49" s="135">
        <v>2.0240999999999998</v>
      </c>
      <c r="M49" s="135">
        <v>1.8055000000000001</v>
      </c>
      <c r="N49" s="135">
        <v>1.7488999999999999</v>
      </c>
      <c r="O49" s="135">
        <v>1.6054999999999999</v>
      </c>
      <c r="P49" s="135">
        <v>1.6618999999999999</v>
      </c>
      <c r="Q49" s="135">
        <v>1.6822999999999999</v>
      </c>
      <c r="R49" s="238">
        <v>1.5255000000000001</v>
      </c>
      <c r="S49" s="238">
        <v>1.5275000000000001</v>
      </c>
      <c r="T49" s="135">
        <v>1.5588</v>
      </c>
      <c r="U49" s="388">
        <v>1.5926</v>
      </c>
    </row>
    <row r="50" spans="1:21" s="219" customFormat="1" ht="13">
      <c r="A50" s="203" t="s">
        <v>536</v>
      </c>
      <c r="B50" s="135">
        <v>1267.26</v>
      </c>
      <c r="C50" s="135">
        <v>1043.5</v>
      </c>
      <c r="D50" s="135">
        <v>1154.83</v>
      </c>
      <c r="E50" s="135">
        <v>1175.5</v>
      </c>
      <c r="F50" s="135">
        <v>1346.9</v>
      </c>
      <c r="G50" s="135">
        <v>1422.62</v>
      </c>
      <c r="H50" s="135">
        <v>1273.6099999999999</v>
      </c>
      <c r="I50" s="135">
        <v>1198.58</v>
      </c>
      <c r="J50" s="135">
        <v>1272.99</v>
      </c>
      <c r="K50" s="135">
        <v>1606.09</v>
      </c>
      <c r="L50" s="135">
        <v>1772.9</v>
      </c>
      <c r="M50" s="220">
        <v>1531.82</v>
      </c>
      <c r="N50" s="220">
        <v>1541.23</v>
      </c>
      <c r="O50" s="220">
        <v>1447.69</v>
      </c>
      <c r="P50" s="220">
        <v>1453.91</v>
      </c>
      <c r="Q50" s="220">
        <v>1398.14</v>
      </c>
      <c r="R50" s="219">
        <v>1256.54</v>
      </c>
      <c r="S50" s="219">
        <v>1284.18</v>
      </c>
      <c r="T50" s="219">
        <v>1276.74</v>
      </c>
      <c r="U50" s="219">
        <v>1299.07</v>
      </c>
    </row>
    <row r="51" spans="1:21" s="219" customFormat="1" ht="13">
      <c r="A51" s="203" t="s">
        <v>535</v>
      </c>
      <c r="B51" s="135">
        <v>1.6003000000000001</v>
      </c>
      <c r="C51" s="135">
        <v>1.5579000000000001</v>
      </c>
      <c r="D51" s="135">
        <v>1.5105</v>
      </c>
      <c r="E51" s="135">
        <v>1.4670000000000001</v>
      </c>
      <c r="F51" s="135">
        <v>1.5212000000000001</v>
      </c>
      <c r="G51" s="135">
        <v>1.5438000000000001</v>
      </c>
      <c r="H51" s="135">
        <v>1.5483</v>
      </c>
      <c r="I51" s="135">
        <v>1.5729</v>
      </c>
      <c r="J51" s="135">
        <v>1.6427</v>
      </c>
      <c r="K51" s="135">
        <v>1.5873999999999999</v>
      </c>
      <c r="L51" s="135">
        <v>1.51</v>
      </c>
      <c r="M51" s="135">
        <v>1.3803000000000001</v>
      </c>
      <c r="N51" s="135">
        <v>1.2325999999999999</v>
      </c>
      <c r="O51" s="135">
        <v>1.2053</v>
      </c>
      <c r="P51" s="135">
        <v>1.2311000000000001</v>
      </c>
      <c r="Q51" s="135">
        <v>1.2145999999999999</v>
      </c>
      <c r="R51" s="219">
        <v>1.0679000000000001</v>
      </c>
      <c r="S51" s="219">
        <v>1.0902000000000001</v>
      </c>
      <c r="T51" s="219">
        <v>1.1116999999999999</v>
      </c>
      <c r="U51" s="219">
        <v>1.155</v>
      </c>
    </row>
    <row r="52" spans="1:21" ht="14.5">
      <c r="A52" s="36" t="s">
        <v>59</v>
      </c>
      <c r="B52" s="130" t="s">
        <v>109</v>
      </c>
      <c r="C52" s="130" t="s">
        <v>109</v>
      </c>
      <c r="D52" s="130" t="s">
        <v>109</v>
      </c>
      <c r="E52" s="130" t="s">
        <v>109</v>
      </c>
      <c r="F52" s="130" t="s">
        <v>109</v>
      </c>
      <c r="G52" s="130" t="s">
        <v>109</v>
      </c>
      <c r="H52" s="135">
        <v>1.6771</v>
      </c>
      <c r="I52" s="135">
        <v>1.8089999999999999</v>
      </c>
      <c r="J52" s="135">
        <v>1.7865</v>
      </c>
      <c r="K52" s="135">
        <v>1.9064000000000001</v>
      </c>
      <c r="L52" s="135">
        <v>2.1631</v>
      </c>
      <c r="M52" s="135">
        <v>1.9964999999999999</v>
      </c>
      <c r="N52" s="135">
        <v>2.3378000000000001</v>
      </c>
      <c r="O52" s="135">
        <v>2.3134999999999999</v>
      </c>
      <c r="P52" s="135">
        <v>2.5335000000000001</v>
      </c>
      <c r="Q52" s="135">
        <v>2.9064999999999999</v>
      </c>
      <c r="R52" s="160">
        <v>3.0255000000000001</v>
      </c>
      <c r="S52" s="202">
        <v>3.3433000000000002</v>
      </c>
      <c r="T52" s="135">
        <v>4.1205999999999996</v>
      </c>
      <c r="U52">
        <v>5.7077</v>
      </c>
    </row>
    <row r="53" spans="1:21" ht="13">
      <c r="A53" s="36" t="s">
        <v>60</v>
      </c>
      <c r="B53" s="130">
        <v>1.0658000000000001</v>
      </c>
      <c r="C53" s="130">
        <v>0.92359999999999998</v>
      </c>
      <c r="D53" s="130">
        <v>0.89559999999999995</v>
      </c>
      <c r="E53" s="130">
        <v>0.9456</v>
      </c>
      <c r="F53" s="130">
        <v>1.1312</v>
      </c>
      <c r="G53" s="130">
        <v>1.2439</v>
      </c>
      <c r="H53" s="130">
        <v>1.2441</v>
      </c>
      <c r="I53" s="130">
        <v>1.2556</v>
      </c>
      <c r="J53" s="130">
        <v>1.3705000000000001</v>
      </c>
      <c r="K53" s="130">
        <v>1.4708000000000001</v>
      </c>
      <c r="L53" s="130">
        <v>1.3948</v>
      </c>
      <c r="M53" s="130">
        <v>1.3257000000000001</v>
      </c>
      <c r="N53" s="130">
        <v>1.3919999999999999</v>
      </c>
      <c r="O53" s="130">
        <v>1.2847999999999999</v>
      </c>
      <c r="P53" s="130">
        <v>1.3281000000000001</v>
      </c>
      <c r="Q53" s="130">
        <v>1.3285</v>
      </c>
      <c r="R53" s="130">
        <v>1.1094999999999999</v>
      </c>
      <c r="S53" s="199">
        <v>1.1069</v>
      </c>
      <c r="T53" s="130">
        <v>1.1296999999999999</v>
      </c>
      <c r="U53">
        <v>1.181</v>
      </c>
    </row>
    <row r="54" spans="1:21" ht="14.5">
      <c r="A54" s="37" t="s">
        <v>28</v>
      </c>
      <c r="S54" s="75"/>
      <c r="T54" s="74"/>
    </row>
    <row r="55" spans="1:21" ht="14.5">
      <c r="A55" s="3" t="s">
        <v>342</v>
      </c>
      <c r="H55" s="66"/>
      <c r="I55" s="66"/>
      <c r="J55" s="66"/>
      <c r="K55" s="66"/>
      <c r="L55" s="66"/>
      <c r="M55" s="66"/>
      <c r="N55" s="66"/>
      <c r="S55" s="75"/>
      <c r="T55" s="74"/>
    </row>
    <row r="56" spans="1:21" s="63" customFormat="1" ht="14.5">
      <c r="A56" s="36" t="s">
        <v>513</v>
      </c>
      <c r="S56" s="75"/>
      <c r="T56" s="74"/>
    </row>
    <row r="57" spans="1:21" ht="14.5">
      <c r="A57" t="s">
        <v>45</v>
      </c>
      <c r="S57" s="75"/>
      <c r="T57" s="74"/>
    </row>
    <row r="58" spans="1:21" ht="14.5">
      <c r="S58" s="75"/>
      <c r="T58" s="74"/>
    </row>
    <row r="59" spans="1:21" ht="14.5">
      <c r="A59" t="s">
        <v>341</v>
      </c>
      <c r="S59" s="75"/>
      <c r="T59" s="74"/>
    </row>
    <row r="60" spans="1:21">
      <c r="A60" s="68" t="s">
        <v>360</v>
      </c>
    </row>
    <row r="62" spans="1:21">
      <c r="A62" t="s">
        <v>46</v>
      </c>
    </row>
    <row r="63" spans="1:21">
      <c r="A63" t="s">
        <v>18</v>
      </c>
    </row>
    <row r="64" spans="1:21">
      <c r="A64" t="s">
        <v>19</v>
      </c>
    </row>
    <row r="67" spans="1:19">
      <c r="B67" s="72"/>
      <c r="C67" s="72"/>
      <c r="D67" s="72"/>
      <c r="E67" s="72"/>
      <c r="F67" s="72"/>
      <c r="G67" s="72"/>
      <c r="H67" s="72"/>
      <c r="I67" s="72"/>
      <c r="J67" s="72"/>
      <c r="K67" s="72"/>
      <c r="L67" s="72"/>
      <c r="M67" s="72"/>
      <c r="N67" s="72"/>
      <c r="O67" s="72"/>
      <c r="P67" s="72"/>
      <c r="Q67" s="72"/>
    </row>
    <row r="68" spans="1:19" s="76" customFormat="1" ht="13">
      <c r="A68" s="65"/>
      <c r="B68" s="138"/>
      <c r="C68" s="80"/>
      <c r="D68" s="80"/>
      <c r="E68" s="139"/>
      <c r="F68" s="139"/>
      <c r="G68" s="139"/>
      <c r="H68" s="140"/>
      <c r="I68" s="141"/>
      <c r="J68" s="139"/>
      <c r="K68" s="139"/>
      <c r="L68" s="139"/>
      <c r="M68" s="142"/>
      <c r="N68" s="142"/>
      <c r="O68" s="142"/>
      <c r="P68" s="142"/>
      <c r="Q68" s="143"/>
      <c r="R68" s="77"/>
    </row>
    <row r="69" spans="1:19" s="76" customFormat="1" ht="13">
      <c r="A69" s="65"/>
      <c r="B69" s="138"/>
      <c r="C69" s="80"/>
      <c r="D69" s="80"/>
      <c r="E69" s="80"/>
      <c r="F69" s="80"/>
      <c r="G69" s="144"/>
      <c r="H69" s="144"/>
      <c r="I69" s="144"/>
      <c r="J69" s="144"/>
      <c r="K69" s="144"/>
      <c r="L69" s="144"/>
      <c r="M69" s="144"/>
      <c r="N69" s="144"/>
      <c r="O69" s="144"/>
      <c r="P69" s="144"/>
      <c r="Q69" s="144"/>
      <c r="S69" s="77"/>
    </row>
    <row r="70" spans="1:19" s="76" customFormat="1" ht="13">
      <c r="A70" s="65"/>
      <c r="B70" s="138"/>
      <c r="C70" s="100"/>
      <c r="D70" s="100"/>
      <c r="E70" s="100"/>
      <c r="F70" s="100"/>
      <c r="G70" s="100"/>
      <c r="H70" s="100"/>
      <c r="I70" s="100"/>
      <c r="J70" s="100"/>
      <c r="K70" s="100"/>
      <c r="L70" s="100"/>
      <c r="M70" s="100"/>
      <c r="N70" s="100"/>
      <c r="O70" s="100"/>
      <c r="P70" s="100"/>
      <c r="Q70" s="100"/>
      <c r="S70" s="77"/>
    </row>
    <row r="71" spans="1:19" s="76" customFormat="1" ht="13">
      <c r="A71" s="65"/>
      <c r="B71" s="138"/>
      <c r="C71" s="145"/>
      <c r="D71" s="145"/>
      <c r="E71" s="145"/>
      <c r="F71" s="145"/>
      <c r="G71" s="145"/>
      <c r="H71" s="145"/>
      <c r="I71" s="145"/>
      <c r="J71" s="80"/>
      <c r="K71" s="80"/>
      <c r="L71" s="80"/>
      <c r="M71" s="80"/>
      <c r="N71" s="80"/>
      <c r="O71" s="80"/>
      <c r="P71" s="80"/>
      <c r="Q71" s="146"/>
      <c r="R71" s="77"/>
    </row>
    <row r="72" spans="1:19" s="76" customFormat="1" ht="13">
      <c r="A72" s="65"/>
      <c r="B72" s="138"/>
      <c r="C72" s="80"/>
      <c r="D72" s="80"/>
      <c r="E72" s="80"/>
      <c r="F72" s="80"/>
      <c r="G72" s="80"/>
      <c r="H72" s="80"/>
      <c r="I72" s="80"/>
      <c r="J72" s="80"/>
      <c r="K72" s="80"/>
      <c r="L72" s="80"/>
      <c r="M72" s="80"/>
      <c r="N72" s="80"/>
      <c r="O72" s="80"/>
      <c r="P72" s="80"/>
      <c r="Q72" s="147"/>
    </row>
    <row r="73" spans="1:19" s="76" customFormat="1" ht="13">
      <c r="A73" s="65"/>
      <c r="B73" s="138"/>
      <c r="C73" s="80"/>
      <c r="D73" s="80"/>
      <c r="E73" s="80"/>
      <c r="F73" s="80"/>
      <c r="G73" s="80"/>
      <c r="H73" s="148"/>
      <c r="I73" s="148"/>
      <c r="J73" s="148"/>
      <c r="K73" s="148"/>
      <c r="L73" s="148"/>
      <c r="M73" s="148"/>
      <c r="N73" s="148"/>
      <c r="O73" s="148"/>
      <c r="P73" s="148"/>
      <c r="Q73" s="148"/>
    </row>
    <row r="74" spans="1:19" s="76" customFormat="1" ht="13">
      <c r="A74" s="65"/>
      <c r="B74" s="138"/>
      <c r="C74" s="80"/>
      <c r="D74" s="80"/>
      <c r="E74" s="80"/>
      <c r="F74" s="149"/>
      <c r="G74" s="149"/>
      <c r="H74" s="149"/>
      <c r="I74" s="149"/>
      <c r="J74" s="149"/>
      <c r="K74" s="149"/>
      <c r="L74" s="149"/>
      <c r="M74" s="149"/>
      <c r="N74" s="149"/>
      <c r="O74" s="149"/>
      <c r="P74" s="149"/>
      <c r="Q74" s="149"/>
      <c r="R74" s="77"/>
      <c r="S74" s="77"/>
    </row>
    <row r="75" spans="1:19" s="76" customFormat="1" ht="13">
      <c r="A75" s="65"/>
      <c r="B75" s="138"/>
      <c r="C75" s="80"/>
      <c r="D75" s="80"/>
      <c r="E75" s="80"/>
      <c r="F75" s="80"/>
      <c r="G75" s="80"/>
      <c r="H75" s="80"/>
      <c r="I75" s="80"/>
      <c r="J75" s="80"/>
      <c r="K75" s="80"/>
      <c r="L75" s="80"/>
      <c r="M75" s="80"/>
      <c r="N75" s="80"/>
      <c r="O75" s="80"/>
      <c r="P75" s="80"/>
      <c r="Q75" s="150"/>
      <c r="R75" s="73"/>
    </row>
    <row r="76" spans="1:19" ht="13">
      <c r="A76" s="65"/>
      <c r="B76" s="80"/>
      <c r="C76" s="80"/>
      <c r="D76" s="80"/>
      <c r="E76" s="80"/>
      <c r="F76" s="80"/>
      <c r="G76" s="80"/>
      <c r="H76" s="151"/>
      <c r="I76" s="152"/>
      <c r="J76" s="153"/>
      <c r="K76" s="153"/>
      <c r="L76" s="154"/>
      <c r="M76" s="155"/>
      <c r="N76" s="155"/>
      <c r="O76" s="155"/>
      <c r="P76" s="156"/>
      <c r="Q76" s="72"/>
    </row>
    <row r="77" spans="1:19">
      <c r="A77" s="39"/>
    </row>
    <row r="78" spans="1:19">
      <c r="A78" s="39"/>
    </row>
    <row r="79" spans="1:19">
      <c r="A79" s="39"/>
    </row>
    <row r="80" spans="1:19">
      <c r="A80" s="39"/>
    </row>
    <row r="81" spans="1:17" ht="13">
      <c r="A81" s="65"/>
      <c r="C81" s="78"/>
      <c r="D81" s="78"/>
      <c r="E81" s="78"/>
      <c r="F81" s="78"/>
      <c r="G81" s="78"/>
      <c r="H81" s="78"/>
      <c r="I81" s="78"/>
      <c r="J81" s="78"/>
      <c r="K81" s="78"/>
      <c r="L81" s="78"/>
      <c r="M81" s="78"/>
      <c r="N81" s="78"/>
      <c r="O81" s="78"/>
      <c r="P81" s="78"/>
      <c r="Q81" s="78"/>
    </row>
    <row r="82" spans="1:17" ht="13">
      <c r="A82" s="65"/>
      <c r="C82" s="78"/>
      <c r="D82" s="78"/>
      <c r="E82" s="78"/>
      <c r="F82" s="78"/>
      <c r="G82" s="78"/>
      <c r="H82" s="78"/>
      <c r="I82" s="78"/>
      <c r="J82" s="78"/>
      <c r="K82" s="78"/>
      <c r="L82" s="78"/>
      <c r="M82" s="78"/>
      <c r="N82" s="78"/>
      <c r="O82" s="78"/>
      <c r="P82" s="78"/>
      <c r="Q82" s="78"/>
    </row>
    <row r="83" spans="1:17" ht="13">
      <c r="A83" s="65"/>
      <c r="C83" s="78"/>
      <c r="D83" s="78"/>
      <c r="E83" s="78"/>
      <c r="F83" s="78"/>
      <c r="G83" s="78"/>
      <c r="H83" s="78"/>
      <c r="I83" s="78"/>
      <c r="J83" s="78"/>
      <c r="K83" s="78"/>
      <c r="L83" s="78"/>
      <c r="M83" s="78"/>
      <c r="N83" s="78"/>
      <c r="O83" s="78"/>
      <c r="P83" s="78"/>
      <c r="Q83" s="78"/>
    </row>
    <row r="84" spans="1:17" ht="13">
      <c r="A84" s="65"/>
      <c r="C84" s="78"/>
      <c r="D84" s="79"/>
      <c r="E84" s="79"/>
      <c r="F84" s="78"/>
      <c r="G84" s="78"/>
      <c r="H84" s="78"/>
      <c r="I84" s="78"/>
      <c r="J84" s="78"/>
      <c r="K84" s="78"/>
      <c r="L84" s="78"/>
      <c r="M84" s="78"/>
      <c r="N84" s="78"/>
      <c r="O84" s="78"/>
      <c r="P84" s="78"/>
      <c r="Q84" s="78"/>
    </row>
    <row r="85" spans="1:17" ht="13">
      <c r="A85" s="65"/>
      <c r="C85" s="78"/>
      <c r="D85" s="78"/>
      <c r="E85" s="78"/>
      <c r="F85" s="78"/>
      <c r="G85" s="78"/>
      <c r="H85" s="78"/>
      <c r="I85" s="78"/>
      <c r="J85" s="78"/>
      <c r="K85" s="78"/>
      <c r="L85" s="78"/>
      <c r="M85" s="78"/>
      <c r="N85" s="78"/>
      <c r="O85" s="78"/>
      <c r="P85" s="78"/>
      <c r="Q85" s="78"/>
    </row>
    <row r="86" spans="1:17" ht="13">
      <c r="A86" s="65"/>
      <c r="C86" s="78"/>
      <c r="D86" s="78"/>
      <c r="E86" s="78"/>
      <c r="F86" s="78"/>
      <c r="G86" s="78"/>
      <c r="H86" s="78"/>
      <c r="I86" s="78"/>
      <c r="J86" s="78"/>
      <c r="K86" s="78"/>
      <c r="L86" s="78"/>
      <c r="M86" s="78"/>
      <c r="N86" s="78"/>
      <c r="O86" s="78"/>
      <c r="P86" s="78"/>
      <c r="Q86" s="78"/>
    </row>
    <row r="87" spans="1:17" ht="13">
      <c r="A87" s="65"/>
      <c r="C87" s="78"/>
      <c r="D87" s="78"/>
      <c r="E87" s="78"/>
      <c r="F87" s="78"/>
      <c r="G87" s="78"/>
      <c r="H87" s="78"/>
      <c r="I87" s="78"/>
      <c r="J87" s="78"/>
      <c r="K87" s="78"/>
      <c r="L87" s="78"/>
      <c r="M87" s="78"/>
      <c r="N87" s="78"/>
      <c r="O87" s="78"/>
      <c r="P87" s="78"/>
      <c r="Q87" s="78"/>
    </row>
    <row r="88" spans="1:17" ht="13">
      <c r="A88" s="65"/>
    </row>
    <row r="89" spans="1:17">
      <c r="I89" s="76"/>
      <c r="J89" s="76"/>
      <c r="K89" s="76"/>
      <c r="L89" s="76"/>
      <c r="M89" s="76"/>
      <c r="N89" s="76"/>
      <c r="O89" s="76"/>
      <c r="P89" s="76"/>
    </row>
    <row r="91" spans="1:17">
      <c r="Q91" s="77" t="s">
        <v>340</v>
      </c>
    </row>
    <row r="94" spans="1:17">
      <c r="I94" s="77" t="s">
        <v>340</v>
      </c>
    </row>
  </sheetData>
  <phoneticPr fontId="31" type="noConversion"/>
  <pageMargins left="0.7" right="0.7" top="0.75" bottom="0.75" header="0.3" footer="0.3"/>
  <pageSetup paperSize="9" scale="47" orientation="landscape"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1"/>
  <dimension ref="A1:P133"/>
  <sheetViews>
    <sheetView topLeftCell="A103" workbookViewId="0">
      <selection activeCell="A22" sqref="A22:C39"/>
    </sheetView>
  </sheetViews>
  <sheetFormatPr defaultRowHeight="12.5"/>
  <cols>
    <col min="2" max="2" width="16.7265625" customWidth="1"/>
    <col min="3" max="3" width="14" customWidth="1"/>
    <col min="4" max="9" width="9.1796875" bestFit="1" customWidth="1"/>
  </cols>
  <sheetData>
    <row r="1" spans="1:9" s="4" customFormat="1" ht="13">
      <c r="A1" s="2" t="s">
        <v>138</v>
      </c>
      <c r="B1"/>
      <c r="C1"/>
      <c r="D1">
        <v>8.3000000000000007</v>
      </c>
      <c r="E1">
        <v>7.8</v>
      </c>
      <c r="F1">
        <v>7.7539999999999996</v>
      </c>
      <c r="G1">
        <v>7.3483000000000001</v>
      </c>
      <c r="H1">
        <v>8.3629999999999995</v>
      </c>
    </row>
    <row r="2" spans="1:9">
      <c r="H2" s="9"/>
      <c r="I2" s="8"/>
    </row>
    <row r="3" spans="1:9" ht="14.5">
      <c r="A3" s="10" t="s">
        <v>135</v>
      </c>
      <c r="B3" s="15"/>
      <c r="C3" s="15"/>
      <c r="D3" s="16" t="s">
        <v>124</v>
      </c>
      <c r="E3" s="16" t="s">
        <v>125</v>
      </c>
      <c r="F3" s="16" t="s">
        <v>126</v>
      </c>
      <c r="G3" s="16" t="s">
        <v>127</v>
      </c>
      <c r="H3" s="16" t="s">
        <v>128</v>
      </c>
    </row>
    <row r="4" spans="1:9" ht="14.5">
      <c r="B4" s="15"/>
      <c r="C4" s="15"/>
      <c r="D4" s="16" t="s">
        <v>129</v>
      </c>
      <c r="E4" s="16" t="s">
        <v>129</v>
      </c>
      <c r="F4" s="16" t="s">
        <v>129</v>
      </c>
      <c r="G4" s="16" t="s">
        <v>129</v>
      </c>
      <c r="H4" s="16" t="s">
        <v>129</v>
      </c>
    </row>
    <row r="5" spans="1:9" ht="14.5">
      <c r="B5" s="16" t="s">
        <v>133</v>
      </c>
      <c r="C5" s="16" t="s">
        <v>131</v>
      </c>
      <c r="D5" s="8">
        <v>160492</v>
      </c>
      <c r="E5" s="8">
        <v>222858</v>
      </c>
      <c r="F5" s="8">
        <v>256773</v>
      </c>
      <c r="G5" s="8">
        <v>281353</v>
      </c>
      <c r="H5" s="8">
        <v>277965</v>
      </c>
    </row>
    <row r="6" spans="1:9" ht="14.5">
      <c r="B6" s="15"/>
      <c r="C6" s="16" t="s">
        <v>132</v>
      </c>
      <c r="D6" s="8">
        <v>159998</v>
      </c>
      <c r="E6" s="8">
        <v>222161</v>
      </c>
      <c r="F6" s="8">
        <v>255952</v>
      </c>
      <c r="G6" s="8">
        <v>280572</v>
      </c>
      <c r="H6" s="8">
        <v>277259</v>
      </c>
    </row>
    <row r="7" spans="1:9" ht="14.5">
      <c r="B7" s="16" t="s">
        <v>134</v>
      </c>
      <c r="C7" s="16" t="s">
        <v>131</v>
      </c>
      <c r="D7" s="8">
        <v>374500</v>
      </c>
      <c r="E7" s="8">
        <v>504837</v>
      </c>
      <c r="F7" s="8">
        <v>626341</v>
      </c>
      <c r="G7" s="8">
        <v>751444</v>
      </c>
      <c r="H7" s="8">
        <v>820601</v>
      </c>
    </row>
    <row r="8" spans="1:9" ht="14.5">
      <c r="B8" s="15"/>
      <c r="C8" s="16" t="s">
        <v>132</v>
      </c>
      <c r="D8" s="8">
        <v>367749</v>
      </c>
      <c r="E8" s="8">
        <v>496967</v>
      </c>
      <c r="F8" s="8">
        <v>614346</v>
      </c>
      <c r="G8" s="8">
        <v>735565</v>
      </c>
      <c r="H8" s="8">
        <v>800798</v>
      </c>
    </row>
    <row r="9" spans="1:9" ht="14.5">
      <c r="B9" s="16" t="s">
        <v>140</v>
      </c>
      <c r="C9" s="16" t="s">
        <v>131</v>
      </c>
      <c r="D9" s="8">
        <v>344845</v>
      </c>
      <c r="E9" s="8">
        <v>381552</v>
      </c>
      <c r="F9" s="8">
        <v>405417</v>
      </c>
      <c r="G9" s="8">
        <v>391407</v>
      </c>
      <c r="H9" s="8">
        <v>365576</v>
      </c>
    </row>
    <row r="10" spans="1:9" ht="14.5">
      <c r="B10" s="15"/>
      <c r="C10" s="16" t="s">
        <v>132</v>
      </c>
      <c r="D10" s="8">
        <v>11096</v>
      </c>
      <c r="E10" s="8">
        <v>13488</v>
      </c>
      <c r="F10" s="8">
        <v>12818</v>
      </c>
      <c r="G10" s="8">
        <v>7356</v>
      </c>
      <c r="H10" s="8">
        <v>7136</v>
      </c>
    </row>
    <row r="11" spans="1:9" ht="14.5">
      <c r="B11" s="16" t="s">
        <v>141</v>
      </c>
      <c r="C11" s="16" t="s">
        <v>131</v>
      </c>
      <c r="D11" s="8">
        <v>434</v>
      </c>
      <c r="E11" s="8">
        <v>150</v>
      </c>
      <c r="F11" s="8">
        <v>896</v>
      </c>
      <c r="G11" s="8">
        <v>2498</v>
      </c>
      <c r="H11" s="8">
        <v>2041</v>
      </c>
    </row>
    <row r="12" spans="1:9" s="4" customFormat="1" ht="14.5">
      <c r="B12" s="15"/>
      <c r="C12" s="16" t="s">
        <v>132</v>
      </c>
      <c r="D12" s="8">
        <v>0</v>
      </c>
      <c r="E12" s="8">
        <v>0</v>
      </c>
      <c r="F12" s="8">
        <v>0</v>
      </c>
      <c r="G12" s="8">
        <v>0</v>
      </c>
      <c r="H12" s="8">
        <v>0</v>
      </c>
    </row>
    <row r="13" spans="1:9" s="4" customFormat="1">
      <c r="D13" s="8"/>
      <c r="E13" s="8"/>
      <c r="F13" s="8"/>
      <c r="G13" s="8"/>
      <c r="H13" s="8"/>
    </row>
    <row r="14" spans="1:9" ht="14.5">
      <c r="A14" s="10" t="s">
        <v>137</v>
      </c>
      <c r="B14" s="4"/>
      <c r="C14" s="4"/>
      <c r="D14" s="16" t="s">
        <v>124</v>
      </c>
      <c r="E14" s="16" t="s">
        <v>125</v>
      </c>
      <c r="F14" s="16" t="s">
        <v>126</v>
      </c>
      <c r="G14" s="16" t="s">
        <v>127</v>
      </c>
      <c r="H14" s="16" t="s">
        <v>128</v>
      </c>
    </row>
    <row r="15" spans="1:9" ht="14.5">
      <c r="B15" s="16"/>
      <c r="C15" s="16"/>
      <c r="D15" s="16" t="s">
        <v>129</v>
      </c>
      <c r="E15" s="16" t="s">
        <v>129</v>
      </c>
      <c r="F15" s="16" t="s">
        <v>129</v>
      </c>
      <c r="G15" s="16" t="s">
        <v>129</v>
      </c>
      <c r="H15" s="16" t="s">
        <v>129</v>
      </c>
    </row>
    <row r="16" spans="1:9" ht="14.5">
      <c r="B16" s="16" t="s">
        <v>130</v>
      </c>
      <c r="C16" s="16" t="s">
        <v>131</v>
      </c>
      <c r="D16" s="8">
        <v>2370689</v>
      </c>
      <c r="E16" s="8">
        <v>2338621</v>
      </c>
      <c r="F16" s="8">
        <v>2407753</v>
      </c>
      <c r="G16" s="8">
        <v>2450838</v>
      </c>
      <c r="H16" s="8">
        <v>2683237</v>
      </c>
    </row>
    <row r="17" spans="1:9" ht="14.5">
      <c r="B17" s="16"/>
      <c r="C17" s="16" t="s">
        <v>132</v>
      </c>
      <c r="D17" s="8">
        <v>0</v>
      </c>
      <c r="E17" s="8">
        <v>0</v>
      </c>
      <c r="F17" s="8">
        <v>0</v>
      </c>
      <c r="G17" s="8">
        <v>0</v>
      </c>
      <c r="H17" s="8">
        <v>0</v>
      </c>
    </row>
    <row r="18" spans="1:9" ht="14.5">
      <c r="B18" s="16" t="s">
        <v>133</v>
      </c>
      <c r="C18" s="16" t="s">
        <v>131</v>
      </c>
      <c r="D18" s="8">
        <v>201315</v>
      </c>
      <c r="E18" s="8">
        <v>189770</v>
      </c>
      <c r="F18" s="8">
        <v>198923</v>
      </c>
      <c r="G18" s="8">
        <v>179138</v>
      </c>
      <c r="H18" s="8">
        <v>176636</v>
      </c>
    </row>
    <row r="19" spans="1:9" ht="14.5">
      <c r="B19" s="16"/>
      <c r="C19" s="16" t="s">
        <v>132</v>
      </c>
      <c r="D19" s="8">
        <v>200084</v>
      </c>
      <c r="E19" s="8">
        <v>188655</v>
      </c>
      <c r="F19" s="8">
        <v>197664</v>
      </c>
      <c r="G19" s="8">
        <v>177748</v>
      </c>
      <c r="H19" s="8">
        <v>175322</v>
      </c>
    </row>
    <row r="20" spans="1:9" ht="14.5">
      <c r="B20" s="16" t="s">
        <v>134</v>
      </c>
      <c r="C20" s="16" t="s">
        <v>131</v>
      </c>
      <c r="D20" s="8">
        <v>823229</v>
      </c>
      <c r="E20" s="8">
        <v>737595</v>
      </c>
      <c r="F20" s="8">
        <v>702906</v>
      </c>
      <c r="G20" s="8">
        <v>732227</v>
      </c>
      <c r="H20" s="8">
        <v>812251</v>
      </c>
    </row>
    <row r="21" spans="1:9" ht="14.5">
      <c r="B21" s="16"/>
      <c r="C21" s="16" t="s">
        <v>132</v>
      </c>
      <c r="D21" s="8">
        <v>750866</v>
      </c>
      <c r="E21" s="8">
        <v>668363</v>
      </c>
      <c r="F21" s="8">
        <v>636979</v>
      </c>
      <c r="G21" s="8">
        <v>663219</v>
      </c>
      <c r="H21" s="8">
        <v>739197</v>
      </c>
    </row>
    <row r="22" spans="1:9" ht="14.5">
      <c r="B22" s="16" t="s">
        <v>136</v>
      </c>
      <c r="C22" s="16" t="s">
        <v>131</v>
      </c>
      <c r="D22" s="8">
        <v>43176</v>
      </c>
      <c r="E22" s="8">
        <v>41309</v>
      </c>
      <c r="F22" s="8">
        <v>52202</v>
      </c>
      <c r="G22" s="8">
        <v>61276</v>
      </c>
      <c r="H22" s="8">
        <v>60328</v>
      </c>
    </row>
    <row r="23" spans="1:9" ht="14.5">
      <c r="B23" s="16"/>
      <c r="C23" s="16" t="s">
        <v>132</v>
      </c>
      <c r="D23" s="8">
        <v>8052</v>
      </c>
      <c r="E23" s="8">
        <v>8949</v>
      </c>
      <c r="F23" s="8">
        <v>9726</v>
      </c>
      <c r="G23" s="8">
        <v>8627</v>
      </c>
      <c r="H23" s="8">
        <v>8703</v>
      </c>
    </row>
    <row r="24" spans="1:9">
      <c r="D24" s="8"/>
      <c r="E24" s="8"/>
      <c r="F24" s="8"/>
      <c r="G24" s="8"/>
      <c r="H24" s="8"/>
    </row>
    <row r="25" spans="1:9" ht="13">
      <c r="A25" s="10" t="s">
        <v>143</v>
      </c>
    </row>
    <row r="26" spans="1:9" ht="14.5">
      <c r="B26" s="13"/>
      <c r="C26" s="18"/>
      <c r="D26" s="19" t="s">
        <v>124</v>
      </c>
      <c r="E26" s="19" t="s">
        <v>125</v>
      </c>
      <c r="F26" s="19" t="s">
        <v>126</v>
      </c>
      <c r="G26" s="19" t="s">
        <v>127</v>
      </c>
      <c r="H26" s="19" t="s">
        <v>128</v>
      </c>
    </row>
    <row r="27" spans="1:9" ht="14.5">
      <c r="A27" s="13"/>
      <c r="B27" s="18"/>
      <c r="C27" s="18"/>
      <c r="D27" s="19" t="s">
        <v>129</v>
      </c>
      <c r="E27" s="19" t="s">
        <v>129</v>
      </c>
      <c r="F27" s="19" t="s">
        <v>129</v>
      </c>
      <c r="G27" s="19" t="s">
        <v>129</v>
      </c>
      <c r="H27" s="19" t="s">
        <v>129</v>
      </c>
    </row>
    <row r="28" spans="1:9" ht="14.5">
      <c r="A28" s="14" t="s">
        <v>134</v>
      </c>
      <c r="B28" s="19" t="s">
        <v>134</v>
      </c>
      <c r="C28" s="19" t="s">
        <v>131</v>
      </c>
      <c r="D28" s="18">
        <v>79382</v>
      </c>
      <c r="E28" s="18">
        <v>78381</v>
      </c>
      <c r="F28" s="18">
        <v>79303</v>
      </c>
      <c r="G28" s="18">
        <v>82159</v>
      </c>
      <c r="H28" s="18">
        <v>85148</v>
      </c>
    </row>
    <row r="29" spans="1:9" ht="14.5">
      <c r="A29" s="14" t="s">
        <v>142</v>
      </c>
      <c r="B29" s="18"/>
      <c r="C29" s="19" t="s">
        <v>132</v>
      </c>
      <c r="D29" s="18">
        <v>79379</v>
      </c>
      <c r="E29" s="18">
        <v>58623</v>
      </c>
      <c r="F29" s="18">
        <v>57324</v>
      </c>
      <c r="G29" s="18">
        <v>58779</v>
      </c>
      <c r="H29" s="18">
        <v>60118</v>
      </c>
    </row>
    <row r="30" spans="1:9" ht="14.5">
      <c r="A30" s="14" t="s">
        <v>141</v>
      </c>
      <c r="B30" s="19" t="s">
        <v>142</v>
      </c>
      <c r="C30" s="19" t="s">
        <v>131</v>
      </c>
      <c r="D30" s="18">
        <v>145075</v>
      </c>
      <c r="E30" s="18">
        <v>156463</v>
      </c>
      <c r="F30" s="18">
        <v>168329</v>
      </c>
      <c r="G30" s="18">
        <v>180568</v>
      </c>
      <c r="H30" s="18">
        <v>197815</v>
      </c>
    </row>
    <row r="31" spans="1:9" ht="14.5">
      <c r="B31" s="18"/>
      <c r="C31" s="19" t="s">
        <v>132</v>
      </c>
      <c r="D31" s="18">
        <v>106050</v>
      </c>
      <c r="E31" s="18">
        <v>112052</v>
      </c>
      <c r="F31" s="18">
        <v>118919</v>
      </c>
      <c r="G31" s="18">
        <v>125255</v>
      </c>
      <c r="H31" s="18">
        <v>137461</v>
      </c>
    </row>
    <row r="32" spans="1:9" s="4" customFormat="1" ht="14.5">
      <c r="C32" s="18"/>
      <c r="D32" s="19"/>
      <c r="E32" s="18"/>
      <c r="F32" s="18"/>
      <c r="G32" s="18"/>
      <c r="H32" s="18"/>
      <c r="I32" s="18"/>
    </row>
    <row r="33" spans="1:16" ht="13">
      <c r="A33" s="2" t="s">
        <v>139</v>
      </c>
      <c r="B33" s="3" t="s">
        <v>144</v>
      </c>
      <c r="C33" s="4" t="s">
        <v>132</v>
      </c>
      <c r="D33" s="8" t="e">
        <f>D23+D21+D19+D51+D12+D10+D8+D6+D29</f>
        <v>#VALUE!</v>
      </c>
      <c r="E33" s="8" t="e">
        <f>E23+E21+E19+E51+E12+E10+E8+E6+E29</f>
        <v>#VALUE!</v>
      </c>
      <c r="F33" s="8" t="e">
        <f>F23+F21+F19+F51+F12+F10+F8+F6+F29</f>
        <v>#VALUE!</v>
      </c>
      <c r="G33" s="8" t="e">
        <f>G23+G21+G19+G51+G12+G10+G8+G6+G29</f>
        <v>#VALUE!</v>
      </c>
      <c r="H33" s="8" t="e">
        <f>H23+H21+H19+H51+H12+H10+H8+H6+H29</f>
        <v>#VALUE!</v>
      </c>
    </row>
    <row r="35" spans="1:16" ht="13">
      <c r="C35" s="2" t="s">
        <v>145</v>
      </c>
      <c r="D35" s="17" t="e">
        <f>D33/D1</f>
        <v>#VALUE!</v>
      </c>
      <c r="E35" s="17" t="e">
        <f>E33/E1</f>
        <v>#VALUE!</v>
      </c>
      <c r="F35" s="17" t="e">
        <f>F33/F1</f>
        <v>#VALUE!</v>
      </c>
      <c r="G35" s="17" t="e">
        <f>G33/G1</f>
        <v>#VALUE!</v>
      </c>
      <c r="H35" s="17" t="e">
        <f>H33/H1</f>
        <v>#VALUE!</v>
      </c>
    </row>
    <row r="36" spans="1:16">
      <c r="D36" s="8"/>
      <c r="E36" s="8"/>
      <c r="F36" s="8"/>
      <c r="G36" s="8"/>
      <c r="H36" s="8"/>
    </row>
    <row r="37" spans="1:16">
      <c r="C37" s="3" t="s">
        <v>146</v>
      </c>
      <c r="D37" s="8">
        <v>197535.18072289159</v>
      </c>
      <c r="E37" s="8">
        <v>222204.74358974359</v>
      </c>
      <c r="F37" s="8">
        <v>240423.78127418106</v>
      </c>
      <c r="G37" s="8">
        <v>275753.71174285212</v>
      </c>
      <c r="H37" s="8"/>
    </row>
    <row r="38" spans="1:16">
      <c r="D38" s="8"/>
      <c r="E38" s="8"/>
      <c r="F38" s="8"/>
      <c r="G38" s="8"/>
      <c r="H38" s="8"/>
    </row>
    <row r="39" spans="1:16">
      <c r="C39" s="3" t="s">
        <v>147</v>
      </c>
      <c r="D39" s="8" t="e">
        <f>(D37-D35)*D1</f>
        <v>#VALUE!</v>
      </c>
      <c r="E39" s="8" t="e">
        <f>(E37-E35)*E1</f>
        <v>#VALUE!</v>
      </c>
      <c r="F39" s="8" t="e">
        <f>(F37-F35)*F1</f>
        <v>#VALUE!</v>
      </c>
      <c r="G39" s="8" t="e">
        <f>(G37-G35)*G1</f>
        <v>#VALUE!</v>
      </c>
      <c r="H39" s="8"/>
    </row>
    <row r="42" spans="1:16">
      <c r="C42" s="3" t="s">
        <v>149</v>
      </c>
      <c r="D42" s="8">
        <f>D28+D22+D20+D18+D11+D9+D7+D5</f>
        <v>2027373</v>
      </c>
      <c r="E42" s="8">
        <f>E28+E22+E20+E18+E11+E9+E7+E5</f>
        <v>2156452</v>
      </c>
      <c r="F42" s="8">
        <f>F28+F22+F20+F18+F11+F9+F7+F5</f>
        <v>2322761</v>
      </c>
      <c r="G42" s="8">
        <f>G28+G22+G20+G18+G11+G9+G7+G5</f>
        <v>2481502</v>
      </c>
      <c r="H42" s="8">
        <f>H28+H22+H20+H18+H11+H9+H7+H5</f>
        <v>2600546</v>
      </c>
    </row>
    <row r="43" spans="1:16" ht="14.5">
      <c r="B43" s="11"/>
      <c r="C43" s="11" t="s">
        <v>150</v>
      </c>
      <c r="D43" s="20" t="e">
        <f>D42-D33</f>
        <v>#VALUE!</v>
      </c>
      <c r="E43" s="20" t="e">
        <f>E42-E33</f>
        <v>#VALUE!</v>
      </c>
      <c r="F43" s="20" t="e">
        <f>F42-F33</f>
        <v>#VALUE!</v>
      </c>
      <c r="G43" s="20" t="e">
        <f>G42-G33</f>
        <v>#VALUE!</v>
      </c>
      <c r="H43" s="20" t="e">
        <f>H42-H33</f>
        <v>#VALUE!</v>
      </c>
    </row>
    <row r="44" spans="1:16" ht="14.5">
      <c r="B44" s="11"/>
      <c r="C44" s="11" t="s">
        <v>145</v>
      </c>
      <c r="D44" s="17" t="e">
        <f>D43/D1</f>
        <v>#VALUE!</v>
      </c>
      <c r="E44" s="17" t="e">
        <f>E43/E1</f>
        <v>#VALUE!</v>
      </c>
      <c r="F44" s="17" t="e">
        <f>F43/F1</f>
        <v>#VALUE!</v>
      </c>
      <c r="G44" s="17" t="e">
        <f>G43/G1</f>
        <v>#VALUE!</v>
      </c>
      <c r="H44" s="17" t="e">
        <f>H43/H1</f>
        <v>#VALUE!</v>
      </c>
    </row>
    <row r="45" spans="1:16" ht="14.5">
      <c r="B45" s="12"/>
      <c r="C45" s="12"/>
      <c r="D45" s="11"/>
      <c r="E45" s="11"/>
      <c r="F45" s="11"/>
      <c r="G45" s="11"/>
      <c r="H45" s="11"/>
    </row>
    <row r="46" spans="1:16" ht="14.5">
      <c r="B46" s="12"/>
      <c r="C46" s="12"/>
      <c r="D46" s="11"/>
      <c r="E46" s="11"/>
      <c r="F46" s="11"/>
      <c r="G46" s="11"/>
      <c r="H46" s="11"/>
    </row>
    <row r="47" spans="1:16" ht="18.5">
      <c r="A47" s="21" t="s">
        <v>177</v>
      </c>
      <c r="B47" s="12"/>
      <c r="C47" s="12"/>
      <c r="D47" s="11"/>
      <c r="E47" s="11"/>
      <c r="F47" s="11"/>
      <c r="G47" s="11"/>
      <c r="H47" s="11"/>
    </row>
    <row r="48" spans="1:16" ht="18.5">
      <c r="A48" s="21" t="s">
        <v>151</v>
      </c>
      <c r="B48" s="22"/>
      <c r="C48" s="22"/>
      <c r="D48" s="22"/>
      <c r="E48" s="22"/>
      <c r="F48" s="22"/>
      <c r="G48" s="22"/>
      <c r="H48" s="22"/>
      <c r="I48" s="22"/>
      <c r="J48" s="22"/>
      <c r="K48" s="22"/>
      <c r="L48" s="22"/>
      <c r="M48" s="22"/>
      <c r="N48" s="22"/>
      <c r="O48" s="22"/>
      <c r="P48" s="22"/>
    </row>
    <row r="49" spans="1:16">
      <c r="A49" s="22"/>
      <c r="B49" s="22"/>
      <c r="C49" s="22"/>
      <c r="D49" s="22"/>
      <c r="E49" s="22"/>
      <c r="F49" s="22"/>
      <c r="G49" s="22"/>
      <c r="H49" s="22"/>
      <c r="I49" s="22"/>
      <c r="J49" s="22"/>
      <c r="K49" s="22"/>
      <c r="L49" s="22"/>
      <c r="M49" s="22"/>
      <c r="N49" s="22"/>
      <c r="O49" s="22"/>
      <c r="P49" s="22"/>
    </row>
    <row r="50" spans="1:16" ht="14.5">
      <c r="A50" s="22"/>
      <c r="B50" s="22"/>
      <c r="C50" s="23">
        <v>2000</v>
      </c>
      <c r="D50" s="23">
        <v>2001</v>
      </c>
      <c r="E50" s="23">
        <v>2002</v>
      </c>
      <c r="F50" s="23">
        <v>2003</v>
      </c>
      <c r="G50" s="23">
        <v>2004</v>
      </c>
      <c r="H50" s="23">
        <v>2005</v>
      </c>
      <c r="I50" s="23">
        <v>2006</v>
      </c>
      <c r="J50" s="23">
        <v>2007</v>
      </c>
      <c r="K50" s="23">
        <v>2008</v>
      </c>
      <c r="L50" s="23">
        <v>2009</v>
      </c>
      <c r="M50" s="23">
        <v>2010</v>
      </c>
      <c r="N50" s="23">
        <v>2011</v>
      </c>
      <c r="O50" s="23">
        <v>2012</v>
      </c>
      <c r="P50" s="23">
        <v>2013</v>
      </c>
    </row>
    <row r="51" spans="1:16" ht="14.5">
      <c r="A51" s="22"/>
      <c r="B51" s="22"/>
      <c r="C51" s="23" t="s">
        <v>152</v>
      </c>
      <c r="D51" s="23" t="s">
        <v>152</v>
      </c>
      <c r="E51" s="23" t="s">
        <v>152</v>
      </c>
      <c r="F51" s="23" t="s">
        <v>152</v>
      </c>
      <c r="G51" s="23" t="s">
        <v>152</v>
      </c>
      <c r="H51" s="23" t="s">
        <v>152</v>
      </c>
      <c r="I51" s="23" t="s">
        <v>152</v>
      </c>
      <c r="J51" s="23" t="s">
        <v>152</v>
      </c>
      <c r="K51" s="23" t="s">
        <v>152</v>
      </c>
      <c r="L51" s="23" t="s">
        <v>152</v>
      </c>
      <c r="M51" s="23" t="s">
        <v>152</v>
      </c>
      <c r="N51" s="23" t="s">
        <v>152</v>
      </c>
      <c r="O51" s="23" t="s">
        <v>152</v>
      </c>
      <c r="P51" s="23" t="s">
        <v>152</v>
      </c>
    </row>
    <row r="52" spans="1:16" ht="14.5">
      <c r="A52" s="23" t="s">
        <v>153</v>
      </c>
      <c r="B52" s="23" t="s">
        <v>154</v>
      </c>
      <c r="C52" s="22">
        <v>1014</v>
      </c>
      <c r="D52" s="22">
        <v>1075</v>
      </c>
      <c r="E52" s="22">
        <v>764</v>
      </c>
      <c r="F52" s="22">
        <v>914</v>
      </c>
      <c r="G52" s="22">
        <v>600</v>
      </c>
      <c r="H52" s="22">
        <v>902</v>
      </c>
      <c r="I52" s="22">
        <v>755</v>
      </c>
      <c r="J52" s="22">
        <v>627</v>
      </c>
      <c r="K52" s="22">
        <v>867</v>
      </c>
      <c r="L52" s="22">
        <v>727</v>
      </c>
      <c r="M52" s="22">
        <v>531</v>
      </c>
      <c r="N52" s="22">
        <v>752</v>
      </c>
      <c r="O52" s="22">
        <v>697</v>
      </c>
      <c r="P52" s="22">
        <v>960</v>
      </c>
    </row>
    <row r="53" spans="1:16" ht="14.5">
      <c r="A53" s="22"/>
      <c r="B53" s="23" t="s">
        <v>155</v>
      </c>
      <c r="C53" s="22">
        <v>7115</v>
      </c>
      <c r="D53" s="22">
        <v>6509</v>
      </c>
      <c r="E53" s="22">
        <v>5741</v>
      </c>
      <c r="F53" s="22">
        <v>4904</v>
      </c>
      <c r="G53" s="22">
        <v>5271</v>
      </c>
      <c r="H53" s="22">
        <v>5987</v>
      </c>
      <c r="I53" s="22">
        <v>5974</v>
      </c>
      <c r="J53" s="22">
        <v>6226</v>
      </c>
      <c r="K53" s="22">
        <v>6836</v>
      </c>
      <c r="L53" s="22">
        <v>6887</v>
      </c>
      <c r="M53" s="22">
        <v>5890</v>
      </c>
      <c r="N53" s="22">
        <v>6439</v>
      </c>
      <c r="O53" s="22">
        <v>6562</v>
      </c>
      <c r="P53" s="22">
        <v>6491</v>
      </c>
    </row>
    <row r="54" spans="1:16" ht="14.5">
      <c r="A54" s="22"/>
      <c r="B54" s="23" t="s">
        <v>156</v>
      </c>
      <c r="C54" s="22">
        <v>2804</v>
      </c>
      <c r="D54" s="22">
        <v>2591</v>
      </c>
      <c r="E54" s="22">
        <v>2420</v>
      </c>
      <c r="F54" s="22">
        <v>2177</v>
      </c>
      <c r="G54" s="22">
        <v>2359</v>
      </c>
      <c r="H54" s="22">
        <v>2353</v>
      </c>
      <c r="I54" s="22">
        <v>1802</v>
      </c>
      <c r="J54" s="22">
        <v>1904</v>
      </c>
      <c r="K54" s="22">
        <v>1810</v>
      </c>
      <c r="L54" s="22">
        <v>1757</v>
      </c>
      <c r="M54" s="22">
        <v>1399</v>
      </c>
      <c r="N54" s="22">
        <v>1573</v>
      </c>
      <c r="O54" s="22">
        <v>1544</v>
      </c>
      <c r="P54" s="22">
        <v>1681</v>
      </c>
    </row>
    <row r="55" spans="1:16" ht="14.5">
      <c r="A55" s="22"/>
      <c r="B55" s="23" t="s">
        <v>157</v>
      </c>
      <c r="C55" s="22">
        <v>330</v>
      </c>
      <c r="D55" s="22">
        <v>281</v>
      </c>
      <c r="E55" s="22">
        <v>257</v>
      </c>
      <c r="F55" s="22">
        <v>218</v>
      </c>
      <c r="G55" s="22">
        <v>254</v>
      </c>
      <c r="H55" s="22">
        <v>283</v>
      </c>
      <c r="I55" s="22">
        <v>212</v>
      </c>
      <c r="J55" s="22">
        <v>209</v>
      </c>
      <c r="K55" s="22">
        <v>261</v>
      </c>
      <c r="L55" s="22">
        <v>325</v>
      </c>
      <c r="M55" s="22">
        <v>196</v>
      </c>
      <c r="N55" s="22">
        <v>197</v>
      </c>
      <c r="O55" s="22">
        <v>210</v>
      </c>
      <c r="P55" s="22">
        <v>227</v>
      </c>
    </row>
    <row r="56" spans="1:16" ht="14.5">
      <c r="A56" s="22"/>
      <c r="B56" s="23" t="s">
        <v>158</v>
      </c>
      <c r="C56" s="22">
        <v>1973</v>
      </c>
      <c r="D56" s="22">
        <v>1816</v>
      </c>
      <c r="E56" s="22">
        <v>1580</v>
      </c>
      <c r="F56" s="22">
        <v>1434</v>
      </c>
      <c r="G56" s="22">
        <v>1865</v>
      </c>
      <c r="H56" s="22">
        <v>2298</v>
      </c>
      <c r="I56" s="22">
        <v>2491</v>
      </c>
      <c r="J56" s="22">
        <v>2297</v>
      </c>
      <c r="K56" s="22">
        <v>2014</v>
      </c>
      <c r="L56" s="22">
        <v>1816</v>
      </c>
      <c r="M56" s="22">
        <v>1812</v>
      </c>
      <c r="N56" s="22">
        <v>2010</v>
      </c>
      <c r="O56" s="22">
        <v>2198</v>
      </c>
      <c r="P56" s="22">
        <v>2445</v>
      </c>
    </row>
    <row r="57" spans="1:16" ht="14.5">
      <c r="A57" s="22"/>
      <c r="B57" s="23" t="s">
        <v>159</v>
      </c>
      <c r="C57" s="22">
        <v>349</v>
      </c>
      <c r="D57" s="22">
        <v>363</v>
      </c>
      <c r="E57" s="22">
        <v>250</v>
      </c>
      <c r="F57" s="22">
        <v>329</v>
      </c>
      <c r="G57" s="22">
        <v>367</v>
      </c>
      <c r="H57" s="22">
        <v>483</v>
      </c>
      <c r="I57" s="22">
        <v>577</v>
      </c>
      <c r="J57" s="22">
        <v>524</v>
      </c>
      <c r="K57" s="22">
        <v>536</v>
      </c>
      <c r="L57" s="22">
        <v>482</v>
      </c>
      <c r="M57" s="22">
        <v>355</v>
      </c>
      <c r="N57" s="22">
        <v>350</v>
      </c>
      <c r="O57" s="22">
        <v>489</v>
      </c>
      <c r="P57" s="22">
        <v>365</v>
      </c>
    </row>
    <row r="58" spans="1:16" ht="14.5">
      <c r="A58" s="22"/>
      <c r="B58" s="23" t="s">
        <v>160</v>
      </c>
      <c r="C58" s="22">
        <v>53</v>
      </c>
      <c r="D58" s="22">
        <v>70</v>
      </c>
      <c r="E58" s="22">
        <v>38</v>
      </c>
      <c r="F58" s="22">
        <v>17</v>
      </c>
      <c r="G58" s="22">
        <v>37</v>
      </c>
      <c r="H58" s="22">
        <v>36</v>
      </c>
      <c r="I58" s="22">
        <v>28</v>
      </c>
      <c r="J58" s="22">
        <v>11</v>
      </c>
      <c r="K58" s="22">
        <v>21</v>
      </c>
      <c r="L58" s="22">
        <v>27</v>
      </c>
      <c r="M58" s="22">
        <v>25</v>
      </c>
      <c r="N58" s="22">
        <v>19</v>
      </c>
      <c r="O58" s="22">
        <v>27</v>
      </c>
      <c r="P58" s="22">
        <v>23</v>
      </c>
    </row>
    <row r="59" spans="1:16" ht="14.5">
      <c r="A59" s="22"/>
      <c r="B59" s="23" t="s">
        <v>161</v>
      </c>
      <c r="C59" s="22">
        <v>34</v>
      </c>
      <c r="D59" s="22">
        <v>23</v>
      </c>
      <c r="E59" s="22">
        <v>20</v>
      </c>
      <c r="F59" s="22">
        <v>6</v>
      </c>
      <c r="G59" s="22">
        <v>14</v>
      </c>
      <c r="H59" s="22">
        <v>26</v>
      </c>
      <c r="I59" s="22">
        <v>21</v>
      </c>
      <c r="J59" s="22">
        <v>13</v>
      </c>
      <c r="K59" s="22">
        <v>18</v>
      </c>
      <c r="L59" s="22">
        <v>26</v>
      </c>
      <c r="M59" s="22">
        <v>15</v>
      </c>
      <c r="N59" s="22">
        <v>12</v>
      </c>
      <c r="O59" s="22">
        <v>22</v>
      </c>
      <c r="P59" s="22">
        <v>11</v>
      </c>
    </row>
    <row r="60" spans="1:16" ht="14.5">
      <c r="A60" s="22"/>
      <c r="B60" s="23" t="s">
        <v>162</v>
      </c>
      <c r="C60" s="22">
        <v>1712</v>
      </c>
      <c r="D60" s="22">
        <v>1694</v>
      </c>
      <c r="E60" s="22">
        <v>1188</v>
      </c>
      <c r="F60" s="22">
        <v>1251</v>
      </c>
      <c r="G60" s="22">
        <v>1528</v>
      </c>
      <c r="H60" s="22">
        <v>1881</v>
      </c>
      <c r="I60" s="22">
        <v>1915</v>
      </c>
      <c r="J60" s="22">
        <v>1699</v>
      </c>
      <c r="K60" s="22">
        <v>1326</v>
      </c>
      <c r="L60" s="22">
        <v>926</v>
      </c>
      <c r="M60" s="22">
        <v>1210</v>
      </c>
      <c r="N60" s="22">
        <v>1857</v>
      </c>
      <c r="O60" s="22">
        <v>2038</v>
      </c>
      <c r="P60" s="22">
        <v>1828</v>
      </c>
    </row>
    <row r="61" spans="1:16" ht="14.5">
      <c r="A61" s="22"/>
      <c r="B61" s="23" t="s">
        <v>163</v>
      </c>
      <c r="C61" s="22">
        <v>213</v>
      </c>
      <c r="D61" s="22">
        <v>189</v>
      </c>
      <c r="E61" s="22">
        <v>215</v>
      </c>
      <c r="F61" s="22">
        <v>230</v>
      </c>
      <c r="G61" s="22">
        <v>279</v>
      </c>
      <c r="H61" s="22">
        <v>307</v>
      </c>
      <c r="I61" s="22">
        <v>301</v>
      </c>
      <c r="J61" s="22">
        <v>351</v>
      </c>
      <c r="K61" s="22">
        <v>293</v>
      </c>
      <c r="L61" s="22">
        <v>222</v>
      </c>
      <c r="M61" s="22">
        <v>406</v>
      </c>
      <c r="N61" s="22">
        <v>485</v>
      </c>
      <c r="O61" s="22">
        <v>394</v>
      </c>
      <c r="P61" s="22">
        <v>564</v>
      </c>
    </row>
    <row r="62" spans="1:16" ht="14.5">
      <c r="A62" s="22"/>
      <c r="B62" s="23" t="s">
        <v>164</v>
      </c>
      <c r="C62" s="22">
        <v>221</v>
      </c>
      <c r="D62" s="22">
        <v>90</v>
      </c>
      <c r="E62" s="22">
        <v>164</v>
      </c>
      <c r="F62" s="22">
        <v>137</v>
      </c>
      <c r="G62" s="22">
        <v>264</v>
      </c>
      <c r="H62" s="22">
        <v>117</v>
      </c>
      <c r="I62" s="22">
        <v>152</v>
      </c>
      <c r="J62" s="22">
        <v>166</v>
      </c>
      <c r="K62" s="22">
        <v>173</v>
      </c>
      <c r="L62" s="22">
        <v>62</v>
      </c>
      <c r="M62" s="22">
        <v>150</v>
      </c>
      <c r="N62" s="22">
        <v>126</v>
      </c>
      <c r="O62" s="22">
        <v>96</v>
      </c>
      <c r="P62" s="22">
        <v>111</v>
      </c>
    </row>
    <row r="63" spans="1:16" ht="14.5">
      <c r="A63" s="22"/>
      <c r="B63" s="23" t="s">
        <v>165</v>
      </c>
      <c r="C63" s="22">
        <v>1248</v>
      </c>
      <c r="D63" s="22">
        <v>1187</v>
      </c>
      <c r="E63" s="22">
        <v>1381</v>
      </c>
      <c r="F63" s="22">
        <v>1617</v>
      </c>
      <c r="G63" s="22">
        <v>2064</v>
      </c>
      <c r="H63" s="22">
        <v>2844</v>
      </c>
      <c r="I63" s="22">
        <v>2735</v>
      </c>
      <c r="J63" s="22">
        <v>2338</v>
      </c>
      <c r="K63" s="22">
        <v>1610</v>
      </c>
      <c r="L63" s="22">
        <v>1392</v>
      </c>
      <c r="M63" s="22">
        <v>1469</v>
      </c>
      <c r="N63" s="22">
        <v>1655</v>
      </c>
      <c r="O63" s="22">
        <v>1777</v>
      </c>
      <c r="P63" s="22">
        <v>1749</v>
      </c>
    </row>
    <row r="64" spans="1:16" ht="14.5">
      <c r="A64" s="22"/>
      <c r="B64" s="23" t="s">
        <v>166</v>
      </c>
      <c r="C64" s="22">
        <v>865</v>
      </c>
      <c r="D64" s="22">
        <v>1190</v>
      </c>
      <c r="E64" s="22">
        <v>1284</v>
      </c>
      <c r="F64" s="22">
        <v>1627</v>
      </c>
      <c r="G64" s="22">
        <v>2031</v>
      </c>
      <c r="H64" s="22">
        <v>2029</v>
      </c>
      <c r="I64" s="22">
        <v>1714</v>
      </c>
      <c r="J64" s="22">
        <v>2398</v>
      </c>
      <c r="K64" s="22">
        <v>992</v>
      </c>
      <c r="L64" s="22">
        <v>758</v>
      </c>
      <c r="M64" s="22">
        <v>601</v>
      </c>
      <c r="N64" s="22">
        <v>1052</v>
      </c>
      <c r="O64" s="22">
        <v>1251</v>
      </c>
      <c r="P64" s="22">
        <v>1044</v>
      </c>
    </row>
    <row r="65" spans="1:16" ht="14.5">
      <c r="A65" s="22"/>
      <c r="B65" s="23" t="s">
        <v>167</v>
      </c>
      <c r="C65" s="22">
        <v>2430</v>
      </c>
      <c r="D65" s="22">
        <v>3143</v>
      </c>
      <c r="E65" s="22">
        <v>2251</v>
      </c>
      <c r="F65" s="22">
        <v>2284</v>
      </c>
      <c r="G65" s="22">
        <v>4467</v>
      </c>
      <c r="H65" s="22">
        <v>4672</v>
      </c>
      <c r="I65" s="22">
        <v>5491</v>
      </c>
      <c r="J65" s="22">
        <v>5230</v>
      </c>
      <c r="K65" s="22">
        <v>3610</v>
      </c>
      <c r="L65" s="22">
        <v>1345</v>
      </c>
      <c r="M65" s="22">
        <v>2456</v>
      </c>
      <c r="N65" s="22">
        <v>3596</v>
      </c>
      <c r="O65" s="22">
        <v>4619</v>
      </c>
      <c r="P65" s="22">
        <v>4104</v>
      </c>
    </row>
    <row r="66" spans="1:16" ht="14.5">
      <c r="A66" s="22"/>
      <c r="B66" s="23" t="s">
        <v>168</v>
      </c>
      <c r="C66" s="22">
        <v>1825</v>
      </c>
      <c r="D66" s="22">
        <v>3037</v>
      </c>
      <c r="E66" s="22">
        <v>3396</v>
      </c>
      <c r="F66" s="22">
        <v>3772</v>
      </c>
      <c r="G66" s="22">
        <v>5947</v>
      </c>
      <c r="H66" s="22">
        <v>5396</v>
      </c>
      <c r="I66" s="22">
        <v>7575</v>
      </c>
      <c r="J66" s="22">
        <v>6076</v>
      </c>
      <c r="K66" s="22">
        <v>3656</v>
      </c>
      <c r="L66" s="22">
        <v>1453</v>
      </c>
      <c r="M66" s="22">
        <v>2140</v>
      </c>
      <c r="N66" s="22">
        <v>5606</v>
      </c>
      <c r="O66" s="22">
        <v>4966</v>
      </c>
      <c r="P66" s="22">
        <v>5324</v>
      </c>
    </row>
    <row r="67" spans="1:16" ht="14.5">
      <c r="A67" s="22"/>
      <c r="B67" s="23" t="s">
        <v>169</v>
      </c>
      <c r="C67" s="22">
        <v>84</v>
      </c>
      <c r="D67" s="22">
        <v>54</v>
      </c>
      <c r="E67" s="22">
        <v>73</v>
      </c>
      <c r="F67" s="22">
        <v>187</v>
      </c>
      <c r="G67" s="22">
        <v>161</v>
      </c>
      <c r="H67" s="22">
        <v>471</v>
      </c>
      <c r="I67" s="22">
        <v>154</v>
      </c>
      <c r="J67" s="22">
        <v>289</v>
      </c>
      <c r="K67" s="22">
        <v>225</v>
      </c>
      <c r="L67" s="22">
        <v>114</v>
      </c>
      <c r="M67" s="22">
        <v>49</v>
      </c>
      <c r="N67" s="22">
        <v>133</v>
      </c>
      <c r="O67" s="22">
        <v>50</v>
      </c>
      <c r="P67" s="22">
        <v>105</v>
      </c>
    </row>
    <row r="68" spans="1:16" ht="14.5">
      <c r="A68" s="22"/>
      <c r="B68" s="23" t="s">
        <v>170</v>
      </c>
      <c r="C68" s="22">
        <v>65</v>
      </c>
      <c r="D68" s="22">
        <v>102</v>
      </c>
      <c r="E68" s="22">
        <v>131</v>
      </c>
      <c r="F68" s="22">
        <v>346</v>
      </c>
      <c r="G68" s="22">
        <v>407</v>
      </c>
      <c r="H68" s="22">
        <v>320</v>
      </c>
      <c r="I68" s="22">
        <v>392</v>
      </c>
      <c r="J68" s="22">
        <v>526</v>
      </c>
      <c r="K68" s="22">
        <v>731</v>
      </c>
      <c r="L68" s="22">
        <v>160</v>
      </c>
      <c r="M68" s="22">
        <v>207</v>
      </c>
      <c r="N68" s="22">
        <v>590</v>
      </c>
      <c r="O68" s="22">
        <v>601</v>
      </c>
      <c r="P68" s="22">
        <v>689</v>
      </c>
    </row>
    <row r="69" spans="1:16" ht="14.5">
      <c r="A69" s="22"/>
      <c r="B69" s="23" t="s">
        <v>171</v>
      </c>
      <c r="C69" s="22">
        <v>43</v>
      </c>
      <c r="D69" s="22">
        <v>189</v>
      </c>
      <c r="E69" s="22">
        <v>132</v>
      </c>
      <c r="F69" s="22">
        <v>674</v>
      </c>
      <c r="G69" s="22">
        <v>848</v>
      </c>
      <c r="H69" s="22">
        <v>787</v>
      </c>
      <c r="I69" s="22">
        <v>681</v>
      </c>
      <c r="J69" s="22">
        <v>985</v>
      </c>
      <c r="K69" s="22">
        <v>623</v>
      </c>
      <c r="L69" s="22">
        <v>160</v>
      </c>
      <c r="M69" s="22">
        <v>390</v>
      </c>
      <c r="N69" s="22">
        <v>627</v>
      </c>
      <c r="O69" s="22">
        <v>1045</v>
      </c>
      <c r="P69" s="22">
        <v>1085</v>
      </c>
    </row>
    <row r="70" spans="1:16" ht="14.5">
      <c r="A70" s="22"/>
      <c r="B70" s="23" t="s">
        <v>172</v>
      </c>
      <c r="C70" s="22">
        <v>769</v>
      </c>
      <c r="D70" s="22">
        <v>887</v>
      </c>
      <c r="E70" s="22">
        <v>870</v>
      </c>
      <c r="F70" s="22">
        <v>511</v>
      </c>
      <c r="G70" s="22">
        <v>401</v>
      </c>
      <c r="H70" s="22">
        <v>272</v>
      </c>
      <c r="I70" s="22">
        <v>121</v>
      </c>
      <c r="J70" s="22">
        <v>152</v>
      </c>
      <c r="K70" s="22">
        <v>130</v>
      </c>
      <c r="L70" s="22">
        <v>162</v>
      </c>
      <c r="M70" s="22">
        <v>180</v>
      </c>
      <c r="N70" s="22">
        <v>335</v>
      </c>
      <c r="O70" s="22">
        <v>295</v>
      </c>
      <c r="P70" s="22">
        <v>146</v>
      </c>
    </row>
    <row r="71" spans="1:16" ht="14.5">
      <c r="A71" s="22"/>
      <c r="B71" s="23" t="s">
        <v>173</v>
      </c>
      <c r="C71" s="22">
        <v>171</v>
      </c>
      <c r="D71" s="22">
        <v>490</v>
      </c>
      <c r="E71" s="22">
        <v>367</v>
      </c>
      <c r="F71" s="22">
        <v>393</v>
      </c>
      <c r="G71" s="22">
        <v>702</v>
      </c>
      <c r="H71" s="22">
        <v>44</v>
      </c>
      <c r="I71" s="22">
        <v>89</v>
      </c>
      <c r="J71" s="22">
        <v>311</v>
      </c>
      <c r="K71" s="22">
        <v>100</v>
      </c>
      <c r="L71" s="22">
        <v>799</v>
      </c>
      <c r="M71" s="22">
        <v>1551</v>
      </c>
      <c r="N71" s="22">
        <v>101</v>
      </c>
      <c r="O71" s="22">
        <v>1222</v>
      </c>
      <c r="P71" s="22">
        <v>1375</v>
      </c>
    </row>
    <row r="72" spans="1:16" ht="14.5">
      <c r="A72" s="22"/>
      <c r="B72" s="23" t="s">
        <v>174</v>
      </c>
      <c r="C72" s="22">
        <v>232</v>
      </c>
      <c r="D72" s="22">
        <v>286</v>
      </c>
      <c r="E72" s="22">
        <v>458</v>
      </c>
      <c r="F72" s="22">
        <v>149</v>
      </c>
      <c r="G72" s="22">
        <v>133</v>
      </c>
      <c r="H72" s="22">
        <v>100</v>
      </c>
      <c r="I72" s="22">
        <v>134</v>
      </c>
      <c r="J72" s="22">
        <v>188</v>
      </c>
      <c r="K72" s="22">
        <v>118</v>
      </c>
      <c r="L72" s="22">
        <v>148</v>
      </c>
      <c r="M72" s="22">
        <v>113</v>
      </c>
      <c r="N72" s="22">
        <v>220</v>
      </c>
      <c r="O72" s="22">
        <v>86</v>
      </c>
      <c r="P72" s="22">
        <v>123</v>
      </c>
    </row>
    <row r="73" spans="1:16" ht="14.5">
      <c r="A73" s="22"/>
      <c r="B73" s="23" t="s">
        <v>175</v>
      </c>
      <c r="C73" s="22">
        <f>SUM(C52:C72)</f>
        <v>23550</v>
      </c>
      <c r="D73" s="22">
        <f t="shared" ref="D73:P73" si="0">SUM(D52:D72)</f>
        <v>25266</v>
      </c>
      <c r="E73" s="22">
        <f t="shared" si="0"/>
        <v>22980</v>
      </c>
      <c r="F73" s="22">
        <f t="shared" si="0"/>
        <v>23177</v>
      </c>
      <c r="G73" s="22">
        <f t="shared" si="0"/>
        <v>29999</v>
      </c>
      <c r="H73" s="22">
        <f t="shared" si="0"/>
        <v>31608</v>
      </c>
      <c r="I73" s="22">
        <f t="shared" si="0"/>
        <v>33314</v>
      </c>
      <c r="J73" s="22">
        <f t="shared" si="0"/>
        <v>32520</v>
      </c>
      <c r="K73" s="22">
        <f t="shared" si="0"/>
        <v>25950</v>
      </c>
      <c r="L73" s="22">
        <f t="shared" si="0"/>
        <v>19748</v>
      </c>
      <c r="M73" s="22">
        <f t="shared" si="0"/>
        <v>21145</v>
      </c>
      <c r="N73" s="22">
        <f t="shared" si="0"/>
        <v>27735</v>
      </c>
      <c r="O73" s="22">
        <f t="shared" si="0"/>
        <v>30189</v>
      </c>
      <c r="P73" s="22">
        <f t="shared" si="0"/>
        <v>30450</v>
      </c>
    </row>
    <row r="74" spans="1:16" ht="14.5">
      <c r="A74" s="22"/>
      <c r="B74" s="23" t="s">
        <v>176</v>
      </c>
      <c r="C74" s="24">
        <f>C73-C52</f>
        <v>22536</v>
      </c>
      <c r="D74" s="24">
        <f t="shared" ref="D74:P74" si="1">D73-D52</f>
        <v>24191</v>
      </c>
      <c r="E74" s="24">
        <f t="shared" si="1"/>
        <v>22216</v>
      </c>
      <c r="F74" s="24">
        <f t="shared" si="1"/>
        <v>22263</v>
      </c>
      <c r="G74" s="24">
        <f t="shared" si="1"/>
        <v>29399</v>
      </c>
      <c r="H74" s="24">
        <f t="shared" si="1"/>
        <v>30706</v>
      </c>
      <c r="I74" s="24">
        <f t="shared" si="1"/>
        <v>32559</v>
      </c>
      <c r="J74" s="24">
        <f t="shared" si="1"/>
        <v>31893</v>
      </c>
      <c r="K74" s="24">
        <f t="shared" si="1"/>
        <v>25083</v>
      </c>
      <c r="L74" s="24">
        <f t="shared" si="1"/>
        <v>19021</v>
      </c>
      <c r="M74" s="24">
        <f t="shared" si="1"/>
        <v>20614</v>
      </c>
      <c r="N74" s="24">
        <f t="shared" si="1"/>
        <v>26983</v>
      </c>
      <c r="O74" s="24">
        <f t="shared" si="1"/>
        <v>29492</v>
      </c>
      <c r="P74" s="24">
        <f t="shared" si="1"/>
        <v>29490</v>
      </c>
    </row>
    <row r="75" spans="1:16" ht="14.5">
      <c r="A75" s="22"/>
      <c r="B75" s="23" t="s">
        <v>146</v>
      </c>
      <c r="C75" s="22">
        <v>22536</v>
      </c>
      <c r="D75" s="22">
        <v>24191</v>
      </c>
      <c r="E75" s="22">
        <v>22216</v>
      </c>
      <c r="F75" s="22">
        <v>22263</v>
      </c>
      <c r="G75" s="22">
        <v>29399</v>
      </c>
      <c r="H75" s="22">
        <v>30800</v>
      </c>
      <c r="I75" s="22">
        <v>32730</v>
      </c>
      <c r="J75" s="22">
        <v>31223</v>
      </c>
      <c r="K75" s="22">
        <v>24921</v>
      </c>
      <c r="L75" s="22">
        <v>18281</v>
      </c>
      <c r="M75" s="22">
        <v>20148</v>
      </c>
      <c r="N75" s="22">
        <v>27507</v>
      </c>
      <c r="O75" s="22"/>
      <c r="P75" s="22"/>
    </row>
    <row r="78" spans="1:16" ht="18.5">
      <c r="A78" s="21" t="s">
        <v>179</v>
      </c>
    </row>
    <row r="79" spans="1:16" ht="14.5">
      <c r="B79" s="25"/>
      <c r="C79" s="26">
        <v>2000</v>
      </c>
      <c r="D79" s="26">
        <v>2001</v>
      </c>
      <c r="E79" s="26">
        <v>2002</v>
      </c>
      <c r="F79" s="26">
        <v>2003</v>
      </c>
      <c r="G79" s="26">
        <v>2004</v>
      </c>
      <c r="H79" s="26">
        <v>2005</v>
      </c>
      <c r="I79" s="26">
        <v>2006</v>
      </c>
      <c r="J79" s="26">
        <v>2007</v>
      </c>
      <c r="K79" s="26">
        <v>2008</v>
      </c>
      <c r="L79" s="26">
        <v>2009</v>
      </c>
      <c r="M79" s="26">
        <v>2010</v>
      </c>
      <c r="N79" s="26">
        <v>2011</v>
      </c>
      <c r="O79" s="26">
        <v>2012</v>
      </c>
      <c r="P79" s="26">
        <v>2013</v>
      </c>
    </row>
    <row r="80" spans="1:16" ht="14.5">
      <c r="B80" s="25"/>
      <c r="C80" s="26" t="s">
        <v>178</v>
      </c>
      <c r="D80" s="26" t="s">
        <v>178</v>
      </c>
      <c r="E80" s="26" t="s">
        <v>178</v>
      </c>
      <c r="F80" s="26" t="s">
        <v>178</v>
      </c>
      <c r="G80" s="26" t="s">
        <v>178</v>
      </c>
      <c r="H80" s="26" t="s">
        <v>178</v>
      </c>
      <c r="I80" s="26" t="s">
        <v>178</v>
      </c>
      <c r="J80" s="26" t="s">
        <v>178</v>
      </c>
      <c r="K80" s="26" t="s">
        <v>178</v>
      </c>
      <c r="L80" s="26" t="s">
        <v>178</v>
      </c>
      <c r="M80" s="26" t="s">
        <v>178</v>
      </c>
      <c r="N80" s="26" t="s">
        <v>178</v>
      </c>
      <c r="O80" s="26" t="s">
        <v>178</v>
      </c>
      <c r="P80" s="26" t="s">
        <v>178</v>
      </c>
    </row>
    <row r="81" spans="2:16" ht="14.5">
      <c r="B81" s="26" t="s">
        <v>154</v>
      </c>
      <c r="C81" s="25">
        <v>661</v>
      </c>
      <c r="D81" s="25">
        <v>1253</v>
      </c>
      <c r="E81" s="25">
        <v>888</v>
      </c>
      <c r="F81" s="25">
        <v>879</v>
      </c>
      <c r="G81" s="25">
        <v>800</v>
      </c>
      <c r="H81" s="25">
        <v>691</v>
      </c>
      <c r="I81" s="25">
        <v>810</v>
      </c>
      <c r="J81" s="25">
        <v>876</v>
      </c>
      <c r="K81" s="25">
        <v>780</v>
      </c>
      <c r="L81" s="25">
        <v>784</v>
      </c>
      <c r="M81" s="25">
        <v>802</v>
      </c>
      <c r="N81" s="25">
        <v>372</v>
      </c>
      <c r="O81" s="25">
        <v>791</v>
      </c>
      <c r="P81" s="25">
        <v>763</v>
      </c>
    </row>
    <row r="82" spans="2:16" ht="14.5">
      <c r="B82" s="26" t="s">
        <v>155</v>
      </c>
      <c r="C82" s="25">
        <v>6283</v>
      </c>
      <c r="D82" s="25">
        <v>6908</v>
      </c>
      <c r="E82" s="25">
        <v>5670</v>
      </c>
      <c r="F82" s="25">
        <v>5011</v>
      </c>
      <c r="G82" s="25">
        <v>4775</v>
      </c>
      <c r="H82" s="25">
        <v>5303</v>
      </c>
      <c r="I82" s="25">
        <v>5022</v>
      </c>
      <c r="J82" s="25">
        <v>5488</v>
      </c>
      <c r="K82" s="25">
        <v>5721</v>
      </c>
      <c r="L82" s="25">
        <v>5420</v>
      </c>
      <c r="M82" s="25">
        <v>4968</v>
      </c>
      <c r="N82" s="25">
        <v>5673</v>
      </c>
      <c r="O82" s="25">
        <v>5997</v>
      </c>
      <c r="P82" s="25">
        <v>5981</v>
      </c>
    </row>
    <row r="83" spans="2:16" ht="14.5">
      <c r="B83" s="26" t="s">
        <v>156</v>
      </c>
      <c r="C83" s="25">
        <v>2446</v>
      </c>
      <c r="D83" s="25">
        <v>2863</v>
      </c>
      <c r="E83" s="25">
        <v>2235</v>
      </c>
      <c r="F83" s="25">
        <v>2370</v>
      </c>
      <c r="G83" s="25">
        <v>2029</v>
      </c>
      <c r="H83" s="25">
        <v>2161</v>
      </c>
      <c r="I83" s="25">
        <v>1897</v>
      </c>
      <c r="J83" s="25">
        <v>1675</v>
      </c>
      <c r="K83" s="25">
        <v>1762</v>
      </c>
      <c r="L83" s="25">
        <v>1510</v>
      </c>
      <c r="M83" s="25">
        <v>1409</v>
      </c>
      <c r="N83" s="25">
        <v>1358</v>
      </c>
      <c r="O83" s="25">
        <v>1547</v>
      </c>
      <c r="P83" s="25">
        <v>1497</v>
      </c>
    </row>
    <row r="84" spans="2:16" ht="14.5">
      <c r="B84" s="26" t="s">
        <v>157</v>
      </c>
      <c r="C84" s="25">
        <v>360</v>
      </c>
      <c r="D84" s="25">
        <v>395</v>
      </c>
      <c r="E84" s="25">
        <v>273</v>
      </c>
      <c r="F84" s="25">
        <v>185</v>
      </c>
      <c r="G84" s="25">
        <v>204</v>
      </c>
      <c r="H84" s="25">
        <v>223</v>
      </c>
      <c r="I84" s="25">
        <v>202</v>
      </c>
      <c r="J84" s="25">
        <v>200</v>
      </c>
      <c r="K84" s="25">
        <v>176</v>
      </c>
      <c r="L84" s="25">
        <v>165</v>
      </c>
      <c r="M84" s="25">
        <v>164</v>
      </c>
      <c r="N84" s="25">
        <v>179</v>
      </c>
      <c r="O84" s="25">
        <v>165</v>
      </c>
      <c r="P84" s="25">
        <v>187</v>
      </c>
    </row>
    <row r="85" spans="2:16" ht="14.5">
      <c r="B85" s="26" t="s">
        <v>158</v>
      </c>
      <c r="C85" s="25">
        <v>1639</v>
      </c>
      <c r="D85" s="25">
        <v>1569</v>
      </c>
      <c r="E85" s="25">
        <v>1590</v>
      </c>
      <c r="F85" s="25">
        <v>1360</v>
      </c>
      <c r="G85" s="25">
        <v>1569</v>
      </c>
      <c r="H85" s="25">
        <v>2003</v>
      </c>
      <c r="I85" s="25">
        <v>2059</v>
      </c>
      <c r="J85" s="25">
        <v>2067</v>
      </c>
      <c r="K85" s="25">
        <v>2006</v>
      </c>
      <c r="L85" s="25">
        <v>1508</v>
      </c>
      <c r="M85" s="25">
        <v>1523</v>
      </c>
      <c r="N85" s="25">
        <v>1713</v>
      </c>
      <c r="O85" s="25">
        <v>1931</v>
      </c>
      <c r="P85" s="25">
        <v>2044</v>
      </c>
    </row>
    <row r="86" spans="2:16" ht="14.5">
      <c r="B86" s="26" t="s">
        <v>159</v>
      </c>
      <c r="C86" s="25">
        <v>253</v>
      </c>
      <c r="D86" s="25">
        <v>326</v>
      </c>
      <c r="E86" s="25">
        <v>294</v>
      </c>
      <c r="F86" s="25">
        <v>257</v>
      </c>
      <c r="G86" s="25">
        <v>289</v>
      </c>
      <c r="H86" s="25">
        <v>417</v>
      </c>
      <c r="I86" s="25">
        <v>457</v>
      </c>
      <c r="J86" s="25">
        <v>412</v>
      </c>
      <c r="K86" s="25">
        <v>499</v>
      </c>
      <c r="L86" s="25">
        <v>469</v>
      </c>
      <c r="M86" s="25">
        <v>361</v>
      </c>
      <c r="N86" s="25">
        <v>358</v>
      </c>
      <c r="O86" s="25">
        <v>366</v>
      </c>
      <c r="P86" s="25">
        <v>462</v>
      </c>
    </row>
    <row r="87" spans="2:16" ht="14.5">
      <c r="B87" s="26" t="s">
        <v>160</v>
      </c>
      <c r="C87" s="25">
        <v>32</v>
      </c>
      <c r="D87" s="25">
        <v>73</v>
      </c>
      <c r="E87" s="25">
        <v>41</v>
      </c>
      <c r="F87" s="25">
        <v>19</v>
      </c>
      <c r="G87" s="25">
        <v>21</v>
      </c>
      <c r="H87" s="25">
        <v>28</v>
      </c>
      <c r="I87" s="25">
        <v>22</v>
      </c>
      <c r="J87" s="25">
        <v>22</v>
      </c>
      <c r="K87" s="25">
        <v>11</v>
      </c>
      <c r="L87" s="25">
        <v>17</v>
      </c>
      <c r="M87" s="25">
        <v>13</v>
      </c>
      <c r="N87" s="25">
        <v>12</v>
      </c>
      <c r="O87" s="25">
        <v>16</v>
      </c>
      <c r="P87" s="25">
        <v>18</v>
      </c>
    </row>
    <row r="88" spans="2:16" ht="14.5">
      <c r="B88" s="26" t="s">
        <v>161</v>
      </c>
      <c r="C88" s="25">
        <v>35</v>
      </c>
      <c r="D88" s="25">
        <v>38</v>
      </c>
      <c r="E88" s="25">
        <v>26</v>
      </c>
      <c r="F88" s="25">
        <v>13</v>
      </c>
      <c r="G88" s="25">
        <v>14</v>
      </c>
      <c r="H88" s="25">
        <v>15</v>
      </c>
      <c r="I88" s="25">
        <v>15</v>
      </c>
      <c r="J88" s="25">
        <v>16</v>
      </c>
      <c r="K88" s="25">
        <v>10</v>
      </c>
      <c r="L88" s="25">
        <v>16</v>
      </c>
      <c r="M88" s="25">
        <v>9</v>
      </c>
      <c r="N88" s="25">
        <v>12</v>
      </c>
      <c r="O88" s="25">
        <v>12</v>
      </c>
      <c r="P88" s="25">
        <v>9</v>
      </c>
    </row>
    <row r="89" spans="2:16" ht="14.5">
      <c r="B89" s="26" t="s">
        <v>162</v>
      </c>
      <c r="C89" s="25">
        <v>1660</v>
      </c>
      <c r="D89" s="25">
        <v>1492</v>
      </c>
      <c r="E89" s="25">
        <v>1355</v>
      </c>
      <c r="F89" s="25">
        <v>945</v>
      </c>
      <c r="G89" s="25">
        <v>1355</v>
      </c>
      <c r="H89" s="25">
        <v>1886</v>
      </c>
      <c r="I89" s="25">
        <v>1301</v>
      </c>
      <c r="J89" s="25">
        <v>1680</v>
      </c>
      <c r="K89" s="25">
        <v>1300</v>
      </c>
      <c r="L89" s="25">
        <v>984</v>
      </c>
      <c r="M89" s="25">
        <v>841</v>
      </c>
      <c r="N89" s="25">
        <v>1279</v>
      </c>
      <c r="O89" s="25">
        <v>1787</v>
      </c>
      <c r="P89" s="25">
        <v>1669</v>
      </c>
    </row>
    <row r="90" spans="2:16" ht="14.5">
      <c r="B90" s="26" t="s">
        <v>163</v>
      </c>
      <c r="C90" s="25">
        <v>274</v>
      </c>
      <c r="D90" s="25">
        <v>189</v>
      </c>
      <c r="E90" s="25">
        <v>180</v>
      </c>
      <c r="F90" s="25">
        <v>153</v>
      </c>
      <c r="G90" s="25">
        <v>239</v>
      </c>
      <c r="H90" s="25">
        <v>276</v>
      </c>
      <c r="I90" s="25">
        <v>323</v>
      </c>
      <c r="J90" s="25">
        <v>320</v>
      </c>
      <c r="K90" s="25">
        <v>239</v>
      </c>
      <c r="L90" s="25">
        <v>150</v>
      </c>
      <c r="M90" s="25">
        <v>253</v>
      </c>
      <c r="N90" s="25">
        <v>328</v>
      </c>
      <c r="O90" s="25">
        <v>531</v>
      </c>
      <c r="P90" s="25">
        <v>419</v>
      </c>
    </row>
    <row r="91" spans="2:16" ht="14.5">
      <c r="B91" s="26" t="s">
        <v>164</v>
      </c>
      <c r="C91" s="25">
        <v>167</v>
      </c>
      <c r="D91" s="25">
        <v>204</v>
      </c>
      <c r="E91" s="25">
        <v>227</v>
      </c>
      <c r="F91" s="25">
        <v>144</v>
      </c>
      <c r="G91" s="25">
        <v>113</v>
      </c>
      <c r="H91" s="25">
        <v>207</v>
      </c>
      <c r="I91" s="25">
        <v>147</v>
      </c>
      <c r="J91" s="25">
        <v>168</v>
      </c>
      <c r="K91" s="25">
        <v>148</v>
      </c>
      <c r="L91" s="25">
        <v>108</v>
      </c>
      <c r="M91" s="25">
        <v>106</v>
      </c>
      <c r="N91" s="25">
        <v>69</v>
      </c>
      <c r="O91" s="25">
        <v>153</v>
      </c>
      <c r="P91" s="25">
        <v>138</v>
      </c>
    </row>
    <row r="92" spans="2:16" ht="14.5">
      <c r="B92" s="26" t="s">
        <v>165</v>
      </c>
      <c r="C92" s="25">
        <v>1067</v>
      </c>
      <c r="D92" s="25">
        <v>1224</v>
      </c>
      <c r="E92" s="25">
        <v>1180</v>
      </c>
      <c r="F92" s="25">
        <v>1320</v>
      </c>
      <c r="G92" s="25">
        <v>1768</v>
      </c>
      <c r="H92" s="25">
        <v>2499</v>
      </c>
      <c r="I92" s="25">
        <v>2344</v>
      </c>
      <c r="J92" s="25">
        <v>2237</v>
      </c>
      <c r="K92" s="25">
        <v>1886</v>
      </c>
      <c r="L92" s="25">
        <v>1294</v>
      </c>
      <c r="M92" s="25">
        <v>1286</v>
      </c>
      <c r="N92" s="25">
        <v>1617</v>
      </c>
      <c r="O92" s="25">
        <v>1470</v>
      </c>
      <c r="P92" s="25">
        <v>1680</v>
      </c>
    </row>
    <row r="93" spans="2:16" ht="14.5">
      <c r="B93" s="26" t="s">
        <v>166</v>
      </c>
      <c r="C93" s="25">
        <v>601</v>
      </c>
      <c r="D93" s="25">
        <v>888</v>
      </c>
      <c r="E93" s="25">
        <v>1267</v>
      </c>
      <c r="F93" s="25">
        <v>1312</v>
      </c>
      <c r="G93" s="25">
        <v>1730</v>
      </c>
      <c r="H93" s="25">
        <v>1973</v>
      </c>
      <c r="I93" s="25">
        <v>1431</v>
      </c>
      <c r="J93" s="25">
        <v>2242</v>
      </c>
      <c r="K93" s="25">
        <v>1525</v>
      </c>
      <c r="L93" s="25">
        <v>694</v>
      </c>
      <c r="M93" s="25">
        <v>738</v>
      </c>
      <c r="N93" s="25">
        <v>733</v>
      </c>
      <c r="O93" s="25">
        <v>1222</v>
      </c>
      <c r="P93" s="25">
        <v>894</v>
      </c>
    </row>
    <row r="94" spans="2:16" ht="14.5">
      <c r="B94" s="26" t="s">
        <v>167</v>
      </c>
      <c r="C94" s="25">
        <v>1649</v>
      </c>
      <c r="D94" s="25">
        <v>2654</v>
      </c>
      <c r="E94" s="25">
        <v>2346</v>
      </c>
      <c r="F94" s="25">
        <v>2799</v>
      </c>
      <c r="G94" s="25">
        <v>2698</v>
      </c>
      <c r="H94" s="25">
        <v>4016</v>
      </c>
      <c r="I94" s="25">
        <v>4779</v>
      </c>
      <c r="J94" s="25">
        <v>5154</v>
      </c>
      <c r="K94" s="25">
        <v>4462</v>
      </c>
      <c r="L94" s="25">
        <v>2806</v>
      </c>
      <c r="M94" s="25">
        <v>1551</v>
      </c>
      <c r="N94" s="25">
        <v>2646</v>
      </c>
      <c r="O94" s="25">
        <v>3657</v>
      </c>
      <c r="P94" s="25">
        <v>4204</v>
      </c>
    </row>
    <row r="95" spans="2:16" ht="14.5">
      <c r="B95" s="26" t="s">
        <v>168</v>
      </c>
      <c r="C95" s="25">
        <v>1205</v>
      </c>
      <c r="D95" s="25">
        <v>1357</v>
      </c>
      <c r="E95" s="25">
        <v>2664</v>
      </c>
      <c r="F95" s="25">
        <v>2954</v>
      </c>
      <c r="G95" s="25">
        <v>3598</v>
      </c>
      <c r="H95" s="25">
        <v>5090</v>
      </c>
      <c r="I95" s="25">
        <v>6223</v>
      </c>
      <c r="J95" s="25">
        <v>6523</v>
      </c>
      <c r="K95" s="25">
        <v>5958</v>
      </c>
      <c r="L95" s="25">
        <v>4042</v>
      </c>
      <c r="M95" s="25">
        <v>2247</v>
      </c>
      <c r="N95" s="25">
        <v>1664</v>
      </c>
      <c r="O95" s="25">
        <v>4520</v>
      </c>
      <c r="P95" s="25">
        <v>4489</v>
      </c>
    </row>
    <row r="96" spans="2:16" ht="14.5">
      <c r="B96" s="26" t="s">
        <v>169</v>
      </c>
      <c r="C96" s="25">
        <v>36</v>
      </c>
      <c r="D96" s="25">
        <v>91</v>
      </c>
      <c r="E96" s="25">
        <v>75</v>
      </c>
      <c r="F96" s="25">
        <v>79</v>
      </c>
      <c r="G96" s="25">
        <v>181</v>
      </c>
      <c r="H96" s="25">
        <v>472</v>
      </c>
      <c r="I96" s="25">
        <v>141</v>
      </c>
      <c r="J96" s="25">
        <v>177</v>
      </c>
      <c r="K96" s="25">
        <v>241</v>
      </c>
      <c r="L96" s="25">
        <v>181</v>
      </c>
      <c r="M96" s="25">
        <v>127</v>
      </c>
      <c r="N96" s="25">
        <v>113</v>
      </c>
      <c r="O96" s="25">
        <v>115</v>
      </c>
      <c r="P96" s="25">
        <v>97</v>
      </c>
    </row>
    <row r="97" spans="1:16" ht="14.5">
      <c r="B97" s="26" t="s">
        <v>170</v>
      </c>
      <c r="C97" s="25">
        <v>62</v>
      </c>
      <c r="D97" s="25">
        <v>119</v>
      </c>
      <c r="E97" s="25">
        <v>134</v>
      </c>
      <c r="F97" s="25">
        <v>210</v>
      </c>
      <c r="G97" s="25">
        <v>242</v>
      </c>
      <c r="H97" s="25">
        <v>403</v>
      </c>
      <c r="I97" s="25">
        <v>258</v>
      </c>
      <c r="J97" s="25">
        <v>480</v>
      </c>
      <c r="K97" s="25">
        <v>677</v>
      </c>
      <c r="L97" s="25">
        <v>327</v>
      </c>
      <c r="M97" s="25">
        <v>279</v>
      </c>
      <c r="N97" s="25">
        <v>365</v>
      </c>
      <c r="O97" s="25">
        <v>602</v>
      </c>
      <c r="P97" s="25">
        <v>439</v>
      </c>
    </row>
    <row r="98" spans="1:16" ht="14.5">
      <c r="B98" s="26" t="s">
        <v>171</v>
      </c>
      <c r="C98" s="25">
        <v>30</v>
      </c>
      <c r="D98" s="25">
        <v>62</v>
      </c>
      <c r="E98" s="25">
        <v>28</v>
      </c>
      <c r="F98" s="25">
        <v>169</v>
      </c>
      <c r="G98" s="25">
        <v>273</v>
      </c>
      <c r="H98" s="25">
        <v>754</v>
      </c>
      <c r="I98" s="25">
        <v>815</v>
      </c>
      <c r="J98" s="25">
        <v>816</v>
      </c>
      <c r="K98" s="25">
        <v>851</v>
      </c>
      <c r="L98" s="25">
        <v>644</v>
      </c>
      <c r="M98" s="25">
        <v>371</v>
      </c>
      <c r="N98" s="25">
        <v>138</v>
      </c>
      <c r="O98" s="25">
        <v>434</v>
      </c>
      <c r="P98" s="25">
        <v>1039</v>
      </c>
    </row>
    <row r="99" spans="1:16" ht="14.5">
      <c r="B99" s="26" t="s">
        <v>172</v>
      </c>
      <c r="C99" s="25">
        <v>749</v>
      </c>
      <c r="D99" s="25">
        <v>1207</v>
      </c>
      <c r="E99" s="25">
        <v>654</v>
      </c>
      <c r="F99" s="25">
        <v>617</v>
      </c>
      <c r="G99" s="25">
        <v>541</v>
      </c>
      <c r="H99" s="25">
        <v>510</v>
      </c>
      <c r="I99" s="25">
        <v>133</v>
      </c>
      <c r="J99" s="25">
        <v>113</v>
      </c>
      <c r="K99" s="25">
        <v>155</v>
      </c>
      <c r="L99" s="25">
        <v>147</v>
      </c>
      <c r="M99" s="25">
        <v>172</v>
      </c>
      <c r="N99" s="25">
        <v>100</v>
      </c>
      <c r="O99" s="25">
        <v>428</v>
      </c>
      <c r="P99" s="25">
        <v>224</v>
      </c>
    </row>
    <row r="100" spans="1:16" ht="14.5">
      <c r="B100" s="26" t="s">
        <v>173</v>
      </c>
      <c r="C100" s="25">
        <v>126</v>
      </c>
      <c r="D100" s="25">
        <v>206</v>
      </c>
      <c r="E100" s="25">
        <v>277</v>
      </c>
      <c r="F100" s="25">
        <v>236</v>
      </c>
      <c r="G100" s="25">
        <v>1056</v>
      </c>
      <c r="H100" s="25">
        <v>501</v>
      </c>
      <c r="I100" s="25">
        <v>75</v>
      </c>
      <c r="J100" s="25">
        <v>177</v>
      </c>
      <c r="K100" s="25">
        <v>114</v>
      </c>
      <c r="L100" s="25">
        <v>374</v>
      </c>
      <c r="M100" s="25">
        <v>516</v>
      </c>
      <c r="N100" s="25">
        <v>1239</v>
      </c>
      <c r="O100" s="25">
        <v>352</v>
      </c>
      <c r="P100" s="25">
        <v>2024</v>
      </c>
    </row>
    <row r="101" spans="1:16" ht="14.5">
      <c r="B101" s="26" t="s">
        <v>174</v>
      </c>
      <c r="C101" s="25">
        <v>199</v>
      </c>
      <c r="D101" s="25">
        <v>282</v>
      </c>
      <c r="E101" s="25">
        <v>340</v>
      </c>
      <c r="F101" s="25">
        <v>373</v>
      </c>
      <c r="G101" s="25">
        <v>114</v>
      </c>
      <c r="H101" s="25">
        <v>116</v>
      </c>
      <c r="I101" s="25">
        <v>100</v>
      </c>
      <c r="J101" s="25">
        <v>127</v>
      </c>
      <c r="K101" s="25">
        <v>119</v>
      </c>
      <c r="L101" s="25">
        <v>143</v>
      </c>
      <c r="M101" s="25">
        <v>96</v>
      </c>
      <c r="N101" s="25">
        <v>78</v>
      </c>
      <c r="O101" s="25">
        <v>171</v>
      </c>
      <c r="P101" s="25">
        <v>219</v>
      </c>
    </row>
    <row r="102" spans="1:16" ht="14.5">
      <c r="B102" s="26" t="s">
        <v>176</v>
      </c>
      <c r="C102">
        <f>SUM(C82:C101)</f>
        <v>18873</v>
      </c>
      <c r="D102" s="7">
        <f t="shared" ref="D102:P102" si="2">SUM(D82:D101)</f>
        <v>22147</v>
      </c>
      <c r="E102" s="7">
        <f t="shared" si="2"/>
        <v>20856</v>
      </c>
      <c r="F102" s="7">
        <f t="shared" si="2"/>
        <v>20526</v>
      </c>
      <c r="G102" s="7">
        <f t="shared" si="2"/>
        <v>22809</v>
      </c>
      <c r="H102" s="7">
        <f t="shared" si="2"/>
        <v>28853</v>
      </c>
      <c r="I102" s="7">
        <f t="shared" si="2"/>
        <v>27744</v>
      </c>
      <c r="J102" s="7">
        <f t="shared" si="2"/>
        <v>30094</v>
      </c>
      <c r="K102" s="7">
        <f t="shared" si="2"/>
        <v>27860</v>
      </c>
      <c r="L102" s="7">
        <f t="shared" si="2"/>
        <v>20999</v>
      </c>
      <c r="M102" s="7">
        <f t="shared" si="2"/>
        <v>17030</v>
      </c>
      <c r="N102" s="7">
        <f t="shared" si="2"/>
        <v>19674</v>
      </c>
      <c r="O102" s="7">
        <f t="shared" si="2"/>
        <v>25476</v>
      </c>
      <c r="P102" s="7">
        <f t="shared" si="2"/>
        <v>27733</v>
      </c>
    </row>
    <row r="105" spans="1:16" ht="18.5">
      <c r="A105" s="21" t="s">
        <v>180</v>
      </c>
      <c r="B105" s="22"/>
      <c r="C105" s="22"/>
      <c r="D105" s="22"/>
      <c r="E105" s="22"/>
      <c r="F105" s="22"/>
      <c r="G105" s="22"/>
      <c r="H105" s="22"/>
      <c r="I105" s="22"/>
    </row>
    <row r="106" spans="1:16">
      <c r="A106" s="22"/>
      <c r="B106" s="22"/>
      <c r="C106" s="22"/>
      <c r="D106" s="22"/>
      <c r="E106" s="22"/>
      <c r="F106" s="22"/>
      <c r="G106" s="22"/>
      <c r="H106" s="22"/>
      <c r="I106" s="22"/>
    </row>
    <row r="107" spans="1:16" ht="14.5">
      <c r="A107" s="22"/>
      <c r="B107" s="23">
        <v>2006</v>
      </c>
      <c r="C107" s="23">
        <v>2007</v>
      </c>
      <c r="D107" s="23">
        <v>2008</v>
      </c>
      <c r="E107" s="23">
        <v>2009</v>
      </c>
      <c r="F107" s="23">
        <v>2010</v>
      </c>
      <c r="G107" s="23">
        <v>2011</v>
      </c>
      <c r="H107" s="23">
        <v>2012</v>
      </c>
      <c r="I107" s="23">
        <v>2013</v>
      </c>
    </row>
    <row r="108" spans="1:16" ht="14.5">
      <c r="A108" s="22"/>
      <c r="B108" s="23" t="s">
        <v>181</v>
      </c>
      <c r="C108" s="23" t="s">
        <v>181</v>
      </c>
      <c r="D108" s="23" t="s">
        <v>181</v>
      </c>
      <c r="E108" s="23" t="s">
        <v>181</v>
      </c>
      <c r="F108" s="23" t="s">
        <v>181</v>
      </c>
      <c r="G108" s="23" t="s">
        <v>181</v>
      </c>
      <c r="H108" s="23" t="s">
        <v>181</v>
      </c>
      <c r="I108" s="23" t="s">
        <v>181</v>
      </c>
    </row>
    <row r="109" spans="1:16" ht="14.5">
      <c r="A109" s="23" t="s">
        <v>182</v>
      </c>
      <c r="B109" s="22">
        <v>1200816</v>
      </c>
      <c r="C109" s="22">
        <v>1205121</v>
      </c>
      <c r="D109" s="22">
        <v>1207665</v>
      </c>
      <c r="E109" s="22">
        <v>1211431</v>
      </c>
      <c r="F109" s="22">
        <v>1219903</v>
      </c>
      <c r="G109" s="22">
        <v>1223485</v>
      </c>
      <c r="H109" s="22">
        <v>1275190</v>
      </c>
      <c r="I109" s="22">
        <v>1278960</v>
      </c>
    </row>
    <row r="110" spans="1:16" ht="14.5">
      <c r="A110" s="23" t="s">
        <v>183</v>
      </c>
      <c r="B110" s="22">
        <v>202725</v>
      </c>
      <c r="C110" s="22">
        <v>205388</v>
      </c>
      <c r="D110" s="22">
        <v>207742</v>
      </c>
      <c r="E110" s="22">
        <v>209873</v>
      </c>
      <c r="F110" s="22">
        <v>211596</v>
      </c>
      <c r="G110" s="22">
        <v>213937</v>
      </c>
      <c r="H110" s="22">
        <v>222159</v>
      </c>
      <c r="I110" s="22">
        <v>223783</v>
      </c>
    </row>
    <row r="111" spans="1:16" ht="14.5">
      <c r="A111" s="23" t="s">
        <v>184</v>
      </c>
      <c r="B111" s="22">
        <v>250583</v>
      </c>
      <c r="C111" s="22">
        <v>255063</v>
      </c>
      <c r="D111" s="22">
        <v>260315</v>
      </c>
      <c r="E111" s="22">
        <v>264304</v>
      </c>
      <c r="F111" s="22">
        <v>267821</v>
      </c>
      <c r="G111" s="22">
        <v>271304</v>
      </c>
      <c r="H111" s="22">
        <v>275805</v>
      </c>
      <c r="I111" s="22">
        <v>281360</v>
      </c>
    </row>
    <row r="112" spans="1:16" ht="14.5">
      <c r="A112" s="23" t="s">
        <v>185</v>
      </c>
      <c r="B112" s="22">
        <v>463172</v>
      </c>
      <c r="C112" s="22">
        <v>478293</v>
      </c>
      <c r="D112" s="22">
        <v>498592</v>
      </c>
      <c r="E112" s="22">
        <v>514481</v>
      </c>
      <c r="F112" s="22">
        <v>522992</v>
      </c>
      <c r="G112" s="22">
        <v>529453</v>
      </c>
      <c r="H112" s="22">
        <v>536995</v>
      </c>
      <c r="I112" s="22">
        <v>550366</v>
      </c>
    </row>
    <row r="113" spans="1:16" ht="14.5">
      <c r="A113" s="23" t="s">
        <v>186</v>
      </c>
      <c r="B113" s="22">
        <v>37367</v>
      </c>
      <c r="C113" s="22">
        <v>38694</v>
      </c>
      <c r="D113" s="22">
        <v>40011</v>
      </c>
      <c r="E113" s="22">
        <v>40995</v>
      </c>
      <c r="F113" s="22">
        <v>41195</v>
      </c>
      <c r="G113" s="22">
        <v>43136</v>
      </c>
      <c r="H113" s="22">
        <v>44480</v>
      </c>
      <c r="I113" s="22">
        <v>45579</v>
      </c>
    </row>
    <row r="114" spans="1:16" ht="14.5">
      <c r="A114" s="23" t="s">
        <v>187</v>
      </c>
      <c r="B114" s="22">
        <v>60107</v>
      </c>
      <c r="C114" s="22">
        <v>60092</v>
      </c>
      <c r="D114" s="22">
        <v>60037</v>
      </c>
      <c r="E114" s="22">
        <v>59655</v>
      </c>
      <c r="F114" s="22">
        <v>60418</v>
      </c>
      <c r="G114" s="22">
        <v>61695</v>
      </c>
      <c r="H114" s="22">
        <v>67419</v>
      </c>
      <c r="I114" s="22">
        <v>69162</v>
      </c>
    </row>
    <row r="115" spans="1:16" ht="14.5">
      <c r="A115" s="23" t="s">
        <v>139</v>
      </c>
      <c r="B115" s="24">
        <f>SUM(B109:B114)</f>
        <v>2214770</v>
      </c>
      <c r="C115" s="24">
        <f t="shared" ref="C115:I115" si="3">SUM(C109:C114)</f>
        <v>2242651</v>
      </c>
      <c r="D115" s="24">
        <f t="shared" si="3"/>
        <v>2274362</v>
      </c>
      <c r="E115" s="24">
        <f t="shared" si="3"/>
        <v>2300739</v>
      </c>
      <c r="F115" s="24">
        <f t="shared" si="3"/>
        <v>2323925</v>
      </c>
      <c r="G115" s="24">
        <f t="shared" si="3"/>
        <v>2343010</v>
      </c>
      <c r="H115" s="24">
        <f t="shared" si="3"/>
        <v>2422048</v>
      </c>
      <c r="I115" s="24">
        <f t="shared" si="3"/>
        <v>2449210</v>
      </c>
    </row>
    <row r="116" spans="1:16" ht="14.5">
      <c r="A116" s="23" t="s">
        <v>146</v>
      </c>
      <c r="B116" s="7">
        <v>2082.2399999999998</v>
      </c>
      <c r="C116" s="7">
        <v>2111.9169999999999</v>
      </c>
      <c r="D116" s="7">
        <v>2140</v>
      </c>
      <c r="E116" s="7">
        <v>2161.2109999999998</v>
      </c>
      <c r="F116" s="7">
        <v>2178.6570000000002</v>
      </c>
      <c r="G116" s="7">
        <v>2197</v>
      </c>
      <c r="H116" s="22"/>
      <c r="I116" s="22"/>
    </row>
    <row r="117" spans="1:16" ht="14.5">
      <c r="A117" s="23" t="s">
        <v>188</v>
      </c>
      <c r="B117" s="22">
        <f t="shared" ref="B117:G117" si="4">(B115/1000)-B116</f>
        <v>132.5300000000002</v>
      </c>
      <c r="C117" s="22">
        <f t="shared" si="4"/>
        <v>130.73399999999992</v>
      </c>
      <c r="D117" s="22">
        <f t="shared" si="4"/>
        <v>134.36200000000008</v>
      </c>
      <c r="E117" s="22">
        <f t="shared" si="4"/>
        <v>139.52800000000025</v>
      </c>
      <c r="F117" s="22">
        <f t="shared" si="4"/>
        <v>145.26800000000003</v>
      </c>
      <c r="G117" s="22">
        <f t="shared" si="4"/>
        <v>146.01000000000022</v>
      </c>
      <c r="H117" s="22"/>
      <c r="I117" s="22"/>
    </row>
    <row r="120" spans="1:16" ht="18.5">
      <c r="A120" s="21" t="s">
        <v>190</v>
      </c>
      <c r="B120" s="22"/>
      <c r="C120" s="22"/>
      <c r="D120" s="22"/>
      <c r="E120" s="22"/>
      <c r="F120" s="22"/>
      <c r="G120" s="22"/>
      <c r="H120" s="22"/>
      <c r="I120" s="22"/>
      <c r="J120" s="22"/>
      <c r="K120" s="22"/>
      <c r="L120" s="22"/>
      <c r="M120" s="22"/>
      <c r="N120" s="22"/>
      <c r="O120" s="22"/>
    </row>
    <row r="121" spans="1:16">
      <c r="A121" s="22"/>
      <c r="B121" s="22"/>
      <c r="C121" s="22"/>
      <c r="D121" s="22"/>
      <c r="E121" s="22"/>
      <c r="F121" s="22"/>
      <c r="G121" s="22"/>
      <c r="H121" s="22"/>
      <c r="I121" s="22"/>
      <c r="J121" s="22"/>
      <c r="K121" s="22"/>
      <c r="L121" s="22"/>
      <c r="M121" s="22"/>
      <c r="N121" s="22"/>
      <c r="O121" s="22"/>
    </row>
    <row r="122" spans="1:16" ht="14.5">
      <c r="A122" s="22"/>
      <c r="B122" s="23">
        <v>2000</v>
      </c>
      <c r="C122" s="23">
        <v>2001</v>
      </c>
      <c r="D122" s="23">
        <v>2002</v>
      </c>
      <c r="E122" s="23">
        <v>2003</v>
      </c>
      <c r="F122" s="23">
        <v>2004</v>
      </c>
      <c r="G122" s="23">
        <v>2005</v>
      </c>
      <c r="H122" s="23">
        <v>2006</v>
      </c>
      <c r="I122" s="23">
        <v>2007</v>
      </c>
      <c r="J122" s="23">
        <v>2008</v>
      </c>
      <c r="K122" s="23">
        <v>2009</v>
      </c>
      <c r="L122" s="23">
        <v>2010</v>
      </c>
      <c r="M122" s="23">
        <v>2011</v>
      </c>
      <c r="N122" s="23">
        <v>2012</v>
      </c>
      <c r="O122" s="23">
        <v>2013</v>
      </c>
    </row>
    <row r="123" spans="1:16" ht="14.5">
      <c r="A123" s="22"/>
      <c r="B123" s="23" t="s">
        <v>191</v>
      </c>
      <c r="C123" s="23" t="s">
        <v>191</v>
      </c>
      <c r="D123" s="23" t="s">
        <v>191</v>
      </c>
      <c r="E123" s="23" t="s">
        <v>191</v>
      </c>
      <c r="F123" s="23" t="s">
        <v>191</v>
      </c>
      <c r="G123" s="23" t="s">
        <v>191</v>
      </c>
      <c r="H123" s="23" t="s">
        <v>191</v>
      </c>
      <c r="I123" s="23" t="s">
        <v>191</v>
      </c>
      <c r="J123" s="23" t="s">
        <v>191</v>
      </c>
      <c r="K123" s="23" t="s">
        <v>191</v>
      </c>
      <c r="L123" s="23" t="s">
        <v>191</v>
      </c>
      <c r="M123" s="23" t="s">
        <v>191</v>
      </c>
      <c r="N123" s="23" t="s">
        <v>191</v>
      </c>
      <c r="O123" s="23" t="s">
        <v>191</v>
      </c>
    </row>
    <row r="124" spans="1:16" ht="14.5">
      <c r="A124" s="23" t="s">
        <v>153</v>
      </c>
      <c r="B124" s="22">
        <v>55900</v>
      </c>
      <c r="C124" s="22">
        <v>60169</v>
      </c>
      <c r="D124" s="22">
        <v>63353</v>
      </c>
      <c r="E124" s="22">
        <v>66726</v>
      </c>
      <c r="F124" s="22">
        <v>69107</v>
      </c>
      <c r="G124" s="22">
        <v>74435</v>
      </c>
      <c r="H124" s="22">
        <v>77160</v>
      </c>
      <c r="I124" s="22">
        <v>81075</v>
      </c>
      <c r="J124" s="22">
        <v>73321</v>
      </c>
      <c r="K124" s="22">
        <v>70674</v>
      </c>
      <c r="L124" s="22">
        <v>76241</v>
      </c>
      <c r="M124" s="22">
        <v>83189</v>
      </c>
      <c r="N124" s="22">
        <v>88652</v>
      </c>
      <c r="O124" s="22">
        <v>86947</v>
      </c>
    </row>
    <row r="125" spans="1:16" ht="13">
      <c r="A125" s="24" t="s">
        <v>146</v>
      </c>
      <c r="B125" s="22"/>
      <c r="C125" s="7">
        <v>156391</v>
      </c>
      <c r="D125" s="7">
        <v>158882</v>
      </c>
      <c r="E125" s="7">
        <v>161775</v>
      </c>
      <c r="F125" s="7">
        <v>167456</v>
      </c>
      <c r="G125" s="7">
        <v>177094</v>
      </c>
      <c r="H125" s="7">
        <v>179280</v>
      </c>
      <c r="I125" s="7">
        <v>183035</v>
      </c>
      <c r="J125" s="7">
        <v>166789</v>
      </c>
      <c r="K125" s="7">
        <v>166013</v>
      </c>
      <c r="L125" s="7">
        <v>173607</v>
      </c>
      <c r="M125" s="7">
        <v>180576</v>
      </c>
      <c r="N125" s="22"/>
      <c r="O125" s="22"/>
    </row>
    <row r="128" spans="1:16" ht="18.5">
      <c r="A128" s="28" t="s">
        <v>192</v>
      </c>
      <c r="B128" s="27"/>
      <c r="C128" s="27"/>
      <c r="D128" s="27"/>
      <c r="E128" s="27"/>
      <c r="F128" s="27"/>
      <c r="G128" s="27"/>
      <c r="H128" s="27"/>
      <c r="I128" s="27"/>
      <c r="J128" s="27"/>
      <c r="K128" s="27"/>
      <c r="L128" s="27"/>
      <c r="M128" s="27"/>
      <c r="N128" s="27"/>
      <c r="O128" s="27"/>
      <c r="P128" s="27"/>
    </row>
    <row r="130" spans="1:16" ht="14.5">
      <c r="A130" s="27"/>
      <c r="B130" s="27"/>
      <c r="C130" s="29">
        <v>2000</v>
      </c>
      <c r="D130" s="29">
        <v>2001</v>
      </c>
      <c r="E130" s="29">
        <v>2002</v>
      </c>
      <c r="F130" s="29">
        <v>2003</v>
      </c>
      <c r="G130" s="29">
        <v>2004</v>
      </c>
      <c r="H130" s="29">
        <v>2005</v>
      </c>
      <c r="I130" s="29">
        <v>2006</v>
      </c>
      <c r="J130" s="29">
        <v>2007</v>
      </c>
      <c r="K130" s="29">
        <v>2008</v>
      </c>
      <c r="L130" s="29">
        <v>2009</v>
      </c>
      <c r="M130" s="29">
        <v>2010</v>
      </c>
      <c r="N130" s="29">
        <v>2011</v>
      </c>
      <c r="O130" s="29">
        <v>2012</v>
      </c>
      <c r="P130" s="29">
        <v>2013</v>
      </c>
    </row>
    <row r="131" spans="1:16" ht="14.5">
      <c r="A131" s="27"/>
      <c r="B131" s="27"/>
      <c r="C131" s="29" t="s">
        <v>193</v>
      </c>
      <c r="D131" s="29" t="s">
        <v>193</v>
      </c>
      <c r="E131" s="29" t="s">
        <v>193</v>
      </c>
      <c r="F131" s="29" t="s">
        <v>193</v>
      </c>
      <c r="G131" s="29" t="s">
        <v>193</v>
      </c>
      <c r="H131" s="29" t="s">
        <v>193</v>
      </c>
      <c r="I131" s="29" t="s">
        <v>193</v>
      </c>
      <c r="J131" s="29" t="s">
        <v>193</v>
      </c>
      <c r="K131" s="29" t="s">
        <v>193</v>
      </c>
      <c r="L131" s="29" t="s">
        <v>193</v>
      </c>
      <c r="M131" s="29" t="s">
        <v>193</v>
      </c>
      <c r="N131" s="29" t="s">
        <v>193</v>
      </c>
      <c r="O131" s="29" t="s">
        <v>193</v>
      </c>
      <c r="P131" s="29" t="s">
        <v>193</v>
      </c>
    </row>
    <row r="132" spans="1:16" ht="14.5">
      <c r="A132" s="29" t="s">
        <v>194</v>
      </c>
      <c r="B132" s="29" t="s">
        <v>175</v>
      </c>
      <c r="C132" s="27">
        <v>73.400000000000006</v>
      </c>
      <c r="D132" s="27">
        <v>78.599999999999994</v>
      </c>
      <c r="E132" s="27">
        <v>82.5</v>
      </c>
      <c r="F132" s="27">
        <v>83.9</v>
      </c>
      <c r="G132" s="27">
        <v>92.4</v>
      </c>
      <c r="H132" s="27">
        <v>100</v>
      </c>
      <c r="I132" s="27">
        <v>113.7</v>
      </c>
      <c r="J132" s="27">
        <v>128</v>
      </c>
      <c r="K132" s="27">
        <v>126.6</v>
      </c>
      <c r="L132" s="27">
        <v>129</v>
      </c>
      <c r="M132" s="27">
        <v>139.69999999999999</v>
      </c>
      <c r="N132" s="27">
        <v>150.9</v>
      </c>
      <c r="O132" s="27">
        <v>161</v>
      </c>
      <c r="P132" s="27">
        <v>167.6</v>
      </c>
    </row>
    <row r="133" spans="1:16" ht="14.5">
      <c r="C133" s="27">
        <f t="shared" ref="C133:H133" si="5">100*C132/$I$132</f>
        <v>64.555848724714167</v>
      </c>
      <c r="D133" s="27">
        <f t="shared" si="5"/>
        <v>69.129287598944586</v>
      </c>
      <c r="E133" s="27">
        <f t="shared" si="5"/>
        <v>72.559366754617415</v>
      </c>
      <c r="F133" s="27">
        <f t="shared" si="5"/>
        <v>73.790677220756379</v>
      </c>
      <c r="G133" s="27">
        <f t="shared" si="5"/>
        <v>81.266490765171497</v>
      </c>
      <c r="H133" s="27">
        <f t="shared" si="5"/>
        <v>87.950747581354435</v>
      </c>
      <c r="I133" s="27">
        <f>100*I132/$I$132</f>
        <v>100</v>
      </c>
      <c r="J133" s="27">
        <f t="shared" ref="J133:P133" si="6">100*J132/$I$132</f>
        <v>112.57695690413368</v>
      </c>
      <c r="K133" s="27">
        <f t="shared" si="6"/>
        <v>111.34564643799472</v>
      </c>
      <c r="L133" s="27">
        <f t="shared" si="6"/>
        <v>113.45646437994722</v>
      </c>
      <c r="M133" s="27">
        <f t="shared" si="6"/>
        <v>122.86719437115214</v>
      </c>
      <c r="N133" s="27">
        <f t="shared" si="6"/>
        <v>132.71767810026384</v>
      </c>
      <c r="O133" s="27">
        <f t="shared" si="6"/>
        <v>141.60070360598064</v>
      </c>
      <c r="P133" s="27">
        <f t="shared" si="6"/>
        <v>147.40545294635004</v>
      </c>
    </row>
  </sheetData>
  <pageMargins left="0.7" right="0.7" top="0.75" bottom="0.75" header="0.3" footer="0.3"/>
  <pageSetup paperSize="9" orientation="portrait" r:id="rId1"/>
  <legacy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4"/>
  <dimension ref="A2:P5"/>
  <sheetViews>
    <sheetView workbookViewId="0">
      <selection activeCell="A22" sqref="A22:C39"/>
    </sheetView>
  </sheetViews>
  <sheetFormatPr defaultRowHeight="12.5"/>
  <sheetData>
    <row r="2" spans="1:16">
      <c r="A2" t="s">
        <v>211</v>
      </c>
    </row>
    <row r="3" spans="1:16" ht="14.5">
      <c r="B3" s="30"/>
      <c r="C3" s="31" t="s">
        <v>197</v>
      </c>
      <c r="D3" s="31" t="s">
        <v>198</v>
      </c>
      <c r="E3" s="31" t="s">
        <v>199</v>
      </c>
      <c r="F3" s="31" t="s">
        <v>200</v>
      </c>
      <c r="G3" s="31" t="s">
        <v>201</v>
      </c>
      <c r="H3" s="31" t="s">
        <v>202</v>
      </c>
      <c r="I3" s="31" t="s">
        <v>203</v>
      </c>
      <c r="J3" s="31" t="s">
        <v>204</v>
      </c>
      <c r="K3" s="31" t="s">
        <v>205</v>
      </c>
      <c r="L3" s="31" t="s">
        <v>206</v>
      </c>
      <c r="M3" s="31" t="s">
        <v>207</v>
      </c>
      <c r="N3" s="31" t="s">
        <v>208</v>
      </c>
      <c r="O3" s="31" t="s">
        <v>209</v>
      </c>
      <c r="P3" s="31" t="s">
        <v>210</v>
      </c>
    </row>
    <row r="4" spans="1:16" ht="14.5">
      <c r="B4" s="31" t="s">
        <v>195</v>
      </c>
      <c r="C4" s="32">
        <v>1643</v>
      </c>
      <c r="D4" s="32">
        <v>1811</v>
      </c>
      <c r="E4" s="32">
        <v>2360</v>
      </c>
      <c r="F4" s="32">
        <v>2688</v>
      </c>
      <c r="G4" s="32">
        <v>2751</v>
      </c>
      <c r="H4" s="32">
        <v>4393</v>
      </c>
      <c r="I4" s="32">
        <v>3746</v>
      </c>
      <c r="J4" s="32">
        <v>4446</v>
      </c>
      <c r="K4" s="32">
        <v>3172</v>
      </c>
      <c r="L4" s="32">
        <v>192</v>
      </c>
      <c r="M4" s="32">
        <v>321</v>
      </c>
      <c r="N4" s="32">
        <v>142</v>
      </c>
      <c r="O4" s="32">
        <v>466</v>
      </c>
      <c r="P4" s="32">
        <v>769</v>
      </c>
    </row>
    <row r="5" spans="1:16" ht="14.5">
      <c r="B5" s="31" t="s">
        <v>196</v>
      </c>
      <c r="C5" s="32">
        <v>1258</v>
      </c>
      <c r="D5" s="32">
        <v>1711</v>
      </c>
      <c r="E5" s="32">
        <v>2140</v>
      </c>
      <c r="F5" s="32">
        <v>2311</v>
      </c>
      <c r="G5" s="32">
        <v>2355</v>
      </c>
      <c r="H5" s="32">
        <v>3106</v>
      </c>
      <c r="I5" s="32">
        <v>3294</v>
      </c>
      <c r="J5" s="32">
        <v>3348</v>
      </c>
      <c r="K5" s="32">
        <v>2978</v>
      </c>
      <c r="L5" s="32">
        <v>893</v>
      </c>
      <c r="M5" s="32">
        <v>1148</v>
      </c>
      <c r="N5" s="32">
        <v>565</v>
      </c>
      <c r="O5" s="32">
        <v>1076</v>
      </c>
      <c r="P5" s="32">
        <v>934</v>
      </c>
    </row>
  </sheetData>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6"/>
  <dimension ref="A1:C146"/>
  <sheetViews>
    <sheetView topLeftCell="A46" workbookViewId="0">
      <selection activeCell="A22" sqref="A22:C39"/>
    </sheetView>
  </sheetViews>
  <sheetFormatPr defaultRowHeight="12.5"/>
  <cols>
    <col min="1" max="2" width="8.81640625" style="38"/>
  </cols>
  <sheetData>
    <row r="1" spans="1:3">
      <c r="A1" s="38">
        <v>12.2013</v>
      </c>
      <c r="B1" s="38">
        <v>3.06</v>
      </c>
      <c r="C1" s="38">
        <f>IF(LEFT(A1,2)="12",AVERAGE(B1:B12),"a")</f>
        <v>3.0666666666666669</v>
      </c>
    </row>
    <row r="2" spans="1:3">
      <c r="A2" s="38">
        <v>11.2013</v>
      </c>
      <c r="B2" s="38">
        <v>3.09</v>
      </c>
      <c r="C2" s="38" t="str">
        <f t="shared" ref="C2:C59" si="0">IF(LEFT(A2,2)="12",AVERAGE(B2:B13),"a")</f>
        <v>a</v>
      </c>
    </row>
    <row r="3" spans="1:3">
      <c r="A3" s="38">
        <v>10.2013</v>
      </c>
      <c r="B3" s="38">
        <v>3.06</v>
      </c>
      <c r="C3" s="38" t="str">
        <f t="shared" si="0"/>
        <v>a</v>
      </c>
    </row>
    <row r="4" spans="1:3">
      <c r="A4" s="38">
        <v>9.2012999999999998</v>
      </c>
      <c r="B4" s="38">
        <v>3</v>
      </c>
      <c r="C4" s="38" t="str">
        <f t="shared" si="0"/>
        <v>a</v>
      </c>
    </row>
    <row r="5" spans="1:3">
      <c r="A5" s="38">
        <v>8.2012999999999998</v>
      </c>
      <c r="B5" s="38">
        <v>3.01</v>
      </c>
      <c r="C5" s="38" t="str">
        <f t="shared" si="0"/>
        <v>a</v>
      </c>
    </row>
    <row r="6" spans="1:3">
      <c r="A6" s="38">
        <v>7.2012999999999998</v>
      </c>
      <c r="B6" s="38">
        <v>3</v>
      </c>
      <c r="C6" s="38" t="str">
        <f t="shared" si="0"/>
        <v>a</v>
      </c>
    </row>
    <row r="7" spans="1:3">
      <c r="A7" s="38">
        <v>6.2012999999999998</v>
      </c>
      <c r="B7" s="38">
        <v>2.9499999999999997</v>
      </c>
      <c r="C7" s="38" t="str">
        <f t="shared" si="0"/>
        <v>a</v>
      </c>
    </row>
    <row r="8" spans="1:3">
      <c r="A8" s="38">
        <v>5.2012999999999998</v>
      </c>
      <c r="B8" s="38">
        <v>2.96</v>
      </c>
      <c r="C8" s="38" t="str">
        <f t="shared" si="0"/>
        <v>a</v>
      </c>
    </row>
    <row r="9" spans="1:3">
      <c r="A9" s="38">
        <v>4.2012999999999998</v>
      </c>
      <c r="B9" s="38">
        <v>3.08</v>
      </c>
      <c r="C9" s="38" t="str">
        <f t="shared" si="0"/>
        <v>a</v>
      </c>
    </row>
    <row r="10" spans="1:3">
      <c r="A10" s="38">
        <v>3.2012999999999998</v>
      </c>
      <c r="B10" s="38">
        <v>3.17</v>
      </c>
      <c r="C10" s="38" t="str">
        <f t="shared" si="0"/>
        <v>a</v>
      </c>
    </row>
    <row r="11" spans="1:3">
      <c r="A11" s="38">
        <v>2.2012999999999998</v>
      </c>
      <c r="B11" s="38">
        <v>3.2099999999999995</v>
      </c>
      <c r="C11" s="38" t="str">
        <f t="shared" si="0"/>
        <v>a</v>
      </c>
    </row>
    <row r="12" spans="1:3">
      <c r="A12" s="38">
        <v>1.2013</v>
      </c>
      <c r="B12" s="38">
        <v>3.2099999999999995</v>
      </c>
      <c r="C12" s="38" t="str">
        <f t="shared" si="0"/>
        <v>a</v>
      </c>
    </row>
    <row r="13" spans="1:3">
      <c r="A13" s="38">
        <v>12.2012</v>
      </c>
      <c r="B13" s="38">
        <v>3.17</v>
      </c>
      <c r="C13" s="38">
        <f t="shared" si="0"/>
        <v>3.52</v>
      </c>
    </row>
    <row r="14" spans="1:3">
      <c r="A14" s="38">
        <v>11.2012</v>
      </c>
      <c r="B14" s="38">
        <v>3.25</v>
      </c>
      <c r="C14" s="38" t="str">
        <f t="shared" si="0"/>
        <v>a</v>
      </c>
    </row>
    <row r="15" spans="1:3">
      <c r="A15" s="38">
        <v>10.2012</v>
      </c>
      <c r="B15" s="38">
        <v>3.36</v>
      </c>
      <c r="C15" s="38" t="str">
        <f t="shared" si="0"/>
        <v>a</v>
      </c>
    </row>
    <row r="16" spans="1:3">
      <c r="A16" s="38">
        <v>9.2012</v>
      </c>
      <c r="B16" s="38">
        <v>3.46</v>
      </c>
      <c r="C16" s="38" t="str">
        <f t="shared" si="0"/>
        <v>a</v>
      </c>
    </row>
    <row r="17" spans="1:3">
      <c r="A17" s="38">
        <v>8.2012</v>
      </c>
      <c r="B17" s="38">
        <v>3.55</v>
      </c>
      <c r="C17" s="38" t="str">
        <f t="shared" si="0"/>
        <v>a</v>
      </c>
    </row>
    <row r="18" spans="1:3">
      <c r="A18" s="38">
        <v>7.2012</v>
      </c>
      <c r="B18" s="38">
        <v>3.5900000000000003</v>
      </c>
      <c r="C18" s="38" t="str">
        <f t="shared" si="0"/>
        <v>a</v>
      </c>
    </row>
    <row r="19" spans="1:3">
      <c r="A19" s="38">
        <v>6.2012</v>
      </c>
      <c r="B19" s="38">
        <v>3.61</v>
      </c>
      <c r="C19" s="38" t="str">
        <f t="shared" si="0"/>
        <v>a</v>
      </c>
    </row>
    <row r="20" spans="1:3">
      <c r="A20" s="38">
        <v>5.2012</v>
      </c>
      <c r="B20" s="38">
        <v>3.6799999999999997</v>
      </c>
      <c r="C20" s="38" t="str">
        <f t="shared" si="0"/>
        <v>a</v>
      </c>
    </row>
    <row r="21" spans="1:3">
      <c r="A21" s="38">
        <v>4.2012</v>
      </c>
      <c r="B21" s="38">
        <v>3.6999999999999997</v>
      </c>
      <c r="C21" s="38" t="str">
        <f t="shared" si="0"/>
        <v>a</v>
      </c>
    </row>
    <row r="22" spans="1:3">
      <c r="A22" s="38">
        <v>3.2012</v>
      </c>
      <c r="B22" s="38">
        <v>3.6700000000000004</v>
      </c>
      <c r="C22" s="38" t="str">
        <f t="shared" si="0"/>
        <v>a</v>
      </c>
    </row>
    <row r="23" spans="1:3">
      <c r="A23" s="38">
        <v>2.2012</v>
      </c>
      <c r="B23" s="38">
        <v>3.61</v>
      </c>
      <c r="C23" s="38" t="str">
        <f t="shared" si="0"/>
        <v>a</v>
      </c>
    </row>
    <row r="24" spans="1:3">
      <c r="A24" s="38">
        <v>1.2012</v>
      </c>
      <c r="B24" s="38">
        <v>3.5900000000000003</v>
      </c>
      <c r="C24" s="38" t="str">
        <f t="shared" si="0"/>
        <v>a</v>
      </c>
    </row>
    <row r="25" spans="1:3">
      <c r="A25" s="38">
        <v>12.2011</v>
      </c>
      <c r="B25" s="38">
        <v>3.56</v>
      </c>
      <c r="C25" s="38">
        <f t="shared" si="0"/>
        <v>4.0408333333333344</v>
      </c>
    </row>
    <row r="26" spans="1:3">
      <c r="A26" s="38">
        <v>11.2011</v>
      </c>
      <c r="B26" s="38">
        <v>3.65</v>
      </c>
      <c r="C26" s="38" t="str">
        <f t="shared" si="0"/>
        <v>a</v>
      </c>
    </row>
    <row r="27" spans="1:3">
      <c r="A27" s="38">
        <v>10.2011</v>
      </c>
      <c r="B27" s="38">
        <v>3.7699999999999996</v>
      </c>
      <c r="C27" s="38" t="str">
        <f t="shared" si="0"/>
        <v>a</v>
      </c>
    </row>
    <row r="28" spans="1:3">
      <c r="A28" s="38">
        <v>9.2011000000000003</v>
      </c>
      <c r="B28" s="38">
        <v>3.8899999999999997</v>
      </c>
      <c r="C28" s="38" t="str">
        <f t="shared" si="0"/>
        <v>a</v>
      </c>
    </row>
    <row r="29" spans="1:3">
      <c r="A29" s="38">
        <v>8.2011000000000003</v>
      </c>
      <c r="B29" s="38">
        <v>4.09</v>
      </c>
      <c r="C29" s="38" t="str">
        <f t="shared" si="0"/>
        <v>a</v>
      </c>
    </row>
    <row r="30" spans="1:3">
      <c r="A30" s="38">
        <v>7.2011000000000003</v>
      </c>
      <c r="B30" s="38">
        <v>4.1399999999999997</v>
      </c>
      <c r="C30" s="38" t="str">
        <f t="shared" si="0"/>
        <v>a</v>
      </c>
    </row>
    <row r="31" spans="1:3">
      <c r="A31" s="38">
        <v>6.2011000000000003</v>
      </c>
      <c r="B31" s="38">
        <v>4.1399999999999997</v>
      </c>
      <c r="C31" s="38" t="str">
        <f t="shared" si="0"/>
        <v>a</v>
      </c>
    </row>
    <row r="32" spans="1:3">
      <c r="A32" s="38">
        <v>5.2011000000000003</v>
      </c>
      <c r="B32" s="38">
        <v>4.24</v>
      </c>
      <c r="C32" s="38" t="str">
        <f t="shared" si="0"/>
        <v>a</v>
      </c>
    </row>
    <row r="33" spans="1:3">
      <c r="A33" s="38">
        <v>4.2011000000000003</v>
      </c>
      <c r="B33" s="38">
        <v>4.2799999999999994</v>
      </c>
      <c r="C33" s="38" t="str">
        <f t="shared" si="0"/>
        <v>a</v>
      </c>
    </row>
    <row r="34" spans="1:3">
      <c r="A34" s="38">
        <v>3.2010999999999998</v>
      </c>
      <c r="B34" s="38">
        <v>4.2700000000000005</v>
      </c>
      <c r="C34" s="38" t="str">
        <f t="shared" si="0"/>
        <v>a</v>
      </c>
    </row>
    <row r="35" spans="1:3">
      <c r="A35" s="38">
        <v>2.2010999999999998</v>
      </c>
      <c r="B35" s="38">
        <v>4.26</v>
      </c>
      <c r="C35" s="38" t="str">
        <f t="shared" si="0"/>
        <v>a</v>
      </c>
    </row>
    <row r="36" spans="1:3">
      <c r="A36" s="38">
        <v>1.2011000000000001</v>
      </c>
      <c r="B36" s="38">
        <v>4.2</v>
      </c>
      <c r="C36" s="38" t="str">
        <f t="shared" si="0"/>
        <v>a</v>
      </c>
    </row>
    <row r="37" spans="1:3">
      <c r="A37" s="38">
        <v>12.201000000000001</v>
      </c>
      <c r="B37" s="38">
        <v>4.2299999999999995</v>
      </c>
      <c r="C37" s="38">
        <f t="shared" si="0"/>
        <v>4.8999999999999995</v>
      </c>
    </row>
    <row r="38" spans="1:3">
      <c r="A38" s="38">
        <v>11.201000000000001</v>
      </c>
      <c r="B38" s="38">
        <v>4.33</v>
      </c>
      <c r="C38" s="38" t="str">
        <f t="shared" si="0"/>
        <v>a</v>
      </c>
    </row>
    <row r="39" spans="1:3">
      <c r="A39" s="38">
        <v>10.201000000000001</v>
      </c>
      <c r="B39" s="38">
        <v>4.42</v>
      </c>
      <c r="C39" s="38" t="str">
        <f t="shared" si="0"/>
        <v>a</v>
      </c>
    </row>
    <row r="40" spans="1:3">
      <c r="A40" s="38">
        <v>9.2010000000000005</v>
      </c>
      <c r="B40" s="38">
        <v>4.5600000000000005</v>
      </c>
      <c r="C40" s="38" t="str">
        <f t="shared" si="0"/>
        <v>a</v>
      </c>
    </row>
    <row r="41" spans="1:3">
      <c r="A41" s="38">
        <v>8.2010000000000005</v>
      </c>
      <c r="B41" s="38">
        <v>4.79</v>
      </c>
      <c r="C41" s="38" t="str">
        <f t="shared" si="0"/>
        <v>a</v>
      </c>
    </row>
    <row r="42" spans="1:3">
      <c r="A42" s="38">
        <v>7.2009999999999996</v>
      </c>
      <c r="B42" s="38">
        <v>4.84</v>
      </c>
      <c r="C42" s="38" t="str">
        <f t="shared" si="0"/>
        <v>a</v>
      </c>
    </row>
    <row r="43" spans="1:3">
      <c r="A43" s="38">
        <v>6.2009999999999996</v>
      </c>
      <c r="B43" s="38">
        <v>4.92</v>
      </c>
      <c r="C43" s="38" t="str">
        <f t="shared" si="0"/>
        <v>a</v>
      </c>
    </row>
    <row r="44" spans="1:3">
      <c r="A44" s="38">
        <v>5.2009999999999996</v>
      </c>
      <c r="B44" s="38">
        <v>5.12</v>
      </c>
      <c r="C44" s="38" t="str">
        <f t="shared" si="0"/>
        <v>a</v>
      </c>
    </row>
    <row r="45" spans="1:3">
      <c r="A45" s="38">
        <v>4.2009999999999996</v>
      </c>
      <c r="B45" s="38">
        <v>5.29</v>
      </c>
      <c r="C45" s="38" t="str">
        <f t="shared" si="0"/>
        <v>a</v>
      </c>
    </row>
    <row r="46" spans="1:3">
      <c r="A46" s="38">
        <v>3.2010000000000001</v>
      </c>
      <c r="B46" s="38">
        <v>5.41</v>
      </c>
      <c r="C46" s="38" t="str">
        <f t="shared" si="0"/>
        <v>a</v>
      </c>
    </row>
    <row r="47" spans="1:3">
      <c r="A47" s="38">
        <v>2.2010000000000001</v>
      </c>
      <c r="B47" s="38">
        <v>5.37</v>
      </c>
      <c r="C47" s="38" t="str">
        <f t="shared" si="0"/>
        <v>a</v>
      </c>
    </row>
    <row r="48" spans="1:3">
      <c r="A48" s="38">
        <v>1.2010000000000001</v>
      </c>
      <c r="B48" s="38">
        <v>5.52</v>
      </c>
      <c r="C48" s="38" t="str">
        <f t="shared" si="0"/>
        <v>a</v>
      </c>
    </row>
    <row r="49" spans="1:3">
      <c r="A49" s="38">
        <v>12.200900000000001</v>
      </c>
      <c r="B49" s="38">
        <v>5.6099999999999994</v>
      </c>
      <c r="C49" s="38">
        <f t="shared" si="0"/>
        <v>5.6124999999999998</v>
      </c>
    </row>
    <row r="50" spans="1:3">
      <c r="A50" s="38">
        <v>11.200900000000001</v>
      </c>
      <c r="B50" s="38">
        <v>5.6000000000000005</v>
      </c>
      <c r="C50" s="38" t="str">
        <f t="shared" si="0"/>
        <v>a</v>
      </c>
    </row>
    <row r="51" spans="1:3">
      <c r="A51" s="38">
        <v>10.200900000000001</v>
      </c>
      <c r="B51" s="38">
        <v>5.6000000000000005</v>
      </c>
      <c r="C51" s="38" t="str">
        <f t="shared" si="0"/>
        <v>a</v>
      </c>
    </row>
    <row r="52" spans="1:3">
      <c r="A52" s="38">
        <v>9.2009000000000007</v>
      </c>
      <c r="B52" s="38">
        <v>5.63</v>
      </c>
      <c r="C52" s="38" t="str">
        <f t="shared" si="0"/>
        <v>a</v>
      </c>
    </row>
    <row r="53" spans="1:3">
      <c r="A53" s="38">
        <v>8.2009000000000007</v>
      </c>
      <c r="B53" s="38">
        <v>5.67</v>
      </c>
      <c r="C53" s="38" t="str">
        <f t="shared" si="0"/>
        <v>a</v>
      </c>
    </row>
    <row r="54" spans="1:3">
      <c r="A54" s="38">
        <v>7.2008999999999999</v>
      </c>
      <c r="B54" s="38">
        <v>5.66</v>
      </c>
      <c r="C54" s="38" t="str">
        <f>IF(LEFT(A54,2)="12",AVERAGE(B54:B64),"a")</f>
        <v>a</v>
      </c>
    </row>
    <row r="55" spans="1:3">
      <c r="A55" s="38">
        <v>6.2008999999999999</v>
      </c>
      <c r="B55" s="38">
        <v>5.55</v>
      </c>
      <c r="C55" s="38" t="str">
        <f>IF(LEFT(A55,2)="12",AVERAGE(B55:B64),"a")</f>
        <v>a</v>
      </c>
    </row>
    <row r="56" spans="1:3">
      <c r="A56" s="38">
        <v>5.2008999999999999</v>
      </c>
      <c r="B56" s="38">
        <v>5.5100000000000007</v>
      </c>
      <c r="C56" s="38" t="str">
        <f>IF(LEFT(A56,2)="12",AVERAGE(B56:B64),"a")</f>
        <v>a</v>
      </c>
    </row>
    <row r="57" spans="1:3">
      <c r="A57" s="38">
        <v>4.2008999999999999</v>
      </c>
      <c r="B57" s="38">
        <v>5.54</v>
      </c>
      <c r="C57" s="38" t="str">
        <f>IF(LEFT(A57,2)="12",AVERAGE(B57:B64),"a")</f>
        <v>a</v>
      </c>
    </row>
    <row r="58" spans="1:3">
      <c r="A58" s="38">
        <v>3.2008999999999999</v>
      </c>
      <c r="B58" s="38">
        <v>5.5</v>
      </c>
      <c r="C58" s="38" t="str">
        <f>IF(LEFT(A58,2)="12",AVERAGE(B58:B69),"a")</f>
        <v>a</v>
      </c>
    </row>
    <row r="59" spans="1:3">
      <c r="A59" s="38">
        <v>2.2008999999999999</v>
      </c>
      <c r="B59" s="38">
        <v>5.74</v>
      </c>
      <c r="C59" s="38" t="str">
        <f t="shared" si="0"/>
        <v>a</v>
      </c>
    </row>
    <row r="60" spans="1:3">
      <c r="A60" s="38">
        <v>1.2009000000000001</v>
      </c>
      <c r="B60" s="38">
        <v>5.74</v>
      </c>
      <c r="C60" s="38" t="str">
        <f>IF(LEFT(A60,2)="12",AVERAGE(B60:B71),"a")</f>
        <v>a</v>
      </c>
    </row>
    <row r="61" spans="1:3">
      <c r="A61" s="38">
        <v>12.200799999999999</v>
      </c>
      <c r="B61" s="38">
        <v>5.6899999999999995</v>
      </c>
      <c r="C61" s="38">
        <f t="shared" ref="C61:C124" si="1">IF(LEFT(A61,2)="12",AVERAGE(B61:B72),"a")</f>
        <v>5.6141666666666667</v>
      </c>
    </row>
    <row r="62" spans="1:3">
      <c r="A62" s="38">
        <v>11.200799999999999</v>
      </c>
      <c r="B62" s="38">
        <v>5.63</v>
      </c>
      <c r="C62" s="38" t="str">
        <f t="shared" si="1"/>
        <v>a</v>
      </c>
    </row>
    <row r="63" spans="1:3">
      <c r="A63" s="38">
        <v>10.200799999999999</v>
      </c>
      <c r="B63" s="38">
        <v>5.7</v>
      </c>
      <c r="C63" s="38" t="str">
        <f t="shared" si="1"/>
        <v>a</v>
      </c>
    </row>
    <row r="64" spans="1:3">
      <c r="A64" s="38">
        <v>9.2007999999999992</v>
      </c>
      <c r="B64" s="38">
        <v>5.7299999999999995</v>
      </c>
      <c r="C64" s="38" t="str">
        <f t="shared" si="1"/>
        <v>a</v>
      </c>
    </row>
    <row r="65" spans="1:3">
      <c r="A65" s="38">
        <v>8.2007999999999992</v>
      </c>
      <c r="B65">
        <v>5.82</v>
      </c>
      <c r="C65" s="38" t="str">
        <f t="shared" si="1"/>
        <v>a</v>
      </c>
    </row>
    <row r="66" spans="1:3">
      <c r="A66" s="38">
        <v>7.2008000000000001</v>
      </c>
      <c r="B66">
        <v>5.63</v>
      </c>
      <c r="C66" s="38" t="str">
        <f t="shared" si="1"/>
        <v>a</v>
      </c>
    </row>
    <row r="67" spans="1:3">
      <c r="A67" s="38">
        <v>6.2008000000000001</v>
      </c>
      <c r="B67">
        <v>5.53</v>
      </c>
      <c r="C67" s="38" t="str">
        <f t="shared" si="1"/>
        <v>a</v>
      </c>
    </row>
    <row r="68" spans="1:3">
      <c r="A68" s="38">
        <v>5.2008000000000001</v>
      </c>
      <c r="B68">
        <v>5.52</v>
      </c>
      <c r="C68" s="38" t="str">
        <f t="shared" si="1"/>
        <v>a</v>
      </c>
    </row>
    <row r="69" spans="1:3">
      <c r="A69" s="38">
        <v>4.2008000000000001</v>
      </c>
      <c r="B69">
        <v>5.5100000000000007</v>
      </c>
      <c r="C69" s="38" t="str">
        <f t="shared" si="1"/>
        <v>a</v>
      </c>
    </row>
    <row r="70" spans="1:3">
      <c r="A70" s="38">
        <v>3.2008000000000001</v>
      </c>
      <c r="B70" s="38">
        <v>5.52</v>
      </c>
      <c r="C70" s="38" t="str">
        <f t="shared" si="1"/>
        <v>a</v>
      </c>
    </row>
    <row r="71" spans="1:3">
      <c r="A71" s="38">
        <v>2.2008000000000001</v>
      </c>
      <c r="B71" s="38">
        <v>5.55</v>
      </c>
      <c r="C71" s="38" t="str">
        <f t="shared" si="1"/>
        <v>a</v>
      </c>
    </row>
    <row r="72" spans="1:3">
      <c r="A72" s="38">
        <v>1.2008000000000001</v>
      </c>
      <c r="B72" s="38">
        <v>5.54</v>
      </c>
      <c r="C72" s="38" t="str">
        <f t="shared" si="1"/>
        <v>a</v>
      </c>
    </row>
    <row r="73" spans="1:3">
      <c r="A73" s="38">
        <v>12.200699999999999</v>
      </c>
      <c r="B73" s="38">
        <v>5.34</v>
      </c>
      <c r="C73" s="38">
        <f t="shared" si="1"/>
        <v>4.6941666666666677</v>
      </c>
    </row>
    <row r="74" spans="1:3">
      <c r="A74" s="38">
        <v>11.200699999999999</v>
      </c>
      <c r="B74" s="38">
        <v>5.28</v>
      </c>
      <c r="C74" s="38" t="str">
        <f t="shared" si="1"/>
        <v>a</v>
      </c>
    </row>
    <row r="75" spans="1:3">
      <c r="A75" s="38">
        <v>10.200699999999999</v>
      </c>
      <c r="B75" s="38">
        <v>5.24</v>
      </c>
      <c r="C75" s="38" t="str">
        <f t="shared" si="1"/>
        <v>a</v>
      </c>
    </row>
    <row r="76" spans="1:3">
      <c r="A76" s="38">
        <v>9.2006999999999994</v>
      </c>
      <c r="B76" s="38">
        <v>5.0999999999999996</v>
      </c>
      <c r="C76" s="38" t="str">
        <f t="shared" si="1"/>
        <v>a</v>
      </c>
    </row>
    <row r="77" spans="1:3">
      <c r="A77" s="38">
        <v>8.2006999999999994</v>
      </c>
      <c r="B77" s="38">
        <v>4.93</v>
      </c>
      <c r="C77" s="38" t="str">
        <f t="shared" si="1"/>
        <v>a</v>
      </c>
    </row>
    <row r="78" spans="1:3">
      <c r="A78" s="38">
        <v>7.2007000000000003</v>
      </c>
      <c r="B78" s="38">
        <v>4.67</v>
      </c>
      <c r="C78" s="38" t="str">
        <f t="shared" si="1"/>
        <v>a</v>
      </c>
    </row>
    <row r="79" spans="1:3">
      <c r="A79" s="38">
        <v>6.2007000000000003</v>
      </c>
      <c r="B79" s="38">
        <v>4.46</v>
      </c>
      <c r="C79" s="38" t="str">
        <f t="shared" si="1"/>
        <v>a</v>
      </c>
    </row>
    <row r="80" spans="1:3">
      <c r="A80" s="38">
        <v>5.2007000000000003</v>
      </c>
      <c r="B80" s="38">
        <v>4.2700000000000005</v>
      </c>
      <c r="C80" s="38" t="str">
        <f t="shared" si="1"/>
        <v>a</v>
      </c>
    </row>
    <row r="81" spans="1:3">
      <c r="A81" s="38">
        <v>4.2007000000000003</v>
      </c>
      <c r="B81" s="38">
        <v>4.22</v>
      </c>
      <c r="C81" s="38" t="str">
        <f t="shared" si="1"/>
        <v>a</v>
      </c>
    </row>
    <row r="82" spans="1:3">
      <c r="A82" s="38">
        <v>3.2006999999999999</v>
      </c>
      <c r="B82" s="38">
        <v>4.2</v>
      </c>
      <c r="C82" s="38" t="str">
        <f t="shared" si="1"/>
        <v>a</v>
      </c>
    </row>
    <row r="83" spans="1:3">
      <c r="A83" s="38">
        <v>2.2006999999999999</v>
      </c>
      <c r="B83" s="38">
        <v>4.2700000000000005</v>
      </c>
      <c r="C83" s="38" t="str">
        <f t="shared" si="1"/>
        <v>a</v>
      </c>
    </row>
    <row r="84" spans="1:3">
      <c r="A84" s="38">
        <v>1.2007000000000001</v>
      </c>
      <c r="B84" s="38">
        <v>4.3499999999999996</v>
      </c>
      <c r="C84" s="38" t="str">
        <f t="shared" si="1"/>
        <v>a</v>
      </c>
    </row>
    <row r="85" spans="1:3">
      <c r="A85" s="38">
        <v>12.2006</v>
      </c>
      <c r="B85" s="38">
        <v>4.3600000000000003</v>
      </c>
      <c r="C85" s="38">
        <f t="shared" si="1"/>
        <v>4.1750000000000007</v>
      </c>
    </row>
    <row r="86" spans="1:3">
      <c r="A86" s="38">
        <v>11.2006</v>
      </c>
      <c r="B86" s="38">
        <v>4.38</v>
      </c>
      <c r="C86" s="38" t="str">
        <f t="shared" si="1"/>
        <v>a</v>
      </c>
    </row>
    <row r="87" spans="1:3">
      <c r="A87" s="38">
        <v>10.2006</v>
      </c>
      <c r="B87" s="38">
        <v>4.3600000000000003</v>
      </c>
      <c r="C87" s="38" t="str">
        <f t="shared" si="1"/>
        <v>a</v>
      </c>
    </row>
    <row r="88" spans="1:3">
      <c r="A88" s="38">
        <v>9.2005999999999997</v>
      </c>
      <c r="B88" s="38">
        <v>4.1900000000000004</v>
      </c>
      <c r="C88" s="38" t="str">
        <f t="shared" si="1"/>
        <v>a</v>
      </c>
    </row>
    <row r="89" spans="1:3">
      <c r="A89" s="38">
        <v>8.2005999999999997</v>
      </c>
      <c r="B89" s="38">
        <v>4.25</v>
      </c>
      <c r="C89" s="38" t="str">
        <f t="shared" si="1"/>
        <v>a</v>
      </c>
    </row>
    <row r="90" spans="1:3">
      <c r="A90" s="38">
        <v>7.2005999999999997</v>
      </c>
      <c r="B90" s="38">
        <v>4.1399999999999997</v>
      </c>
      <c r="C90" s="38" t="str">
        <f t="shared" si="1"/>
        <v>a</v>
      </c>
    </row>
    <row r="91" spans="1:3">
      <c r="A91" s="38">
        <v>6.2005999999999997</v>
      </c>
      <c r="B91" s="38">
        <v>3.9800000000000004</v>
      </c>
      <c r="C91" s="38" t="str">
        <f t="shared" si="1"/>
        <v>a</v>
      </c>
    </row>
    <row r="92" spans="1:3">
      <c r="A92" s="38">
        <v>5.2005999999999997</v>
      </c>
      <c r="B92" s="38">
        <v>4.0599999999999996</v>
      </c>
      <c r="C92" s="38" t="str">
        <f t="shared" si="1"/>
        <v>a</v>
      </c>
    </row>
    <row r="93" spans="1:3">
      <c r="A93" s="38">
        <v>4.2005999999999997</v>
      </c>
      <c r="B93" s="38">
        <v>4.0199999999999996</v>
      </c>
      <c r="C93" s="38" t="str">
        <f t="shared" si="1"/>
        <v>a</v>
      </c>
    </row>
    <row r="94" spans="1:3">
      <c r="A94" s="38">
        <v>3.2006000000000001</v>
      </c>
      <c r="B94" s="38">
        <v>4.1099999999999994</v>
      </c>
      <c r="C94" s="38" t="str">
        <f t="shared" si="1"/>
        <v>a</v>
      </c>
    </row>
    <row r="95" spans="1:3">
      <c r="A95" s="38">
        <v>2.2006000000000001</v>
      </c>
      <c r="B95" s="38">
        <v>4.12</v>
      </c>
      <c r="C95" s="38" t="str">
        <f t="shared" si="1"/>
        <v>a</v>
      </c>
    </row>
    <row r="96" spans="1:3">
      <c r="A96" s="38">
        <v>1.2005999999999999</v>
      </c>
      <c r="B96" s="38">
        <v>4.1300000000000008</v>
      </c>
      <c r="C96" s="38" t="str">
        <f t="shared" si="1"/>
        <v>a</v>
      </c>
    </row>
    <row r="97" spans="1:3">
      <c r="A97" s="38">
        <v>12.2005</v>
      </c>
      <c r="B97" s="38">
        <v>3.9800000000000004</v>
      </c>
      <c r="C97" s="38">
        <f t="shared" si="1"/>
        <v>3.9633333333333334</v>
      </c>
    </row>
    <row r="98" spans="1:3">
      <c r="A98" s="38">
        <v>11.2005</v>
      </c>
      <c r="B98" s="38">
        <v>3.7699999999999996</v>
      </c>
      <c r="C98" s="38" t="str">
        <f t="shared" si="1"/>
        <v>a</v>
      </c>
    </row>
    <row r="99" spans="1:3">
      <c r="A99" s="38">
        <v>10.2005</v>
      </c>
      <c r="B99" s="38">
        <v>3.64</v>
      </c>
      <c r="C99" s="38" t="str">
        <f t="shared" si="1"/>
        <v>a</v>
      </c>
    </row>
    <row r="100" spans="1:3">
      <c r="A100" s="38">
        <v>9.2004999999999999</v>
      </c>
      <c r="B100" s="38">
        <v>3.63</v>
      </c>
      <c r="C100" s="38" t="str">
        <f t="shared" si="1"/>
        <v>a</v>
      </c>
    </row>
    <row r="101" spans="1:3">
      <c r="A101" s="38">
        <v>8.2004999999999999</v>
      </c>
      <c r="B101" s="38">
        <v>3.64</v>
      </c>
      <c r="C101" s="38" t="str">
        <f t="shared" si="1"/>
        <v>a</v>
      </c>
    </row>
    <row r="102" spans="1:3">
      <c r="A102" s="38">
        <v>7.2004999999999999</v>
      </c>
      <c r="B102" s="38">
        <v>3.62</v>
      </c>
      <c r="C102" s="38" t="str">
        <f t="shared" si="1"/>
        <v>a</v>
      </c>
    </row>
    <row r="103" spans="1:3">
      <c r="A103" s="38">
        <v>6.2004999999999999</v>
      </c>
      <c r="B103" s="38">
        <v>3.75</v>
      </c>
      <c r="C103" s="38" t="str">
        <f t="shared" si="1"/>
        <v>a</v>
      </c>
    </row>
    <row r="104" spans="1:3">
      <c r="A104" s="38">
        <v>5.2004999999999999</v>
      </c>
      <c r="B104" s="38">
        <v>4.03</v>
      </c>
      <c r="C104" s="38" t="str">
        <f t="shared" si="1"/>
        <v>a</v>
      </c>
    </row>
    <row r="105" spans="1:3">
      <c r="A105" s="38">
        <v>4.2004999999999999</v>
      </c>
      <c r="B105" s="38">
        <v>4.1399999999999997</v>
      </c>
      <c r="C105" s="38" t="str">
        <f t="shared" si="1"/>
        <v>a</v>
      </c>
    </row>
    <row r="106" spans="1:3">
      <c r="A106" s="38">
        <v>3.2004999999999999</v>
      </c>
      <c r="B106" s="38">
        <v>4.2700000000000005</v>
      </c>
      <c r="C106" s="38" t="str">
        <f t="shared" si="1"/>
        <v>a</v>
      </c>
    </row>
    <row r="107" spans="1:3">
      <c r="A107" s="38">
        <v>2.2004999999999999</v>
      </c>
      <c r="B107" s="38">
        <v>4.43</v>
      </c>
      <c r="C107" s="38" t="str">
        <f t="shared" si="1"/>
        <v>a</v>
      </c>
    </row>
    <row r="108" spans="1:3">
      <c r="A108" s="38">
        <v>1.2004999999999999</v>
      </c>
      <c r="B108" s="38">
        <v>4.66</v>
      </c>
      <c r="C108" s="38" t="str">
        <f t="shared" si="1"/>
        <v>a</v>
      </c>
    </row>
    <row r="109" spans="1:3">
      <c r="A109" s="38">
        <v>12.2004</v>
      </c>
      <c r="B109" s="38">
        <v>4.74</v>
      </c>
      <c r="C109" s="38">
        <f t="shared" si="1"/>
        <v>4.793333333333333</v>
      </c>
    </row>
    <row r="110" spans="1:3">
      <c r="A110" s="38">
        <v>11.2004</v>
      </c>
      <c r="B110" s="38">
        <v>4.8500000000000005</v>
      </c>
      <c r="C110" s="38" t="str">
        <f t="shared" si="1"/>
        <v>a</v>
      </c>
    </row>
    <row r="111" spans="1:3">
      <c r="A111" s="38">
        <v>10.2004</v>
      </c>
      <c r="B111" s="38">
        <v>4.87</v>
      </c>
      <c r="C111" s="38" t="str">
        <f t="shared" si="1"/>
        <v>a</v>
      </c>
    </row>
    <row r="112" spans="1:3">
      <c r="A112" s="38">
        <v>9.2004000000000001</v>
      </c>
      <c r="B112" s="38">
        <v>5.0500000000000007</v>
      </c>
      <c r="C112" s="38" t="str">
        <f t="shared" si="1"/>
        <v>a</v>
      </c>
    </row>
    <row r="113" spans="1:3">
      <c r="A113" s="38">
        <v>8.2004000000000001</v>
      </c>
      <c r="B113" s="38">
        <v>4.95</v>
      </c>
      <c r="C113" s="38" t="str">
        <f t="shared" si="1"/>
        <v>a</v>
      </c>
    </row>
    <row r="114" spans="1:3">
      <c r="A114" s="38">
        <v>7.2004000000000001</v>
      </c>
      <c r="B114" s="38">
        <v>4.7699999999999996</v>
      </c>
      <c r="C114" s="38" t="str">
        <f t="shared" si="1"/>
        <v>a</v>
      </c>
    </row>
    <row r="115" spans="1:3">
      <c r="A115" s="38">
        <v>6.2004000000000001</v>
      </c>
      <c r="B115" s="38">
        <v>4.5600000000000005</v>
      </c>
      <c r="C115" s="38" t="str">
        <f t="shared" si="1"/>
        <v>a</v>
      </c>
    </row>
    <row r="116" spans="1:3">
      <c r="A116" s="38">
        <v>5.2004000000000001</v>
      </c>
      <c r="B116" s="38">
        <v>4.4799999999999995</v>
      </c>
      <c r="C116" s="38" t="str">
        <f t="shared" si="1"/>
        <v>a</v>
      </c>
    </row>
    <row r="117" spans="1:3">
      <c r="A117" s="38">
        <v>4.2004000000000001</v>
      </c>
      <c r="B117" s="38">
        <v>4.55</v>
      </c>
      <c r="C117" s="38" t="str">
        <f t="shared" si="1"/>
        <v>a</v>
      </c>
    </row>
    <row r="118" spans="1:3">
      <c r="A118" s="38">
        <v>3.2004000000000001</v>
      </c>
      <c r="B118" s="38">
        <v>4.74</v>
      </c>
      <c r="C118" s="38" t="str">
        <f t="shared" si="1"/>
        <v>a</v>
      </c>
    </row>
    <row r="119" spans="1:3">
      <c r="A119" s="38">
        <v>2.2004000000000001</v>
      </c>
      <c r="B119" s="38">
        <v>4.96</v>
      </c>
      <c r="C119" s="38" t="str">
        <f t="shared" si="1"/>
        <v>a</v>
      </c>
    </row>
    <row r="120" spans="1:3">
      <c r="A120" s="38">
        <v>1.2003999999999999</v>
      </c>
      <c r="B120" s="38">
        <v>5</v>
      </c>
      <c r="C120" s="38" t="str">
        <f t="shared" si="1"/>
        <v>a</v>
      </c>
    </row>
    <row r="121" spans="1:3">
      <c r="A121" s="38">
        <v>12.2003</v>
      </c>
      <c r="B121" s="38">
        <v>5</v>
      </c>
      <c r="C121" s="38">
        <f t="shared" si="1"/>
        <v>5.1616666666666662</v>
      </c>
    </row>
    <row r="122" spans="1:3">
      <c r="A122" s="38">
        <v>11.2003</v>
      </c>
      <c r="B122" s="38">
        <v>4.92</v>
      </c>
      <c r="C122" s="38" t="str">
        <f t="shared" si="1"/>
        <v>a</v>
      </c>
    </row>
    <row r="123" spans="1:3">
      <c r="A123" s="38">
        <v>10.2003</v>
      </c>
      <c r="B123" s="38">
        <v>4.93</v>
      </c>
      <c r="C123" s="38" t="str">
        <f t="shared" si="1"/>
        <v>a</v>
      </c>
    </row>
    <row r="124" spans="1:3">
      <c r="A124" s="38">
        <v>9.2003000000000004</v>
      </c>
      <c r="B124" s="38">
        <v>4.84</v>
      </c>
      <c r="C124" s="38" t="str">
        <f t="shared" si="1"/>
        <v>a</v>
      </c>
    </row>
    <row r="125" spans="1:3">
      <c r="A125" s="38">
        <v>8.2003000000000004</v>
      </c>
      <c r="B125" s="38">
        <v>4.88</v>
      </c>
      <c r="C125" s="38" t="str">
        <f>IF(LEFT(A125,2)="12",AVERAGE(B125:B135),"a")</f>
        <v>a</v>
      </c>
    </row>
    <row r="126" spans="1:3">
      <c r="A126" s="38">
        <v>7.2003000000000004</v>
      </c>
      <c r="B126" s="38">
        <v>4.8899999999999997</v>
      </c>
      <c r="C126" s="38" t="str">
        <f>IF(LEFT(A126,2)="12",AVERAGE(B126:B135),"a")</f>
        <v>a</v>
      </c>
    </row>
    <row r="127" spans="1:3">
      <c r="A127" s="38">
        <v>6.2003000000000004</v>
      </c>
      <c r="B127" s="38">
        <v>5.04</v>
      </c>
      <c r="C127" s="38" t="str">
        <f>IF(LEFT(A127,2)="12",AVERAGE(B127:B135),"a")</f>
        <v>a</v>
      </c>
    </row>
    <row r="128" spans="1:3">
      <c r="A128" s="38">
        <v>5.2003000000000004</v>
      </c>
      <c r="B128" s="38">
        <v>5.27</v>
      </c>
      <c r="C128" s="38" t="str">
        <f>IF(LEFT(A128,2)="12",AVERAGE(B128:B135),"a")</f>
        <v>a</v>
      </c>
    </row>
    <row r="129" spans="1:3">
      <c r="A129" s="38">
        <v>4.2003000000000004</v>
      </c>
      <c r="B129" s="38">
        <v>5.36</v>
      </c>
      <c r="C129" s="38" t="str">
        <f>IF(LEFT(A129,2)="12",AVERAGE(B129:B135),"a")</f>
        <v>a</v>
      </c>
    </row>
    <row r="130" spans="1:3">
      <c r="A130" s="38">
        <v>3.2002999999999999</v>
      </c>
      <c r="B130" s="38">
        <v>5.42</v>
      </c>
      <c r="C130" s="38" t="str">
        <f>IF(LEFT(A130,2)="12",AVERAGE(B130:B135),"a")</f>
        <v>a</v>
      </c>
    </row>
    <row r="131" spans="1:3">
      <c r="A131" s="38">
        <v>2.2002999999999999</v>
      </c>
      <c r="B131" s="38">
        <v>5.66</v>
      </c>
      <c r="C131" s="38" t="str">
        <f>IF(LEFT(A131,2)="12",AVERAGE(B131:B135),"a")</f>
        <v>a</v>
      </c>
    </row>
    <row r="132" spans="1:3">
      <c r="A132" s="38">
        <v>1.2002999999999999</v>
      </c>
      <c r="B132" s="38">
        <v>5.7299999999999995</v>
      </c>
      <c r="C132" s="38" t="str">
        <f>IF(LEFT(A132,2)="12",AVERAGE(B132:B135),"a")</f>
        <v>a</v>
      </c>
    </row>
    <row r="136" spans="1:3">
      <c r="B136">
        <v>5.1616666666666662</v>
      </c>
      <c r="C136">
        <v>11</v>
      </c>
    </row>
    <row r="137" spans="1:3">
      <c r="B137">
        <v>4.793333333333333</v>
      </c>
      <c r="C137">
        <v>10</v>
      </c>
    </row>
    <row r="138" spans="1:3">
      <c r="B138">
        <v>3.9633333333333334</v>
      </c>
      <c r="C138" s="38">
        <v>9</v>
      </c>
    </row>
    <row r="139" spans="1:3">
      <c r="B139">
        <v>4.1750000000000007</v>
      </c>
      <c r="C139" s="38">
        <v>8</v>
      </c>
    </row>
    <row r="140" spans="1:3">
      <c r="B140">
        <v>4.6941666666666677</v>
      </c>
      <c r="C140" s="38">
        <v>7</v>
      </c>
    </row>
    <row r="141" spans="1:3">
      <c r="B141">
        <v>5.6141666666666667</v>
      </c>
      <c r="C141" s="38">
        <v>6</v>
      </c>
    </row>
    <row r="142" spans="1:3">
      <c r="B142">
        <v>5.6124999999999998</v>
      </c>
      <c r="C142" s="38">
        <v>5</v>
      </c>
    </row>
    <row r="143" spans="1:3">
      <c r="B143">
        <v>4.8999999999999995</v>
      </c>
      <c r="C143" s="38">
        <v>4</v>
      </c>
    </row>
    <row r="144" spans="1:3">
      <c r="B144">
        <v>4.0408333333333344</v>
      </c>
      <c r="C144" s="38">
        <v>3</v>
      </c>
    </row>
    <row r="145" spans="2:3">
      <c r="B145">
        <v>3.52</v>
      </c>
      <c r="C145" s="38">
        <v>2</v>
      </c>
    </row>
    <row r="146" spans="2:3">
      <c r="B146">
        <v>3.0666666666666669</v>
      </c>
      <c r="C146" s="38">
        <v>1</v>
      </c>
    </row>
  </sheetData>
  <sortState xmlns:xlrd2="http://schemas.microsoft.com/office/spreadsheetml/2017/richdata2" ref="B136:C146">
    <sortCondition descending="1" ref="C136"/>
  </sortState>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7"/>
  <dimension ref="A3:AC33"/>
  <sheetViews>
    <sheetView topLeftCell="G1" workbookViewId="0">
      <selection activeCell="A22" sqref="A22:C39"/>
    </sheetView>
  </sheetViews>
  <sheetFormatPr defaultColWidth="9.1796875" defaultRowHeight="12.5"/>
  <cols>
    <col min="1" max="1" width="9.1796875" style="41"/>
    <col min="2" max="2" width="12.26953125" style="41" bestFit="1" customWidth="1"/>
    <col min="3" max="16384" width="9.1796875" style="41"/>
  </cols>
  <sheetData>
    <row r="3" spans="1:29" ht="13">
      <c r="B3" s="41">
        <v>2001</v>
      </c>
      <c r="C3" s="41">
        <v>2002</v>
      </c>
      <c r="D3" s="41">
        <v>2003</v>
      </c>
      <c r="E3" s="41">
        <v>2004</v>
      </c>
      <c r="F3" s="41">
        <v>2005</v>
      </c>
      <c r="G3" s="41">
        <v>2006</v>
      </c>
      <c r="H3" s="41">
        <v>2007</v>
      </c>
      <c r="I3" s="41">
        <v>2008</v>
      </c>
      <c r="J3" s="41">
        <v>2009</v>
      </c>
      <c r="K3" s="41">
        <v>2010</v>
      </c>
      <c r="L3" s="41">
        <v>2011</v>
      </c>
      <c r="M3" s="41">
        <v>2012</v>
      </c>
      <c r="N3" s="41">
        <v>2013</v>
      </c>
      <c r="Q3" s="36">
        <v>2001</v>
      </c>
      <c r="R3" s="36">
        <v>2002</v>
      </c>
      <c r="S3" s="36">
        <v>2003</v>
      </c>
      <c r="T3" s="36">
        <v>2004</v>
      </c>
      <c r="U3" s="36">
        <v>2005</v>
      </c>
      <c r="V3" s="36">
        <v>2006</v>
      </c>
      <c r="W3" s="36">
        <v>2007</v>
      </c>
      <c r="X3" s="36">
        <v>2008</v>
      </c>
      <c r="Y3" s="36">
        <v>2009</v>
      </c>
      <c r="Z3" s="36">
        <v>2010</v>
      </c>
      <c r="AA3" s="36">
        <v>2011</v>
      </c>
      <c r="AB3" s="36">
        <v>2012</v>
      </c>
      <c r="AC3" s="36">
        <v>2013</v>
      </c>
    </row>
    <row r="4" spans="1:29" ht="13">
      <c r="A4" s="36" t="s">
        <v>215</v>
      </c>
      <c r="B4" s="41">
        <f>'18_NHou_Pr'!C4/'28_Dispo'!C4</f>
        <v>6.6080836030606778E-4</v>
      </c>
      <c r="C4" s="41">
        <f>'18_NHou_Pr'!D4/'28_Dispo'!D4</f>
        <v>6.5206079697300418E-4</v>
      </c>
      <c r="D4" s="41">
        <f>'18_NHou_Pr'!E4/'28_Dispo'!E4</f>
        <v>6.3381475132791884E-4</v>
      </c>
      <c r="E4" s="41">
        <f>'18_NHou_Pr'!F4/'28_Dispo'!F4</f>
        <v>6.1289345329544793E-4</v>
      </c>
      <c r="F4" s="41">
        <f>'18_NHou_Pr'!G4/'28_Dispo'!G4</f>
        <v>5.6407950945178479E-4</v>
      </c>
      <c r="G4" s="41">
        <f>'18_NHou_Pr'!H4/'28_Dispo'!H4</f>
        <v>5.6744089042141792E-4</v>
      </c>
      <c r="H4" s="41">
        <f>'18_NHou_Pr'!I4/'28_Dispo'!I4</f>
        <v>5.6499473424907688E-4</v>
      </c>
      <c r="I4" s="41">
        <f>'18_NHou_Pr'!J4/'28_Dispo'!J4</f>
        <v>5.5406041371332921E-4</v>
      </c>
      <c r="J4" s="41">
        <f>'18_NHou_Pr'!K4/'28_Dispo'!K4</f>
        <v>5.7421972794550623E-4</v>
      </c>
      <c r="K4" s="41">
        <f>'18_NHou_Pr'!L4/'28_Dispo'!L4</f>
        <v>6.0469746806353613E-4</v>
      </c>
      <c r="L4" s="41">
        <f>'18_NHou_Pr'!M4/'28_Dispo'!M4</f>
        <v>6.1396534134093908E-4</v>
      </c>
      <c r="M4" s="41">
        <f>'18_NHou_Pr'!N4/'28_Dispo'!N4</f>
        <v>6.6368592128788421E-4</v>
      </c>
      <c r="N4" s="41">
        <f>'18_NHou_Pr'!O4/'28_Dispo'!O4</f>
        <v>6.9245455095750109E-4</v>
      </c>
      <c r="P4" s="36" t="s">
        <v>215</v>
      </c>
      <c r="Q4" s="41">
        <f t="shared" ref="Q4:V19" si="0">100*B4/$G4</f>
        <v>116.45413142773502</v>
      </c>
      <c r="R4" s="41">
        <f t="shared" si="0"/>
        <v>114.91255000829109</v>
      </c>
      <c r="S4" s="41">
        <f t="shared" si="0"/>
        <v>111.69705286081999</v>
      </c>
      <c r="T4" s="41">
        <f t="shared" si="0"/>
        <v>108.01009649485677</v>
      </c>
      <c r="U4" s="41">
        <f t="shared" si="0"/>
        <v>99.407624472191841</v>
      </c>
      <c r="V4" s="41">
        <f>100*G4/$G4</f>
        <v>100</v>
      </c>
      <c r="W4" s="41">
        <f t="shared" ref="W4:AC19" si="1">100*H4/$G4</f>
        <v>99.56891436383367</v>
      </c>
      <c r="X4" s="41">
        <f t="shared" si="1"/>
        <v>97.641961139220768</v>
      </c>
      <c r="Y4" s="41">
        <f t="shared" si="1"/>
        <v>101.19463324524496</v>
      </c>
      <c r="Z4" s="41">
        <f t="shared" si="1"/>
        <v>106.56571957908234</v>
      </c>
      <c r="AA4" s="41">
        <f t="shared" si="1"/>
        <v>108.19899512087842</v>
      </c>
      <c r="AB4" s="41">
        <f t="shared" si="1"/>
        <v>116.96124345127622</v>
      </c>
      <c r="AC4" s="41">
        <f t="shared" si="1"/>
        <v>122.03113357644001</v>
      </c>
    </row>
    <row r="5" spans="1:29" ht="13">
      <c r="A5" s="36" t="s">
        <v>216</v>
      </c>
      <c r="B5" s="41">
        <f>'18_NHou_Pr'!C5/'28_Dispo'!C5</f>
        <v>3.0332291393044095E-4</v>
      </c>
      <c r="C5" s="41">
        <f>'18_NHou_Pr'!D5/'28_Dispo'!D5</f>
        <v>3.2150448999004671E-4</v>
      </c>
      <c r="D5" s="41">
        <f>'18_NHou_Pr'!E5/'28_Dispo'!E5</f>
        <v>3.3902401308323626E-4</v>
      </c>
      <c r="E5" s="41">
        <f>'18_NHou_Pr'!F5/'28_Dispo'!F5</f>
        <v>3.4925302097718201E-4</v>
      </c>
      <c r="F5" s="41">
        <f>'18_NHou_Pr'!G5/'28_Dispo'!G5</f>
        <v>4.3864264458901264E-4</v>
      </c>
      <c r="G5" s="41">
        <f>'18_NHou_Pr'!H5/'28_Dispo'!H5</f>
        <v>4.7134146472707525E-4</v>
      </c>
      <c r="H5" s="41">
        <f>'18_NHou_Pr'!I5/'28_Dispo'!I5</f>
        <v>4.9286528217523141E-4</v>
      </c>
      <c r="I5" s="41">
        <f>'18_NHou_Pr'!J5/'28_Dispo'!J5</f>
        <v>4.9100472362205482E-4</v>
      </c>
      <c r="J5" s="41">
        <f>'18_NHou_Pr'!K5/'28_Dispo'!K5</f>
        <v>4.8119099780148943E-4</v>
      </c>
      <c r="K5" s="41">
        <f>'18_NHou_Pr'!L5/'28_Dispo'!L5</f>
        <v>4.9671124647925622E-4</v>
      </c>
      <c r="L5" s="41">
        <f>'18_NHou_Pr'!M5/'28_Dispo'!M5</f>
        <v>5.0649756934705503E-4</v>
      </c>
      <c r="M5" s="41">
        <f>'18_NHou_Pr'!N5/'28_Dispo'!N5</f>
        <v>5.1721411865802806E-4</v>
      </c>
      <c r="N5" s="41">
        <f>'18_NHou_Pr'!O5/'28_Dispo'!O5</f>
        <v>5.2077623712620488E-4</v>
      </c>
      <c r="P5" s="36" t="s">
        <v>216</v>
      </c>
      <c r="Q5" s="41">
        <f t="shared" si="0"/>
        <v>64.353114807345989</v>
      </c>
      <c r="R5" s="41">
        <f t="shared" si="0"/>
        <v>68.210525500066097</v>
      </c>
      <c r="S5" s="41">
        <f t="shared" si="0"/>
        <v>71.92747476175137</v>
      </c>
      <c r="T5" s="41">
        <f t="shared" si="0"/>
        <v>74.097665305006188</v>
      </c>
      <c r="U5" s="41">
        <f t="shared" si="0"/>
        <v>93.062604802444767</v>
      </c>
      <c r="V5" s="41">
        <f t="shared" si="0"/>
        <v>100</v>
      </c>
      <c r="W5" s="41">
        <f t="shared" si="1"/>
        <v>104.56650200733333</v>
      </c>
      <c r="X5" s="41">
        <f t="shared" si="1"/>
        <v>104.17176513557222</v>
      </c>
      <c r="Y5" s="41">
        <f t="shared" si="1"/>
        <v>102.08968100867541</v>
      </c>
      <c r="Z5" s="41">
        <f t="shared" si="1"/>
        <v>105.38246338392295</v>
      </c>
      <c r="AA5" s="41">
        <f t="shared" si="1"/>
        <v>107.45873368903297</v>
      </c>
      <c r="AB5" s="41">
        <f t="shared" si="1"/>
        <v>109.73236122086455</v>
      </c>
      <c r="AC5" s="41">
        <f t="shared" si="1"/>
        <v>110.48810174758425</v>
      </c>
    </row>
    <row r="6" spans="1:29" ht="13">
      <c r="A6" s="36" t="s">
        <v>217</v>
      </c>
      <c r="B6" s="41">
        <f>'18_NHou_Pr'!C6/'28_Dispo'!C6</f>
        <v>3.0880517474509736E-3</v>
      </c>
      <c r="C6" s="41">
        <f>'18_NHou_Pr'!D6/'28_Dispo'!D6</f>
        <v>2.72313065841495E-3</v>
      </c>
      <c r="D6" s="41">
        <f>'18_NHou_Pr'!E6/'28_Dispo'!E6</f>
        <v>2.9095772330945562E-3</v>
      </c>
      <c r="E6" s="41">
        <f>'18_NHou_Pr'!F6/'28_Dispo'!F6</f>
        <v>3.9222116580658242E-3</v>
      </c>
      <c r="F6" s="41">
        <f>'18_NHou_Pr'!G6/'28_Dispo'!G6</f>
        <v>4.7837170730459493E-3</v>
      </c>
      <c r="G6" s="41">
        <f>'18_NHou_Pr'!H6/'28_Dispo'!H6</f>
        <v>4.824939217114182E-3</v>
      </c>
      <c r="H6" s="41">
        <f>'18_NHou_Pr'!I6/'28_Dispo'!I6</f>
        <v>5.4784944439848597E-3</v>
      </c>
      <c r="I6" s="41">
        <f>'18_NHou_Pr'!J6/'28_Dispo'!J6</f>
        <v>5.6173205347513676E-3</v>
      </c>
      <c r="J6" s="41">
        <f>'18_NHou_Pr'!K6/'28_Dispo'!K6</f>
        <v>4.37266825567294E-3</v>
      </c>
      <c r="K6" s="41">
        <f>'18_NHou_Pr'!L6/'28_Dispo'!L6</f>
        <v>3.8634131794585999E-3</v>
      </c>
      <c r="L6" s="41">
        <f>'18_NHou_Pr'!M6/'28_Dispo'!M6</f>
        <v>3.4298335489760974E-3</v>
      </c>
      <c r="M6" s="41">
        <f>'18_NHou_Pr'!N6/'28_Dispo'!N6</f>
        <v>3.3499167929411469E-3</v>
      </c>
      <c r="P6" s="36" t="s">
        <v>217</v>
      </c>
      <c r="Q6" s="41">
        <f t="shared" si="0"/>
        <v>64.001878749012533</v>
      </c>
      <c r="R6" s="41">
        <f t="shared" si="0"/>
        <v>56.438652092360797</v>
      </c>
      <c r="S6" s="41">
        <f t="shared" si="0"/>
        <v>60.302878485478367</v>
      </c>
      <c r="T6" s="41">
        <f t="shared" si="0"/>
        <v>81.290384843681338</v>
      </c>
      <c r="U6" s="41">
        <f t="shared" si="0"/>
        <v>99.145644282480973</v>
      </c>
      <c r="V6" s="41">
        <f t="shared" si="0"/>
        <v>100</v>
      </c>
      <c r="W6" s="41">
        <f t="shared" si="1"/>
        <v>113.54535668661897</v>
      </c>
      <c r="X6" s="41">
        <f t="shared" si="1"/>
        <v>116.42261761198129</v>
      </c>
      <c r="Y6" s="41">
        <f t="shared" si="1"/>
        <v>90.626390487220533</v>
      </c>
      <c r="Z6" s="41">
        <f t="shared" si="1"/>
        <v>80.071748173634504</v>
      </c>
      <c r="AA6" s="41">
        <f t="shared" si="1"/>
        <v>71.085528638586581</v>
      </c>
      <c r="AB6" s="41">
        <f t="shared" si="1"/>
        <v>69.429201948470293</v>
      </c>
    </row>
    <row r="7" spans="1:29" ht="13">
      <c r="A7" s="36" t="s">
        <v>218</v>
      </c>
      <c r="C7" s="41">
        <f>'18_NHou_Pr'!D7/'28_Dispo'!D7</f>
        <v>3.7994217640488826E-3</v>
      </c>
      <c r="D7" s="41">
        <f>'18_NHou_Pr'!E7/'28_Dispo'!E7</f>
        <v>3.730921713466312E-3</v>
      </c>
      <c r="E7" s="41">
        <f>'18_NHou_Pr'!F7/'28_Dispo'!F7</f>
        <v>3.6323428835592082E-3</v>
      </c>
      <c r="F7" s="41">
        <f>'18_NHou_Pr'!G7/'28_Dispo'!G7</f>
        <v>3.3938352113040242E-3</v>
      </c>
      <c r="G7" s="41">
        <f>'18_NHou_Pr'!H7/'28_Dispo'!H7</f>
        <v>3.1734518633956162E-3</v>
      </c>
      <c r="H7" s="41">
        <f>'18_NHou_Pr'!I7/'28_Dispo'!I7</f>
        <v>3.7728986652239105E-3</v>
      </c>
      <c r="I7" s="41">
        <f>'18_NHou_Pr'!J7/'28_Dispo'!J7</f>
        <v>3.6821294987227846E-3</v>
      </c>
      <c r="J7" s="41">
        <f>'18_NHou_Pr'!K7/'28_Dispo'!K7</f>
        <v>3.6500786503141968E-3</v>
      </c>
      <c r="K7" s="41">
        <f>'18_NHou_Pr'!L7/'28_Dispo'!L7</f>
        <v>3.3014327552996488E-3</v>
      </c>
      <c r="L7" s="41">
        <f>'18_NHou_Pr'!M7/'28_Dispo'!M7</f>
        <v>3.5314295363961948E-3</v>
      </c>
      <c r="M7" s="41">
        <f>'18_NHou_Pr'!N7/'28_Dispo'!N7</f>
        <v>3.4969890096472234E-3</v>
      </c>
      <c r="P7" s="36" t="s">
        <v>218</v>
      </c>
      <c r="R7" s="41">
        <f t="shared" si="0"/>
        <v>119.72520547336975</v>
      </c>
      <c r="S7" s="41">
        <f t="shared" si="0"/>
        <v>117.56667105938702</v>
      </c>
      <c r="T7" s="41">
        <f t="shared" si="0"/>
        <v>114.46031135548958</v>
      </c>
      <c r="U7" s="41">
        <f t="shared" si="0"/>
        <v>106.94459400662207</v>
      </c>
      <c r="V7" s="41">
        <f t="shared" si="0"/>
        <v>100</v>
      </c>
      <c r="W7" s="41">
        <f t="shared" si="1"/>
        <v>118.88942475361456</v>
      </c>
      <c r="X7" s="41">
        <f t="shared" si="1"/>
        <v>116.02915869607298</v>
      </c>
      <c r="Y7" s="41">
        <f t="shared" si="1"/>
        <v>115.01919069314594</v>
      </c>
      <c r="Z7" s="41">
        <f t="shared" si="1"/>
        <v>104.0328606644467</v>
      </c>
      <c r="AA7" s="41">
        <f t="shared" si="1"/>
        <v>111.28038767909781</v>
      </c>
      <c r="AB7" s="41">
        <f t="shared" si="1"/>
        <v>110.19511749913295</v>
      </c>
    </row>
    <row r="8" spans="1:29" ht="13">
      <c r="A8" s="36" t="s">
        <v>219</v>
      </c>
      <c r="B8" s="41" t="e">
        <f>'18_NHou_Pr'!C8/'28_Dispo'!C8</f>
        <v>#VALUE!</v>
      </c>
      <c r="C8" s="41" t="e">
        <f>'18_NHou_Pr'!D8/'28_Dispo'!D8</f>
        <v>#VALUE!</v>
      </c>
      <c r="D8" s="41" t="e">
        <f>'18_NHou_Pr'!E8/'28_Dispo'!E8</f>
        <v>#VALUE!</v>
      </c>
      <c r="E8" s="41" t="e">
        <f>'18_NHou_Pr'!F8/'28_Dispo'!F8</f>
        <v>#VALUE!</v>
      </c>
      <c r="F8" s="41" t="e">
        <f>'18_NHou_Pr'!G8/'28_Dispo'!G8</f>
        <v>#VALUE!</v>
      </c>
      <c r="G8" s="41">
        <f>'18_NHou_Pr'!H8/'28_Dispo'!H8</f>
        <v>7.1042687616883699E-3</v>
      </c>
      <c r="H8" s="41">
        <f>'18_NHou_Pr'!I8/'28_Dispo'!I8</f>
        <v>8.4107543269125624E-3</v>
      </c>
      <c r="I8" s="41">
        <f>'18_NHou_Pr'!J8/'28_Dispo'!J8</f>
        <v>8.9685256311523819E-3</v>
      </c>
      <c r="J8" s="41">
        <f>'18_NHou_Pr'!K8/'28_Dispo'!K8</f>
        <v>8.7430628481891832E-3</v>
      </c>
      <c r="K8" s="41">
        <f>'18_NHou_Pr'!L8/'28_Dispo'!L8</f>
        <v>8.3778434258138836E-3</v>
      </c>
      <c r="L8" s="41">
        <f>'18_NHou_Pr'!M8/'28_Dispo'!M8</f>
        <v>7.9615591424500431E-3</v>
      </c>
      <c r="M8" s="41">
        <f>'18_NHou_Pr'!N8/'28_Dispo'!N8</f>
        <v>7.6522776096407145E-3</v>
      </c>
      <c r="N8" s="41">
        <f>'18_NHou_Pr'!O8/'28_Dispo'!O8</f>
        <v>7.5426487506751192E-3</v>
      </c>
      <c r="P8" s="36" t="s">
        <v>219</v>
      </c>
      <c r="V8" s="41">
        <f t="shared" si="0"/>
        <v>100.00000000000001</v>
      </c>
      <c r="W8" s="41">
        <f t="shared" si="1"/>
        <v>118.39014836079623</v>
      </c>
      <c r="X8" s="41">
        <f t="shared" si="1"/>
        <v>126.24136180654519</v>
      </c>
      <c r="Y8" s="41">
        <f t="shared" si="1"/>
        <v>123.06773774295308</v>
      </c>
      <c r="Z8" s="41">
        <f t="shared" si="1"/>
        <v>117.92689306735689</v>
      </c>
      <c r="AA8" s="41">
        <f t="shared" si="1"/>
        <v>112.06725715931294</v>
      </c>
      <c r="AB8" s="41">
        <f t="shared" si="1"/>
        <v>107.713796681055</v>
      </c>
      <c r="AC8" s="41">
        <f t="shared" si="1"/>
        <v>106.17065603360656</v>
      </c>
    </row>
    <row r="9" spans="1:29" ht="13">
      <c r="A9" s="36" t="s">
        <v>220</v>
      </c>
      <c r="B9" s="41">
        <f>'18_NHou_Pr'!C9/'28_Dispo'!C9</f>
        <v>1.3991207901138648E-3</v>
      </c>
      <c r="C9" s="41">
        <f>'18_NHou_Pr'!D9/'28_Dispo'!D9</f>
        <v>1.3887280235163524E-3</v>
      </c>
      <c r="D9" s="41">
        <f>'18_NHou_Pr'!E9/'28_Dispo'!E9</f>
        <v>1.5058439956684307E-3</v>
      </c>
      <c r="E9" s="41">
        <f>'18_NHou_Pr'!F9/'28_Dispo'!F9</f>
        <v>1.4499355245292387E-3</v>
      </c>
      <c r="F9" s="41">
        <f>'18_NHou_Pr'!G9/'28_Dispo'!G9</f>
        <v>1.3240118310506351E-3</v>
      </c>
      <c r="G9" s="41">
        <f>'18_NHou_Pr'!H9/'28_Dispo'!H9</f>
        <v>1.2736059263020124E-3</v>
      </c>
      <c r="H9" s="41">
        <f>'18_NHou_Pr'!I9/'28_Dispo'!I9</f>
        <v>1.4000151201632976E-3</v>
      </c>
      <c r="I9" s="41">
        <f>'18_NHou_Pr'!J9/'28_Dispo'!J9</f>
        <v>1.3116398249812312E-3</v>
      </c>
      <c r="J9" s="41">
        <f>'18_NHou_Pr'!K9/'28_Dispo'!K9</f>
        <v>1.2468424933599219E-3</v>
      </c>
      <c r="K9" s="41">
        <f>'18_NHou_Pr'!L9/'28_Dispo'!L9</f>
        <v>1.1861869228151898E-3</v>
      </c>
      <c r="L9" s="41">
        <f>'18_NHou_Pr'!M9/'28_Dispo'!M9</f>
        <v>1.1440507368250215E-3</v>
      </c>
      <c r="M9" s="41">
        <f>'18_NHou_Pr'!N9/'28_Dispo'!N9</f>
        <v>1.1494724143482995E-3</v>
      </c>
      <c r="N9" s="41">
        <f>'18_NHou_Pr'!O9/'28_Dispo'!O9</f>
        <v>1.1869900250882737E-3</v>
      </c>
      <c r="P9" s="36" t="s">
        <v>220</v>
      </c>
      <c r="Q9" s="41">
        <f t="shared" si="0"/>
        <v>109.85507849953963</v>
      </c>
      <c r="R9" s="41">
        <f t="shared" si="0"/>
        <v>109.03906733133722</v>
      </c>
      <c r="S9" s="41">
        <f t="shared" si="0"/>
        <v>118.23468818496589</v>
      </c>
      <c r="T9" s="41">
        <f t="shared" si="0"/>
        <v>113.84491031218811</v>
      </c>
      <c r="U9" s="41">
        <f t="shared" si="0"/>
        <v>103.95773164270514</v>
      </c>
      <c r="V9" s="41">
        <f t="shared" si="0"/>
        <v>100</v>
      </c>
      <c r="W9" s="41">
        <f t="shared" si="1"/>
        <v>109.92529881109469</v>
      </c>
      <c r="X9" s="41">
        <f t="shared" si="1"/>
        <v>102.98631608834079</v>
      </c>
      <c r="Y9" s="41">
        <f t="shared" si="1"/>
        <v>97.898609578568809</v>
      </c>
      <c r="Z9" s="41">
        <f t="shared" si="1"/>
        <v>93.136102645136972</v>
      </c>
      <c r="AA9" s="41">
        <f t="shared" si="1"/>
        <v>89.827686350898048</v>
      </c>
      <c r="AB9" s="41">
        <f t="shared" si="1"/>
        <v>90.253381411772978</v>
      </c>
    </row>
    <row r="10" spans="1:29" ht="13">
      <c r="A10" s="36" t="s">
        <v>221</v>
      </c>
      <c r="B10" s="41">
        <f>'18_NHou_Pr'!C10/'28_Dispo'!C10</f>
        <v>6.6414931906731191E-4</v>
      </c>
      <c r="C10" s="41">
        <f>'18_NHou_Pr'!D10/'28_Dispo'!D10</f>
        <v>6.5419957612073852E-4</v>
      </c>
      <c r="D10" s="41">
        <f>'18_NHou_Pr'!E10/'28_Dispo'!E10</f>
        <v>6.5495101916100468E-4</v>
      </c>
      <c r="E10" s="41">
        <f>'18_NHou_Pr'!F10/'28_Dispo'!F10</f>
        <v>6.9607206316917329E-4</v>
      </c>
      <c r="F10" s="41">
        <f>'18_NHou_Pr'!G10/'28_Dispo'!G10</f>
        <v>7.8983700929342827E-4</v>
      </c>
      <c r="G10" s="41">
        <f>'18_NHou_Pr'!H10/'28_Dispo'!H10</f>
        <v>9.2240769051971767E-4</v>
      </c>
      <c r="H10" s="41">
        <f>'18_NHou_Pr'!I10/'28_Dispo'!I10</f>
        <v>9.4788706494353429E-4</v>
      </c>
      <c r="I10" s="41">
        <f>'18_NHou_Pr'!J10/'28_Dispo'!J10</f>
        <v>8.8751271693796356E-4</v>
      </c>
      <c r="J10" s="41">
        <f>'18_NHou_Pr'!K10/'28_Dispo'!K10</f>
        <v>7.7657317981387594E-4</v>
      </c>
      <c r="K10" s="41">
        <f>'18_NHou_Pr'!L10/'28_Dispo'!L10</f>
        <v>7.5469162280466595E-4</v>
      </c>
      <c r="L10" s="41">
        <f>'18_NHou_Pr'!M10/'28_Dispo'!M10</f>
        <v>7.034335322726468E-4</v>
      </c>
      <c r="M10" s="41">
        <f>'18_NHou_Pr'!N10/'28_Dispo'!N10</f>
        <v>6.5745730164747725E-4</v>
      </c>
      <c r="N10" s="41">
        <f>'18_NHou_Pr'!O10/'28_Dispo'!O10</f>
        <v>6.5149123397533826E-4</v>
      </c>
      <c r="P10" s="36" t="s">
        <v>221</v>
      </c>
      <c r="Q10" s="41">
        <f t="shared" si="0"/>
        <v>72.001710945526298</v>
      </c>
      <c r="R10" s="41">
        <f t="shared" si="0"/>
        <v>70.923040087853011</v>
      </c>
      <c r="S10" s="41">
        <f t="shared" si="0"/>
        <v>71.004505479782125</v>
      </c>
      <c r="T10" s="41">
        <f t="shared" si="0"/>
        <v>75.462517314548975</v>
      </c>
      <c r="U10" s="41">
        <f t="shared" si="0"/>
        <v>85.627756295961248</v>
      </c>
      <c r="V10" s="41">
        <f t="shared" si="0"/>
        <v>100</v>
      </c>
      <c r="W10" s="41">
        <f t="shared" si="1"/>
        <v>102.76226821238455</v>
      </c>
      <c r="X10" s="41">
        <f t="shared" si="1"/>
        <v>96.216968490137702</v>
      </c>
      <c r="Y10" s="41">
        <f t="shared" si="1"/>
        <v>84.189798913789062</v>
      </c>
      <c r="Z10" s="41">
        <f t="shared" si="1"/>
        <v>81.817577039003822</v>
      </c>
      <c r="AA10" s="41">
        <f t="shared" si="1"/>
        <v>76.260588403844181</v>
      </c>
      <c r="AB10" s="41">
        <f t="shared" si="1"/>
        <v>71.276216406765016</v>
      </c>
      <c r="AC10" s="41">
        <f t="shared" si="1"/>
        <v>70.629423482827278</v>
      </c>
    </row>
    <row r="11" spans="1:29" ht="13">
      <c r="A11" s="36" t="s">
        <v>222</v>
      </c>
      <c r="B11" s="41" t="e">
        <f>'18_NHou_Pr'!C11/'28_Dispo'!C11</f>
        <v>#VALUE!</v>
      </c>
      <c r="C11" s="41" t="e">
        <f>'18_NHou_Pr'!D11/'28_Dispo'!D11</f>
        <v>#VALUE!</v>
      </c>
      <c r="D11" s="41" t="e">
        <f>'18_NHou_Pr'!E11/'28_Dispo'!E11</f>
        <v>#VALUE!</v>
      </c>
      <c r="E11" s="41">
        <f>'18_NHou_Pr'!F11/'28_Dispo'!F11</f>
        <v>8.1031658746714991E-3</v>
      </c>
      <c r="F11" s="41">
        <f>'18_NHou_Pr'!G11/'28_Dispo'!G11</f>
        <v>9.32470220291781E-3</v>
      </c>
      <c r="G11" s="41">
        <f>'18_NHou_Pr'!H11/'28_Dispo'!H11</f>
        <v>1.1923785937838258E-2</v>
      </c>
      <c r="H11" s="41">
        <f>'18_NHou_Pr'!I11/'28_Dispo'!I11</f>
        <v>1.2033361290842731E-2</v>
      </c>
      <c r="I11" s="41">
        <f>'18_NHou_Pr'!J11/'28_Dispo'!J11</f>
        <v>9.602684603359779E-3</v>
      </c>
      <c r="J11" s="41">
        <f>'18_NHou_Pr'!K11/'28_Dispo'!K11</f>
        <v>6.6371413030171592E-3</v>
      </c>
      <c r="K11" s="41">
        <f>'18_NHou_Pr'!L11/'28_Dispo'!L11</f>
        <v>7.0624979267331078E-3</v>
      </c>
      <c r="L11" s="41">
        <f>'18_NHou_Pr'!M11/'28_Dispo'!M11</f>
        <v>7.0356986250938785E-3</v>
      </c>
      <c r="M11" s="41">
        <f>'18_NHou_Pr'!N11/'28_Dispo'!N11</f>
        <v>7.1137593881063152E-3</v>
      </c>
      <c r="N11" s="41">
        <f>'18_NHou_Pr'!O11/'28_Dispo'!O11</f>
        <v>7.3850107483094431E-3</v>
      </c>
      <c r="P11" s="36" t="s">
        <v>222</v>
      </c>
      <c r="T11" s="41">
        <f t="shared" si="0"/>
        <v>67.957995194776004</v>
      </c>
      <c r="U11" s="41">
        <f t="shared" si="0"/>
        <v>78.202529394018512</v>
      </c>
      <c r="V11" s="41">
        <f t="shared" si="0"/>
        <v>100</v>
      </c>
      <c r="W11" s="41">
        <f t="shared" si="1"/>
        <v>100.9189644428013</v>
      </c>
      <c r="X11" s="41">
        <f t="shared" si="1"/>
        <v>80.533856053949876</v>
      </c>
      <c r="Y11" s="41">
        <f t="shared" si="1"/>
        <v>55.663036367964608</v>
      </c>
      <c r="Z11" s="41">
        <f t="shared" si="1"/>
        <v>59.230331402724886</v>
      </c>
      <c r="AA11" s="41">
        <f t="shared" si="1"/>
        <v>59.005576431619723</v>
      </c>
      <c r="AB11" s="41">
        <f t="shared" si="1"/>
        <v>59.660240675169455</v>
      </c>
      <c r="AC11" s="41">
        <f t="shared" si="1"/>
        <v>61.935116806099927</v>
      </c>
    </row>
    <row r="12" spans="1:29" ht="13">
      <c r="A12" s="36" t="s">
        <v>223</v>
      </c>
      <c r="B12" s="41">
        <f>'18_NHou_Pr'!C12/'28_Dispo'!C12</f>
        <v>9.0123170748717936E-4</v>
      </c>
      <c r="C12" s="41">
        <f>'18_NHou_Pr'!D12/'28_Dispo'!D12</f>
        <v>9.2564827317454489E-4</v>
      </c>
      <c r="D12" s="41">
        <f>'18_NHou_Pr'!E12/'28_Dispo'!E12</f>
        <v>9.3934961846942608E-4</v>
      </c>
      <c r="E12" s="41">
        <f>'18_NHou_Pr'!F12/'28_Dispo'!F12</f>
        <v>9.6173296864797853E-4</v>
      </c>
      <c r="F12" s="41">
        <f>'18_NHou_Pr'!G12/'28_Dispo'!G12</f>
        <v>9.940624106362496E-4</v>
      </c>
      <c r="G12" s="41">
        <f>'18_NHou_Pr'!H12/'28_Dispo'!H12</f>
        <v>1.0260342535999408E-3</v>
      </c>
      <c r="H12" s="41">
        <f>'18_NHou_Pr'!I12/'28_Dispo'!I12</f>
        <v>1.0232586695590779E-3</v>
      </c>
      <c r="I12" s="41">
        <f>'18_NHou_Pr'!J12/'28_Dispo'!J12</f>
        <v>9.7329059652815708E-4</v>
      </c>
      <c r="J12" s="41">
        <f>'18_NHou_Pr'!K12/'28_Dispo'!K12</f>
        <v>9.4457126045426748E-4</v>
      </c>
      <c r="K12" s="41">
        <f>'18_NHou_Pr'!L12/'28_Dispo'!L12</f>
        <v>9.8783061869159869E-4</v>
      </c>
      <c r="L12" s="41">
        <f>'18_NHou_Pr'!M12/'28_Dispo'!M12</f>
        <v>9.7221051694706799E-4</v>
      </c>
      <c r="M12" s="41">
        <f>'18_NHou_Pr'!N12/'28_Dispo'!N12</f>
        <v>9.6044411211965608E-4</v>
      </c>
      <c r="N12" s="41">
        <f>'18_NHou_Pr'!O12/'28_Dispo'!O12</f>
        <v>9.4874445027850172E-4</v>
      </c>
      <c r="P12" s="36" t="s">
        <v>223</v>
      </c>
      <c r="Q12" s="41">
        <f t="shared" si="0"/>
        <v>87.836415239074171</v>
      </c>
      <c r="R12" s="41">
        <f t="shared" si="0"/>
        <v>90.216118022065842</v>
      </c>
      <c r="S12" s="41">
        <f t="shared" si="0"/>
        <v>91.551487211428537</v>
      </c>
      <c r="T12" s="41">
        <f t="shared" si="0"/>
        <v>93.733027457284678</v>
      </c>
      <c r="U12" s="41">
        <f t="shared" si="0"/>
        <v>96.883939999905948</v>
      </c>
      <c r="V12" s="41">
        <f t="shared" si="0"/>
        <v>100</v>
      </c>
      <c r="W12" s="41">
        <f t="shared" si="1"/>
        <v>99.72948427100512</v>
      </c>
      <c r="X12" s="41">
        <f t="shared" si="1"/>
        <v>94.859464302802024</v>
      </c>
      <c r="Y12" s="41">
        <f t="shared" si="1"/>
        <v>92.060402188342877</v>
      </c>
      <c r="Z12" s="41">
        <f t="shared" si="1"/>
        <v>96.27657314808927</v>
      </c>
      <c r="AA12" s="41">
        <f t="shared" si="1"/>
        <v>94.754196902878519</v>
      </c>
      <c r="AB12" s="41">
        <f t="shared" si="1"/>
        <v>93.607412106354602</v>
      </c>
      <c r="AC12" s="41">
        <f t="shared" si="1"/>
        <v>92.467132257011855</v>
      </c>
    </row>
    <row r="13" spans="1:29" ht="13">
      <c r="A13" s="36" t="s">
        <v>224</v>
      </c>
      <c r="B13" s="41">
        <f>'18_NHou_Pr'!C13/'28_Dispo'!C13</f>
        <v>5.2223107357097033E-5</v>
      </c>
      <c r="C13" s="41">
        <f>'18_NHou_Pr'!D13/'28_Dispo'!D13</f>
        <v>5.5296289088697249E-5</v>
      </c>
      <c r="D13" s="41">
        <f>'18_NHou_Pr'!E13/'28_Dispo'!E13</f>
        <v>6.0792137659674495E-5</v>
      </c>
      <c r="E13" s="41">
        <f>'18_NHou_Pr'!F13/'28_Dispo'!F13</f>
        <v>6.7564150181572858E-5</v>
      </c>
      <c r="F13" s="41">
        <f>'18_NHou_Pr'!G13/'28_Dispo'!G13</f>
        <v>7.5526035403584356E-5</v>
      </c>
      <c r="G13" s="41">
        <f>'18_NHou_Pr'!H13/'28_Dispo'!H13</f>
        <v>7.9391542468366138E-5</v>
      </c>
      <c r="H13" s="41">
        <f>'18_NHou_Pr'!I13/'28_Dispo'!I13</f>
        <v>7.976924353230973E-5</v>
      </c>
      <c r="I13" s="41">
        <f>'18_NHou_Pr'!J13/'28_Dispo'!J13</f>
        <v>7.4403538094664813E-5</v>
      </c>
      <c r="J13" s="41">
        <f>'18_NHou_Pr'!K13/'28_Dispo'!K13</f>
        <v>7.1207878330439533E-5</v>
      </c>
      <c r="K13" s="41">
        <f>'18_NHou_Pr'!L13/'28_Dispo'!L13</f>
        <v>7.4777578162329812E-5</v>
      </c>
      <c r="L13" s="41">
        <f>'18_NHou_Pr'!M13/'28_Dispo'!M13</f>
        <v>7.596776146000803E-5</v>
      </c>
      <c r="M13" s="41">
        <f>'18_NHou_Pr'!N13/'28_Dispo'!N13</f>
        <v>7.3940761417305047E-5</v>
      </c>
      <c r="N13" s="41">
        <f>'18_NHou_Pr'!O13/'28_Dispo'!O13</f>
        <v>7.2313268235785333E-5</v>
      </c>
      <c r="P13" s="36" t="s">
        <v>224</v>
      </c>
      <c r="Q13" s="41">
        <f t="shared" si="0"/>
        <v>65.77918218166063</v>
      </c>
      <c r="R13" s="41">
        <f t="shared" si="0"/>
        <v>69.65010046344706</v>
      </c>
      <c r="S13" s="41">
        <f t="shared" si="0"/>
        <v>76.572561471390173</v>
      </c>
      <c r="T13" s="41">
        <f t="shared" si="0"/>
        <v>85.102453083707303</v>
      </c>
      <c r="U13" s="41">
        <f t="shared" si="0"/>
        <v>95.131084565686564</v>
      </c>
      <c r="V13" s="41">
        <f t="shared" si="0"/>
        <v>100</v>
      </c>
      <c r="W13" s="41">
        <f t="shared" si="1"/>
        <v>100.47574471058311</v>
      </c>
      <c r="X13" s="41">
        <f t="shared" si="1"/>
        <v>93.717209392059843</v>
      </c>
      <c r="Y13" s="41">
        <f t="shared" si="1"/>
        <v>89.69202022849295</v>
      </c>
      <c r="Z13" s="41">
        <f t="shared" si="1"/>
        <v>94.188342784907121</v>
      </c>
      <c r="AA13" s="41">
        <f t="shared" si="1"/>
        <v>95.687473877053932</v>
      </c>
      <c r="AB13" s="41">
        <f t="shared" si="1"/>
        <v>93.134305139325164</v>
      </c>
      <c r="AC13" s="41">
        <f t="shared" si="1"/>
        <v>91.084347258524204</v>
      </c>
    </row>
    <row r="14" spans="1:29" ht="13">
      <c r="A14" s="36" t="s">
        <v>225</v>
      </c>
      <c r="B14" s="41">
        <f>'18_NHou_Pr'!C14/'28_Dispo'!C14</f>
        <v>6.6394283376831076E-5</v>
      </c>
      <c r="C14" s="41">
        <f>'18_NHou_Pr'!D14/'28_Dispo'!D14</f>
        <v>6.5968045323927611E-5</v>
      </c>
      <c r="D14" s="41">
        <f>'18_NHou_Pr'!E14/'28_Dispo'!E14</f>
        <v>6.3731855693534181E-5</v>
      </c>
      <c r="E14" s="41">
        <f>'18_NHou_Pr'!F14/'28_Dispo'!F14</f>
        <v>6.2972456565319073E-5</v>
      </c>
      <c r="F14" s="41">
        <f>'18_NHou_Pr'!G14/'28_Dispo'!G14</f>
        <v>6.4098701744894854E-5</v>
      </c>
      <c r="G14" s="41">
        <f>'18_NHou_Pr'!H14/'28_Dispo'!H14</f>
        <v>6.2841567752868323E-5</v>
      </c>
      <c r="H14" s="41">
        <f>'18_NHou_Pr'!I14/'28_Dispo'!I14</f>
        <v>6.1477475882386212E-5</v>
      </c>
      <c r="I14" s="41">
        <f>'18_NHou_Pr'!J14/'28_Dispo'!J14</f>
        <v>6.1979243853224991E-5</v>
      </c>
      <c r="J14" s="41">
        <f>'18_NHou_Pr'!K14/'28_Dispo'!K14</f>
        <v>6.203590222029275E-5</v>
      </c>
      <c r="K14" s="41">
        <f>'18_NHou_Pr'!L14/'28_Dispo'!L14</f>
        <v>6.0925572800746224E-5</v>
      </c>
      <c r="L14" s="41">
        <f>'18_NHou_Pr'!M14/'28_Dispo'!M14</f>
        <v>6.0536293139983734E-5</v>
      </c>
      <c r="M14" s="41">
        <f>'18_NHou_Pr'!N14/'28_Dispo'!N14</f>
        <v>6.0793327806667172E-5</v>
      </c>
      <c r="N14" s="41">
        <f>'18_NHou_Pr'!O14/'28_Dispo'!O14</f>
        <v>6.1670986933665771E-5</v>
      </c>
      <c r="P14" s="36" t="s">
        <v>225</v>
      </c>
      <c r="S14" s="41">
        <f t="shared" si="0"/>
        <v>101.41671822091871</v>
      </c>
      <c r="T14" s="41">
        <f t="shared" si="0"/>
        <v>100.20828381138656</v>
      </c>
      <c r="U14" s="41">
        <f t="shared" si="0"/>
        <v>102.00048158723594</v>
      </c>
      <c r="V14" s="41">
        <f t="shared" si="0"/>
        <v>100</v>
      </c>
      <c r="W14" s="41">
        <f t="shared" si="1"/>
        <v>97.829315977846775</v>
      </c>
      <c r="X14" s="41">
        <f t="shared" si="1"/>
        <v>98.627781052448412</v>
      </c>
      <c r="Y14" s="41">
        <f t="shared" si="1"/>
        <v>98.717941704217282</v>
      </c>
      <c r="Z14" s="41">
        <f t="shared" si="1"/>
        <v>96.951070731308036</v>
      </c>
      <c r="AA14" s="41">
        <f t="shared" si="1"/>
        <v>96.331608686227653</v>
      </c>
      <c r="AB14" s="41">
        <f t="shared" si="1"/>
        <v>96.740628823494518</v>
      </c>
      <c r="AC14" s="41">
        <f t="shared" si="1"/>
        <v>98.137250770372248</v>
      </c>
    </row>
    <row r="15" spans="1:29" ht="13">
      <c r="A15" s="36" t="s">
        <v>226</v>
      </c>
      <c r="B15" s="41">
        <f>'18_NHou_Pr'!C15/'28_Dispo'!C15</f>
        <v>5.7052912335898325E-4</v>
      </c>
      <c r="C15" s="41">
        <f>'18_NHou_Pr'!D15/'28_Dispo'!D15</f>
        <v>6.0637327016147631E-4</v>
      </c>
      <c r="D15" s="41">
        <f>'18_NHou_Pr'!E15/'28_Dispo'!E15</f>
        <v>5.8101322188678229E-4</v>
      </c>
      <c r="E15" s="41">
        <f>'18_NHou_Pr'!F15/'28_Dispo'!F15</f>
        <v>5.5457543177711327E-4</v>
      </c>
      <c r="F15" s="41">
        <f>'18_NHou_Pr'!G15/'28_Dispo'!G15</f>
        <v>6.0150625537639063E-4</v>
      </c>
      <c r="G15" s="41">
        <f>'18_NHou_Pr'!H15/'28_Dispo'!H15</f>
        <v>6.2416465566784225E-4</v>
      </c>
      <c r="H15" s="41">
        <f>'18_NHou_Pr'!I15/'28_Dispo'!I15</f>
        <v>6.2000931253987433E-4</v>
      </c>
      <c r="I15" s="41">
        <f>'18_NHou_Pr'!J15/'28_Dispo'!J15</f>
        <v>5.9758907567914127E-4</v>
      </c>
      <c r="J15" s="41">
        <f>'18_NHou_Pr'!K15/'28_Dispo'!K15</f>
        <v>5.649248055654613E-4</v>
      </c>
      <c r="K15" s="41">
        <f>'18_NHou_Pr'!L15/'28_Dispo'!L15</f>
        <v>5.8453020615412935E-4</v>
      </c>
      <c r="L15" s="41">
        <f>'18_NHou_Pr'!M15/'28_Dispo'!M15</f>
        <v>6.0479256129135719E-4</v>
      </c>
      <c r="M15" s="41">
        <f>'18_NHou_Pr'!N15/'28_Dispo'!N15</f>
        <v>5.8367186201506037E-4</v>
      </c>
      <c r="N15" s="41">
        <f>'18_NHou_Pr'!O15/'28_Dispo'!O15</f>
        <v>5.6896838254978069E-4</v>
      </c>
      <c r="P15" s="36" t="s">
        <v>226</v>
      </c>
      <c r="Q15" s="41">
        <f t="shared" si="0"/>
        <v>91.406829620707995</v>
      </c>
      <c r="R15" s="41">
        <f t="shared" si="0"/>
        <v>97.149568572201588</v>
      </c>
      <c r="S15" s="41">
        <f t="shared" si="0"/>
        <v>93.086530390784645</v>
      </c>
      <c r="T15" s="41">
        <f t="shared" si="0"/>
        <v>88.850822734223868</v>
      </c>
      <c r="U15" s="41">
        <f t="shared" si="0"/>
        <v>96.369804011538008</v>
      </c>
      <c r="V15" s="41">
        <f t="shared" si="0"/>
        <v>100</v>
      </c>
      <c r="W15" s="41">
        <f t="shared" si="1"/>
        <v>99.334255297823319</v>
      </c>
      <c r="X15" s="41">
        <f t="shared" si="1"/>
        <v>95.742216457247849</v>
      </c>
      <c r="Y15" s="41">
        <f t="shared" si="1"/>
        <v>90.508938696793777</v>
      </c>
      <c r="Z15" s="41">
        <f t="shared" si="1"/>
        <v>93.650000980701975</v>
      </c>
      <c r="AA15" s="41">
        <f t="shared" si="1"/>
        <v>96.89631666891529</v>
      </c>
      <c r="AB15" s="41">
        <f t="shared" si="1"/>
        <v>93.512482117486215</v>
      </c>
      <c r="AC15" s="41">
        <f t="shared" si="1"/>
        <v>91.156776883016107</v>
      </c>
    </row>
    <row r="16" spans="1:29" ht="13">
      <c r="A16" s="36" t="s">
        <v>227</v>
      </c>
      <c r="B16" s="41">
        <f>'18_NHou_Pr'!C16/'28_Dispo'!C16</f>
        <v>1.6839491349630745E-3</v>
      </c>
      <c r="C16" s="41">
        <f>'18_NHou_Pr'!D16/'28_Dispo'!D16</f>
        <v>1.6519154206947485E-3</v>
      </c>
      <c r="D16" s="41">
        <f>'18_NHou_Pr'!E16/'28_Dispo'!E16</f>
        <v>1.8529744742630989E-3</v>
      </c>
      <c r="E16" s="41">
        <f>'18_NHou_Pr'!F16/'28_Dispo'!F16</f>
        <v>1.7995262087470811E-3</v>
      </c>
      <c r="F16" s="41">
        <f>'18_NHou_Pr'!G16/'28_Dispo'!G16</f>
        <v>1.6882165391846238E-3</v>
      </c>
      <c r="G16" s="41">
        <f>'18_NHou_Pr'!H16/'28_Dispo'!H16</f>
        <v>1.8003811736773399E-3</v>
      </c>
      <c r="H16" s="41">
        <f>'18_NHou_Pr'!I16/'28_Dispo'!I16</f>
        <v>1.7340465119827816E-3</v>
      </c>
      <c r="I16" s="41">
        <f>'18_NHou_Pr'!J16/'28_Dispo'!J16</f>
        <v>1.6977223564967102E-3</v>
      </c>
      <c r="J16" s="41">
        <f>'18_NHou_Pr'!K16/'28_Dispo'!K16</f>
        <v>1.777596745406961E-3</v>
      </c>
      <c r="K16" s="41">
        <f>'18_NHou_Pr'!L16/'28_Dispo'!L16</f>
        <v>1.6383235949146979E-3</v>
      </c>
      <c r="L16" s="41">
        <f>'18_NHou_Pr'!M16/'28_Dispo'!M16</f>
        <v>1.5146840889282776E-3</v>
      </c>
      <c r="M16" s="41">
        <f>'18_NHou_Pr'!N16/'28_Dispo'!N16</f>
        <v>1.4811494969004266E-3</v>
      </c>
      <c r="N16" s="41">
        <f>'18_NHou_Pr'!O16/'28_Dispo'!O16</f>
        <v>1.3763803414772111E-3</v>
      </c>
      <c r="P16" s="36" t="s">
        <v>227</v>
      </c>
      <c r="Q16" s="41">
        <f t="shared" si="0"/>
        <v>93.532922893408795</v>
      </c>
      <c r="R16" s="41">
        <f t="shared" si="0"/>
        <v>91.753648885399912</v>
      </c>
      <c r="S16" s="41">
        <f t="shared" si="0"/>
        <v>102.92123142336216</v>
      </c>
      <c r="T16" s="41">
        <f t="shared" si="0"/>
        <v>99.952512004526668</v>
      </c>
      <c r="U16" s="41">
        <f t="shared" si="0"/>
        <v>93.769950711958629</v>
      </c>
      <c r="V16" s="41">
        <f t="shared" si="0"/>
        <v>100</v>
      </c>
      <c r="W16" s="41">
        <f t="shared" si="1"/>
        <v>96.315521253809408</v>
      </c>
      <c r="X16" s="41">
        <f t="shared" si="1"/>
        <v>94.297939865092829</v>
      </c>
      <c r="Y16" s="41">
        <f t="shared" si="1"/>
        <v>98.734466422805298</v>
      </c>
      <c r="Z16" s="41">
        <f t="shared" si="1"/>
        <v>90.998707321981499</v>
      </c>
      <c r="AA16" s="41">
        <f t="shared" si="1"/>
        <v>84.131300142096222</v>
      </c>
      <c r="AB16" s="41">
        <f t="shared" si="1"/>
        <v>82.268661689853616</v>
      </c>
      <c r="AC16" s="41">
        <f t="shared" si="1"/>
        <v>76.449385363539847</v>
      </c>
    </row>
    <row r="17" spans="1:29" ht="13">
      <c r="A17" s="36" t="s">
        <v>228</v>
      </c>
      <c r="C17" s="41" t="e">
        <f>'18_NHou_Pr'!D17/'28_Dispo'!D17</f>
        <v>#VALUE!</v>
      </c>
      <c r="D17" s="41" t="e">
        <f>'18_NHou_Pr'!E17/'28_Dispo'!E17</f>
        <v>#VALUE!</v>
      </c>
      <c r="E17" s="41" t="e">
        <f>'18_NHou_Pr'!F17/'28_Dispo'!F17</f>
        <v>#VALUE!</v>
      </c>
      <c r="F17" s="41">
        <f>'18_NHou_Pr'!G17/'28_Dispo'!G17</f>
        <v>1.0193153975770494E-3</v>
      </c>
      <c r="G17" s="41">
        <f>'18_NHou_Pr'!H17/'28_Dispo'!H17</f>
        <v>1.0876302524939479E-3</v>
      </c>
      <c r="H17" s="41">
        <f>'18_NHou_Pr'!I17/'28_Dispo'!I17</f>
        <v>1.0822124318070891E-3</v>
      </c>
      <c r="I17" s="41">
        <f>'18_NHou_Pr'!J17/'28_Dispo'!J17</f>
        <v>9.5081135902636916E-4</v>
      </c>
      <c r="J17" s="41">
        <f>'18_NHou_Pr'!K17/'28_Dispo'!K17</f>
        <v>8.3000833319536651E-4</v>
      </c>
      <c r="K17" s="41">
        <f>'18_NHou_Pr'!L17/'28_Dispo'!L17</f>
        <v>7.4914642187645642E-4</v>
      </c>
      <c r="L17" s="41">
        <f>'18_NHou_Pr'!M17/'28_Dispo'!M17</f>
        <v>6.4162278283682813E-4</v>
      </c>
      <c r="M17" s="41">
        <f>'18_NHou_Pr'!N17/'28_Dispo'!N17</f>
        <v>5.3466078806939366E-4</v>
      </c>
      <c r="N17" s="41">
        <f>'18_NHou_Pr'!O17/'28_Dispo'!O17</f>
        <v>5.4262534301263753E-4</v>
      </c>
      <c r="P17" s="36" t="s">
        <v>228</v>
      </c>
      <c r="U17" s="41">
        <f t="shared" si="0"/>
        <v>93.718926559807272</v>
      </c>
      <c r="V17" s="41">
        <f t="shared" si="0"/>
        <v>100</v>
      </c>
      <c r="W17" s="41">
        <f t="shared" si="1"/>
        <v>99.501869254332007</v>
      </c>
      <c r="X17" s="41">
        <f t="shared" si="1"/>
        <v>87.42045900673952</v>
      </c>
      <c r="Y17" s="41">
        <f t="shared" si="1"/>
        <v>76.313465103802372</v>
      </c>
      <c r="Z17" s="41">
        <f t="shared" si="1"/>
        <v>68.878777521924903</v>
      </c>
      <c r="AA17" s="41">
        <f t="shared" si="1"/>
        <v>58.992730421536201</v>
      </c>
      <c r="AB17" s="41">
        <f t="shared" si="1"/>
        <v>49.158322586504987</v>
      </c>
      <c r="AC17" s="41">
        <f t="shared" si="1"/>
        <v>49.890607747292037</v>
      </c>
    </row>
    <row r="18" spans="1:29" ht="13">
      <c r="A18" s="36" t="s">
        <v>229</v>
      </c>
      <c r="B18" s="41" t="e">
        <f>'18_NHou_Pr'!C18/'28_Dispo'!C18</f>
        <v>#VALUE!</v>
      </c>
      <c r="C18" s="41" t="e">
        <f>'18_NHou_Pr'!D18/'28_Dispo'!D18</f>
        <v>#VALUE!</v>
      </c>
      <c r="D18" s="41" t="e">
        <f>'18_NHou_Pr'!E18/'28_Dispo'!E18</f>
        <v>#VALUE!</v>
      </c>
      <c r="E18" s="41" t="e">
        <f>'18_NHou_Pr'!F18/'28_Dispo'!F18</f>
        <v>#VALUE!</v>
      </c>
      <c r="F18" s="41">
        <f>'18_NHou_Pr'!G18/'28_Dispo'!G18</f>
        <v>8.8282499849115623E-5</v>
      </c>
      <c r="G18" s="41">
        <f>'18_NHou_Pr'!H18/'28_Dispo'!H18</f>
        <v>8.9856803481118595E-5</v>
      </c>
      <c r="H18" s="41">
        <f>'18_NHou_Pr'!I18/'28_Dispo'!I18</f>
        <v>9.0491513705844666E-5</v>
      </c>
      <c r="I18" s="41">
        <f>'18_NHou_Pr'!J18/'28_Dispo'!J18</f>
        <v>8.9342211621430326E-5</v>
      </c>
      <c r="J18" s="41">
        <f>'18_NHou_Pr'!K18/'28_Dispo'!K18</f>
        <v>9.1389955456535723E-5</v>
      </c>
      <c r="K18" s="41">
        <f>'18_NHou_Pr'!L18/'28_Dispo'!L18</f>
        <v>9.1723669597552836E-5</v>
      </c>
      <c r="L18" s="41">
        <f>'18_NHou_Pr'!M18/'28_Dispo'!M18</f>
        <v>9.0131796462692221E-5</v>
      </c>
      <c r="M18" s="41">
        <f>'18_NHou_Pr'!N18/'28_Dispo'!N18</f>
        <v>8.9980469436897953E-5</v>
      </c>
      <c r="N18" s="41">
        <f>'18_NHou_Pr'!O18/'28_Dispo'!O18</f>
        <v>8.4498180739916675E-5</v>
      </c>
      <c r="P18" s="36" t="s">
        <v>229</v>
      </c>
      <c r="U18" s="41">
        <f t="shared" si="0"/>
        <v>98.24798616129965</v>
      </c>
      <c r="V18" s="41">
        <f t="shared" si="0"/>
        <v>100</v>
      </c>
      <c r="W18" s="41">
        <f t="shared" si="1"/>
        <v>100.70635744889304</v>
      </c>
      <c r="X18" s="41">
        <f t="shared" si="1"/>
        <v>99.42732009179872</v>
      </c>
      <c r="Y18" s="41">
        <f t="shared" si="1"/>
        <v>101.70621690959582</v>
      </c>
      <c r="Z18" s="41">
        <f t="shared" si="1"/>
        <v>102.07760129907862</v>
      </c>
      <c r="AA18" s="41">
        <f t="shared" si="1"/>
        <v>100.30603468064764</v>
      </c>
      <c r="AB18" s="41">
        <f t="shared" si="1"/>
        <v>100.13762558981452</v>
      </c>
      <c r="AC18" s="41">
        <f t="shared" si="1"/>
        <v>94.036486349831137</v>
      </c>
    </row>
    <row r="19" spans="1:29" ht="13">
      <c r="A19" s="36" t="s">
        <v>230</v>
      </c>
      <c r="B19" s="41" t="e">
        <f>'18_NHou_Pr'!C19/'28_Dispo'!C19</f>
        <v>#VALUE!</v>
      </c>
      <c r="C19" s="41" t="e">
        <f>'18_NHou_Pr'!D19/'28_Dispo'!D19</f>
        <v>#VALUE!</v>
      </c>
      <c r="D19" s="41" t="e">
        <f>'18_NHou_Pr'!E19/'28_Dispo'!E19</f>
        <v>#VALUE!</v>
      </c>
      <c r="E19" s="41" t="e">
        <f>'18_NHou_Pr'!F19/'28_Dispo'!F19</f>
        <v>#VALUE!</v>
      </c>
      <c r="F19" s="41" t="e">
        <f>'18_NHou_Pr'!G19/'28_Dispo'!G19</f>
        <v>#VALUE!</v>
      </c>
      <c r="G19" s="41">
        <f>'18_NHou_Pr'!H19/'28_Dispo'!H19</f>
        <v>7.4221420956701633E-3</v>
      </c>
      <c r="H19" s="41">
        <f>'18_NHou_Pr'!I19/'28_Dispo'!I19</f>
        <v>7.4400333313493251E-3</v>
      </c>
      <c r="I19" s="41">
        <f>'18_NHou_Pr'!J19/'28_Dispo'!J19</f>
        <v>5.2272093108372492E-3</v>
      </c>
      <c r="J19" s="41">
        <f>'18_NHou_Pr'!K19/'28_Dispo'!K19</f>
        <v>4.5382813817428482E-3</v>
      </c>
      <c r="K19" s="41">
        <f>'18_NHou_Pr'!L19/'28_Dispo'!L19</f>
        <v>4.8138583918190649E-3</v>
      </c>
      <c r="L19" s="41">
        <f>'18_NHou_Pr'!M19/'28_Dispo'!M19</f>
        <v>5.0760422296551866E-3</v>
      </c>
      <c r="M19" s="41">
        <f>'18_NHou_Pr'!N19/'28_Dispo'!N19</f>
        <v>4.9635733771391938E-3</v>
      </c>
      <c r="N19" s="41">
        <f>'18_NHou_Pr'!O19/'28_Dispo'!O19</f>
        <v>5.1711886407520289E-3</v>
      </c>
      <c r="P19" s="36" t="s">
        <v>230</v>
      </c>
      <c r="V19" s="41">
        <f t="shared" si="0"/>
        <v>100</v>
      </c>
      <c r="W19" s="41">
        <f t="shared" si="1"/>
        <v>100.24105218478098</v>
      </c>
      <c r="X19" s="41">
        <f t="shared" si="1"/>
        <v>70.427233047540739</v>
      </c>
      <c r="Y19" s="41">
        <f t="shared" si="1"/>
        <v>61.145169726544765</v>
      </c>
      <c r="Z19" s="41">
        <f t="shared" si="1"/>
        <v>64.858073717388322</v>
      </c>
      <c r="AA19" s="41">
        <f t="shared" si="1"/>
        <v>68.390528828818631</v>
      </c>
      <c r="AB19" s="41">
        <f t="shared" si="1"/>
        <v>66.87521355909881</v>
      </c>
      <c r="AC19" s="41">
        <f t="shared" si="1"/>
        <v>69.672455392207226</v>
      </c>
    </row>
    <row r="20" spans="1:29" ht="13">
      <c r="A20" s="36" t="s">
        <v>231</v>
      </c>
      <c r="B20" s="41">
        <f>'18_NHou_Pr'!C20/'28_Dispo'!C20</f>
        <v>4.1943079977810977E-3</v>
      </c>
      <c r="C20" s="41">
        <f>'18_NHou_Pr'!D20/'28_Dispo'!D20</f>
        <v>4.0456305350715883E-3</v>
      </c>
      <c r="D20" s="41">
        <f>'18_NHou_Pr'!E20/'28_Dispo'!E20</f>
        <v>4.1467584266853281E-3</v>
      </c>
      <c r="E20" s="41">
        <f>'18_NHou_Pr'!F20/'28_Dispo'!F20</f>
        <v>3.8221995267461637E-3</v>
      </c>
      <c r="F20" s="41">
        <f>'18_NHou_Pr'!G20/'28_Dispo'!G20</f>
        <v>4.3842567013267263E-3</v>
      </c>
      <c r="G20" s="41">
        <f>'18_NHou_Pr'!H20/'28_Dispo'!H20</f>
        <v>4.8872951176427461E-3</v>
      </c>
      <c r="H20" s="41">
        <f>'18_NHou_Pr'!I20/'28_Dispo'!I20</f>
        <v>5.7160135835346787E-3</v>
      </c>
      <c r="I20" s="41">
        <f>'18_NHou_Pr'!J20/'28_Dispo'!J20</f>
        <v>5.2282580756289687E-3</v>
      </c>
      <c r="J20" s="41">
        <f>'18_NHou_Pr'!K20/'28_Dispo'!K20</f>
        <v>3.9772969983506573E-3</v>
      </c>
      <c r="K20" s="41">
        <f>'18_NHou_Pr'!L20/'28_Dispo'!L20</f>
        <v>3.6517545277529526E-3</v>
      </c>
      <c r="L20" s="41">
        <f>'18_NHou_Pr'!M20/'28_Dispo'!M20</f>
        <v>3.6991190435297703E-3</v>
      </c>
      <c r="M20" s="41">
        <f>'18_NHou_Pr'!N20/'28_Dispo'!N20</f>
        <v>3.5697373733293183E-3</v>
      </c>
      <c r="P20" s="36" t="s">
        <v>231</v>
      </c>
      <c r="V20" s="41">
        <f t="shared" ref="V20:AC30" si="2">100*G20/$G20</f>
        <v>100</v>
      </c>
      <c r="W20" s="41">
        <f t="shared" si="2"/>
        <v>116.95658735443099</v>
      </c>
      <c r="X20" s="41">
        <f t="shared" si="2"/>
        <v>106.97651665755508</v>
      </c>
      <c r="Y20" s="41">
        <f t="shared" si="2"/>
        <v>81.380332118535918</v>
      </c>
      <c r="Z20" s="41">
        <f t="shared" si="2"/>
        <v>74.719337380924884</v>
      </c>
      <c r="AA20" s="41">
        <f t="shared" si="2"/>
        <v>75.688472958717909</v>
      </c>
      <c r="AB20" s="41">
        <f t="shared" si="2"/>
        <v>73.041166686309779</v>
      </c>
    </row>
    <row r="21" spans="1:29" ht="13">
      <c r="A21" s="36" t="s">
        <v>232</v>
      </c>
      <c r="G21" s="41">
        <f>'18_NHou_Pr'!H21/'28_Dispo'!H21</f>
        <v>6.860851757244781E-3</v>
      </c>
      <c r="H21" s="41">
        <f>'18_NHou_Pr'!I21/'28_Dispo'!I21</f>
        <v>6.8909439214983673E-3</v>
      </c>
      <c r="I21" s="41">
        <f>'18_NHou_Pr'!J21/'28_Dispo'!J21</f>
        <v>6.7690594707885774E-3</v>
      </c>
      <c r="J21" s="41">
        <f>'18_NHou_Pr'!K21/'28_Dispo'!K21</f>
        <v>6.488062346372973E-3</v>
      </c>
      <c r="K21" s="41">
        <f>'18_NHou_Pr'!L21/'28_Dispo'!L21</f>
        <v>6.591543433552052E-3</v>
      </c>
      <c r="L21" s="41">
        <f>'18_NHou_Pr'!M21/'28_Dispo'!M21</f>
        <v>6.676593352708312E-3</v>
      </c>
      <c r="M21" s="41">
        <f>'18_NHou_Pr'!N21/'28_Dispo'!N21</f>
        <v>6.5718046195821023E-3</v>
      </c>
      <c r="P21" s="36" t="s">
        <v>232</v>
      </c>
      <c r="W21" s="41">
        <f t="shared" ref="W21:AB21" si="3">100*H21/$H21</f>
        <v>100</v>
      </c>
      <c r="X21" s="41">
        <f t="shared" si="3"/>
        <v>98.23123722818967</v>
      </c>
      <c r="Y21" s="41">
        <f t="shared" si="3"/>
        <v>94.153463158095292</v>
      </c>
      <c r="Z21" s="41">
        <f t="shared" si="3"/>
        <v>95.655159999020654</v>
      </c>
      <c r="AA21" s="41">
        <f t="shared" si="3"/>
        <v>96.889387415832473</v>
      </c>
      <c r="AB21" s="41">
        <f t="shared" si="3"/>
        <v>95.368714278451549</v>
      </c>
    </row>
    <row r="22" spans="1:29" ht="13">
      <c r="A22" s="36" t="s">
        <v>233</v>
      </c>
      <c r="B22" s="41">
        <f>'18_NHou_Pr'!C23/'28_Dispo'!C22</f>
        <v>2.9789606941596833E-4</v>
      </c>
      <c r="C22" s="41">
        <f>'18_NHou_Pr'!D23/'28_Dispo'!D22</f>
        <v>3.0750148556164114E-4</v>
      </c>
      <c r="D22" s="41">
        <f>'18_NHou_Pr'!E23/'28_Dispo'!E22</f>
        <v>3.1563671688066328E-4</v>
      </c>
      <c r="E22" s="41">
        <f>'18_NHou_Pr'!F23/'28_Dispo'!F22</f>
        <v>3.2450915274491427E-4</v>
      </c>
      <c r="F22" s="41">
        <f>'18_NHou_Pr'!G23/'28_Dispo'!G22</f>
        <v>3.3690727232620255E-4</v>
      </c>
      <c r="G22" s="41">
        <f>'18_NHou_Pr'!H23/'28_Dispo'!H22</f>
        <v>3.3817405798892253E-4</v>
      </c>
      <c r="H22" s="41">
        <f>'18_NHou_Pr'!I23/'28_Dispo'!I22</f>
        <v>3.386008336352524E-4</v>
      </c>
      <c r="I22" s="41">
        <f>'18_NHou_Pr'!J23/'28_Dispo'!J22</f>
        <v>3.390822601267733E-4</v>
      </c>
      <c r="J22" s="41">
        <f>'18_NHou_Pr'!K23/'28_Dispo'!K22</f>
        <v>3.2754352499536827E-4</v>
      </c>
      <c r="K22" s="41">
        <f>'18_NHou_Pr'!L23/'28_Dispo'!L22</f>
        <v>3.1873687991349631E-4</v>
      </c>
      <c r="L22" s="41">
        <f>'18_NHou_Pr'!M23/'28_Dispo'!M22</f>
        <v>3.0422405373414703E-4</v>
      </c>
      <c r="M22" s="41">
        <f>'18_NHou_Pr'!N23/'28_Dispo'!N22</f>
        <v>2.8333103503142156E-4</v>
      </c>
      <c r="N22" s="41">
        <f>'18_NHou_Pr'!O23/'28_Dispo'!O22</f>
        <v>2.6221757445755637E-4</v>
      </c>
      <c r="P22" s="36" t="s">
        <v>233</v>
      </c>
      <c r="Q22" s="41">
        <f t="shared" ref="Q22:U30" si="4">100*B22/$G22</f>
        <v>88.089568782276729</v>
      </c>
      <c r="R22" s="41">
        <f t="shared" si="4"/>
        <v>90.929945185716718</v>
      </c>
      <c r="S22" s="41">
        <f t="shared" si="4"/>
        <v>93.335579540818145</v>
      </c>
      <c r="T22" s="41">
        <f t="shared" si="4"/>
        <v>95.959209489553487</v>
      </c>
      <c r="U22" s="41">
        <f t="shared" si="4"/>
        <v>99.625404245892369</v>
      </c>
      <c r="V22" s="41">
        <f t="shared" si="2"/>
        <v>100</v>
      </c>
      <c r="W22" s="41">
        <f t="shared" si="2"/>
        <v>100.12619999560812</v>
      </c>
      <c r="X22" s="41">
        <f t="shared" si="2"/>
        <v>100.26856055820832</v>
      </c>
      <c r="Y22" s="41">
        <f t="shared" si="2"/>
        <v>96.856490690985396</v>
      </c>
      <c r="Z22" s="41">
        <f t="shared" si="2"/>
        <v>94.252315452280229</v>
      </c>
      <c r="AA22" s="41">
        <f t="shared" si="2"/>
        <v>89.960789879427253</v>
      </c>
      <c r="AB22" s="41">
        <f t="shared" si="2"/>
        <v>83.782604945025838</v>
      </c>
      <c r="AC22" s="41">
        <f t="shared" si="2"/>
        <v>77.539234090553961</v>
      </c>
    </row>
    <row r="23" spans="1:29" ht="13">
      <c r="A23" s="36" t="s">
        <v>234</v>
      </c>
      <c r="B23" s="41" t="e">
        <f>'18_NHou_Pr'!C24/'28_Dispo'!C23</f>
        <v>#VALUE!</v>
      </c>
      <c r="C23" s="41" t="e">
        <f>'18_NHou_Pr'!D24/'28_Dispo'!D23</f>
        <v>#VALUE!</v>
      </c>
      <c r="D23" s="41" t="e">
        <f>'18_NHou_Pr'!E24/'28_Dispo'!E23</f>
        <v>#VALUE!</v>
      </c>
      <c r="E23" s="41" t="e">
        <f>'18_NHou_Pr'!F24/'28_Dispo'!F23</f>
        <v>#VALUE!</v>
      </c>
      <c r="F23" s="41" t="e">
        <f>'18_NHou_Pr'!G24/'28_Dispo'!G23</f>
        <v>#VALUE!</v>
      </c>
      <c r="G23" s="41">
        <f>'18_NHou_Pr'!H24/'28_Dispo'!H23</f>
        <v>4.4168354224433267E-4</v>
      </c>
      <c r="H23" s="41">
        <f>'18_NHou_Pr'!I24/'28_Dispo'!I23</f>
        <v>5.170002610851318E-4</v>
      </c>
      <c r="I23" s="41">
        <f>'18_NHou_Pr'!J24/'28_Dispo'!J23</f>
        <v>4.3670762871428397E-4</v>
      </c>
      <c r="J23" s="41">
        <f>'18_NHou_Pr'!K24/'28_Dispo'!K23</f>
        <v>4.6123711441142996E-4</v>
      </c>
      <c r="K23" s="41">
        <f>'18_NHou_Pr'!L24/'28_Dispo'!L23</f>
        <v>3.9744511498183022E-4</v>
      </c>
      <c r="L23" s="41">
        <f>'18_NHou_Pr'!M24/'28_Dispo'!M23</f>
        <v>3.8690819171432106E-4</v>
      </c>
      <c r="M23" s="41">
        <f>'18_NHou_Pr'!N24/'28_Dispo'!N23</f>
        <v>3.4506237402953357E-4</v>
      </c>
      <c r="N23" s="41">
        <f>'18_NHou_Pr'!O24/'28_Dispo'!O23</f>
        <v>3.3665650103646331E-4</v>
      </c>
      <c r="P23" s="36" t="s">
        <v>234</v>
      </c>
      <c r="Y23" s="41">
        <f>100*J23/$J23</f>
        <v>100</v>
      </c>
      <c r="Z23" s="41">
        <f>100*K23/$J23</f>
        <v>86.169369845485505</v>
      </c>
      <c r="AA23" s="41">
        <f>100*L23/$J23</f>
        <v>83.884878216715563</v>
      </c>
      <c r="AB23" s="41">
        <f>100*M23/$J23</f>
        <v>74.8123607680307</v>
      </c>
      <c r="AC23" s="41">
        <f>100*N23/$J23</f>
        <v>72.989898366279562</v>
      </c>
    </row>
    <row r="24" spans="1:29" ht="13">
      <c r="A24" s="36" t="s">
        <v>235</v>
      </c>
      <c r="B24" s="41">
        <f>'18_NHou_Pr'!C25/'28_Dispo'!C24</f>
        <v>9.6941406408818066E-4</v>
      </c>
      <c r="C24" s="41">
        <f>'18_NHou_Pr'!D25/'28_Dispo'!D24</f>
        <v>9.3101229820192056E-4</v>
      </c>
      <c r="D24" s="41">
        <f>'18_NHou_Pr'!E25/'28_Dispo'!E24</f>
        <v>9.2193029542213809E-4</v>
      </c>
      <c r="E24" s="41">
        <f>'18_NHou_Pr'!F25/'28_Dispo'!F24</f>
        <v>8.8293535047808118E-4</v>
      </c>
      <c r="F24" s="41">
        <f>'18_NHou_Pr'!G25/'28_Dispo'!G24</f>
        <v>8.631767877298462E-4</v>
      </c>
      <c r="G24" s="41">
        <f>'18_NHou_Pr'!H25/'28_Dispo'!H24</f>
        <v>8.4903277983037042E-4</v>
      </c>
      <c r="H24" s="41">
        <f>'18_NHou_Pr'!I25/'28_Dispo'!I24</f>
        <v>8.2112525362506282E-4</v>
      </c>
      <c r="I24" s="41">
        <f>'18_NHou_Pr'!J25/'28_Dispo'!J24</f>
        <v>8.1910394486770129E-4</v>
      </c>
      <c r="J24" s="41">
        <f>'18_NHou_Pr'!K25/'28_Dispo'!K24</f>
        <v>8.1492002291674403E-4</v>
      </c>
      <c r="K24" s="41">
        <f>'18_NHou_Pr'!L25/'28_Dispo'!L24</f>
        <v>7.9860702814393305E-4</v>
      </c>
      <c r="L24" s="41">
        <f>'18_NHou_Pr'!M25/'28_Dispo'!M24</f>
        <v>7.8836585332645276E-4</v>
      </c>
      <c r="M24" s="41">
        <f>'18_NHou_Pr'!N25/'28_Dispo'!N24</f>
        <v>7.5992325452147499E-4</v>
      </c>
      <c r="N24" s="41">
        <f>'18_NHou_Pr'!O25/'28_Dispo'!O24</f>
        <v>7.4704902118487412E-4</v>
      </c>
      <c r="P24" s="36" t="s">
        <v>235</v>
      </c>
      <c r="Q24" s="41">
        <f t="shared" si="4"/>
        <v>114.1786379887313</v>
      </c>
      <c r="R24" s="41">
        <f t="shared" si="4"/>
        <v>109.65563642759813</v>
      </c>
      <c r="S24" s="41">
        <f t="shared" si="4"/>
        <v>108.58594830771221</v>
      </c>
      <c r="T24" s="41">
        <f t="shared" si="4"/>
        <v>103.99308147495604</v>
      </c>
      <c r="U24" s="41">
        <f t="shared" si="4"/>
        <v>101.66589656318118</v>
      </c>
      <c r="V24" s="41">
        <f t="shared" si="2"/>
        <v>100</v>
      </c>
      <c r="W24" s="41">
        <f t="shared" si="2"/>
        <v>96.713021349907919</v>
      </c>
      <c r="X24" s="41">
        <f t="shared" si="2"/>
        <v>96.474949416128695</v>
      </c>
      <c r="Y24" s="41">
        <f t="shared" si="2"/>
        <v>95.982162559089673</v>
      </c>
      <c r="Z24" s="41">
        <f t="shared" si="2"/>
        <v>94.060800373748592</v>
      </c>
      <c r="AA24" s="41">
        <f t="shared" si="2"/>
        <v>92.854583716303807</v>
      </c>
      <c r="AB24" s="41">
        <f t="shared" si="2"/>
        <v>89.504583636134896</v>
      </c>
      <c r="AC24" s="41">
        <f t="shared" si="2"/>
        <v>87.988242495669994</v>
      </c>
    </row>
    <row r="25" spans="1:29" ht="13">
      <c r="A25" s="36" t="s">
        <v>236</v>
      </c>
      <c r="B25" s="41" t="e">
        <f>'18_NHou_Pr'!C26/'28_Dispo'!C25</f>
        <v>#VALUE!</v>
      </c>
      <c r="C25" s="41" t="e">
        <f>'18_NHou_Pr'!D26/'28_Dispo'!D25</f>
        <v>#VALUE!</v>
      </c>
      <c r="D25" s="41" t="e">
        <f>'18_NHou_Pr'!E26/'28_Dispo'!E25</f>
        <v>#VALUE!</v>
      </c>
      <c r="E25" s="41" t="e">
        <f>'18_NHou_Pr'!F26/'28_Dispo'!F25</f>
        <v>#VALUE!</v>
      </c>
      <c r="F25" s="41" t="e">
        <f>'18_NHou_Pr'!G26/'28_Dispo'!G25</f>
        <v>#VALUE!</v>
      </c>
      <c r="G25" s="41" t="e">
        <f>'18_NHou_Pr'!H26/'28_Dispo'!H25</f>
        <v>#VALUE!</v>
      </c>
      <c r="H25" s="41" t="e">
        <f>'18_NHou_Pr'!I26/'28_Dispo'!I25</f>
        <v>#VALUE!</v>
      </c>
      <c r="I25" s="41" t="e">
        <f>'18_NHou_Pr'!J26/'28_Dispo'!J25</f>
        <v>#VALUE!</v>
      </c>
      <c r="J25" s="41">
        <f>'18_NHou_Pr'!K26/'28_Dispo'!K25</f>
        <v>1.3682492293336215E-3</v>
      </c>
      <c r="K25" s="41">
        <f>'18_NHou_Pr'!L26/'28_Dispo'!L25</f>
        <v>1.2099941286308369E-3</v>
      </c>
      <c r="L25" s="41">
        <f>'18_NHou_Pr'!M26/'28_Dispo'!M25</f>
        <v>1.0583709496929661E-3</v>
      </c>
      <c r="M25" s="41">
        <f>'18_NHou_Pr'!N26/'28_Dispo'!N25</f>
        <v>1.0421644196178899E-3</v>
      </c>
      <c r="N25" s="41">
        <f>'18_NHou_Pr'!O26/'28_Dispo'!O25</f>
        <v>7.5642303547394007E-4</v>
      </c>
      <c r="P25" s="36" t="s">
        <v>236</v>
      </c>
      <c r="Y25" s="41">
        <f>100*J25/$J25</f>
        <v>100</v>
      </c>
      <c r="Z25" s="41">
        <f>100*K25/$J25</f>
        <v>88.433751884526217</v>
      </c>
      <c r="AA25" s="41">
        <f>100*L25/$J25</f>
        <v>77.352205066355097</v>
      </c>
      <c r="AB25" s="41">
        <f>100*M25/$J25</f>
        <v>76.167732988635066</v>
      </c>
      <c r="AC25" s="41">
        <f>100*N25/$J25</f>
        <v>55.284009612951941</v>
      </c>
    </row>
    <row r="26" spans="1:29" ht="13">
      <c r="A26" s="36" t="s">
        <v>237</v>
      </c>
      <c r="B26" s="41" t="e">
        <f>'18_NHou_Pr'!C27/'28_Dispo'!C26</f>
        <v>#VALUE!</v>
      </c>
      <c r="C26" s="41">
        <f>'18_NHou_Pr'!D27/'28_Dispo'!D26</f>
        <v>2.9209872937052727E-3</v>
      </c>
      <c r="D26" s="41">
        <f>'18_NHou_Pr'!E27/'28_Dispo'!E26</f>
        <v>3.6920478374437766E-3</v>
      </c>
      <c r="E26" s="41">
        <f>'18_NHou_Pr'!F27/'28_Dispo'!F26</f>
        <v>3.6832078208212547E-3</v>
      </c>
      <c r="F26" s="41">
        <f>'18_NHou_Pr'!G27/'28_Dispo'!G26</f>
        <v>2.9345003386778605E-3</v>
      </c>
      <c r="G26" s="41">
        <f>'18_NHou_Pr'!H27/'28_Dispo'!H26</f>
        <v>3.049962385055486E-3</v>
      </c>
      <c r="H26" s="41">
        <f>'18_NHou_Pr'!I27/'28_Dispo'!I26</f>
        <v>3.0567429303649508E-3</v>
      </c>
      <c r="I26" s="41">
        <f>'18_NHou_Pr'!J27/'28_Dispo'!J26</f>
        <v>3.1527479257965531E-3</v>
      </c>
      <c r="J26" s="41">
        <f>'18_NHou_Pr'!K27/'28_Dispo'!K26</f>
        <v>2.6625321416172891E-3</v>
      </c>
      <c r="K26" s="41">
        <f>'18_NHou_Pr'!L27/'28_Dispo'!L26</f>
        <v>2.5187913182600297E-3</v>
      </c>
      <c r="L26" s="41">
        <f>'18_NHou_Pr'!M27/'28_Dispo'!M26</f>
        <v>2.3970865085047961E-3</v>
      </c>
      <c r="M26" s="41">
        <f>'18_NHou_Pr'!N27/'28_Dispo'!N26</f>
        <v>2.3049028906804631E-3</v>
      </c>
      <c r="N26" s="41">
        <f>'18_NHou_Pr'!O27/'28_Dispo'!O26</f>
        <v>2.252555114221609E-3</v>
      </c>
      <c r="P26" s="36" t="s">
        <v>237</v>
      </c>
      <c r="V26" s="41">
        <f t="shared" si="2"/>
        <v>99.999999999999986</v>
      </c>
      <c r="W26" s="41">
        <f t="shared" si="2"/>
        <v>100.22231570273419</v>
      </c>
      <c r="X26" s="41">
        <f t="shared" si="2"/>
        <v>103.37005929137703</v>
      </c>
      <c r="Y26" s="41">
        <f t="shared" si="2"/>
        <v>87.297212407058964</v>
      </c>
      <c r="Z26" s="41">
        <f t="shared" si="2"/>
        <v>82.584340403732782</v>
      </c>
      <c r="AA26" s="41">
        <f t="shared" si="2"/>
        <v>78.593969560093029</v>
      </c>
      <c r="AB26" s="41">
        <f t="shared" si="2"/>
        <v>75.571518585745821</v>
      </c>
      <c r="AC26" s="41">
        <f t="shared" si="2"/>
        <v>73.85517687886599</v>
      </c>
    </row>
    <row r="27" spans="1:29" ht="13">
      <c r="A27" s="36" t="s">
        <v>238</v>
      </c>
      <c r="B27" s="41">
        <f>'18_NHou_Pr'!C28/'28_Dispo'!C27</f>
        <v>3.2500370676325436E-3</v>
      </c>
      <c r="C27" s="41">
        <f>'18_NHou_Pr'!D28/'28_Dispo'!D27</f>
        <v>3.1574736965592899E-3</v>
      </c>
      <c r="D27" s="41">
        <f>'18_NHou_Pr'!E28/'28_Dispo'!E27</f>
        <v>3.3350547174562368E-3</v>
      </c>
      <c r="E27" s="41">
        <f>'18_NHou_Pr'!F28/'28_Dispo'!F27</f>
        <v>3.5090198157443479E-3</v>
      </c>
      <c r="F27" s="41">
        <f>'18_NHou_Pr'!G28/'28_Dispo'!G27</f>
        <v>3.7957835671517805E-3</v>
      </c>
      <c r="G27" s="41">
        <f>'18_NHou_Pr'!H28/'28_Dispo'!H27</f>
        <v>4.228310114718142E-3</v>
      </c>
      <c r="H27" s="41">
        <f>'18_NHou_Pr'!I28/'28_Dispo'!I27</f>
        <v>4.7580077270045484E-3</v>
      </c>
      <c r="I27" s="41">
        <f>'18_NHou_Pr'!J28/'28_Dispo'!J27</f>
        <v>4.6960925876347931E-3</v>
      </c>
      <c r="J27" s="41">
        <f>'18_NHou_Pr'!K28/'28_Dispo'!K27</f>
        <v>4.2298263935923366E-3</v>
      </c>
      <c r="K27" s="41">
        <f>'18_NHou_Pr'!L28/'28_Dispo'!L27</f>
        <v>4.1937340679220466E-3</v>
      </c>
      <c r="L27" s="41">
        <f>'18_NHou_Pr'!M28/'28_Dispo'!M27</f>
        <v>4.2289857659564521E-3</v>
      </c>
      <c r="M27" s="41">
        <f>'18_NHou_Pr'!N28/'28_Dispo'!N27</f>
        <v>4.0409588449919574E-3</v>
      </c>
      <c r="N27" s="41">
        <f>'18_NHou_Pr'!O28/'28_Dispo'!O27</f>
        <v>3.8217058982095808E-3</v>
      </c>
      <c r="P27" s="36" t="s">
        <v>238</v>
      </c>
      <c r="V27" s="41">
        <f t="shared" si="2"/>
        <v>100</v>
      </c>
      <c r="W27" s="41">
        <f t="shared" si="2"/>
        <v>112.52740688159568</v>
      </c>
      <c r="X27" s="41">
        <f t="shared" si="2"/>
        <v>111.06310701498377</v>
      </c>
      <c r="Y27" s="41">
        <f t="shared" si="2"/>
        <v>100.03586016240664</v>
      </c>
      <c r="Z27" s="41">
        <f t="shared" si="2"/>
        <v>99.18227268440549</v>
      </c>
      <c r="AA27" s="41">
        <f t="shared" si="2"/>
        <v>100.01597922621518</v>
      </c>
      <c r="AB27" s="41">
        <f t="shared" si="2"/>
        <v>95.569121832524971</v>
      </c>
      <c r="AC27" s="41">
        <f t="shared" si="2"/>
        <v>90.383765488410361</v>
      </c>
    </row>
    <row r="28" spans="1:29" ht="13">
      <c r="A28" s="36" t="s">
        <v>239</v>
      </c>
      <c r="B28" s="41">
        <f>'18_NHou_Pr'!C29/'28_Dispo'!C28</f>
        <v>1.022237434588173E-4</v>
      </c>
      <c r="C28" s="41">
        <f>'18_NHou_Pr'!D29/'28_Dispo'!D28</f>
        <v>1.1144787578281081E-4</v>
      </c>
      <c r="D28" s="41">
        <f>'18_NHou_Pr'!E29/'28_Dispo'!E28</f>
        <v>1.2208569213239214E-4</v>
      </c>
      <c r="E28" s="41">
        <f>'18_NHou_Pr'!F29/'28_Dispo'!F28</f>
        <v>1.3488612728380101E-4</v>
      </c>
      <c r="F28" s="41">
        <f>'18_NHou_Pr'!G29/'28_Dispo'!G28</f>
        <v>1.4478284841475158E-4</v>
      </c>
      <c r="G28" s="41">
        <f>'18_NHou_Pr'!H29/'28_Dispo'!H28</f>
        <v>1.5110151569720757E-4</v>
      </c>
      <c r="H28" s="41">
        <f>'18_NHou_Pr'!I29/'28_Dispo'!I28</f>
        <v>1.536733304545196E-4</v>
      </c>
      <c r="I28" s="41">
        <f>'18_NHou_Pr'!J29/'28_Dispo'!J28</f>
        <v>1.4680124155983247E-4</v>
      </c>
      <c r="J28" s="41">
        <f>'18_NHou_Pr'!K29/'28_Dispo'!K28</f>
        <v>1.3349834859957744E-4</v>
      </c>
      <c r="K28" s="41">
        <f>'18_NHou_Pr'!L29/'28_Dispo'!L28</f>
        <v>1.3019546369206177E-4</v>
      </c>
      <c r="L28" s="41">
        <f>'18_NHou_Pr'!M29/'28_Dispo'!M28</f>
        <v>1.2189843395045245E-4</v>
      </c>
      <c r="M28" s="41">
        <f>'18_NHou_Pr'!N29/'28_Dispo'!N28</f>
        <v>1.151743665627052E-4</v>
      </c>
      <c r="N28" s="41">
        <f>'18_NHou_Pr'!O29/'28_Dispo'!O28</f>
        <v>1.0945389738123204E-4</v>
      </c>
      <c r="P28" s="36" t="s">
        <v>239</v>
      </c>
      <c r="Q28" s="41">
        <f t="shared" si="4"/>
        <v>67.652361385747795</v>
      </c>
      <c r="R28" s="41">
        <f t="shared" si="4"/>
        <v>73.756954236078798</v>
      </c>
      <c r="S28" s="41">
        <f t="shared" si="4"/>
        <v>80.797132688622227</v>
      </c>
      <c r="T28" s="41">
        <f t="shared" si="4"/>
        <v>89.268546818616571</v>
      </c>
      <c r="U28" s="41">
        <f t="shared" si="4"/>
        <v>95.818263467907244</v>
      </c>
      <c r="V28" s="41">
        <f t="shared" si="2"/>
        <v>100</v>
      </c>
      <c r="W28" s="41">
        <f t="shared" si="2"/>
        <v>101.70204431467498</v>
      </c>
      <c r="X28" s="41">
        <f t="shared" si="2"/>
        <v>97.15404963508611</v>
      </c>
      <c r="Y28" s="41">
        <f t="shared" si="2"/>
        <v>88.350105545661677</v>
      </c>
      <c r="Z28" s="41">
        <f t="shared" si="2"/>
        <v>86.164234085487621</v>
      </c>
      <c r="AA28" s="41">
        <f t="shared" si="2"/>
        <v>80.67320396356898</v>
      </c>
      <c r="AB28" s="41">
        <f t="shared" si="2"/>
        <v>76.223170913456087</v>
      </c>
      <c r="AC28" s="41">
        <f t="shared" si="2"/>
        <v>72.437325910460601</v>
      </c>
    </row>
    <row r="29" spans="1:29" ht="13">
      <c r="A29" s="36" t="s">
        <v>240</v>
      </c>
      <c r="B29" s="41">
        <f>'18_NHou_Pr'!C30/'28_Dispo'!C29</f>
        <v>4.6342592147403336E-4</v>
      </c>
      <c r="C29" s="41">
        <f>'18_NHou_Pr'!D30/'28_Dispo'!D29</f>
        <v>4.675474895280738E-4</v>
      </c>
      <c r="D29" s="41">
        <f>'18_NHou_Pr'!E30/'28_Dispo'!E29</f>
        <v>4.8455532472132249E-4</v>
      </c>
      <c r="E29" s="41">
        <f>'18_NHou_Pr'!F30/'28_Dispo'!F29</f>
        <v>5.1841342669323544E-4</v>
      </c>
      <c r="F29" s="41">
        <f>'18_NHou_Pr'!G30/'28_Dispo'!G29</f>
        <v>5.5760524138417054E-4</v>
      </c>
      <c r="G29" s="41">
        <f>'18_NHou_Pr'!H30/'28_Dispo'!H29</f>
        <v>5.8368983383011214E-4</v>
      </c>
      <c r="H29" s="41">
        <f>'18_NHou_Pr'!I30/'28_Dispo'!I29</f>
        <v>6.0452365047651579E-4</v>
      </c>
      <c r="I29" s="41">
        <f>'18_NHou_Pr'!J30/'28_Dispo'!J29</f>
        <v>6.0762761727278921E-4</v>
      </c>
      <c r="J29" s="41">
        <f>'18_NHou_Pr'!K30/'28_Dispo'!K29</f>
        <v>6.5544454133862728E-4</v>
      </c>
      <c r="K29" s="41">
        <f>'18_NHou_Pr'!L30/'28_Dispo'!L29</f>
        <v>6.0648039463679282E-4</v>
      </c>
      <c r="L29" s="41">
        <f>'18_NHou_Pr'!M30/'28_Dispo'!M29</f>
        <v>5.5143942533792648E-4</v>
      </c>
      <c r="M29" s="41">
        <f>'18_NHou_Pr'!N30/'28_Dispo'!N29</f>
        <v>5.0511043077622873E-4</v>
      </c>
      <c r="N29" s="41">
        <f>'18_NHou_Pr'!O30/'28_Dispo'!O29</f>
        <v>5.0427633282575384E-4</v>
      </c>
      <c r="P29" s="36" t="s">
        <v>240</v>
      </c>
      <c r="Q29" s="41">
        <f t="shared" si="4"/>
        <v>79.395921363420115</v>
      </c>
      <c r="R29" s="41">
        <f t="shared" si="4"/>
        <v>80.102044344352493</v>
      </c>
      <c r="S29" s="41">
        <f t="shared" si="4"/>
        <v>83.015892454682771</v>
      </c>
      <c r="T29" s="41">
        <f t="shared" si="4"/>
        <v>88.816593445094</v>
      </c>
      <c r="U29" s="41">
        <f t="shared" si="4"/>
        <v>95.531086728926354</v>
      </c>
      <c r="V29" s="41">
        <f t="shared" si="2"/>
        <v>100</v>
      </c>
      <c r="W29" s="41">
        <f t="shared" si="2"/>
        <v>103.5693300514923</v>
      </c>
      <c r="X29" s="41">
        <f t="shared" si="2"/>
        <v>104.10111364893918</v>
      </c>
      <c r="Y29" s="41">
        <f t="shared" si="2"/>
        <v>112.29329403215201</v>
      </c>
      <c r="Z29" s="41">
        <f t="shared" si="2"/>
        <v>103.90456702956969</v>
      </c>
      <c r="AA29" s="41">
        <f t="shared" si="2"/>
        <v>94.474735274972701</v>
      </c>
      <c r="AB29" s="41">
        <f t="shared" si="2"/>
        <v>86.537472729608197</v>
      </c>
      <c r="AC29" s="41">
        <f t="shared" si="2"/>
        <v>86.394571842504931</v>
      </c>
    </row>
    <row r="30" spans="1:29" ht="13">
      <c r="A30" s="36" t="s">
        <v>241</v>
      </c>
      <c r="B30" s="41">
        <f>'18_NHou_Pr'!C31/'28_Dispo'!C30</f>
        <v>4.1088378599791766E-5</v>
      </c>
      <c r="C30" s="41">
        <f>'18_NHou_Pr'!D31/'28_Dispo'!D30</f>
        <v>4.6519899864559908E-5</v>
      </c>
      <c r="D30" s="41">
        <f>'18_NHou_Pr'!E31/'28_Dispo'!E30</f>
        <v>5.7425072279487584E-5</v>
      </c>
      <c r="E30" s="41">
        <f>'18_NHou_Pr'!F31/'28_Dispo'!F30</f>
        <v>6.0362722013498748E-5</v>
      </c>
      <c r="F30" s="41">
        <f>'18_NHou_Pr'!G31/'28_Dispo'!G30</f>
        <v>6.2524268183618799E-5</v>
      </c>
      <c r="G30" s="41">
        <f>'18_NHou_Pr'!H31/'28_Dispo'!H30</f>
        <v>6.4151478574429017E-5</v>
      </c>
      <c r="H30" s="41">
        <f>'18_NHou_Pr'!I31/'28_Dispo'!I30</f>
        <v>6.7436431048272348E-5</v>
      </c>
      <c r="I30" s="41">
        <f>'18_NHou_Pr'!J31/'28_Dispo'!J30</f>
        <v>7.2298276202377326E-5</v>
      </c>
      <c r="J30" s="41">
        <f>'18_NHou_Pr'!K31/'28_Dispo'!K30</f>
        <v>7.1838086022596218E-5</v>
      </c>
      <c r="K30" s="41">
        <f>'18_NHou_Pr'!L31/'28_Dispo'!L30</f>
        <v>7.2206193485924514E-5</v>
      </c>
      <c r="L30" s="41">
        <f>'18_NHou_Pr'!M31/'28_Dispo'!M30</f>
        <v>7.0768201130102438E-5</v>
      </c>
      <c r="M30" s="41">
        <f>'18_NHou_Pr'!N31/'28_Dispo'!N30</f>
        <v>6.3278385862876075E-5</v>
      </c>
      <c r="N30" s="41">
        <f>'18_NHou_Pr'!O31/'28_Dispo'!O30</f>
        <v>6.5617895359520485E-5</v>
      </c>
      <c r="P30" s="36" t="s">
        <v>241</v>
      </c>
      <c r="Q30" s="41">
        <f t="shared" si="4"/>
        <v>64.048997019017619</v>
      </c>
      <c r="R30" s="41">
        <f t="shared" si="4"/>
        <v>72.515709533627003</v>
      </c>
      <c r="S30" s="41">
        <f t="shared" si="4"/>
        <v>89.514807071613475</v>
      </c>
      <c r="T30" s="41">
        <f t="shared" si="4"/>
        <v>94.094046395930647</v>
      </c>
      <c r="U30" s="41">
        <f t="shared" si="4"/>
        <v>97.463487316317554</v>
      </c>
      <c r="V30" s="41">
        <f>100*G30/$G30</f>
        <v>100</v>
      </c>
      <c r="W30" s="41">
        <f t="shared" si="2"/>
        <v>105.12061849054984</v>
      </c>
      <c r="X30" s="41">
        <f t="shared" si="2"/>
        <v>112.69931388798209</v>
      </c>
      <c r="Y30" s="41">
        <f t="shared" si="2"/>
        <v>111.98196459220989</v>
      </c>
      <c r="Z30" s="41">
        <f t="shared" si="2"/>
        <v>112.55577438039928</v>
      </c>
      <c r="AA30" s="41">
        <f t="shared" si="2"/>
        <v>110.31421676118758</v>
      </c>
      <c r="AB30" s="41">
        <f t="shared" si="2"/>
        <v>98.639013891877838</v>
      </c>
      <c r="AC30" s="41">
        <f t="shared" si="2"/>
        <v>102.28586591872566</v>
      </c>
    </row>
    <row r="31" spans="1:29" ht="13">
      <c r="A31" s="36"/>
      <c r="P31" s="36"/>
    </row>
    <row r="32" spans="1:29" ht="13">
      <c r="A32" s="36" t="s">
        <v>242</v>
      </c>
      <c r="B32" s="41">
        <f>'18_NHou_Pr'!C40/'28_Dispo'!C37</f>
        <v>7.4264066491761004E-4</v>
      </c>
      <c r="C32" s="41">
        <f>'18_NHou_Pr'!D40/'28_Dispo'!D37</f>
        <v>6.6409094923327249E-4</v>
      </c>
      <c r="D32" s="41">
        <f>'18_NHou_Pr'!E40/'28_Dispo'!E37</f>
        <v>6.6993154806206949E-4</v>
      </c>
      <c r="E32" s="41">
        <f>'18_NHou_Pr'!F40/'28_Dispo'!F37</f>
        <v>7.3859602540409203E-4</v>
      </c>
      <c r="F32" s="41">
        <f>'18_NHou_Pr'!G40/'28_Dispo'!G37</f>
        <v>7.0351521980159678E-4</v>
      </c>
      <c r="G32" s="41">
        <f>'18_NHou_Pr'!H40/'28_Dispo'!H37</f>
        <v>8.5912353900302249E-4</v>
      </c>
      <c r="H32" s="41">
        <f>'18_NHou_Pr'!I40/'28_Dispo'!I37</f>
        <v>8.3127592541792396E-4</v>
      </c>
      <c r="I32" s="41">
        <f>'18_NHou_Pr'!J40/'28_Dispo'!J37</f>
        <v>7.339482517658612E-4</v>
      </c>
      <c r="J32" s="41">
        <f>'18_NHou_Pr'!K40/'28_Dispo'!K37</f>
        <v>8.33739222869007E-4</v>
      </c>
      <c r="K32" s="41">
        <f>'18_NHou_Pr'!L40/'28_Dispo'!L37</f>
        <v>7.8365070619734419E-4</v>
      </c>
      <c r="L32" s="41">
        <f>'18_NHou_Pr'!M40/'28_Dispo'!M37</f>
        <v>7.8387394333218952E-4</v>
      </c>
      <c r="M32" s="41">
        <f>'18_NHou_Pr'!N40/'28_Dispo'!N37</f>
        <v>7.6671760037306039E-4</v>
      </c>
      <c r="N32" s="41">
        <f>'18_NHou_Pr'!O40/'28_Dispo'!O37</f>
        <v>7.5024243934201972E-4</v>
      </c>
      <c r="P32" s="36" t="s">
        <v>242</v>
      </c>
    </row>
    <row r="33" spans="1:16" ht="13">
      <c r="A33" s="36" t="s">
        <v>243</v>
      </c>
      <c r="B33" s="41" t="e">
        <f>'18_NHou_Pr'!C45/'28_Dispo'!#REF!</f>
        <v>#REF!</v>
      </c>
      <c r="C33" s="41" t="e">
        <f>'18_NHou_Pr'!D45/'28_Dispo'!#REF!</f>
        <v>#REF!</v>
      </c>
      <c r="D33" s="41" t="e">
        <f>'18_NHou_Pr'!E45/'28_Dispo'!#REF!</f>
        <v>#REF!</v>
      </c>
      <c r="E33" s="41" t="e">
        <f>'18_NHou_Pr'!F45/'28_Dispo'!#REF!</f>
        <v>#REF!</v>
      </c>
      <c r="F33" s="41" t="e">
        <f>'18_NHou_Pr'!G45/'28_Dispo'!#REF!</f>
        <v>#REF!</v>
      </c>
      <c r="G33" s="41" t="e">
        <f>'18_NHou_Pr'!H45/'28_Dispo'!#REF!</f>
        <v>#REF!</v>
      </c>
      <c r="H33" s="41" t="e">
        <f>'18_NHou_Pr'!I45/'28_Dispo'!#REF!</f>
        <v>#REF!</v>
      </c>
      <c r="I33" s="41" t="e">
        <f>'18_NHou_Pr'!J45/'28_Dispo'!#REF!</f>
        <v>#REF!</v>
      </c>
      <c r="J33" s="41" t="e">
        <f>'18_NHou_Pr'!K45/'28_Dispo'!#REF!</f>
        <v>#REF!</v>
      </c>
      <c r="K33" s="41" t="e">
        <f>'18_NHou_Pr'!L45/'28_Dispo'!#REF!</f>
        <v>#REF!</v>
      </c>
      <c r="L33" s="41" t="e">
        <f>'18_NHou_Pr'!M45/'28_Dispo'!#REF!</f>
        <v>#REF!</v>
      </c>
      <c r="M33" s="41" t="e">
        <f>'18_NHou_Pr'!N45/'28_Dispo'!#REF!</f>
        <v>#REF!</v>
      </c>
      <c r="N33" s="41" t="e">
        <f>'18_NHou_Pr'!O45/'28_Dispo'!#REF!</f>
        <v>#REF!</v>
      </c>
      <c r="P33" s="36" t="s">
        <v>243</v>
      </c>
    </row>
  </sheetData>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8"/>
  <dimension ref="A1:K40"/>
  <sheetViews>
    <sheetView workbookViewId="0">
      <selection activeCell="F4" sqref="F4"/>
    </sheetView>
  </sheetViews>
  <sheetFormatPr defaultRowHeight="12.5"/>
  <cols>
    <col min="6" max="6" width="8.81640625" style="41"/>
  </cols>
  <sheetData>
    <row r="1" spans="1:11" ht="13">
      <c r="A1" s="37" t="s">
        <v>272</v>
      </c>
      <c r="B1" t="s">
        <v>263</v>
      </c>
      <c r="C1" t="s">
        <v>264</v>
      </c>
      <c r="D1" s="41" t="s">
        <v>265</v>
      </c>
      <c r="E1" s="41" t="s">
        <v>266</v>
      </c>
      <c r="F1" s="36">
        <v>2012</v>
      </c>
      <c r="G1" t="s">
        <v>267</v>
      </c>
      <c r="H1" t="s">
        <v>268</v>
      </c>
      <c r="I1" s="41" t="s">
        <v>269</v>
      </c>
      <c r="J1" s="41" t="s">
        <v>270</v>
      </c>
      <c r="K1" s="36">
        <v>2013</v>
      </c>
    </row>
    <row r="2" spans="1:11">
      <c r="A2" s="45" t="s">
        <v>77</v>
      </c>
      <c r="B2" s="46">
        <v>1.01</v>
      </c>
      <c r="C2" s="47"/>
      <c r="D2" s="48">
        <v>3.6890000000000005</v>
      </c>
      <c r="E2" s="50"/>
      <c r="F2" s="49">
        <f>SUM(B2:E2)</f>
        <v>4.6990000000000007</v>
      </c>
      <c r="G2" s="52"/>
      <c r="H2" s="54"/>
      <c r="I2" s="53">
        <v>2.0180000000000002</v>
      </c>
      <c r="J2" s="51"/>
      <c r="K2" s="43">
        <f>SUM(G2:J2)</f>
        <v>2.0180000000000002</v>
      </c>
    </row>
    <row r="3" spans="1:11">
      <c r="A3" s="45" t="s">
        <v>79</v>
      </c>
      <c r="B3" s="46"/>
      <c r="C3" s="47"/>
      <c r="D3" s="48"/>
      <c r="E3" s="50"/>
      <c r="F3" s="49">
        <f t="shared" ref="F3:F15" si="0">SUM(B3:E3)</f>
        <v>0</v>
      </c>
      <c r="G3" s="52"/>
      <c r="H3" s="54"/>
      <c r="I3" s="53"/>
      <c r="J3" s="51"/>
      <c r="K3" s="43">
        <f t="shared" ref="K3:K15" si="1">SUM(G3:J3)</f>
        <v>0</v>
      </c>
    </row>
    <row r="4" spans="1:11">
      <c r="A4" s="45" t="s">
        <v>83</v>
      </c>
      <c r="B4" s="46">
        <v>1.4390000000000001</v>
      </c>
      <c r="C4" s="47">
        <v>1.1890000000000001</v>
      </c>
      <c r="D4" s="48"/>
      <c r="E4" s="50"/>
      <c r="F4" s="49">
        <f t="shared" si="0"/>
        <v>2.6280000000000001</v>
      </c>
      <c r="G4" s="52"/>
      <c r="H4" s="54"/>
      <c r="I4" s="53"/>
      <c r="J4" s="51"/>
      <c r="K4" s="43">
        <f t="shared" si="1"/>
        <v>0</v>
      </c>
    </row>
    <row r="5" spans="1:11">
      <c r="A5" s="45" t="s">
        <v>80</v>
      </c>
      <c r="B5" s="46"/>
      <c r="C5" s="47"/>
      <c r="D5" s="48"/>
      <c r="E5" s="50"/>
      <c r="F5" s="49">
        <f t="shared" si="0"/>
        <v>0</v>
      </c>
      <c r="G5" s="52"/>
      <c r="H5" s="54"/>
      <c r="I5" s="53"/>
      <c r="J5" s="51"/>
      <c r="K5" s="43">
        <f t="shared" si="1"/>
        <v>0</v>
      </c>
    </row>
    <row r="6" spans="1:11">
      <c r="A6" s="45" t="s">
        <v>81</v>
      </c>
      <c r="B6" s="46"/>
      <c r="C6" s="47">
        <v>1.34319575</v>
      </c>
      <c r="D6" s="48"/>
      <c r="E6" s="50"/>
      <c r="F6" s="49">
        <f t="shared" si="0"/>
        <v>1.34319575</v>
      </c>
      <c r="G6" s="52"/>
      <c r="H6" s="54"/>
      <c r="I6" s="53"/>
      <c r="J6" s="51"/>
      <c r="K6" s="43">
        <f t="shared" si="1"/>
        <v>0</v>
      </c>
    </row>
    <row r="7" spans="1:11">
      <c r="A7" s="45" t="s">
        <v>85</v>
      </c>
      <c r="B7" s="46"/>
      <c r="C7" s="47">
        <v>0.8899999999999999</v>
      </c>
      <c r="D7" s="48"/>
      <c r="E7" s="50"/>
      <c r="F7" s="49">
        <f t="shared" si="0"/>
        <v>0.8899999999999999</v>
      </c>
      <c r="G7" s="52"/>
      <c r="H7" s="54"/>
      <c r="I7" s="53"/>
      <c r="J7" s="51">
        <v>1.0209999999999999</v>
      </c>
      <c r="K7" s="43">
        <f t="shared" si="1"/>
        <v>1.0209999999999999</v>
      </c>
    </row>
    <row r="8" spans="1:11">
      <c r="A8" s="45" t="s">
        <v>86</v>
      </c>
      <c r="B8" s="46">
        <v>20.864178000000003</v>
      </c>
      <c r="C8" s="47">
        <v>4.6732560000000003</v>
      </c>
      <c r="D8" s="48">
        <v>0.73077700000000001</v>
      </c>
      <c r="E8" s="50">
        <v>5.4128670000000003</v>
      </c>
      <c r="F8" s="49">
        <f t="shared" si="0"/>
        <v>31.681078000000007</v>
      </c>
      <c r="G8" s="52">
        <v>0.1426</v>
      </c>
      <c r="H8" s="54"/>
      <c r="I8" s="53">
        <v>5.3293289999999995</v>
      </c>
      <c r="J8" s="51">
        <v>0.30477599999999994</v>
      </c>
      <c r="K8" s="43">
        <f t="shared" si="1"/>
        <v>5.7767049999999998</v>
      </c>
    </row>
    <row r="9" spans="1:11">
      <c r="A9" s="45" t="s">
        <v>89</v>
      </c>
      <c r="B9" s="46">
        <v>5.1902500000000007</v>
      </c>
      <c r="C9" s="47">
        <v>20.884430000000009</v>
      </c>
      <c r="D9" s="48">
        <v>3.0871000000000004</v>
      </c>
      <c r="E9" s="50">
        <v>4.9993449999999999</v>
      </c>
      <c r="F9" s="49">
        <f t="shared" si="0"/>
        <v>34.161125000000006</v>
      </c>
      <c r="G9" s="52">
        <v>9.9890150000000002</v>
      </c>
      <c r="H9" s="54">
        <v>12.04195</v>
      </c>
      <c r="I9" s="53">
        <v>12.119142999999998</v>
      </c>
      <c r="J9" s="51">
        <v>4.4487999999999994</v>
      </c>
      <c r="K9" s="43">
        <f t="shared" si="1"/>
        <v>38.598908000000002</v>
      </c>
    </row>
    <row r="10" spans="1:11">
      <c r="A10" s="45" t="s">
        <v>92</v>
      </c>
      <c r="B10" s="46">
        <v>1.1072</v>
      </c>
      <c r="C10" s="47"/>
      <c r="D10" s="48"/>
      <c r="E10" s="50"/>
      <c r="F10" s="49">
        <f t="shared" si="0"/>
        <v>1.1072</v>
      </c>
      <c r="G10" s="52"/>
      <c r="H10" s="54"/>
      <c r="I10" s="53">
        <v>1.3732</v>
      </c>
      <c r="J10" s="51"/>
      <c r="K10" s="43">
        <f t="shared" si="1"/>
        <v>1.3732</v>
      </c>
    </row>
    <row r="11" spans="1:11">
      <c r="A11" s="45" t="s">
        <v>82</v>
      </c>
      <c r="B11" s="46">
        <v>0.45100000000000001</v>
      </c>
      <c r="C11" s="47">
        <v>1.5652999999999999</v>
      </c>
      <c r="D11" s="48"/>
      <c r="E11" s="50">
        <v>0.379</v>
      </c>
      <c r="F11" s="49">
        <f t="shared" si="0"/>
        <v>2.3952999999999998</v>
      </c>
      <c r="G11" s="52"/>
      <c r="H11" s="54">
        <v>0.76700000000000002</v>
      </c>
      <c r="I11" s="53">
        <v>0.90500000000000003</v>
      </c>
      <c r="J11" s="51">
        <v>5.65</v>
      </c>
      <c r="K11" s="43">
        <f t="shared" si="1"/>
        <v>7.322000000000001</v>
      </c>
    </row>
    <row r="12" spans="1:11">
      <c r="A12" s="45" t="s">
        <v>95</v>
      </c>
      <c r="B12" s="46">
        <v>10.4295724014</v>
      </c>
      <c r="C12" s="47">
        <v>13.494239507500001</v>
      </c>
      <c r="D12" s="48">
        <v>6.2323519685000015</v>
      </c>
      <c r="E12" s="50">
        <v>8.6290370499999991</v>
      </c>
      <c r="F12" s="49">
        <f t="shared" si="0"/>
        <v>38.785200927399998</v>
      </c>
      <c r="G12" s="52">
        <v>0.13588560000000002</v>
      </c>
      <c r="H12" s="54">
        <v>4.8541101600000003</v>
      </c>
      <c r="I12" s="53">
        <v>2.2713530299999998</v>
      </c>
      <c r="J12" s="51">
        <v>1.1387424851999999</v>
      </c>
      <c r="K12" s="43">
        <f t="shared" si="1"/>
        <v>8.4000912751999994</v>
      </c>
    </row>
    <row r="13" spans="1:11">
      <c r="A13" s="45" t="s">
        <v>260</v>
      </c>
      <c r="B13" s="46"/>
      <c r="C13" s="47">
        <v>0.16250000000000001</v>
      </c>
      <c r="D13" s="48"/>
      <c r="E13" s="50"/>
      <c r="F13" s="49">
        <f t="shared" si="0"/>
        <v>0.16250000000000001</v>
      </c>
      <c r="G13" s="52"/>
      <c r="H13" s="54"/>
      <c r="I13" s="53"/>
      <c r="J13" s="51"/>
      <c r="K13" s="43">
        <f t="shared" si="1"/>
        <v>0</v>
      </c>
    </row>
    <row r="14" spans="1:11">
      <c r="A14" s="45" t="s">
        <v>261</v>
      </c>
      <c r="B14" s="46"/>
      <c r="C14" s="47"/>
      <c r="D14" s="48">
        <v>0.13491250000000002</v>
      </c>
      <c r="E14" s="50"/>
      <c r="F14" s="49">
        <f t="shared" si="0"/>
        <v>0.13491250000000002</v>
      </c>
      <c r="G14" s="52"/>
      <c r="H14" s="54"/>
      <c r="I14" s="53"/>
      <c r="J14" s="51">
        <v>0.28433791800000002</v>
      </c>
      <c r="K14" s="43">
        <f t="shared" si="1"/>
        <v>0.28433791800000002</v>
      </c>
    </row>
    <row r="15" spans="1:11">
      <c r="A15" s="45" t="s">
        <v>262</v>
      </c>
      <c r="B15" s="46"/>
      <c r="C15" s="47"/>
      <c r="D15" s="48"/>
      <c r="E15" s="50"/>
      <c r="F15" s="49">
        <f t="shared" si="0"/>
        <v>0</v>
      </c>
      <c r="G15" s="52"/>
      <c r="H15" s="54"/>
      <c r="I15" s="53"/>
      <c r="J15" s="51"/>
      <c r="K15" s="43">
        <f t="shared" si="1"/>
        <v>0</v>
      </c>
    </row>
    <row r="18" spans="1:6">
      <c r="A18" s="67" t="s">
        <v>332</v>
      </c>
    </row>
    <row r="19" spans="1:6">
      <c r="A19" s="44" t="s">
        <v>271</v>
      </c>
    </row>
    <row r="22" spans="1:6">
      <c r="A22" s="37" t="s">
        <v>273</v>
      </c>
      <c r="B22">
        <v>2012</v>
      </c>
      <c r="C22">
        <v>2013</v>
      </c>
    </row>
    <row r="23" spans="1:6">
      <c r="A23" s="55" t="s">
        <v>90</v>
      </c>
      <c r="B23" s="58">
        <v>1.8686</v>
      </c>
      <c r="C23" s="57">
        <v>1.8154999999999999</v>
      </c>
      <c r="F23"/>
    </row>
    <row r="24" spans="1:6">
      <c r="A24" s="55" t="s">
        <v>77</v>
      </c>
      <c r="B24" s="58">
        <v>71.237099999999998</v>
      </c>
      <c r="C24" s="57">
        <v>63.318199999999997</v>
      </c>
      <c r="F24"/>
    </row>
    <row r="25" spans="1:6">
      <c r="A25" s="55" t="s">
        <v>93</v>
      </c>
      <c r="B25" s="58"/>
      <c r="C25" s="57"/>
      <c r="F25"/>
    </row>
    <row r="26" spans="1:6">
      <c r="A26" s="56" t="s">
        <v>83</v>
      </c>
      <c r="B26" s="58">
        <v>16.702499999999997</v>
      </c>
      <c r="C26" s="57">
        <v>10.237199999999998</v>
      </c>
      <c r="F26"/>
    </row>
    <row r="27" spans="1:6">
      <c r="A27" s="55" t="s">
        <v>80</v>
      </c>
      <c r="B27" s="58">
        <v>16.951899999999998</v>
      </c>
      <c r="C27" s="57">
        <v>15.279799999999996</v>
      </c>
      <c r="F27"/>
    </row>
    <row r="28" spans="1:6">
      <c r="A28" s="55" t="s">
        <v>81</v>
      </c>
      <c r="B28" s="58">
        <v>6.4218000000000011</v>
      </c>
      <c r="C28" s="57">
        <v>4.2735000000000003</v>
      </c>
      <c r="F28"/>
    </row>
    <row r="29" spans="1:6">
      <c r="A29" s="55" t="s">
        <v>85</v>
      </c>
      <c r="B29" s="58">
        <v>51.182699999999997</v>
      </c>
      <c r="C29" s="57">
        <v>37.62639999999999</v>
      </c>
      <c r="F29"/>
    </row>
    <row r="30" spans="1:6">
      <c r="A30" s="55" t="s">
        <v>86</v>
      </c>
      <c r="B30" s="58">
        <v>98.341100000000097</v>
      </c>
      <c r="C30" s="57">
        <v>85.5852000000001</v>
      </c>
      <c r="F30"/>
    </row>
    <row r="31" spans="1:6">
      <c r="A31" s="55" t="s">
        <v>89</v>
      </c>
      <c r="B31" s="58">
        <v>269.06100000000026</v>
      </c>
      <c r="C31" s="57">
        <v>249.70989999999983</v>
      </c>
      <c r="F31"/>
    </row>
    <row r="32" spans="1:6">
      <c r="A32" s="55" t="s">
        <v>92</v>
      </c>
      <c r="B32" s="58">
        <v>29.149200000000011</v>
      </c>
      <c r="C32" s="57">
        <v>26.247399999999988</v>
      </c>
      <c r="F32"/>
    </row>
    <row r="33" spans="1:6">
      <c r="A33" s="55" t="s">
        <v>112</v>
      </c>
      <c r="B33" s="58">
        <v>1.7254000000000003</v>
      </c>
      <c r="C33" s="57">
        <v>1.3194000000000001</v>
      </c>
      <c r="F33"/>
    </row>
    <row r="34" spans="1:6">
      <c r="A34" s="55" t="s">
        <v>82</v>
      </c>
      <c r="B34" s="58">
        <v>127.30669999999995</v>
      </c>
      <c r="C34" s="57">
        <v>118.03960000000002</v>
      </c>
      <c r="F34"/>
    </row>
    <row r="35" spans="1:6">
      <c r="A35" s="55" t="s">
        <v>104</v>
      </c>
      <c r="B35" s="58"/>
      <c r="C35" s="57"/>
      <c r="F35"/>
    </row>
    <row r="36" spans="1:6">
      <c r="A36" s="55" t="s">
        <v>95</v>
      </c>
      <c r="B36" s="58">
        <v>295.43590000000006</v>
      </c>
      <c r="C36" s="57">
        <v>252.1188999999996</v>
      </c>
      <c r="F36"/>
    </row>
    <row r="37" spans="1:6">
      <c r="A37" s="55" t="s">
        <v>274</v>
      </c>
      <c r="B37" s="58">
        <v>0.27359999999999995</v>
      </c>
      <c r="C37" s="57">
        <v>0.39039999999999997</v>
      </c>
      <c r="F37"/>
    </row>
    <row r="38" spans="1:6">
      <c r="A38" s="55" t="s">
        <v>275</v>
      </c>
      <c r="B38" s="58">
        <v>0.21700000000000003</v>
      </c>
      <c r="C38" s="57">
        <v>0.2064</v>
      </c>
      <c r="F38"/>
    </row>
    <row r="39" spans="1:6">
      <c r="A39" s="55" t="s">
        <v>276</v>
      </c>
      <c r="B39" s="58"/>
      <c r="C39" s="57"/>
      <c r="F39"/>
    </row>
    <row r="40" spans="1:6">
      <c r="C40" s="41"/>
      <c r="F40"/>
    </row>
  </sheetData>
  <hyperlinks>
    <hyperlink ref="A18" r:id="rId1" xr:uid="{00000000-0004-0000-2500-000000000000}"/>
  </hyperlinks>
  <pageMargins left="0.7" right="0.7" top="0.75" bottom="0.75" header="0.3" footer="0.3"/>
  <pageSetup paperSize="9" orientation="portrait"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4"/>
  <dimension ref="A1:O36"/>
  <sheetViews>
    <sheetView topLeftCell="A16" workbookViewId="0">
      <selection activeCell="G19" sqref="G19"/>
    </sheetView>
  </sheetViews>
  <sheetFormatPr defaultRowHeight="12.5"/>
  <sheetData>
    <row r="1" spans="1:15" s="36" customFormat="1" ht="13">
      <c r="B1" s="36">
        <v>2000</v>
      </c>
      <c r="C1" s="36">
        <v>2001</v>
      </c>
      <c r="D1" s="36">
        <v>2002</v>
      </c>
      <c r="E1" s="36">
        <v>2003</v>
      </c>
      <c r="F1" s="36">
        <v>2004</v>
      </c>
      <c r="G1" s="36">
        <v>2005</v>
      </c>
      <c r="H1" s="36">
        <v>2006</v>
      </c>
      <c r="I1" s="36">
        <v>2007</v>
      </c>
      <c r="J1" s="36">
        <v>2008</v>
      </c>
      <c r="K1" s="36">
        <v>2009</v>
      </c>
      <c r="L1" s="36">
        <v>2010</v>
      </c>
      <c r="M1" s="36">
        <v>2011</v>
      </c>
      <c r="N1" s="36">
        <v>2012</v>
      </c>
      <c r="O1" s="36">
        <v>2013</v>
      </c>
    </row>
    <row r="2" spans="1:15">
      <c r="A2" t="s">
        <v>90</v>
      </c>
      <c r="B2">
        <v>41460</v>
      </c>
      <c r="C2">
        <v>40229</v>
      </c>
      <c r="D2">
        <v>42281</v>
      </c>
      <c r="E2">
        <v>43500</v>
      </c>
      <c r="F2">
        <v>43500</v>
      </c>
      <c r="G2">
        <v>44059</v>
      </c>
      <c r="H2">
        <v>47858</v>
      </c>
      <c r="I2">
        <v>46951</v>
      </c>
      <c r="J2">
        <v>47097</v>
      </c>
      <c r="K2">
        <v>47511</v>
      </c>
      <c r="L2">
        <v>49723</v>
      </c>
      <c r="M2">
        <v>57709</v>
      </c>
      <c r="N2">
        <v>51433</v>
      </c>
      <c r="O2">
        <v>59491</v>
      </c>
    </row>
    <row r="3" spans="1:15">
      <c r="A3" t="s">
        <v>77</v>
      </c>
      <c r="B3">
        <v>42921</v>
      </c>
      <c r="C3">
        <v>41284</v>
      </c>
      <c r="D3">
        <v>43149</v>
      </c>
      <c r="E3">
        <v>45032</v>
      </c>
      <c r="F3">
        <v>52204</v>
      </c>
      <c r="G3">
        <v>59378</v>
      </c>
      <c r="H3">
        <v>61155</v>
      </c>
      <c r="I3">
        <v>53922</v>
      </c>
      <c r="J3">
        <v>52611</v>
      </c>
      <c r="K3">
        <v>45448</v>
      </c>
      <c r="L3">
        <v>49817</v>
      </c>
      <c r="M3">
        <v>44330</v>
      </c>
      <c r="N3">
        <v>46769</v>
      </c>
      <c r="O3">
        <v>48947</v>
      </c>
    </row>
    <row r="4" spans="1:15">
      <c r="A4" t="s">
        <v>103</v>
      </c>
      <c r="B4" s="62">
        <v>53049</v>
      </c>
      <c r="C4" s="62">
        <v>53049</v>
      </c>
      <c r="D4" s="62">
        <v>53049</v>
      </c>
      <c r="E4" s="62">
        <v>53049</v>
      </c>
      <c r="F4" s="62">
        <v>53049</v>
      </c>
      <c r="G4" s="62">
        <v>53049</v>
      </c>
      <c r="H4">
        <v>53049</v>
      </c>
      <c r="I4">
        <v>64185</v>
      </c>
      <c r="J4">
        <v>49407</v>
      </c>
      <c r="K4">
        <v>20166</v>
      </c>
      <c r="L4">
        <v>12832</v>
      </c>
      <c r="M4">
        <v>10973</v>
      </c>
      <c r="N4">
        <v>10616</v>
      </c>
      <c r="O4">
        <v>12278</v>
      </c>
    </row>
    <row r="5" spans="1:15">
      <c r="A5" t="s">
        <v>29</v>
      </c>
      <c r="B5">
        <v>12187</v>
      </c>
      <c r="C5">
        <v>18088</v>
      </c>
      <c r="D5">
        <v>19549</v>
      </c>
      <c r="E5">
        <v>21245</v>
      </c>
      <c r="F5">
        <v>20358</v>
      </c>
      <c r="G5">
        <v>23484</v>
      </c>
      <c r="H5">
        <v>25517</v>
      </c>
      <c r="I5">
        <v>24877</v>
      </c>
      <c r="J5">
        <v>24585</v>
      </c>
      <c r="K5">
        <v>17018</v>
      </c>
      <c r="L5">
        <v>13378</v>
      </c>
      <c r="M5">
        <v>13470</v>
      </c>
      <c r="N5">
        <v>9742</v>
      </c>
      <c r="O5">
        <v>7744</v>
      </c>
    </row>
    <row r="6" spans="1:15">
      <c r="A6" t="s">
        <v>97</v>
      </c>
      <c r="B6">
        <v>6096</v>
      </c>
      <c r="C6">
        <v>6499</v>
      </c>
      <c r="D6">
        <v>6856</v>
      </c>
      <c r="E6">
        <v>7548</v>
      </c>
      <c r="F6">
        <v>8252</v>
      </c>
      <c r="G6">
        <v>9098</v>
      </c>
      <c r="H6">
        <v>9794</v>
      </c>
      <c r="I6">
        <v>9521</v>
      </c>
      <c r="J6">
        <v>8896</v>
      </c>
      <c r="K6">
        <v>8950</v>
      </c>
      <c r="L6">
        <v>8777</v>
      </c>
      <c r="M6">
        <v>7506</v>
      </c>
      <c r="N6">
        <v>7172</v>
      </c>
      <c r="O6">
        <v>5341</v>
      </c>
    </row>
    <row r="7" spans="1:15">
      <c r="A7" t="s">
        <v>78</v>
      </c>
      <c r="B7">
        <v>45100</v>
      </c>
      <c r="C7">
        <v>45279</v>
      </c>
      <c r="D7">
        <v>45961</v>
      </c>
      <c r="E7">
        <v>51948</v>
      </c>
      <c r="F7">
        <v>51464</v>
      </c>
      <c r="G7">
        <v>47974</v>
      </c>
      <c r="H7">
        <v>49777</v>
      </c>
      <c r="I7">
        <v>47298</v>
      </c>
      <c r="J7">
        <v>47389</v>
      </c>
      <c r="K7">
        <v>41954</v>
      </c>
      <c r="L7">
        <v>39158</v>
      </c>
      <c r="M7">
        <v>39656</v>
      </c>
      <c r="N7">
        <v>34006</v>
      </c>
      <c r="O7">
        <v>29475</v>
      </c>
    </row>
    <row r="8" spans="1:15">
      <c r="A8" t="s">
        <v>79</v>
      </c>
      <c r="B8">
        <v>17546</v>
      </c>
      <c r="C8">
        <v>20680</v>
      </c>
      <c r="D8">
        <v>23993</v>
      </c>
      <c r="E8">
        <v>27666</v>
      </c>
      <c r="F8">
        <v>29806</v>
      </c>
      <c r="G8">
        <v>35934</v>
      </c>
      <c r="H8">
        <v>36034</v>
      </c>
      <c r="I8">
        <v>23158</v>
      </c>
      <c r="J8">
        <v>16320</v>
      </c>
      <c r="K8">
        <v>9043</v>
      </c>
      <c r="L8">
        <v>17685</v>
      </c>
      <c r="M8">
        <v>17403</v>
      </c>
      <c r="N8">
        <v>12799</v>
      </c>
      <c r="O8">
        <v>10977</v>
      </c>
    </row>
    <row r="9" spans="1:15">
      <c r="A9" t="s">
        <v>98</v>
      </c>
      <c r="B9">
        <v>1076</v>
      </c>
      <c r="C9">
        <v>1430</v>
      </c>
      <c r="D9">
        <v>3156</v>
      </c>
      <c r="E9">
        <v>3419</v>
      </c>
      <c r="F9">
        <v>9447</v>
      </c>
      <c r="G9">
        <v>9151</v>
      </c>
      <c r="H9">
        <v>12863</v>
      </c>
      <c r="I9">
        <v>8925</v>
      </c>
      <c r="J9">
        <v>5468</v>
      </c>
      <c r="K9">
        <v>2081</v>
      </c>
      <c r="L9">
        <v>2581</v>
      </c>
      <c r="M9">
        <v>2830</v>
      </c>
      <c r="N9">
        <v>3035</v>
      </c>
      <c r="O9">
        <v>3049</v>
      </c>
    </row>
    <row r="10" spans="1:15">
      <c r="A10" t="s">
        <v>93</v>
      </c>
      <c r="B10">
        <v>36258</v>
      </c>
      <c r="C10">
        <v>29580</v>
      </c>
      <c r="D10">
        <v>30762</v>
      </c>
      <c r="E10">
        <v>35453</v>
      </c>
      <c r="F10">
        <v>34599</v>
      </c>
      <c r="G10">
        <v>36964</v>
      </c>
      <c r="H10">
        <v>35543</v>
      </c>
      <c r="I10">
        <v>33073</v>
      </c>
      <c r="J10">
        <v>26516</v>
      </c>
      <c r="K10">
        <v>26559</v>
      </c>
      <c r="L10">
        <v>32793</v>
      </c>
      <c r="M10">
        <v>33894</v>
      </c>
      <c r="N10">
        <v>31085</v>
      </c>
      <c r="O10">
        <v>26554</v>
      </c>
    </row>
    <row r="11" spans="1:15">
      <c r="A11" t="s">
        <v>83</v>
      </c>
      <c r="B11">
        <v>358800</v>
      </c>
      <c r="C11">
        <v>346896</v>
      </c>
      <c r="D11">
        <v>348190</v>
      </c>
      <c r="E11">
        <v>387448</v>
      </c>
      <c r="F11">
        <v>468240</v>
      </c>
      <c r="G11">
        <v>513108</v>
      </c>
      <c r="H11">
        <v>548084</v>
      </c>
      <c r="I11">
        <v>499629</v>
      </c>
      <c r="J11">
        <v>404811</v>
      </c>
      <c r="K11">
        <v>345485</v>
      </c>
      <c r="L11">
        <v>441376</v>
      </c>
      <c r="M11">
        <v>474423</v>
      </c>
      <c r="N11">
        <v>446843</v>
      </c>
      <c r="O11">
        <v>399321</v>
      </c>
    </row>
    <row r="12" spans="1:15">
      <c r="A12" t="s">
        <v>80</v>
      </c>
      <c r="B12">
        <v>350549</v>
      </c>
      <c r="C12">
        <v>291084</v>
      </c>
      <c r="D12">
        <v>274120</v>
      </c>
      <c r="E12">
        <v>296854</v>
      </c>
      <c r="F12">
        <v>268123</v>
      </c>
      <c r="G12">
        <v>240468</v>
      </c>
      <c r="H12">
        <v>247541</v>
      </c>
      <c r="I12">
        <v>182336</v>
      </c>
      <c r="J12">
        <v>174595</v>
      </c>
      <c r="K12">
        <v>177939</v>
      </c>
      <c r="L12">
        <v>187667</v>
      </c>
      <c r="M12">
        <v>228311</v>
      </c>
      <c r="N12">
        <v>241090</v>
      </c>
      <c r="O12">
        <v>270364</v>
      </c>
    </row>
    <row r="13" spans="1:15">
      <c r="A13" t="s">
        <v>81</v>
      </c>
      <c r="B13">
        <v>35200</v>
      </c>
      <c r="C13">
        <v>40448</v>
      </c>
      <c r="D13">
        <v>45195</v>
      </c>
      <c r="E13">
        <v>45253</v>
      </c>
      <c r="F13">
        <v>43447</v>
      </c>
      <c r="G13">
        <v>56342</v>
      </c>
      <c r="H13">
        <v>45406</v>
      </c>
      <c r="I13">
        <v>41790</v>
      </c>
      <c r="J13">
        <v>34021</v>
      </c>
      <c r="K13">
        <v>27447</v>
      </c>
      <c r="L13">
        <v>23380</v>
      </c>
      <c r="M13">
        <v>15114</v>
      </c>
      <c r="N13">
        <v>9066</v>
      </c>
      <c r="O13">
        <v>5675</v>
      </c>
    </row>
    <row r="14" spans="1:15">
      <c r="A14" t="s">
        <v>84</v>
      </c>
      <c r="B14">
        <v>44709</v>
      </c>
      <c r="C14">
        <v>47867</v>
      </c>
      <c r="D14">
        <v>48762</v>
      </c>
      <c r="E14">
        <v>59241</v>
      </c>
      <c r="F14">
        <v>57459</v>
      </c>
      <c r="G14">
        <v>51490</v>
      </c>
      <c r="H14">
        <v>44826</v>
      </c>
      <c r="I14">
        <v>44276</v>
      </c>
      <c r="J14">
        <v>43862</v>
      </c>
      <c r="K14">
        <v>28400</v>
      </c>
      <c r="L14">
        <v>17353</v>
      </c>
      <c r="M14">
        <v>12488</v>
      </c>
      <c r="N14">
        <v>10600</v>
      </c>
      <c r="O14">
        <v>7536</v>
      </c>
    </row>
    <row r="15" spans="1:15">
      <c r="A15" t="s">
        <v>85</v>
      </c>
      <c r="B15">
        <v>26332</v>
      </c>
      <c r="C15">
        <v>23590</v>
      </c>
      <c r="D15">
        <v>19688</v>
      </c>
      <c r="E15">
        <v>20915</v>
      </c>
      <c r="F15">
        <v>27482</v>
      </c>
      <c r="G15">
        <v>25313</v>
      </c>
      <c r="H15">
        <v>22749</v>
      </c>
      <c r="I15">
        <v>22212</v>
      </c>
      <c r="J15">
        <v>17436</v>
      </c>
      <c r="K15">
        <v>10338</v>
      </c>
      <c r="L15">
        <v>6319</v>
      </c>
      <c r="M15">
        <v>4745</v>
      </c>
      <c r="N15">
        <v>3626</v>
      </c>
      <c r="O15">
        <v>3300</v>
      </c>
    </row>
    <row r="16" spans="1:15">
      <c r="A16" t="s">
        <v>86</v>
      </c>
      <c r="B16">
        <v>184424</v>
      </c>
      <c r="C16" s="62">
        <v>184424</v>
      </c>
      <c r="D16" s="62">
        <v>229526</v>
      </c>
      <c r="E16">
        <v>229526</v>
      </c>
      <c r="F16">
        <v>268385</v>
      </c>
      <c r="G16">
        <v>278602</v>
      </c>
      <c r="H16">
        <v>261455</v>
      </c>
      <c r="I16">
        <v>250271</v>
      </c>
      <c r="J16">
        <v>191783</v>
      </c>
      <c r="K16">
        <v>141587</v>
      </c>
      <c r="L16">
        <v>119409</v>
      </c>
      <c r="M16">
        <v>112391</v>
      </c>
      <c r="N16">
        <v>84307</v>
      </c>
      <c r="O16" s="62">
        <v>84307</v>
      </c>
    </row>
    <row r="17" spans="1:15">
      <c r="A17" t="s">
        <v>87</v>
      </c>
      <c r="B17" s="62">
        <v>3048</v>
      </c>
      <c r="C17" s="62">
        <v>3048</v>
      </c>
      <c r="D17" s="62">
        <v>3048</v>
      </c>
      <c r="E17">
        <v>3048</v>
      </c>
      <c r="F17">
        <v>4312</v>
      </c>
      <c r="G17">
        <v>5298</v>
      </c>
      <c r="H17">
        <v>6461</v>
      </c>
      <c r="I17">
        <v>5877</v>
      </c>
      <c r="J17">
        <v>3749</v>
      </c>
      <c r="K17">
        <v>2244</v>
      </c>
      <c r="L17">
        <v>1844</v>
      </c>
      <c r="M17">
        <v>2022</v>
      </c>
      <c r="N17">
        <v>2262</v>
      </c>
      <c r="O17">
        <v>2369</v>
      </c>
    </row>
    <row r="18" spans="1:15">
      <c r="A18" t="s">
        <v>99</v>
      </c>
      <c r="B18">
        <v>2038</v>
      </c>
      <c r="C18">
        <v>2053</v>
      </c>
      <c r="D18">
        <v>2415</v>
      </c>
      <c r="E18">
        <v>2989</v>
      </c>
      <c r="F18">
        <v>4155</v>
      </c>
      <c r="G18">
        <v>5500</v>
      </c>
      <c r="H18">
        <v>7482</v>
      </c>
      <c r="I18">
        <v>8869</v>
      </c>
      <c r="J18">
        <v>8189</v>
      </c>
      <c r="K18">
        <v>5994</v>
      </c>
      <c r="L18">
        <v>5876</v>
      </c>
      <c r="M18">
        <v>4824</v>
      </c>
      <c r="N18">
        <v>5768</v>
      </c>
      <c r="O18">
        <v>7118</v>
      </c>
    </row>
    <row r="19" spans="1:15">
      <c r="A19" t="s">
        <v>88</v>
      </c>
      <c r="B19">
        <v>3411</v>
      </c>
      <c r="C19">
        <v>2846</v>
      </c>
      <c r="D19">
        <v>2956</v>
      </c>
      <c r="E19">
        <v>3364</v>
      </c>
      <c r="F19">
        <v>3919</v>
      </c>
      <c r="G19">
        <v>4692</v>
      </c>
      <c r="H19">
        <v>4411</v>
      </c>
      <c r="I19">
        <v>4934</v>
      </c>
      <c r="J19">
        <v>4017</v>
      </c>
      <c r="K19">
        <v>3693</v>
      </c>
      <c r="L19">
        <v>3892</v>
      </c>
      <c r="M19">
        <v>4323</v>
      </c>
      <c r="N19">
        <v>4305</v>
      </c>
      <c r="O19">
        <v>3761</v>
      </c>
    </row>
    <row r="20" spans="1:15">
      <c r="A20" t="s">
        <v>100</v>
      </c>
      <c r="B20">
        <v>3970</v>
      </c>
      <c r="C20">
        <v>4180</v>
      </c>
      <c r="D20">
        <v>5841</v>
      </c>
      <c r="E20">
        <v>6128</v>
      </c>
      <c r="F20">
        <v>6707</v>
      </c>
      <c r="G20">
        <v>9081</v>
      </c>
      <c r="H20">
        <v>10409</v>
      </c>
      <c r="I20">
        <v>11343</v>
      </c>
      <c r="J20">
        <v>6386</v>
      </c>
      <c r="K20">
        <v>5298</v>
      </c>
      <c r="L20">
        <v>4444</v>
      </c>
      <c r="M20">
        <v>3955</v>
      </c>
      <c r="N20">
        <v>3064</v>
      </c>
      <c r="O20">
        <v>2705</v>
      </c>
    </row>
    <row r="21" spans="1:15">
      <c r="A21" t="s">
        <v>89</v>
      </c>
      <c r="B21">
        <v>78563</v>
      </c>
      <c r="C21">
        <v>62326</v>
      </c>
      <c r="D21">
        <v>67183</v>
      </c>
      <c r="E21">
        <v>72454</v>
      </c>
      <c r="F21">
        <v>76180</v>
      </c>
      <c r="G21">
        <v>83273</v>
      </c>
      <c r="H21">
        <v>96447</v>
      </c>
      <c r="I21">
        <v>87918</v>
      </c>
      <c r="J21">
        <v>87198</v>
      </c>
      <c r="K21">
        <v>72646</v>
      </c>
      <c r="L21">
        <v>61028</v>
      </c>
      <c r="M21">
        <v>55804</v>
      </c>
      <c r="N21">
        <v>37370</v>
      </c>
      <c r="O21">
        <v>26184</v>
      </c>
    </row>
    <row r="22" spans="1:15">
      <c r="A22" t="s">
        <v>91</v>
      </c>
      <c r="B22">
        <v>70000</v>
      </c>
      <c r="C22">
        <v>81000</v>
      </c>
      <c r="D22">
        <v>39000</v>
      </c>
      <c r="E22">
        <v>61000</v>
      </c>
      <c r="F22">
        <v>105831</v>
      </c>
      <c r="G22">
        <v>115862</v>
      </c>
      <c r="H22">
        <v>160545</v>
      </c>
      <c r="I22">
        <v>236731</v>
      </c>
      <c r="J22">
        <v>223372</v>
      </c>
      <c r="K22">
        <v>168440</v>
      </c>
      <c r="L22">
        <v>165116</v>
      </c>
      <c r="M22">
        <v>184146</v>
      </c>
      <c r="N22">
        <v>165282</v>
      </c>
      <c r="O22">
        <v>138837</v>
      </c>
    </row>
    <row r="23" spans="1:15">
      <c r="A23" t="s">
        <v>92</v>
      </c>
      <c r="B23">
        <v>44469</v>
      </c>
      <c r="C23">
        <v>43381</v>
      </c>
      <c r="D23">
        <v>41385</v>
      </c>
      <c r="E23">
        <v>36596</v>
      </c>
      <c r="F23">
        <v>33423</v>
      </c>
      <c r="G23">
        <v>32800</v>
      </c>
      <c r="H23">
        <v>31004</v>
      </c>
      <c r="I23">
        <v>28406</v>
      </c>
      <c r="J23">
        <v>22570</v>
      </c>
      <c r="K23">
        <v>16059</v>
      </c>
      <c r="L23">
        <v>14797</v>
      </c>
      <c r="M23">
        <v>11752</v>
      </c>
      <c r="N23">
        <v>8227</v>
      </c>
      <c r="O23">
        <v>5871</v>
      </c>
    </row>
    <row r="24" spans="1:15">
      <c r="A24" t="s">
        <v>106</v>
      </c>
      <c r="B24" s="62">
        <v>43542</v>
      </c>
      <c r="C24" s="62">
        <v>43542</v>
      </c>
      <c r="D24" s="62">
        <v>43542</v>
      </c>
      <c r="E24" s="62">
        <v>43542</v>
      </c>
      <c r="F24" s="62">
        <v>43542</v>
      </c>
      <c r="G24">
        <v>43542</v>
      </c>
      <c r="H24">
        <v>51065</v>
      </c>
      <c r="I24">
        <v>56618</v>
      </c>
      <c r="J24">
        <v>61092</v>
      </c>
      <c r="K24">
        <v>48833</v>
      </c>
      <c r="L24">
        <v>42189</v>
      </c>
      <c r="M24">
        <v>39424</v>
      </c>
      <c r="N24">
        <v>37852</v>
      </c>
      <c r="O24">
        <v>37776</v>
      </c>
    </row>
    <row r="25" spans="1:15">
      <c r="A25" t="s">
        <v>102</v>
      </c>
      <c r="B25">
        <v>9884</v>
      </c>
      <c r="C25">
        <v>12128</v>
      </c>
      <c r="D25">
        <v>14607</v>
      </c>
      <c r="E25">
        <v>14065</v>
      </c>
      <c r="F25">
        <v>16586</v>
      </c>
      <c r="G25">
        <v>19796</v>
      </c>
      <c r="H25">
        <v>20592</v>
      </c>
      <c r="I25">
        <v>18116</v>
      </c>
      <c r="J25">
        <v>28321</v>
      </c>
      <c r="K25">
        <v>20325</v>
      </c>
      <c r="L25">
        <v>16211</v>
      </c>
      <c r="M25">
        <v>12740</v>
      </c>
      <c r="N25" s="62">
        <v>12740</v>
      </c>
      <c r="O25" s="62">
        <v>12740</v>
      </c>
    </row>
    <row r="26" spans="1:15">
      <c r="A26" t="s">
        <v>101</v>
      </c>
      <c r="B26">
        <v>4000</v>
      </c>
      <c r="C26">
        <v>4000</v>
      </c>
      <c r="D26">
        <v>4000</v>
      </c>
      <c r="E26">
        <v>5000</v>
      </c>
      <c r="F26">
        <v>6000</v>
      </c>
      <c r="G26">
        <v>6000</v>
      </c>
      <c r="H26">
        <v>8000</v>
      </c>
      <c r="I26">
        <v>9000</v>
      </c>
      <c r="J26">
        <v>8000</v>
      </c>
      <c r="K26">
        <v>5209</v>
      </c>
      <c r="L26">
        <v>4225</v>
      </c>
      <c r="M26">
        <v>3285</v>
      </c>
      <c r="N26">
        <v>2700</v>
      </c>
      <c r="O26">
        <v>2675</v>
      </c>
    </row>
    <row r="27" spans="1:15">
      <c r="A27" t="s">
        <v>82</v>
      </c>
      <c r="B27">
        <v>439682</v>
      </c>
      <c r="C27">
        <v>393827</v>
      </c>
      <c r="D27">
        <v>403271</v>
      </c>
      <c r="E27">
        <v>471000</v>
      </c>
      <c r="F27">
        <v>543518</v>
      </c>
      <c r="G27">
        <v>603633</v>
      </c>
      <c r="H27">
        <v>734978</v>
      </c>
      <c r="I27">
        <v>633430</v>
      </c>
      <c r="J27">
        <v>267876</v>
      </c>
      <c r="K27">
        <v>130418</v>
      </c>
      <c r="L27">
        <v>91509</v>
      </c>
      <c r="M27">
        <v>75894</v>
      </c>
      <c r="N27">
        <v>57486</v>
      </c>
      <c r="O27">
        <v>31213</v>
      </c>
    </row>
    <row r="28" spans="1:15">
      <c r="A28" t="s">
        <v>94</v>
      </c>
      <c r="B28">
        <v>15100</v>
      </c>
      <c r="C28">
        <v>22000</v>
      </c>
      <c r="D28">
        <v>18700</v>
      </c>
      <c r="E28">
        <v>25400</v>
      </c>
      <c r="F28">
        <v>28400</v>
      </c>
      <c r="G28">
        <v>34300</v>
      </c>
      <c r="H28">
        <v>45100</v>
      </c>
      <c r="I28">
        <v>28700</v>
      </c>
      <c r="J28">
        <v>24700</v>
      </c>
      <c r="K28">
        <v>21600</v>
      </c>
      <c r="L28">
        <v>28800</v>
      </c>
      <c r="M28">
        <v>29100</v>
      </c>
      <c r="N28">
        <v>25000</v>
      </c>
      <c r="O28">
        <v>34400</v>
      </c>
    </row>
    <row r="30" spans="1:15">
      <c r="A30" s="37" t="s">
        <v>213</v>
      </c>
      <c r="B30">
        <f>SUM(B2:B28)</f>
        <v>1973414</v>
      </c>
      <c r="C30" s="62">
        <f t="shared" ref="C30:N30" si="0">SUM(C2:C28)</f>
        <v>1864758</v>
      </c>
      <c r="D30" s="62">
        <f t="shared" si="0"/>
        <v>1880185</v>
      </c>
      <c r="E30" s="62">
        <f t="shared" si="0"/>
        <v>2072683</v>
      </c>
      <c r="F30" s="62">
        <f t="shared" si="0"/>
        <v>2308388</v>
      </c>
      <c r="G30" s="62">
        <f t="shared" si="0"/>
        <v>2448191</v>
      </c>
      <c r="H30" s="62">
        <f t="shared" si="0"/>
        <v>2678145</v>
      </c>
      <c r="I30" s="62">
        <f t="shared" si="0"/>
        <v>2482366</v>
      </c>
      <c r="J30" s="62">
        <f t="shared" si="0"/>
        <v>1890267</v>
      </c>
      <c r="K30" s="62">
        <f t="shared" si="0"/>
        <v>1450685</v>
      </c>
      <c r="L30" s="62">
        <f t="shared" si="0"/>
        <v>1462179</v>
      </c>
      <c r="M30" s="62">
        <f t="shared" si="0"/>
        <v>1502512</v>
      </c>
      <c r="N30" s="62">
        <f t="shared" si="0"/>
        <v>1364245</v>
      </c>
      <c r="O30" s="62">
        <f>SUM(O2:O28)</f>
        <v>1280008</v>
      </c>
    </row>
    <row r="31" spans="1:15">
      <c r="A31" t="s">
        <v>286</v>
      </c>
    </row>
    <row r="32" spans="1:15">
      <c r="A32" t="s">
        <v>95</v>
      </c>
      <c r="B32" s="37" t="s">
        <v>287</v>
      </c>
    </row>
    <row r="33" spans="2:2">
      <c r="B33" s="37" t="s">
        <v>290</v>
      </c>
    </row>
    <row r="34" spans="2:2">
      <c r="B34" s="37" t="s">
        <v>288</v>
      </c>
    </row>
    <row r="35" spans="2:2">
      <c r="B35" s="37" t="s">
        <v>289</v>
      </c>
    </row>
    <row r="36" spans="2:2">
      <c r="B36" s="37" t="s">
        <v>291</v>
      </c>
    </row>
  </sheetData>
  <pageMargins left="0.7" right="0.7" top="0.75" bottom="0.75" header="0.3" footer="0.3"/>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5"/>
  <dimension ref="A1:O32"/>
  <sheetViews>
    <sheetView topLeftCell="A7" workbookViewId="0">
      <selection activeCell="G19" sqref="G19"/>
    </sheetView>
  </sheetViews>
  <sheetFormatPr defaultRowHeight="12.5"/>
  <sheetData>
    <row r="1" spans="1:15">
      <c r="B1">
        <v>2000</v>
      </c>
      <c r="C1">
        <v>2001</v>
      </c>
      <c r="D1">
        <v>2002</v>
      </c>
      <c r="E1">
        <v>2003</v>
      </c>
      <c r="F1">
        <v>2004</v>
      </c>
      <c r="G1">
        <v>2005</v>
      </c>
      <c r="H1">
        <v>2006</v>
      </c>
      <c r="I1">
        <v>2007</v>
      </c>
      <c r="J1">
        <v>2008</v>
      </c>
      <c r="K1">
        <v>2009</v>
      </c>
      <c r="L1">
        <v>2010</v>
      </c>
      <c r="M1">
        <v>2011</v>
      </c>
      <c r="N1">
        <v>2012</v>
      </c>
      <c r="O1">
        <v>2013</v>
      </c>
    </row>
    <row r="2" spans="1:15">
      <c r="A2" t="s">
        <v>77</v>
      </c>
      <c r="B2">
        <v>41087</v>
      </c>
      <c r="C2">
        <v>42047</v>
      </c>
      <c r="D2">
        <v>39374</v>
      </c>
      <c r="E2">
        <v>41134</v>
      </c>
      <c r="F2">
        <v>48209</v>
      </c>
      <c r="G2">
        <v>54569</v>
      </c>
      <c r="H2">
        <v>57895</v>
      </c>
      <c r="I2">
        <v>54600</v>
      </c>
      <c r="J2">
        <v>50473</v>
      </c>
      <c r="K2">
        <v>44929</v>
      </c>
      <c r="L2">
        <v>47661</v>
      </c>
      <c r="M2">
        <v>41290</v>
      </c>
      <c r="N2">
        <v>43073</v>
      </c>
      <c r="O2">
        <v>40951</v>
      </c>
    </row>
    <row r="3" spans="1:15">
      <c r="A3" t="s">
        <v>103</v>
      </c>
      <c r="B3" s="62">
        <v>8009</v>
      </c>
      <c r="C3" s="62">
        <v>8009</v>
      </c>
      <c r="D3" s="62">
        <v>8009</v>
      </c>
      <c r="E3" s="62">
        <v>8009</v>
      </c>
      <c r="F3" s="62">
        <v>8009</v>
      </c>
      <c r="G3" s="62">
        <v>8009</v>
      </c>
      <c r="H3" s="62">
        <v>8009</v>
      </c>
      <c r="I3" s="62">
        <v>8009</v>
      </c>
      <c r="J3" s="62">
        <v>8009</v>
      </c>
      <c r="K3" s="62">
        <v>8009</v>
      </c>
      <c r="L3">
        <v>8009</v>
      </c>
      <c r="M3">
        <v>7096</v>
      </c>
      <c r="N3">
        <v>6789</v>
      </c>
      <c r="O3">
        <v>7669</v>
      </c>
    </row>
    <row r="4" spans="1:15">
      <c r="A4" t="s">
        <v>78</v>
      </c>
      <c r="B4">
        <v>32377</v>
      </c>
      <c r="C4">
        <v>28983</v>
      </c>
      <c r="D4">
        <v>33606</v>
      </c>
      <c r="E4">
        <v>36496</v>
      </c>
      <c r="F4">
        <v>39037</v>
      </c>
      <c r="G4">
        <v>40381</v>
      </c>
      <c r="H4">
        <v>43747</v>
      </c>
      <c r="I4">
        <v>43796</v>
      </c>
      <c r="J4">
        <v>43531</v>
      </c>
      <c r="K4">
        <v>37319</v>
      </c>
      <c r="L4">
        <v>28135</v>
      </c>
      <c r="M4">
        <v>27535</v>
      </c>
      <c r="N4">
        <v>23853</v>
      </c>
      <c r="O4">
        <v>22108</v>
      </c>
    </row>
    <row r="5" spans="1:15">
      <c r="A5" t="s">
        <v>79</v>
      </c>
      <c r="B5">
        <v>16307</v>
      </c>
      <c r="C5">
        <v>20852</v>
      </c>
      <c r="D5">
        <v>22915</v>
      </c>
      <c r="E5">
        <v>27160</v>
      </c>
      <c r="F5">
        <v>28645</v>
      </c>
      <c r="G5">
        <v>34039</v>
      </c>
      <c r="H5">
        <v>36429</v>
      </c>
      <c r="I5">
        <v>25632</v>
      </c>
      <c r="J5">
        <v>17171</v>
      </c>
      <c r="K5">
        <v>10234</v>
      </c>
      <c r="L5">
        <v>15630</v>
      </c>
      <c r="M5">
        <v>16608</v>
      </c>
      <c r="N5">
        <v>13555</v>
      </c>
      <c r="O5">
        <v>8707</v>
      </c>
    </row>
    <row r="6" spans="1:15">
      <c r="A6" t="s">
        <v>93</v>
      </c>
      <c r="B6">
        <v>31690</v>
      </c>
      <c r="C6">
        <v>26996</v>
      </c>
      <c r="D6">
        <v>27766</v>
      </c>
      <c r="E6">
        <v>31019</v>
      </c>
      <c r="F6">
        <v>32029</v>
      </c>
      <c r="G6">
        <v>33946</v>
      </c>
      <c r="H6">
        <v>33503</v>
      </c>
      <c r="I6">
        <v>30175</v>
      </c>
      <c r="J6">
        <v>22903</v>
      </c>
      <c r="K6">
        <v>22415</v>
      </c>
      <c r="L6">
        <v>32833</v>
      </c>
      <c r="M6">
        <v>31091</v>
      </c>
      <c r="N6">
        <v>28334</v>
      </c>
      <c r="O6">
        <v>27271</v>
      </c>
    </row>
    <row r="7" spans="1:15">
      <c r="A7" t="s">
        <v>83</v>
      </c>
      <c r="B7">
        <v>309500</v>
      </c>
      <c r="C7">
        <v>329469</v>
      </c>
      <c r="D7">
        <v>330100</v>
      </c>
      <c r="E7">
        <v>335621</v>
      </c>
      <c r="F7">
        <v>356538</v>
      </c>
      <c r="G7">
        <v>403721</v>
      </c>
      <c r="H7">
        <v>451874</v>
      </c>
      <c r="I7">
        <v>478044</v>
      </c>
      <c r="J7">
        <v>400100</v>
      </c>
      <c r="K7">
        <v>334400</v>
      </c>
      <c r="L7">
        <v>346000</v>
      </c>
      <c r="M7">
        <v>421300</v>
      </c>
      <c r="N7">
        <v>346500</v>
      </c>
      <c r="O7">
        <v>331900</v>
      </c>
    </row>
    <row r="8" spans="1:15">
      <c r="A8" t="s">
        <v>81</v>
      </c>
      <c r="B8">
        <v>89389</v>
      </c>
      <c r="C8">
        <v>108021</v>
      </c>
      <c r="D8">
        <v>128296</v>
      </c>
      <c r="E8">
        <v>127051</v>
      </c>
      <c r="F8">
        <v>122148</v>
      </c>
      <c r="G8">
        <v>195207</v>
      </c>
      <c r="H8">
        <v>125387</v>
      </c>
      <c r="I8">
        <v>103865</v>
      </c>
      <c r="J8">
        <v>79601</v>
      </c>
      <c r="K8">
        <v>61490</v>
      </c>
      <c r="L8">
        <v>52344</v>
      </c>
      <c r="M8">
        <v>29974</v>
      </c>
      <c r="N8">
        <v>18817</v>
      </c>
      <c r="O8">
        <v>11748</v>
      </c>
    </row>
    <row r="9" spans="1:15">
      <c r="A9" t="s">
        <v>84</v>
      </c>
      <c r="B9" s="62">
        <v>42437</v>
      </c>
      <c r="C9" s="62">
        <v>42437</v>
      </c>
      <c r="D9" s="62">
        <v>42437</v>
      </c>
      <c r="E9" s="62">
        <v>42437</v>
      </c>
      <c r="F9">
        <v>42437</v>
      </c>
      <c r="G9">
        <v>35545</v>
      </c>
      <c r="H9">
        <v>29208</v>
      </c>
      <c r="I9">
        <v>27396</v>
      </c>
      <c r="J9">
        <v>22314</v>
      </c>
      <c r="K9">
        <v>8985</v>
      </c>
      <c r="L9" s="62">
        <v>8985</v>
      </c>
      <c r="M9" s="62">
        <v>8985</v>
      </c>
      <c r="N9" s="62">
        <v>8985</v>
      </c>
      <c r="O9" s="62">
        <v>8985</v>
      </c>
    </row>
    <row r="10" spans="1:15">
      <c r="A10" t="s">
        <v>85</v>
      </c>
      <c r="B10" s="62">
        <v>77691</v>
      </c>
      <c r="C10" s="62">
        <v>77691</v>
      </c>
      <c r="D10" s="62">
        <v>77691</v>
      </c>
      <c r="E10" s="62">
        <v>77691</v>
      </c>
      <c r="F10">
        <v>77691</v>
      </c>
      <c r="G10">
        <v>77709</v>
      </c>
      <c r="H10">
        <v>75602</v>
      </c>
      <c r="I10">
        <v>48876</v>
      </c>
      <c r="J10">
        <v>22903</v>
      </c>
      <c r="K10">
        <v>8599</v>
      </c>
      <c r="L10">
        <v>6391</v>
      </c>
      <c r="M10">
        <v>4365</v>
      </c>
      <c r="N10">
        <v>4042</v>
      </c>
      <c r="O10">
        <v>4708</v>
      </c>
    </row>
    <row r="11" spans="1:15">
      <c r="A11" t="s">
        <v>86</v>
      </c>
      <c r="B11" s="62">
        <v>301558</v>
      </c>
      <c r="C11" s="62">
        <v>301558</v>
      </c>
      <c r="D11" s="62">
        <v>301558</v>
      </c>
      <c r="E11" s="62">
        <v>301558</v>
      </c>
      <c r="F11">
        <v>301558</v>
      </c>
      <c r="G11">
        <v>310978</v>
      </c>
      <c r="H11">
        <v>295201</v>
      </c>
      <c r="I11">
        <v>281740</v>
      </c>
      <c r="J11">
        <v>219143</v>
      </c>
      <c r="K11">
        <v>163427</v>
      </c>
      <c r="L11">
        <v>131184</v>
      </c>
      <c r="M11">
        <v>123499</v>
      </c>
      <c r="N11" s="62">
        <v>123499</v>
      </c>
      <c r="O11" s="62">
        <v>123499</v>
      </c>
    </row>
    <row r="12" spans="1:15">
      <c r="A12" t="s">
        <v>91</v>
      </c>
      <c r="B12">
        <v>125000</v>
      </c>
      <c r="C12">
        <v>114000</v>
      </c>
      <c r="D12">
        <v>77000</v>
      </c>
      <c r="E12">
        <v>82000</v>
      </c>
      <c r="F12">
        <v>97000</v>
      </c>
      <c r="G12">
        <v>102038</v>
      </c>
      <c r="H12">
        <v>137962</v>
      </c>
      <c r="I12">
        <v>185117</v>
      </c>
      <c r="J12">
        <v>174686</v>
      </c>
      <c r="K12">
        <v>142901</v>
      </c>
      <c r="L12">
        <v>158064</v>
      </c>
      <c r="M12">
        <v>162200</v>
      </c>
      <c r="N12">
        <v>141798</v>
      </c>
      <c r="O12">
        <v>127392</v>
      </c>
    </row>
    <row r="13" spans="1:15">
      <c r="A13" t="s">
        <v>106</v>
      </c>
      <c r="B13" s="62">
        <v>32950</v>
      </c>
      <c r="C13" s="62">
        <v>32950</v>
      </c>
      <c r="D13">
        <v>32950</v>
      </c>
      <c r="E13">
        <v>31702</v>
      </c>
      <c r="F13">
        <v>37798</v>
      </c>
      <c r="G13">
        <v>49795</v>
      </c>
      <c r="H13">
        <v>66817</v>
      </c>
      <c r="I13">
        <v>87643</v>
      </c>
      <c r="J13">
        <v>143139</v>
      </c>
      <c r="K13" s="62">
        <v>143139</v>
      </c>
      <c r="L13" s="62">
        <v>143139</v>
      </c>
      <c r="M13" s="62">
        <v>143139</v>
      </c>
      <c r="N13" s="62">
        <v>143139</v>
      </c>
      <c r="O13" s="62">
        <v>143139</v>
      </c>
    </row>
    <row r="14" spans="1:15">
      <c r="A14" t="s">
        <v>102</v>
      </c>
      <c r="B14">
        <v>9884</v>
      </c>
      <c r="C14">
        <v>12128</v>
      </c>
      <c r="D14">
        <v>14607</v>
      </c>
      <c r="E14">
        <v>14065</v>
      </c>
      <c r="F14">
        <v>16586</v>
      </c>
      <c r="G14">
        <v>19796</v>
      </c>
      <c r="H14">
        <v>20592</v>
      </c>
      <c r="I14">
        <v>18116</v>
      </c>
      <c r="J14">
        <v>28321</v>
      </c>
      <c r="K14">
        <v>20325</v>
      </c>
      <c r="L14">
        <v>16211</v>
      </c>
      <c r="M14">
        <v>12740</v>
      </c>
      <c r="N14" s="62">
        <v>12740</v>
      </c>
      <c r="O14" s="62">
        <v>12740</v>
      </c>
    </row>
    <row r="15" spans="1:15">
      <c r="A15" t="s">
        <v>101</v>
      </c>
      <c r="B15">
        <v>5000</v>
      </c>
      <c r="C15">
        <v>6000</v>
      </c>
      <c r="D15">
        <v>5000</v>
      </c>
      <c r="E15">
        <v>7000</v>
      </c>
      <c r="F15">
        <v>6000</v>
      </c>
      <c r="G15">
        <v>8000</v>
      </c>
      <c r="H15">
        <v>9000</v>
      </c>
      <c r="I15">
        <v>11000</v>
      </c>
      <c r="J15">
        <v>7000</v>
      </c>
      <c r="K15" s="62">
        <v>4831</v>
      </c>
      <c r="L15">
        <v>4831</v>
      </c>
      <c r="M15">
        <v>3844</v>
      </c>
      <c r="N15">
        <v>3066</v>
      </c>
      <c r="O15">
        <v>3142</v>
      </c>
    </row>
    <row r="16" spans="1:15">
      <c r="A16" t="s">
        <v>82</v>
      </c>
      <c r="B16">
        <v>535668</v>
      </c>
      <c r="C16">
        <v>499605</v>
      </c>
      <c r="D16">
        <v>524182</v>
      </c>
      <c r="E16">
        <v>636332</v>
      </c>
      <c r="F16">
        <v>687051</v>
      </c>
      <c r="G16">
        <v>729652</v>
      </c>
      <c r="H16">
        <v>865561</v>
      </c>
      <c r="I16">
        <v>651427</v>
      </c>
      <c r="J16">
        <v>264795</v>
      </c>
      <c r="K16">
        <v>111140</v>
      </c>
      <c r="L16">
        <v>91662</v>
      </c>
      <c r="M16">
        <v>78286</v>
      </c>
      <c r="N16">
        <v>44162</v>
      </c>
      <c r="O16">
        <v>33869</v>
      </c>
    </row>
    <row r="17" spans="1:15">
      <c r="A17" t="s">
        <v>94</v>
      </c>
      <c r="B17">
        <v>16900</v>
      </c>
      <c r="C17">
        <v>19500</v>
      </c>
      <c r="D17">
        <v>19100</v>
      </c>
      <c r="E17">
        <v>22100</v>
      </c>
      <c r="F17">
        <v>27500</v>
      </c>
      <c r="G17">
        <v>32000</v>
      </c>
      <c r="H17">
        <v>45600</v>
      </c>
      <c r="I17">
        <v>28000</v>
      </c>
      <c r="J17">
        <v>21500</v>
      </c>
      <c r="K17">
        <v>17800</v>
      </c>
      <c r="L17">
        <v>27200</v>
      </c>
      <c r="M17">
        <v>26600</v>
      </c>
      <c r="N17">
        <v>21300</v>
      </c>
      <c r="O17">
        <v>31000</v>
      </c>
    </row>
    <row r="18" spans="1:15">
      <c r="A18" t="s">
        <v>95</v>
      </c>
      <c r="B18">
        <v>186190</v>
      </c>
      <c r="C18">
        <v>192070</v>
      </c>
      <c r="D18">
        <v>194370</v>
      </c>
      <c r="E18">
        <v>208570</v>
      </c>
      <c r="F18">
        <v>227990</v>
      </c>
      <c r="G18">
        <v>223910</v>
      </c>
      <c r="H18">
        <v>222610</v>
      </c>
      <c r="I18">
        <v>218920</v>
      </c>
      <c r="J18">
        <v>118570</v>
      </c>
      <c r="K18">
        <v>124420</v>
      </c>
      <c r="L18">
        <v>138470</v>
      </c>
      <c r="M18">
        <v>135300</v>
      </c>
      <c r="N18">
        <v>127450</v>
      </c>
      <c r="O18" s="62">
        <v>127450</v>
      </c>
    </row>
    <row r="20" spans="1:15">
      <c r="A20" s="37" t="s">
        <v>213</v>
      </c>
      <c r="B20">
        <f>SUM(B2:B18)</f>
        <v>1861637</v>
      </c>
      <c r="C20" s="62">
        <f t="shared" ref="C20:O20" si="0">SUM(C2:C18)</f>
        <v>1862316</v>
      </c>
      <c r="D20" s="62">
        <f t="shared" si="0"/>
        <v>1878961</v>
      </c>
      <c r="E20" s="62">
        <f t="shared" si="0"/>
        <v>2029945</v>
      </c>
      <c r="F20" s="62">
        <f t="shared" si="0"/>
        <v>2156226</v>
      </c>
      <c r="G20" s="62">
        <f t="shared" si="0"/>
        <v>2359295</v>
      </c>
      <c r="H20" s="62">
        <f t="shared" si="0"/>
        <v>2524997</v>
      </c>
      <c r="I20" s="62">
        <f t="shared" si="0"/>
        <v>2302356</v>
      </c>
      <c r="J20" s="62">
        <f t="shared" si="0"/>
        <v>1644159</v>
      </c>
      <c r="K20" s="62">
        <f t="shared" si="0"/>
        <v>1264363</v>
      </c>
      <c r="L20" s="62">
        <f t="shared" si="0"/>
        <v>1256749</v>
      </c>
      <c r="M20" s="62">
        <f t="shared" si="0"/>
        <v>1273852</v>
      </c>
      <c r="N20" s="62">
        <f t="shared" si="0"/>
        <v>1111102</v>
      </c>
      <c r="O20" s="62">
        <f t="shared" si="0"/>
        <v>1066278</v>
      </c>
    </row>
    <row r="21" spans="1:15">
      <c r="A21" s="37" t="s">
        <v>286</v>
      </c>
    </row>
    <row r="22" spans="1:15">
      <c r="A22" s="37" t="s">
        <v>278</v>
      </c>
      <c r="B22" s="37" t="s">
        <v>292</v>
      </c>
    </row>
    <row r="23" spans="1:15">
      <c r="A23" s="37" t="s">
        <v>280</v>
      </c>
      <c r="B23" s="37" t="s">
        <v>294</v>
      </c>
    </row>
    <row r="24" spans="1:15">
      <c r="A24" s="37" t="s">
        <v>279</v>
      </c>
      <c r="B24" s="37" t="s">
        <v>293</v>
      </c>
    </row>
    <row r="25" spans="1:15">
      <c r="A25" s="37" t="s">
        <v>245</v>
      </c>
      <c r="B25" s="37" t="s">
        <v>295</v>
      </c>
    </row>
    <row r="26" spans="1:15">
      <c r="A26" s="37" t="s">
        <v>282</v>
      </c>
      <c r="B26" s="37" t="s">
        <v>296</v>
      </c>
    </row>
    <row r="27" spans="1:15">
      <c r="A27" s="37" t="s">
        <v>283</v>
      </c>
      <c r="B27" s="37" t="s">
        <v>291</v>
      </c>
    </row>
    <row r="28" spans="1:15">
      <c r="A28" s="37" t="s">
        <v>284</v>
      </c>
      <c r="B28" s="37" t="s">
        <v>297</v>
      </c>
    </row>
    <row r="29" spans="1:15">
      <c r="A29" s="37" t="s">
        <v>247</v>
      </c>
      <c r="B29" s="37" t="s">
        <v>298</v>
      </c>
    </row>
    <row r="30" spans="1:15">
      <c r="A30" s="37" t="s">
        <v>248</v>
      </c>
    </row>
    <row r="31" spans="1:15">
      <c r="A31" s="37" t="s">
        <v>281</v>
      </c>
    </row>
    <row r="32" spans="1:15">
      <c r="A32" s="37" t="s">
        <v>285</v>
      </c>
    </row>
  </sheetData>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6"/>
  <dimension ref="A1:O36"/>
  <sheetViews>
    <sheetView workbookViewId="0">
      <selection activeCell="G19" sqref="G19"/>
    </sheetView>
  </sheetViews>
  <sheetFormatPr defaultRowHeight="12.5"/>
  <sheetData>
    <row r="1" spans="1:15">
      <c r="B1">
        <v>2000</v>
      </c>
      <c r="C1">
        <v>2001</v>
      </c>
      <c r="D1">
        <v>2002</v>
      </c>
      <c r="E1">
        <v>2003</v>
      </c>
      <c r="F1">
        <v>2004</v>
      </c>
      <c r="G1">
        <v>2005</v>
      </c>
      <c r="H1">
        <v>2006</v>
      </c>
      <c r="I1">
        <v>2007</v>
      </c>
      <c r="J1">
        <v>2008</v>
      </c>
      <c r="K1">
        <v>2009</v>
      </c>
      <c r="L1">
        <v>2010</v>
      </c>
      <c r="M1">
        <v>2011</v>
      </c>
      <c r="N1">
        <v>2012</v>
      </c>
      <c r="O1">
        <v>2013</v>
      </c>
    </row>
    <row r="2" spans="1:15">
      <c r="A2" t="s">
        <v>103</v>
      </c>
      <c r="B2" s="62">
        <v>8267</v>
      </c>
      <c r="C2" s="62">
        <v>8267</v>
      </c>
      <c r="D2" s="62">
        <v>8267</v>
      </c>
      <c r="E2" s="62">
        <v>8267</v>
      </c>
      <c r="F2">
        <v>8267</v>
      </c>
      <c r="G2">
        <v>12059</v>
      </c>
      <c r="H2">
        <v>13270</v>
      </c>
      <c r="I2">
        <v>18864</v>
      </c>
      <c r="J2">
        <v>20924</v>
      </c>
      <c r="K2">
        <v>22058</v>
      </c>
      <c r="L2">
        <v>15771</v>
      </c>
      <c r="M2">
        <v>13953</v>
      </c>
      <c r="N2">
        <v>9970</v>
      </c>
      <c r="O2">
        <v>9250</v>
      </c>
    </row>
    <row r="3" spans="1:15">
      <c r="A3" t="s">
        <v>29</v>
      </c>
      <c r="B3" s="62">
        <v>11040</v>
      </c>
      <c r="C3" s="62">
        <v>11040</v>
      </c>
      <c r="D3">
        <v>11040</v>
      </c>
      <c r="E3">
        <v>9822</v>
      </c>
      <c r="F3">
        <v>9069</v>
      </c>
      <c r="G3">
        <v>8449</v>
      </c>
      <c r="H3">
        <v>8657</v>
      </c>
      <c r="I3">
        <v>8480</v>
      </c>
      <c r="J3">
        <v>8148</v>
      </c>
      <c r="K3">
        <v>6733</v>
      </c>
      <c r="L3">
        <v>6108</v>
      </c>
      <c r="M3">
        <v>5468</v>
      </c>
      <c r="N3" s="62">
        <v>5468</v>
      </c>
      <c r="O3" s="62">
        <v>5468</v>
      </c>
    </row>
    <row r="4" spans="1:15">
      <c r="A4" t="s">
        <v>97</v>
      </c>
      <c r="B4">
        <v>5083</v>
      </c>
      <c r="C4">
        <v>6641</v>
      </c>
      <c r="D4">
        <v>6059</v>
      </c>
      <c r="E4">
        <v>8734</v>
      </c>
      <c r="F4">
        <v>11013</v>
      </c>
      <c r="G4">
        <v>16416</v>
      </c>
      <c r="H4">
        <v>16647</v>
      </c>
      <c r="I4">
        <v>16501</v>
      </c>
      <c r="J4">
        <v>18195</v>
      </c>
      <c r="K4">
        <v>16644</v>
      </c>
      <c r="L4">
        <v>13434</v>
      </c>
      <c r="M4">
        <v>9091</v>
      </c>
      <c r="N4">
        <v>6565</v>
      </c>
      <c r="O4" s="62">
        <v>6565</v>
      </c>
    </row>
    <row r="5" spans="1:15">
      <c r="A5" t="s">
        <v>78</v>
      </c>
      <c r="B5">
        <v>25207</v>
      </c>
      <c r="C5">
        <v>24759</v>
      </c>
      <c r="D5">
        <v>27291</v>
      </c>
      <c r="E5">
        <v>27127</v>
      </c>
      <c r="F5">
        <v>32268</v>
      </c>
      <c r="G5">
        <v>32863</v>
      </c>
      <c r="H5">
        <v>30190</v>
      </c>
      <c r="I5">
        <v>41649</v>
      </c>
      <c r="J5">
        <v>38380</v>
      </c>
      <c r="K5">
        <v>38473</v>
      </c>
      <c r="L5">
        <v>36442</v>
      </c>
      <c r="M5">
        <v>28630</v>
      </c>
      <c r="N5">
        <v>29467</v>
      </c>
      <c r="O5">
        <v>25246</v>
      </c>
    </row>
    <row r="6" spans="1:15">
      <c r="A6" t="s">
        <v>79</v>
      </c>
      <c r="B6">
        <v>16700</v>
      </c>
      <c r="C6">
        <v>17128</v>
      </c>
      <c r="D6">
        <v>19328</v>
      </c>
      <c r="E6">
        <v>23938</v>
      </c>
      <c r="F6">
        <v>26270</v>
      </c>
      <c r="G6">
        <v>27405</v>
      </c>
      <c r="H6">
        <v>28973</v>
      </c>
      <c r="I6">
        <v>31392</v>
      </c>
      <c r="J6">
        <v>27575</v>
      </c>
      <c r="K6">
        <v>19299</v>
      </c>
      <c r="L6">
        <v>11815</v>
      </c>
      <c r="M6">
        <v>12545</v>
      </c>
      <c r="N6">
        <v>17098</v>
      </c>
      <c r="O6">
        <v>13742</v>
      </c>
    </row>
    <row r="7" spans="1:15">
      <c r="A7" t="s">
        <v>98</v>
      </c>
      <c r="B7">
        <v>720</v>
      </c>
      <c r="C7">
        <v>619</v>
      </c>
      <c r="D7">
        <v>1135</v>
      </c>
      <c r="E7">
        <v>2435</v>
      </c>
      <c r="F7">
        <v>3105</v>
      </c>
      <c r="G7">
        <v>3928</v>
      </c>
      <c r="H7">
        <v>5068</v>
      </c>
      <c r="I7">
        <v>7073</v>
      </c>
      <c r="J7">
        <v>5300</v>
      </c>
      <c r="K7">
        <v>3026</v>
      </c>
      <c r="L7">
        <v>2324</v>
      </c>
      <c r="M7">
        <v>1918</v>
      </c>
      <c r="N7">
        <v>1990</v>
      </c>
      <c r="O7">
        <v>2079</v>
      </c>
    </row>
    <row r="8" spans="1:15">
      <c r="A8" t="s">
        <v>93</v>
      </c>
      <c r="B8">
        <v>32290</v>
      </c>
      <c r="C8">
        <v>30143</v>
      </c>
      <c r="D8">
        <v>26667</v>
      </c>
      <c r="E8">
        <v>27667</v>
      </c>
      <c r="F8">
        <v>30398</v>
      </c>
      <c r="G8">
        <v>33754</v>
      </c>
      <c r="H8">
        <v>33557</v>
      </c>
      <c r="I8">
        <v>34983</v>
      </c>
      <c r="J8">
        <v>29995</v>
      </c>
      <c r="K8">
        <v>21438</v>
      </c>
      <c r="L8">
        <v>25113</v>
      </c>
      <c r="M8">
        <v>31117</v>
      </c>
      <c r="N8">
        <v>30757</v>
      </c>
      <c r="O8">
        <v>29566</v>
      </c>
    </row>
    <row r="9" spans="1:15">
      <c r="A9" t="s">
        <v>80</v>
      </c>
      <c r="B9">
        <v>423062</v>
      </c>
      <c r="C9">
        <v>326197</v>
      </c>
      <c r="D9">
        <v>289601</v>
      </c>
      <c r="E9">
        <v>268096</v>
      </c>
      <c r="F9">
        <v>278008</v>
      </c>
      <c r="G9">
        <v>242316</v>
      </c>
      <c r="H9">
        <v>249436</v>
      </c>
      <c r="I9">
        <v>210739</v>
      </c>
      <c r="J9">
        <v>175927</v>
      </c>
      <c r="K9">
        <v>158987</v>
      </c>
      <c r="L9">
        <v>159832</v>
      </c>
      <c r="M9">
        <v>183110</v>
      </c>
      <c r="N9">
        <v>200466</v>
      </c>
      <c r="O9">
        <v>230000</v>
      </c>
    </row>
    <row r="10" spans="1:15">
      <c r="A10" t="s">
        <v>81</v>
      </c>
      <c r="B10">
        <v>90547.104000000007</v>
      </c>
      <c r="C10">
        <v>86001.36</v>
      </c>
      <c r="D10">
        <v>90197.28</v>
      </c>
      <c r="E10">
        <v>106777.48800000001</v>
      </c>
      <c r="F10">
        <v>120918.96</v>
      </c>
      <c r="G10">
        <v>120911.76</v>
      </c>
      <c r="H10">
        <v>135266.92800000001</v>
      </c>
      <c r="I10">
        <v>163628.25599999999</v>
      </c>
      <c r="J10">
        <v>121908.96</v>
      </c>
      <c r="K10">
        <v>89956.08</v>
      </c>
      <c r="L10">
        <v>65874.702499999999</v>
      </c>
      <c r="M10">
        <v>48811.68</v>
      </c>
      <c r="N10" s="62">
        <v>48811.68</v>
      </c>
      <c r="O10" s="62">
        <v>48811.68</v>
      </c>
    </row>
    <row r="11" spans="1:15">
      <c r="A11" t="s">
        <v>84</v>
      </c>
      <c r="B11">
        <v>21583</v>
      </c>
      <c r="C11">
        <v>28054</v>
      </c>
      <c r="D11">
        <v>31511</v>
      </c>
      <c r="E11">
        <v>35543</v>
      </c>
      <c r="F11">
        <v>43913</v>
      </c>
      <c r="G11">
        <v>41084</v>
      </c>
      <c r="H11">
        <v>33864</v>
      </c>
      <c r="I11">
        <v>36159</v>
      </c>
      <c r="J11">
        <v>36075</v>
      </c>
      <c r="K11">
        <v>31994</v>
      </c>
      <c r="L11">
        <v>20823</v>
      </c>
      <c r="M11">
        <v>12655</v>
      </c>
      <c r="N11">
        <v>10560</v>
      </c>
      <c r="O11">
        <v>7293</v>
      </c>
    </row>
    <row r="12" spans="1:15">
      <c r="A12" t="s">
        <v>85</v>
      </c>
      <c r="B12">
        <v>49812</v>
      </c>
      <c r="C12">
        <v>52602</v>
      </c>
      <c r="D12">
        <v>57695</v>
      </c>
      <c r="E12">
        <v>68819</v>
      </c>
      <c r="F12">
        <v>76954</v>
      </c>
      <c r="G12">
        <v>80957</v>
      </c>
      <c r="H12">
        <v>93419</v>
      </c>
      <c r="I12">
        <v>78027</v>
      </c>
      <c r="J12">
        <v>51724</v>
      </c>
      <c r="K12">
        <v>26420</v>
      </c>
      <c r="L12">
        <v>14602</v>
      </c>
      <c r="M12">
        <v>10480</v>
      </c>
      <c r="N12">
        <v>8488</v>
      </c>
      <c r="O12">
        <v>8301</v>
      </c>
    </row>
    <row r="13" spans="1:15">
      <c r="A13" t="s">
        <v>86</v>
      </c>
      <c r="B13">
        <v>160000</v>
      </c>
      <c r="C13">
        <v>195000</v>
      </c>
      <c r="D13">
        <v>210000</v>
      </c>
      <c r="E13">
        <v>214000</v>
      </c>
      <c r="F13">
        <v>238000</v>
      </c>
      <c r="G13">
        <v>296000</v>
      </c>
      <c r="H13">
        <v>317000</v>
      </c>
      <c r="I13">
        <v>309000</v>
      </c>
      <c r="J13">
        <v>281000</v>
      </c>
      <c r="K13">
        <v>246000</v>
      </c>
      <c r="L13">
        <v>204000</v>
      </c>
      <c r="M13" s="62">
        <v>204000</v>
      </c>
      <c r="N13" s="62">
        <v>204000</v>
      </c>
      <c r="O13" s="62">
        <v>204000</v>
      </c>
    </row>
    <row r="14" spans="1:15">
      <c r="A14" t="s">
        <v>87</v>
      </c>
      <c r="B14">
        <v>899</v>
      </c>
      <c r="C14">
        <v>800</v>
      </c>
      <c r="D14">
        <v>794</v>
      </c>
      <c r="E14">
        <v>830</v>
      </c>
      <c r="F14">
        <v>2821</v>
      </c>
      <c r="G14">
        <v>3807</v>
      </c>
      <c r="H14">
        <v>5865</v>
      </c>
      <c r="I14">
        <v>9319</v>
      </c>
      <c r="J14">
        <v>8084</v>
      </c>
      <c r="K14">
        <v>4187</v>
      </c>
      <c r="L14">
        <v>1918</v>
      </c>
      <c r="M14">
        <v>2662</v>
      </c>
      <c r="N14">
        <v>2087</v>
      </c>
      <c r="O14">
        <v>2201</v>
      </c>
    </row>
    <row r="15" spans="1:15">
      <c r="A15" t="s">
        <v>99</v>
      </c>
      <c r="B15">
        <v>4463</v>
      </c>
      <c r="C15">
        <v>3785</v>
      </c>
      <c r="D15">
        <v>4562</v>
      </c>
      <c r="E15">
        <v>4628</v>
      </c>
      <c r="F15">
        <v>6804</v>
      </c>
      <c r="G15">
        <v>5900</v>
      </c>
      <c r="H15">
        <v>7286</v>
      </c>
      <c r="I15">
        <v>9315</v>
      </c>
      <c r="J15">
        <v>11829</v>
      </c>
      <c r="K15">
        <v>9400</v>
      </c>
      <c r="L15">
        <v>3667</v>
      </c>
      <c r="M15">
        <v>5066</v>
      </c>
      <c r="N15">
        <v>5221</v>
      </c>
      <c r="O15">
        <v>5926</v>
      </c>
    </row>
    <row r="16" spans="1:15">
      <c r="A16" t="s">
        <v>88</v>
      </c>
      <c r="B16">
        <v>1671</v>
      </c>
      <c r="C16">
        <v>2342</v>
      </c>
      <c r="D16">
        <v>2475</v>
      </c>
      <c r="E16">
        <v>2199</v>
      </c>
      <c r="F16">
        <v>2155</v>
      </c>
      <c r="G16">
        <v>1979</v>
      </c>
      <c r="H16">
        <v>2266</v>
      </c>
      <c r="I16">
        <v>3023</v>
      </c>
      <c r="J16">
        <v>4444</v>
      </c>
      <c r="K16">
        <v>3740</v>
      </c>
      <c r="L16">
        <v>2824</v>
      </c>
      <c r="M16">
        <v>2162</v>
      </c>
      <c r="N16" s="62">
        <v>2162</v>
      </c>
      <c r="O16" s="62">
        <v>2162</v>
      </c>
    </row>
    <row r="17" spans="1:15">
      <c r="A17" t="s">
        <v>89</v>
      </c>
      <c r="B17">
        <v>70650</v>
      </c>
      <c r="C17">
        <v>72958</v>
      </c>
      <c r="D17">
        <v>66704</v>
      </c>
      <c r="E17">
        <v>59629</v>
      </c>
      <c r="F17">
        <v>65314</v>
      </c>
      <c r="G17">
        <v>67016</v>
      </c>
      <c r="H17">
        <v>72382</v>
      </c>
      <c r="I17">
        <v>80193</v>
      </c>
      <c r="J17">
        <v>78882</v>
      </c>
      <c r="K17">
        <v>82932</v>
      </c>
      <c r="L17">
        <v>55999</v>
      </c>
      <c r="M17">
        <v>57703</v>
      </c>
      <c r="N17">
        <v>48668</v>
      </c>
      <c r="O17">
        <v>49311</v>
      </c>
    </row>
    <row r="18" spans="1:15">
      <c r="A18" t="s">
        <v>91</v>
      </c>
      <c r="B18">
        <v>87800</v>
      </c>
      <c r="C18">
        <v>106105</v>
      </c>
      <c r="D18">
        <v>97595</v>
      </c>
      <c r="E18">
        <v>162000</v>
      </c>
      <c r="F18">
        <v>108123</v>
      </c>
      <c r="G18">
        <v>114060</v>
      </c>
      <c r="H18">
        <v>115187</v>
      </c>
      <c r="I18">
        <v>133778</v>
      </c>
      <c r="J18">
        <v>165192</v>
      </c>
      <c r="K18">
        <v>160019</v>
      </c>
      <c r="L18">
        <v>135818</v>
      </c>
      <c r="M18">
        <v>131148</v>
      </c>
      <c r="N18">
        <v>152904</v>
      </c>
      <c r="O18">
        <v>145388</v>
      </c>
    </row>
    <row r="19" spans="1:15">
      <c r="A19" t="s">
        <v>92</v>
      </c>
      <c r="B19">
        <v>112564</v>
      </c>
      <c r="C19">
        <v>115118</v>
      </c>
      <c r="D19">
        <v>125603</v>
      </c>
      <c r="E19">
        <v>92482</v>
      </c>
      <c r="F19">
        <v>74193</v>
      </c>
      <c r="G19">
        <v>76001</v>
      </c>
      <c r="H19">
        <v>68681</v>
      </c>
      <c r="I19">
        <v>67317</v>
      </c>
      <c r="J19">
        <v>58957</v>
      </c>
      <c r="K19">
        <v>47450</v>
      </c>
      <c r="L19">
        <v>34946</v>
      </c>
      <c r="M19">
        <v>29574</v>
      </c>
      <c r="N19">
        <v>27747</v>
      </c>
      <c r="O19">
        <v>18859</v>
      </c>
    </row>
    <row r="20" spans="1:15">
      <c r="A20" t="s">
        <v>106</v>
      </c>
      <c r="B20">
        <v>26400</v>
      </c>
      <c r="C20">
        <v>27041</v>
      </c>
      <c r="D20">
        <v>27722</v>
      </c>
      <c r="E20">
        <v>29125</v>
      </c>
      <c r="F20">
        <v>30127</v>
      </c>
      <c r="G20">
        <v>32868</v>
      </c>
      <c r="H20">
        <v>39638</v>
      </c>
      <c r="I20">
        <v>47299</v>
      </c>
      <c r="J20">
        <v>67255</v>
      </c>
      <c r="K20">
        <v>62520</v>
      </c>
      <c r="L20">
        <v>48812</v>
      </c>
      <c r="M20">
        <v>44456</v>
      </c>
      <c r="N20">
        <v>44016</v>
      </c>
      <c r="O20">
        <v>40071</v>
      </c>
    </row>
    <row r="21" spans="1:15">
      <c r="A21" t="s">
        <v>102</v>
      </c>
      <c r="B21">
        <v>12931</v>
      </c>
      <c r="C21">
        <v>10321</v>
      </c>
      <c r="D21">
        <v>14213</v>
      </c>
      <c r="E21">
        <v>13980</v>
      </c>
      <c r="F21">
        <v>12592</v>
      </c>
      <c r="G21">
        <v>14863</v>
      </c>
      <c r="H21">
        <v>14444</v>
      </c>
      <c r="I21">
        <v>16473</v>
      </c>
      <c r="J21">
        <v>17184</v>
      </c>
      <c r="K21">
        <v>18834</v>
      </c>
      <c r="L21">
        <v>17076</v>
      </c>
      <c r="M21">
        <v>14608</v>
      </c>
      <c r="N21" s="62">
        <v>14608</v>
      </c>
      <c r="O21" s="62">
        <v>14608</v>
      </c>
    </row>
    <row r="22" spans="1:15">
      <c r="A22" t="s">
        <v>101</v>
      </c>
      <c r="B22">
        <v>7000</v>
      </c>
      <c r="C22">
        <v>7000</v>
      </c>
      <c r="D22">
        <v>7000</v>
      </c>
      <c r="E22">
        <v>7000</v>
      </c>
      <c r="F22">
        <v>7000</v>
      </c>
      <c r="G22">
        <v>8000</v>
      </c>
      <c r="H22">
        <v>8000</v>
      </c>
      <c r="I22">
        <v>8000</v>
      </c>
      <c r="J22">
        <v>10000</v>
      </c>
      <c r="K22">
        <v>8561</v>
      </c>
      <c r="L22">
        <v>6352</v>
      </c>
      <c r="M22">
        <v>5467</v>
      </c>
      <c r="N22">
        <v>4307</v>
      </c>
      <c r="O22">
        <v>3484</v>
      </c>
    </row>
    <row r="23" spans="1:15">
      <c r="A23" t="s">
        <v>82</v>
      </c>
      <c r="B23">
        <v>366775</v>
      </c>
      <c r="C23">
        <v>365660</v>
      </c>
      <c r="D23">
        <v>426738</v>
      </c>
      <c r="E23">
        <v>459135</v>
      </c>
      <c r="F23">
        <v>496785</v>
      </c>
      <c r="G23">
        <v>524479</v>
      </c>
      <c r="H23">
        <v>585583</v>
      </c>
      <c r="I23">
        <v>641419</v>
      </c>
      <c r="J23">
        <v>615072</v>
      </c>
      <c r="K23">
        <v>366887</v>
      </c>
      <c r="L23">
        <v>240920</v>
      </c>
      <c r="M23">
        <v>157405</v>
      </c>
      <c r="N23">
        <v>114991</v>
      </c>
      <c r="O23">
        <v>64636</v>
      </c>
    </row>
    <row r="24" spans="1:15">
      <c r="A24" t="s">
        <v>94</v>
      </c>
      <c r="B24">
        <v>13000</v>
      </c>
      <c r="C24">
        <v>15400</v>
      </c>
      <c r="D24">
        <v>19900</v>
      </c>
      <c r="E24">
        <v>20000</v>
      </c>
      <c r="F24">
        <v>25300</v>
      </c>
      <c r="G24">
        <v>23000</v>
      </c>
      <c r="H24">
        <v>29800</v>
      </c>
      <c r="I24">
        <v>30500</v>
      </c>
      <c r="J24">
        <v>32000</v>
      </c>
      <c r="K24">
        <v>22800</v>
      </c>
      <c r="L24">
        <v>19500</v>
      </c>
      <c r="M24">
        <v>20100</v>
      </c>
      <c r="N24">
        <v>26000</v>
      </c>
      <c r="O24">
        <v>29500</v>
      </c>
    </row>
    <row r="25" spans="1:15">
      <c r="A25" t="s">
        <v>95</v>
      </c>
      <c r="B25">
        <v>176860</v>
      </c>
      <c r="C25">
        <v>174090</v>
      </c>
      <c r="D25">
        <v>181960</v>
      </c>
      <c r="E25">
        <v>190490</v>
      </c>
      <c r="F25">
        <v>203490</v>
      </c>
      <c r="G25">
        <v>209570</v>
      </c>
      <c r="H25">
        <v>219070</v>
      </c>
      <c r="I25">
        <v>218530</v>
      </c>
      <c r="J25">
        <v>178780</v>
      </c>
      <c r="K25">
        <v>152940</v>
      </c>
      <c r="L25">
        <v>137400</v>
      </c>
      <c r="M25">
        <v>146840</v>
      </c>
      <c r="N25">
        <v>135550</v>
      </c>
      <c r="O25" s="62">
        <v>135550</v>
      </c>
    </row>
    <row r="27" spans="1:15">
      <c r="A27" s="37" t="s">
        <v>213</v>
      </c>
      <c r="B27">
        <f>SUM(B2:B25)</f>
        <v>1725324.1040000001</v>
      </c>
      <c r="C27" s="62">
        <f t="shared" ref="C27:O27" si="0">SUM(C2:C25)</f>
        <v>1687071.3599999999</v>
      </c>
      <c r="D27" s="62">
        <f t="shared" si="0"/>
        <v>1754057.28</v>
      </c>
      <c r="E27" s="62">
        <f t="shared" si="0"/>
        <v>1842723.4879999999</v>
      </c>
      <c r="F27" s="62">
        <f t="shared" si="0"/>
        <v>1912887.96</v>
      </c>
      <c r="G27" s="62">
        <f t="shared" si="0"/>
        <v>1997685.76</v>
      </c>
      <c r="H27" s="62">
        <f t="shared" si="0"/>
        <v>2133549.9280000003</v>
      </c>
      <c r="I27" s="62">
        <f t="shared" si="0"/>
        <v>2221661.2560000001</v>
      </c>
      <c r="J27" s="62">
        <f t="shared" si="0"/>
        <v>2062830.96</v>
      </c>
      <c r="K27" s="62">
        <f t="shared" si="0"/>
        <v>1621298.08</v>
      </c>
      <c r="L27" s="62">
        <f t="shared" si="0"/>
        <v>1281370.7025000001</v>
      </c>
      <c r="M27" s="62">
        <f t="shared" si="0"/>
        <v>1178969.68</v>
      </c>
      <c r="N27" s="62">
        <f t="shared" si="0"/>
        <v>1151901.68</v>
      </c>
      <c r="O27" s="62">
        <f t="shared" si="0"/>
        <v>1102017.68</v>
      </c>
    </row>
    <row r="28" spans="1:15">
      <c r="A28" s="37" t="s">
        <v>286</v>
      </c>
    </row>
    <row r="29" spans="1:15">
      <c r="A29" s="37" t="s">
        <v>278</v>
      </c>
      <c r="B29" s="37" t="s">
        <v>299</v>
      </c>
    </row>
    <row r="30" spans="1:15">
      <c r="A30" s="37" t="s">
        <v>244</v>
      </c>
      <c r="B30" s="37" t="s">
        <v>300</v>
      </c>
    </row>
    <row r="31" spans="1:15">
      <c r="A31" s="37" t="s">
        <v>246</v>
      </c>
      <c r="B31" s="37" t="s">
        <v>301</v>
      </c>
    </row>
    <row r="32" spans="1:15">
      <c r="A32" s="37" t="s">
        <v>285</v>
      </c>
      <c r="B32" s="37" t="s">
        <v>302</v>
      </c>
    </row>
    <row r="33" spans="2:2">
      <c r="B33" s="37" t="s">
        <v>303</v>
      </c>
    </row>
    <row r="34" spans="2:2">
      <c r="B34" s="37" t="s">
        <v>304</v>
      </c>
    </row>
    <row r="35" spans="2:2">
      <c r="B35" s="37" t="s">
        <v>291</v>
      </c>
    </row>
    <row r="36" spans="2:2">
      <c r="B36" s="37" t="s">
        <v>298</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39</vt:i4>
      </vt:variant>
      <vt:variant>
        <vt:lpstr>Named Ranges</vt:lpstr>
      </vt:variant>
      <vt:variant>
        <vt:i4>3</vt:i4>
      </vt:variant>
    </vt:vector>
  </HeadingPairs>
  <TitlesOfParts>
    <vt:vector size="42" baseType="lpstr">
      <vt:lpstr>Table of Content</vt:lpstr>
      <vt:lpstr>1_Out_Res</vt:lpstr>
      <vt:lpstr>2_Chg_Out_Res</vt:lpstr>
      <vt:lpstr>3_Grs_Res</vt:lpstr>
      <vt:lpstr>4_Int_Rt</vt:lpstr>
      <vt:lpstr>5_var_int_Rt</vt:lpstr>
      <vt:lpstr>6_Avg_M</vt:lpstr>
      <vt:lpstr>7_Out_Non_Res</vt:lpstr>
      <vt:lpstr>8_M_GDP</vt:lpstr>
      <vt:lpstr>9_M_Dispo</vt:lpstr>
      <vt:lpstr>10_M_Cap</vt:lpstr>
      <vt:lpstr>11_Ow_Oc_Rate</vt:lpstr>
      <vt:lpstr>12_BU_PT</vt:lpstr>
      <vt:lpstr>13_Hou_Str</vt:lpstr>
      <vt:lpstr>14_Hou_Comp</vt:lpstr>
      <vt:lpstr>15_GFCF_Hou</vt:lpstr>
      <vt:lpstr>16_TDwe_Stc</vt:lpstr>
      <vt:lpstr>17_Tran</vt:lpstr>
      <vt:lpstr>18_NHou_Pr</vt:lpstr>
      <vt:lpstr>19_NHPI_cities</vt:lpstr>
      <vt:lpstr>20_NHou_Pr_%</vt:lpstr>
      <vt:lpstr>21_NHou_Pr_Disp</vt:lpstr>
      <vt:lpstr>22_CB_Out</vt:lpstr>
      <vt:lpstr>23_CB_Iss</vt:lpstr>
      <vt:lpstr>24_CB_GDP</vt:lpstr>
      <vt:lpstr>25_RMBS_Out</vt:lpstr>
      <vt:lpstr>26_RMBS_Iss</vt:lpstr>
      <vt:lpstr>27_Curr_GDP</vt:lpstr>
      <vt:lpstr>28_Dispo</vt:lpstr>
      <vt:lpstr>29_Pop_18</vt:lpstr>
      <vt:lpstr>30_ER</vt:lpstr>
      <vt:lpstr>Norway</vt:lpstr>
      <vt:lpstr>Iceland</vt:lpstr>
      <vt:lpstr>CZ int rate hyponet.cz</vt:lpstr>
      <vt:lpstr>Table 27 calculation</vt:lpstr>
      <vt:lpstr>RMBS</vt:lpstr>
      <vt:lpstr>BU_PT EU</vt:lpstr>
      <vt:lpstr>Starts EU</vt:lpstr>
      <vt:lpstr>Comp EU</vt:lpstr>
      <vt:lpstr>'1_Out_Res'!Print_Area</vt:lpstr>
      <vt:lpstr>'11_Ow_Oc_Rate'!Print_Area</vt:lpstr>
      <vt:lpstr>'24_CB_GDP'!Print_Area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2018-09-04T14:21:08Z</dcterms:created>
  <dcterms:modified xsi:type="dcterms:W3CDTF">2020-04-14T07:37:52Z</dcterms:modified>
</cp:coreProperties>
</file>